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2021 для оо\"/>
    </mc:Choice>
  </mc:AlternateContent>
  <bookViews>
    <workbookView xWindow="-120" yWindow="-120" windowWidth="29040" windowHeight="15840" tabRatio="782"/>
  </bookViews>
  <sheets>
    <sheet name="Рейтинговая таблица организаций" sheetId="1" r:id="rId1"/>
    <sheet name="для bus.gov.ru" sheetId="12" r:id="rId2"/>
    <sheet name="ИТОГ" sheetId="7" r:id="rId3"/>
    <sheet name="районы" sheetId="39" r:id="rId4"/>
    <sheet name="Лист2" sheetId="5" r:id="rId5"/>
    <sheet name="Лист1" sheetId="3" r:id="rId6"/>
    <sheet name="Лист21" sheetId="37" state="hidden" r:id="rId7"/>
    <sheet name="Лист12" sheetId="36" state="hidden" r:id="rId8"/>
    <sheet name="Лист22" sheetId="38" state="hidden" r:id="rId9"/>
    <sheet name="Матрица бас гов" sheetId="34" r:id="rId10"/>
    <sheet name="Лист19" sheetId="33" state="hidden" r:id="rId11"/>
    <sheet name="Критерии и показатели" sheetId="13" r:id="rId12"/>
    <sheet name="для таблиц" sheetId="6" r:id="rId13"/>
    <sheet name="Лист14" sheetId="28" r:id="rId14"/>
    <sheet name="для рейтингов" sheetId="15" state="hidden" r:id="rId15"/>
  </sheets>
  <externalReferences>
    <externalReference r:id="rId16"/>
  </externalReferences>
  <definedNames>
    <definedName name="_xlnm._FilterDatabase" localSheetId="1" hidden="1">'для bus.gov.ru'!$A$1:$AG$971</definedName>
    <definedName name="_xlnm._FilterDatabase" localSheetId="2" hidden="1">ИТОГ!$A$1:$M$61</definedName>
    <definedName name="_xlnm._FilterDatabase" localSheetId="11" hidden="1">'Критерии и показатели'!$A$1:$AA$63</definedName>
    <definedName name="_xlnm._FilterDatabase" localSheetId="5" hidden="1">Лист1!$A$2:$DI$762</definedName>
    <definedName name="_xlnm._FilterDatabase" localSheetId="13" hidden="1">Лист14!$A$1:$X$1</definedName>
    <definedName name="_xlnm._FilterDatabase" localSheetId="0" hidden="1">'Рейтинговая таблица организаций'!$A$1:$BC$763</definedName>
  </definedNames>
  <calcPr calcId="162913"/>
  <pivotCaches>
    <pivotCache cacheId="0" r:id="rId17"/>
  </pivotCaches>
</workbook>
</file>

<file path=xl/calcChain.xml><?xml version="1.0" encoding="utf-8"?>
<calcChain xmlns="http://schemas.openxmlformats.org/spreadsheetml/2006/main">
  <c r="A161" i="34" l="1"/>
  <c r="A162" i="34"/>
  <c r="A163" i="34"/>
  <c r="A164" i="34"/>
  <c r="A165" i="34"/>
  <c r="A166" i="34"/>
  <c r="A167" i="34"/>
  <c r="A168" i="34"/>
  <c r="A169" i="34"/>
  <c r="A170" i="34"/>
  <c r="A171" i="34"/>
  <c r="A172" i="34"/>
  <c r="A173" i="34"/>
  <c r="A174" i="34"/>
  <c r="A175" i="34"/>
  <c r="A176" i="34"/>
  <c r="A177" i="34"/>
  <c r="A178" i="34"/>
  <c r="A179" i="34"/>
  <c r="A180" i="34"/>
  <c r="A181" i="34"/>
  <c r="A182" i="34"/>
  <c r="A183" i="34"/>
  <c r="A184" i="34"/>
  <c r="A185" i="34"/>
  <c r="A186" i="34"/>
  <c r="A187" i="34"/>
  <c r="A188" i="34"/>
  <c r="A189" i="34"/>
  <c r="A190" i="34"/>
  <c r="A191" i="34"/>
  <c r="A192" i="34"/>
  <c r="A193" i="34"/>
  <c r="A194" i="34"/>
  <c r="A195" i="34"/>
  <c r="A196" i="34"/>
  <c r="A197" i="34"/>
  <c r="A198" i="34"/>
  <c r="A199" i="34"/>
  <c r="A200" i="34"/>
  <c r="A201" i="34"/>
  <c r="A202" i="34"/>
  <c r="A203" i="34"/>
  <c r="A204" i="34"/>
  <c r="A205" i="34"/>
  <c r="A206" i="34"/>
  <c r="A207" i="34"/>
  <c r="A208" i="34"/>
  <c r="A209" i="34"/>
  <c r="A210" i="34"/>
  <c r="A211" i="34"/>
  <c r="A212" i="34"/>
  <c r="A213" i="34"/>
  <c r="A214" i="34"/>
  <c r="A215" i="34"/>
  <c r="A216" i="34"/>
  <c r="A217" i="34"/>
  <c r="A218" i="34"/>
  <c r="A219" i="34"/>
  <c r="A220" i="34"/>
  <c r="A221" i="34"/>
  <c r="A222" i="34"/>
  <c r="A223" i="34"/>
  <c r="A224" i="34"/>
  <c r="A225" i="34"/>
  <c r="A226" i="34"/>
  <c r="A227" i="34"/>
  <c r="A228" i="34"/>
  <c r="A229" i="34"/>
  <c r="A230" i="34"/>
  <c r="A231" i="34"/>
  <c r="A232" i="34"/>
  <c r="A233" i="34"/>
  <c r="A234" i="34"/>
  <c r="A235" i="34"/>
  <c r="A236" i="34"/>
  <c r="A237" i="34"/>
  <c r="A238" i="34"/>
  <c r="A239" i="34"/>
  <c r="A240" i="34"/>
  <c r="A241" i="34"/>
  <c r="A242" i="34"/>
  <c r="A243" i="34"/>
  <c r="A244" i="34"/>
  <c r="A245" i="34"/>
  <c r="A246" i="34"/>
  <c r="A247" i="34"/>
  <c r="A248" i="34"/>
  <c r="A249" i="34"/>
  <c r="A250" i="34"/>
  <c r="A251" i="34"/>
  <c r="A252" i="34"/>
  <c r="A253" i="34"/>
  <c r="A254" i="34"/>
  <c r="A255" i="34"/>
  <c r="A256" i="34"/>
  <c r="A257" i="34"/>
  <c r="A258" i="34"/>
  <c r="A259" i="34"/>
  <c r="A260" i="34"/>
  <c r="A261" i="34"/>
  <c r="A262" i="34"/>
  <c r="A263" i="34"/>
  <c r="A264" i="34"/>
  <c r="A265" i="34"/>
  <c r="A266" i="34"/>
  <c r="A267" i="34"/>
  <c r="A268" i="34"/>
  <c r="A269" i="34"/>
  <c r="A270" i="34"/>
  <c r="A271" i="34"/>
  <c r="A272" i="34"/>
  <c r="A273" i="34"/>
  <c r="A274" i="34"/>
  <c r="A275" i="34"/>
  <c r="A276" i="34"/>
  <c r="A277" i="34"/>
  <c r="A278" i="34"/>
  <c r="A279" i="34"/>
  <c r="A280" i="34"/>
  <c r="A281" i="34"/>
  <c r="A282" i="34"/>
  <c r="A283" i="34"/>
  <c r="A284" i="34"/>
  <c r="A285" i="34"/>
  <c r="A286" i="34"/>
  <c r="A287" i="34"/>
  <c r="A288" i="34"/>
  <c r="A289" i="34"/>
  <c r="A290" i="34"/>
  <c r="A291" i="34"/>
  <c r="A292" i="34"/>
  <c r="A293" i="34"/>
  <c r="A294" i="34"/>
  <c r="A295" i="34"/>
  <c r="A296" i="34"/>
  <c r="A297" i="34"/>
  <c r="A298" i="34"/>
  <c r="A299" i="34"/>
  <c r="A300" i="34"/>
  <c r="A301" i="34"/>
  <c r="A302" i="34"/>
  <c r="A303" i="34"/>
  <c r="A304" i="34"/>
  <c r="A305" i="34"/>
  <c r="A306" i="34"/>
  <c r="A307" i="34"/>
  <c r="A308" i="34"/>
  <c r="A309" i="34"/>
  <c r="A310" i="34"/>
  <c r="A311" i="34"/>
  <c r="A312" i="34"/>
  <c r="A313" i="34"/>
  <c r="A314" i="34"/>
  <c r="A315" i="34"/>
  <c r="A316" i="34"/>
  <c r="A317" i="34"/>
  <c r="A318" i="34"/>
  <c r="A319" i="34"/>
  <c r="A320" i="34"/>
  <c r="A321" i="34"/>
  <c r="A322" i="34"/>
  <c r="A323" i="34"/>
  <c r="A324" i="34"/>
  <c r="A325" i="34"/>
  <c r="A326" i="34"/>
  <c r="A327" i="34"/>
  <c r="A328" i="34"/>
  <c r="A329" i="34"/>
  <c r="A330" i="34"/>
  <c r="A331" i="34"/>
  <c r="A332" i="34"/>
  <c r="A333" i="34"/>
  <c r="A334" i="34"/>
  <c r="A335" i="34"/>
  <c r="A336" i="34"/>
  <c r="A337" i="34"/>
  <c r="A338" i="34"/>
  <c r="A339" i="34"/>
  <c r="A340" i="34"/>
  <c r="A341" i="34"/>
  <c r="A342" i="34"/>
  <c r="A343" i="34"/>
  <c r="A344" i="34"/>
  <c r="A345" i="34"/>
  <c r="A346" i="34"/>
  <c r="A347" i="34"/>
  <c r="A348" i="34"/>
  <c r="A349" i="34"/>
  <c r="A350" i="34"/>
  <c r="A351" i="34"/>
  <c r="A352" i="34"/>
  <c r="A353" i="34"/>
  <c r="A354" i="34"/>
  <c r="A355" i="34"/>
  <c r="A356" i="34"/>
  <c r="A357" i="34"/>
  <c r="A358" i="34"/>
  <c r="A359" i="34"/>
  <c r="A360" i="34"/>
  <c r="A361" i="34"/>
  <c r="A362" i="34"/>
  <c r="A363" i="34"/>
  <c r="A364" i="34"/>
  <c r="A365" i="34"/>
  <c r="A366" i="34"/>
  <c r="A367" i="34"/>
  <c r="A368" i="34"/>
  <c r="A369" i="34"/>
  <c r="A370" i="34"/>
  <c r="A371" i="34"/>
  <c r="A372" i="34"/>
  <c r="A373" i="34"/>
  <c r="A374" i="34"/>
  <c r="A375" i="34"/>
  <c r="A376" i="34"/>
  <c r="A377" i="34"/>
  <c r="A378" i="34"/>
  <c r="A379" i="34"/>
  <c r="A380" i="34"/>
  <c r="A381" i="34"/>
  <c r="A382" i="34"/>
  <c r="A383" i="34"/>
  <c r="A384" i="34"/>
  <c r="A385" i="34"/>
  <c r="A386" i="34"/>
  <c r="A387" i="34"/>
  <c r="A388" i="34"/>
  <c r="A389" i="34"/>
  <c r="A390" i="34"/>
  <c r="A391" i="34"/>
  <c r="A392" i="34"/>
  <c r="A393" i="34"/>
  <c r="A394" i="34"/>
  <c r="A395" i="34"/>
  <c r="A396" i="34"/>
  <c r="A397" i="34"/>
  <c r="A398" i="34"/>
  <c r="A399" i="34"/>
  <c r="A400" i="34"/>
  <c r="A401" i="34"/>
  <c r="A402" i="34"/>
  <c r="A403" i="34"/>
  <c r="A404" i="34"/>
  <c r="A405" i="34"/>
  <c r="A406" i="34"/>
  <c r="A407" i="34"/>
  <c r="A408" i="34"/>
  <c r="A409" i="34"/>
  <c r="A410" i="34"/>
  <c r="A411" i="34"/>
  <c r="A412" i="34"/>
  <c r="A413" i="34"/>
  <c r="A414" i="34"/>
  <c r="A415" i="34"/>
  <c r="A416" i="34"/>
  <c r="A417" i="34"/>
  <c r="A418" i="34"/>
  <c r="A419" i="34"/>
  <c r="A420" i="34"/>
  <c r="A421" i="34"/>
  <c r="A422" i="34"/>
  <c r="A423" i="34"/>
  <c r="A424" i="34"/>
  <c r="A425" i="34"/>
  <c r="A426" i="34"/>
  <c r="A427" i="34"/>
  <c r="A428" i="34"/>
  <c r="A429" i="34"/>
  <c r="A430" i="34"/>
  <c r="A431" i="34"/>
  <c r="A432" i="34"/>
  <c r="A433" i="34"/>
  <c r="A434" i="34"/>
  <c r="A435" i="34"/>
  <c r="A436" i="34"/>
  <c r="A437" i="34"/>
  <c r="A438" i="34"/>
  <c r="A439" i="34"/>
  <c r="A440" i="34"/>
  <c r="A441" i="34"/>
  <c r="A442" i="34"/>
  <c r="A443" i="34"/>
  <c r="A444" i="34"/>
  <c r="A445" i="34"/>
  <c r="A446" i="34"/>
  <c r="A447" i="34"/>
  <c r="A448" i="34"/>
  <c r="A449" i="34"/>
  <c r="A450" i="34"/>
  <c r="A451" i="34"/>
  <c r="A452" i="34"/>
  <c r="A453" i="34"/>
  <c r="A454" i="34"/>
  <c r="A455" i="34"/>
  <c r="A456" i="34"/>
  <c r="A457" i="34"/>
  <c r="A458" i="34"/>
  <c r="A459" i="34"/>
  <c r="A460" i="34"/>
  <c r="A461" i="34"/>
  <c r="A462" i="34"/>
  <c r="A463" i="34"/>
  <c r="A464" i="34"/>
  <c r="A465" i="34"/>
  <c r="A466" i="34"/>
  <c r="A467" i="34"/>
  <c r="A468" i="34"/>
  <c r="A469" i="34"/>
  <c r="A470" i="34"/>
  <c r="A471" i="34"/>
  <c r="A472" i="34"/>
  <c r="A473" i="34"/>
  <c r="A474" i="34"/>
  <c r="A475" i="34"/>
  <c r="A476" i="34"/>
  <c r="A477" i="34"/>
  <c r="A478" i="34"/>
  <c r="A479" i="34"/>
  <c r="A480" i="34"/>
  <c r="A481" i="34"/>
  <c r="A482" i="34"/>
  <c r="A483" i="34"/>
  <c r="A484" i="34"/>
  <c r="A485" i="34"/>
  <c r="A486" i="34"/>
  <c r="A487" i="34"/>
  <c r="A488" i="34"/>
  <c r="A489" i="34"/>
  <c r="A490" i="34"/>
  <c r="A491" i="34"/>
  <c r="A492" i="34"/>
  <c r="A493" i="34"/>
  <c r="A494" i="34"/>
  <c r="A495" i="34"/>
  <c r="A496" i="34"/>
  <c r="A497" i="34"/>
  <c r="A498" i="34"/>
  <c r="A499" i="34"/>
  <c r="A500" i="34"/>
  <c r="A501" i="34"/>
  <c r="A502" i="34"/>
  <c r="A503" i="34"/>
  <c r="A504" i="34"/>
  <c r="A505" i="34"/>
  <c r="A506" i="34"/>
  <c r="A507" i="34"/>
  <c r="A508" i="34"/>
  <c r="A509" i="34"/>
  <c r="A510" i="34"/>
  <c r="A511" i="34"/>
  <c r="A512" i="34"/>
  <c r="A513" i="34"/>
  <c r="A514" i="34"/>
  <c r="A515" i="34"/>
  <c r="A516" i="34"/>
  <c r="A517" i="34"/>
  <c r="A518" i="34"/>
  <c r="A519" i="34"/>
  <c r="A520" i="34"/>
  <c r="A521" i="34"/>
  <c r="A522" i="34"/>
  <c r="A523" i="34"/>
  <c r="A524" i="34"/>
  <c r="A525" i="34"/>
  <c r="A526" i="34"/>
  <c r="A527" i="34"/>
  <c r="A528" i="34"/>
  <c r="A529" i="34"/>
  <c r="A530" i="34"/>
  <c r="A531" i="34"/>
  <c r="A532" i="34"/>
  <c r="A533" i="34"/>
  <c r="A534" i="34"/>
  <c r="A535" i="34"/>
  <c r="A536" i="34"/>
  <c r="A537" i="34"/>
  <c r="A538" i="34"/>
  <c r="A539" i="34"/>
  <c r="A540" i="34"/>
  <c r="A541" i="34"/>
  <c r="A542" i="34"/>
  <c r="A543" i="34"/>
  <c r="A544" i="34"/>
  <c r="A545" i="34"/>
  <c r="A546" i="34"/>
  <c r="A547" i="34"/>
  <c r="A548" i="34"/>
  <c r="A549" i="34"/>
  <c r="A550" i="34"/>
  <c r="A551" i="34"/>
  <c r="A552" i="34"/>
  <c r="A553" i="34"/>
  <c r="A554" i="34"/>
  <c r="A555" i="34"/>
  <c r="A556" i="34"/>
  <c r="A557" i="34"/>
  <c r="A558" i="34"/>
  <c r="A559" i="34"/>
  <c r="A560" i="34"/>
  <c r="A561" i="34"/>
  <c r="A562" i="34"/>
  <c r="A563" i="34"/>
  <c r="A564" i="34"/>
  <c r="A565" i="34"/>
  <c r="A566" i="34"/>
  <c r="A567" i="34"/>
  <c r="A568" i="34"/>
  <c r="A569" i="34"/>
  <c r="A570" i="34"/>
  <c r="A571" i="34"/>
  <c r="A572" i="34"/>
  <c r="A573" i="34"/>
  <c r="A574" i="34"/>
  <c r="A575" i="34"/>
  <c r="A576" i="34"/>
  <c r="A577" i="34"/>
  <c r="A578" i="34"/>
  <c r="A579" i="34"/>
  <c r="A580" i="34"/>
  <c r="A581" i="34"/>
  <c r="A582" i="34"/>
  <c r="A583" i="34"/>
  <c r="A584" i="34"/>
  <c r="A585" i="34"/>
  <c r="A586" i="34"/>
  <c r="A587" i="34"/>
  <c r="A588" i="34"/>
  <c r="A589" i="34"/>
  <c r="A590" i="34"/>
  <c r="A591" i="34"/>
  <c r="A592" i="34"/>
  <c r="A593" i="34"/>
  <c r="A594" i="34"/>
  <c r="A595" i="34"/>
  <c r="A596" i="34"/>
  <c r="A597" i="34"/>
  <c r="A598" i="34"/>
  <c r="A599" i="34"/>
  <c r="A600" i="34"/>
  <c r="A601" i="34"/>
  <c r="A602" i="34"/>
  <c r="A603" i="34"/>
  <c r="A604" i="34"/>
  <c r="A605" i="34"/>
  <c r="A606" i="34"/>
  <c r="A607" i="34"/>
  <c r="A608" i="34"/>
  <c r="A609" i="34"/>
  <c r="A610" i="34"/>
  <c r="A611" i="34"/>
  <c r="A612" i="34"/>
  <c r="A613" i="34"/>
  <c r="A614" i="34"/>
  <c r="A615" i="34"/>
  <c r="A616" i="34"/>
  <c r="A617" i="34"/>
  <c r="A618" i="34"/>
  <c r="A619" i="34"/>
  <c r="A620" i="34"/>
  <c r="A621" i="34"/>
  <c r="A622" i="34"/>
  <c r="A623" i="34"/>
  <c r="A624" i="34"/>
  <c r="A625" i="34"/>
  <c r="A626" i="34"/>
  <c r="A627" i="34"/>
  <c r="A628" i="34"/>
  <c r="A629" i="34"/>
  <c r="A630" i="34"/>
  <c r="A631" i="34"/>
  <c r="A632" i="34"/>
  <c r="A633" i="34"/>
  <c r="A634" i="34"/>
  <c r="A635" i="34"/>
  <c r="A636" i="34"/>
  <c r="A637" i="34"/>
  <c r="A638" i="34"/>
  <c r="A639" i="34"/>
  <c r="A640" i="34"/>
  <c r="A641" i="34"/>
  <c r="A642" i="34"/>
  <c r="A643" i="34"/>
  <c r="A644" i="34"/>
  <c r="A645" i="34"/>
  <c r="A646" i="34"/>
  <c r="A647" i="34"/>
  <c r="A648" i="34"/>
  <c r="A649" i="34"/>
  <c r="A650" i="34"/>
  <c r="A651" i="34"/>
  <c r="A652" i="34"/>
  <c r="A653" i="34"/>
  <c r="A654" i="34"/>
  <c r="A655" i="34"/>
  <c r="A656" i="34"/>
  <c r="A657" i="34"/>
  <c r="A658" i="34"/>
  <c r="A659" i="34"/>
  <c r="A660" i="34"/>
  <c r="A661" i="34"/>
  <c r="A662" i="34"/>
  <c r="A663" i="34"/>
  <c r="A664" i="34"/>
  <c r="A665" i="34"/>
  <c r="A666" i="34"/>
  <c r="A667" i="34"/>
  <c r="A668" i="34"/>
  <c r="A669" i="34"/>
  <c r="A670" i="34"/>
  <c r="A671" i="34"/>
  <c r="A672" i="34"/>
  <c r="A673" i="34"/>
  <c r="A674" i="34"/>
  <c r="A675" i="34"/>
  <c r="A676" i="34"/>
  <c r="A677" i="34"/>
  <c r="A678" i="34"/>
  <c r="A679" i="34"/>
  <c r="A680" i="34"/>
  <c r="A681" i="34"/>
  <c r="A682" i="34"/>
  <c r="A683" i="34"/>
  <c r="A684" i="34"/>
  <c r="A685" i="34"/>
  <c r="A686" i="34"/>
  <c r="A687" i="34"/>
  <c r="A688" i="34"/>
  <c r="A689" i="34"/>
  <c r="A690" i="34"/>
  <c r="A691" i="34"/>
  <c r="A692" i="34"/>
  <c r="A693" i="34"/>
  <c r="A694" i="34"/>
  <c r="A695" i="34"/>
  <c r="A696" i="34"/>
  <c r="A697" i="34"/>
  <c r="A698" i="34"/>
  <c r="A699" i="34"/>
  <c r="A700" i="34"/>
  <c r="A701" i="34"/>
  <c r="A702" i="34"/>
  <c r="A703" i="34"/>
  <c r="A704" i="34"/>
  <c r="A705" i="34"/>
  <c r="A706" i="34"/>
  <c r="A707" i="34"/>
  <c r="A708" i="34"/>
  <c r="A709" i="34"/>
  <c r="A710" i="34"/>
  <c r="A711" i="34"/>
  <c r="A712" i="34"/>
  <c r="A713" i="34"/>
  <c r="A714" i="34"/>
  <c r="A715" i="34"/>
  <c r="A716" i="34"/>
  <c r="A717" i="34"/>
  <c r="A718" i="34"/>
  <c r="A719" i="34"/>
  <c r="A720" i="34"/>
  <c r="A721" i="34"/>
  <c r="A722" i="34"/>
  <c r="A723" i="34"/>
  <c r="A724" i="34"/>
  <c r="A725" i="34"/>
  <c r="A726" i="34"/>
  <c r="A727" i="34"/>
  <c r="A728" i="34"/>
  <c r="A729" i="34"/>
  <c r="A730" i="34"/>
  <c r="A731" i="34"/>
  <c r="A732" i="34"/>
  <c r="A733" i="34"/>
  <c r="A734" i="34"/>
  <c r="A735" i="34"/>
  <c r="A736" i="34"/>
  <c r="A737" i="34"/>
  <c r="A738" i="34"/>
  <c r="A739" i="34"/>
  <c r="A740" i="34"/>
  <c r="A741" i="34"/>
  <c r="A742" i="34"/>
  <c r="A743" i="34"/>
  <c r="A744" i="34"/>
  <c r="A745" i="34"/>
  <c r="A746" i="34"/>
  <c r="A747" i="34"/>
  <c r="A748" i="34"/>
  <c r="A749" i="34"/>
  <c r="A750" i="34"/>
  <c r="A751" i="34"/>
  <c r="A752" i="34"/>
  <c r="A753" i="34"/>
  <c r="A754" i="34"/>
  <c r="A755" i="34"/>
  <c r="A756" i="34"/>
  <c r="A757" i="34"/>
  <c r="A758" i="34"/>
  <c r="A759" i="34"/>
  <c r="A760" i="34"/>
  <c r="A761" i="34"/>
  <c r="A762" i="34"/>
  <c r="A763" i="34"/>
  <c r="A764" i="34"/>
  <c r="A765" i="34"/>
  <c r="A766" i="34"/>
  <c r="A767" i="34"/>
  <c r="A768" i="34"/>
  <c r="A769" i="34"/>
  <c r="A770" i="34"/>
  <c r="A771" i="34"/>
  <c r="A772" i="34"/>
  <c r="A773" i="34"/>
  <c r="A77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A116" i="34"/>
  <c r="A117" i="34"/>
  <c r="A118" i="34"/>
  <c r="A119" i="34"/>
  <c r="A120" i="34"/>
  <c r="A121" i="34"/>
  <c r="A122" i="34"/>
  <c r="A123" i="34"/>
  <c r="A124" i="34"/>
  <c r="A125" i="34"/>
  <c r="A126" i="34"/>
  <c r="A127" i="34"/>
  <c r="A128" i="34"/>
  <c r="A129" i="34"/>
  <c r="A130" i="34"/>
  <c r="A131" i="34"/>
  <c r="A132" i="34"/>
  <c r="A133" i="34"/>
  <c r="A134" i="34"/>
  <c r="A135" i="34"/>
  <c r="A136" i="34"/>
  <c r="A137" i="34"/>
  <c r="A138" i="34"/>
  <c r="A139" i="34"/>
  <c r="A140" i="34"/>
  <c r="A141" i="34"/>
  <c r="A142" i="34"/>
  <c r="A143" i="34"/>
  <c r="A144" i="34"/>
  <c r="A145" i="34"/>
  <c r="A146" i="34"/>
  <c r="A147" i="34"/>
  <c r="A148" i="34"/>
  <c r="A149" i="34"/>
  <c r="A150" i="34"/>
  <c r="A151" i="34"/>
  <c r="A152" i="34"/>
  <c r="A153" i="34"/>
  <c r="A154" i="34"/>
  <c r="A155" i="34"/>
  <c r="A156" i="34"/>
  <c r="A157" i="34"/>
  <c r="A158" i="34"/>
  <c r="A159" i="34"/>
  <c r="A160" i="34"/>
  <c r="N1" i="33" l="1"/>
  <c r="O1" i="33"/>
  <c r="P1" i="33"/>
  <c r="Q1" i="33"/>
  <c r="R1" i="33"/>
  <c r="S1" i="33"/>
  <c r="N2" i="33"/>
  <c r="O2" i="33"/>
  <c r="P2" i="33"/>
  <c r="Q2" i="33"/>
  <c r="R2" i="33"/>
  <c r="S2" i="33"/>
  <c r="N3" i="33"/>
  <c r="O3" i="33"/>
  <c r="P3" i="33"/>
  <c r="Q3" i="33"/>
  <c r="R3" i="33"/>
  <c r="S3" i="33"/>
  <c r="N4" i="33"/>
  <c r="O4" i="33"/>
  <c r="P4" i="33"/>
  <c r="Q4" i="33"/>
  <c r="R4" i="33"/>
  <c r="S4" i="33"/>
  <c r="O5" i="33"/>
  <c r="P5" i="33"/>
  <c r="Q5" i="33"/>
  <c r="R5" i="33"/>
  <c r="S5" i="33"/>
  <c r="N5" i="33"/>
  <c r="W6" i="33"/>
  <c r="X6" i="33"/>
  <c r="Y6" i="33"/>
  <c r="Z6" i="33"/>
  <c r="AA6" i="33"/>
  <c r="W7" i="33"/>
  <c r="X7" i="33"/>
  <c r="Y7" i="33"/>
  <c r="Z7" i="33"/>
  <c r="AA7" i="33"/>
  <c r="W8" i="33"/>
  <c r="X8" i="33"/>
  <c r="Y8" i="33"/>
  <c r="Z8" i="33"/>
  <c r="AA8" i="33"/>
  <c r="W9" i="33"/>
  <c r="X9" i="33"/>
  <c r="Y9" i="33"/>
  <c r="Z9" i="33"/>
  <c r="AA9" i="33"/>
  <c r="W10" i="33"/>
  <c r="X10" i="33"/>
  <c r="Y10" i="33"/>
  <c r="Z10" i="33"/>
  <c r="AA10" i="33"/>
  <c r="V7" i="33"/>
  <c r="V8" i="33"/>
  <c r="V9" i="33"/>
  <c r="V10" i="33"/>
  <c r="V6" i="33"/>
  <c r="O26" i="33"/>
  <c r="P26" i="33"/>
  <c r="Q26" i="33"/>
  <c r="R26" i="33"/>
  <c r="S26" i="33"/>
  <c r="O27" i="33"/>
  <c r="P27" i="33"/>
  <c r="Q27" i="33"/>
  <c r="R27" i="33"/>
  <c r="S27" i="33"/>
  <c r="O28" i="33"/>
  <c r="P28" i="33"/>
  <c r="Q28" i="33"/>
  <c r="R28" i="33"/>
  <c r="S28" i="33"/>
  <c r="O29" i="33"/>
  <c r="P29" i="33"/>
  <c r="Q29" i="33"/>
  <c r="R29" i="33"/>
  <c r="S29" i="33"/>
  <c r="O30" i="33"/>
  <c r="P30" i="33"/>
  <c r="Q30" i="33"/>
  <c r="R30" i="33"/>
  <c r="S30" i="33"/>
  <c r="N27" i="33"/>
  <c r="N28" i="33"/>
  <c r="N29" i="33"/>
  <c r="N30" i="33"/>
  <c r="N26" i="33"/>
  <c r="O21" i="33"/>
  <c r="P21" i="33"/>
  <c r="Q21" i="33"/>
  <c r="R21" i="33"/>
  <c r="S21" i="33"/>
  <c r="O22" i="33"/>
  <c r="P22" i="33"/>
  <c r="Q22" i="33"/>
  <c r="R22" i="33"/>
  <c r="S22" i="33"/>
  <c r="O23" i="33"/>
  <c r="P23" i="33"/>
  <c r="Q23" i="33"/>
  <c r="R23" i="33"/>
  <c r="S23" i="33"/>
  <c r="O24" i="33"/>
  <c r="P24" i="33"/>
  <c r="Q24" i="33"/>
  <c r="R24" i="33"/>
  <c r="S24" i="33"/>
  <c r="O25" i="33"/>
  <c r="P25" i="33"/>
  <c r="Q25" i="33"/>
  <c r="R25" i="33"/>
  <c r="S25" i="33"/>
  <c r="N22" i="33"/>
  <c r="N23" i="33"/>
  <c r="N24" i="33"/>
  <c r="N25" i="33"/>
  <c r="N21" i="33"/>
  <c r="O16" i="33"/>
  <c r="P16" i="33"/>
  <c r="Q16" i="33"/>
  <c r="R16" i="33"/>
  <c r="S16" i="33"/>
  <c r="O17" i="33"/>
  <c r="P17" i="33"/>
  <c r="Q17" i="33"/>
  <c r="R17" i="33"/>
  <c r="S17" i="33"/>
  <c r="O18" i="33"/>
  <c r="P18" i="33"/>
  <c r="Q18" i="33"/>
  <c r="R18" i="33"/>
  <c r="S18" i="33"/>
  <c r="O19" i="33"/>
  <c r="P19" i="33"/>
  <c r="Q19" i="33"/>
  <c r="R19" i="33"/>
  <c r="S19" i="33"/>
  <c r="O20" i="33"/>
  <c r="P20" i="33"/>
  <c r="Q20" i="33"/>
  <c r="R20" i="33"/>
  <c r="S20" i="33"/>
  <c r="N17" i="33"/>
  <c r="N18" i="33"/>
  <c r="N19" i="33"/>
  <c r="N20" i="33"/>
  <c r="N16" i="33"/>
  <c r="O11" i="33"/>
  <c r="P11" i="33"/>
  <c r="Q11" i="33"/>
  <c r="R11" i="33"/>
  <c r="S11" i="33"/>
  <c r="O12" i="33"/>
  <c r="P12" i="33"/>
  <c r="Q12" i="33"/>
  <c r="R12" i="33"/>
  <c r="S12" i="33"/>
  <c r="O13" i="33"/>
  <c r="P13" i="33"/>
  <c r="Q13" i="33"/>
  <c r="R13" i="33"/>
  <c r="S13" i="33"/>
  <c r="O14" i="33"/>
  <c r="P14" i="33"/>
  <c r="Q14" i="33"/>
  <c r="R14" i="33"/>
  <c r="S14" i="33"/>
  <c r="O15" i="33"/>
  <c r="P15" i="33"/>
  <c r="Q15" i="33"/>
  <c r="R15" i="33"/>
  <c r="S15" i="33"/>
  <c r="N12" i="33"/>
  <c r="N13" i="33"/>
  <c r="N14" i="33"/>
  <c r="N15" i="33"/>
  <c r="N11" i="33"/>
  <c r="N7" i="33"/>
  <c r="O7" i="33"/>
  <c r="P7" i="33"/>
  <c r="Q7" i="33"/>
  <c r="R7" i="33"/>
  <c r="S7" i="33"/>
  <c r="N8" i="33"/>
  <c r="O8" i="33"/>
  <c r="P8" i="33"/>
  <c r="Q8" i="33"/>
  <c r="R8" i="33"/>
  <c r="S8" i="33"/>
  <c r="N9" i="33"/>
  <c r="O9" i="33"/>
  <c r="P9" i="33"/>
  <c r="Q9" i="33"/>
  <c r="R9" i="33"/>
  <c r="S9" i="33"/>
  <c r="N10" i="33"/>
  <c r="O10" i="33"/>
  <c r="P10" i="33"/>
  <c r="Q10" i="33"/>
  <c r="R10" i="33"/>
  <c r="S10" i="33"/>
  <c r="O6" i="33"/>
  <c r="P6" i="33"/>
  <c r="Q6" i="33"/>
  <c r="R6" i="33"/>
  <c r="S6" i="33"/>
  <c r="N6" i="33"/>
  <c r="C35" i="28"/>
  <c r="B3" i="36"/>
  <c r="B4" i="36"/>
  <c r="B5" i="36"/>
  <c r="B6" i="36"/>
  <c r="B7" i="36"/>
  <c r="B8" i="36"/>
  <c r="B9" i="36"/>
  <c r="B10" i="36"/>
  <c r="B11" i="36"/>
  <c r="B12" i="36"/>
  <c r="B13" i="36"/>
  <c r="B14" i="36"/>
  <c r="B15" i="36"/>
  <c r="B16" i="36"/>
  <c r="B17" i="36"/>
  <c r="B18" i="36"/>
  <c r="B19" i="36"/>
  <c r="B20" i="36"/>
  <c r="B21" i="36"/>
  <c r="B22" i="36"/>
  <c r="B23" i="36"/>
  <c r="B24" i="36"/>
  <c r="B25" i="36"/>
  <c r="B26" i="36"/>
  <c r="B27" i="36"/>
  <c r="B28" i="36"/>
  <c r="B29" i="36"/>
  <c r="B30" i="36"/>
  <c r="B31" i="36"/>
  <c r="B32" i="36"/>
  <c r="B33" i="36"/>
  <c r="B34" i="36"/>
  <c r="B35" i="36"/>
  <c r="B36" i="36"/>
  <c r="B37" i="36"/>
  <c r="B38" i="36"/>
  <c r="B39" i="36"/>
  <c r="B40" i="36"/>
  <c r="B41" i="36"/>
  <c r="B42" i="36"/>
  <c r="B43" i="36"/>
  <c r="B44" i="36"/>
  <c r="B45" i="36"/>
  <c r="B46" i="36"/>
  <c r="B47" i="36"/>
  <c r="B48" i="36"/>
  <c r="B49" i="36"/>
  <c r="B50" i="36"/>
  <c r="B51" i="36"/>
  <c r="B52" i="36"/>
  <c r="B53" i="36"/>
  <c r="B54" i="36"/>
  <c r="B55" i="36"/>
  <c r="B56" i="36"/>
  <c r="B57" i="36"/>
  <c r="B58" i="36"/>
  <c r="B59" i="36"/>
  <c r="B60" i="36"/>
  <c r="B61" i="36"/>
  <c r="B62" i="36"/>
  <c r="B63" i="36"/>
  <c r="B64" i="36"/>
  <c r="B65" i="36"/>
  <c r="B66" i="36"/>
  <c r="B67" i="36"/>
  <c r="B68" i="36"/>
  <c r="B69" i="36"/>
  <c r="B70" i="36"/>
  <c r="B71" i="36"/>
  <c r="B72" i="36"/>
  <c r="B73" i="36"/>
  <c r="B74" i="36"/>
  <c r="B75" i="36"/>
  <c r="B76" i="36"/>
  <c r="B77" i="36"/>
  <c r="B78" i="36"/>
  <c r="B79" i="36"/>
  <c r="B80" i="36"/>
  <c r="B81" i="36"/>
  <c r="B82" i="36"/>
  <c r="B83" i="36"/>
  <c r="B84" i="36"/>
  <c r="B85" i="36"/>
  <c r="B86" i="36"/>
  <c r="B87" i="36"/>
  <c r="B88" i="36"/>
  <c r="B89" i="36"/>
  <c r="B90" i="36"/>
  <c r="B91" i="36"/>
  <c r="B92" i="36"/>
  <c r="B93" i="36"/>
  <c r="B94" i="36"/>
  <c r="B95" i="36"/>
  <c r="B96" i="36"/>
  <c r="B97" i="36"/>
  <c r="B98" i="36"/>
  <c r="B99" i="36"/>
  <c r="B100" i="36"/>
  <c r="B101" i="36"/>
  <c r="B102" i="36"/>
  <c r="B103" i="36"/>
  <c r="B104" i="36"/>
  <c r="B105" i="36"/>
  <c r="B106" i="36"/>
  <c r="B107" i="36"/>
  <c r="B108" i="36"/>
  <c r="B109" i="36"/>
  <c r="B110" i="36"/>
  <c r="B111" i="36"/>
  <c r="B112" i="36"/>
  <c r="B113" i="36"/>
  <c r="B114" i="36"/>
  <c r="B115" i="36"/>
  <c r="B116" i="36"/>
  <c r="B117" i="36"/>
  <c r="B118" i="36"/>
  <c r="B119" i="36"/>
  <c r="B120" i="36"/>
  <c r="B121" i="36"/>
  <c r="B122" i="36"/>
  <c r="B123" i="36"/>
  <c r="B124" i="36"/>
  <c r="B125" i="36"/>
  <c r="B126" i="36"/>
  <c r="B127" i="36"/>
  <c r="B128" i="36"/>
  <c r="B129" i="36"/>
  <c r="B130" i="36"/>
  <c r="B131" i="36"/>
  <c r="B132" i="36"/>
  <c r="B133" i="36"/>
  <c r="B134" i="36"/>
  <c r="B135" i="36"/>
  <c r="B136" i="36"/>
  <c r="B137" i="36"/>
  <c r="B138" i="36"/>
  <c r="B139" i="36"/>
  <c r="B140" i="36"/>
  <c r="B141" i="36"/>
  <c r="B142" i="36"/>
  <c r="B143" i="36"/>
  <c r="B144" i="36"/>
  <c r="B145" i="36"/>
  <c r="B146" i="36"/>
  <c r="B147" i="36"/>
  <c r="B148" i="36"/>
  <c r="B149" i="36"/>
  <c r="B150" i="36"/>
  <c r="B151" i="36"/>
  <c r="B152" i="36"/>
  <c r="B153" i="36"/>
  <c r="B154" i="36"/>
  <c r="B155" i="36"/>
  <c r="B156" i="36"/>
  <c r="B157" i="36"/>
  <c r="B158" i="36"/>
  <c r="B159" i="36"/>
  <c r="B160" i="36"/>
  <c r="B161" i="36"/>
  <c r="B162" i="36"/>
  <c r="B163" i="36"/>
  <c r="B164" i="36"/>
  <c r="B165" i="36"/>
  <c r="B166" i="36"/>
  <c r="B167" i="36"/>
  <c r="B168" i="36"/>
  <c r="B169" i="36"/>
  <c r="B170" i="36"/>
  <c r="B171" i="36"/>
  <c r="B172" i="36"/>
  <c r="B173" i="36"/>
  <c r="B174" i="36"/>
  <c r="B175" i="36"/>
  <c r="B176" i="36"/>
  <c r="B177" i="36"/>
  <c r="B178" i="36"/>
  <c r="B179" i="36"/>
  <c r="B180" i="36"/>
  <c r="B181" i="36"/>
  <c r="B182" i="36"/>
  <c r="B183" i="36"/>
  <c r="B184" i="36"/>
  <c r="B185" i="36"/>
  <c r="B186" i="36"/>
  <c r="B187" i="36"/>
  <c r="B188" i="36"/>
  <c r="B189" i="36"/>
  <c r="B190" i="36"/>
  <c r="B191" i="36"/>
  <c r="B192" i="36"/>
  <c r="B193" i="36"/>
  <c r="B194" i="36"/>
  <c r="B195" i="36"/>
  <c r="B196" i="36"/>
  <c r="B197" i="36"/>
  <c r="B198" i="36"/>
  <c r="B199" i="36"/>
  <c r="B200" i="36"/>
  <c r="B201" i="36"/>
  <c r="B202" i="36"/>
  <c r="B203" i="36"/>
  <c r="B204" i="36"/>
  <c r="B205" i="36"/>
  <c r="B206" i="36"/>
  <c r="B207" i="36"/>
  <c r="B208" i="36"/>
  <c r="B209" i="36"/>
  <c r="B210" i="36"/>
  <c r="B211" i="36"/>
  <c r="B212" i="36"/>
  <c r="B213" i="36"/>
  <c r="B214" i="36"/>
  <c r="B215" i="36"/>
  <c r="B216" i="36"/>
  <c r="B217" i="36"/>
  <c r="B218" i="36"/>
  <c r="B219" i="36"/>
  <c r="B220" i="36"/>
  <c r="B221" i="36"/>
  <c r="B222" i="36"/>
  <c r="B223" i="36"/>
  <c r="B224" i="36"/>
  <c r="B225" i="36"/>
  <c r="B226" i="36"/>
  <c r="B227" i="36"/>
  <c r="B228" i="36"/>
  <c r="B229" i="36"/>
  <c r="B230" i="36"/>
  <c r="B231" i="36"/>
  <c r="B232" i="36"/>
  <c r="B233" i="36"/>
  <c r="B234" i="36"/>
  <c r="B235" i="36"/>
  <c r="B236" i="36"/>
  <c r="B237" i="36"/>
  <c r="B238" i="36"/>
  <c r="B239" i="36"/>
  <c r="B240" i="36"/>
  <c r="B241" i="36"/>
  <c r="B242" i="36"/>
  <c r="B243" i="36"/>
  <c r="B244" i="36"/>
  <c r="B245" i="36"/>
  <c r="B246" i="36"/>
  <c r="B247" i="36"/>
  <c r="B248" i="36"/>
  <c r="B249" i="36"/>
  <c r="B250" i="36"/>
  <c r="B251" i="36"/>
  <c r="B252" i="36"/>
  <c r="B253" i="36"/>
  <c r="B254" i="36"/>
  <c r="B255" i="36"/>
  <c r="B256" i="36"/>
  <c r="B257" i="36"/>
  <c r="B258" i="36"/>
  <c r="B259" i="36"/>
  <c r="B260" i="36"/>
  <c r="B261" i="36"/>
  <c r="B262" i="36"/>
  <c r="B263" i="36"/>
  <c r="B264" i="36"/>
  <c r="B265" i="36"/>
  <c r="B266" i="36"/>
  <c r="B267" i="36"/>
  <c r="B268" i="36"/>
  <c r="B269" i="36"/>
  <c r="B270" i="36"/>
  <c r="B271" i="36"/>
  <c r="B272" i="36"/>
  <c r="B273" i="36"/>
  <c r="B274" i="36"/>
  <c r="B275" i="36"/>
  <c r="B276" i="36"/>
  <c r="B277" i="36"/>
  <c r="B278" i="36"/>
  <c r="B279" i="36"/>
  <c r="B280" i="36"/>
  <c r="B281" i="36"/>
  <c r="B282" i="36"/>
  <c r="B283" i="36"/>
  <c r="B284" i="36"/>
  <c r="B285" i="36"/>
  <c r="B286" i="36"/>
  <c r="B287" i="36"/>
  <c r="B288" i="36"/>
  <c r="B289" i="36"/>
  <c r="B290" i="36"/>
  <c r="B291" i="36"/>
  <c r="B292" i="36"/>
  <c r="B293" i="36"/>
  <c r="B294" i="36"/>
  <c r="B295" i="36"/>
  <c r="B296" i="36"/>
  <c r="B297" i="36"/>
  <c r="B298" i="36"/>
  <c r="B299" i="36"/>
  <c r="B300" i="36"/>
  <c r="B301" i="36"/>
  <c r="B302" i="36"/>
  <c r="B303" i="36"/>
  <c r="B304" i="36"/>
  <c r="B305" i="36"/>
  <c r="B306" i="36"/>
  <c r="B307" i="36"/>
  <c r="B308" i="36"/>
  <c r="B309" i="36"/>
  <c r="B310" i="36"/>
  <c r="B311" i="36"/>
  <c r="B312" i="36"/>
  <c r="B313" i="36"/>
  <c r="B314" i="36"/>
  <c r="B315" i="36"/>
  <c r="B316" i="36"/>
  <c r="B317" i="36"/>
  <c r="B318" i="36"/>
  <c r="B319" i="36"/>
  <c r="B320" i="36"/>
  <c r="B321" i="36"/>
  <c r="B322" i="36"/>
  <c r="B323" i="36"/>
  <c r="B324" i="36"/>
  <c r="B325" i="36"/>
  <c r="B326" i="36"/>
  <c r="B327" i="36"/>
  <c r="B328" i="36"/>
  <c r="B329" i="36"/>
  <c r="B330" i="36"/>
  <c r="B331" i="36"/>
  <c r="B332" i="36"/>
  <c r="B333" i="36"/>
  <c r="B334" i="36"/>
  <c r="B335" i="36"/>
  <c r="B336" i="36"/>
  <c r="B337" i="36"/>
  <c r="B338" i="36"/>
  <c r="B339" i="36"/>
  <c r="B340" i="36"/>
  <c r="B341" i="36"/>
  <c r="B342" i="36"/>
  <c r="B343" i="36"/>
  <c r="B344" i="36"/>
  <c r="B345" i="36"/>
  <c r="B346" i="36"/>
  <c r="B347" i="36"/>
  <c r="B348" i="36"/>
  <c r="B349" i="36"/>
  <c r="B350" i="36"/>
  <c r="B351" i="36"/>
  <c r="B352" i="36"/>
  <c r="B353" i="36"/>
  <c r="B354" i="36"/>
  <c r="B355" i="36"/>
  <c r="B356" i="36"/>
  <c r="B357" i="36"/>
  <c r="B358" i="36"/>
  <c r="B359" i="36"/>
  <c r="B360" i="36"/>
  <c r="B361" i="36"/>
  <c r="B362" i="36"/>
  <c r="B363" i="36"/>
  <c r="B364" i="36"/>
  <c r="B365" i="36"/>
  <c r="B366" i="36"/>
  <c r="B367" i="36"/>
  <c r="B368" i="36"/>
  <c r="B369" i="36"/>
  <c r="B370" i="36"/>
  <c r="B371" i="36"/>
  <c r="B372" i="36"/>
  <c r="B373" i="36"/>
  <c r="B374" i="36"/>
  <c r="B375" i="36"/>
  <c r="B376" i="36"/>
  <c r="B377" i="36"/>
  <c r="B378" i="36"/>
  <c r="B379" i="36"/>
  <c r="B380" i="36"/>
  <c r="B381" i="36"/>
  <c r="B382" i="36"/>
  <c r="B383" i="36"/>
  <c r="B384" i="36"/>
  <c r="B385" i="36"/>
  <c r="B386" i="36"/>
  <c r="B387" i="36"/>
  <c r="B388" i="36"/>
  <c r="B389" i="36"/>
  <c r="B390" i="36"/>
  <c r="B391" i="36"/>
  <c r="B392" i="36"/>
  <c r="B393" i="36"/>
  <c r="B394" i="36"/>
  <c r="B395" i="36"/>
  <c r="B396" i="36"/>
  <c r="B397" i="36"/>
  <c r="B398" i="36"/>
  <c r="B399" i="36"/>
  <c r="B400" i="36"/>
  <c r="B401" i="36"/>
  <c r="B402" i="36"/>
  <c r="B403" i="36"/>
  <c r="B404" i="36"/>
  <c r="B405" i="36"/>
  <c r="B406" i="36"/>
  <c r="B407" i="36"/>
  <c r="B408" i="36"/>
  <c r="B409" i="36"/>
  <c r="B410" i="36"/>
  <c r="B411" i="36"/>
  <c r="B412" i="36"/>
  <c r="B413" i="36"/>
  <c r="B414" i="36"/>
  <c r="B415" i="36"/>
  <c r="B416" i="36"/>
  <c r="B417" i="36"/>
  <c r="B418" i="36"/>
  <c r="B419" i="36"/>
  <c r="B420" i="36"/>
  <c r="B421" i="36"/>
  <c r="B422" i="36"/>
  <c r="B423" i="36"/>
  <c r="B424" i="36"/>
  <c r="B425" i="36"/>
  <c r="B426" i="36"/>
  <c r="B427" i="36"/>
  <c r="B428" i="36"/>
  <c r="B429" i="36"/>
  <c r="B430" i="36"/>
  <c r="B431" i="36"/>
  <c r="B432" i="36"/>
  <c r="B433" i="36"/>
  <c r="B434" i="36"/>
  <c r="B435" i="36"/>
  <c r="B436" i="36"/>
  <c r="B437" i="36"/>
  <c r="B438" i="36"/>
  <c r="B439" i="36"/>
  <c r="B440" i="36"/>
  <c r="B441" i="36"/>
  <c r="B442" i="36"/>
  <c r="B443" i="36"/>
  <c r="B444" i="36"/>
  <c r="B445" i="36"/>
  <c r="B446" i="36"/>
  <c r="B447" i="36"/>
  <c r="B448" i="36"/>
  <c r="B449" i="36"/>
  <c r="B450" i="36"/>
  <c r="B451" i="36"/>
  <c r="B452" i="36"/>
  <c r="B453" i="36"/>
  <c r="B454" i="36"/>
  <c r="B455" i="36"/>
  <c r="B456" i="36"/>
  <c r="B457" i="36"/>
  <c r="B458" i="36"/>
  <c r="B459" i="36"/>
  <c r="B460" i="36"/>
  <c r="B461" i="36"/>
  <c r="B462" i="36"/>
  <c r="B463" i="36"/>
  <c r="B464" i="36"/>
  <c r="B465" i="36"/>
  <c r="B466" i="36"/>
  <c r="B467" i="36"/>
  <c r="B468" i="36"/>
  <c r="B469" i="36"/>
  <c r="B470" i="36"/>
  <c r="B471" i="36"/>
  <c r="B472" i="36"/>
  <c r="B473" i="36"/>
  <c r="B474" i="36"/>
  <c r="B475" i="36"/>
  <c r="B476" i="36"/>
  <c r="B477" i="36"/>
  <c r="B478" i="36"/>
  <c r="B479" i="36"/>
  <c r="B480" i="36"/>
  <c r="B481" i="36"/>
  <c r="B482" i="36"/>
  <c r="B483" i="36"/>
  <c r="B484" i="36"/>
  <c r="B485" i="36"/>
  <c r="B486" i="36"/>
  <c r="B487" i="36"/>
  <c r="B488" i="36"/>
  <c r="B489" i="36"/>
  <c r="B490" i="36"/>
  <c r="B491" i="36"/>
  <c r="B492" i="36"/>
  <c r="B493" i="36"/>
  <c r="B494" i="36"/>
  <c r="B495" i="36"/>
  <c r="B496" i="36"/>
  <c r="B497" i="36"/>
  <c r="B498" i="36"/>
  <c r="B499" i="36"/>
  <c r="B500" i="36"/>
  <c r="B501" i="36"/>
  <c r="B502" i="36"/>
  <c r="B503" i="36"/>
  <c r="B504" i="36"/>
  <c r="B505" i="36"/>
  <c r="B506" i="36"/>
  <c r="B507" i="36"/>
  <c r="B508" i="36"/>
  <c r="B509" i="36"/>
  <c r="B510" i="36"/>
  <c r="B511" i="36"/>
  <c r="B512" i="36"/>
  <c r="B513" i="36"/>
  <c r="B514" i="36"/>
  <c r="B515" i="36"/>
  <c r="B516" i="36"/>
  <c r="B517" i="36"/>
  <c r="B518" i="36"/>
  <c r="B519" i="36"/>
  <c r="B520" i="36"/>
  <c r="B521" i="36"/>
  <c r="B522" i="36"/>
  <c r="B523" i="36"/>
  <c r="B524" i="36"/>
  <c r="B525" i="36"/>
  <c r="B526" i="36"/>
  <c r="B527" i="36"/>
  <c r="B528" i="36"/>
  <c r="B529" i="36"/>
  <c r="B530" i="36"/>
  <c r="B531" i="36"/>
  <c r="B532" i="36"/>
  <c r="B533" i="36"/>
  <c r="B534" i="36"/>
  <c r="B535" i="36"/>
  <c r="B536" i="36"/>
  <c r="B537" i="36"/>
  <c r="B538" i="36"/>
  <c r="B539" i="36"/>
  <c r="B540" i="36"/>
  <c r="B541" i="36"/>
  <c r="B542" i="36"/>
  <c r="B543" i="36"/>
  <c r="B544" i="36"/>
  <c r="B545" i="36"/>
  <c r="B546" i="36"/>
  <c r="B547" i="36"/>
  <c r="B548" i="36"/>
  <c r="B549" i="36"/>
  <c r="B550" i="36"/>
  <c r="B551" i="36"/>
  <c r="B552" i="36"/>
  <c r="B553" i="36"/>
  <c r="B554" i="36"/>
  <c r="B555" i="36"/>
  <c r="B556" i="36"/>
  <c r="B557" i="36"/>
  <c r="B558" i="36"/>
  <c r="B559" i="36"/>
  <c r="B560" i="36"/>
  <c r="B561" i="36"/>
  <c r="B562" i="36"/>
  <c r="B563" i="36"/>
  <c r="B564" i="36"/>
  <c r="B565" i="36"/>
  <c r="B566" i="36"/>
  <c r="B567" i="36"/>
  <c r="B568" i="36"/>
  <c r="B569" i="36"/>
  <c r="B570" i="36"/>
  <c r="B571" i="36"/>
  <c r="B572" i="36"/>
  <c r="B573" i="36"/>
  <c r="B574" i="36"/>
  <c r="B575" i="36"/>
  <c r="B576" i="36"/>
  <c r="B577" i="36"/>
  <c r="B578" i="36"/>
  <c r="B579" i="36"/>
  <c r="B580" i="36"/>
  <c r="B581" i="36"/>
  <c r="B582" i="36"/>
  <c r="B583" i="36"/>
  <c r="B584" i="36"/>
  <c r="B585" i="36"/>
  <c r="B586" i="36"/>
  <c r="B587" i="36"/>
  <c r="B588" i="36"/>
  <c r="B589" i="36"/>
  <c r="B590" i="36"/>
  <c r="B591" i="36"/>
  <c r="B592" i="36"/>
  <c r="B593" i="36"/>
  <c r="B594" i="36"/>
  <c r="B595" i="36"/>
  <c r="B596" i="36"/>
  <c r="B597" i="36"/>
  <c r="B598" i="36"/>
  <c r="B599" i="36"/>
  <c r="B600" i="36"/>
  <c r="B601" i="36"/>
  <c r="B602" i="36"/>
  <c r="B603" i="36"/>
  <c r="B604" i="36"/>
  <c r="B605" i="36"/>
  <c r="B606" i="36"/>
  <c r="B607" i="36"/>
  <c r="B608" i="36"/>
  <c r="B609" i="36"/>
  <c r="B610" i="36"/>
  <c r="B611" i="36"/>
  <c r="B612" i="36"/>
  <c r="B613" i="36"/>
  <c r="B614" i="36"/>
  <c r="B615" i="36"/>
  <c r="B616" i="36"/>
  <c r="B617" i="36"/>
  <c r="B618" i="36"/>
  <c r="B619" i="36"/>
  <c r="B620" i="36"/>
  <c r="B621" i="36"/>
  <c r="B622" i="36"/>
  <c r="B623" i="36"/>
  <c r="B624" i="36"/>
  <c r="B625" i="36"/>
  <c r="B626" i="36"/>
  <c r="B627" i="36"/>
  <c r="B628" i="36"/>
  <c r="B629" i="36"/>
  <c r="B630" i="36"/>
  <c r="B631" i="36"/>
  <c r="B632" i="36"/>
  <c r="B633" i="36"/>
  <c r="B634" i="36"/>
  <c r="B635" i="36"/>
  <c r="B636" i="36"/>
  <c r="B637" i="36"/>
  <c r="B638" i="36"/>
  <c r="B639" i="36"/>
  <c r="B640" i="36"/>
  <c r="B641" i="36"/>
  <c r="B642" i="36"/>
  <c r="B643" i="36"/>
  <c r="B644" i="36"/>
  <c r="B645" i="36"/>
  <c r="B646" i="36"/>
  <c r="B647" i="36"/>
  <c r="B648" i="36"/>
  <c r="B649" i="36"/>
  <c r="B650" i="36"/>
  <c r="B651" i="36"/>
  <c r="B652" i="36"/>
  <c r="B653" i="36"/>
  <c r="B654" i="36"/>
  <c r="B655" i="36"/>
  <c r="B656" i="36"/>
  <c r="B657" i="36"/>
  <c r="B658" i="36"/>
  <c r="B659" i="36"/>
  <c r="B660" i="36"/>
  <c r="B661" i="36"/>
  <c r="B662" i="36"/>
  <c r="B663" i="36"/>
  <c r="B664" i="36"/>
  <c r="B665" i="36"/>
  <c r="B666" i="36"/>
  <c r="B667" i="36"/>
  <c r="B668" i="36"/>
  <c r="B669" i="36"/>
  <c r="B670" i="36"/>
  <c r="B671" i="36"/>
  <c r="B672" i="36"/>
  <c r="B673" i="36"/>
  <c r="B674" i="36"/>
  <c r="B675" i="36"/>
  <c r="B676" i="36"/>
  <c r="B677" i="36"/>
  <c r="B678" i="36"/>
  <c r="B679" i="36"/>
  <c r="B680" i="36"/>
  <c r="B681" i="36"/>
  <c r="B682" i="36"/>
  <c r="B683" i="36"/>
  <c r="B684" i="36"/>
  <c r="B685" i="36"/>
  <c r="B686" i="36"/>
  <c r="B687" i="36"/>
  <c r="B688" i="36"/>
  <c r="B689" i="36"/>
  <c r="B690" i="36"/>
  <c r="B691" i="36"/>
  <c r="B692" i="36"/>
  <c r="B693" i="36"/>
  <c r="B694" i="36"/>
  <c r="B695" i="36"/>
  <c r="B696" i="36"/>
  <c r="B697" i="36"/>
  <c r="B698" i="36"/>
  <c r="B699" i="36"/>
  <c r="B700" i="36"/>
  <c r="B701" i="36"/>
  <c r="B702" i="36"/>
  <c r="B703" i="36"/>
  <c r="B704" i="36"/>
  <c r="B705" i="36"/>
  <c r="B706" i="36"/>
  <c r="B707" i="36"/>
  <c r="B708" i="36"/>
  <c r="B709" i="36"/>
  <c r="B710" i="36"/>
  <c r="B711" i="36"/>
  <c r="B712" i="36"/>
  <c r="B713" i="36"/>
  <c r="B714" i="36"/>
  <c r="B715" i="36"/>
  <c r="B716" i="36"/>
  <c r="B717" i="36"/>
  <c r="B718" i="36"/>
  <c r="B719" i="36"/>
  <c r="B720" i="36"/>
  <c r="B721" i="36"/>
  <c r="B722" i="36"/>
  <c r="B723" i="36"/>
  <c r="B724" i="36"/>
  <c r="B725" i="36"/>
  <c r="B726" i="36"/>
  <c r="B727" i="36"/>
  <c r="B728" i="36"/>
  <c r="B729" i="36"/>
  <c r="B730" i="36"/>
  <c r="B731" i="36"/>
  <c r="B732" i="36"/>
  <c r="B733" i="36"/>
  <c r="B734" i="36"/>
  <c r="B735" i="36"/>
  <c r="B736" i="36"/>
  <c r="B737" i="36"/>
  <c r="B738" i="36"/>
  <c r="B739" i="36"/>
  <c r="B740" i="36"/>
  <c r="B741" i="36"/>
  <c r="B742" i="36"/>
  <c r="B743" i="36"/>
  <c r="B744" i="36"/>
  <c r="B745" i="36"/>
  <c r="B746" i="36"/>
  <c r="B747" i="36"/>
  <c r="B748" i="36"/>
  <c r="B749" i="36"/>
  <c r="B750" i="36"/>
  <c r="B751" i="36"/>
  <c r="B752" i="36"/>
  <c r="B753" i="36"/>
  <c r="B754" i="36"/>
  <c r="B755" i="36"/>
  <c r="B756" i="36"/>
  <c r="B757" i="36"/>
  <c r="B758" i="36"/>
  <c r="B759" i="36"/>
  <c r="B760" i="36"/>
  <c r="B761" i="36"/>
  <c r="B762" i="36"/>
  <c r="B763" i="36"/>
  <c r="B764" i="36"/>
  <c r="B765" i="36"/>
  <c r="B766" i="36"/>
  <c r="B767" i="36"/>
  <c r="B768" i="36"/>
  <c r="B769" i="36"/>
  <c r="B770" i="36"/>
  <c r="B771" i="36"/>
  <c r="B772" i="36"/>
  <c r="B773" i="36"/>
  <c r="B774" i="36"/>
  <c r="B775" i="36"/>
  <c r="B776" i="36"/>
  <c r="B777" i="36"/>
  <c r="B778" i="36"/>
  <c r="B779" i="36"/>
  <c r="B780" i="36"/>
  <c r="B781" i="36"/>
  <c r="B782" i="36"/>
  <c r="B783" i="36"/>
  <c r="B784" i="36"/>
  <c r="B785" i="36"/>
  <c r="B786" i="36"/>
  <c r="B787" i="36"/>
  <c r="B788" i="36"/>
  <c r="B789" i="36"/>
  <c r="B790" i="36"/>
  <c r="B791" i="36"/>
  <c r="B792" i="36"/>
  <c r="B793" i="36"/>
  <c r="B794" i="36"/>
  <c r="B795" i="36"/>
  <c r="B796" i="36"/>
  <c r="B797" i="36"/>
  <c r="B798" i="36"/>
  <c r="B799" i="36"/>
  <c r="B800" i="36"/>
  <c r="B801" i="36"/>
  <c r="B802" i="36"/>
  <c r="B803" i="36"/>
  <c r="B804" i="36"/>
  <c r="B805" i="36"/>
  <c r="B806" i="36"/>
  <c r="B807" i="36"/>
  <c r="B808" i="36"/>
  <c r="B809" i="36"/>
  <c r="B810" i="36"/>
  <c r="B811" i="36"/>
  <c r="B812" i="36"/>
  <c r="B813" i="36"/>
  <c r="B814" i="36"/>
  <c r="B815" i="36"/>
  <c r="B2" i="36"/>
  <c r="C18" i="28"/>
  <c r="C44" i="28"/>
  <c r="C9" i="28"/>
  <c r="C13" i="28"/>
  <c r="C51" i="28"/>
  <c r="C45" i="28"/>
  <c r="C48" i="28"/>
  <c r="C47" i="28"/>
  <c r="C55" i="28"/>
  <c r="C34" i="28"/>
  <c r="C39" i="28"/>
  <c r="C12" i="28"/>
  <c r="C37" i="28"/>
  <c r="C11" i="28"/>
  <c r="C38" i="28"/>
  <c r="C46" i="28"/>
  <c r="C23" i="28"/>
  <c r="C53" i="28"/>
  <c r="C6" i="28"/>
  <c r="C49" i="28"/>
  <c r="C59" i="28"/>
  <c r="C20" i="28"/>
  <c r="C36" i="28"/>
  <c r="C60" i="28"/>
  <c r="C2" i="28"/>
  <c r="C40" i="28"/>
  <c r="C3" i="28"/>
  <c r="C41" i="28"/>
  <c r="C5" i="28"/>
  <c r="C15" i="28"/>
  <c r="C21" i="28"/>
  <c r="C8" i="28"/>
  <c r="C10" i="28"/>
  <c r="C26" i="28"/>
  <c r="C24" i="28"/>
  <c r="C22" i="28"/>
  <c r="C43" i="28"/>
  <c r="C16" i="28"/>
  <c r="C17" i="28"/>
  <c r="C7" i="28"/>
  <c r="C19" i="28"/>
  <c r="C32" i="28"/>
  <c r="C27" i="28"/>
  <c r="C33" i="28"/>
  <c r="C30" i="28"/>
  <c r="C25" i="28"/>
  <c r="C31" i="28"/>
  <c r="C4" i="28"/>
  <c r="C28" i="28"/>
  <c r="C58" i="28"/>
  <c r="C29" i="28"/>
  <c r="C52" i="28"/>
  <c r="C42" i="28"/>
  <c r="C50" i="28"/>
  <c r="C56" i="28"/>
  <c r="C57" i="28"/>
  <c r="C54" i="28"/>
  <c r="C14" i="28"/>
  <c r="C61" i="28"/>
  <c r="B18" i="28"/>
  <c r="B44" i="28"/>
  <c r="B9" i="28"/>
  <c r="B13" i="28"/>
  <c r="B51" i="28"/>
  <c r="B45" i="28"/>
  <c r="B48" i="28"/>
  <c r="B47" i="28"/>
  <c r="B55" i="28"/>
  <c r="B34" i="28"/>
  <c r="B39" i="28"/>
  <c r="B12" i="28"/>
  <c r="B37" i="28"/>
  <c r="B11" i="28"/>
  <c r="B38" i="28"/>
  <c r="B46" i="28"/>
  <c r="B23" i="28"/>
  <c r="B53" i="28"/>
  <c r="B6" i="28"/>
  <c r="B49" i="28"/>
  <c r="B59" i="28"/>
  <c r="B20" i="28"/>
  <c r="B36" i="28"/>
  <c r="B60" i="28"/>
  <c r="B2" i="28"/>
  <c r="B40" i="28"/>
  <c r="B3" i="28"/>
  <c r="B41" i="28"/>
  <c r="B5" i="28"/>
  <c r="B15" i="28"/>
  <c r="B21" i="28"/>
  <c r="B8" i="28"/>
  <c r="B10" i="28"/>
  <c r="B26" i="28"/>
  <c r="B24" i="28"/>
  <c r="B22" i="28"/>
  <c r="B43" i="28"/>
  <c r="B16" i="28"/>
  <c r="B17" i="28"/>
  <c r="B7" i="28"/>
  <c r="B19" i="28"/>
  <c r="B32" i="28"/>
  <c r="B27" i="28"/>
  <c r="B33" i="28"/>
  <c r="B30" i="28"/>
  <c r="B25" i="28"/>
  <c r="B31" i="28"/>
  <c r="B4" i="28"/>
  <c r="B28" i="28"/>
  <c r="B58" i="28"/>
  <c r="B29" i="28"/>
  <c r="B52" i="28"/>
  <c r="B35" i="28"/>
  <c r="B42" i="28"/>
  <c r="B50" i="28"/>
  <c r="B56" i="28"/>
  <c r="B57" i="28"/>
  <c r="B54" i="28"/>
  <c r="B14" i="28"/>
  <c r="B61" i="28"/>
  <c r="BB4" i="6"/>
  <c r="BB5" i="6"/>
  <c r="BB6" i="6"/>
  <c r="BB7" i="6"/>
  <c r="BB8" i="6"/>
  <c r="BB9" i="6"/>
  <c r="BB10" i="6"/>
  <c r="BB11" i="6"/>
  <c r="BB12" i="6"/>
  <c r="BB13" i="6"/>
  <c r="BB14" i="6"/>
  <c r="BB15" i="6"/>
  <c r="BB16" i="6"/>
  <c r="BB17" i="6"/>
  <c r="BB18" i="6"/>
  <c r="BB19" i="6"/>
  <c r="BB20" i="6"/>
  <c r="BB21" i="6"/>
  <c r="BB22" i="6"/>
  <c r="BB23" i="6"/>
  <c r="BB24" i="6"/>
  <c r="BB25" i="6"/>
  <c r="BB26" i="6"/>
  <c r="BB27" i="6"/>
  <c r="BB28" i="6"/>
  <c r="BB29" i="6"/>
  <c r="BB30" i="6"/>
  <c r="BB31" i="6"/>
  <c r="BB32" i="6"/>
  <c r="BB33" i="6"/>
  <c r="BB34" i="6"/>
  <c r="BB35" i="6"/>
  <c r="BB36" i="6"/>
  <c r="BB37" i="6"/>
  <c r="BB38" i="6"/>
  <c r="BB39" i="6"/>
  <c r="BB40" i="6"/>
  <c r="BB41" i="6"/>
  <c r="BB42" i="6"/>
  <c r="BB43" i="6"/>
  <c r="BB44" i="6"/>
  <c r="BB45" i="6"/>
  <c r="BB46" i="6"/>
  <c r="BB47" i="6"/>
  <c r="BB48" i="6"/>
  <c r="BB49" i="6"/>
  <c r="BB50" i="6"/>
  <c r="BB51" i="6"/>
  <c r="BB52" i="6"/>
  <c r="BB53" i="6"/>
  <c r="BB54" i="6"/>
  <c r="BB55" i="6"/>
  <c r="BB56" i="6"/>
  <c r="BB57" i="6"/>
  <c r="BB58" i="6"/>
  <c r="BB59" i="6"/>
  <c r="BB60" i="6"/>
  <c r="BB61" i="6"/>
  <c r="BB62" i="6"/>
  <c r="BB63" i="6"/>
  <c r="E60" i="6" l="1"/>
  <c r="O60" i="6"/>
  <c r="X60" i="6"/>
  <c r="AH54" i="6"/>
  <c r="E54" i="6"/>
  <c r="O54" i="6"/>
  <c r="X54" i="6"/>
  <c r="E48" i="6"/>
  <c r="O48" i="6"/>
  <c r="X48" i="6"/>
  <c r="E42" i="6"/>
  <c r="O42" i="6"/>
  <c r="X42" i="6"/>
  <c r="E36" i="6"/>
  <c r="O36" i="6"/>
  <c r="X36" i="6"/>
  <c r="AH30" i="6"/>
  <c r="E30" i="6"/>
  <c r="O30" i="6"/>
  <c r="X30" i="6"/>
  <c r="E24" i="6"/>
  <c r="O24" i="6"/>
  <c r="X24" i="6"/>
  <c r="E18" i="6"/>
  <c r="O18" i="6"/>
  <c r="X18" i="6"/>
  <c r="E12" i="6"/>
  <c r="O12" i="6"/>
  <c r="X12" i="6"/>
  <c r="AH6" i="6"/>
  <c r="E6" i="6"/>
  <c r="O6" i="6"/>
  <c r="X6" i="6"/>
  <c r="E59" i="6"/>
  <c r="X59" i="6"/>
  <c r="O59" i="6"/>
  <c r="E53" i="6"/>
  <c r="X53" i="6"/>
  <c r="O53" i="6"/>
  <c r="AH47" i="6"/>
  <c r="E47" i="6"/>
  <c r="O47" i="6"/>
  <c r="X47" i="6"/>
  <c r="E41" i="6"/>
  <c r="X41" i="6"/>
  <c r="O41" i="6"/>
  <c r="E35" i="6"/>
  <c r="X35" i="6"/>
  <c r="O35" i="6"/>
  <c r="E29" i="6"/>
  <c r="O29" i="6"/>
  <c r="X29" i="6"/>
  <c r="AH23" i="6"/>
  <c r="E23" i="6"/>
  <c r="O23" i="6"/>
  <c r="X23" i="6"/>
  <c r="E17" i="6"/>
  <c r="O17" i="6"/>
  <c r="X17" i="6"/>
  <c r="E11" i="6"/>
  <c r="O11" i="6"/>
  <c r="X11" i="6"/>
  <c r="E5" i="6"/>
  <c r="O5" i="6"/>
  <c r="X5" i="6"/>
  <c r="E58" i="6"/>
  <c r="O58" i="6"/>
  <c r="X58" i="6"/>
  <c r="E52" i="6"/>
  <c r="O52" i="6"/>
  <c r="X52" i="6"/>
  <c r="AH46" i="6"/>
  <c r="E46" i="6"/>
  <c r="O46" i="6"/>
  <c r="X46" i="6"/>
  <c r="E40" i="6"/>
  <c r="O40" i="6"/>
  <c r="X40" i="6"/>
  <c r="E34" i="6"/>
  <c r="O34" i="6"/>
  <c r="X34" i="6"/>
  <c r="E28" i="6"/>
  <c r="O28" i="6"/>
  <c r="X28" i="6"/>
  <c r="AH22" i="6"/>
  <c r="E22" i="6"/>
  <c r="X22" i="6"/>
  <c r="O22" i="6"/>
  <c r="E16" i="6"/>
  <c r="O16" i="6"/>
  <c r="X16" i="6"/>
  <c r="E10" i="6"/>
  <c r="O10" i="6"/>
  <c r="X10" i="6"/>
  <c r="E4" i="6"/>
  <c r="O4" i="6"/>
  <c r="X4" i="6"/>
  <c r="AH63" i="6"/>
  <c r="E63" i="6"/>
  <c r="O63" i="6"/>
  <c r="X63" i="6"/>
  <c r="E57" i="6"/>
  <c r="O57" i="6"/>
  <c r="X57" i="6"/>
  <c r="E51" i="6"/>
  <c r="X51" i="6"/>
  <c r="O51" i="6"/>
  <c r="E45" i="6"/>
  <c r="O45" i="6"/>
  <c r="X45" i="6"/>
  <c r="AH39" i="6"/>
  <c r="E39" i="6"/>
  <c r="O39" i="6"/>
  <c r="X39" i="6"/>
  <c r="E33" i="6"/>
  <c r="O33" i="6"/>
  <c r="X33" i="6"/>
  <c r="E27" i="6"/>
  <c r="O27" i="6"/>
  <c r="X27" i="6"/>
  <c r="E21" i="6"/>
  <c r="O21" i="6"/>
  <c r="X21" i="6"/>
  <c r="AH15" i="6"/>
  <c r="E15" i="6"/>
  <c r="X15" i="6"/>
  <c r="O15" i="6"/>
  <c r="E9" i="6"/>
  <c r="O9" i="6"/>
  <c r="X9" i="6"/>
  <c r="AH62" i="6"/>
  <c r="E62" i="6"/>
  <c r="O62" i="6"/>
  <c r="X62" i="6"/>
  <c r="E56" i="6"/>
  <c r="O56" i="6"/>
  <c r="X56" i="6"/>
  <c r="E50" i="6"/>
  <c r="O50" i="6"/>
  <c r="X50" i="6"/>
  <c r="E44" i="6"/>
  <c r="O44" i="6"/>
  <c r="X44" i="6"/>
  <c r="AH38" i="6"/>
  <c r="E38" i="6"/>
  <c r="O38" i="6"/>
  <c r="X38" i="6"/>
  <c r="E32" i="6"/>
  <c r="O32" i="6"/>
  <c r="X32" i="6"/>
  <c r="E26" i="6"/>
  <c r="O26" i="6"/>
  <c r="X26" i="6"/>
  <c r="E20" i="6"/>
  <c r="O20" i="6"/>
  <c r="X20" i="6"/>
  <c r="AH14" i="6"/>
  <c r="E14" i="6"/>
  <c r="O14" i="6"/>
  <c r="X14" i="6"/>
  <c r="E8" i="6"/>
  <c r="O8" i="6"/>
  <c r="X8" i="6"/>
  <c r="E61" i="6"/>
  <c r="O61" i="6"/>
  <c r="X61" i="6"/>
  <c r="AH55" i="6"/>
  <c r="E55" i="6"/>
  <c r="O55" i="6"/>
  <c r="X55" i="6"/>
  <c r="E49" i="6"/>
  <c r="O49" i="6"/>
  <c r="X49" i="6"/>
  <c r="E43" i="6"/>
  <c r="O43" i="6"/>
  <c r="X43" i="6"/>
  <c r="E37" i="6"/>
  <c r="O37" i="6"/>
  <c r="X37" i="6"/>
  <c r="AH31" i="6"/>
  <c r="E31" i="6"/>
  <c r="O31" i="6"/>
  <c r="X31" i="6"/>
  <c r="E25" i="6"/>
  <c r="O25" i="6"/>
  <c r="X25" i="6"/>
  <c r="E19" i="6"/>
  <c r="O19" i="6"/>
  <c r="X19" i="6"/>
  <c r="E13" i="6"/>
  <c r="O13" i="6"/>
  <c r="X13" i="6"/>
  <c r="AH7" i="6"/>
  <c r="E7" i="6"/>
  <c r="O7" i="6"/>
  <c r="X7" i="6"/>
  <c r="AR47" i="6"/>
  <c r="AR15" i="6"/>
  <c r="AR46" i="6"/>
  <c r="AR14" i="6"/>
  <c r="AR63" i="6"/>
  <c r="AR31" i="6"/>
  <c r="AR62" i="6"/>
  <c r="AR30" i="6"/>
  <c r="AH61" i="6"/>
  <c r="AR61" i="6"/>
  <c r="AH49" i="6"/>
  <c r="AR49" i="6"/>
  <c r="AH37" i="6"/>
  <c r="AR37" i="6"/>
  <c r="AH25" i="6"/>
  <c r="AR25" i="6"/>
  <c r="AH17" i="6"/>
  <c r="AR17" i="6"/>
  <c r="AH5" i="6"/>
  <c r="AR5" i="6"/>
  <c r="AR60" i="6"/>
  <c r="AH60" i="6"/>
  <c r="AH56" i="6"/>
  <c r="AR56" i="6"/>
  <c r="AH52" i="6"/>
  <c r="AR52" i="6"/>
  <c r="AH48" i="6"/>
  <c r="AR48" i="6"/>
  <c r="AH44" i="6"/>
  <c r="AR44" i="6"/>
  <c r="AH40" i="6"/>
  <c r="AR40" i="6"/>
  <c r="AH36" i="6"/>
  <c r="AR36" i="6"/>
  <c r="AH32" i="6"/>
  <c r="AR32" i="6"/>
  <c r="AR28" i="6"/>
  <c r="AH28" i="6"/>
  <c r="AH24" i="6"/>
  <c r="AR24" i="6"/>
  <c r="AR20" i="6"/>
  <c r="AH20" i="6"/>
  <c r="AH16" i="6"/>
  <c r="AR16" i="6"/>
  <c r="AH12" i="6"/>
  <c r="AR12" i="6"/>
  <c r="AH8" i="6"/>
  <c r="AR8" i="6"/>
  <c r="AH4" i="6"/>
  <c r="AR4" i="6"/>
  <c r="AH53" i="6"/>
  <c r="AR53" i="6"/>
  <c r="AH41" i="6"/>
  <c r="AR41" i="6"/>
  <c r="AH33" i="6"/>
  <c r="AR33" i="6"/>
  <c r="AH21" i="6"/>
  <c r="AR21" i="6"/>
  <c r="AH9" i="6"/>
  <c r="AR9" i="6"/>
  <c r="AH59" i="6"/>
  <c r="AR59" i="6"/>
  <c r="AH51" i="6"/>
  <c r="AR51" i="6"/>
  <c r="AH43" i="6"/>
  <c r="AR43" i="6"/>
  <c r="AH35" i="6"/>
  <c r="AR35" i="6"/>
  <c r="AH27" i="6"/>
  <c r="AR27" i="6"/>
  <c r="AH19" i="6"/>
  <c r="AR19" i="6"/>
  <c r="AH11" i="6"/>
  <c r="AR11" i="6"/>
  <c r="AR55" i="6"/>
  <c r="AR39" i="6"/>
  <c r="AR23" i="6"/>
  <c r="AR7" i="6"/>
  <c r="AH57" i="6"/>
  <c r="AR57" i="6"/>
  <c r="AH45" i="6"/>
  <c r="AR45" i="6"/>
  <c r="AH29" i="6"/>
  <c r="AR29" i="6"/>
  <c r="AH13" i="6"/>
  <c r="AR13" i="6"/>
  <c r="AH58" i="6"/>
  <c r="AR58" i="6"/>
  <c r="AH50" i="6"/>
  <c r="AR50" i="6"/>
  <c r="AH42" i="6"/>
  <c r="AR42" i="6"/>
  <c r="AH34" i="6"/>
  <c r="AR34" i="6"/>
  <c r="AH26" i="6"/>
  <c r="AR26" i="6"/>
  <c r="AH18" i="6"/>
  <c r="AR18" i="6"/>
  <c r="AH10" i="6"/>
  <c r="AR10" i="6"/>
  <c r="AR54" i="6"/>
  <c r="AR38" i="6"/>
  <c r="AR22" i="6"/>
  <c r="AR6" i="6"/>
  <c r="D4" i="6"/>
  <c r="N4" i="6"/>
  <c r="W4" i="6"/>
  <c r="AG4" i="6"/>
  <c r="AQ4" i="6"/>
  <c r="BA4" i="6"/>
  <c r="D5" i="6"/>
  <c r="N5" i="6"/>
  <c r="W5" i="6"/>
  <c r="AG5" i="6"/>
  <c r="AQ5" i="6"/>
  <c r="BA5" i="6"/>
  <c r="D6" i="6"/>
  <c r="N6" i="6"/>
  <c r="W6" i="6"/>
  <c r="AG6" i="6"/>
  <c r="AQ6" i="6"/>
  <c r="BA6" i="6"/>
  <c r="D7" i="6"/>
  <c r="N7" i="6"/>
  <c r="W7" i="6"/>
  <c r="AG7" i="6"/>
  <c r="AQ7" i="6"/>
  <c r="BA7" i="6"/>
  <c r="D8" i="6"/>
  <c r="N8" i="6"/>
  <c r="W8" i="6"/>
  <c r="AG8" i="6"/>
  <c r="AQ8" i="6"/>
  <c r="BA8" i="6"/>
  <c r="D9" i="6"/>
  <c r="N9" i="6"/>
  <c r="W9" i="6"/>
  <c r="AG9" i="6"/>
  <c r="AQ9" i="6"/>
  <c r="BA9" i="6"/>
  <c r="D10" i="6"/>
  <c r="N10" i="6"/>
  <c r="W10" i="6"/>
  <c r="AG10" i="6"/>
  <c r="AQ10" i="6"/>
  <c r="BA10" i="6"/>
  <c r="D11" i="6"/>
  <c r="N11" i="6"/>
  <c r="W11" i="6"/>
  <c r="AG11" i="6"/>
  <c r="AQ11" i="6"/>
  <c r="BA11" i="6"/>
  <c r="D12" i="6"/>
  <c r="N12" i="6"/>
  <c r="W12" i="6"/>
  <c r="AG12" i="6"/>
  <c r="AQ12" i="6"/>
  <c r="BA12" i="6"/>
  <c r="D13" i="6"/>
  <c r="N13" i="6"/>
  <c r="W13" i="6"/>
  <c r="AG13" i="6"/>
  <c r="AQ13" i="6"/>
  <c r="BA13" i="6"/>
  <c r="D14" i="6"/>
  <c r="N14" i="6"/>
  <c r="W14" i="6"/>
  <c r="AG14" i="6"/>
  <c r="AQ14" i="6"/>
  <c r="BA14" i="6"/>
  <c r="D15" i="6"/>
  <c r="N15" i="6"/>
  <c r="W15" i="6"/>
  <c r="AG15" i="6"/>
  <c r="AQ15" i="6"/>
  <c r="BA15" i="6"/>
  <c r="D16" i="6"/>
  <c r="N16" i="6"/>
  <c r="W16" i="6"/>
  <c r="AG16" i="6"/>
  <c r="AQ16" i="6"/>
  <c r="BA16" i="6"/>
  <c r="D17" i="6"/>
  <c r="N17" i="6"/>
  <c r="W17" i="6"/>
  <c r="AG17" i="6"/>
  <c r="AQ17" i="6"/>
  <c r="BA17" i="6"/>
  <c r="D18" i="6"/>
  <c r="N18" i="6"/>
  <c r="W18" i="6"/>
  <c r="AG18" i="6"/>
  <c r="AQ18" i="6"/>
  <c r="BA18" i="6"/>
  <c r="D19" i="6"/>
  <c r="N19" i="6"/>
  <c r="W19" i="6"/>
  <c r="AG19" i="6"/>
  <c r="AQ19" i="6"/>
  <c r="BA19" i="6"/>
  <c r="D20" i="6"/>
  <c r="N20" i="6"/>
  <c r="W20" i="6"/>
  <c r="AG20" i="6"/>
  <c r="AQ20" i="6"/>
  <c r="BA20" i="6"/>
  <c r="D21" i="6"/>
  <c r="N21" i="6"/>
  <c r="W21" i="6"/>
  <c r="AG21" i="6"/>
  <c r="AQ21" i="6"/>
  <c r="BA21" i="6"/>
  <c r="D22" i="6"/>
  <c r="N22" i="6"/>
  <c r="W22" i="6"/>
  <c r="AG22" i="6"/>
  <c r="AQ22" i="6"/>
  <c r="BA22" i="6"/>
  <c r="D23" i="6"/>
  <c r="N23" i="6"/>
  <c r="W23" i="6"/>
  <c r="AG23" i="6"/>
  <c r="AQ23" i="6"/>
  <c r="BA23" i="6"/>
  <c r="D24" i="6"/>
  <c r="N24" i="6"/>
  <c r="W24" i="6"/>
  <c r="AG24" i="6"/>
  <c r="AQ24" i="6"/>
  <c r="BA24" i="6"/>
  <c r="D25" i="6"/>
  <c r="N25" i="6"/>
  <c r="W25" i="6"/>
  <c r="AG25" i="6"/>
  <c r="AQ25" i="6"/>
  <c r="BA25" i="6"/>
  <c r="D26" i="6"/>
  <c r="N26" i="6"/>
  <c r="W26" i="6"/>
  <c r="AG26" i="6"/>
  <c r="AQ26" i="6"/>
  <c r="BA26" i="6"/>
  <c r="D27" i="6"/>
  <c r="N27" i="6"/>
  <c r="W27" i="6"/>
  <c r="AG27" i="6"/>
  <c r="AQ27" i="6"/>
  <c r="BA27" i="6"/>
  <c r="D28" i="6"/>
  <c r="N28" i="6"/>
  <c r="W28" i="6"/>
  <c r="AG28" i="6"/>
  <c r="AQ28" i="6"/>
  <c r="BA28" i="6"/>
  <c r="D29" i="6"/>
  <c r="N29" i="6"/>
  <c r="W29" i="6"/>
  <c r="AG29" i="6"/>
  <c r="AQ29" i="6"/>
  <c r="BA29" i="6"/>
  <c r="D30" i="6"/>
  <c r="N30" i="6"/>
  <c r="W30" i="6"/>
  <c r="AG30" i="6"/>
  <c r="AQ30" i="6"/>
  <c r="BA30" i="6"/>
  <c r="D31" i="6"/>
  <c r="N31" i="6"/>
  <c r="W31" i="6"/>
  <c r="AG31" i="6"/>
  <c r="AQ31" i="6"/>
  <c r="BA31" i="6"/>
  <c r="D32" i="6"/>
  <c r="N32" i="6"/>
  <c r="W32" i="6"/>
  <c r="AG32" i="6"/>
  <c r="AQ32" i="6"/>
  <c r="BA32" i="6"/>
  <c r="D33" i="6"/>
  <c r="N33" i="6"/>
  <c r="W33" i="6"/>
  <c r="AG33" i="6"/>
  <c r="AQ33" i="6"/>
  <c r="BA33" i="6"/>
  <c r="D34" i="6"/>
  <c r="N34" i="6"/>
  <c r="W34" i="6"/>
  <c r="AG34" i="6"/>
  <c r="AQ34" i="6"/>
  <c r="BA34" i="6"/>
  <c r="D35" i="6"/>
  <c r="N35" i="6"/>
  <c r="W35" i="6"/>
  <c r="AG35" i="6"/>
  <c r="AQ35" i="6"/>
  <c r="BA35" i="6"/>
  <c r="D36" i="6"/>
  <c r="N36" i="6"/>
  <c r="W36" i="6"/>
  <c r="AG36" i="6"/>
  <c r="AQ36" i="6"/>
  <c r="BA36" i="6"/>
  <c r="D37" i="6"/>
  <c r="N37" i="6"/>
  <c r="W37" i="6"/>
  <c r="AG37" i="6"/>
  <c r="AQ37" i="6"/>
  <c r="BA37" i="6"/>
  <c r="D38" i="6"/>
  <c r="N38" i="6"/>
  <c r="W38" i="6"/>
  <c r="AG38" i="6"/>
  <c r="AQ38" i="6"/>
  <c r="BA38" i="6"/>
  <c r="D39" i="6"/>
  <c r="N39" i="6"/>
  <c r="W39" i="6"/>
  <c r="AG39" i="6"/>
  <c r="AQ39" i="6"/>
  <c r="BA39" i="6"/>
  <c r="D40" i="6"/>
  <c r="N40" i="6"/>
  <c r="W40" i="6"/>
  <c r="AG40" i="6"/>
  <c r="AQ40" i="6"/>
  <c r="BA40" i="6"/>
  <c r="D41" i="6"/>
  <c r="N41" i="6"/>
  <c r="W41" i="6"/>
  <c r="AG41" i="6"/>
  <c r="AQ41" i="6"/>
  <c r="BA41" i="6"/>
  <c r="D42" i="6"/>
  <c r="N42" i="6"/>
  <c r="W42" i="6"/>
  <c r="AG42" i="6"/>
  <c r="AQ42" i="6"/>
  <c r="BA42" i="6"/>
  <c r="D43" i="6"/>
  <c r="N43" i="6"/>
  <c r="W43" i="6"/>
  <c r="AG43" i="6"/>
  <c r="AQ43" i="6"/>
  <c r="BA43" i="6"/>
  <c r="D44" i="6"/>
  <c r="N44" i="6"/>
  <c r="W44" i="6"/>
  <c r="AG44" i="6"/>
  <c r="AQ44" i="6"/>
  <c r="BA44" i="6"/>
  <c r="D45" i="6"/>
  <c r="N45" i="6"/>
  <c r="W45" i="6"/>
  <c r="AG45" i="6"/>
  <c r="AQ45" i="6"/>
  <c r="BA45" i="6"/>
  <c r="D46" i="6"/>
  <c r="N46" i="6"/>
  <c r="W46" i="6"/>
  <c r="AG46" i="6"/>
  <c r="AQ46" i="6"/>
  <c r="BA46" i="6"/>
  <c r="D47" i="6"/>
  <c r="N47" i="6"/>
  <c r="W47" i="6"/>
  <c r="AG47" i="6"/>
  <c r="AQ47" i="6"/>
  <c r="BA47" i="6"/>
  <c r="D48" i="6"/>
  <c r="N48" i="6"/>
  <c r="W48" i="6"/>
  <c r="AG48" i="6"/>
  <c r="AQ48" i="6"/>
  <c r="BA48" i="6"/>
  <c r="D49" i="6"/>
  <c r="N49" i="6"/>
  <c r="W49" i="6"/>
  <c r="AG49" i="6"/>
  <c r="AQ49" i="6"/>
  <c r="BA49" i="6"/>
  <c r="D50" i="6"/>
  <c r="N50" i="6"/>
  <c r="W50" i="6"/>
  <c r="AG50" i="6"/>
  <c r="AQ50" i="6"/>
  <c r="BA50" i="6"/>
  <c r="D51" i="6"/>
  <c r="N51" i="6"/>
  <c r="W51" i="6"/>
  <c r="AG51" i="6"/>
  <c r="AQ51" i="6"/>
  <c r="BA51" i="6"/>
  <c r="D52" i="6"/>
  <c r="N52" i="6"/>
  <c r="W52" i="6"/>
  <c r="AG52" i="6"/>
  <c r="AQ52" i="6"/>
  <c r="BA52" i="6"/>
  <c r="D53" i="6"/>
  <c r="N53" i="6"/>
  <c r="W53" i="6"/>
  <c r="AG53" i="6"/>
  <c r="AQ53" i="6"/>
  <c r="BA53" i="6"/>
  <c r="D54" i="6"/>
  <c r="N54" i="6"/>
  <c r="W54" i="6"/>
  <c r="AG54" i="6"/>
  <c r="AQ54" i="6"/>
  <c r="BA54" i="6"/>
  <c r="D55" i="6"/>
  <c r="N55" i="6"/>
  <c r="W55" i="6"/>
  <c r="AG55" i="6"/>
  <c r="AQ55" i="6"/>
  <c r="BA55" i="6"/>
  <c r="D56" i="6"/>
  <c r="N56" i="6"/>
  <c r="W56" i="6"/>
  <c r="AG56" i="6"/>
  <c r="AQ56" i="6"/>
  <c r="BA56" i="6"/>
  <c r="D57" i="6"/>
  <c r="N57" i="6"/>
  <c r="W57" i="6"/>
  <c r="AG57" i="6"/>
  <c r="AQ57" i="6"/>
  <c r="BA57" i="6"/>
  <c r="D58" i="6"/>
  <c r="N58" i="6"/>
  <c r="W58" i="6"/>
  <c r="AG58" i="6"/>
  <c r="AQ58" i="6"/>
  <c r="BA58" i="6"/>
  <c r="D59" i="6"/>
  <c r="N59" i="6"/>
  <c r="W59" i="6"/>
  <c r="AG59" i="6"/>
  <c r="AQ59" i="6"/>
  <c r="BA59" i="6"/>
  <c r="D60" i="6"/>
  <c r="N60" i="6"/>
  <c r="W60" i="6"/>
  <c r="AG60" i="6"/>
  <c r="AQ60" i="6"/>
  <c r="BA60" i="6"/>
  <c r="D61" i="6"/>
  <c r="N61" i="6"/>
  <c r="W61" i="6"/>
  <c r="AG61" i="6"/>
  <c r="AQ61" i="6"/>
  <c r="BA61" i="6"/>
  <c r="D62" i="6"/>
  <c r="N62" i="6"/>
  <c r="W62" i="6"/>
  <c r="AG62" i="6"/>
  <c r="AQ62" i="6"/>
  <c r="BA62" i="6"/>
  <c r="D63" i="6"/>
  <c r="N63" i="6"/>
  <c r="W63" i="6"/>
  <c r="AG63" i="6"/>
  <c r="AQ63" i="6"/>
  <c r="BA63" i="6"/>
  <c r="C4" i="12" l="1"/>
  <c r="C15" i="34" s="1"/>
  <c r="C5" i="12"/>
  <c r="C16" i="34" s="1"/>
  <c r="C6" i="12"/>
  <c r="C17" i="34" s="1"/>
  <c r="C7" i="12"/>
  <c r="C18" i="34" s="1"/>
  <c r="C8" i="12"/>
  <c r="C19" i="34" s="1"/>
  <c r="C9" i="12"/>
  <c r="C20" i="34" s="1"/>
  <c r="C10" i="12"/>
  <c r="C21" i="34" s="1"/>
  <c r="C11" i="12"/>
  <c r="C22" i="34" s="1"/>
  <c r="C12" i="12"/>
  <c r="C23" i="34" s="1"/>
  <c r="C13" i="12"/>
  <c r="C24" i="34" s="1"/>
  <c r="C14" i="12"/>
  <c r="C25" i="34" s="1"/>
  <c r="C15" i="12"/>
  <c r="C26" i="34" s="1"/>
  <c r="C16" i="12"/>
  <c r="C27" i="34" s="1"/>
  <c r="C17" i="12"/>
  <c r="C28" i="34" s="1"/>
  <c r="C18" i="12"/>
  <c r="C29" i="34" s="1"/>
  <c r="C19" i="12"/>
  <c r="C30" i="34" s="1"/>
  <c r="C20" i="12"/>
  <c r="C31" i="34" s="1"/>
  <c r="C21" i="12"/>
  <c r="C32" i="34" s="1"/>
  <c r="C22" i="12"/>
  <c r="C33" i="34" s="1"/>
  <c r="C23" i="12"/>
  <c r="C34" i="34" s="1"/>
  <c r="C24" i="12"/>
  <c r="C35" i="34" s="1"/>
  <c r="C25" i="12"/>
  <c r="C36" i="34" s="1"/>
  <c r="C26" i="12"/>
  <c r="C37" i="34" s="1"/>
  <c r="C27" i="12"/>
  <c r="C38" i="34" s="1"/>
  <c r="C28" i="12"/>
  <c r="C39" i="34" s="1"/>
  <c r="C29" i="12"/>
  <c r="C40" i="34" s="1"/>
  <c r="C30" i="12"/>
  <c r="C41" i="34" s="1"/>
  <c r="C31" i="12"/>
  <c r="C42" i="34" s="1"/>
  <c r="C32" i="12"/>
  <c r="C43" i="34" s="1"/>
  <c r="C33" i="12"/>
  <c r="C44" i="34" s="1"/>
  <c r="C34" i="12"/>
  <c r="C45" i="34" s="1"/>
  <c r="C35" i="12"/>
  <c r="C46" i="34" s="1"/>
  <c r="C36" i="12"/>
  <c r="C47" i="34" s="1"/>
  <c r="C37" i="12"/>
  <c r="C48" i="34" s="1"/>
  <c r="C38" i="12"/>
  <c r="C49" i="34" s="1"/>
  <c r="C39" i="12"/>
  <c r="C50" i="34" s="1"/>
  <c r="C40" i="12"/>
  <c r="C51" i="34" s="1"/>
  <c r="C41" i="12"/>
  <c r="C52" i="34" s="1"/>
  <c r="C42" i="12"/>
  <c r="C53" i="34" s="1"/>
  <c r="C43" i="12"/>
  <c r="C54" i="34" s="1"/>
  <c r="C44" i="12"/>
  <c r="C55" i="34" s="1"/>
  <c r="C45" i="12"/>
  <c r="C56" i="34" s="1"/>
  <c r="C46" i="12"/>
  <c r="C57" i="34" s="1"/>
  <c r="C47" i="12"/>
  <c r="C58" i="34" s="1"/>
  <c r="C48" i="12"/>
  <c r="C59" i="34" s="1"/>
  <c r="C49" i="12"/>
  <c r="C60" i="34" s="1"/>
  <c r="C50" i="12"/>
  <c r="C61" i="34" s="1"/>
  <c r="C51" i="12"/>
  <c r="C62" i="34" s="1"/>
  <c r="C52" i="12"/>
  <c r="C63" i="34" s="1"/>
  <c r="C53" i="12"/>
  <c r="C64" i="34" s="1"/>
  <c r="C54" i="12"/>
  <c r="C65" i="34" s="1"/>
  <c r="C55" i="12"/>
  <c r="C66" i="34" s="1"/>
  <c r="C56" i="12"/>
  <c r="C67" i="34" s="1"/>
  <c r="C57" i="12"/>
  <c r="C68" i="34" s="1"/>
  <c r="C58" i="12"/>
  <c r="C69" i="34" s="1"/>
  <c r="C59" i="12"/>
  <c r="C70" i="34" s="1"/>
  <c r="C60" i="12"/>
  <c r="C71" i="34" s="1"/>
  <c r="C61" i="12"/>
  <c r="C72" i="34" s="1"/>
  <c r="C62" i="12"/>
  <c r="C73" i="34" s="1"/>
  <c r="C63" i="12"/>
  <c r="C74" i="34" s="1"/>
  <c r="C75" i="34"/>
  <c r="C76" i="34"/>
  <c r="C77" i="34"/>
  <c r="C78" i="34"/>
  <c r="C79" i="34"/>
  <c r="C80" i="34"/>
  <c r="C81" i="34"/>
  <c r="C82" i="34"/>
  <c r="C83" i="34"/>
  <c r="C84" i="34"/>
  <c r="C85" i="34"/>
  <c r="C86" i="34"/>
  <c r="C87" i="34"/>
  <c r="C88" i="34"/>
  <c r="C89" i="34"/>
  <c r="C90" i="34"/>
  <c r="C91" i="34"/>
  <c r="C92" i="34"/>
  <c r="C93" i="34"/>
  <c r="C94" i="34"/>
  <c r="C95" i="34"/>
  <c r="C96" i="34"/>
  <c r="C97" i="34"/>
  <c r="C98" i="34"/>
  <c r="C99" i="34"/>
  <c r="C100" i="34"/>
  <c r="C101" i="34"/>
  <c r="C102" i="34"/>
  <c r="C103" i="34"/>
  <c r="C104" i="34"/>
  <c r="C105" i="34"/>
  <c r="C106" i="34"/>
  <c r="C107" i="34"/>
  <c r="C108" i="34"/>
  <c r="C109" i="34"/>
  <c r="C110" i="34"/>
  <c r="C111" i="34"/>
  <c r="C112" i="34"/>
  <c r="C113" i="34"/>
  <c r="C114" i="34"/>
  <c r="C115" i="34"/>
  <c r="C116" i="34"/>
  <c r="C117" i="34"/>
  <c r="C118" i="34"/>
  <c r="C119" i="34"/>
  <c r="C120" i="34"/>
  <c r="C121" i="34"/>
  <c r="C122" i="34"/>
  <c r="C123" i="34"/>
  <c r="C124" i="34"/>
  <c r="C125" i="34"/>
  <c r="C126" i="34"/>
  <c r="C127" i="34"/>
  <c r="C128" i="34"/>
  <c r="C129" i="34"/>
  <c r="C130" i="34"/>
  <c r="C131" i="34"/>
  <c r="C132" i="34"/>
  <c r="C133" i="34"/>
  <c r="C134" i="34"/>
  <c r="C135" i="34"/>
  <c r="C136" i="34"/>
  <c r="C137" i="34"/>
  <c r="C138" i="34"/>
  <c r="C139" i="34"/>
  <c r="C140" i="34"/>
  <c r="C141" i="34"/>
  <c r="C142" i="34"/>
  <c r="C143" i="34"/>
  <c r="C144" i="34"/>
  <c r="C145" i="34"/>
  <c r="C146" i="34"/>
  <c r="C147" i="34"/>
  <c r="C148" i="34"/>
  <c r="C149" i="34"/>
  <c r="C150" i="34"/>
  <c r="C151" i="34"/>
  <c r="C152" i="34"/>
  <c r="C153" i="34"/>
  <c r="C154" i="34"/>
  <c r="C155" i="34"/>
  <c r="C156" i="34"/>
  <c r="C157" i="34"/>
  <c r="C158" i="34"/>
  <c r="C159" i="34"/>
  <c r="C160" i="34"/>
  <c r="C161" i="34"/>
  <c r="C162" i="34"/>
  <c r="C163" i="34"/>
  <c r="C164" i="34"/>
  <c r="C165" i="34"/>
  <c r="C166" i="34"/>
  <c r="C167" i="34"/>
  <c r="C168" i="34"/>
  <c r="C169" i="34"/>
  <c r="C170" i="34"/>
  <c r="C171" i="34"/>
  <c r="C172" i="34"/>
  <c r="C173" i="34"/>
  <c r="C174" i="34"/>
  <c r="C175" i="34"/>
  <c r="C176" i="34"/>
  <c r="C177" i="34"/>
  <c r="C178" i="34"/>
  <c r="C179" i="34"/>
  <c r="C180" i="34"/>
  <c r="C181" i="34"/>
  <c r="C182" i="34"/>
  <c r="C183" i="34"/>
  <c r="C184" i="34"/>
  <c r="C185" i="34"/>
  <c r="C186" i="34"/>
  <c r="C187" i="34"/>
  <c r="C188" i="34"/>
  <c r="C189" i="34"/>
  <c r="C190" i="34"/>
  <c r="C191" i="34"/>
  <c r="C192" i="34"/>
  <c r="C193" i="34"/>
  <c r="C194" i="34"/>
  <c r="C195" i="34"/>
  <c r="C196" i="34"/>
  <c r="C197" i="34"/>
  <c r="C198" i="34"/>
  <c r="C199" i="34"/>
  <c r="C200" i="34"/>
  <c r="C201" i="34"/>
  <c r="C202" i="34"/>
  <c r="C203" i="34"/>
  <c r="C204" i="34"/>
  <c r="C205" i="34"/>
  <c r="C206" i="34"/>
  <c r="C207" i="34"/>
  <c r="C208" i="34"/>
  <c r="C209" i="34"/>
  <c r="C210" i="34"/>
  <c r="C211" i="34"/>
  <c r="C212" i="34"/>
  <c r="C213" i="34"/>
  <c r="C214" i="34"/>
  <c r="C215" i="34"/>
  <c r="C216" i="34"/>
  <c r="C217" i="34"/>
  <c r="C218" i="34"/>
  <c r="C219" i="34"/>
  <c r="C220" i="34"/>
  <c r="C221" i="34"/>
  <c r="C222" i="34"/>
  <c r="C223" i="34"/>
  <c r="C224" i="34"/>
  <c r="C225" i="34"/>
  <c r="C226" i="34"/>
  <c r="C227" i="34"/>
  <c r="C228" i="34"/>
  <c r="C229" i="34"/>
  <c r="C230" i="34"/>
  <c r="C231" i="34"/>
  <c r="C232" i="34"/>
  <c r="C233" i="34"/>
  <c r="C234" i="34"/>
  <c r="C235" i="34"/>
  <c r="C236" i="34"/>
  <c r="C237" i="34"/>
  <c r="C238" i="34"/>
  <c r="C239" i="34"/>
  <c r="C240" i="34"/>
  <c r="C241" i="34"/>
  <c r="C242" i="34"/>
  <c r="C243" i="34"/>
  <c r="C244" i="34"/>
  <c r="C245" i="34"/>
  <c r="C246" i="34"/>
  <c r="C247" i="34"/>
  <c r="C248" i="34"/>
  <c r="C249" i="34"/>
  <c r="C250" i="34"/>
  <c r="C251" i="34"/>
  <c r="C252" i="34"/>
  <c r="C253" i="34"/>
  <c r="C254" i="34"/>
  <c r="C255" i="34"/>
  <c r="C256" i="34"/>
  <c r="C257" i="34"/>
  <c r="C258" i="34"/>
  <c r="C259" i="34"/>
  <c r="C260" i="34"/>
  <c r="C261" i="34"/>
  <c r="C262" i="34"/>
  <c r="C263" i="34"/>
  <c r="C264" i="34"/>
  <c r="C265" i="34"/>
  <c r="C266" i="34"/>
  <c r="C267" i="34"/>
  <c r="C268" i="34"/>
  <c r="C269" i="34"/>
  <c r="C270" i="34"/>
  <c r="C271" i="34"/>
  <c r="C272" i="34"/>
  <c r="C273" i="34"/>
  <c r="C274" i="34"/>
  <c r="C275" i="34"/>
  <c r="C276" i="34"/>
  <c r="C277" i="34"/>
  <c r="C278" i="34"/>
  <c r="C279" i="34"/>
  <c r="C280" i="34"/>
  <c r="C281" i="34"/>
  <c r="C282" i="34"/>
  <c r="C283" i="34"/>
  <c r="C284" i="34"/>
  <c r="C285" i="34"/>
  <c r="C286" i="34"/>
  <c r="C287" i="34"/>
  <c r="C288" i="34"/>
  <c r="C289" i="34"/>
  <c r="C290" i="34"/>
  <c r="C291" i="34"/>
  <c r="C292" i="34"/>
  <c r="C293" i="34"/>
  <c r="C294" i="34"/>
  <c r="C295" i="34"/>
  <c r="C296" i="34"/>
  <c r="C297" i="34"/>
  <c r="C298" i="34"/>
  <c r="C299" i="34"/>
  <c r="C300" i="34"/>
  <c r="C301" i="34"/>
  <c r="C302" i="34"/>
  <c r="C303" i="34"/>
  <c r="C304" i="34"/>
  <c r="C305" i="34"/>
  <c r="C306" i="34"/>
  <c r="C307" i="34"/>
  <c r="C308" i="34"/>
  <c r="C309" i="34"/>
  <c r="C310" i="34"/>
  <c r="C311" i="34"/>
  <c r="C312" i="34"/>
  <c r="C313" i="34"/>
  <c r="C314" i="34"/>
  <c r="C315" i="34"/>
  <c r="C316" i="34"/>
  <c r="C317" i="34"/>
  <c r="C318" i="34"/>
  <c r="C319" i="34"/>
  <c r="C320" i="34"/>
  <c r="C321" i="34"/>
  <c r="C322" i="34"/>
  <c r="C323" i="34"/>
  <c r="C324" i="34"/>
  <c r="C325" i="34"/>
  <c r="C326" i="34"/>
  <c r="C327" i="34"/>
  <c r="C328" i="34"/>
  <c r="C329" i="34"/>
  <c r="C330" i="34"/>
  <c r="C331" i="34"/>
  <c r="C332" i="34"/>
  <c r="C333" i="34"/>
  <c r="C334" i="34"/>
  <c r="C335" i="34"/>
  <c r="C336" i="34"/>
  <c r="C337" i="34"/>
  <c r="C338" i="34"/>
  <c r="C339" i="34"/>
  <c r="C340" i="34"/>
  <c r="C341" i="34"/>
  <c r="C342" i="34"/>
  <c r="C343" i="34"/>
  <c r="C344" i="34"/>
  <c r="C345" i="34"/>
  <c r="C346" i="34"/>
  <c r="C347" i="34"/>
  <c r="C348" i="34"/>
  <c r="C349" i="34"/>
  <c r="C350" i="34"/>
  <c r="C351" i="34"/>
  <c r="C352" i="34"/>
  <c r="C353" i="34"/>
  <c r="C354" i="34"/>
  <c r="C355" i="34"/>
  <c r="C356" i="34"/>
  <c r="C357" i="34"/>
  <c r="C358" i="34"/>
  <c r="C359" i="34"/>
  <c r="C360" i="34"/>
  <c r="C361" i="34"/>
  <c r="C362" i="34"/>
  <c r="C363" i="34"/>
  <c r="C364" i="34"/>
  <c r="C365" i="34"/>
  <c r="C366" i="34"/>
  <c r="C367" i="34"/>
  <c r="C368" i="34"/>
  <c r="C369" i="34"/>
  <c r="C370" i="34"/>
  <c r="C371" i="34"/>
  <c r="C372" i="34"/>
  <c r="C373" i="34"/>
  <c r="C374" i="34"/>
  <c r="C375" i="34"/>
  <c r="C376" i="34"/>
  <c r="C377" i="34"/>
  <c r="C378" i="34"/>
  <c r="C379" i="34"/>
  <c r="C380" i="34"/>
  <c r="C381" i="34"/>
  <c r="C382" i="34"/>
  <c r="C383" i="34"/>
  <c r="C384" i="34"/>
  <c r="C385" i="34"/>
  <c r="C386" i="34"/>
  <c r="C387" i="34"/>
  <c r="C388" i="34"/>
  <c r="C389" i="34"/>
  <c r="C390" i="34"/>
  <c r="C391" i="34"/>
  <c r="C392" i="34"/>
  <c r="C393" i="34"/>
  <c r="C394" i="34"/>
  <c r="C395" i="34"/>
  <c r="C396" i="34"/>
  <c r="C397" i="34"/>
  <c r="C398" i="34"/>
  <c r="C399" i="34"/>
  <c r="C400" i="34"/>
  <c r="C401" i="34"/>
  <c r="C402" i="34"/>
  <c r="C403" i="34"/>
  <c r="C404" i="34"/>
  <c r="C405" i="34"/>
  <c r="C406" i="34"/>
  <c r="C407" i="34"/>
  <c r="C408" i="34"/>
  <c r="C409" i="34"/>
  <c r="C410" i="34"/>
  <c r="C411" i="34"/>
  <c r="C412" i="34"/>
  <c r="C413" i="34"/>
  <c r="C414" i="34"/>
  <c r="C415" i="34"/>
  <c r="C416" i="34"/>
  <c r="C417" i="34"/>
  <c r="C418" i="34"/>
  <c r="C419" i="34"/>
  <c r="C420" i="34"/>
  <c r="C421" i="34"/>
  <c r="C422" i="34"/>
  <c r="C423" i="34"/>
  <c r="C424" i="34"/>
  <c r="C425" i="34"/>
  <c r="C426" i="34"/>
  <c r="C427" i="34"/>
  <c r="C428" i="34"/>
  <c r="C429" i="34"/>
  <c r="C430" i="34"/>
  <c r="C431" i="34"/>
  <c r="C432" i="34"/>
  <c r="C433" i="34"/>
  <c r="C434" i="34"/>
  <c r="C435" i="34"/>
  <c r="C436" i="34"/>
  <c r="C437" i="34"/>
  <c r="C438" i="34"/>
  <c r="C439" i="34"/>
  <c r="C440" i="34"/>
  <c r="C441" i="34"/>
  <c r="C442" i="34"/>
  <c r="C443" i="34"/>
  <c r="C444" i="34"/>
  <c r="C445" i="34"/>
  <c r="C446" i="34"/>
  <c r="C447" i="34"/>
  <c r="C448" i="34"/>
  <c r="C449" i="34"/>
  <c r="C450" i="34"/>
  <c r="C451" i="34"/>
  <c r="C452" i="34"/>
  <c r="C453" i="34"/>
  <c r="C454" i="34"/>
  <c r="C455" i="34"/>
  <c r="C456" i="34"/>
  <c r="C457" i="34"/>
  <c r="C458" i="34"/>
  <c r="C459" i="34"/>
  <c r="C460" i="34"/>
  <c r="C461" i="34"/>
  <c r="C462" i="34"/>
  <c r="C463" i="34"/>
  <c r="C464" i="34"/>
  <c r="C465" i="34"/>
  <c r="C466" i="34"/>
  <c r="C467" i="34"/>
  <c r="C468" i="34"/>
  <c r="C469" i="34"/>
  <c r="C470" i="34"/>
  <c r="C471" i="34"/>
  <c r="C472" i="34"/>
  <c r="C473" i="34"/>
  <c r="C474" i="34"/>
  <c r="C475" i="34"/>
  <c r="C476" i="34"/>
  <c r="C477" i="34"/>
  <c r="C478" i="34"/>
  <c r="C479" i="34"/>
  <c r="C480" i="34"/>
  <c r="C481" i="34"/>
  <c r="C482" i="34"/>
  <c r="C483" i="34"/>
  <c r="C484" i="34"/>
  <c r="C485" i="34"/>
  <c r="C486" i="34"/>
  <c r="C487" i="34"/>
  <c r="C488" i="34"/>
  <c r="C489" i="34"/>
  <c r="C490" i="34"/>
  <c r="C491" i="34"/>
  <c r="C492" i="34"/>
  <c r="C493" i="34"/>
  <c r="C494" i="34"/>
  <c r="C495" i="34"/>
  <c r="C496" i="34"/>
  <c r="C497" i="34"/>
  <c r="C498" i="34"/>
  <c r="C499" i="34"/>
  <c r="C500" i="34"/>
  <c r="C501" i="34"/>
  <c r="C502" i="34"/>
  <c r="C503" i="34"/>
  <c r="C504" i="34"/>
  <c r="C505" i="34"/>
  <c r="C506" i="34"/>
  <c r="C507" i="34"/>
  <c r="C508" i="34"/>
  <c r="C509" i="34"/>
  <c r="C510" i="34"/>
  <c r="C511" i="34"/>
  <c r="C512" i="34"/>
  <c r="C513" i="34"/>
  <c r="C514" i="34"/>
  <c r="C515" i="34"/>
  <c r="C516" i="34"/>
  <c r="C517" i="34"/>
  <c r="C518" i="34"/>
  <c r="C519" i="34"/>
  <c r="C520" i="34"/>
  <c r="C521" i="34"/>
  <c r="C522" i="34"/>
  <c r="C523" i="34"/>
  <c r="C524" i="34"/>
  <c r="C525" i="34"/>
  <c r="C526" i="34"/>
  <c r="C527" i="34"/>
  <c r="C528" i="34"/>
  <c r="C529" i="34"/>
  <c r="C530" i="34"/>
  <c r="C531" i="34"/>
  <c r="C532" i="34"/>
  <c r="C533" i="34"/>
  <c r="C534" i="34"/>
  <c r="C535" i="34"/>
  <c r="C536" i="34"/>
  <c r="C537" i="34"/>
  <c r="C538" i="34"/>
  <c r="C539" i="34"/>
  <c r="C540" i="34"/>
  <c r="C541" i="34"/>
  <c r="C542" i="34"/>
  <c r="C543" i="34"/>
  <c r="C544" i="34"/>
  <c r="C545" i="34"/>
  <c r="C546" i="34"/>
  <c r="C547" i="34"/>
  <c r="C548" i="34"/>
  <c r="C549" i="34"/>
  <c r="C550" i="34"/>
  <c r="C551" i="34"/>
  <c r="C552" i="34"/>
  <c r="C553" i="34"/>
  <c r="C554" i="34"/>
  <c r="C555" i="34"/>
  <c r="C556" i="34"/>
  <c r="C557" i="34"/>
  <c r="C558" i="34"/>
  <c r="C559" i="34"/>
  <c r="C560" i="34"/>
  <c r="C561" i="34"/>
  <c r="C562" i="34"/>
  <c r="C563" i="34"/>
  <c r="C564" i="34"/>
  <c r="C565" i="34"/>
  <c r="C566" i="34"/>
  <c r="C567" i="34"/>
  <c r="C568" i="34"/>
  <c r="C569" i="34"/>
  <c r="C570" i="34"/>
  <c r="C571" i="34"/>
  <c r="C572" i="34"/>
  <c r="C573" i="34"/>
  <c r="C574" i="34"/>
  <c r="C575" i="34"/>
  <c r="C576" i="34"/>
  <c r="C577" i="34"/>
  <c r="C578" i="34"/>
  <c r="C579" i="34"/>
  <c r="C580" i="34"/>
  <c r="C581" i="34"/>
  <c r="C582" i="34"/>
  <c r="C583" i="34"/>
  <c r="C584" i="34"/>
  <c r="C585" i="34"/>
  <c r="C586" i="34"/>
  <c r="C587" i="34"/>
  <c r="C588" i="34"/>
  <c r="C589" i="34"/>
  <c r="C590" i="34"/>
  <c r="C591" i="34"/>
  <c r="C592" i="34"/>
  <c r="C593" i="34"/>
  <c r="C594" i="34"/>
  <c r="C595" i="34"/>
  <c r="C596" i="34"/>
  <c r="C597" i="34"/>
  <c r="C598" i="34"/>
  <c r="C599" i="34"/>
  <c r="C600" i="34"/>
  <c r="C601" i="34"/>
  <c r="C602" i="34"/>
  <c r="C603" i="34"/>
  <c r="C604" i="34"/>
  <c r="C605" i="34"/>
  <c r="C606" i="34"/>
  <c r="C607" i="34"/>
  <c r="C608" i="34"/>
  <c r="C609" i="34"/>
  <c r="C610" i="34"/>
  <c r="C611" i="34"/>
  <c r="C612" i="34"/>
  <c r="C613" i="34"/>
  <c r="C614" i="34"/>
  <c r="C615" i="34"/>
  <c r="C616" i="34"/>
  <c r="C617" i="34"/>
  <c r="C618" i="34"/>
  <c r="C619" i="34"/>
  <c r="C620" i="34"/>
  <c r="C621" i="34"/>
  <c r="C622" i="34"/>
  <c r="C623" i="34"/>
  <c r="C624" i="34"/>
  <c r="C625" i="34"/>
  <c r="C626" i="34"/>
  <c r="C627" i="34"/>
  <c r="C628" i="34"/>
  <c r="C629" i="34"/>
  <c r="C630" i="34"/>
  <c r="C631" i="34"/>
  <c r="C632" i="34"/>
  <c r="C633" i="34"/>
  <c r="C634" i="34"/>
  <c r="C635" i="34"/>
  <c r="C636" i="34"/>
  <c r="C637" i="34"/>
  <c r="C638" i="34"/>
  <c r="C639" i="34"/>
  <c r="C640" i="34"/>
  <c r="C641" i="34"/>
  <c r="C642" i="34"/>
  <c r="C643" i="34"/>
  <c r="C644" i="34"/>
  <c r="C645" i="34"/>
  <c r="C646" i="34"/>
  <c r="C647" i="34"/>
  <c r="C648" i="34"/>
  <c r="C649" i="34"/>
  <c r="C650" i="34"/>
  <c r="C651" i="34"/>
  <c r="C652" i="34"/>
  <c r="C653" i="34"/>
  <c r="C654" i="34"/>
  <c r="C655" i="34"/>
  <c r="C656" i="34"/>
  <c r="C657" i="34"/>
  <c r="C658" i="34"/>
  <c r="C659" i="34"/>
  <c r="C660" i="34"/>
  <c r="C661" i="34"/>
  <c r="C662" i="34"/>
  <c r="C663" i="34"/>
  <c r="C664" i="34"/>
  <c r="C665" i="34"/>
  <c r="C666" i="34"/>
  <c r="C667" i="34"/>
  <c r="C668" i="34"/>
  <c r="C669" i="34"/>
  <c r="C670" i="34"/>
  <c r="C671" i="34"/>
  <c r="C672" i="34"/>
  <c r="C673" i="34"/>
  <c r="C674" i="34"/>
  <c r="C675" i="34"/>
  <c r="C676" i="34"/>
  <c r="C677" i="34"/>
  <c r="C678" i="34"/>
  <c r="C679" i="34"/>
  <c r="C680" i="34"/>
  <c r="C681" i="34"/>
  <c r="C682" i="34"/>
  <c r="C683" i="34"/>
  <c r="C684" i="34"/>
  <c r="C685" i="34"/>
  <c r="C686" i="34"/>
  <c r="C687" i="34"/>
  <c r="C688" i="34"/>
  <c r="C689" i="34"/>
  <c r="C690" i="34"/>
  <c r="C691" i="34"/>
  <c r="C692" i="34"/>
  <c r="C693" i="34"/>
  <c r="C694" i="34"/>
  <c r="C695" i="34"/>
  <c r="C696" i="34"/>
  <c r="C697" i="34"/>
  <c r="C698" i="34"/>
  <c r="C699" i="34"/>
  <c r="C700" i="34"/>
  <c r="C701" i="34"/>
  <c r="C702" i="34"/>
  <c r="C703" i="34"/>
  <c r="C704" i="34"/>
  <c r="C705" i="34"/>
  <c r="C706" i="34"/>
  <c r="C707" i="34"/>
  <c r="C708" i="34"/>
  <c r="C709" i="34"/>
  <c r="C710" i="34"/>
  <c r="C711" i="34"/>
  <c r="C712" i="34"/>
  <c r="C713" i="34"/>
  <c r="C714" i="34"/>
  <c r="C715" i="34"/>
  <c r="C716" i="34"/>
  <c r="C717" i="34"/>
  <c r="C718" i="34"/>
  <c r="C719" i="34"/>
  <c r="C720" i="34"/>
  <c r="C721" i="34"/>
  <c r="C722" i="34"/>
  <c r="C723" i="34"/>
  <c r="C724" i="34"/>
  <c r="C725" i="34"/>
  <c r="C726" i="34"/>
  <c r="C727" i="34"/>
  <c r="C728" i="34"/>
  <c r="C729" i="34"/>
  <c r="C730" i="34"/>
  <c r="C731" i="34"/>
  <c r="C732" i="34"/>
  <c r="C733" i="34"/>
  <c r="C734" i="34"/>
  <c r="C735" i="34"/>
  <c r="C736" i="34"/>
  <c r="C737" i="34"/>
  <c r="C738" i="34"/>
  <c r="C739" i="34"/>
  <c r="C740" i="34"/>
  <c r="C741" i="34"/>
  <c r="C742" i="34"/>
  <c r="C743" i="34"/>
  <c r="C744" i="34"/>
  <c r="C745" i="34"/>
  <c r="C746" i="34"/>
  <c r="C747" i="34"/>
  <c r="C748" i="34"/>
  <c r="C749" i="34"/>
  <c r="C750" i="34"/>
  <c r="C751" i="34"/>
  <c r="C752" i="34"/>
  <c r="C753" i="34"/>
  <c r="C754" i="34"/>
  <c r="C755" i="34"/>
  <c r="C756" i="34"/>
  <c r="C757" i="34"/>
  <c r="C758" i="34"/>
  <c r="C759" i="34"/>
  <c r="C760" i="34"/>
  <c r="C761" i="34"/>
  <c r="C762" i="34"/>
  <c r="C763" i="34"/>
  <c r="C764" i="34"/>
  <c r="C765" i="34"/>
  <c r="C766" i="34"/>
  <c r="C767" i="34"/>
  <c r="C768" i="34"/>
  <c r="C769" i="34"/>
  <c r="C770" i="34"/>
  <c r="C771" i="34"/>
  <c r="C772" i="34"/>
  <c r="C773" i="34"/>
  <c r="C774" i="34"/>
  <c r="C912" i="12"/>
  <c r="C913" i="12"/>
  <c r="C914" i="12"/>
  <c r="C915" i="12"/>
  <c r="C916" i="12"/>
  <c r="C917" i="12"/>
  <c r="C918" i="12"/>
  <c r="C919" i="12"/>
  <c r="C920" i="12"/>
  <c r="C921" i="12"/>
  <c r="C922" i="12"/>
  <c r="C923" i="12"/>
  <c r="C924" i="12"/>
  <c r="C925" i="12"/>
  <c r="C926" i="12"/>
  <c r="C927" i="12"/>
  <c r="C928" i="12"/>
  <c r="C929" i="12"/>
  <c r="C930" i="12"/>
  <c r="C931" i="12"/>
  <c r="C932" i="12"/>
  <c r="C933" i="12"/>
  <c r="C934" i="12"/>
  <c r="C935" i="12"/>
  <c r="C936" i="12"/>
  <c r="E936" i="12" s="1"/>
  <c r="C937" i="12"/>
  <c r="C938" i="12"/>
  <c r="C939" i="12"/>
  <c r="C940" i="12"/>
  <c r="C941" i="12"/>
  <c r="C942" i="12"/>
  <c r="C943" i="12"/>
  <c r="C944" i="12"/>
  <c r="C945" i="12"/>
  <c r="C946" i="12"/>
  <c r="C947" i="12"/>
  <c r="C948" i="12"/>
  <c r="C949" i="12"/>
  <c r="C950" i="12"/>
  <c r="C951" i="12"/>
  <c r="C952" i="12"/>
  <c r="C953" i="12"/>
  <c r="C954" i="12"/>
  <c r="C955" i="12"/>
  <c r="C956" i="12"/>
  <c r="C957" i="12"/>
  <c r="C958" i="12"/>
  <c r="C959" i="12"/>
  <c r="C960" i="12"/>
  <c r="C961" i="12"/>
  <c r="C962" i="12"/>
  <c r="C963" i="12"/>
  <c r="C964" i="12"/>
  <c r="C965" i="12"/>
  <c r="C966" i="12"/>
  <c r="C967" i="12"/>
  <c r="C968" i="12"/>
  <c r="C969" i="12"/>
  <c r="C970" i="12"/>
  <c r="C971" i="12"/>
  <c r="A912" i="12"/>
  <c r="B912" i="12"/>
  <c r="D912" i="12"/>
  <c r="G912" i="12"/>
  <c r="F912" i="12" s="1"/>
  <c r="I912" i="12"/>
  <c r="H912" i="12" s="1"/>
  <c r="J912" i="12"/>
  <c r="L912" i="12"/>
  <c r="K912" i="12" s="1"/>
  <c r="N912" i="12"/>
  <c r="M912" i="12" s="1"/>
  <c r="O912" i="12"/>
  <c r="P912" i="12"/>
  <c r="Q912" i="12"/>
  <c r="R912" i="12"/>
  <c r="S912" i="12"/>
  <c r="T912" i="12"/>
  <c r="U912" i="12"/>
  <c r="W912" i="12"/>
  <c r="V912" i="12" s="1"/>
  <c r="Y912" i="12"/>
  <c r="X912" i="12" s="1"/>
  <c r="AA912" i="12"/>
  <c r="Z912" i="12" s="1"/>
  <c r="AC912" i="12"/>
  <c r="AB912" i="12" s="1"/>
  <c r="AE912" i="12"/>
  <c r="AD912" i="12" s="1"/>
  <c r="AG912" i="12"/>
  <c r="AF912" i="12" s="1"/>
  <c r="A913" i="12"/>
  <c r="B913" i="12"/>
  <c r="D913" i="12"/>
  <c r="E913" i="12" s="1"/>
  <c r="G913" i="12"/>
  <c r="F913" i="12" s="1"/>
  <c r="I913" i="12"/>
  <c r="H913" i="12" s="1"/>
  <c r="J913" i="12"/>
  <c r="L913" i="12"/>
  <c r="K913" i="12" s="1"/>
  <c r="N913" i="12"/>
  <c r="M913" i="12" s="1"/>
  <c r="O913" i="12"/>
  <c r="P913" i="12"/>
  <c r="Q913" i="12"/>
  <c r="R913" i="12"/>
  <c r="S913" i="12"/>
  <c r="T913" i="12"/>
  <c r="U913" i="12"/>
  <c r="W913" i="12"/>
  <c r="V913" i="12" s="1"/>
  <c r="X913" i="12"/>
  <c r="Y913" i="12"/>
  <c r="AA913" i="12"/>
  <c r="Z913" i="12" s="1"/>
  <c r="AC913" i="12"/>
  <c r="AB913" i="12" s="1"/>
  <c r="AE913" i="12"/>
  <c r="AD913" i="12" s="1"/>
  <c r="AG913" i="12"/>
  <c r="AF913" i="12" s="1"/>
  <c r="A914" i="12"/>
  <c r="B914" i="12"/>
  <c r="D914" i="12"/>
  <c r="G914" i="12"/>
  <c r="F914" i="12" s="1"/>
  <c r="I914" i="12"/>
  <c r="H914" i="12" s="1"/>
  <c r="J914" i="12"/>
  <c r="L914" i="12"/>
  <c r="K914" i="12" s="1"/>
  <c r="M914" i="12"/>
  <c r="N914" i="12"/>
  <c r="O914" i="12"/>
  <c r="P914" i="12"/>
  <c r="Q914" i="12"/>
  <c r="R914" i="12"/>
  <c r="S914" i="12"/>
  <c r="T914" i="12"/>
  <c r="U914" i="12"/>
  <c r="W914" i="12"/>
  <c r="V914" i="12" s="1"/>
  <c r="Y914" i="12"/>
  <c r="X914" i="12" s="1"/>
  <c r="AA914" i="12"/>
  <c r="Z914" i="12" s="1"/>
  <c r="AC914" i="12"/>
  <c r="AB914" i="12" s="1"/>
  <c r="AE914" i="12"/>
  <c r="AD914" i="12" s="1"/>
  <c r="AG914" i="12"/>
  <c r="AF914" i="12" s="1"/>
  <c r="A915" i="12"/>
  <c r="B915" i="12"/>
  <c r="D915" i="12"/>
  <c r="F915" i="12"/>
  <c r="G915" i="12"/>
  <c r="H915" i="12"/>
  <c r="I915" i="12"/>
  <c r="J915" i="12"/>
  <c r="L915" i="12"/>
  <c r="K915" i="12" s="1"/>
  <c r="N915" i="12"/>
  <c r="M915" i="12" s="1"/>
  <c r="O915" i="12"/>
  <c r="P915" i="12"/>
  <c r="Q915" i="12"/>
  <c r="R915" i="12"/>
  <c r="S915" i="12"/>
  <c r="T915" i="12"/>
  <c r="U915" i="12"/>
  <c r="V915" i="12"/>
  <c r="W915" i="12"/>
  <c r="Y915" i="12"/>
  <c r="X915" i="12" s="1"/>
  <c r="Z915" i="12"/>
  <c r="AA915" i="12"/>
  <c r="AC915" i="12"/>
  <c r="AB915" i="12" s="1"/>
  <c r="AE915" i="12"/>
  <c r="AD915" i="12" s="1"/>
  <c r="AG915" i="12"/>
  <c r="AF915" i="12" s="1"/>
  <c r="A916" i="12"/>
  <c r="B916" i="12"/>
  <c r="D916" i="12"/>
  <c r="E916" i="12" s="1"/>
  <c r="G916" i="12"/>
  <c r="F916" i="12" s="1"/>
  <c r="I916" i="12"/>
  <c r="H916" i="12" s="1"/>
  <c r="J916" i="12"/>
  <c r="L916" i="12"/>
  <c r="K916" i="12" s="1"/>
  <c r="N916" i="12"/>
  <c r="M916" i="12" s="1"/>
  <c r="O916" i="12"/>
  <c r="P916" i="12"/>
  <c r="Q916" i="12"/>
  <c r="R916" i="12"/>
  <c r="S916" i="12"/>
  <c r="T916" i="12"/>
  <c r="U916" i="12"/>
  <c r="W916" i="12"/>
  <c r="V916" i="12" s="1"/>
  <c r="Y916" i="12"/>
  <c r="X916" i="12" s="1"/>
  <c r="AA916" i="12"/>
  <c r="Z916" i="12" s="1"/>
  <c r="AC916" i="12"/>
  <c r="AB916" i="12" s="1"/>
  <c r="AE916" i="12"/>
  <c r="AD916" i="12" s="1"/>
  <c r="AG916" i="12"/>
  <c r="AF916" i="12" s="1"/>
  <c r="A917" i="12"/>
  <c r="B917" i="12"/>
  <c r="D917" i="12"/>
  <c r="G917" i="12"/>
  <c r="F917" i="12" s="1"/>
  <c r="I917" i="12"/>
  <c r="H917" i="12" s="1"/>
  <c r="J917" i="12"/>
  <c r="L917" i="12"/>
  <c r="K917" i="12" s="1"/>
  <c r="N917" i="12"/>
  <c r="M917" i="12" s="1"/>
  <c r="O917" i="12"/>
  <c r="P917" i="12"/>
  <c r="Q917" i="12"/>
  <c r="R917" i="12"/>
  <c r="S917" i="12"/>
  <c r="T917" i="12"/>
  <c r="U917" i="12"/>
  <c r="W917" i="12"/>
  <c r="V917" i="12" s="1"/>
  <c r="Y917" i="12"/>
  <c r="X917" i="12" s="1"/>
  <c r="Z917" i="12"/>
  <c r="AA917" i="12"/>
  <c r="AC917" i="12"/>
  <c r="AB917" i="12" s="1"/>
  <c r="AE917" i="12"/>
  <c r="AD917" i="12" s="1"/>
  <c r="AG917" i="12"/>
  <c r="AF917" i="12" s="1"/>
  <c r="A918" i="12"/>
  <c r="B918" i="12"/>
  <c r="D918" i="12"/>
  <c r="G918" i="12"/>
  <c r="F918" i="12" s="1"/>
  <c r="I918" i="12"/>
  <c r="H918" i="12" s="1"/>
  <c r="J918" i="12"/>
  <c r="L918" i="12"/>
  <c r="K918" i="12" s="1"/>
  <c r="N918" i="12"/>
  <c r="M918" i="12" s="1"/>
  <c r="O918" i="12"/>
  <c r="P918" i="12"/>
  <c r="Q918" i="12"/>
  <c r="R918" i="12"/>
  <c r="S918" i="12"/>
  <c r="T918" i="12"/>
  <c r="U918" i="12"/>
  <c r="W918" i="12"/>
  <c r="V918" i="12" s="1"/>
  <c r="Y918" i="12"/>
  <c r="X918" i="12" s="1"/>
  <c r="AA918" i="12"/>
  <c r="Z918" i="12" s="1"/>
  <c r="AC918" i="12"/>
  <c r="AB918" i="12" s="1"/>
  <c r="AE918" i="12"/>
  <c r="AD918" i="12" s="1"/>
  <c r="AG918" i="12"/>
  <c r="AF918" i="12" s="1"/>
  <c r="A919" i="12"/>
  <c r="B919" i="12"/>
  <c r="D919" i="12"/>
  <c r="G919" i="12"/>
  <c r="F919" i="12" s="1"/>
  <c r="I919" i="12"/>
  <c r="H919" i="12" s="1"/>
  <c r="J919" i="12"/>
  <c r="L919" i="12"/>
  <c r="K919" i="12" s="1"/>
  <c r="N919" i="12"/>
  <c r="M919" i="12" s="1"/>
  <c r="O919" i="12"/>
  <c r="P919" i="12"/>
  <c r="Q919" i="12"/>
  <c r="R919" i="12"/>
  <c r="S919" i="12"/>
  <c r="T919" i="12"/>
  <c r="U919" i="12"/>
  <c r="W919" i="12"/>
  <c r="V919" i="12" s="1"/>
  <c r="Y919" i="12"/>
  <c r="X919" i="12" s="1"/>
  <c r="AA919" i="12"/>
  <c r="Z919" i="12" s="1"/>
  <c r="AC919" i="12"/>
  <c r="AB919" i="12" s="1"/>
  <c r="AE919" i="12"/>
  <c r="AD919" i="12" s="1"/>
  <c r="AG919" i="12"/>
  <c r="AF919" i="12" s="1"/>
  <c r="A920" i="12"/>
  <c r="B920" i="12"/>
  <c r="D920" i="12"/>
  <c r="E920" i="12" s="1"/>
  <c r="G920" i="12"/>
  <c r="F920" i="12" s="1"/>
  <c r="I920" i="12"/>
  <c r="H920" i="12" s="1"/>
  <c r="J920" i="12"/>
  <c r="L920" i="12"/>
  <c r="K920" i="12" s="1"/>
  <c r="N920" i="12"/>
  <c r="M920" i="12" s="1"/>
  <c r="O920" i="12"/>
  <c r="P920" i="12"/>
  <c r="Q920" i="12"/>
  <c r="R920" i="12"/>
  <c r="S920" i="12"/>
  <c r="T920" i="12"/>
  <c r="U920" i="12"/>
  <c r="W920" i="12"/>
  <c r="V920" i="12" s="1"/>
  <c r="Y920" i="12"/>
  <c r="X920" i="12" s="1"/>
  <c r="AA920" i="12"/>
  <c r="Z920" i="12" s="1"/>
  <c r="AC920" i="12"/>
  <c r="AB920" i="12" s="1"/>
  <c r="AE920" i="12"/>
  <c r="AD920" i="12" s="1"/>
  <c r="AG920" i="12"/>
  <c r="AF920" i="12" s="1"/>
  <c r="A921" i="12"/>
  <c r="B921" i="12"/>
  <c r="D921" i="12"/>
  <c r="G921" i="12"/>
  <c r="F921" i="12" s="1"/>
  <c r="I921" i="12"/>
  <c r="H921" i="12" s="1"/>
  <c r="J921" i="12"/>
  <c r="L921" i="12"/>
  <c r="K921" i="12" s="1"/>
  <c r="N921" i="12"/>
  <c r="M921" i="12" s="1"/>
  <c r="O921" i="12"/>
  <c r="P921" i="12"/>
  <c r="Q921" i="12"/>
  <c r="R921" i="12"/>
  <c r="S921" i="12"/>
  <c r="T921" i="12"/>
  <c r="U921" i="12"/>
  <c r="W921" i="12"/>
  <c r="V921" i="12" s="1"/>
  <c r="X921" i="12"/>
  <c r="Y921" i="12"/>
  <c r="Z921" i="12"/>
  <c r="AA921" i="12"/>
  <c r="AC921" i="12"/>
  <c r="AB921" i="12" s="1"/>
  <c r="AD921" i="12"/>
  <c r="AE921" i="12"/>
  <c r="AG921" i="12"/>
  <c r="AF921" i="12" s="1"/>
  <c r="A922" i="12"/>
  <c r="B922" i="12"/>
  <c r="D922" i="12"/>
  <c r="G922" i="12"/>
  <c r="F922" i="12" s="1"/>
  <c r="I922" i="12"/>
  <c r="H922" i="12" s="1"/>
  <c r="J922" i="12"/>
  <c r="L922" i="12"/>
  <c r="K922" i="12" s="1"/>
  <c r="N922" i="12"/>
  <c r="M922" i="12" s="1"/>
  <c r="O922" i="12"/>
  <c r="P922" i="12"/>
  <c r="Q922" i="12"/>
  <c r="R922" i="12"/>
  <c r="S922" i="12"/>
  <c r="T922" i="12"/>
  <c r="U922" i="12"/>
  <c r="W922" i="12"/>
  <c r="V922" i="12" s="1"/>
  <c r="Y922" i="12"/>
  <c r="X922" i="12" s="1"/>
  <c r="AA922" i="12"/>
  <c r="Z922" i="12" s="1"/>
  <c r="AC922" i="12"/>
  <c r="AB922" i="12" s="1"/>
  <c r="AE922" i="12"/>
  <c r="AD922" i="12" s="1"/>
  <c r="AG922" i="12"/>
  <c r="AF922" i="12" s="1"/>
  <c r="A923" i="12"/>
  <c r="B923" i="12"/>
  <c r="D923" i="12"/>
  <c r="G923" i="12"/>
  <c r="F923" i="12" s="1"/>
  <c r="H923" i="12"/>
  <c r="I923" i="12"/>
  <c r="J923" i="12"/>
  <c r="L923" i="12"/>
  <c r="K923" i="12" s="1"/>
  <c r="N923" i="12"/>
  <c r="M923" i="12" s="1"/>
  <c r="O923" i="12"/>
  <c r="P923" i="12"/>
  <c r="Q923" i="12"/>
  <c r="R923" i="12"/>
  <c r="S923" i="12"/>
  <c r="T923" i="12"/>
  <c r="U923" i="12"/>
  <c r="V923" i="12"/>
  <c r="W923" i="12"/>
  <c r="Y923" i="12"/>
  <c r="X923" i="12" s="1"/>
  <c r="AA923" i="12"/>
  <c r="Z923" i="12" s="1"/>
  <c r="AB923" i="12"/>
  <c r="AC923" i="12"/>
  <c r="AE923" i="12"/>
  <c r="AD923" i="12" s="1"/>
  <c r="AG923" i="12"/>
  <c r="AF923" i="12" s="1"/>
  <c r="A924" i="12"/>
  <c r="B924" i="12"/>
  <c r="D924" i="12"/>
  <c r="G924" i="12"/>
  <c r="F924" i="12" s="1"/>
  <c r="I924" i="12"/>
  <c r="H924" i="12" s="1"/>
  <c r="J924" i="12"/>
  <c r="L924" i="12"/>
  <c r="K924" i="12" s="1"/>
  <c r="M924" i="12"/>
  <c r="N924" i="12"/>
  <c r="O924" i="12"/>
  <c r="P924" i="12"/>
  <c r="Q924" i="12"/>
  <c r="R924" i="12"/>
  <c r="S924" i="12"/>
  <c r="T924" i="12"/>
  <c r="U924" i="12"/>
  <c r="W924" i="12"/>
  <c r="V924" i="12" s="1"/>
  <c r="Y924" i="12"/>
  <c r="X924" i="12" s="1"/>
  <c r="AA924" i="12"/>
  <c r="Z924" i="12" s="1"/>
  <c r="AC924" i="12"/>
  <c r="AB924" i="12" s="1"/>
  <c r="AE924" i="12"/>
  <c r="AD924" i="12" s="1"/>
  <c r="AG924" i="12"/>
  <c r="AF924" i="12" s="1"/>
  <c r="A925" i="12"/>
  <c r="B925" i="12"/>
  <c r="D925" i="12"/>
  <c r="F925" i="12"/>
  <c r="G925" i="12"/>
  <c r="I925" i="12"/>
  <c r="H925" i="12" s="1"/>
  <c r="J925" i="12"/>
  <c r="L925" i="12"/>
  <c r="K925" i="12" s="1"/>
  <c r="N925" i="12"/>
  <c r="M925" i="12" s="1"/>
  <c r="O925" i="12"/>
  <c r="P925" i="12"/>
  <c r="Q925" i="12"/>
  <c r="R925" i="12"/>
  <c r="S925" i="12"/>
  <c r="T925" i="12"/>
  <c r="U925" i="12"/>
  <c r="W925" i="12"/>
  <c r="V925" i="12" s="1"/>
  <c r="Y925" i="12"/>
  <c r="X925" i="12" s="1"/>
  <c r="AA925" i="12"/>
  <c r="Z925" i="12" s="1"/>
  <c r="AC925" i="12"/>
  <c r="AB925" i="12" s="1"/>
  <c r="AE925" i="12"/>
  <c r="AD925" i="12" s="1"/>
  <c r="AG925" i="12"/>
  <c r="AF925" i="12" s="1"/>
  <c r="A926" i="12"/>
  <c r="B926" i="12"/>
  <c r="D926" i="12"/>
  <c r="G926" i="12"/>
  <c r="F926" i="12" s="1"/>
  <c r="I926" i="12"/>
  <c r="H926" i="12" s="1"/>
  <c r="J926" i="12"/>
  <c r="L926" i="12"/>
  <c r="K926" i="12" s="1"/>
  <c r="N926" i="12"/>
  <c r="M926" i="12" s="1"/>
  <c r="O926" i="12"/>
  <c r="P926" i="12"/>
  <c r="Q926" i="12"/>
  <c r="R926" i="12"/>
  <c r="S926" i="12"/>
  <c r="T926" i="12"/>
  <c r="U926" i="12"/>
  <c r="W926" i="12"/>
  <c r="V926" i="12" s="1"/>
  <c r="Y926" i="12"/>
  <c r="X926" i="12" s="1"/>
  <c r="AA926" i="12"/>
  <c r="Z926" i="12" s="1"/>
  <c r="AC926" i="12"/>
  <c r="AB926" i="12" s="1"/>
  <c r="AE926" i="12"/>
  <c r="AD926" i="12" s="1"/>
  <c r="AG926" i="12"/>
  <c r="AF926" i="12" s="1"/>
  <c r="A927" i="12"/>
  <c r="B927" i="12"/>
  <c r="D927" i="12"/>
  <c r="G927" i="12"/>
  <c r="F927" i="12" s="1"/>
  <c r="H927" i="12"/>
  <c r="I927" i="12"/>
  <c r="J927" i="12"/>
  <c r="L927" i="12"/>
  <c r="K927" i="12" s="1"/>
  <c r="N927" i="12"/>
  <c r="M927" i="12" s="1"/>
  <c r="O927" i="12"/>
  <c r="P927" i="12"/>
  <c r="Q927" i="12"/>
  <c r="R927" i="12"/>
  <c r="S927" i="12"/>
  <c r="T927" i="12"/>
  <c r="U927" i="12"/>
  <c r="V927" i="12"/>
  <c r="W927" i="12"/>
  <c r="Y927" i="12"/>
  <c r="X927" i="12" s="1"/>
  <c r="AA927" i="12"/>
  <c r="Z927" i="12" s="1"/>
  <c r="AB927" i="12"/>
  <c r="AC927" i="12"/>
  <c r="AE927" i="12"/>
  <c r="AD927" i="12" s="1"/>
  <c r="AG927" i="12"/>
  <c r="AF927" i="12" s="1"/>
  <c r="A928" i="12"/>
  <c r="B928" i="12"/>
  <c r="D928" i="12"/>
  <c r="E928" i="12" s="1"/>
  <c r="G928" i="12"/>
  <c r="F928" i="12" s="1"/>
  <c r="I928" i="12"/>
  <c r="H928" i="12" s="1"/>
  <c r="J928" i="12"/>
  <c r="L928" i="12"/>
  <c r="K928" i="12" s="1"/>
  <c r="M928" i="12"/>
  <c r="N928" i="12"/>
  <c r="O928" i="12"/>
  <c r="P928" i="12"/>
  <c r="Q928" i="12"/>
  <c r="R928" i="12"/>
  <c r="S928" i="12"/>
  <c r="T928" i="12"/>
  <c r="U928" i="12"/>
  <c r="W928" i="12"/>
  <c r="V928" i="12" s="1"/>
  <c r="Y928" i="12"/>
  <c r="X928" i="12" s="1"/>
  <c r="AA928" i="12"/>
  <c r="Z928" i="12" s="1"/>
  <c r="AC928" i="12"/>
  <c r="AB928" i="12" s="1"/>
  <c r="AE928" i="12"/>
  <c r="AD928" i="12" s="1"/>
  <c r="AG928" i="12"/>
  <c r="AF928" i="12" s="1"/>
  <c r="A929" i="12"/>
  <c r="B929" i="12"/>
  <c r="D929" i="12"/>
  <c r="E929" i="12" s="1"/>
  <c r="F929" i="12"/>
  <c r="G929" i="12"/>
  <c r="H929" i="12"/>
  <c r="I929" i="12"/>
  <c r="J929" i="12"/>
  <c r="L929" i="12"/>
  <c r="K929" i="12" s="1"/>
  <c r="N929" i="12"/>
  <c r="M929" i="12" s="1"/>
  <c r="O929" i="12"/>
  <c r="P929" i="12"/>
  <c r="Q929" i="12"/>
  <c r="R929" i="12"/>
  <c r="S929" i="12"/>
  <c r="T929" i="12"/>
  <c r="U929" i="12"/>
  <c r="V929" i="12"/>
  <c r="W929" i="12"/>
  <c r="Y929" i="12"/>
  <c r="X929" i="12" s="1"/>
  <c r="Z929" i="12"/>
  <c r="AA929" i="12"/>
  <c r="AB929" i="12"/>
  <c r="AC929" i="12"/>
  <c r="AE929" i="12"/>
  <c r="AD929" i="12" s="1"/>
  <c r="AF929" i="12"/>
  <c r="AG929" i="12"/>
  <c r="A930" i="12"/>
  <c r="B930" i="12"/>
  <c r="D930" i="12"/>
  <c r="G930" i="12"/>
  <c r="F930" i="12" s="1"/>
  <c r="I930" i="12"/>
  <c r="H930" i="12" s="1"/>
  <c r="J930" i="12"/>
  <c r="L930" i="12"/>
  <c r="K930" i="12" s="1"/>
  <c r="N930" i="12"/>
  <c r="M930" i="12" s="1"/>
  <c r="O930" i="12"/>
  <c r="P930" i="12"/>
  <c r="Q930" i="12"/>
  <c r="R930" i="12"/>
  <c r="S930" i="12"/>
  <c r="T930" i="12"/>
  <c r="U930" i="12"/>
  <c r="W930" i="12"/>
  <c r="V930" i="12" s="1"/>
  <c r="Y930" i="12"/>
  <c r="X930" i="12" s="1"/>
  <c r="AA930" i="12"/>
  <c r="Z930" i="12" s="1"/>
  <c r="AC930" i="12"/>
  <c r="AB930" i="12" s="1"/>
  <c r="AE930" i="12"/>
  <c r="AD930" i="12" s="1"/>
  <c r="AG930" i="12"/>
  <c r="AF930" i="12" s="1"/>
  <c r="A931" i="12"/>
  <c r="B931" i="12"/>
  <c r="D931" i="12"/>
  <c r="G931" i="12"/>
  <c r="F931" i="12" s="1"/>
  <c r="I931" i="12"/>
  <c r="H931" i="12" s="1"/>
  <c r="J931" i="12"/>
  <c r="L931" i="12"/>
  <c r="K931" i="12" s="1"/>
  <c r="N931" i="12"/>
  <c r="M931" i="12" s="1"/>
  <c r="O931" i="12"/>
  <c r="P931" i="12"/>
  <c r="Q931" i="12"/>
  <c r="R931" i="12"/>
  <c r="S931" i="12"/>
  <c r="T931" i="12"/>
  <c r="U931" i="12"/>
  <c r="W931" i="12"/>
  <c r="V931" i="12" s="1"/>
  <c r="Y931" i="12"/>
  <c r="X931" i="12" s="1"/>
  <c r="AA931" i="12"/>
  <c r="Z931" i="12" s="1"/>
  <c r="AC931" i="12"/>
  <c r="AB931" i="12" s="1"/>
  <c r="AE931" i="12"/>
  <c r="AD931" i="12" s="1"/>
  <c r="AG931" i="12"/>
  <c r="AF931" i="12" s="1"/>
  <c r="A932" i="12"/>
  <c r="B932" i="12"/>
  <c r="D932" i="12"/>
  <c r="E932" i="12" s="1"/>
  <c r="G932" i="12"/>
  <c r="F932" i="12" s="1"/>
  <c r="I932" i="12"/>
  <c r="H932" i="12" s="1"/>
  <c r="J932" i="12"/>
  <c r="L932" i="12"/>
  <c r="K932" i="12" s="1"/>
  <c r="N932" i="12"/>
  <c r="M932" i="12" s="1"/>
  <c r="O932" i="12"/>
  <c r="P932" i="12"/>
  <c r="Q932" i="12"/>
  <c r="R932" i="12"/>
  <c r="S932" i="12"/>
  <c r="T932" i="12"/>
  <c r="U932" i="12"/>
  <c r="W932" i="12"/>
  <c r="V932" i="12" s="1"/>
  <c r="Y932" i="12"/>
  <c r="X932" i="12" s="1"/>
  <c r="AA932" i="12"/>
  <c r="Z932" i="12" s="1"/>
  <c r="AC932" i="12"/>
  <c r="AB932" i="12" s="1"/>
  <c r="AE932" i="12"/>
  <c r="AD932" i="12" s="1"/>
  <c r="AG932" i="12"/>
  <c r="AF932" i="12" s="1"/>
  <c r="A933" i="12"/>
  <c r="B933" i="12"/>
  <c r="D933" i="12"/>
  <c r="G933" i="12"/>
  <c r="F933" i="12" s="1"/>
  <c r="H933" i="12"/>
  <c r="I933" i="12"/>
  <c r="J933" i="12"/>
  <c r="L933" i="12"/>
  <c r="K933" i="12" s="1"/>
  <c r="N933" i="12"/>
  <c r="M933" i="12" s="1"/>
  <c r="O933" i="12"/>
  <c r="P933" i="12"/>
  <c r="Q933" i="12"/>
  <c r="R933" i="12"/>
  <c r="S933" i="12"/>
  <c r="T933" i="12"/>
  <c r="U933" i="12"/>
  <c r="V933" i="12"/>
  <c r="W933" i="12"/>
  <c r="Y933" i="12"/>
  <c r="X933" i="12" s="1"/>
  <c r="Z933" i="12"/>
  <c r="AA933" i="12"/>
  <c r="AC933" i="12"/>
  <c r="AB933" i="12" s="1"/>
  <c r="AE933" i="12"/>
  <c r="AD933" i="12" s="1"/>
  <c r="AG933" i="12"/>
  <c r="AF933" i="12" s="1"/>
  <c r="A934" i="12"/>
  <c r="B934" i="12"/>
  <c r="D934" i="12"/>
  <c r="G934" i="12"/>
  <c r="F934" i="12" s="1"/>
  <c r="I934" i="12"/>
  <c r="H934" i="12" s="1"/>
  <c r="J934" i="12"/>
  <c r="L934" i="12"/>
  <c r="K934" i="12" s="1"/>
  <c r="N934" i="12"/>
  <c r="M934" i="12" s="1"/>
  <c r="O934" i="12"/>
  <c r="P934" i="12"/>
  <c r="Q934" i="12"/>
  <c r="R934" i="12"/>
  <c r="S934" i="12"/>
  <c r="T934" i="12"/>
  <c r="U934" i="12"/>
  <c r="W934" i="12"/>
  <c r="V934" i="12" s="1"/>
  <c r="Y934" i="12"/>
  <c r="X934" i="12" s="1"/>
  <c r="AA934" i="12"/>
  <c r="Z934" i="12" s="1"/>
  <c r="AC934" i="12"/>
  <c r="AB934" i="12" s="1"/>
  <c r="AE934" i="12"/>
  <c r="AD934" i="12" s="1"/>
  <c r="AG934" i="12"/>
  <c r="AF934" i="12" s="1"/>
  <c r="A935" i="12"/>
  <c r="B935" i="12"/>
  <c r="D935" i="12"/>
  <c r="G935" i="12"/>
  <c r="F935" i="12" s="1"/>
  <c r="H935" i="12"/>
  <c r="I935" i="12"/>
  <c r="J935" i="12"/>
  <c r="L935" i="12"/>
  <c r="K935" i="12" s="1"/>
  <c r="N935" i="12"/>
  <c r="M935" i="12" s="1"/>
  <c r="O935" i="12"/>
  <c r="P935" i="12"/>
  <c r="Q935" i="12"/>
  <c r="R935" i="12"/>
  <c r="S935" i="12"/>
  <c r="T935" i="12"/>
  <c r="U935" i="12"/>
  <c r="V935" i="12"/>
  <c r="W935" i="12"/>
  <c r="Y935" i="12"/>
  <c r="X935" i="12" s="1"/>
  <c r="AA935" i="12"/>
  <c r="Z935" i="12" s="1"/>
  <c r="AC935" i="12"/>
  <c r="AB935" i="12" s="1"/>
  <c r="AD935" i="12"/>
  <c r="AE935" i="12"/>
  <c r="AG935" i="12"/>
  <c r="AF935" i="12" s="1"/>
  <c r="A936" i="12"/>
  <c r="B936" i="12"/>
  <c r="D936" i="12"/>
  <c r="G936" i="12"/>
  <c r="F936" i="12" s="1"/>
  <c r="I936" i="12"/>
  <c r="H936" i="12" s="1"/>
  <c r="J936" i="12"/>
  <c r="L936" i="12"/>
  <c r="K936" i="12" s="1"/>
  <c r="N936" i="12"/>
  <c r="M936" i="12" s="1"/>
  <c r="O936" i="12"/>
  <c r="P936" i="12"/>
  <c r="Q936" i="12"/>
  <c r="R936" i="12"/>
  <c r="S936" i="12"/>
  <c r="T936" i="12"/>
  <c r="U936" i="12"/>
  <c r="W936" i="12"/>
  <c r="V936" i="12" s="1"/>
  <c r="Y936" i="12"/>
  <c r="X936" i="12" s="1"/>
  <c r="AA936" i="12"/>
  <c r="Z936" i="12" s="1"/>
  <c r="AC936" i="12"/>
  <c r="AB936" i="12" s="1"/>
  <c r="AE936" i="12"/>
  <c r="AD936" i="12" s="1"/>
  <c r="AG936" i="12"/>
  <c r="AF936" i="12" s="1"/>
  <c r="A937" i="12"/>
  <c r="B937" i="12"/>
  <c r="D937" i="12"/>
  <c r="G937" i="12"/>
  <c r="F937" i="12" s="1"/>
  <c r="I937" i="12"/>
  <c r="H937" i="12" s="1"/>
  <c r="J937" i="12"/>
  <c r="L937" i="12"/>
  <c r="K937" i="12" s="1"/>
  <c r="N937" i="12"/>
  <c r="M937" i="12" s="1"/>
  <c r="O937" i="12"/>
  <c r="P937" i="12"/>
  <c r="Q937" i="12"/>
  <c r="R937" i="12"/>
  <c r="S937" i="12"/>
  <c r="T937" i="12"/>
  <c r="U937" i="12"/>
  <c r="W937" i="12"/>
  <c r="V937" i="12" s="1"/>
  <c r="Y937" i="12"/>
  <c r="X937" i="12" s="1"/>
  <c r="AA937" i="12"/>
  <c r="Z937" i="12" s="1"/>
  <c r="AC937" i="12"/>
  <c r="AB937" i="12" s="1"/>
  <c r="AE937" i="12"/>
  <c r="AD937" i="12" s="1"/>
  <c r="AG937" i="12"/>
  <c r="AF937" i="12" s="1"/>
  <c r="A938" i="12"/>
  <c r="B938" i="12"/>
  <c r="D938" i="12"/>
  <c r="G938" i="12"/>
  <c r="F938" i="12" s="1"/>
  <c r="I938" i="12"/>
  <c r="H938" i="12" s="1"/>
  <c r="J938" i="12"/>
  <c r="L938" i="12"/>
  <c r="K938" i="12" s="1"/>
  <c r="N938" i="12"/>
  <c r="M938" i="12" s="1"/>
  <c r="O938" i="12"/>
  <c r="P938" i="12"/>
  <c r="Q938" i="12"/>
  <c r="R938" i="12"/>
  <c r="S938" i="12"/>
  <c r="T938" i="12"/>
  <c r="U938" i="12"/>
  <c r="W938" i="12"/>
  <c r="V938" i="12" s="1"/>
  <c r="Y938" i="12"/>
  <c r="X938" i="12" s="1"/>
  <c r="AA938" i="12"/>
  <c r="Z938" i="12" s="1"/>
  <c r="AC938" i="12"/>
  <c r="AB938" i="12" s="1"/>
  <c r="AE938" i="12"/>
  <c r="AD938" i="12" s="1"/>
  <c r="AG938" i="12"/>
  <c r="AF938" i="12" s="1"/>
  <c r="A939" i="12"/>
  <c r="B939" i="12"/>
  <c r="D939" i="12"/>
  <c r="G939" i="12"/>
  <c r="F939" i="12" s="1"/>
  <c r="I939" i="12"/>
  <c r="H939" i="12" s="1"/>
  <c r="J939" i="12"/>
  <c r="L939" i="12"/>
  <c r="K939" i="12" s="1"/>
  <c r="N939" i="12"/>
  <c r="M939" i="12" s="1"/>
  <c r="O939" i="12"/>
  <c r="P939" i="12"/>
  <c r="Q939" i="12"/>
  <c r="R939" i="12"/>
  <c r="S939" i="12"/>
  <c r="T939" i="12"/>
  <c r="U939" i="12"/>
  <c r="W939" i="12"/>
  <c r="V939" i="12" s="1"/>
  <c r="X939" i="12"/>
  <c r="Y939" i="12"/>
  <c r="AA939" i="12"/>
  <c r="Z939" i="12" s="1"/>
  <c r="AC939" i="12"/>
  <c r="AB939" i="12" s="1"/>
  <c r="AE939" i="12"/>
  <c r="AD939" i="12" s="1"/>
  <c r="AG939" i="12"/>
  <c r="AF939" i="12" s="1"/>
  <c r="A940" i="12"/>
  <c r="B940" i="12"/>
  <c r="D940" i="12"/>
  <c r="E940" i="12" s="1"/>
  <c r="G940" i="12"/>
  <c r="F940" i="12" s="1"/>
  <c r="I940" i="12"/>
  <c r="H940" i="12" s="1"/>
  <c r="J940" i="12"/>
  <c r="L940" i="12"/>
  <c r="K940" i="12" s="1"/>
  <c r="N940" i="12"/>
  <c r="M940" i="12" s="1"/>
  <c r="O940" i="12"/>
  <c r="P940" i="12"/>
  <c r="Q940" i="12"/>
  <c r="R940" i="12"/>
  <c r="S940" i="12"/>
  <c r="T940" i="12"/>
  <c r="U940" i="12"/>
  <c r="W940" i="12"/>
  <c r="V940" i="12" s="1"/>
  <c r="Y940" i="12"/>
  <c r="X940" i="12" s="1"/>
  <c r="AA940" i="12"/>
  <c r="Z940" i="12" s="1"/>
  <c r="AB940" i="12"/>
  <c r="AC940" i="12"/>
  <c r="AE940" i="12"/>
  <c r="AD940" i="12" s="1"/>
  <c r="AG940" i="12"/>
  <c r="AF940" i="12" s="1"/>
  <c r="A941" i="12"/>
  <c r="B941" i="12"/>
  <c r="D941" i="12"/>
  <c r="G941" i="12"/>
  <c r="F941" i="12" s="1"/>
  <c r="I941" i="12"/>
  <c r="H941" i="12" s="1"/>
  <c r="J941" i="12"/>
  <c r="L941" i="12"/>
  <c r="K941" i="12" s="1"/>
  <c r="N941" i="12"/>
  <c r="M941" i="12" s="1"/>
  <c r="O941" i="12"/>
  <c r="P941" i="12"/>
  <c r="Q941" i="12"/>
  <c r="R941" i="12"/>
  <c r="S941" i="12"/>
  <c r="T941" i="12"/>
  <c r="U941" i="12"/>
  <c r="W941" i="12"/>
  <c r="V941" i="12" s="1"/>
  <c r="Y941" i="12"/>
  <c r="X941" i="12" s="1"/>
  <c r="AA941" i="12"/>
  <c r="Z941" i="12" s="1"/>
  <c r="AC941" i="12"/>
  <c r="AB941" i="12" s="1"/>
  <c r="AE941" i="12"/>
  <c r="AD941" i="12" s="1"/>
  <c r="AG941" i="12"/>
  <c r="AF941" i="12" s="1"/>
  <c r="A942" i="12"/>
  <c r="B942" i="12"/>
  <c r="D942" i="12"/>
  <c r="G942" i="12"/>
  <c r="F942" i="12" s="1"/>
  <c r="I942" i="12"/>
  <c r="H942" i="12" s="1"/>
  <c r="J942" i="12"/>
  <c r="L942" i="12"/>
  <c r="K942" i="12" s="1"/>
  <c r="N942" i="12"/>
  <c r="M942" i="12" s="1"/>
  <c r="O942" i="12"/>
  <c r="P942" i="12"/>
  <c r="Q942" i="12"/>
  <c r="R942" i="12"/>
  <c r="S942" i="12"/>
  <c r="T942" i="12"/>
  <c r="U942" i="12"/>
  <c r="V942" i="12"/>
  <c r="W942" i="12"/>
  <c r="Y942" i="12"/>
  <c r="X942" i="12" s="1"/>
  <c r="AA942" i="12"/>
  <c r="Z942" i="12" s="1"/>
  <c r="AC942" i="12"/>
  <c r="AB942" i="12" s="1"/>
  <c r="AE942" i="12"/>
  <c r="AD942" i="12" s="1"/>
  <c r="AG942" i="12"/>
  <c r="AF942" i="12" s="1"/>
  <c r="A943" i="12"/>
  <c r="B943" i="12"/>
  <c r="D943" i="12"/>
  <c r="G943" i="12"/>
  <c r="F943" i="12" s="1"/>
  <c r="H943" i="12"/>
  <c r="I943" i="12"/>
  <c r="J943" i="12"/>
  <c r="L943" i="12"/>
  <c r="K943" i="12" s="1"/>
  <c r="N943" i="12"/>
  <c r="M943" i="12" s="1"/>
  <c r="O943" i="12"/>
  <c r="P943" i="12"/>
  <c r="Q943" i="12"/>
  <c r="R943" i="12"/>
  <c r="S943" i="12"/>
  <c r="T943" i="12"/>
  <c r="U943" i="12"/>
  <c r="W943" i="12"/>
  <c r="V943" i="12" s="1"/>
  <c r="Y943" i="12"/>
  <c r="X943" i="12" s="1"/>
  <c r="AA943" i="12"/>
  <c r="Z943" i="12" s="1"/>
  <c r="AC943" i="12"/>
  <c r="AB943" i="12" s="1"/>
  <c r="AE943" i="12"/>
  <c r="AD943" i="12" s="1"/>
  <c r="AG943" i="12"/>
  <c r="AF943" i="12" s="1"/>
  <c r="A944" i="12"/>
  <c r="B944" i="12"/>
  <c r="D944" i="12"/>
  <c r="E944" i="12" s="1"/>
  <c r="G944" i="12"/>
  <c r="F944" i="12" s="1"/>
  <c r="I944" i="12"/>
  <c r="H944" i="12" s="1"/>
  <c r="J944" i="12"/>
  <c r="L944" i="12"/>
  <c r="K944" i="12" s="1"/>
  <c r="N944" i="12"/>
  <c r="M944" i="12" s="1"/>
  <c r="O944" i="12"/>
  <c r="P944" i="12"/>
  <c r="Q944" i="12"/>
  <c r="R944" i="12"/>
  <c r="S944" i="12"/>
  <c r="T944" i="12"/>
  <c r="U944" i="12"/>
  <c r="W944" i="12"/>
  <c r="V944" i="12" s="1"/>
  <c r="Y944" i="12"/>
  <c r="X944" i="12" s="1"/>
  <c r="AA944" i="12"/>
  <c r="Z944" i="12" s="1"/>
  <c r="AC944" i="12"/>
  <c r="AB944" i="12" s="1"/>
  <c r="AE944" i="12"/>
  <c r="AD944" i="12" s="1"/>
  <c r="AG944" i="12"/>
  <c r="AF944" i="12" s="1"/>
  <c r="A945" i="12"/>
  <c r="B945" i="12"/>
  <c r="D945" i="12"/>
  <c r="G945" i="12"/>
  <c r="F945" i="12" s="1"/>
  <c r="I945" i="12"/>
  <c r="H945" i="12" s="1"/>
  <c r="J945" i="12"/>
  <c r="L945" i="12"/>
  <c r="K945" i="12" s="1"/>
  <c r="N945" i="12"/>
  <c r="M945" i="12" s="1"/>
  <c r="O945" i="12"/>
  <c r="P945" i="12"/>
  <c r="Q945" i="12"/>
  <c r="R945" i="12"/>
  <c r="S945" i="12"/>
  <c r="T945" i="12"/>
  <c r="U945" i="12"/>
  <c r="W945" i="12"/>
  <c r="V945" i="12" s="1"/>
  <c r="X945" i="12"/>
  <c r="Y945" i="12"/>
  <c r="Z945" i="12"/>
  <c r="AA945" i="12"/>
  <c r="AC945" i="12"/>
  <c r="AB945" i="12" s="1"/>
  <c r="AD945" i="12"/>
  <c r="AE945" i="12"/>
  <c r="AF945" i="12"/>
  <c r="AG945" i="12"/>
  <c r="A946" i="12"/>
  <c r="B946" i="12"/>
  <c r="D946" i="12"/>
  <c r="G946" i="12"/>
  <c r="F946" i="12" s="1"/>
  <c r="I946" i="12"/>
  <c r="H946" i="12" s="1"/>
  <c r="J946" i="12"/>
  <c r="L946" i="12"/>
  <c r="K946" i="12" s="1"/>
  <c r="M946" i="12"/>
  <c r="N946" i="12"/>
  <c r="O946" i="12"/>
  <c r="P946" i="12"/>
  <c r="Q946" i="12"/>
  <c r="R946" i="12"/>
  <c r="S946" i="12"/>
  <c r="T946" i="12"/>
  <c r="U946" i="12"/>
  <c r="W946" i="12"/>
  <c r="V946" i="12" s="1"/>
  <c r="Y946" i="12"/>
  <c r="X946" i="12" s="1"/>
  <c r="Z946" i="12"/>
  <c r="AA946" i="12"/>
  <c r="AC946" i="12"/>
  <c r="AB946" i="12" s="1"/>
  <c r="AE946" i="12"/>
  <c r="AD946" i="12" s="1"/>
  <c r="AG946" i="12"/>
  <c r="AF946" i="12" s="1"/>
  <c r="A947" i="12"/>
  <c r="B947" i="12"/>
  <c r="D947" i="12"/>
  <c r="E947" i="12" s="1"/>
  <c r="G947" i="12"/>
  <c r="F947" i="12" s="1"/>
  <c r="I947" i="12"/>
  <c r="H947" i="12" s="1"/>
  <c r="J947" i="12"/>
  <c r="L947" i="12"/>
  <c r="K947" i="12" s="1"/>
  <c r="N947" i="12"/>
  <c r="M947" i="12" s="1"/>
  <c r="O947" i="12"/>
  <c r="P947" i="12"/>
  <c r="Q947" i="12"/>
  <c r="R947" i="12"/>
  <c r="S947" i="12"/>
  <c r="T947" i="12"/>
  <c r="U947" i="12"/>
  <c r="W947" i="12"/>
  <c r="V947" i="12" s="1"/>
  <c r="Y947" i="12"/>
  <c r="X947" i="12" s="1"/>
  <c r="AA947" i="12"/>
  <c r="Z947" i="12" s="1"/>
  <c r="AC947" i="12"/>
  <c r="AB947" i="12" s="1"/>
  <c r="AE947" i="12"/>
  <c r="AD947" i="12" s="1"/>
  <c r="AG947" i="12"/>
  <c r="AF947" i="12" s="1"/>
  <c r="A948" i="12"/>
  <c r="B948" i="12"/>
  <c r="D948" i="12"/>
  <c r="G948" i="12"/>
  <c r="F948" i="12" s="1"/>
  <c r="I948" i="12"/>
  <c r="H948" i="12" s="1"/>
  <c r="J948" i="12"/>
  <c r="L948" i="12"/>
  <c r="K948" i="12" s="1"/>
  <c r="N948" i="12"/>
  <c r="M948" i="12" s="1"/>
  <c r="O948" i="12"/>
  <c r="P948" i="12"/>
  <c r="Q948" i="12"/>
  <c r="R948" i="12"/>
  <c r="S948" i="12"/>
  <c r="T948" i="12"/>
  <c r="U948" i="12"/>
  <c r="W948" i="12"/>
  <c r="V948" i="12" s="1"/>
  <c r="Y948" i="12"/>
  <c r="X948" i="12" s="1"/>
  <c r="Z948" i="12"/>
  <c r="AA948" i="12"/>
  <c r="AC948" i="12"/>
  <c r="AB948" i="12" s="1"/>
  <c r="AE948" i="12"/>
  <c r="AD948" i="12" s="1"/>
  <c r="AG948" i="12"/>
  <c r="AF948" i="12" s="1"/>
  <c r="A949" i="12"/>
  <c r="B949" i="12"/>
  <c r="D949" i="12"/>
  <c r="G949" i="12"/>
  <c r="F949" i="12" s="1"/>
  <c r="I949" i="12"/>
  <c r="H949" i="12" s="1"/>
  <c r="J949" i="12"/>
  <c r="L949" i="12"/>
  <c r="K949" i="12" s="1"/>
  <c r="N949" i="12"/>
  <c r="M949" i="12" s="1"/>
  <c r="O949" i="12"/>
  <c r="P949" i="12"/>
  <c r="Q949" i="12"/>
  <c r="R949" i="12"/>
  <c r="S949" i="12"/>
  <c r="T949" i="12"/>
  <c r="U949" i="12"/>
  <c r="W949" i="12"/>
  <c r="V949" i="12" s="1"/>
  <c r="Y949" i="12"/>
  <c r="X949" i="12" s="1"/>
  <c r="AA949" i="12"/>
  <c r="Z949" i="12" s="1"/>
  <c r="AC949" i="12"/>
  <c r="AB949" i="12" s="1"/>
  <c r="AE949" i="12"/>
  <c r="AD949" i="12" s="1"/>
  <c r="AG949" i="12"/>
  <c r="AF949" i="12" s="1"/>
  <c r="A950" i="12"/>
  <c r="B950" i="12"/>
  <c r="D950" i="12"/>
  <c r="G950" i="12"/>
  <c r="F950" i="12" s="1"/>
  <c r="I950" i="12"/>
  <c r="H950" i="12" s="1"/>
  <c r="J950" i="12"/>
  <c r="K950" i="12"/>
  <c r="L950" i="12"/>
  <c r="N950" i="12"/>
  <c r="M950" i="12" s="1"/>
  <c r="O950" i="12"/>
  <c r="P950" i="12"/>
  <c r="Q950" i="12"/>
  <c r="R950" i="12"/>
  <c r="S950" i="12"/>
  <c r="T950" i="12"/>
  <c r="U950" i="12"/>
  <c r="W950" i="12"/>
  <c r="V950" i="12" s="1"/>
  <c r="Y950" i="12"/>
  <c r="X950" i="12" s="1"/>
  <c r="AA950" i="12"/>
  <c r="Z950" i="12" s="1"/>
  <c r="AC950" i="12"/>
  <c r="AB950" i="12" s="1"/>
  <c r="AE950" i="12"/>
  <c r="AD950" i="12" s="1"/>
  <c r="AG950" i="12"/>
  <c r="AF950" i="12" s="1"/>
  <c r="A951" i="12"/>
  <c r="B951" i="12"/>
  <c r="D951" i="12"/>
  <c r="G951" i="12"/>
  <c r="F951" i="12" s="1"/>
  <c r="I951" i="12"/>
  <c r="H951" i="12" s="1"/>
  <c r="J951" i="12"/>
  <c r="K951" i="12"/>
  <c r="L951" i="12"/>
  <c r="N951" i="12"/>
  <c r="M951" i="12" s="1"/>
  <c r="O951" i="12"/>
  <c r="P951" i="12"/>
  <c r="Q951" i="12"/>
  <c r="R951" i="12"/>
  <c r="S951" i="12"/>
  <c r="T951" i="12"/>
  <c r="U951" i="12"/>
  <c r="W951" i="12"/>
  <c r="V951" i="12" s="1"/>
  <c r="Y951" i="12"/>
  <c r="X951" i="12" s="1"/>
  <c r="AA951" i="12"/>
  <c r="Z951" i="12" s="1"/>
  <c r="AC951" i="12"/>
  <c r="AB951" i="12" s="1"/>
  <c r="AE951" i="12"/>
  <c r="AD951" i="12" s="1"/>
  <c r="AG951" i="12"/>
  <c r="AF951" i="12" s="1"/>
  <c r="A952" i="12"/>
  <c r="B952" i="12"/>
  <c r="D952" i="12"/>
  <c r="E952" i="12" s="1"/>
  <c r="G952" i="12"/>
  <c r="F952" i="12" s="1"/>
  <c r="I952" i="12"/>
  <c r="H952" i="12" s="1"/>
  <c r="J952" i="12"/>
  <c r="L952" i="12"/>
  <c r="K952" i="12" s="1"/>
  <c r="N952" i="12"/>
  <c r="M952" i="12" s="1"/>
  <c r="O952" i="12"/>
  <c r="P952" i="12"/>
  <c r="Q952" i="12"/>
  <c r="R952" i="12"/>
  <c r="S952" i="12"/>
  <c r="T952" i="12"/>
  <c r="U952" i="12"/>
  <c r="W952" i="12"/>
  <c r="V952" i="12" s="1"/>
  <c r="Y952" i="12"/>
  <c r="X952" i="12" s="1"/>
  <c r="AA952" i="12"/>
  <c r="Z952" i="12" s="1"/>
  <c r="AC952" i="12"/>
  <c r="AB952" i="12" s="1"/>
  <c r="AE952" i="12"/>
  <c r="AD952" i="12" s="1"/>
  <c r="AG952" i="12"/>
  <c r="AF952" i="12" s="1"/>
  <c r="A953" i="12"/>
  <c r="B953" i="12"/>
  <c r="D953" i="12"/>
  <c r="G953" i="12"/>
  <c r="F953" i="12" s="1"/>
  <c r="I953" i="12"/>
  <c r="H953" i="12" s="1"/>
  <c r="J953" i="12"/>
  <c r="L953" i="12"/>
  <c r="K953" i="12" s="1"/>
  <c r="M953" i="12"/>
  <c r="N953" i="12"/>
  <c r="O953" i="12"/>
  <c r="P953" i="12"/>
  <c r="Q953" i="12"/>
  <c r="R953" i="12"/>
  <c r="S953" i="12"/>
  <c r="T953" i="12"/>
  <c r="U953" i="12"/>
  <c r="W953" i="12"/>
  <c r="V953" i="12" s="1"/>
  <c r="Y953" i="12"/>
  <c r="X953" i="12" s="1"/>
  <c r="AA953" i="12"/>
  <c r="Z953" i="12" s="1"/>
  <c r="AC953" i="12"/>
  <c r="AB953" i="12" s="1"/>
  <c r="AE953" i="12"/>
  <c r="AD953" i="12" s="1"/>
  <c r="AG953" i="12"/>
  <c r="AF953" i="12" s="1"/>
  <c r="A954" i="12"/>
  <c r="B954" i="12"/>
  <c r="D954" i="12"/>
  <c r="G954" i="12"/>
  <c r="F954" i="12" s="1"/>
  <c r="I954" i="12"/>
  <c r="H954" i="12" s="1"/>
  <c r="J954" i="12"/>
  <c r="L954" i="12"/>
  <c r="K954" i="12" s="1"/>
  <c r="N954" i="12"/>
  <c r="M954" i="12" s="1"/>
  <c r="O954" i="12"/>
  <c r="P954" i="12"/>
  <c r="Q954" i="12"/>
  <c r="R954" i="12"/>
  <c r="S954" i="12"/>
  <c r="T954" i="12"/>
  <c r="U954" i="12"/>
  <c r="W954" i="12"/>
  <c r="V954" i="12" s="1"/>
  <c r="Y954" i="12"/>
  <c r="X954" i="12" s="1"/>
  <c r="AA954" i="12"/>
  <c r="Z954" i="12" s="1"/>
  <c r="AC954" i="12"/>
  <c r="AB954" i="12" s="1"/>
  <c r="AE954" i="12"/>
  <c r="AD954" i="12" s="1"/>
  <c r="AF954" i="12"/>
  <c r="AG954" i="12"/>
  <c r="A955" i="12"/>
  <c r="B955" i="12"/>
  <c r="D955" i="12"/>
  <c r="E955" i="12" s="1"/>
  <c r="F955" i="12"/>
  <c r="G955" i="12"/>
  <c r="I955" i="12"/>
  <c r="H955" i="12" s="1"/>
  <c r="J955" i="12"/>
  <c r="L955" i="12"/>
  <c r="K955" i="12" s="1"/>
  <c r="N955" i="12"/>
  <c r="M955" i="12" s="1"/>
  <c r="O955" i="12"/>
  <c r="P955" i="12"/>
  <c r="Q955" i="12"/>
  <c r="R955" i="12"/>
  <c r="S955" i="12"/>
  <c r="T955" i="12"/>
  <c r="U955" i="12"/>
  <c r="V955" i="12"/>
  <c r="W955" i="12"/>
  <c r="Y955" i="12"/>
  <c r="X955" i="12" s="1"/>
  <c r="Z955" i="12"/>
  <c r="AA955" i="12"/>
  <c r="AB955" i="12"/>
  <c r="AC955" i="12"/>
  <c r="AE955" i="12"/>
  <c r="AD955" i="12" s="1"/>
  <c r="AF955" i="12"/>
  <c r="AG955" i="12"/>
  <c r="A956" i="12"/>
  <c r="B956" i="12"/>
  <c r="D956" i="12"/>
  <c r="E956" i="12" s="1"/>
  <c r="F956" i="12"/>
  <c r="G956" i="12"/>
  <c r="I956" i="12"/>
  <c r="H956" i="12" s="1"/>
  <c r="J956" i="12"/>
  <c r="L956" i="12"/>
  <c r="K956" i="12" s="1"/>
  <c r="M956" i="12"/>
  <c r="N956" i="12"/>
  <c r="O956" i="12"/>
  <c r="P956" i="12"/>
  <c r="Q956" i="12"/>
  <c r="R956" i="12"/>
  <c r="S956" i="12"/>
  <c r="T956" i="12"/>
  <c r="U956" i="12"/>
  <c r="W956" i="12"/>
  <c r="V956" i="12" s="1"/>
  <c r="Y956" i="12"/>
  <c r="X956" i="12" s="1"/>
  <c r="AA956" i="12"/>
  <c r="Z956" i="12" s="1"/>
  <c r="AC956" i="12"/>
  <c r="AB956" i="12" s="1"/>
  <c r="AE956" i="12"/>
  <c r="AD956" i="12" s="1"/>
  <c r="AG956" i="12"/>
  <c r="AF956" i="12" s="1"/>
  <c r="A957" i="12"/>
  <c r="B957" i="12"/>
  <c r="D957" i="12"/>
  <c r="G957" i="12"/>
  <c r="F957" i="12" s="1"/>
  <c r="I957" i="12"/>
  <c r="H957" i="12" s="1"/>
  <c r="J957" i="12"/>
  <c r="L957" i="12"/>
  <c r="K957" i="12" s="1"/>
  <c r="N957" i="12"/>
  <c r="M957" i="12" s="1"/>
  <c r="O957" i="12"/>
  <c r="P957" i="12"/>
  <c r="Q957" i="12"/>
  <c r="R957" i="12"/>
  <c r="S957" i="12"/>
  <c r="T957" i="12"/>
  <c r="U957" i="12"/>
  <c r="V957" i="12"/>
  <c r="W957" i="12"/>
  <c r="X957" i="12"/>
  <c r="Y957" i="12"/>
  <c r="AA957" i="12"/>
  <c r="Z957" i="12" s="1"/>
  <c r="AB957" i="12"/>
  <c r="AC957" i="12"/>
  <c r="AD957" i="12"/>
  <c r="AE957" i="12"/>
  <c r="AG957" i="12"/>
  <c r="AF957" i="12" s="1"/>
  <c r="A958" i="12"/>
  <c r="B958" i="12"/>
  <c r="D958" i="12"/>
  <c r="G958" i="12"/>
  <c r="F958" i="12" s="1"/>
  <c r="I958" i="12"/>
  <c r="H958" i="12" s="1"/>
  <c r="J958" i="12"/>
  <c r="L958" i="12"/>
  <c r="K958" i="12" s="1"/>
  <c r="N958" i="12"/>
  <c r="M958" i="12" s="1"/>
  <c r="O958" i="12"/>
  <c r="P958" i="12"/>
  <c r="Q958" i="12"/>
  <c r="R958" i="12"/>
  <c r="S958" i="12"/>
  <c r="T958" i="12"/>
  <c r="U958" i="12"/>
  <c r="W958" i="12"/>
  <c r="V958" i="12" s="1"/>
  <c r="Y958" i="12"/>
  <c r="X958" i="12" s="1"/>
  <c r="AA958" i="12"/>
  <c r="Z958" i="12" s="1"/>
  <c r="AC958" i="12"/>
  <c r="AB958" i="12" s="1"/>
  <c r="AE958" i="12"/>
  <c r="AD958" i="12" s="1"/>
  <c r="AG958" i="12"/>
  <c r="AF958" i="12" s="1"/>
  <c r="A959" i="12"/>
  <c r="B959" i="12"/>
  <c r="D959" i="12"/>
  <c r="G959" i="12"/>
  <c r="F959" i="12" s="1"/>
  <c r="I959" i="12"/>
  <c r="H959" i="12" s="1"/>
  <c r="J959" i="12"/>
  <c r="K959" i="12"/>
  <c r="L959" i="12"/>
  <c r="N959" i="12"/>
  <c r="M959" i="12" s="1"/>
  <c r="O959" i="12"/>
  <c r="P959" i="12"/>
  <c r="Q959" i="12"/>
  <c r="R959" i="12"/>
  <c r="S959" i="12"/>
  <c r="T959" i="12"/>
  <c r="U959" i="12"/>
  <c r="V959" i="12"/>
  <c r="W959" i="12"/>
  <c r="Y959" i="12"/>
  <c r="X959" i="12" s="1"/>
  <c r="AA959" i="12"/>
  <c r="Z959" i="12" s="1"/>
  <c r="AC959" i="12"/>
  <c r="AB959" i="12" s="1"/>
  <c r="AE959" i="12"/>
  <c r="AD959" i="12" s="1"/>
  <c r="AG959" i="12"/>
  <c r="AF959" i="12" s="1"/>
  <c r="A960" i="12"/>
  <c r="B960" i="12"/>
  <c r="D960" i="12"/>
  <c r="G960" i="12"/>
  <c r="F960" i="12" s="1"/>
  <c r="I960" i="12"/>
  <c r="H960" i="12" s="1"/>
  <c r="J960" i="12"/>
  <c r="L960" i="12"/>
  <c r="K960" i="12" s="1"/>
  <c r="N960" i="12"/>
  <c r="M960" i="12" s="1"/>
  <c r="O960" i="12"/>
  <c r="P960" i="12"/>
  <c r="Q960" i="12"/>
  <c r="R960" i="12"/>
  <c r="S960" i="12"/>
  <c r="T960" i="12"/>
  <c r="U960" i="12"/>
  <c r="W960" i="12"/>
  <c r="V960" i="12" s="1"/>
  <c r="Y960" i="12"/>
  <c r="X960" i="12" s="1"/>
  <c r="AA960" i="12"/>
  <c r="Z960" i="12" s="1"/>
  <c r="AC960" i="12"/>
  <c r="AB960" i="12" s="1"/>
  <c r="AE960" i="12"/>
  <c r="AD960" i="12" s="1"/>
  <c r="AG960" i="12"/>
  <c r="AF960" i="12" s="1"/>
  <c r="A961" i="12"/>
  <c r="B961" i="12"/>
  <c r="D961" i="12"/>
  <c r="F961" i="12"/>
  <c r="G961" i="12"/>
  <c r="I961" i="12"/>
  <c r="H961" i="12" s="1"/>
  <c r="J961" i="12"/>
  <c r="L961" i="12"/>
  <c r="K961" i="12" s="1"/>
  <c r="M961" i="12"/>
  <c r="N961" i="12"/>
  <c r="O961" i="12"/>
  <c r="P961" i="12"/>
  <c r="Q961" i="12"/>
  <c r="R961" i="12"/>
  <c r="S961" i="12"/>
  <c r="T961" i="12"/>
  <c r="U961" i="12"/>
  <c r="W961" i="12"/>
  <c r="V961" i="12" s="1"/>
  <c r="Y961" i="12"/>
  <c r="X961" i="12" s="1"/>
  <c r="Z961" i="12"/>
  <c r="AA961" i="12"/>
  <c r="AC961" i="12"/>
  <c r="AB961" i="12" s="1"/>
  <c r="AE961" i="12"/>
  <c r="AD961" i="12" s="1"/>
  <c r="AG961" i="12"/>
  <c r="AF961" i="12" s="1"/>
  <c r="A962" i="12"/>
  <c r="B962" i="12"/>
  <c r="D962" i="12"/>
  <c r="G962" i="12"/>
  <c r="F962" i="12" s="1"/>
  <c r="I962" i="12"/>
  <c r="H962" i="12" s="1"/>
  <c r="J962" i="12"/>
  <c r="L962" i="12"/>
  <c r="K962" i="12" s="1"/>
  <c r="N962" i="12"/>
  <c r="M962" i="12" s="1"/>
  <c r="O962" i="12"/>
  <c r="P962" i="12"/>
  <c r="Q962" i="12"/>
  <c r="R962" i="12"/>
  <c r="S962" i="12"/>
  <c r="T962" i="12"/>
  <c r="U962" i="12"/>
  <c r="W962" i="12"/>
  <c r="V962" i="12" s="1"/>
  <c r="X962" i="12"/>
  <c r="Y962" i="12"/>
  <c r="AA962" i="12"/>
  <c r="Z962" i="12" s="1"/>
  <c r="AC962" i="12"/>
  <c r="AB962" i="12" s="1"/>
  <c r="AE962" i="12"/>
  <c r="AD962" i="12" s="1"/>
  <c r="AG962" i="12"/>
  <c r="AF962" i="12" s="1"/>
  <c r="A963" i="12"/>
  <c r="B963" i="12"/>
  <c r="D963" i="12"/>
  <c r="G963" i="12"/>
  <c r="F963" i="12" s="1"/>
  <c r="H963" i="12"/>
  <c r="I963" i="12"/>
  <c r="J963" i="12"/>
  <c r="L963" i="12"/>
  <c r="K963" i="12" s="1"/>
  <c r="N963" i="12"/>
  <c r="M963" i="12" s="1"/>
  <c r="O963" i="12"/>
  <c r="P963" i="12"/>
  <c r="Q963" i="12"/>
  <c r="R963" i="12"/>
  <c r="S963" i="12"/>
  <c r="T963" i="12"/>
  <c r="U963" i="12"/>
  <c r="W963" i="12"/>
  <c r="V963" i="12" s="1"/>
  <c r="X963" i="12"/>
  <c r="Y963" i="12"/>
  <c r="AA963" i="12"/>
  <c r="Z963" i="12" s="1"/>
  <c r="AC963" i="12"/>
  <c r="AB963" i="12" s="1"/>
  <c r="AE963" i="12"/>
  <c r="AD963" i="12" s="1"/>
  <c r="AG963" i="12"/>
  <c r="AF963" i="12" s="1"/>
  <c r="A964" i="12"/>
  <c r="B964" i="12"/>
  <c r="D964" i="12"/>
  <c r="E964" i="12" s="1"/>
  <c r="G964" i="12"/>
  <c r="F964" i="12" s="1"/>
  <c r="I964" i="12"/>
  <c r="H964" i="12" s="1"/>
  <c r="J964" i="12"/>
  <c r="L964" i="12"/>
  <c r="K964" i="12" s="1"/>
  <c r="N964" i="12"/>
  <c r="M964" i="12" s="1"/>
  <c r="O964" i="12"/>
  <c r="P964" i="12"/>
  <c r="Q964" i="12"/>
  <c r="R964" i="12"/>
  <c r="S964" i="12"/>
  <c r="T964" i="12"/>
  <c r="U964" i="12"/>
  <c r="W964" i="12"/>
  <c r="V964" i="12" s="1"/>
  <c r="Y964" i="12"/>
  <c r="X964" i="12" s="1"/>
  <c r="Z964" i="12"/>
  <c r="AA964" i="12"/>
  <c r="AC964" i="12"/>
  <c r="AB964" i="12" s="1"/>
  <c r="AE964" i="12"/>
  <c r="AD964" i="12" s="1"/>
  <c r="AG964" i="12"/>
  <c r="AF964" i="12" s="1"/>
  <c r="A965" i="12"/>
  <c r="B965" i="12"/>
  <c r="D965" i="12"/>
  <c r="E965" i="12" s="1"/>
  <c r="G965" i="12"/>
  <c r="F965" i="12" s="1"/>
  <c r="I965" i="12"/>
  <c r="H965" i="12" s="1"/>
  <c r="J965" i="12"/>
  <c r="L965" i="12"/>
  <c r="K965" i="12" s="1"/>
  <c r="M965" i="12"/>
  <c r="N965" i="12"/>
  <c r="O965" i="12"/>
  <c r="P965" i="12"/>
  <c r="Q965" i="12"/>
  <c r="R965" i="12"/>
  <c r="S965" i="12"/>
  <c r="T965" i="12"/>
  <c r="U965" i="12"/>
  <c r="W965" i="12"/>
  <c r="V965" i="12" s="1"/>
  <c r="Y965" i="12"/>
  <c r="X965" i="12" s="1"/>
  <c r="AA965" i="12"/>
  <c r="Z965" i="12" s="1"/>
  <c r="AC965" i="12"/>
  <c r="AB965" i="12" s="1"/>
  <c r="AE965" i="12"/>
  <c r="AD965" i="12" s="1"/>
  <c r="AF965" i="12"/>
  <c r="AG965" i="12"/>
  <c r="A966" i="12"/>
  <c r="B966" i="12"/>
  <c r="D966" i="12"/>
  <c r="G966" i="12"/>
  <c r="F966" i="12" s="1"/>
  <c r="H966" i="12"/>
  <c r="I966" i="12"/>
  <c r="J966" i="12"/>
  <c r="K966" i="12"/>
  <c r="L966" i="12"/>
  <c r="M966" i="12"/>
  <c r="N966" i="12"/>
  <c r="O966" i="12"/>
  <c r="P966" i="12"/>
  <c r="Q966" i="12"/>
  <c r="R966" i="12"/>
  <c r="S966" i="12"/>
  <c r="T966" i="12"/>
  <c r="U966" i="12"/>
  <c r="W966" i="12"/>
  <c r="V966" i="12" s="1"/>
  <c r="X966" i="12"/>
  <c r="Y966" i="12"/>
  <c r="AA966" i="12"/>
  <c r="Z966" i="12" s="1"/>
  <c r="AB966" i="12"/>
  <c r="AC966" i="12"/>
  <c r="AE966" i="12"/>
  <c r="AD966" i="12" s="1"/>
  <c r="AF966" i="12"/>
  <c r="AG966" i="12"/>
  <c r="A967" i="12"/>
  <c r="B967" i="12"/>
  <c r="D967" i="12"/>
  <c r="G967" i="12"/>
  <c r="F967" i="12" s="1"/>
  <c r="I967" i="12"/>
  <c r="H967" i="12" s="1"/>
  <c r="J967" i="12"/>
  <c r="L967" i="12"/>
  <c r="K967" i="12" s="1"/>
  <c r="N967" i="12"/>
  <c r="M967" i="12" s="1"/>
  <c r="O967" i="12"/>
  <c r="P967" i="12"/>
  <c r="Q967" i="12"/>
  <c r="R967" i="12"/>
  <c r="S967" i="12"/>
  <c r="T967" i="12"/>
  <c r="U967" i="12"/>
  <c r="W967" i="12"/>
  <c r="V967" i="12" s="1"/>
  <c r="Y967" i="12"/>
  <c r="X967" i="12" s="1"/>
  <c r="AA967" i="12"/>
  <c r="Z967" i="12" s="1"/>
  <c r="AB967" i="12"/>
  <c r="AC967" i="12"/>
  <c r="AE967" i="12"/>
  <c r="AD967" i="12" s="1"/>
  <c r="AG967" i="12"/>
  <c r="AF967" i="12" s="1"/>
  <c r="A968" i="12"/>
  <c r="B968" i="12"/>
  <c r="D968" i="12"/>
  <c r="E968" i="12" s="1"/>
  <c r="F968" i="12"/>
  <c r="G968" i="12"/>
  <c r="I968" i="12"/>
  <c r="H968" i="12" s="1"/>
  <c r="J968" i="12"/>
  <c r="L968" i="12"/>
  <c r="K968" i="12" s="1"/>
  <c r="M968" i="12"/>
  <c r="N968" i="12"/>
  <c r="O968" i="12"/>
  <c r="P968" i="12"/>
  <c r="Q968" i="12"/>
  <c r="R968" i="12"/>
  <c r="S968" i="12"/>
  <c r="T968" i="12"/>
  <c r="U968" i="12"/>
  <c r="W968" i="12"/>
  <c r="V968" i="12" s="1"/>
  <c r="Y968" i="12"/>
  <c r="X968" i="12" s="1"/>
  <c r="AA968" i="12"/>
  <c r="Z968" i="12" s="1"/>
  <c r="AC968" i="12"/>
  <c r="AB968" i="12" s="1"/>
  <c r="AE968" i="12"/>
  <c r="AD968" i="12" s="1"/>
  <c r="AG968" i="12"/>
  <c r="AF968" i="12" s="1"/>
  <c r="A969" i="12"/>
  <c r="B969" i="12"/>
  <c r="D969" i="12"/>
  <c r="G969" i="12"/>
  <c r="F969" i="12" s="1"/>
  <c r="I969" i="12"/>
  <c r="H969" i="12" s="1"/>
  <c r="J969" i="12"/>
  <c r="L969" i="12"/>
  <c r="K969" i="12" s="1"/>
  <c r="N969" i="12"/>
  <c r="M969" i="12" s="1"/>
  <c r="O969" i="12"/>
  <c r="P969" i="12"/>
  <c r="Q969" i="12"/>
  <c r="R969" i="12"/>
  <c r="S969" i="12"/>
  <c r="T969" i="12"/>
  <c r="U969" i="12"/>
  <c r="W969" i="12"/>
  <c r="V969" i="12" s="1"/>
  <c r="X969" i="12"/>
  <c r="Y969" i="12"/>
  <c r="AA969" i="12"/>
  <c r="Z969" i="12" s="1"/>
  <c r="AC969" i="12"/>
  <c r="AB969" i="12" s="1"/>
  <c r="AD969" i="12"/>
  <c r="AE969" i="12"/>
  <c r="AG969" i="12"/>
  <c r="AF969" i="12" s="1"/>
  <c r="A970" i="12"/>
  <c r="B970" i="12"/>
  <c r="D970" i="12"/>
  <c r="E970" i="12" s="1"/>
  <c r="G970" i="12"/>
  <c r="F970" i="12" s="1"/>
  <c r="I970" i="12"/>
  <c r="H970" i="12" s="1"/>
  <c r="J970" i="12"/>
  <c r="L970" i="12"/>
  <c r="K970" i="12" s="1"/>
  <c r="N970" i="12"/>
  <c r="M970" i="12" s="1"/>
  <c r="O970" i="12"/>
  <c r="P970" i="12"/>
  <c r="Q970" i="12"/>
  <c r="R970" i="12"/>
  <c r="S970" i="12"/>
  <c r="T970" i="12"/>
  <c r="U970" i="12"/>
  <c r="W970" i="12"/>
  <c r="V970" i="12" s="1"/>
  <c r="Y970" i="12"/>
  <c r="X970" i="12" s="1"/>
  <c r="AA970" i="12"/>
  <c r="Z970" i="12" s="1"/>
  <c r="AC970" i="12"/>
  <c r="AB970" i="12" s="1"/>
  <c r="AE970" i="12"/>
  <c r="AD970" i="12" s="1"/>
  <c r="AG970" i="12"/>
  <c r="AF970" i="12" s="1"/>
  <c r="A971" i="12"/>
  <c r="B971" i="12"/>
  <c r="D971" i="12"/>
  <c r="F971" i="12"/>
  <c r="G971" i="12"/>
  <c r="I971" i="12"/>
  <c r="H971" i="12" s="1"/>
  <c r="J971" i="12"/>
  <c r="L971" i="12"/>
  <c r="K971" i="12" s="1"/>
  <c r="N971" i="12"/>
  <c r="M971" i="12" s="1"/>
  <c r="O971" i="12"/>
  <c r="P971" i="12"/>
  <c r="Q971" i="12"/>
  <c r="R971" i="12"/>
  <c r="S971" i="12"/>
  <c r="T971" i="12"/>
  <c r="U971" i="12"/>
  <c r="W971" i="12"/>
  <c r="V971" i="12" s="1"/>
  <c r="Y971" i="12"/>
  <c r="X971" i="12" s="1"/>
  <c r="AA971" i="12"/>
  <c r="Z971" i="12" s="1"/>
  <c r="AC971" i="12"/>
  <c r="AB971" i="12" s="1"/>
  <c r="AE971" i="12"/>
  <c r="AD971" i="12" s="1"/>
  <c r="AG971" i="12"/>
  <c r="AF971" i="12" s="1"/>
  <c r="K60" i="1"/>
  <c r="S71" i="34" s="1"/>
  <c r="K56" i="1"/>
  <c r="S67" i="34" s="1"/>
  <c r="K52" i="1"/>
  <c r="S63" i="34" s="1"/>
  <c r="T45" i="5"/>
  <c r="K44" i="1"/>
  <c r="S55" i="34" s="1"/>
  <c r="K40" i="1"/>
  <c r="S51" i="34" s="1"/>
  <c r="T33" i="5"/>
  <c r="T29" i="5"/>
  <c r="T25" i="5"/>
  <c r="K24" i="1"/>
  <c r="S35" i="34" s="1"/>
  <c r="K20" i="1"/>
  <c r="S31" i="34" s="1"/>
  <c r="K16" i="1"/>
  <c r="S27" i="34" s="1"/>
  <c r="K12" i="1"/>
  <c r="S23" i="34" s="1"/>
  <c r="T5" i="5"/>
  <c r="T1" i="5"/>
  <c r="W57" i="5"/>
  <c r="W53" i="5"/>
  <c r="AB52" i="1"/>
  <c r="AB44" i="1"/>
  <c r="AB40" i="1"/>
  <c r="AB36" i="1"/>
  <c r="AB32" i="1"/>
  <c r="AB28" i="1"/>
  <c r="AB24" i="1"/>
  <c r="AB20" i="1"/>
  <c r="W13" i="5"/>
  <c r="W9" i="5"/>
  <c r="W5" i="5"/>
  <c r="AB4" i="1"/>
  <c r="AL6" i="1"/>
  <c r="AQ17" i="34" s="1"/>
  <c r="Z4" i="5"/>
  <c r="Z8" i="5"/>
  <c r="Z12" i="5"/>
  <c r="Z15" i="5"/>
  <c r="AL19" i="1"/>
  <c r="AQ30" i="34" s="1"/>
  <c r="AL22" i="1"/>
  <c r="AQ33" i="34" s="1"/>
  <c r="AL23" i="1"/>
  <c r="AQ34" i="34" s="1"/>
  <c r="Z24" i="5"/>
  <c r="Z27" i="5"/>
  <c r="AL31" i="1"/>
  <c r="AQ42" i="34" s="1"/>
  <c r="AL34" i="1"/>
  <c r="AQ45" i="34" s="1"/>
  <c r="Z32" i="5"/>
  <c r="AL38" i="1"/>
  <c r="AQ49" i="34" s="1"/>
  <c r="Z36" i="5"/>
  <c r="Z40" i="5"/>
  <c r="Z43" i="5"/>
  <c r="Z44" i="5"/>
  <c r="AL50" i="1"/>
  <c r="AQ61" i="34" s="1"/>
  <c r="AL51" i="1"/>
  <c r="AQ62" i="34" s="1"/>
  <c r="Z52" i="5"/>
  <c r="AL58" i="1"/>
  <c r="AQ69" i="34" s="1"/>
  <c r="AL59" i="1"/>
  <c r="AQ70" i="34" s="1"/>
  <c r="AL63" i="1"/>
  <c r="AQ74" i="34" s="1"/>
  <c r="T60" i="1"/>
  <c r="T57" i="1"/>
  <c r="T53" i="1"/>
  <c r="T52" i="1"/>
  <c r="V46" i="5"/>
  <c r="T48" i="1"/>
  <c r="V34" i="5"/>
  <c r="V30" i="5"/>
  <c r="T32" i="1"/>
  <c r="V26" i="5"/>
  <c r="T25" i="1"/>
  <c r="T21" i="1"/>
  <c r="T17" i="1"/>
  <c r="T13" i="1"/>
  <c r="T8" i="1"/>
  <c r="T5" i="1"/>
  <c r="T4" i="1"/>
  <c r="AC60" i="1"/>
  <c r="AC56" i="1"/>
  <c r="AC52" i="1"/>
  <c r="AC40" i="1"/>
  <c r="AC36" i="1"/>
  <c r="AC32" i="1"/>
  <c r="AC24" i="1"/>
  <c r="AC20" i="1"/>
  <c r="AC16" i="1"/>
  <c r="AC12" i="1"/>
  <c r="AC8" i="1"/>
  <c r="AC4" i="1"/>
  <c r="W45" i="5"/>
  <c r="W29" i="5"/>
  <c r="AB16" i="1"/>
  <c r="AH63" i="1"/>
  <c r="AK74" i="34" s="1"/>
  <c r="AH62" i="1"/>
  <c r="AK73" i="34" s="1"/>
  <c r="AH60" i="1"/>
  <c r="AK71" i="34" s="1"/>
  <c r="AH59" i="1"/>
  <c r="AK70" i="34" s="1"/>
  <c r="AH58" i="1"/>
  <c r="AK69" i="34" s="1"/>
  <c r="AH56" i="1"/>
  <c r="AK67" i="34" s="1"/>
  <c r="AH52" i="1"/>
  <c r="AK63" i="34" s="1"/>
  <c r="AH48" i="1"/>
  <c r="AK59" i="34" s="1"/>
  <c r="AH47" i="1"/>
  <c r="AK58" i="34" s="1"/>
  <c r="AH44" i="1"/>
  <c r="AK55" i="34" s="1"/>
  <c r="X40" i="5"/>
  <c r="AH40" i="1"/>
  <c r="AK51" i="34" s="1"/>
  <c r="AH39" i="1"/>
  <c r="AK50" i="34" s="1"/>
  <c r="AH38" i="1"/>
  <c r="AK49" i="34" s="1"/>
  <c r="X33" i="5"/>
  <c r="AH35" i="1"/>
  <c r="AK46" i="34" s="1"/>
  <c r="AH32" i="1"/>
  <c r="AK43" i="34" s="1"/>
  <c r="AH31" i="1"/>
  <c r="AK42" i="34" s="1"/>
  <c r="X25" i="5"/>
  <c r="AH24" i="1"/>
  <c r="AK35" i="34" s="1"/>
  <c r="X20" i="5"/>
  <c r="X19" i="5"/>
  <c r="AH20" i="1"/>
  <c r="AK31" i="34" s="1"/>
  <c r="AH19" i="1"/>
  <c r="AK30" i="34" s="1"/>
  <c r="X13" i="5"/>
  <c r="AH15" i="1"/>
  <c r="AK26" i="34" s="1"/>
  <c r="AH12" i="1"/>
  <c r="AK23" i="34" s="1"/>
  <c r="AH8" i="1"/>
  <c r="AK19" i="34" s="1"/>
  <c r="X1" i="5"/>
  <c r="AJ62" i="1"/>
  <c r="AN73" i="34" s="1"/>
  <c r="AJ60" i="1"/>
  <c r="AN71" i="34" s="1"/>
  <c r="AJ59" i="1"/>
  <c r="AN70" i="34" s="1"/>
  <c r="Y55" i="5"/>
  <c r="AJ56" i="1"/>
  <c r="AN67" i="34" s="1"/>
  <c r="AJ55" i="1"/>
  <c r="AN66" i="34" s="1"/>
  <c r="AJ54" i="1"/>
  <c r="AN65" i="34" s="1"/>
  <c r="AJ52" i="1"/>
  <c r="AN63" i="34" s="1"/>
  <c r="AJ48" i="1"/>
  <c r="AN59" i="34" s="1"/>
  <c r="AJ44" i="1"/>
  <c r="AN55" i="34" s="1"/>
  <c r="AJ43" i="1"/>
  <c r="AN54" i="34" s="1"/>
  <c r="AJ42" i="1"/>
  <c r="AN53" i="34" s="1"/>
  <c r="Y37" i="5"/>
  <c r="AJ39" i="1"/>
  <c r="AN50" i="34" s="1"/>
  <c r="AJ36" i="1"/>
  <c r="AN47" i="34" s="1"/>
  <c r="Y32" i="5"/>
  <c r="AJ34" i="1"/>
  <c r="AN45" i="34" s="1"/>
  <c r="AJ32" i="1"/>
  <c r="AN43" i="34" s="1"/>
  <c r="Y28" i="5"/>
  <c r="Y27" i="5"/>
  <c r="Y25" i="5"/>
  <c r="AJ27" i="1"/>
  <c r="AN38" i="34" s="1"/>
  <c r="Y23" i="5"/>
  <c r="Y21" i="5"/>
  <c r="AJ22" i="1"/>
  <c r="AN33" i="34" s="1"/>
  <c r="AJ20" i="1"/>
  <c r="AN31" i="34" s="1"/>
  <c r="AJ19" i="1"/>
  <c r="AN30" i="34" s="1"/>
  <c r="AJ16" i="1"/>
  <c r="AN27" i="34" s="1"/>
  <c r="Y12" i="5"/>
  <c r="AJ12" i="1"/>
  <c r="AN23" i="34" s="1"/>
  <c r="Y7" i="5"/>
  <c r="Y5" i="5"/>
  <c r="Y4" i="5"/>
  <c r="AJ4" i="1"/>
  <c r="AN15" i="34" s="1"/>
  <c r="AR63" i="1"/>
  <c r="AT74" i="34" s="1"/>
  <c r="AR62" i="1"/>
  <c r="AT73" i="34" s="1"/>
  <c r="AA57" i="5"/>
  <c r="AR59" i="1"/>
  <c r="AT70" i="34" s="1"/>
  <c r="AR58" i="1"/>
  <c r="AT69" i="34" s="1"/>
  <c r="AR56" i="1"/>
  <c r="AT67" i="34" s="1"/>
  <c r="AA52" i="5"/>
  <c r="AA49" i="5"/>
  <c r="AA48" i="5"/>
  <c r="AA45" i="5"/>
  <c r="AR47" i="1"/>
  <c r="AT58" i="34" s="1"/>
  <c r="AR44" i="1"/>
  <c r="AT55" i="34" s="1"/>
  <c r="AA40" i="5"/>
  <c r="AR40" i="1"/>
  <c r="AT51" i="34" s="1"/>
  <c r="AR39" i="1"/>
  <c r="AT50" i="34" s="1"/>
  <c r="AR36" i="1"/>
  <c r="AT47" i="34" s="1"/>
  <c r="AR35" i="1"/>
  <c r="AT46" i="34" s="1"/>
  <c r="AR32" i="1"/>
  <c r="AT43" i="34" s="1"/>
  <c r="AR31" i="1"/>
  <c r="AT42" i="34" s="1"/>
  <c r="AR30" i="1"/>
  <c r="AT41" i="34" s="1"/>
  <c r="AR28" i="1"/>
  <c r="AT39" i="34" s="1"/>
  <c r="AA24" i="5"/>
  <c r="AA21" i="5"/>
  <c r="AR23" i="1"/>
  <c r="AT34" i="34" s="1"/>
  <c r="AA19" i="5"/>
  <c r="AR20" i="1"/>
  <c r="AT31" i="34" s="1"/>
  <c r="AR16" i="1"/>
  <c r="AT27" i="34" s="1"/>
  <c r="AR15" i="1"/>
  <c r="AT26" i="34" s="1"/>
  <c r="AR14" i="1"/>
  <c r="AT25" i="34" s="1"/>
  <c r="AA9" i="5"/>
  <c r="AR11" i="1"/>
  <c r="AT22" i="34" s="1"/>
  <c r="AA5" i="5"/>
  <c r="AR7" i="1"/>
  <c r="AT18" i="34" s="1"/>
  <c r="AR4" i="1"/>
  <c r="AT15" i="34" s="1"/>
  <c r="AT62" i="1"/>
  <c r="AW73" i="34" s="1"/>
  <c r="AT60" i="1"/>
  <c r="AW71" i="34" s="1"/>
  <c r="AT59" i="1"/>
  <c r="AW70" i="34" s="1"/>
  <c r="AT58" i="1"/>
  <c r="AW69" i="34" s="1"/>
  <c r="AT56" i="1"/>
  <c r="AW67" i="34" s="1"/>
  <c r="AT55" i="1"/>
  <c r="AW66" i="34" s="1"/>
  <c r="AT52" i="1"/>
  <c r="AW63" i="34" s="1"/>
  <c r="AB45" i="5"/>
  <c r="AT44" i="1"/>
  <c r="AW55" i="34" s="1"/>
  <c r="AT43" i="1"/>
  <c r="AW54" i="34" s="1"/>
  <c r="AB37" i="5"/>
  <c r="AT39" i="1"/>
  <c r="AW50" i="34" s="1"/>
  <c r="AT38" i="1"/>
  <c r="AW49" i="34" s="1"/>
  <c r="AT36" i="1"/>
  <c r="AW47" i="34" s="1"/>
  <c r="AB32" i="5"/>
  <c r="AB29" i="5"/>
  <c r="AT28" i="1"/>
  <c r="AW39" i="34" s="1"/>
  <c r="AT27" i="1"/>
  <c r="AW38" i="34" s="1"/>
  <c r="AB21" i="5"/>
  <c r="AT20" i="1"/>
  <c r="AW31" i="34" s="1"/>
  <c r="AT18" i="1"/>
  <c r="AW29" i="34" s="1"/>
  <c r="AT16" i="1"/>
  <c r="AW27" i="34" s="1"/>
  <c r="AT12" i="1"/>
  <c r="AW23" i="34" s="1"/>
  <c r="AT10" i="1"/>
  <c r="AW21" i="34" s="1"/>
  <c r="AT8" i="1"/>
  <c r="AW19" i="34" s="1"/>
  <c r="AB4" i="5"/>
  <c r="AT4" i="1"/>
  <c r="AW15" i="34" s="1"/>
  <c r="AC1" i="5"/>
  <c r="AC4" i="5"/>
  <c r="AV8" i="1"/>
  <c r="AZ19" i="34" s="1"/>
  <c r="AV11" i="1"/>
  <c r="AZ22" i="34" s="1"/>
  <c r="AV15" i="1"/>
  <c r="AZ26" i="34" s="1"/>
  <c r="AC13" i="5"/>
  <c r="AV19" i="1"/>
  <c r="AZ30" i="34" s="1"/>
  <c r="AV23" i="1"/>
  <c r="AZ34" i="34" s="1"/>
  <c r="AV24" i="1"/>
  <c r="AZ35" i="34" s="1"/>
  <c r="AC24" i="5"/>
  <c r="AV28" i="1"/>
  <c r="AZ39" i="34" s="1"/>
  <c r="AV31" i="1"/>
  <c r="AZ42" i="34" s="1"/>
  <c r="AV32" i="1"/>
  <c r="AZ43" i="34" s="1"/>
  <c r="AV35" i="1"/>
  <c r="AZ46" i="34" s="1"/>
  <c r="AV36" i="1"/>
  <c r="AZ47" i="34" s="1"/>
  <c r="AV39" i="1"/>
  <c r="AZ50" i="34" s="1"/>
  <c r="AC40" i="5"/>
  <c r="AV45" i="1"/>
  <c r="AZ56" i="34" s="1"/>
  <c r="AV47" i="1"/>
  <c r="AZ58" i="34" s="1"/>
  <c r="AV48" i="1"/>
  <c r="AZ59" i="34" s="1"/>
  <c r="AV51" i="1"/>
  <c r="AZ62" i="34" s="1"/>
  <c r="AV52" i="1"/>
  <c r="AZ63" i="34" s="1"/>
  <c r="AC52" i="5"/>
  <c r="AV56" i="1"/>
  <c r="AZ67" i="34" s="1"/>
  <c r="AV57" i="1"/>
  <c r="AZ68" i="34" s="1"/>
  <c r="AC56" i="5"/>
  <c r="AV60" i="1"/>
  <c r="AZ71" i="34" s="1"/>
  <c r="AV61" i="1"/>
  <c r="AZ72" i="34" s="1"/>
  <c r="AC60" i="5"/>
  <c r="B2" i="7"/>
  <c r="B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Y572" i="34"/>
  <c r="Y571" i="34"/>
  <c r="Y463" i="34"/>
  <c r="Y453" i="34"/>
  <c r="Y447" i="34"/>
  <c r="Y445" i="34"/>
  <c r="Y421" i="34"/>
  <c r="Y400" i="34"/>
  <c r="Y398" i="34"/>
  <c r="Y397" i="34"/>
  <c r="Y378" i="34"/>
  <c r="Y375" i="34"/>
  <c r="Y373" i="34"/>
  <c r="Y173" i="34"/>
  <c r="Y160" i="34"/>
  <c r="Y304" i="34"/>
  <c r="Y552" i="34"/>
  <c r="Y670" i="34"/>
  <c r="Y314" i="34"/>
  <c r="Y502" i="34"/>
  <c r="Y678" i="34"/>
  <c r="AH707" i="34"/>
  <c r="AH645" i="34"/>
  <c r="AH579" i="34"/>
  <c r="AH571" i="34"/>
  <c r="AH498" i="34"/>
  <c r="AH475" i="34"/>
  <c r="AH443" i="34"/>
  <c r="AH434" i="34"/>
  <c r="AH288" i="34"/>
  <c r="AB10" i="1"/>
  <c r="AH773" i="34"/>
  <c r="AH771" i="34"/>
  <c r="AH770" i="34"/>
  <c r="AH766" i="34"/>
  <c r="AH758" i="34"/>
  <c r="AH741" i="34"/>
  <c r="AH736" i="34"/>
  <c r="AH727" i="34"/>
  <c r="AH714" i="34"/>
  <c r="AH709" i="34"/>
  <c r="AH688" i="34"/>
  <c r="AH653" i="34"/>
  <c r="AH648" i="34"/>
  <c r="AH642" i="34"/>
  <c r="AH635" i="34"/>
  <c r="AH628" i="34"/>
  <c r="AH626" i="34"/>
  <c r="AH615" i="34"/>
  <c r="AH605" i="34"/>
  <c r="AH589" i="34"/>
  <c r="AH587" i="34"/>
  <c r="AH583" i="34"/>
  <c r="AH581" i="34"/>
  <c r="AH577" i="34"/>
  <c r="AH575" i="34"/>
  <c r="AH558" i="34"/>
  <c r="AH556" i="34"/>
  <c r="AH525" i="34"/>
  <c r="AH520" i="34"/>
  <c r="AH511" i="34"/>
  <c r="AH508" i="34"/>
  <c r="AH506" i="34"/>
  <c r="AH485" i="34"/>
  <c r="AH479" i="34"/>
  <c r="AH477" i="34"/>
  <c r="AH470" i="34"/>
  <c r="AH463" i="34"/>
  <c r="AH462" i="34"/>
  <c r="AH458" i="34"/>
  <c r="AH441" i="34"/>
  <c r="AH415" i="34"/>
  <c r="AH413" i="34"/>
  <c r="AH377" i="34"/>
  <c r="AH357" i="34"/>
  <c r="AH351" i="34"/>
  <c r="AH224" i="34"/>
  <c r="AH184" i="34"/>
  <c r="AH180" i="34"/>
  <c r="AH139" i="34"/>
  <c r="AH135" i="34"/>
  <c r="AH124" i="34"/>
  <c r="AH109" i="34"/>
  <c r="W51" i="5"/>
  <c r="Y693" i="34"/>
  <c r="Y679" i="34"/>
  <c r="Y576" i="34"/>
  <c r="Y456" i="34"/>
  <c r="Y452" i="34"/>
  <c r="Y365" i="34"/>
  <c r="Y249" i="34"/>
  <c r="Y248" i="34"/>
  <c r="Y244" i="34"/>
  <c r="Y172" i="34"/>
  <c r="Y151" i="34"/>
  <c r="Y147" i="34"/>
  <c r="B4" i="1"/>
  <c r="C4" i="1"/>
  <c r="D4" i="1"/>
  <c r="G15" i="34" s="1"/>
  <c r="E4" i="1"/>
  <c r="F4" i="1"/>
  <c r="J15" i="34" s="1"/>
  <c r="G4" i="1"/>
  <c r="H4" i="1"/>
  <c r="I4" i="1"/>
  <c r="P15" i="34" s="1"/>
  <c r="J4" i="1"/>
  <c r="L4" i="1"/>
  <c r="Q4" i="1"/>
  <c r="AA4" i="1"/>
  <c r="AL4" i="1"/>
  <c r="AQ15" i="34" s="1"/>
  <c r="AM4" i="1"/>
  <c r="B5" i="1"/>
  <c r="C3" i="7" s="1"/>
  <c r="C5" i="1"/>
  <c r="D5" i="1"/>
  <c r="G16" i="34" s="1"/>
  <c r="E5" i="1"/>
  <c r="F5" i="1"/>
  <c r="J16" i="34" s="1"/>
  <c r="G5" i="1"/>
  <c r="H5" i="1"/>
  <c r="I5" i="1"/>
  <c r="P16" i="34" s="1"/>
  <c r="J5" i="1"/>
  <c r="K5" i="1"/>
  <c r="S16" i="34" s="1"/>
  <c r="L5" i="1"/>
  <c r="Q5" i="1"/>
  <c r="AA5" i="1"/>
  <c r="AB5" i="1"/>
  <c r="AC5" i="1"/>
  <c r="AH5" i="1"/>
  <c r="AK16" i="34" s="1"/>
  <c r="AJ5" i="1"/>
  <c r="AN16" i="34" s="1"/>
  <c r="AL5" i="1"/>
  <c r="AQ16" i="34" s="1"/>
  <c r="AM5" i="1"/>
  <c r="AR5" i="1"/>
  <c r="AT16" i="34" s="1"/>
  <c r="AT5" i="1"/>
  <c r="AW16" i="34" s="1"/>
  <c r="B6" i="1"/>
  <c r="C6" i="1"/>
  <c r="D6" i="1"/>
  <c r="G17" i="34" s="1"/>
  <c r="E6" i="1"/>
  <c r="F6" i="1"/>
  <c r="J17" i="34" s="1"/>
  <c r="G6" i="1"/>
  <c r="H6" i="1"/>
  <c r="I6" i="1"/>
  <c r="P17" i="34" s="1"/>
  <c r="J6" i="1"/>
  <c r="K6" i="1"/>
  <c r="S17" i="34" s="1"/>
  <c r="L6" i="1"/>
  <c r="Q6" i="1"/>
  <c r="T6" i="1"/>
  <c r="AA6" i="1"/>
  <c r="AB6" i="1"/>
  <c r="AC6" i="1"/>
  <c r="AM6" i="1"/>
  <c r="AV6" i="1"/>
  <c r="AZ17" i="34" s="1"/>
  <c r="B7" i="1"/>
  <c r="C7" i="1"/>
  <c r="D7" i="1"/>
  <c r="G18" i="34" s="1"/>
  <c r="E7" i="1"/>
  <c r="F7" i="1"/>
  <c r="J18" i="34" s="1"/>
  <c r="G7" i="1"/>
  <c r="H7" i="1"/>
  <c r="I7" i="1"/>
  <c r="P18" i="34" s="1"/>
  <c r="J7" i="1"/>
  <c r="K7" i="1"/>
  <c r="S18" i="34" s="1"/>
  <c r="L7" i="1"/>
  <c r="Q7" i="1"/>
  <c r="T7" i="1"/>
  <c r="AA7" i="1"/>
  <c r="AB7" i="1"/>
  <c r="AC7" i="1"/>
  <c r="AD7" i="1"/>
  <c r="AM7" i="1"/>
  <c r="B8" i="1"/>
  <c r="C8" i="1"/>
  <c r="D8" i="1"/>
  <c r="G19" i="34" s="1"/>
  <c r="E8" i="1"/>
  <c r="F8" i="1"/>
  <c r="J19" i="34" s="1"/>
  <c r="G8" i="1"/>
  <c r="H8" i="1"/>
  <c r="I8" i="1"/>
  <c r="P19" i="34" s="1"/>
  <c r="J8" i="1"/>
  <c r="K8" i="1"/>
  <c r="S19" i="34" s="1"/>
  <c r="L8" i="1"/>
  <c r="Q8" i="1"/>
  <c r="AA8" i="1"/>
  <c r="AB8" i="1"/>
  <c r="AL8" i="1"/>
  <c r="AQ19" i="34" s="1"/>
  <c r="AM8" i="1"/>
  <c r="B9" i="1"/>
  <c r="C7" i="7" s="1"/>
  <c r="C9" i="1"/>
  <c r="D9" i="1"/>
  <c r="G20" i="34" s="1"/>
  <c r="E9" i="1"/>
  <c r="F9" i="1"/>
  <c r="J20" i="34" s="1"/>
  <c r="G9" i="1"/>
  <c r="H9" i="1"/>
  <c r="I9" i="1"/>
  <c r="P20" i="34" s="1"/>
  <c r="J9" i="1"/>
  <c r="K9" i="1"/>
  <c r="S20" i="34" s="1"/>
  <c r="L9" i="1"/>
  <c r="Q9" i="1"/>
  <c r="T9" i="1"/>
  <c r="AA9" i="1"/>
  <c r="AB9" i="1"/>
  <c r="AC9" i="1"/>
  <c r="AH9" i="1"/>
  <c r="AK20" i="34" s="1"/>
  <c r="AJ9" i="1"/>
  <c r="AN20" i="34" s="1"/>
  <c r="AL9" i="1"/>
  <c r="AQ20" i="34" s="1"/>
  <c r="AM9" i="1"/>
  <c r="AR9" i="1"/>
  <c r="AT20" i="34" s="1"/>
  <c r="AT9" i="1"/>
  <c r="AW20" i="34" s="1"/>
  <c r="B10" i="1"/>
  <c r="C10" i="1"/>
  <c r="D10" i="1"/>
  <c r="G21" i="34" s="1"/>
  <c r="E10" i="1"/>
  <c r="F10" i="1"/>
  <c r="J21" i="34" s="1"/>
  <c r="G10" i="1"/>
  <c r="H10" i="1"/>
  <c r="I10" i="1"/>
  <c r="P21" i="34" s="1"/>
  <c r="J10" i="1"/>
  <c r="K10" i="1"/>
  <c r="S21" i="34" s="1"/>
  <c r="L10" i="1"/>
  <c r="Q10" i="1"/>
  <c r="T10" i="1"/>
  <c r="AD10" i="1"/>
  <c r="AA10" i="1"/>
  <c r="AC10" i="1"/>
  <c r="AL10" i="1"/>
  <c r="AQ21" i="34" s="1"/>
  <c r="AM10" i="1"/>
  <c r="AV10" i="1"/>
  <c r="AZ21" i="34" s="1"/>
  <c r="B11" i="1"/>
  <c r="C11" i="1"/>
  <c r="D11" i="1"/>
  <c r="G22" i="34" s="1"/>
  <c r="E11" i="1"/>
  <c r="F11" i="1"/>
  <c r="J22" i="34" s="1"/>
  <c r="G11" i="1"/>
  <c r="H11" i="1"/>
  <c r="I11" i="1"/>
  <c r="P22" i="34" s="1"/>
  <c r="J11" i="1"/>
  <c r="K11" i="1"/>
  <c r="S22" i="34" s="1"/>
  <c r="L11" i="1"/>
  <c r="Q11" i="1"/>
  <c r="T11" i="1"/>
  <c r="AD11" i="1"/>
  <c r="AA11" i="1"/>
  <c r="AC11" i="1"/>
  <c r="AM11" i="1"/>
  <c r="B12" i="1"/>
  <c r="C12" i="1"/>
  <c r="D12" i="1"/>
  <c r="G23" i="34" s="1"/>
  <c r="E12" i="1"/>
  <c r="F12" i="1"/>
  <c r="J23" i="34" s="1"/>
  <c r="G12" i="1"/>
  <c r="H12" i="1"/>
  <c r="I12" i="1"/>
  <c r="P23" i="34" s="1"/>
  <c r="J12" i="1"/>
  <c r="L12" i="1"/>
  <c r="Q12" i="1"/>
  <c r="AA12" i="1"/>
  <c r="AL12" i="1"/>
  <c r="AQ23" i="34" s="1"/>
  <c r="AM12" i="1"/>
  <c r="AV12" i="1"/>
  <c r="AZ23" i="34" s="1"/>
  <c r="B13" i="1"/>
  <c r="C13" i="1"/>
  <c r="D13" i="1"/>
  <c r="G24" i="34" s="1"/>
  <c r="E13" i="1"/>
  <c r="F13" i="1"/>
  <c r="J24" i="34" s="1"/>
  <c r="G13" i="1"/>
  <c r="H13" i="1"/>
  <c r="I13" i="1"/>
  <c r="P24" i="34" s="1"/>
  <c r="J13" i="1"/>
  <c r="K13" i="1"/>
  <c r="S24" i="34" s="1"/>
  <c r="L13" i="1"/>
  <c r="Q13" i="1"/>
  <c r="AA13" i="1"/>
  <c r="AB13" i="1"/>
  <c r="AC13" i="1"/>
  <c r="AH13" i="1"/>
  <c r="AK24" i="34" s="1"/>
  <c r="AJ13" i="1"/>
  <c r="AN24" i="34" s="1"/>
  <c r="AL13" i="1"/>
  <c r="AQ24" i="34" s="1"/>
  <c r="AM13" i="1"/>
  <c r="AR13" i="1"/>
  <c r="AT24" i="34" s="1"/>
  <c r="AT13" i="1"/>
  <c r="AW24" i="34" s="1"/>
  <c r="B14" i="1"/>
  <c r="C14" i="1"/>
  <c r="D14" i="1"/>
  <c r="G25" i="34" s="1"/>
  <c r="E14" i="1"/>
  <c r="F14" i="1"/>
  <c r="J25" i="34" s="1"/>
  <c r="G14" i="1"/>
  <c r="H14" i="1"/>
  <c r="I14" i="1"/>
  <c r="P25" i="34" s="1"/>
  <c r="J14" i="1"/>
  <c r="K14" i="1"/>
  <c r="S25" i="34" s="1"/>
  <c r="L14" i="1"/>
  <c r="Q14" i="1"/>
  <c r="T14" i="1"/>
  <c r="AA14" i="1"/>
  <c r="AB14" i="1"/>
  <c r="AC14" i="1"/>
  <c r="AL14" i="1"/>
  <c r="AQ25" i="34" s="1"/>
  <c r="AM14" i="1"/>
  <c r="AV14" i="1"/>
  <c r="AZ25" i="34" s="1"/>
  <c r="B15" i="1"/>
  <c r="C15" i="1"/>
  <c r="D15" i="1"/>
  <c r="G26" i="34" s="1"/>
  <c r="E15" i="1"/>
  <c r="F15" i="1"/>
  <c r="J26" i="34" s="1"/>
  <c r="G15" i="1"/>
  <c r="H15" i="1"/>
  <c r="I15" i="1"/>
  <c r="P26" i="34" s="1"/>
  <c r="J15" i="1"/>
  <c r="K15" i="1"/>
  <c r="S26" i="34" s="1"/>
  <c r="L15" i="1"/>
  <c r="Q15" i="1"/>
  <c r="T15" i="1"/>
  <c r="AA15" i="1"/>
  <c r="AB15" i="1"/>
  <c r="AC15" i="1"/>
  <c r="AD15" i="1"/>
  <c r="AM15" i="1"/>
  <c r="AT15" i="1"/>
  <c r="AW26" i="34" s="1"/>
  <c r="B16" i="1"/>
  <c r="C16" i="1"/>
  <c r="D16" i="1"/>
  <c r="G27" i="34" s="1"/>
  <c r="E16" i="1"/>
  <c r="F16" i="1"/>
  <c r="J27" i="34" s="1"/>
  <c r="G16" i="1"/>
  <c r="H16" i="1"/>
  <c r="I16" i="1"/>
  <c r="P27" i="34" s="1"/>
  <c r="J16" i="1"/>
  <c r="L16" i="1"/>
  <c r="Q16" i="1"/>
  <c r="AA16" i="1"/>
  <c r="AL16" i="1"/>
  <c r="AQ27" i="34" s="1"/>
  <c r="AM16" i="1"/>
  <c r="AV16" i="1"/>
  <c r="AZ27" i="34" s="1"/>
  <c r="B17" i="1"/>
  <c r="C17" i="1"/>
  <c r="D17" i="1"/>
  <c r="G28" i="34" s="1"/>
  <c r="E17" i="1"/>
  <c r="F17" i="1"/>
  <c r="J28" i="34" s="1"/>
  <c r="G17" i="1"/>
  <c r="H17" i="1"/>
  <c r="I17" i="1"/>
  <c r="P28" i="34" s="1"/>
  <c r="J17" i="1"/>
  <c r="K17" i="1"/>
  <c r="S28" i="34" s="1"/>
  <c r="L17" i="1"/>
  <c r="Q17" i="1"/>
  <c r="AA17" i="1"/>
  <c r="AB17" i="1"/>
  <c r="AC17" i="1"/>
  <c r="AH17" i="1"/>
  <c r="AK28" i="34" s="1"/>
  <c r="AJ17" i="1"/>
  <c r="AN28" i="34" s="1"/>
  <c r="AL17" i="1"/>
  <c r="AQ28" i="34" s="1"/>
  <c r="AM17" i="1"/>
  <c r="AR17" i="1"/>
  <c r="AT28" i="34" s="1"/>
  <c r="AT17" i="1"/>
  <c r="AW28" i="34" s="1"/>
  <c r="B18" i="1"/>
  <c r="C18" i="1"/>
  <c r="D18" i="1"/>
  <c r="G29" i="34" s="1"/>
  <c r="E18" i="1"/>
  <c r="F18" i="1"/>
  <c r="J29" i="34" s="1"/>
  <c r="G18" i="1"/>
  <c r="H18" i="1"/>
  <c r="I18" i="1"/>
  <c r="P29" i="34" s="1"/>
  <c r="J18" i="1"/>
  <c r="K18" i="1"/>
  <c r="S29" i="34" s="1"/>
  <c r="L18" i="1"/>
  <c r="Q18" i="1"/>
  <c r="T18" i="1"/>
  <c r="AA18" i="1"/>
  <c r="AB18" i="1"/>
  <c r="AC18" i="1"/>
  <c r="AL18" i="1"/>
  <c r="AQ29" i="34" s="1"/>
  <c r="AM18" i="1"/>
  <c r="AV18" i="1"/>
  <c r="AZ29" i="34" s="1"/>
  <c r="B19" i="1"/>
  <c r="C19" i="1"/>
  <c r="D19" i="1"/>
  <c r="G30" i="34" s="1"/>
  <c r="E19" i="1"/>
  <c r="F19" i="1"/>
  <c r="J30" i="34" s="1"/>
  <c r="G19" i="1"/>
  <c r="H19" i="1"/>
  <c r="I19" i="1"/>
  <c r="P30" i="34" s="1"/>
  <c r="J19" i="1"/>
  <c r="K19" i="1"/>
  <c r="S30" i="34" s="1"/>
  <c r="L19" i="1"/>
  <c r="Q19" i="1"/>
  <c r="T19" i="1"/>
  <c r="AA19" i="1"/>
  <c r="AB19" i="1"/>
  <c r="AC19" i="1"/>
  <c r="AD19" i="1"/>
  <c r="AM19" i="1"/>
  <c r="AT19" i="1"/>
  <c r="AW30" i="34" s="1"/>
  <c r="B20" i="1"/>
  <c r="C20" i="1"/>
  <c r="D20" i="1"/>
  <c r="G31" i="34" s="1"/>
  <c r="E20" i="1"/>
  <c r="F20" i="1"/>
  <c r="J31" i="34" s="1"/>
  <c r="G20" i="1"/>
  <c r="H20" i="1"/>
  <c r="I20" i="1"/>
  <c r="P31" i="34" s="1"/>
  <c r="J20" i="1"/>
  <c r="L20" i="1"/>
  <c r="Q20" i="1"/>
  <c r="AA20" i="1"/>
  <c r="AL20" i="1"/>
  <c r="AQ31" i="34" s="1"/>
  <c r="AM20" i="1"/>
  <c r="B21" i="1"/>
  <c r="C19" i="7" s="1"/>
  <c r="C21" i="1"/>
  <c r="D21" i="1"/>
  <c r="G32" i="34" s="1"/>
  <c r="E21" i="1"/>
  <c r="F21" i="1"/>
  <c r="J32" i="34" s="1"/>
  <c r="G21" i="1"/>
  <c r="H21" i="1"/>
  <c r="I21" i="1"/>
  <c r="P32" i="34" s="1"/>
  <c r="J21" i="1"/>
  <c r="K21" i="1"/>
  <c r="S32" i="34" s="1"/>
  <c r="L21" i="1"/>
  <c r="Q21" i="1"/>
  <c r="AA21" i="1"/>
  <c r="AB21" i="1"/>
  <c r="AC21" i="1"/>
  <c r="AH21" i="1"/>
  <c r="AK32" i="34" s="1"/>
  <c r="AJ21" i="1"/>
  <c r="AN32" i="34" s="1"/>
  <c r="AL21" i="1"/>
  <c r="AQ32" i="34" s="1"/>
  <c r="AM21" i="1"/>
  <c r="AR21" i="1"/>
  <c r="AT32" i="34" s="1"/>
  <c r="AT21" i="1"/>
  <c r="AW32" i="34" s="1"/>
  <c r="B22" i="1"/>
  <c r="C22" i="1"/>
  <c r="D22" i="1"/>
  <c r="G33" i="34" s="1"/>
  <c r="E22" i="1"/>
  <c r="F22" i="1"/>
  <c r="J33" i="34" s="1"/>
  <c r="G22" i="1"/>
  <c r="H22" i="1"/>
  <c r="I22" i="1"/>
  <c r="P33" i="34" s="1"/>
  <c r="J22" i="1"/>
  <c r="K22" i="1"/>
  <c r="S33" i="34" s="1"/>
  <c r="L22" i="1"/>
  <c r="Q22" i="1"/>
  <c r="T22" i="1"/>
  <c r="AA22" i="1"/>
  <c r="AB22" i="1"/>
  <c r="AC22" i="1"/>
  <c r="AM22" i="1"/>
  <c r="AV22" i="1"/>
  <c r="AZ33" i="34" s="1"/>
  <c r="B23" i="1"/>
  <c r="C23" i="1"/>
  <c r="D23" i="1"/>
  <c r="G34" i="34" s="1"/>
  <c r="E23" i="1"/>
  <c r="F23" i="1"/>
  <c r="J34" i="34" s="1"/>
  <c r="G23" i="1"/>
  <c r="H23" i="1"/>
  <c r="I23" i="1"/>
  <c r="P34" i="34" s="1"/>
  <c r="J23" i="1"/>
  <c r="K23" i="1"/>
  <c r="S34" i="34" s="1"/>
  <c r="L23" i="1"/>
  <c r="Q23" i="1"/>
  <c r="T23" i="1"/>
  <c r="AA23" i="1"/>
  <c r="AB23" i="1"/>
  <c r="AC23" i="1"/>
  <c r="AE23" i="1"/>
  <c r="AM23" i="1"/>
  <c r="B24" i="1"/>
  <c r="C24" i="1"/>
  <c r="D24" i="1"/>
  <c r="G35" i="34" s="1"/>
  <c r="E24" i="1"/>
  <c r="F24" i="1"/>
  <c r="J35" i="34" s="1"/>
  <c r="G24" i="1"/>
  <c r="H24" i="1"/>
  <c r="I24" i="1"/>
  <c r="P35" i="34" s="1"/>
  <c r="J24" i="1"/>
  <c r="L24" i="1"/>
  <c r="Q24" i="1"/>
  <c r="AA24" i="1"/>
  <c r="AL24" i="1"/>
  <c r="AQ35" i="34" s="1"/>
  <c r="AM24" i="1"/>
  <c r="B25" i="1"/>
  <c r="C25" i="1"/>
  <c r="D25" i="1"/>
  <c r="G36" i="34" s="1"/>
  <c r="E25" i="1"/>
  <c r="F25" i="1"/>
  <c r="J36" i="34" s="1"/>
  <c r="G25" i="1"/>
  <c r="H25" i="1"/>
  <c r="I25" i="1"/>
  <c r="P36" i="34" s="1"/>
  <c r="J25" i="1"/>
  <c r="K25" i="1"/>
  <c r="S36" i="34" s="1"/>
  <c r="L25" i="1"/>
  <c r="Q25" i="1"/>
  <c r="AA25" i="1"/>
  <c r="AB25" i="1"/>
  <c r="AC25" i="1"/>
  <c r="AH25" i="1"/>
  <c r="AK36" i="34" s="1"/>
  <c r="AJ25" i="1"/>
  <c r="AN36" i="34" s="1"/>
  <c r="AL25" i="1"/>
  <c r="AQ36" i="34" s="1"/>
  <c r="AM25" i="1"/>
  <c r="AR25" i="1"/>
  <c r="AT36" i="34" s="1"/>
  <c r="AT25" i="1"/>
  <c r="AW36" i="34" s="1"/>
  <c r="B26" i="1"/>
  <c r="C26" i="1"/>
  <c r="D26" i="1"/>
  <c r="G37" i="34" s="1"/>
  <c r="E26" i="1"/>
  <c r="F26" i="1"/>
  <c r="J37" i="34" s="1"/>
  <c r="G26" i="1"/>
  <c r="H26" i="1"/>
  <c r="I26" i="1"/>
  <c r="P37" i="34" s="1"/>
  <c r="J26" i="1"/>
  <c r="K26" i="1"/>
  <c r="S37" i="34" s="1"/>
  <c r="L26" i="1"/>
  <c r="Q26" i="1"/>
  <c r="T26" i="1"/>
  <c r="AA26" i="1"/>
  <c r="AB26" i="1"/>
  <c r="AC26" i="1"/>
  <c r="AD26" i="1"/>
  <c r="AL26" i="1"/>
  <c r="AQ37" i="34" s="1"/>
  <c r="AM26" i="1"/>
  <c r="AV26" i="1"/>
  <c r="AZ37" i="34" s="1"/>
  <c r="B27" i="1"/>
  <c r="C27" i="1"/>
  <c r="D27" i="1"/>
  <c r="G38" i="34" s="1"/>
  <c r="E27" i="1"/>
  <c r="F27" i="1"/>
  <c r="J38" i="34" s="1"/>
  <c r="G27" i="1"/>
  <c r="H27" i="1"/>
  <c r="I27" i="1"/>
  <c r="P38" i="34" s="1"/>
  <c r="J27" i="1"/>
  <c r="K27" i="1"/>
  <c r="S38" i="34" s="1"/>
  <c r="L27" i="1"/>
  <c r="Q27" i="1"/>
  <c r="T27" i="1"/>
  <c r="AA27" i="1"/>
  <c r="AB27" i="1"/>
  <c r="AC27" i="1"/>
  <c r="AD27" i="1"/>
  <c r="AE27" i="1"/>
  <c r="AH27" i="1"/>
  <c r="AK38" i="34" s="1"/>
  <c r="AM27" i="1"/>
  <c r="AR27" i="1"/>
  <c r="AT38" i="34" s="1"/>
  <c r="B28" i="1"/>
  <c r="C28" i="1"/>
  <c r="D28" i="1"/>
  <c r="G39" i="34" s="1"/>
  <c r="E28" i="1"/>
  <c r="F28" i="1"/>
  <c r="J39" i="34" s="1"/>
  <c r="G28" i="1"/>
  <c r="H28" i="1"/>
  <c r="I28" i="1"/>
  <c r="P39" i="34" s="1"/>
  <c r="J28" i="1"/>
  <c r="L28" i="1"/>
  <c r="Q28" i="1"/>
  <c r="AA28" i="1"/>
  <c r="AC28" i="1"/>
  <c r="AL28" i="1"/>
  <c r="AQ39" i="34" s="1"/>
  <c r="AM28" i="1"/>
  <c r="B29" i="1"/>
  <c r="C29" i="1"/>
  <c r="D29" i="1"/>
  <c r="G40" i="34" s="1"/>
  <c r="E29" i="1"/>
  <c r="F29" i="1"/>
  <c r="J40" i="34" s="1"/>
  <c r="G29" i="1"/>
  <c r="H29" i="1"/>
  <c r="I29" i="1"/>
  <c r="P40" i="34" s="1"/>
  <c r="J29" i="1"/>
  <c r="K29" i="1"/>
  <c r="S40" i="34" s="1"/>
  <c r="L29" i="1"/>
  <c r="Q29" i="1"/>
  <c r="AA29" i="1"/>
  <c r="AB29" i="1"/>
  <c r="AC29" i="1"/>
  <c r="AH29" i="1"/>
  <c r="AK40" i="34" s="1"/>
  <c r="AJ29" i="1"/>
  <c r="AN40" i="34" s="1"/>
  <c r="AL29" i="1"/>
  <c r="AQ40" i="34" s="1"/>
  <c r="AM29" i="1"/>
  <c r="AR29" i="1"/>
  <c r="AT40" i="34" s="1"/>
  <c r="AT29" i="1"/>
  <c r="AW40" i="34" s="1"/>
  <c r="B30" i="1"/>
  <c r="C30" i="1"/>
  <c r="D30" i="1"/>
  <c r="G41" i="34" s="1"/>
  <c r="E30" i="1"/>
  <c r="F30" i="1"/>
  <c r="J41" i="34" s="1"/>
  <c r="G30" i="1"/>
  <c r="H30" i="1"/>
  <c r="I30" i="1"/>
  <c r="P41" i="34" s="1"/>
  <c r="J30" i="1"/>
  <c r="K30" i="1"/>
  <c r="S41" i="34" s="1"/>
  <c r="L30" i="1"/>
  <c r="Q30" i="1"/>
  <c r="T30" i="1"/>
  <c r="AA30" i="1"/>
  <c r="AB30" i="1"/>
  <c r="AC30" i="1"/>
  <c r="AD30" i="1"/>
  <c r="AL30" i="1"/>
  <c r="AQ41" i="34" s="1"/>
  <c r="AM30" i="1"/>
  <c r="AV30" i="1"/>
  <c r="AZ41" i="34" s="1"/>
  <c r="B31" i="1"/>
  <c r="C31" i="1"/>
  <c r="D31" i="1"/>
  <c r="G42" i="34" s="1"/>
  <c r="E31" i="1"/>
  <c r="F31" i="1"/>
  <c r="J42" i="34" s="1"/>
  <c r="G31" i="1"/>
  <c r="H31" i="1"/>
  <c r="I31" i="1"/>
  <c r="P42" i="34" s="1"/>
  <c r="J31" i="1"/>
  <c r="K31" i="1"/>
  <c r="S42" i="34" s="1"/>
  <c r="L31" i="1"/>
  <c r="Q31" i="1"/>
  <c r="T31" i="1"/>
  <c r="AA31" i="1"/>
  <c r="AB31" i="1"/>
  <c r="AC31" i="1"/>
  <c r="AD31" i="1"/>
  <c r="AJ31" i="1"/>
  <c r="AN42" i="34" s="1"/>
  <c r="AM31" i="1"/>
  <c r="AT31" i="1"/>
  <c r="AW42" i="34" s="1"/>
  <c r="B32" i="1"/>
  <c r="C32" i="1"/>
  <c r="D32" i="1"/>
  <c r="G43" i="34" s="1"/>
  <c r="E32" i="1"/>
  <c r="F32" i="1"/>
  <c r="J43" i="34" s="1"/>
  <c r="G32" i="1"/>
  <c r="H32" i="1"/>
  <c r="I32" i="1"/>
  <c r="P43" i="34" s="1"/>
  <c r="J32" i="1"/>
  <c r="L32" i="1"/>
  <c r="Q32" i="1"/>
  <c r="AA32" i="1"/>
  <c r="AL32" i="1"/>
  <c r="AQ43" i="34" s="1"/>
  <c r="AM32" i="1"/>
  <c r="B33" i="1"/>
  <c r="C33" i="1"/>
  <c r="D33" i="1"/>
  <c r="G44" i="34" s="1"/>
  <c r="E33" i="1"/>
  <c r="F33" i="1"/>
  <c r="J44" i="34" s="1"/>
  <c r="G33" i="1"/>
  <c r="H33" i="1"/>
  <c r="I33" i="1"/>
  <c r="P44" i="34" s="1"/>
  <c r="J33" i="1"/>
  <c r="K33" i="1"/>
  <c r="S44" i="34" s="1"/>
  <c r="L33" i="1"/>
  <c r="Q33" i="1"/>
  <c r="T33" i="1"/>
  <c r="AA33" i="1"/>
  <c r="AB33" i="1"/>
  <c r="AC33" i="1"/>
  <c r="AD33" i="1"/>
  <c r="AH33" i="1"/>
  <c r="AK44" i="34" s="1"/>
  <c r="AJ33" i="1"/>
  <c r="AN44" i="34" s="1"/>
  <c r="AL33" i="1"/>
  <c r="AQ44" i="34" s="1"/>
  <c r="AM33" i="1"/>
  <c r="AR33" i="1"/>
  <c r="AT44" i="34" s="1"/>
  <c r="AT33" i="1"/>
  <c r="AW44" i="34" s="1"/>
  <c r="B34" i="1"/>
  <c r="C32" i="7" s="1"/>
  <c r="C34" i="1"/>
  <c r="D34" i="1"/>
  <c r="G45" i="34" s="1"/>
  <c r="E34" i="1"/>
  <c r="F34" i="1"/>
  <c r="J45" i="34" s="1"/>
  <c r="G34" i="1"/>
  <c r="H34" i="1"/>
  <c r="I34" i="1"/>
  <c r="P45" i="34" s="1"/>
  <c r="J34" i="1"/>
  <c r="K34" i="1"/>
  <c r="S45" i="34" s="1"/>
  <c r="L34" i="1"/>
  <c r="Q34" i="1"/>
  <c r="T34" i="1"/>
  <c r="AA34" i="1"/>
  <c r="AB34" i="1"/>
  <c r="AC34" i="1"/>
  <c r="AD34" i="1"/>
  <c r="AM34" i="1"/>
  <c r="AV34" i="1"/>
  <c r="AZ45" i="34" s="1"/>
  <c r="B35" i="1"/>
  <c r="C35" i="1"/>
  <c r="D35" i="1"/>
  <c r="G46" i="34" s="1"/>
  <c r="E35" i="1"/>
  <c r="F35" i="1"/>
  <c r="J46" i="34" s="1"/>
  <c r="G35" i="1"/>
  <c r="H35" i="1"/>
  <c r="I35" i="1"/>
  <c r="P46" i="34" s="1"/>
  <c r="J35" i="1"/>
  <c r="K35" i="1"/>
  <c r="S46" i="34" s="1"/>
  <c r="L35" i="1"/>
  <c r="Q35" i="1"/>
  <c r="T35" i="1"/>
  <c r="AA35" i="1"/>
  <c r="AB35" i="1"/>
  <c r="AC35" i="1"/>
  <c r="AE35" i="1"/>
  <c r="AJ35" i="1"/>
  <c r="AN46" i="34" s="1"/>
  <c r="AL35" i="1"/>
  <c r="AQ46" i="34" s="1"/>
  <c r="AM35" i="1"/>
  <c r="B36" i="1"/>
  <c r="C34" i="7" s="1"/>
  <c r="C36" i="1"/>
  <c r="D36" i="1"/>
  <c r="G47" i="34" s="1"/>
  <c r="E36" i="1"/>
  <c r="F36" i="1"/>
  <c r="J47" i="34" s="1"/>
  <c r="G36" i="1"/>
  <c r="H36" i="1"/>
  <c r="I36" i="1"/>
  <c r="P47" i="34" s="1"/>
  <c r="J36" i="1"/>
  <c r="L36" i="1"/>
  <c r="Q36" i="1"/>
  <c r="AA36" i="1"/>
  <c r="AL36" i="1"/>
  <c r="AQ47" i="34" s="1"/>
  <c r="AM36" i="1"/>
  <c r="B37" i="1"/>
  <c r="C35" i="7" s="1"/>
  <c r="C37" i="1"/>
  <c r="D37" i="1"/>
  <c r="G48" i="34" s="1"/>
  <c r="E37" i="1"/>
  <c r="F37" i="1"/>
  <c r="J48" i="34" s="1"/>
  <c r="G37" i="1"/>
  <c r="H37" i="1"/>
  <c r="I37" i="1"/>
  <c r="P48" i="34" s="1"/>
  <c r="J37" i="1"/>
  <c r="K37" i="1"/>
  <c r="S48" i="34" s="1"/>
  <c r="L37" i="1"/>
  <c r="Q37" i="1"/>
  <c r="T37" i="1"/>
  <c r="AA37" i="1"/>
  <c r="AB37" i="1"/>
  <c r="AC37" i="1"/>
  <c r="AH37" i="1"/>
  <c r="AK48" i="34" s="1"/>
  <c r="AJ37" i="1"/>
  <c r="AN48" i="34" s="1"/>
  <c r="AL37" i="1"/>
  <c r="AQ48" i="34" s="1"/>
  <c r="AM37" i="1"/>
  <c r="AR37" i="1"/>
  <c r="AT48" i="34" s="1"/>
  <c r="AT37" i="1"/>
  <c r="AW48" i="34" s="1"/>
  <c r="B38" i="1"/>
  <c r="C38" i="1"/>
  <c r="D38" i="1"/>
  <c r="G49" i="34" s="1"/>
  <c r="E38" i="1"/>
  <c r="F38" i="1"/>
  <c r="J49" i="34" s="1"/>
  <c r="G38" i="1"/>
  <c r="H38" i="1"/>
  <c r="I38" i="1"/>
  <c r="P49" i="34" s="1"/>
  <c r="J38" i="1"/>
  <c r="K38" i="1"/>
  <c r="S49" i="34" s="1"/>
  <c r="L38" i="1"/>
  <c r="Q38" i="1"/>
  <c r="T38" i="1"/>
  <c r="AA38" i="1"/>
  <c r="AC38" i="1"/>
  <c r="AM38" i="1"/>
  <c r="AV38" i="1"/>
  <c r="AZ49" i="34" s="1"/>
  <c r="B39" i="1"/>
  <c r="C37" i="7" s="1"/>
  <c r="C39" i="1"/>
  <c r="D39" i="1"/>
  <c r="G50" i="34" s="1"/>
  <c r="E39" i="1"/>
  <c r="F39" i="1"/>
  <c r="J50" i="34" s="1"/>
  <c r="G39" i="1"/>
  <c r="H39" i="1"/>
  <c r="I39" i="1"/>
  <c r="P50" i="34" s="1"/>
  <c r="J39" i="1"/>
  <c r="K39" i="1"/>
  <c r="S50" i="34" s="1"/>
  <c r="L39" i="1"/>
  <c r="Q39" i="1"/>
  <c r="T39" i="1"/>
  <c r="AA39" i="1"/>
  <c r="AB39" i="1"/>
  <c r="AC39" i="1"/>
  <c r="AD39" i="1"/>
  <c r="AM39" i="1"/>
  <c r="B40" i="1"/>
  <c r="C40" i="1"/>
  <c r="D40" i="1"/>
  <c r="G51" i="34" s="1"/>
  <c r="E40" i="1"/>
  <c r="F40" i="1"/>
  <c r="J51" i="34" s="1"/>
  <c r="G40" i="1"/>
  <c r="H40" i="1"/>
  <c r="I40" i="1"/>
  <c r="P51" i="34" s="1"/>
  <c r="J40" i="1"/>
  <c r="L40" i="1"/>
  <c r="Q40" i="1"/>
  <c r="AA40" i="1"/>
  <c r="AL40" i="1"/>
  <c r="AQ51" i="34" s="1"/>
  <c r="AM40" i="1"/>
  <c r="AV40" i="1"/>
  <c r="AZ51" i="34" s="1"/>
  <c r="B41" i="1"/>
  <c r="C41" i="1"/>
  <c r="D41" i="1"/>
  <c r="G52" i="34" s="1"/>
  <c r="E41" i="1"/>
  <c r="F41" i="1"/>
  <c r="J52" i="34" s="1"/>
  <c r="G41" i="1"/>
  <c r="H41" i="1"/>
  <c r="I41" i="1"/>
  <c r="P52" i="34" s="1"/>
  <c r="J41" i="1"/>
  <c r="K41" i="1"/>
  <c r="S52" i="34" s="1"/>
  <c r="L41" i="1"/>
  <c r="Q41" i="1"/>
  <c r="T41" i="1"/>
  <c r="AA41" i="1"/>
  <c r="AB41" i="1"/>
  <c r="AC41" i="1"/>
  <c r="AH41" i="1"/>
  <c r="AK52" i="34" s="1"/>
  <c r="AJ41" i="1"/>
  <c r="AN52" i="34" s="1"/>
  <c r="AL41" i="1"/>
  <c r="AQ52" i="34" s="1"/>
  <c r="AM41" i="1"/>
  <c r="AR41" i="1"/>
  <c r="AT52" i="34" s="1"/>
  <c r="AT41" i="1"/>
  <c r="AW52" i="34" s="1"/>
  <c r="B42" i="1"/>
  <c r="C40" i="7" s="1"/>
  <c r="C42" i="1"/>
  <c r="D42" i="1"/>
  <c r="G53" i="34" s="1"/>
  <c r="E42" i="1"/>
  <c r="F42" i="1"/>
  <c r="J53" i="34" s="1"/>
  <c r="G42" i="1"/>
  <c r="H42" i="1"/>
  <c r="I42" i="1"/>
  <c r="P53" i="34" s="1"/>
  <c r="J42" i="1"/>
  <c r="K42" i="1"/>
  <c r="S53" i="34" s="1"/>
  <c r="L42" i="1"/>
  <c r="Q42" i="1"/>
  <c r="T42" i="1"/>
  <c r="AA42" i="1"/>
  <c r="AB42" i="1"/>
  <c r="AC42" i="1"/>
  <c r="AL42" i="1"/>
  <c r="AQ53" i="34" s="1"/>
  <c r="AM42" i="1"/>
  <c r="AV42" i="1"/>
  <c r="AZ53" i="34" s="1"/>
  <c r="B43" i="1"/>
  <c r="C41" i="7" s="1"/>
  <c r="C43" i="1"/>
  <c r="D43" i="1"/>
  <c r="G54" i="34" s="1"/>
  <c r="E43" i="1"/>
  <c r="F43" i="1"/>
  <c r="J54" i="34" s="1"/>
  <c r="G43" i="1"/>
  <c r="H43" i="1"/>
  <c r="I43" i="1"/>
  <c r="P54" i="34" s="1"/>
  <c r="J43" i="1"/>
  <c r="K43" i="1"/>
  <c r="S54" i="34" s="1"/>
  <c r="L43" i="1"/>
  <c r="Q43" i="1"/>
  <c r="T43" i="1"/>
  <c r="AA43" i="1"/>
  <c r="AB43" i="1"/>
  <c r="AC43" i="1"/>
  <c r="AH43" i="1"/>
  <c r="AK54" i="34" s="1"/>
  <c r="AL43" i="1"/>
  <c r="AQ54" i="34" s="1"/>
  <c r="AM43" i="1"/>
  <c r="B44" i="1"/>
  <c r="C44" i="1"/>
  <c r="D44" i="1"/>
  <c r="G55" i="34" s="1"/>
  <c r="E44" i="1"/>
  <c r="F44" i="1"/>
  <c r="J55" i="34" s="1"/>
  <c r="G44" i="1"/>
  <c r="H44" i="1"/>
  <c r="I44" i="1"/>
  <c r="P55" i="34" s="1"/>
  <c r="J44" i="1"/>
  <c r="L44" i="1"/>
  <c r="Q44" i="1"/>
  <c r="AA44" i="1"/>
  <c r="AC44" i="1"/>
  <c r="AL44" i="1"/>
  <c r="AQ55" i="34" s="1"/>
  <c r="AM44" i="1"/>
  <c r="AV44" i="1"/>
  <c r="AZ55" i="34" s="1"/>
  <c r="B45" i="1"/>
  <c r="C45" i="1"/>
  <c r="D45" i="1"/>
  <c r="G56" i="34" s="1"/>
  <c r="E45" i="1"/>
  <c r="F45" i="1"/>
  <c r="J56" i="34" s="1"/>
  <c r="G45" i="1"/>
  <c r="H45" i="1"/>
  <c r="I45" i="1"/>
  <c r="P56" i="34" s="1"/>
  <c r="J45" i="1"/>
  <c r="K45" i="1"/>
  <c r="S56" i="34" s="1"/>
  <c r="L45" i="1"/>
  <c r="Q45" i="1"/>
  <c r="T45" i="1"/>
  <c r="AA45" i="1"/>
  <c r="AB45" i="1"/>
  <c r="AC45" i="1"/>
  <c r="AH45" i="1"/>
  <c r="AK56" i="34" s="1"/>
  <c r="AJ45" i="1"/>
  <c r="AN56" i="34" s="1"/>
  <c r="AL45" i="1"/>
  <c r="AQ56" i="34" s="1"/>
  <c r="AM45" i="1"/>
  <c r="AR45" i="1"/>
  <c r="AT56" i="34" s="1"/>
  <c r="AT45" i="1"/>
  <c r="AW56" i="34" s="1"/>
  <c r="B46" i="1"/>
  <c r="C44" i="7" s="1"/>
  <c r="C46" i="1"/>
  <c r="D46" i="1"/>
  <c r="G57" i="34" s="1"/>
  <c r="E46" i="1"/>
  <c r="F46" i="1"/>
  <c r="J57" i="34" s="1"/>
  <c r="G46" i="1"/>
  <c r="H46" i="1"/>
  <c r="I46" i="1"/>
  <c r="P57" i="34" s="1"/>
  <c r="J46" i="1"/>
  <c r="K46" i="1"/>
  <c r="S57" i="34" s="1"/>
  <c r="L46" i="1"/>
  <c r="Q46" i="1"/>
  <c r="T46" i="1"/>
  <c r="AA46" i="1"/>
  <c r="AB46" i="1"/>
  <c r="AC46" i="1"/>
  <c r="AL46" i="1"/>
  <c r="AQ57" i="34" s="1"/>
  <c r="AM46" i="1"/>
  <c r="AV46" i="1"/>
  <c r="AZ57" i="34" s="1"/>
  <c r="B47" i="1"/>
  <c r="C47" i="1"/>
  <c r="D47" i="1"/>
  <c r="G58" i="34" s="1"/>
  <c r="E47" i="1"/>
  <c r="F47" i="1"/>
  <c r="J58" i="34" s="1"/>
  <c r="G47" i="1"/>
  <c r="H47" i="1"/>
  <c r="I47" i="1"/>
  <c r="P58" i="34" s="1"/>
  <c r="J47" i="1"/>
  <c r="K47" i="1"/>
  <c r="S58" i="34" s="1"/>
  <c r="L47" i="1"/>
  <c r="Q47" i="1"/>
  <c r="T47" i="1"/>
  <c r="AA47" i="1"/>
  <c r="AC47" i="1"/>
  <c r="AJ47" i="1"/>
  <c r="AN58" i="34" s="1"/>
  <c r="AM47" i="1"/>
  <c r="AT47" i="1"/>
  <c r="AW58" i="34" s="1"/>
  <c r="B48" i="1"/>
  <c r="C46" i="7" s="1"/>
  <c r="C48" i="1"/>
  <c r="D48" i="1"/>
  <c r="G59" i="34" s="1"/>
  <c r="E48" i="1"/>
  <c r="F48" i="1"/>
  <c r="J59" i="34" s="1"/>
  <c r="G48" i="1"/>
  <c r="H48" i="1"/>
  <c r="I48" i="1"/>
  <c r="P59" i="34" s="1"/>
  <c r="J48" i="1"/>
  <c r="L48" i="1"/>
  <c r="Q48" i="1"/>
  <c r="AA48" i="1"/>
  <c r="AC48" i="1"/>
  <c r="AL48" i="1"/>
  <c r="AQ59" i="34" s="1"/>
  <c r="AM48" i="1"/>
  <c r="B49" i="1"/>
  <c r="C49" i="1"/>
  <c r="D49" i="1"/>
  <c r="G60" i="34" s="1"/>
  <c r="E49" i="1"/>
  <c r="F49" i="1"/>
  <c r="J60" i="34" s="1"/>
  <c r="G49" i="1"/>
  <c r="H49" i="1"/>
  <c r="I49" i="1"/>
  <c r="P60" i="34" s="1"/>
  <c r="J49" i="1"/>
  <c r="K49" i="1"/>
  <c r="S60" i="34" s="1"/>
  <c r="L49" i="1"/>
  <c r="Q49" i="1"/>
  <c r="T49" i="1"/>
  <c r="AA49" i="1"/>
  <c r="AB49" i="1"/>
  <c r="AC49" i="1"/>
  <c r="AH49" i="1"/>
  <c r="AK60" i="34" s="1"/>
  <c r="AJ49" i="1"/>
  <c r="AN60" i="34" s="1"/>
  <c r="AL49" i="1"/>
  <c r="AQ60" i="34" s="1"/>
  <c r="AM49" i="1"/>
  <c r="AR49" i="1"/>
  <c r="AT60" i="34" s="1"/>
  <c r="AT49" i="1"/>
  <c r="AW60" i="34" s="1"/>
  <c r="B50" i="1"/>
  <c r="C48" i="7" s="1"/>
  <c r="C50" i="1"/>
  <c r="D50" i="1"/>
  <c r="G61" i="34" s="1"/>
  <c r="E50" i="1"/>
  <c r="F50" i="1"/>
  <c r="J61" i="34" s="1"/>
  <c r="G50" i="1"/>
  <c r="H50" i="1"/>
  <c r="I50" i="1"/>
  <c r="P61" i="34" s="1"/>
  <c r="J50" i="1"/>
  <c r="K50" i="1"/>
  <c r="S61" i="34" s="1"/>
  <c r="L50" i="1"/>
  <c r="Q50" i="1"/>
  <c r="T50" i="1"/>
  <c r="AA50" i="1"/>
  <c r="AC50" i="1"/>
  <c r="AM50" i="1"/>
  <c r="AV50" i="1"/>
  <c r="AZ61" i="34" s="1"/>
  <c r="B51" i="1"/>
  <c r="C51" i="1"/>
  <c r="D51" i="1"/>
  <c r="G62" i="34" s="1"/>
  <c r="E51" i="1"/>
  <c r="F51" i="1"/>
  <c r="J62" i="34" s="1"/>
  <c r="G51" i="1"/>
  <c r="H51" i="1"/>
  <c r="I51" i="1"/>
  <c r="P62" i="34" s="1"/>
  <c r="J51" i="1"/>
  <c r="K51" i="1"/>
  <c r="S62" i="34" s="1"/>
  <c r="L51" i="1"/>
  <c r="Q51" i="1"/>
  <c r="T51" i="1"/>
  <c r="AA51" i="1"/>
  <c r="AB51" i="1"/>
  <c r="AC51" i="1"/>
  <c r="AD51" i="1"/>
  <c r="AH51" i="1"/>
  <c r="AK62" i="34" s="1"/>
  <c r="AJ51" i="1"/>
  <c r="AN62" i="34" s="1"/>
  <c r="AM51" i="1"/>
  <c r="AR51" i="1"/>
  <c r="AT62" i="34" s="1"/>
  <c r="AT51" i="1"/>
  <c r="AW62" i="34" s="1"/>
  <c r="B52" i="1"/>
  <c r="C50" i="7" s="1"/>
  <c r="C52" i="1"/>
  <c r="D52" i="1"/>
  <c r="G63" i="34" s="1"/>
  <c r="E52" i="1"/>
  <c r="F52" i="1"/>
  <c r="J63" i="34" s="1"/>
  <c r="G52" i="1"/>
  <c r="H52" i="1"/>
  <c r="I52" i="1"/>
  <c r="P63" i="34" s="1"/>
  <c r="J52" i="1"/>
  <c r="L52" i="1"/>
  <c r="Q52" i="1"/>
  <c r="AA52" i="1"/>
  <c r="AL52" i="1"/>
  <c r="AQ63" i="34" s="1"/>
  <c r="AM52" i="1"/>
  <c r="B53" i="1"/>
  <c r="C53" i="1"/>
  <c r="D53" i="1"/>
  <c r="G64" i="34" s="1"/>
  <c r="E53" i="1"/>
  <c r="F53" i="1"/>
  <c r="J64" i="34" s="1"/>
  <c r="G53" i="1"/>
  <c r="H53" i="1"/>
  <c r="I53" i="1"/>
  <c r="P64" i="34" s="1"/>
  <c r="J53" i="1"/>
  <c r="K53" i="1"/>
  <c r="S64" i="34" s="1"/>
  <c r="L53" i="1"/>
  <c r="Q53" i="1"/>
  <c r="AA53" i="1"/>
  <c r="AB53" i="1"/>
  <c r="AC53" i="1"/>
  <c r="AH53" i="1"/>
  <c r="AK64" i="34" s="1"/>
  <c r="AJ53" i="1"/>
  <c r="AN64" i="34" s="1"/>
  <c r="AL53" i="1"/>
  <c r="AQ64" i="34" s="1"/>
  <c r="AM53" i="1"/>
  <c r="AR53" i="1"/>
  <c r="AT64" i="34" s="1"/>
  <c r="AT53" i="1"/>
  <c r="AW64" i="34" s="1"/>
  <c r="B54" i="1"/>
  <c r="C52" i="7" s="1"/>
  <c r="C54" i="1"/>
  <c r="D54" i="1"/>
  <c r="G65" i="34" s="1"/>
  <c r="E54" i="1"/>
  <c r="F54" i="1"/>
  <c r="J65" i="34" s="1"/>
  <c r="G54" i="1"/>
  <c r="H54" i="1"/>
  <c r="I54" i="1"/>
  <c r="J54" i="1"/>
  <c r="K54" i="1"/>
  <c r="S65" i="34" s="1"/>
  <c r="L54" i="1"/>
  <c r="Q54" i="1"/>
  <c r="T54" i="1"/>
  <c r="AA54" i="1"/>
  <c r="AB54" i="1"/>
  <c r="AC54" i="1"/>
  <c r="AL54" i="1"/>
  <c r="AQ65" i="34" s="1"/>
  <c r="AM54" i="1"/>
  <c r="AV54" i="1"/>
  <c r="AZ65" i="34" s="1"/>
  <c r="B55" i="1"/>
  <c r="C53" i="7" s="1"/>
  <c r="C55" i="1"/>
  <c r="D55" i="1"/>
  <c r="G66" i="34" s="1"/>
  <c r="E55" i="1"/>
  <c r="F55" i="1"/>
  <c r="J66" i="34" s="1"/>
  <c r="G55" i="1"/>
  <c r="H55" i="1"/>
  <c r="I55" i="1"/>
  <c r="P66" i="34" s="1"/>
  <c r="J55" i="1"/>
  <c r="K55" i="1"/>
  <c r="S66" i="34" s="1"/>
  <c r="L55" i="1"/>
  <c r="Q55" i="1"/>
  <c r="T55" i="1"/>
  <c r="AA55" i="1"/>
  <c r="AB55" i="1"/>
  <c r="AC55" i="1"/>
  <c r="AD55" i="1"/>
  <c r="AH55" i="1"/>
  <c r="AK66" i="34" s="1"/>
  <c r="AM55" i="1"/>
  <c r="AR55" i="1"/>
  <c r="AT66" i="34" s="1"/>
  <c r="B56" i="1"/>
  <c r="C54" i="7" s="1"/>
  <c r="C56" i="1"/>
  <c r="D56" i="1"/>
  <c r="G67" i="34" s="1"/>
  <c r="E56" i="1"/>
  <c r="F56" i="1"/>
  <c r="J67" i="34" s="1"/>
  <c r="G56" i="1"/>
  <c r="H56" i="1"/>
  <c r="I56" i="1"/>
  <c r="P67" i="34" s="1"/>
  <c r="J56" i="1"/>
  <c r="L56" i="1"/>
  <c r="Q56" i="1"/>
  <c r="AA56" i="1"/>
  <c r="AL56" i="1"/>
  <c r="AQ67" i="34" s="1"/>
  <c r="AM56" i="1"/>
  <c r="B57" i="1"/>
  <c r="C57" i="1"/>
  <c r="D57" i="1"/>
  <c r="G68" i="34" s="1"/>
  <c r="E57" i="1"/>
  <c r="F57" i="1"/>
  <c r="J68" i="34" s="1"/>
  <c r="G57" i="1"/>
  <c r="H57" i="1"/>
  <c r="I57" i="1"/>
  <c r="P68" i="34" s="1"/>
  <c r="J57" i="1"/>
  <c r="K57" i="1"/>
  <c r="S68" i="34" s="1"/>
  <c r="L57" i="1"/>
  <c r="Q57" i="1"/>
  <c r="AA57" i="1"/>
  <c r="AB57" i="1"/>
  <c r="AC57" i="1"/>
  <c r="AH57" i="1"/>
  <c r="AK68" i="34" s="1"/>
  <c r="AJ57" i="1"/>
  <c r="AN68" i="34" s="1"/>
  <c r="AL57" i="1"/>
  <c r="AQ68" i="34" s="1"/>
  <c r="AM57" i="1"/>
  <c r="AR57" i="1"/>
  <c r="AT68" i="34" s="1"/>
  <c r="AT57" i="1"/>
  <c r="AW68" i="34" s="1"/>
  <c r="B58" i="1"/>
  <c r="C56" i="7" s="1"/>
  <c r="C58" i="1"/>
  <c r="D58" i="1"/>
  <c r="G69" i="34" s="1"/>
  <c r="E58" i="1"/>
  <c r="F58" i="1"/>
  <c r="J69" i="34" s="1"/>
  <c r="G58" i="1"/>
  <c r="H58" i="1"/>
  <c r="I58" i="1"/>
  <c r="P69" i="34" s="1"/>
  <c r="J58" i="1"/>
  <c r="K58" i="1"/>
  <c r="S69" i="34" s="1"/>
  <c r="L58" i="1"/>
  <c r="Q58" i="1"/>
  <c r="T58" i="1"/>
  <c r="AA58" i="1"/>
  <c r="AB58" i="1"/>
  <c r="AC58" i="1"/>
  <c r="AM58" i="1"/>
  <c r="AV58" i="1"/>
  <c r="AZ69" i="34" s="1"/>
  <c r="B59" i="1"/>
  <c r="C59" i="1"/>
  <c r="D59" i="1"/>
  <c r="G70" i="34" s="1"/>
  <c r="E59" i="1"/>
  <c r="F59" i="1"/>
  <c r="J70" i="34" s="1"/>
  <c r="G59" i="1"/>
  <c r="H59" i="1"/>
  <c r="I59" i="1"/>
  <c r="P70" i="34" s="1"/>
  <c r="J59" i="1"/>
  <c r="K59" i="1"/>
  <c r="S70" i="34" s="1"/>
  <c r="L59" i="1"/>
  <c r="Q59" i="1"/>
  <c r="T59" i="1"/>
  <c r="AA59" i="1"/>
  <c r="AB59" i="1"/>
  <c r="AC59" i="1"/>
  <c r="AE59" i="1"/>
  <c r="AM59" i="1"/>
  <c r="B60" i="1"/>
  <c r="C58" i="7" s="1"/>
  <c r="C60" i="1"/>
  <c r="D60" i="1"/>
  <c r="G71" i="34" s="1"/>
  <c r="E60" i="1"/>
  <c r="F60" i="1"/>
  <c r="J71" i="34" s="1"/>
  <c r="G60" i="1"/>
  <c r="H60" i="1"/>
  <c r="I60" i="1"/>
  <c r="J60" i="1"/>
  <c r="L60" i="1"/>
  <c r="Q60" i="1"/>
  <c r="AA60" i="1"/>
  <c r="AL60" i="1"/>
  <c r="AQ71" i="34" s="1"/>
  <c r="AM60" i="1"/>
  <c r="B61" i="1"/>
  <c r="C59" i="7" s="1"/>
  <c r="C61" i="1"/>
  <c r="D61" i="1"/>
  <c r="G72" i="34" s="1"/>
  <c r="E61" i="1"/>
  <c r="F61" i="1"/>
  <c r="J72" i="34" s="1"/>
  <c r="G61" i="1"/>
  <c r="H61" i="1"/>
  <c r="I61" i="1"/>
  <c r="P72" i="34" s="1"/>
  <c r="J61" i="1"/>
  <c r="K61" i="1"/>
  <c r="S72" i="34" s="1"/>
  <c r="L61" i="1"/>
  <c r="Q61" i="1"/>
  <c r="T61" i="1"/>
  <c r="AA61" i="1"/>
  <c r="AB61" i="1"/>
  <c r="AC61" i="1"/>
  <c r="AH61" i="1"/>
  <c r="AK72" i="34" s="1"/>
  <c r="AJ61" i="1"/>
  <c r="AN72" i="34" s="1"/>
  <c r="AL61" i="1"/>
  <c r="AQ72" i="34" s="1"/>
  <c r="AM61" i="1"/>
  <c r="AR61" i="1"/>
  <c r="AT72" i="34" s="1"/>
  <c r="AT61" i="1"/>
  <c r="AW72" i="34" s="1"/>
  <c r="B62" i="1"/>
  <c r="C60" i="7" s="1"/>
  <c r="C62" i="1"/>
  <c r="D62" i="1"/>
  <c r="G73" i="34" s="1"/>
  <c r="E62" i="1"/>
  <c r="F62" i="1"/>
  <c r="J73" i="34" s="1"/>
  <c r="G62" i="1"/>
  <c r="H62" i="1"/>
  <c r="I62" i="1"/>
  <c r="P73" i="34" s="1"/>
  <c r="J62" i="1"/>
  <c r="K62" i="1"/>
  <c r="S73" i="34" s="1"/>
  <c r="L62" i="1"/>
  <c r="Q62" i="1"/>
  <c r="T62" i="1"/>
  <c r="AA62" i="1"/>
  <c r="AB62" i="1"/>
  <c r="AC62" i="1"/>
  <c r="AL62" i="1"/>
  <c r="AQ73" i="34" s="1"/>
  <c r="AM62" i="1"/>
  <c r="AV62" i="1"/>
  <c r="AZ73" i="34" s="1"/>
  <c r="B63" i="1"/>
  <c r="C63" i="1"/>
  <c r="D63" i="1"/>
  <c r="G74" i="34" s="1"/>
  <c r="E63" i="1"/>
  <c r="F63" i="1"/>
  <c r="J74" i="34" s="1"/>
  <c r="G63" i="1"/>
  <c r="H63" i="1"/>
  <c r="I63" i="1"/>
  <c r="P74" i="34" s="1"/>
  <c r="J63" i="1"/>
  <c r="K63" i="1"/>
  <c r="S74" i="34" s="1"/>
  <c r="L63" i="1"/>
  <c r="Q63" i="1"/>
  <c r="T63" i="1"/>
  <c r="AA63" i="1"/>
  <c r="AB63" i="1"/>
  <c r="AC63" i="1"/>
  <c r="AD63" i="1"/>
  <c r="AJ63" i="1"/>
  <c r="AN74" i="34" s="1"/>
  <c r="AM63" i="1"/>
  <c r="AT63" i="1"/>
  <c r="AW74" i="34" s="1"/>
  <c r="G75" i="34"/>
  <c r="H75" i="34"/>
  <c r="J75" i="34"/>
  <c r="K75" i="34"/>
  <c r="P75" i="34"/>
  <c r="Q75" i="34"/>
  <c r="S75" i="34"/>
  <c r="T75" i="34"/>
  <c r="Y75" i="34"/>
  <c r="AH75" i="34"/>
  <c r="AI75" i="34"/>
  <c r="AK75" i="34"/>
  <c r="AN75" i="34"/>
  <c r="AQ75" i="34"/>
  <c r="AR75" i="34"/>
  <c r="AT75" i="34"/>
  <c r="AW75" i="34"/>
  <c r="AZ75" i="34"/>
  <c r="G76" i="34"/>
  <c r="H76" i="34"/>
  <c r="J76" i="34"/>
  <c r="K76" i="34"/>
  <c r="P76" i="34"/>
  <c r="Q76" i="34"/>
  <c r="S76" i="34"/>
  <c r="T76" i="34"/>
  <c r="Y76" i="34"/>
  <c r="AH76" i="34"/>
  <c r="AI76" i="34"/>
  <c r="AK76" i="34"/>
  <c r="AN76" i="34"/>
  <c r="AQ76" i="34"/>
  <c r="AR76" i="34"/>
  <c r="AT76" i="34"/>
  <c r="AW76" i="34"/>
  <c r="AZ76" i="34"/>
  <c r="G77" i="34"/>
  <c r="H77" i="34"/>
  <c r="J77" i="34"/>
  <c r="K77" i="34"/>
  <c r="P77" i="34"/>
  <c r="Q77" i="34"/>
  <c r="S77" i="34"/>
  <c r="T77" i="34"/>
  <c r="Y77" i="34"/>
  <c r="AH77" i="34"/>
  <c r="AI77" i="34"/>
  <c r="AK77" i="34"/>
  <c r="AN77" i="34"/>
  <c r="AQ77" i="34"/>
  <c r="AR77" i="34"/>
  <c r="AT77" i="34"/>
  <c r="AW77" i="34"/>
  <c r="AZ77" i="34"/>
  <c r="G78" i="34"/>
  <c r="H78" i="34"/>
  <c r="J78" i="34"/>
  <c r="K78" i="34"/>
  <c r="P78" i="34"/>
  <c r="Q78" i="34"/>
  <c r="S78" i="34"/>
  <c r="T78" i="34"/>
  <c r="Y78" i="34"/>
  <c r="AH78" i="34"/>
  <c r="AI78" i="34"/>
  <c r="AK78" i="34"/>
  <c r="AN78" i="34"/>
  <c r="AQ78" i="34"/>
  <c r="AR78" i="34"/>
  <c r="AT78" i="34"/>
  <c r="AW78" i="34"/>
  <c r="AZ78" i="34"/>
  <c r="G79" i="34"/>
  <c r="H79" i="34"/>
  <c r="J79" i="34"/>
  <c r="K79" i="34"/>
  <c r="P79" i="34"/>
  <c r="Q79" i="34"/>
  <c r="T79" i="34"/>
  <c r="Y79" i="34"/>
  <c r="AH79" i="34"/>
  <c r="AI79" i="34"/>
  <c r="AK79" i="34"/>
  <c r="AN79" i="34"/>
  <c r="AQ79" i="34"/>
  <c r="AR79" i="34"/>
  <c r="AT79" i="34"/>
  <c r="AW79" i="34"/>
  <c r="AZ79" i="34"/>
  <c r="G80" i="34"/>
  <c r="H80" i="34"/>
  <c r="J80" i="34"/>
  <c r="K80" i="34"/>
  <c r="P80" i="34"/>
  <c r="Q80" i="34"/>
  <c r="S80" i="34"/>
  <c r="T80" i="34"/>
  <c r="Y80" i="34"/>
  <c r="AH80" i="34"/>
  <c r="AI80" i="34"/>
  <c r="AK80" i="34"/>
  <c r="AN80" i="34"/>
  <c r="AQ80" i="34"/>
  <c r="AR80" i="34"/>
  <c r="AT80" i="34"/>
  <c r="AW80" i="34"/>
  <c r="AZ80" i="34"/>
  <c r="G81" i="34"/>
  <c r="H81" i="34"/>
  <c r="J81" i="34"/>
  <c r="K81" i="34"/>
  <c r="Q81" i="34"/>
  <c r="S81" i="34"/>
  <c r="T81" i="34"/>
  <c r="Y81" i="34"/>
  <c r="AH81" i="34"/>
  <c r="AI81" i="34"/>
  <c r="AK81" i="34"/>
  <c r="AN81" i="34"/>
  <c r="AQ81" i="34"/>
  <c r="AR81" i="34"/>
  <c r="AT81" i="34"/>
  <c r="AW81" i="34"/>
  <c r="AZ81" i="34"/>
  <c r="G82" i="34"/>
  <c r="H82" i="34"/>
  <c r="J82" i="34"/>
  <c r="K82" i="34"/>
  <c r="P82" i="34"/>
  <c r="Q82" i="34"/>
  <c r="S82" i="34"/>
  <c r="T82" i="34"/>
  <c r="Y82" i="34"/>
  <c r="AH82" i="34"/>
  <c r="AI82" i="34"/>
  <c r="AK82" i="34"/>
  <c r="AN82" i="34"/>
  <c r="AQ82" i="34"/>
  <c r="AR82" i="34"/>
  <c r="AT82" i="34"/>
  <c r="AW82" i="34"/>
  <c r="AZ82" i="34"/>
  <c r="G83" i="34"/>
  <c r="H83" i="34"/>
  <c r="J83" i="34"/>
  <c r="K83" i="34"/>
  <c r="P83" i="34"/>
  <c r="Q83" i="34"/>
  <c r="S83" i="34"/>
  <c r="T83" i="34"/>
  <c r="Y83" i="34"/>
  <c r="AH83" i="34"/>
  <c r="AI83" i="34"/>
  <c r="AK83" i="34"/>
  <c r="AN83" i="34"/>
  <c r="AQ83" i="34"/>
  <c r="AR83" i="34"/>
  <c r="AT83" i="34"/>
  <c r="AW83" i="34"/>
  <c r="AZ83" i="34"/>
  <c r="G84" i="34"/>
  <c r="H84" i="34"/>
  <c r="J84" i="34"/>
  <c r="K84" i="34"/>
  <c r="P84" i="34"/>
  <c r="Q84" i="34"/>
  <c r="S84" i="34"/>
  <c r="T84" i="34"/>
  <c r="Y84" i="34"/>
  <c r="AI84" i="34"/>
  <c r="AK84" i="34"/>
  <c r="AN84" i="34"/>
  <c r="AQ84" i="34"/>
  <c r="AR84" i="34"/>
  <c r="AT84" i="34"/>
  <c r="AW84" i="34"/>
  <c r="AZ84" i="34"/>
  <c r="G85" i="34"/>
  <c r="H85" i="34"/>
  <c r="J85" i="34"/>
  <c r="K85" i="34"/>
  <c r="P85" i="34"/>
  <c r="Q85" i="34"/>
  <c r="S85" i="34"/>
  <c r="T85" i="34"/>
  <c r="Y85" i="34"/>
  <c r="AI85" i="34"/>
  <c r="AK85" i="34"/>
  <c r="AN85" i="34"/>
  <c r="AQ85" i="34"/>
  <c r="AR85" i="34"/>
  <c r="AT85" i="34"/>
  <c r="AW85" i="34"/>
  <c r="AZ85" i="34"/>
  <c r="G86" i="34"/>
  <c r="H86" i="34"/>
  <c r="J86" i="34"/>
  <c r="K86" i="34"/>
  <c r="P86" i="34"/>
  <c r="Q86" i="34"/>
  <c r="S86" i="34"/>
  <c r="T86" i="34"/>
  <c r="Y86" i="34"/>
  <c r="AH86" i="34"/>
  <c r="AI86" i="34"/>
  <c r="AK86" i="34"/>
  <c r="AN86" i="34"/>
  <c r="AQ86" i="34"/>
  <c r="AR86" i="34"/>
  <c r="AT86" i="34"/>
  <c r="AW86" i="34"/>
  <c r="AZ86" i="34"/>
  <c r="G87" i="34"/>
  <c r="H87" i="34"/>
  <c r="J87" i="34"/>
  <c r="K87" i="34"/>
  <c r="P87" i="34"/>
  <c r="Q87" i="34"/>
  <c r="S87" i="34"/>
  <c r="T87" i="34"/>
  <c r="Y87" i="34"/>
  <c r="AI87" i="34"/>
  <c r="AK87" i="34"/>
  <c r="AN87" i="34"/>
  <c r="AQ87" i="34"/>
  <c r="AR87" i="34"/>
  <c r="AT87" i="34"/>
  <c r="AW87" i="34"/>
  <c r="AZ87" i="34"/>
  <c r="G88" i="34"/>
  <c r="H88" i="34"/>
  <c r="J88" i="34"/>
  <c r="K88" i="34"/>
  <c r="P88" i="34"/>
  <c r="Q88" i="34"/>
  <c r="S88" i="34"/>
  <c r="T88" i="34"/>
  <c r="Y88" i="34"/>
  <c r="AH88" i="34"/>
  <c r="AI88" i="34"/>
  <c r="AK88" i="34"/>
  <c r="AN88" i="34"/>
  <c r="AQ88" i="34"/>
  <c r="AR88" i="34"/>
  <c r="AT88" i="34"/>
  <c r="AW88" i="34"/>
  <c r="AZ88" i="34"/>
  <c r="G89" i="34"/>
  <c r="H89" i="34"/>
  <c r="J89" i="34"/>
  <c r="K89" i="34"/>
  <c r="P89" i="34"/>
  <c r="Q89" i="34"/>
  <c r="T89" i="34"/>
  <c r="Y89" i="34"/>
  <c r="AH89" i="34"/>
  <c r="AI89" i="34"/>
  <c r="AK89" i="34"/>
  <c r="AN89" i="34"/>
  <c r="AQ89" i="34"/>
  <c r="AR89" i="34"/>
  <c r="AT89" i="34"/>
  <c r="AW89" i="34"/>
  <c r="AZ89" i="34"/>
  <c r="G90" i="34"/>
  <c r="H90" i="34"/>
  <c r="J90" i="34"/>
  <c r="K90" i="34"/>
  <c r="P90" i="34"/>
  <c r="Q90" i="34"/>
  <c r="S90" i="34"/>
  <c r="T90" i="34"/>
  <c r="Y90" i="34"/>
  <c r="AI90" i="34"/>
  <c r="AK90" i="34"/>
  <c r="AN90" i="34"/>
  <c r="AQ90" i="34"/>
  <c r="AR90" i="34"/>
  <c r="AT90" i="34"/>
  <c r="AW90" i="34"/>
  <c r="AZ90" i="34"/>
  <c r="G91" i="34"/>
  <c r="H91" i="34"/>
  <c r="J91" i="34"/>
  <c r="K91" i="34"/>
  <c r="P91" i="34"/>
  <c r="Q91" i="34"/>
  <c r="S91" i="34"/>
  <c r="T91" i="34"/>
  <c r="Y91" i="34"/>
  <c r="AH91" i="34"/>
  <c r="AI91" i="34"/>
  <c r="AK91" i="34"/>
  <c r="AN91" i="34"/>
  <c r="AQ91" i="34"/>
  <c r="AR91" i="34"/>
  <c r="AT91" i="34"/>
  <c r="AW91" i="34"/>
  <c r="AZ91" i="34"/>
  <c r="G92" i="34"/>
  <c r="H92" i="34"/>
  <c r="J92" i="34"/>
  <c r="K92" i="34"/>
  <c r="P92" i="34"/>
  <c r="Q92" i="34"/>
  <c r="S92" i="34"/>
  <c r="T92" i="34"/>
  <c r="Y92" i="34"/>
  <c r="AH92" i="34"/>
  <c r="AI92" i="34"/>
  <c r="AK92" i="34"/>
  <c r="AN92" i="34"/>
  <c r="AQ92" i="34"/>
  <c r="AR92" i="34"/>
  <c r="AT92" i="34"/>
  <c r="AW92" i="34"/>
  <c r="AZ92" i="34"/>
  <c r="G93" i="34"/>
  <c r="H93" i="34"/>
  <c r="J93" i="34"/>
  <c r="K93" i="34"/>
  <c r="P93" i="34"/>
  <c r="Q93" i="34"/>
  <c r="S93" i="34"/>
  <c r="T93" i="34"/>
  <c r="Y93" i="34"/>
  <c r="AH93" i="34"/>
  <c r="AI93" i="34"/>
  <c r="AK93" i="34"/>
  <c r="AN93" i="34"/>
  <c r="AQ93" i="34"/>
  <c r="AR93" i="34"/>
  <c r="AT93" i="34"/>
  <c r="AW93" i="34"/>
  <c r="AZ93" i="34"/>
  <c r="G94" i="34"/>
  <c r="H94" i="34"/>
  <c r="J94" i="34"/>
  <c r="K94" i="34"/>
  <c r="P94" i="34"/>
  <c r="Q94" i="34"/>
  <c r="S94" i="34"/>
  <c r="T94" i="34"/>
  <c r="Y94" i="34"/>
  <c r="AI94" i="34"/>
  <c r="AK94" i="34"/>
  <c r="AN94" i="34"/>
  <c r="AQ94" i="34"/>
  <c r="AR94" i="34"/>
  <c r="AT94" i="34"/>
  <c r="AW94" i="34"/>
  <c r="AZ94" i="34"/>
  <c r="G95" i="34"/>
  <c r="H95" i="34"/>
  <c r="J95" i="34"/>
  <c r="K95" i="34"/>
  <c r="P95" i="34"/>
  <c r="Q95" i="34"/>
  <c r="S95" i="34"/>
  <c r="T95" i="34"/>
  <c r="Y95" i="34"/>
  <c r="AI95" i="34"/>
  <c r="AK95" i="34"/>
  <c r="AN95" i="34"/>
  <c r="AQ95" i="34"/>
  <c r="AR95" i="34"/>
  <c r="AT95" i="34"/>
  <c r="AW95" i="34"/>
  <c r="AZ95" i="34"/>
  <c r="G96" i="34"/>
  <c r="H96" i="34"/>
  <c r="J96" i="34"/>
  <c r="K96" i="34"/>
  <c r="P96" i="34"/>
  <c r="Q96" i="34"/>
  <c r="S96" i="34"/>
  <c r="T96" i="34"/>
  <c r="Y96" i="34"/>
  <c r="AH96" i="34"/>
  <c r="AI96" i="34"/>
  <c r="AK96" i="34"/>
  <c r="AN96" i="34"/>
  <c r="AQ96" i="34"/>
  <c r="AR96" i="34"/>
  <c r="AT96" i="34"/>
  <c r="AW96" i="34"/>
  <c r="AZ96" i="34"/>
  <c r="G97" i="34"/>
  <c r="H97" i="34"/>
  <c r="J97" i="34"/>
  <c r="K97" i="34"/>
  <c r="P97" i="34"/>
  <c r="Q97" i="34"/>
  <c r="T97" i="34"/>
  <c r="Y97" i="34"/>
  <c r="AH97" i="34"/>
  <c r="AI97" i="34"/>
  <c r="AK97" i="34"/>
  <c r="AN97" i="34"/>
  <c r="AQ97" i="34"/>
  <c r="AR97" i="34"/>
  <c r="AT97" i="34"/>
  <c r="AW97" i="34"/>
  <c r="AZ97" i="34"/>
  <c r="G98" i="34"/>
  <c r="H98" i="34"/>
  <c r="J98" i="34"/>
  <c r="K98" i="34"/>
  <c r="P98" i="34"/>
  <c r="Q98" i="34"/>
  <c r="S98" i="34"/>
  <c r="T98" i="34"/>
  <c r="Y98" i="34"/>
  <c r="AH98" i="34"/>
  <c r="AI98" i="34"/>
  <c r="AK98" i="34"/>
  <c r="AN98" i="34"/>
  <c r="AQ98" i="34"/>
  <c r="AR98" i="34"/>
  <c r="AT98" i="34"/>
  <c r="AW98" i="34"/>
  <c r="AZ98" i="34"/>
  <c r="G99" i="34"/>
  <c r="H99" i="34"/>
  <c r="J99" i="34"/>
  <c r="K99" i="34"/>
  <c r="P99" i="34"/>
  <c r="Q99" i="34"/>
  <c r="S99" i="34"/>
  <c r="T99" i="34"/>
  <c r="Y99" i="34"/>
  <c r="AH99" i="34"/>
  <c r="AI99" i="34"/>
  <c r="AK99" i="34"/>
  <c r="AN99" i="34"/>
  <c r="AQ99" i="34"/>
  <c r="AR99" i="34"/>
  <c r="AT99" i="34"/>
  <c r="AW99" i="34"/>
  <c r="AZ99" i="34"/>
  <c r="G100" i="34"/>
  <c r="H100" i="34"/>
  <c r="J100" i="34"/>
  <c r="K100" i="34"/>
  <c r="P100" i="34"/>
  <c r="Q100" i="34"/>
  <c r="S100" i="34"/>
  <c r="T100" i="34"/>
  <c r="Y100" i="34"/>
  <c r="AH100" i="34"/>
  <c r="AI100" i="34"/>
  <c r="AK100" i="34"/>
  <c r="AN100" i="34"/>
  <c r="AQ100" i="34"/>
  <c r="AR100" i="34"/>
  <c r="AT100" i="34"/>
  <c r="AW100" i="34"/>
  <c r="AZ100" i="34"/>
  <c r="G101" i="34"/>
  <c r="H101" i="34"/>
  <c r="J101" i="34"/>
  <c r="K101" i="34"/>
  <c r="P101" i="34"/>
  <c r="Q101" i="34"/>
  <c r="S101" i="34"/>
  <c r="T101" i="34"/>
  <c r="Y101" i="34"/>
  <c r="AH101" i="34"/>
  <c r="AI101" i="34"/>
  <c r="AK101" i="34"/>
  <c r="AN101" i="34"/>
  <c r="AQ101" i="34"/>
  <c r="AR101" i="34"/>
  <c r="AT101" i="34"/>
  <c r="AW101" i="34"/>
  <c r="AZ101" i="34"/>
  <c r="G102" i="34"/>
  <c r="H102" i="34"/>
  <c r="J102" i="34"/>
  <c r="K102" i="34"/>
  <c r="P102" i="34"/>
  <c r="Q102" i="34"/>
  <c r="S102" i="34"/>
  <c r="T102" i="34"/>
  <c r="Y102" i="34"/>
  <c r="AH102" i="34"/>
  <c r="AI102" i="34"/>
  <c r="AK102" i="34"/>
  <c r="AN102" i="34"/>
  <c r="AQ102" i="34"/>
  <c r="AR102" i="34"/>
  <c r="AT102" i="34"/>
  <c r="AW102" i="34"/>
  <c r="AZ102" i="34"/>
  <c r="G103" i="34"/>
  <c r="H103" i="34"/>
  <c r="J103" i="34"/>
  <c r="K103" i="34"/>
  <c r="P103" i="34"/>
  <c r="Q103" i="34"/>
  <c r="S103" i="34"/>
  <c r="T103" i="34"/>
  <c r="Y103" i="34"/>
  <c r="AH103" i="34"/>
  <c r="AI103" i="34"/>
  <c r="AK103" i="34"/>
  <c r="AN103" i="34"/>
  <c r="AQ103" i="34"/>
  <c r="AR103" i="34"/>
  <c r="AT103" i="34"/>
  <c r="AW103" i="34"/>
  <c r="AZ103" i="34"/>
  <c r="G104" i="34"/>
  <c r="H104" i="34"/>
  <c r="J104" i="34"/>
  <c r="K104" i="34"/>
  <c r="P104" i="34"/>
  <c r="Q104" i="34"/>
  <c r="T104" i="34"/>
  <c r="Y104" i="34"/>
  <c r="AH104" i="34"/>
  <c r="AI104" i="34"/>
  <c r="AK104" i="34"/>
  <c r="AN104" i="34"/>
  <c r="AQ104" i="34"/>
  <c r="AR104" i="34"/>
  <c r="AT104" i="34"/>
  <c r="AW104" i="34"/>
  <c r="AZ104" i="34"/>
  <c r="G105" i="34"/>
  <c r="H105" i="34"/>
  <c r="J105" i="34"/>
  <c r="K105" i="34"/>
  <c r="P105" i="34"/>
  <c r="Q105" i="34"/>
  <c r="S105" i="34"/>
  <c r="T105" i="34"/>
  <c r="Y105" i="34"/>
  <c r="AH105" i="34"/>
  <c r="AI105" i="34"/>
  <c r="AK105" i="34"/>
  <c r="AN105" i="34"/>
  <c r="AQ105" i="34"/>
  <c r="AR105" i="34"/>
  <c r="AT105" i="34"/>
  <c r="AW105" i="34"/>
  <c r="AZ105" i="34"/>
  <c r="G106" i="34"/>
  <c r="H106" i="34"/>
  <c r="J106" i="34"/>
  <c r="K106" i="34"/>
  <c r="P106" i="34"/>
  <c r="Q106" i="34"/>
  <c r="T106" i="34"/>
  <c r="Y106" i="34"/>
  <c r="AH106" i="34"/>
  <c r="AI106" i="34"/>
  <c r="AK106" i="34"/>
  <c r="AN106" i="34"/>
  <c r="AQ106" i="34"/>
  <c r="AR106" i="34"/>
  <c r="AT106" i="34"/>
  <c r="AW106" i="34"/>
  <c r="AZ106" i="34"/>
  <c r="G107" i="34"/>
  <c r="H107" i="34"/>
  <c r="J107" i="34"/>
  <c r="K107" i="34"/>
  <c r="P107" i="34"/>
  <c r="Q107" i="34"/>
  <c r="S107" i="34"/>
  <c r="T107" i="34"/>
  <c r="Y107" i="34"/>
  <c r="AH107" i="34"/>
  <c r="AI107" i="34"/>
  <c r="AK107" i="34"/>
  <c r="AN107" i="34"/>
  <c r="AQ107" i="34"/>
  <c r="AR107" i="34"/>
  <c r="AT107" i="34"/>
  <c r="AW107" i="34"/>
  <c r="AZ107" i="34"/>
  <c r="G108" i="34"/>
  <c r="H108" i="34"/>
  <c r="J108" i="34"/>
  <c r="K108" i="34"/>
  <c r="P108" i="34"/>
  <c r="Q108" i="34"/>
  <c r="S108" i="34"/>
  <c r="T108" i="34"/>
  <c r="Y108" i="34"/>
  <c r="AH108" i="34"/>
  <c r="AI108" i="34"/>
  <c r="AK108" i="34"/>
  <c r="AN108" i="34"/>
  <c r="AQ108" i="34"/>
  <c r="AR108" i="34"/>
  <c r="AT108" i="34"/>
  <c r="AW108" i="34"/>
  <c r="AZ108" i="34"/>
  <c r="G109" i="34"/>
  <c r="H109" i="34"/>
  <c r="J109" i="34"/>
  <c r="K109" i="34"/>
  <c r="P109" i="34"/>
  <c r="Q109" i="34"/>
  <c r="S109" i="34"/>
  <c r="T109" i="34"/>
  <c r="Y109" i="34"/>
  <c r="AI109" i="34"/>
  <c r="AK109" i="34"/>
  <c r="AN109" i="34"/>
  <c r="AQ109" i="34"/>
  <c r="AR109" i="34"/>
  <c r="AT109" i="34"/>
  <c r="AW109" i="34"/>
  <c r="AZ109" i="34"/>
  <c r="G110" i="34"/>
  <c r="H110" i="34"/>
  <c r="J110" i="34"/>
  <c r="K110" i="34"/>
  <c r="P110" i="34"/>
  <c r="Q110" i="34"/>
  <c r="T110" i="34"/>
  <c r="Y110" i="34"/>
  <c r="AH110" i="34"/>
  <c r="AI110" i="34"/>
  <c r="AK110" i="34"/>
  <c r="AN110" i="34"/>
  <c r="AQ110" i="34"/>
  <c r="AR110" i="34"/>
  <c r="AT110" i="34"/>
  <c r="AW110" i="34"/>
  <c r="AZ110" i="34"/>
  <c r="G111" i="34"/>
  <c r="H111" i="34"/>
  <c r="J111" i="34"/>
  <c r="K111" i="34"/>
  <c r="P111" i="34"/>
  <c r="Q111" i="34"/>
  <c r="S111" i="34"/>
  <c r="T111" i="34"/>
  <c r="Y111" i="34"/>
  <c r="AH111" i="34"/>
  <c r="AI111" i="34"/>
  <c r="AK111" i="34"/>
  <c r="AN111" i="34"/>
  <c r="AQ111" i="34"/>
  <c r="AR111" i="34"/>
  <c r="AT111" i="34"/>
  <c r="AW111" i="34"/>
  <c r="AZ111" i="34"/>
  <c r="G112" i="34"/>
  <c r="H112" i="34"/>
  <c r="J112" i="34"/>
  <c r="K112" i="34"/>
  <c r="P112" i="34"/>
  <c r="Q112" i="34"/>
  <c r="S112" i="34"/>
  <c r="T112" i="34"/>
  <c r="Y112" i="34"/>
  <c r="AH112" i="34"/>
  <c r="AI112" i="34"/>
  <c r="AK112" i="34"/>
  <c r="AN112" i="34"/>
  <c r="AQ112" i="34"/>
  <c r="AR112" i="34"/>
  <c r="AT112" i="34"/>
  <c r="AW112" i="34"/>
  <c r="AZ112" i="34"/>
  <c r="G113" i="34"/>
  <c r="H113" i="34"/>
  <c r="J113" i="34"/>
  <c r="K113" i="34"/>
  <c r="P113" i="34"/>
  <c r="Q113" i="34"/>
  <c r="S113" i="34"/>
  <c r="T113" i="34"/>
  <c r="Y113" i="34"/>
  <c r="AH113" i="34"/>
  <c r="AI113" i="34"/>
  <c r="AK113" i="34"/>
  <c r="AN113" i="34"/>
  <c r="AQ113" i="34"/>
  <c r="AR113" i="34"/>
  <c r="AT113" i="34"/>
  <c r="AW113" i="34"/>
  <c r="AZ113" i="34"/>
  <c r="G114" i="34"/>
  <c r="H114" i="34"/>
  <c r="J114" i="34"/>
  <c r="K114" i="34"/>
  <c r="P114" i="34"/>
  <c r="Q114" i="34"/>
  <c r="S114" i="34"/>
  <c r="T114" i="34"/>
  <c r="Y114" i="34"/>
  <c r="AH114" i="34"/>
  <c r="AI114" i="34"/>
  <c r="AK114" i="34"/>
  <c r="AN114" i="34"/>
  <c r="AQ114" i="34"/>
  <c r="AR114" i="34"/>
  <c r="AT114" i="34"/>
  <c r="AW114" i="34"/>
  <c r="AZ114" i="34"/>
  <c r="G115" i="34"/>
  <c r="H115" i="34"/>
  <c r="J115" i="34"/>
  <c r="K115" i="34"/>
  <c r="P115" i="34"/>
  <c r="Q115" i="34"/>
  <c r="S115" i="34"/>
  <c r="T115" i="34"/>
  <c r="Y115" i="34"/>
  <c r="AH115" i="34"/>
  <c r="AI115" i="34"/>
  <c r="AK115" i="34"/>
  <c r="AN115" i="34"/>
  <c r="AQ115" i="34"/>
  <c r="AR115" i="34"/>
  <c r="AT115" i="34"/>
  <c r="AW115" i="34"/>
  <c r="AZ115" i="34"/>
  <c r="G116" i="34"/>
  <c r="H116" i="34"/>
  <c r="J116" i="34"/>
  <c r="K116" i="34"/>
  <c r="P116" i="34"/>
  <c r="Q116" i="34"/>
  <c r="T116" i="34"/>
  <c r="Y116" i="34"/>
  <c r="AH116" i="34"/>
  <c r="AI116" i="34"/>
  <c r="AK116" i="34"/>
  <c r="AN116" i="34"/>
  <c r="AQ116" i="34"/>
  <c r="AR116" i="34"/>
  <c r="AT116" i="34"/>
  <c r="AW116" i="34"/>
  <c r="AZ116" i="34"/>
  <c r="G117" i="34"/>
  <c r="H117" i="34"/>
  <c r="J117" i="34"/>
  <c r="K117" i="34"/>
  <c r="P117" i="34"/>
  <c r="Q117" i="34"/>
  <c r="S117" i="34"/>
  <c r="T117" i="34"/>
  <c r="Y117" i="34"/>
  <c r="AH117" i="34"/>
  <c r="AI117" i="34"/>
  <c r="AK117" i="34"/>
  <c r="AN117" i="34"/>
  <c r="AQ117" i="34"/>
  <c r="AR117" i="34"/>
  <c r="AT117" i="34"/>
  <c r="AW117" i="34"/>
  <c r="AZ117" i="34"/>
  <c r="G118" i="34"/>
  <c r="H118" i="34"/>
  <c r="J118" i="34"/>
  <c r="K118" i="34"/>
  <c r="P118" i="34"/>
  <c r="Q118" i="34"/>
  <c r="S118" i="34"/>
  <c r="T118" i="34"/>
  <c r="Y118" i="34"/>
  <c r="AI118" i="34"/>
  <c r="AK118" i="34"/>
  <c r="AN118" i="34"/>
  <c r="AQ118" i="34"/>
  <c r="AR118" i="34"/>
  <c r="AT118" i="34"/>
  <c r="AW118" i="34"/>
  <c r="AZ118" i="34"/>
  <c r="G119" i="34"/>
  <c r="H119" i="34"/>
  <c r="J119" i="34"/>
  <c r="K119" i="34"/>
  <c r="P119" i="34"/>
  <c r="Q119" i="34"/>
  <c r="S119" i="34"/>
  <c r="T119" i="34"/>
  <c r="Y119" i="34"/>
  <c r="AH119" i="34"/>
  <c r="AI119" i="34"/>
  <c r="AK119" i="34"/>
  <c r="AN119" i="34"/>
  <c r="AQ119" i="34"/>
  <c r="AR119" i="34"/>
  <c r="AT119" i="34"/>
  <c r="AW119" i="34"/>
  <c r="AZ119" i="34"/>
  <c r="G120" i="34"/>
  <c r="H120" i="34"/>
  <c r="J120" i="34"/>
  <c r="K120" i="34"/>
  <c r="P120" i="34"/>
  <c r="Q120" i="34"/>
  <c r="S120" i="34"/>
  <c r="T120" i="34"/>
  <c r="Y120" i="34"/>
  <c r="AH120" i="34"/>
  <c r="AI120" i="34"/>
  <c r="AK120" i="34"/>
  <c r="AN120" i="34"/>
  <c r="AQ120" i="34"/>
  <c r="AR120" i="34"/>
  <c r="AT120" i="34"/>
  <c r="AW120" i="34"/>
  <c r="AZ120" i="34"/>
  <c r="G121" i="34"/>
  <c r="H121" i="34"/>
  <c r="J121" i="34"/>
  <c r="K121" i="34"/>
  <c r="P121" i="34"/>
  <c r="Q121" i="34"/>
  <c r="S121" i="34"/>
  <c r="T121" i="34"/>
  <c r="Y121" i="34"/>
  <c r="AI121" i="34"/>
  <c r="AK121" i="34"/>
  <c r="AN121" i="34"/>
  <c r="AQ121" i="34"/>
  <c r="AR121" i="34"/>
  <c r="AT121" i="34"/>
  <c r="AW121" i="34"/>
  <c r="AZ121" i="34"/>
  <c r="G122" i="34"/>
  <c r="H122" i="34"/>
  <c r="J122" i="34"/>
  <c r="K122" i="34"/>
  <c r="P122" i="34"/>
  <c r="Q122" i="34"/>
  <c r="T122" i="34"/>
  <c r="Y122" i="34"/>
  <c r="AH122" i="34"/>
  <c r="AI122" i="34"/>
  <c r="AK122" i="34"/>
  <c r="AN122" i="34"/>
  <c r="AQ122" i="34"/>
  <c r="AR122" i="34"/>
  <c r="AT122" i="34"/>
  <c r="AW122" i="34"/>
  <c r="AZ122" i="34"/>
  <c r="G123" i="34"/>
  <c r="H123" i="34"/>
  <c r="J123" i="34"/>
  <c r="K123" i="34"/>
  <c r="P123" i="34"/>
  <c r="Q123" i="34"/>
  <c r="S123" i="34"/>
  <c r="T123" i="34"/>
  <c r="Y123" i="34"/>
  <c r="AH123" i="34"/>
  <c r="AI123" i="34"/>
  <c r="AK123" i="34"/>
  <c r="AN123" i="34"/>
  <c r="AQ123" i="34"/>
  <c r="AR123" i="34"/>
  <c r="AT123" i="34"/>
  <c r="AW123" i="34"/>
  <c r="AZ123" i="34"/>
  <c r="G124" i="34"/>
  <c r="H124" i="34"/>
  <c r="J124" i="34"/>
  <c r="K124" i="34"/>
  <c r="P124" i="34"/>
  <c r="Q124" i="34"/>
  <c r="S124" i="34"/>
  <c r="T124" i="34"/>
  <c r="Y124" i="34"/>
  <c r="AI124" i="34"/>
  <c r="AK124" i="34"/>
  <c r="AN124" i="34"/>
  <c r="AQ124" i="34"/>
  <c r="AR124" i="34"/>
  <c r="AT124" i="34"/>
  <c r="AW124" i="34"/>
  <c r="AZ124" i="34"/>
  <c r="G125" i="34"/>
  <c r="H125" i="34"/>
  <c r="J125" i="34"/>
  <c r="K125" i="34"/>
  <c r="P125" i="34"/>
  <c r="Q125" i="34"/>
  <c r="S125" i="34"/>
  <c r="T125" i="34"/>
  <c r="Y125" i="34"/>
  <c r="AH125" i="34"/>
  <c r="AI125" i="34"/>
  <c r="AK125" i="34"/>
  <c r="AN125" i="34"/>
  <c r="AQ125" i="34"/>
  <c r="AR125" i="34"/>
  <c r="AT125" i="34"/>
  <c r="AW125" i="34"/>
  <c r="AZ125" i="34"/>
  <c r="G126" i="34"/>
  <c r="H126" i="34"/>
  <c r="J126" i="34"/>
  <c r="K126" i="34"/>
  <c r="P126" i="34"/>
  <c r="Q126" i="34"/>
  <c r="T126" i="34"/>
  <c r="Y126" i="34"/>
  <c r="AH126" i="34"/>
  <c r="AI126" i="34"/>
  <c r="AK126" i="34"/>
  <c r="AN126" i="34"/>
  <c r="AQ126" i="34"/>
  <c r="AR126" i="34"/>
  <c r="AT126" i="34"/>
  <c r="AW126" i="34"/>
  <c r="AZ126" i="34"/>
  <c r="G127" i="34"/>
  <c r="H127" i="34"/>
  <c r="J127" i="34"/>
  <c r="K127" i="34"/>
  <c r="P127" i="34"/>
  <c r="Q127" i="34"/>
  <c r="S127" i="34"/>
  <c r="T127" i="34"/>
  <c r="Y127" i="34"/>
  <c r="AH127" i="34"/>
  <c r="AI127" i="34"/>
  <c r="AK127" i="34"/>
  <c r="AN127" i="34"/>
  <c r="AQ127" i="34"/>
  <c r="AR127" i="34"/>
  <c r="AT127" i="34"/>
  <c r="AW127" i="34"/>
  <c r="AZ127" i="34"/>
  <c r="G128" i="34"/>
  <c r="H128" i="34"/>
  <c r="J128" i="34"/>
  <c r="K128" i="34"/>
  <c r="P128" i="34"/>
  <c r="Q128" i="34"/>
  <c r="T128" i="34"/>
  <c r="Y128" i="34"/>
  <c r="AH128" i="34"/>
  <c r="AI128" i="34"/>
  <c r="AK128" i="34"/>
  <c r="AN128" i="34"/>
  <c r="AQ128" i="34"/>
  <c r="AR128" i="34"/>
  <c r="AT128" i="34"/>
  <c r="AW128" i="34"/>
  <c r="AZ128" i="34"/>
  <c r="G129" i="34"/>
  <c r="H129" i="34"/>
  <c r="J129" i="34"/>
  <c r="K129" i="34"/>
  <c r="P129" i="34"/>
  <c r="Q129" i="34"/>
  <c r="T129" i="34"/>
  <c r="Y129" i="34"/>
  <c r="AH129" i="34"/>
  <c r="AI129" i="34"/>
  <c r="AK129" i="34"/>
  <c r="AN129" i="34"/>
  <c r="AQ129" i="34"/>
  <c r="AR129" i="34"/>
  <c r="AT129" i="34"/>
  <c r="AW129" i="34"/>
  <c r="AZ129" i="34"/>
  <c r="G130" i="34"/>
  <c r="H130" i="34"/>
  <c r="J130" i="34"/>
  <c r="K130" i="34"/>
  <c r="P130" i="34"/>
  <c r="Q130" i="34"/>
  <c r="S130" i="34"/>
  <c r="T130" i="34"/>
  <c r="Y130" i="34"/>
  <c r="AH130" i="34"/>
  <c r="AI130" i="34"/>
  <c r="AK130" i="34"/>
  <c r="AN130" i="34"/>
  <c r="AQ130" i="34"/>
  <c r="AR130" i="34"/>
  <c r="AT130" i="34"/>
  <c r="AW130" i="34"/>
  <c r="AZ130" i="34"/>
  <c r="G131" i="34"/>
  <c r="H131" i="34"/>
  <c r="J131" i="34"/>
  <c r="K131" i="34"/>
  <c r="P131" i="34"/>
  <c r="Q131" i="34"/>
  <c r="S131" i="34"/>
  <c r="T131" i="34"/>
  <c r="Y131" i="34"/>
  <c r="AI131" i="34"/>
  <c r="AK131" i="34"/>
  <c r="AN131" i="34"/>
  <c r="AQ131" i="34"/>
  <c r="AR131" i="34"/>
  <c r="AT131" i="34"/>
  <c r="AW131" i="34"/>
  <c r="AZ131" i="34"/>
  <c r="G132" i="34"/>
  <c r="H132" i="34"/>
  <c r="J132" i="34"/>
  <c r="K132" i="34"/>
  <c r="P132" i="34"/>
  <c r="Q132" i="34"/>
  <c r="S132" i="34"/>
  <c r="T132" i="34"/>
  <c r="Y132" i="34"/>
  <c r="AH132" i="34"/>
  <c r="AI132" i="34"/>
  <c r="AK132" i="34"/>
  <c r="AN132" i="34"/>
  <c r="AQ132" i="34"/>
  <c r="AR132" i="34"/>
  <c r="AT132" i="34"/>
  <c r="AW132" i="34"/>
  <c r="AZ132" i="34"/>
  <c r="G133" i="34"/>
  <c r="H133" i="34"/>
  <c r="J133" i="34"/>
  <c r="K133" i="34"/>
  <c r="P133" i="34"/>
  <c r="Q133" i="34"/>
  <c r="S133" i="34"/>
  <c r="T133" i="34"/>
  <c r="Y133" i="34"/>
  <c r="AI133" i="34"/>
  <c r="AK133" i="34"/>
  <c r="AN133" i="34"/>
  <c r="AQ133" i="34"/>
  <c r="AR133" i="34"/>
  <c r="AT133" i="34"/>
  <c r="AW133" i="34"/>
  <c r="AZ133" i="34"/>
  <c r="G134" i="34"/>
  <c r="H134" i="34"/>
  <c r="J134" i="34"/>
  <c r="K134" i="34"/>
  <c r="P134" i="34"/>
  <c r="Q134" i="34"/>
  <c r="S134" i="34"/>
  <c r="T134" i="34"/>
  <c r="Y134" i="34"/>
  <c r="AH134" i="34"/>
  <c r="AI134" i="34"/>
  <c r="AK134" i="34"/>
  <c r="AN134" i="34"/>
  <c r="AQ134" i="34"/>
  <c r="AR134" i="34"/>
  <c r="AT134" i="34"/>
  <c r="AW134" i="34"/>
  <c r="AZ134" i="34"/>
  <c r="G135" i="34"/>
  <c r="H135" i="34"/>
  <c r="J135" i="34"/>
  <c r="K135" i="34"/>
  <c r="P135" i="34"/>
  <c r="Q135" i="34"/>
  <c r="S135" i="34"/>
  <c r="T135" i="34"/>
  <c r="Y135" i="34"/>
  <c r="AI135" i="34"/>
  <c r="AK135" i="34"/>
  <c r="AN135" i="34"/>
  <c r="AQ135" i="34"/>
  <c r="AR135" i="34"/>
  <c r="AT135" i="34"/>
  <c r="AW135" i="34"/>
  <c r="AZ135" i="34"/>
  <c r="G136" i="34"/>
  <c r="H136" i="34"/>
  <c r="J136" i="34"/>
  <c r="K136" i="34"/>
  <c r="P136" i="34"/>
  <c r="Q136" i="34"/>
  <c r="S136" i="34"/>
  <c r="T136" i="34"/>
  <c r="Y136" i="34"/>
  <c r="AH136" i="34"/>
  <c r="AI136" i="34"/>
  <c r="AK136" i="34"/>
  <c r="AN136" i="34"/>
  <c r="AQ136" i="34"/>
  <c r="AR136" i="34"/>
  <c r="AT136" i="34"/>
  <c r="AW136" i="34"/>
  <c r="AZ136" i="34"/>
  <c r="G137" i="34"/>
  <c r="H137" i="34"/>
  <c r="J137" i="34"/>
  <c r="K137" i="34"/>
  <c r="P137" i="34"/>
  <c r="Q137" i="34"/>
  <c r="S137" i="34"/>
  <c r="T137" i="34"/>
  <c r="Y137" i="34"/>
  <c r="AH137" i="34"/>
  <c r="AI137" i="34"/>
  <c r="AK137" i="34"/>
  <c r="AN137" i="34"/>
  <c r="AQ137" i="34"/>
  <c r="AR137" i="34"/>
  <c r="AT137" i="34"/>
  <c r="AW137" i="34"/>
  <c r="AZ137" i="34"/>
  <c r="G138" i="34"/>
  <c r="H138" i="34"/>
  <c r="J138" i="34"/>
  <c r="K138" i="34"/>
  <c r="P138" i="34"/>
  <c r="Q138" i="34"/>
  <c r="S138" i="34"/>
  <c r="T138" i="34"/>
  <c r="Y138" i="34"/>
  <c r="AH138" i="34"/>
  <c r="AI138" i="34"/>
  <c r="AK138" i="34"/>
  <c r="AN138" i="34"/>
  <c r="AQ138" i="34"/>
  <c r="AR138" i="34"/>
  <c r="AT138" i="34"/>
  <c r="AW138" i="34"/>
  <c r="AZ138" i="34"/>
  <c r="G139" i="34"/>
  <c r="H139" i="34"/>
  <c r="J139" i="34"/>
  <c r="K139" i="34"/>
  <c r="P139" i="34"/>
  <c r="Q139" i="34"/>
  <c r="S139" i="34"/>
  <c r="T139" i="34"/>
  <c r="Y139" i="34"/>
  <c r="AI139" i="34"/>
  <c r="AK139" i="34"/>
  <c r="AN139" i="34"/>
  <c r="AQ139" i="34"/>
  <c r="AR139" i="34"/>
  <c r="AT139" i="34"/>
  <c r="AW139" i="34"/>
  <c r="AZ139" i="34"/>
  <c r="G140" i="34"/>
  <c r="H140" i="34"/>
  <c r="J140" i="34"/>
  <c r="K140" i="34"/>
  <c r="P140" i="34"/>
  <c r="Q140" i="34"/>
  <c r="S140" i="34"/>
  <c r="T140" i="34"/>
  <c r="Y140" i="34"/>
  <c r="AH140" i="34"/>
  <c r="AI140" i="34"/>
  <c r="AK140" i="34"/>
  <c r="AN140" i="34"/>
  <c r="AQ140" i="34"/>
  <c r="AR140" i="34"/>
  <c r="AT140" i="34"/>
  <c r="AW140" i="34"/>
  <c r="AZ140" i="34"/>
  <c r="G141" i="34"/>
  <c r="H141" i="34"/>
  <c r="J141" i="34"/>
  <c r="K141" i="34"/>
  <c r="P141" i="34"/>
  <c r="Q141" i="34"/>
  <c r="S141" i="34"/>
  <c r="T141" i="34"/>
  <c r="Y141" i="34"/>
  <c r="AH141" i="34"/>
  <c r="AI141" i="34"/>
  <c r="AK141" i="34"/>
  <c r="AN141" i="34"/>
  <c r="AQ141" i="34"/>
  <c r="AR141" i="34"/>
  <c r="AT141" i="34"/>
  <c r="AW141" i="34"/>
  <c r="AZ141" i="34"/>
  <c r="G142" i="34"/>
  <c r="H142" i="34"/>
  <c r="J142" i="34"/>
  <c r="K142" i="34"/>
  <c r="P142" i="34"/>
  <c r="Q142" i="34"/>
  <c r="S142" i="34"/>
  <c r="T142" i="34"/>
  <c r="Y142" i="34"/>
  <c r="AH142" i="34"/>
  <c r="AI142" i="34"/>
  <c r="AK142" i="34"/>
  <c r="AN142" i="34"/>
  <c r="AQ142" i="34"/>
  <c r="AR142" i="34"/>
  <c r="AT142" i="34"/>
  <c r="AW142" i="34"/>
  <c r="AZ142" i="34"/>
  <c r="G143" i="34"/>
  <c r="H143" i="34"/>
  <c r="J143" i="34"/>
  <c r="K143" i="34"/>
  <c r="P143" i="34"/>
  <c r="Q143" i="34"/>
  <c r="S143" i="34"/>
  <c r="T143" i="34"/>
  <c r="Y143" i="34"/>
  <c r="AH143" i="34"/>
  <c r="AI143" i="34"/>
  <c r="AK143" i="34"/>
  <c r="AN143" i="34"/>
  <c r="AQ143" i="34"/>
  <c r="AR143" i="34"/>
  <c r="AT143" i="34"/>
  <c r="AW143" i="34"/>
  <c r="AZ143" i="34"/>
  <c r="G144" i="34"/>
  <c r="H144" i="34"/>
  <c r="J144" i="34"/>
  <c r="K144" i="34"/>
  <c r="P144" i="34"/>
  <c r="Q144" i="34"/>
  <c r="S144" i="34"/>
  <c r="T144" i="34"/>
  <c r="Y144" i="34"/>
  <c r="AH144" i="34"/>
  <c r="AI144" i="34"/>
  <c r="AK144" i="34"/>
  <c r="AN144" i="34"/>
  <c r="AQ144" i="34"/>
  <c r="AR144" i="34"/>
  <c r="AT144" i="34"/>
  <c r="AW144" i="34"/>
  <c r="AZ144" i="34"/>
  <c r="G145" i="34"/>
  <c r="H145" i="34"/>
  <c r="J145" i="34"/>
  <c r="K145" i="34"/>
  <c r="P145" i="34"/>
  <c r="Q145" i="34"/>
  <c r="S145" i="34"/>
  <c r="T145" i="34"/>
  <c r="Y145" i="34"/>
  <c r="AH145" i="34"/>
  <c r="AI145" i="34"/>
  <c r="AK145" i="34"/>
  <c r="AN145" i="34"/>
  <c r="AQ145" i="34"/>
  <c r="AR145" i="34"/>
  <c r="AT145" i="34"/>
  <c r="AW145" i="34"/>
  <c r="AZ145" i="34"/>
  <c r="G146" i="34"/>
  <c r="H146" i="34"/>
  <c r="J146" i="34"/>
  <c r="K146" i="34"/>
  <c r="P146" i="34"/>
  <c r="Q146" i="34"/>
  <c r="S146" i="34"/>
  <c r="T146" i="34"/>
  <c r="Y146" i="34"/>
  <c r="AH146" i="34"/>
  <c r="AI146" i="34"/>
  <c r="AK146" i="34"/>
  <c r="AN146" i="34"/>
  <c r="AQ146" i="34"/>
  <c r="AR146" i="34"/>
  <c r="AT146" i="34"/>
  <c r="AW146" i="34"/>
  <c r="AZ146" i="34"/>
  <c r="G147" i="34"/>
  <c r="H147" i="34"/>
  <c r="J147" i="34"/>
  <c r="K147" i="34"/>
  <c r="P147" i="34"/>
  <c r="Q147" i="34"/>
  <c r="S147" i="34"/>
  <c r="T147" i="34"/>
  <c r="AH147" i="34"/>
  <c r="AI147" i="34"/>
  <c r="AK147" i="34"/>
  <c r="AN147" i="34"/>
  <c r="AQ147" i="34"/>
  <c r="AR147" i="34"/>
  <c r="AT147" i="34"/>
  <c r="AW147" i="34"/>
  <c r="AZ147" i="34"/>
  <c r="G148" i="34"/>
  <c r="H148" i="34"/>
  <c r="J148" i="34"/>
  <c r="K148" i="34"/>
  <c r="P148" i="34"/>
  <c r="Q148" i="34"/>
  <c r="S148" i="34"/>
  <c r="T148" i="34"/>
  <c r="AI148" i="34"/>
  <c r="AK148" i="34"/>
  <c r="AN148" i="34"/>
  <c r="AQ148" i="34"/>
  <c r="AR148" i="34"/>
  <c r="AT148" i="34"/>
  <c r="AW148" i="34"/>
  <c r="AZ148" i="34"/>
  <c r="G149" i="34"/>
  <c r="H149" i="34"/>
  <c r="J149" i="34"/>
  <c r="K149" i="34"/>
  <c r="P149" i="34"/>
  <c r="Q149" i="34"/>
  <c r="S149" i="34"/>
  <c r="T149" i="34"/>
  <c r="Y149" i="34"/>
  <c r="AH149" i="34"/>
  <c r="AI149" i="34"/>
  <c r="AK149" i="34"/>
  <c r="AN149" i="34"/>
  <c r="AQ149" i="34"/>
  <c r="AR149" i="34"/>
  <c r="AT149" i="34"/>
  <c r="AW149" i="34"/>
  <c r="AZ149" i="34"/>
  <c r="G150" i="34"/>
  <c r="H150" i="34"/>
  <c r="J150" i="34"/>
  <c r="K150" i="34"/>
  <c r="P150" i="34"/>
  <c r="Q150" i="34"/>
  <c r="S150" i="34"/>
  <c r="T150" i="34"/>
  <c r="Y150" i="34"/>
  <c r="AH150" i="34"/>
  <c r="AI150" i="34"/>
  <c r="AK150" i="34"/>
  <c r="AN150" i="34"/>
  <c r="AQ150" i="34"/>
  <c r="AR150" i="34"/>
  <c r="AT150" i="34"/>
  <c r="AW150" i="34"/>
  <c r="AZ150" i="34"/>
  <c r="G151" i="34"/>
  <c r="H151" i="34"/>
  <c r="J151" i="34"/>
  <c r="K151" i="34"/>
  <c r="Q151" i="34"/>
  <c r="S151" i="34"/>
  <c r="T151" i="34"/>
  <c r="AH151" i="34"/>
  <c r="AI151" i="34"/>
  <c r="AK151" i="34"/>
  <c r="AN151" i="34"/>
  <c r="AQ151" i="34"/>
  <c r="AR151" i="34"/>
  <c r="AT151" i="34"/>
  <c r="AW151" i="34"/>
  <c r="AZ151" i="34"/>
  <c r="G152" i="34"/>
  <c r="H152" i="34"/>
  <c r="J152" i="34"/>
  <c r="K152" i="34"/>
  <c r="P152" i="34"/>
  <c r="Q152" i="34"/>
  <c r="T152" i="34"/>
  <c r="AI152" i="34"/>
  <c r="AK152" i="34"/>
  <c r="AN152" i="34"/>
  <c r="AQ152" i="34"/>
  <c r="AR152" i="34"/>
  <c r="AT152" i="34"/>
  <c r="AW152" i="34"/>
  <c r="AZ152" i="34"/>
  <c r="G153" i="34"/>
  <c r="H153" i="34"/>
  <c r="J153" i="34"/>
  <c r="K153" i="34"/>
  <c r="P153" i="34"/>
  <c r="Q153" i="34"/>
  <c r="S153" i="34"/>
  <c r="T153" i="34"/>
  <c r="Y153" i="34"/>
  <c r="AH153" i="34"/>
  <c r="AI153" i="34"/>
  <c r="AK153" i="34"/>
  <c r="AN153" i="34"/>
  <c r="AQ153" i="34"/>
  <c r="AR153" i="34"/>
  <c r="AT153" i="34"/>
  <c r="AW153" i="34"/>
  <c r="AZ153" i="34"/>
  <c r="G154" i="34"/>
  <c r="H154" i="34"/>
  <c r="J154" i="34"/>
  <c r="K154" i="34"/>
  <c r="P154" i="34"/>
  <c r="Q154" i="34"/>
  <c r="S154" i="34"/>
  <c r="T154" i="34"/>
  <c r="Y154" i="34"/>
  <c r="AH154" i="34"/>
  <c r="AI154" i="34"/>
  <c r="AK154" i="34"/>
  <c r="AN154" i="34"/>
  <c r="AQ154" i="34"/>
  <c r="AR154" i="34"/>
  <c r="AT154" i="34"/>
  <c r="AW154" i="34"/>
  <c r="AZ154" i="34"/>
  <c r="G155" i="34"/>
  <c r="H155" i="34"/>
  <c r="J155" i="34"/>
  <c r="K155" i="34"/>
  <c r="P155" i="34"/>
  <c r="Q155" i="34"/>
  <c r="S155" i="34"/>
  <c r="T155" i="34"/>
  <c r="AH155" i="34"/>
  <c r="AI155" i="34"/>
  <c r="AK155" i="34"/>
  <c r="AN155" i="34"/>
  <c r="AQ155" i="34"/>
  <c r="AR155" i="34"/>
  <c r="AT155" i="34"/>
  <c r="AW155" i="34"/>
  <c r="AZ155" i="34"/>
  <c r="G156" i="34"/>
  <c r="H156" i="34"/>
  <c r="J156" i="34"/>
  <c r="K156" i="34"/>
  <c r="P156" i="34"/>
  <c r="Q156" i="34"/>
  <c r="S156" i="34"/>
  <c r="T156" i="34"/>
  <c r="Y156" i="34"/>
  <c r="AH156" i="34"/>
  <c r="AI156" i="34"/>
  <c r="AK156" i="34"/>
  <c r="AN156" i="34"/>
  <c r="AQ156" i="34"/>
  <c r="AR156" i="34"/>
  <c r="AT156" i="34"/>
  <c r="AW156" i="34"/>
  <c r="AZ156" i="34"/>
  <c r="G157" i="34"/>
  <c r="H157" i="34"/>
  <c r="J157" i="34"/>
  <c r="K157" i="34"/>
  <c r="P157" i="34"/>
  <c r="Q157" i="34"/>
  <c r="S157" i="34"/>
  <c r="T157" i="34"/>
  <c r="Y157" i="34"/>
  <c r="AH157" i="34"/>
  <c r="AI157" i="34"/>
  <c r="AK157" i="34"/>
  <c r="AN157" i="34"/>
  <c r="AQ157" i="34"/>
  <c r="AR157" i="34"/>
  <c r="AT157" i="34"/>
  <c r="AW157" i="34"/>
  <c r="AZ157" i="34"/>
  <c r="G158" i="34"/>
  <c r="H158" i="34"/>
  <c r="J158" i="34"/>
  <c r="K158" i="34"/>
  <c r="P158" i="34"/>
  <c r="Q158" i="34"/>
  <c r="S158" i="34"/>
  <c r="T158" i="34"/>
  <c r="Y158" i="34"/>
  <c r="AH158" i="34"/>
  <c r="AI158" i="34"/>
  <c r="AK158" i="34"/>
  <c r="AN158" i="34"/>
  <c r="AQ158" i="34"/>
  <c r="AR158" i="34"/>
  <c r="AT158" i="34"/>
  <c r="AW158" i="34"/>
  <c r="AZ158" i="34"/>
  <c r="G159" i="34"/>
  <c r="H159" i="34"/>
  <c r="J159" i="34"/>
  <c r="K159" i="34"/>
  <c r="P159" i="34"/>
  <c r="Q159" i="34"/>
  <c r="S159" i="34"/>
  <c r="T159" i="34"/>
  <c r="Y159" i="34"/>
  <c r="AI159" i="34"/>
  <c r="AK159" i="34"/>
  <c r="AN159" i="34"/>
  <c r="AQ159" i="34"/>
  <c r="AR159" i="34"/>
  <c r="AT159" i="34"/>
  <c r="AW159" i="34"/>
  <c r="AZ159" i="34"/>
  <c r="G160" i="34"/>
  <c r="H160" i="34"/>
  <c r="J160" i="34"/>
  <c r="K160" i="34"/>
  <c r="P160" i="34"/>
  <c r="Q160" i="34"/>
  <c r="S160" i="34"/>
  <c r="T160" i="34"/>
  <c r="AI160" i="34"/>
  <c r="AK160" i="34"/>
  <c r="AN160" i="34"/>
  <c r="AQ160" i="34"/>
  <c r="AR160" i="34"/>
  <c r="AT160" i="34"/>
  <c r="AW160" i="34"/>
  <c r="AZ160" i="34"/>
  <c r="G161" i="34"/>
  <c r="H161" i="34"/>
  <c r="J161" i="34"/>
  <c r="K161" i="34"/>
  <c r="P161" i="34"/>
  <c r="Q161" i="34"/>
  <c r="S161" i="34"/>
  <c r="T161" i="34"/>
  <c r="Y161" i="34"/>
  <c r="AH161" i="34"/>
  <c r="AI161" i="34"/>
  <c r="AK161" i="34"/>
  <c r="AN161" i="34"/>
  <c r="AQ161" i="34"/>
  <c r="AR161" i="34"/>
  <c r="AT161" i="34"/>
  <c r="AW161" i="34"/>
  <c r="AZ161" i="34"/>
  <c r="G162" i="34"/>
  <c r="H162" i="34"/>
  <c r="J162" i="34"/>
  <c r="K162" i="34"/>
  <c r="P162" i="34"/>
  <c r="Q162" i="34"/>
  <c r="S162" i="34"/>
  <c r="T162" i="34"/>
  <c r="Y162" i="34"/>
  <c r="AH162" i="34"/>
  <c r="AI162" i="34"/>
  <c r="AK162" i="34"/>
  <c r="AN162" i="34"/>
  <c r="AQ162" i="34"/>
  <c r="AR162" i="34"/>
  <c r="AT162" i="34"/>
  <c r="AW162" i="34"/>
  <c r="AZ162" i="34"/>
  <c r="G163" i="34"/>
  <c r="H163" i="34"/>
  <c r="J163" i="34"/>
  <c r="K163" i="34"/>
  <c r="P163" i="34"/>
  <c r="Q163" i="34"/>
  <c r="S163" i="34"/>
  <c r="T163" i="34"/>
  <c r="Y163" i="34"/>
  <c r="AH163" i="34"/>
  <c r="AI163" i="34"/>
  <c r="AK163" i="34"/>
  <c r="AN163" i="34"/>
  <c r="AQ163" i="34"/>
  <c r="AR163" i="34"/>
  <c r="AT163" i="34"/>
  <c r="AW163" i="34"/>
  <c r="AZ163" i="34"/>
  <c r="G164" i="34"/>
  <c r="H164" i="34"/>
  <c r="J164" i="34"/>
  <c r="K164" i="34"/>
  <c r="P164" i="34"/>
  <c r="Q164" i="34"/>
  <c r="S164" i="34"/>
  <c r="T164" i="34"/>
  <c r="AH164" i="34"/>
  <c r="AI164" i="34"/>
  <c r="AK164" i="34"/>
  <c r="AN164" i="34"/>
  <c r="AQ164" i="34"/>
  <c r="AR164" i="34"/>
  <c r="AT164" i="34"/>
  <c r="AW164" i="34"/>
  <c r="AZ164" i="34"/>
  <c r="G165" i="34"/>
  <c r="H165" i="34"/>
  <c r="J165" i="34"/>
  <c r="K165" i="34"/>
  <c r="P165" i="34"/>
  <c r="Q165" i="34"/>
  <c r="S165" i="34"/>
  <c r="T165" i="34"/>
  <c r="Y165" i="34"/>
  <c r="AH165" i="34"/>
  <c r="AI165" i="34"/>
  <c r="AK165" i="34"/>
  <c r="AN165" i="34"/>
  <c r="AQ165" i="34"/>
  <c r="AR165" i="34"/>
  <c r="AT165" i="34"/>
  <c r="AW165" i="34"/>
  <c r="AZ165" i="34"/>
  <c r="G166" i="34"/>
  <c r="H166" i="34"/>
  <c r="J166" i="34"/>
  <c r="K166" i="34"/>
  <c r="P166" i="34"/>
  <c r="Q166" i="34"/>
  <c r="S166" i="34"/>
  <c r="T166" i="34"/>
  <c r="Y166" i="34"/>
  <c r="AH166" i="34"/>
  <c r="AI166" i="34"/>
  <c r="AK166" i="34"/>
  <c r="AN166" i="34"/>
  <c r="AQ166" i="34"/>
  <c r="AR166" i="34"/>
  <c r="AT166" i="34"/>
  <c r="AW166" i="34"/>
  <c r="AZ166" i="34"/>
  <c r="G167" i="34"/>
  <c r="H167" i="34"/>
  <c r="J167" i="34"/>
  <c r="K167" i="34"/>
  <c r="P167" i="34"/>
  <c r="Q167" i="34"/>
  <c r="S167" i="34"/>
  <c r="T167" i="34"/>
  <c r="Y167" i="34"/>
  <c r="AH167" i="34"/>
  <c r="AI167" i="34"/>
  <c r="AK167" i="34"/>
  <c r="AN167" i="34"/>
  <c r="AQ167" i="34"/>
  <c r="AR167" i="34"/>
  <c r="AT167" i="34"/>
  <c r="AW167" i="34"/>
  <c r="AZ167" i="34"/>
  <c r="G168" i="34"/>
  <c r="H168" i="34"/>
  <c r="J168" i="34"/>
  <c r="K168" i="34"/>
  <c r="P168" i="34"/>
  <c r="Q168" i="34"/>
  <c r="S168" i="34"/>
  <c r="T168" i="34"/>
  <c r="Y168" i="34"/>
  <c r="AH168" i="34"/>
  <c r="AI168" i="34"/>
  <c r="AK168" i="34"/>
  <c r="AN168" i="34"/>
  <c r="AQ168" i="34"/>
  <c r="AR168" i="34"/>
  <c r="AT168" i="34"/>
  <c r="AW168" i="34"/>
  <c r="AZ168" i="34"/>
  <c r="G169" i="34"/>
  <c r="H169" i="34"/>
  <c r="J169" i="34"/>
  <c r="K169" i="34"/>
  <c r="P169" i="34"/>
  <c r="Q169" i="34"/>
  <c r="S169" i="34"/>
  <c r="T169" i="34"/>
  <c r="Y169" i="34"/>
  <c r="AH169" i="34"/>
  <c r="AI169" i="34"/>
  <c r="AK169" i="34"/>
  <c r="AN169" i="34"/>
  <c r="AQ169" i="34"/>
  <c r="AR169" i="34"/>
  <c r="AT169" i="34"/>
  <c r="AW169" i="34"/>
  <c r="AZ169" i="34"/>
  <c r="G170" i="34"/>
  <c r="H170" i="34"/>
  <c r="J170" i="34"/>
  <c r="K170" i="34"/>
  <c r="P170" i="34"/>
  <c r="Q170" i="34"/>
  <c r="S170" i="34"/>
  <c r="T170" i="34"/>
  <c r="Y170" i="34"/>
  <c r="AH170" i="34"/>
  <c r="AI170" i="34"/>
  <c r="AK170" i="34"/>
  <c r="AN170" i="34"/>
  <c r="AQ170" i="34"/>
  <c r="AR170" i="34"/>
  <c r="AT170" i="34"/>
  <c r="AW170" i="34"/>
  <c r="AZ170" i="34"/>
  <c r="G171" i="34"/>
  <c r="H171" i="34"/>
  <c r="J171" i="34"/>
  <c r="K171" i="34"/>
  <c r="P171" i="34"/>
  <c r="Q171" i="34"/>
  <c r="S171" i="34"/>
  <c r="T171" i="34"/>
  <c r="AH171" i="34"/>
  <c r="AI171" i="34"/>
  <c r="AK171" i="34"/>
  <c r="AN171" i="34"/>
  <c r="AQ171" i="34"/>
  <c r="AR171" i="34"/>
  <c r="AT171" i="34"/>
  <c r="AW171" i="34"/>
  <c r="AZ171" i="34"/>
  <c r="G172" i="34"/>
  <c r="H172" i="34"/>
  <c r="J172" i="34"/>
  <c r="K172" i="34"/>
  <c r="P172" i="34"/>
  <c r="Q172" i="34"/>
  <c r="S172" i="34"/>
  <c r="T172" i="34"/>
  <c r="AH172" i="34"/>
  <c r="AI172" i="34"/>
  <c r="AK172" i="34"/>
  <c r="AN172" i="34"/>
  <c r="AQ172" i="34"/>
  <c r="AR172" i="34"/>
  <c r="AT172" i="34"/>
  <c r="AW172" i="34"/>
  <c r="AZ172" i="34"/>
  <c r="G173" i="34"/>
  <c r="H173" i="34"/>
  <c r="J173" i="34"/>
  <c r="K173" i="34"/>
  <c r="P173" i="34"/>
  <c r="Q173" i="34"/>
  <c r="S173" i="34"/>
  <c r="T173" i="34"/>
  <c r="AI173" i="34"/>
  <c r="AK173" i="34"/>
  <c r="AN173" i="34"/>
  <c r="AQ173" i="34"/>
  <c r="AR173" i="34"/>
  <c r="AT173" i="34"/>
  <c r="AW173" i="34"/>
  <c r="AZ173" i="34"/>
  <c r="G174" i="34"/>
  <c r="H174" i="34"/>
  <c r="J174" i="34"/>
  <c r="K174" i="34"/>
  <c r="P174" i="34"/>
  <c r="Q174" i="34"/>
  <c r="T174" i="34"/>
  <c r="Y174" i="34"/>
  <c r="AH174" i="34"/>
  <c r="AI174" i="34"/>
  <c r="AK174" i="34"/>
  <c r="AN174" i="34"/>
  <c r="AQ174" i="34"/>
  <c r="AR174" i="34"/>
  <c r="AT174" i="34"/>
  <c r="AW174" i="34"/>
  <c r="AZ174" i="34"/>
  <c r="G175" i="34"/>
  <c r="H175" i="34"/>
  <c r="J175" i="34"/>
  <c r="K175" i="34"/>
  <c r="P175" i="34"/>
  <c r="Q175" i="34"/>
  <c r="S175" i="34"/>
  <c r="T175" i="34"/>
  <c r="Y175" i="34"/>
  <c r="AH175" i="34"/>
  <c r="AI175" i="34"/>
  <c r="AK175" i="34"/>
  <c r="AN175" i="34"/>
  <c r="AQ175" i="34"/>
  <c r="AR175" i="34"/>
  <c r="AT175" i="34"/>
  <c r="AW175" i="34"/>
  <c r="AZ175" i="34"/>
  <c r="G176" i="34"/>
  <c r="H176" i="34"/>
  <c r="J176" i="34"/>
  <c r="K176" i="34"/>
  <c r="P176" i="34"/>
  <c r="Q176" i="34"/>
  <c r="S176" i="34"/>
  <c r="T176" i="34"/>
  <c r="Y176" i="34"/>
  <c r="AH176" i="34"/>
  <c r="AI176" i="34"/>
  <c r="AK176" i="34"/>
  <c r="AN176" i="34"/>
  <c r="AQ176" i="34"/>
  <c r="AR176" i="34"/>
  <c r="AT176" i="34"/>
  <c r="AW176" i="34"/>
  <c r="AZ176" i="34"/>
  <c r="G177" i="34"/>
  <c r="H177" i="34"/>
  <c r="J177" i="34"/>
  <c r="K177" i="34"/>
  <c r="P177" i="34"/>
  <c r="Q177" i="34"/>
  <c r="S177" i="34"/>
  <c r="T177" i="34"/>
  <c r="Y177" i="34"/>
  <c r="AH177" i="34"/>
  <c r="AI177" i="34"/>
  <c r="AK177" i="34"/>
  <c r="AN177" i="34"/>
  <c r="AQ177" i="34"/>
  <c r="AR177" i="34"/>
  <c r="AT177" i="34"/>
  <c r="AW177" i="34"/>
  <c r="AZ177" i="34"/>
  <c r="G178" i="34"/>
  <c r="H178" i="34"/>
  <c r="J178" i="34"/>
  <c r="K178" i="34"/>
  <c r="P178" i="34"/>
  <c r="Q178" i="34"/>
  <c r="S178" i="34"/>
  <c r="T178" i="34"/>
  <c r="Y178" i="34"/>
  <c r="AH178" i="34"/>
  <c r="AI178" i="34"/>
  <c r="AK178" i="34"/>
  <c r="AN178" i="34"/>
  <c r="AQ178" i="34"/>
  <c r="AR178" i="34"/>
  <c r="AT178" i="34"/>
  <c r="AW178" i="34"/>
  <c r="AZ178" i="34"/>
  <c r="G179" i="34"/>
  <c r="H179" i="34"/>
  <c r="J179" i="34"/>
  <c r="K179" i="34"/>
  <c r="P179" i="34"/>
  <c r="Q179" i="34"/>
  <c r="S179" i="34"/>
  <c r="T179" i="34"/>
  <c r="Y179" i="34"/>
  <c r="AH179" i="34"/>
  <c r="AI179" i="34"/>
  <c r="AK179" i="34"/>
  <c r="AN179" i="34"/>
  <c r="AQ179" i="34"/>
  <c r="AR179" i="34"/>
  <c r="AT179" i="34"/>
  <c r="AW179" i="34"/>
  <c r="AZ179" i="34"/>
  <c r="G180" i="34"/>
  <c r="H180" i="34"/>
  <c r="J180" i="34"/>
  <c r="K180" i="34"/>
  <c r="P180" i="34"/>
  <c r="Q180" i="34"/>
  <c r="S180" i="34"/>
  <c r="T180" i="34"/>
  <c r="Y180" i="34"/>
  <c r="AI180" i="34"/>
  <c r="AK180" i="34"/>
  <c r="AN180" i="34"/>
  <c r="AQ180" i="34"/>
  <c r="AR180" i="34"/>
  <c r="AT180" i="34"/>
  <c r="AW180" i="34"/>
  <c r="AZ180" i="34"/>
  <c r="G181" i="34"/>
  <c r="H181" i="34"/>
  <c r="J181" i="34"/>
  <c r="K181" i="34"/>
  <c r="P181" i="34"/>
  <c r="Q181" i="34"/>
  <c r="S181" i="34"/>
  <c r="T181" i="34"/>
  <c r="Y181" i="34"/>
  <c r="AH181" i="34"/>
  <c r="AI181" i="34"/>
  <c r="AK181" i="34"/>
  <c r="AN181" i="34"/>
  <c r="AQ181" i="34"/>
  <c r="AR181" i="34"/>
  <c r="AT181" i="34"/>
  <c r="AW181" i="34"/>
  <c r="AZ181" i="34"/>
  <c r="G182" i="34"/>
  <c r="H182" i="34"/>
  <c r="J182" i="34"/>
  <c r="K182" i="34"/>
  <c r="P182" i="34"/>
  <c r="Q182" i="34"/>
  <c r="S182" i="34"/>
  <c r="T182" i="34"/>
  <c r="Y182" i="34"/>
  <c r="AH182" i="34"/>
  <c r="AI182" i="34"/>
  <c r="AK182" i="34"/>
  <c r="AN182" i="34"/>
  <c r="AQ182" i="34"/>
  <c r="AR182" i="34"/>
  <c r="AT182" i="34"/>
  <c r="AW182" i="34"/>
  <c r="AZ182" i="34"/>
  <c r="G183" i="34"/>
  <c r="H183" i="34"/>
  <c r="J183" i="34"/>
  <c r="K183" i="34"/>
  <c r="P183" i="34"/>
  <c r="Q183" i="34"/>
  <c r="S183" i="34"/>
  <c r="T183" i="34"/>
  <c r="Y183" i="34"/>
  <c r="AH183" i="34"/>
  <c r="AI183" i="34"/>
  <c r="AK183" i="34"/>
  <c r="AN183" i="34"/>
  <c r="AQ183" i="34"/>
  <c r="AR183" i="34"/>
  <c r="AT183" i="34"/>
  <c r="AW183" i="34"/>
  <c r="AZ183" i="34"/>
  <c r="G184" i="34"/>
  <c r="H184" i="34"/>
  <c r="J184" i="34"/>
  <c r="K184" i="34"/>
  <c r="P184" i="34"/>
  <c r="Q184" i="34"/>
  <c r="S184" i="34"/>
  <c r="T184" i="34"/>
  <c r="Y184" i="34"/>
  <c r="AI184" i="34"/>
  <c r="AK184" i="34"/>
  <c r="AN184" i="34"/>
  <c r="AQ184" i="34"/>
  <c r="AR184" i="34"/>
  <c r="AT184" i="34"/>
  <c r="AW184" i="34"/>
  <c r="AZ184" i="34"/>
  <c r="G185" i="34"/>
  <c r="H185" i="34"/>
  <c r="J185" i="34"/>
  <c r="K185" i="34"/>
  <c r="P185" i="34"/>
  <c r="Q185" i="34"/>
  <c r="S185" i="34"/>
  <c r="T185" i="34"/>
  <c r="Y185" i="34"/>
  <c r="AH185" i="34"/>
  <c r="AI185" i="34"/>
  <c r="AK185" i="34"/>
  <c r="AN185" i="34"/>
  <c r="AQ185" i="34"/>
  <c r="AR185" i="34"/>
  <c r="AT185" i="34"/>
  <c r="AW185" i="34"/>
  <c r="AZ185" i="34"/>
  <c r="G186" i="34"/>
  <c r="H186" i="34"/>
  <c r="J186" i="34"/>
  <c r="K186" i="34"/>
  <c r="P186" i="34"/>
  <c r="Q186" i="34"/>
  <c r="S186" i="34"/>
  <c r="T186" i="34"/>
  <c r="Y186" i="34"/>
  <c r="AH186" i="34"/>
  <c r="AI186" i="34"/>
  <c r="AK186" i="34"/>
  <c r="AN186" i="34"/>
  <c r="AQ186" i="34"/>
  <c r="AR186" i="34"/>
  <c r="AT186" i="34"/>
  <c r="AW186" i="34"/>
  <c r="AZ186" i="34"/>
  <c r="G187" i="34"/>
  <c r="H187" i="34"/>
  <c r="J187" i="34"/>
  <c r="K187" i="34"/>
  <c r="P187" i="34"/>
  <c r="Q187" i="34"/>
  <c r="S187" i="34"/>
  <c r="T187" i="34"/>
  <c r="Y187" i="34"/>
  <c r="AH187" i="34"/>
  <c r="AI187" i="34"/>
  <c r="AK187" i="34"/>
  <c r="AN187" i="34"/>
  <c r="AQ187" i="34"/>
  <c r="AR187" i="34"/>
  <c r="AT187" i="34"/>
  <c r="AW187" i="34"/>
  <c r="AZ187" i="34"/>
  <c r="G188" i="34"/>
  <c r="H188" i="34"/>
  <c r="J188" i="34"/>
  <c r="K188" i="34"/>
  <c r="P188" i="34"/>
  <c r="Q188" i="34"/>
  <c r="S188" i="34"/>
  <c r="T188" i="34"/>
  <c r="AH188" i="34"/>
  <c r="AI188" i="34"/>
  <c r="AK188" i="34"/>
  <c r="AN188" i="34"/>
  <c r="AQ188" i="34"/>
  <c r="AR188" i="34"/>
  <c r="AT188" i="34"/>
  <c r="AW188" i="34"/>
  <c r="AZ188" i="34"/>
  <c r="G189" i="34"/>
  <c r="H189" i="34"/>
  <c r="J189" i="34"/>
  <c r="K189" i="34"/>
  <c r="P189" i="34"/>
  <c r="Q189" i="34"/>
  <c r="S189" i="34"/>
  <c r="T189" i="34"/>
  <c r="Y189" i="34"/>
  <c r="AH189" i="34"/>
  <c r="AI189" i="34"/>
  <c r="AK189" i="34"/>
  <c r="AN189" i="34"/>
  <c r="AQ189" i="34"/>
  <c r="AR189" i="34"/>
  <c r="AT189" i="34"/>
  <c r="AW189" i="34"/>
  <c r="AZ189" i="34"/>
  <c r="G190" i="34"/>
  <c r="H190" i="34"/>
  <c r="J190" i="34"/>
  <c r="K190" i="34"/>
  <c r="P190" i="34"/>
  <c r="Q190" i="34"/>
  <c r="T190" i="34"/>
  <c r="Y190" i="34"/>
  <c r="AH190" i="34"/>
  <c r="AI190" i="34"/>
  <c r="AK190" i="34"/>
  <c r="AN190" i="34"/>
  <c r="AQ190" i="34"/>
  <c r="AR190" i="34"/>
  <c r="AT190" i="34"/>
  <c r="AW190" i="34"/>
  <c r="AZ190" i="34"/>
  <c r="G191" i="34"/>
  <c r="H191" i="34"/>
  <c r="J191" i="34"/>
  <c r="K191" i="34"/>
  <c r="P191" i="34"/>
  <c r="Q191" i="34"/>
  <c r="S191" i="34"/>
  <c r="T191" i="34"/>
  <c r="Y191" i="34"/>
  <c r="AH191" i="34"/>
  <c r="AI191" i="34"/>
  <c r="AK191" i="34"/>
  <c r="AN191" i="34"/>
  <c r="AQ191" i="34"/>
  <c r="AR191" i="34"/>
  <c r="AT191" i="34"/>
  <c r="AW191" i="34"/>
  <c r="AZ191" i="34"/>
  <c r="G192" i="34"/>
  <c r="H192" i="34"/>
  <c r="J192" i="34"/>
  <c r="K192" i="34"/>
  <c r="P192" i="34"/>
  <c r="Q192" i="34"/>
  <c r="S192" i="34"/>
  <c r="T192" i="34"/>
  <c r="Y192" i="34"/>
  <c r="AH192" i="34"/>
  <c r="AI192" i="34"/>
  <c r="AK192" i="34"/>
  <c r="AN192" i="34"/>
  <c r="AQ192" i="34"/>
  <c r="AR192" i="34"/>
  <c r="AT192" i="34"/>
  <c r="AW192" i="34"/>
  <c r="AZ192" i="34"/>
  <c r="G193" i="34"/>
  <c r="H193" i="34"/>
  <c r="J193" i="34"/>
  <c r="K193" i="34"/>
  <c r="Q193" i="34"/>
  <c r="S193" i="34"/>
  <c r="T193" i="34"/>
  <c r="Y193" i="34"/>
  <c r="AH193" i="34"/>
  <c r="AI193" i="34"/>
  <c r="AK193" i="34"/>
  <c r="AN193" i="34"/>
  <c r="AQ193" i="34"/>
  <c r="AR193" i="34"/>
  <c r="AT193" i="34"/>
  <c r="AW193" i="34"/>
  <c r="AZ193" i="34"/>
  <c r="G194" i="34"/>
  <c r="H194" i="34"/>
  <c r="J194" i="34"/>
  <c r="K194" i="34"/>
  <c r="P194" i="34"/>
  <c r="Q194" i="34"/>
  <c r="S194" i="34"/>
  <c r="T194" i="34"/>
  <c r="Y194" i="34"/>
  <c r="AH194" i="34"/>
  <c r="AI194" i="34"/>
  <c r="AK194" i="34"/>
  <c r="AN194" i="34"/>
  <c r="AQ194" i="34"/>
  <c r="AR194" i="34"/>
  <c r="AT194" i="34"/>
  <c r="AW194" i="34"/>
  <c r="AZ194" i="34"/>
  <c r="G195" i="34"/>
  <c r="H195" i="34"/>
  <c r="J195" i="34"/>
  <c r="K195" i="34"/>
  <c r="P195" i="34"/>
  <c r="Q195" i="34"/>
  <c r="S195" i="34"/>
  <c r="T195" i="34"/>
  <c r="Y195" i="34"/>
  <c r="AH195" i="34"/>
  <c r="AI195" i="34"/>
  <c r="AK195" i="34"/>
  <c r="AN195" i="34"/>
  <c r="AQ195" i="34"/>
  <c r="AR195" i="34"/>
  <c r="AT195" i="34"/>
  <c r="AW195" i="34"/>
  <c r="AZ195" i="34"/>
  <c r="G196" i="34"/>
  <c r="H196" i="34"/>
  <c r="J196" i="34"/>
  <c r="K196" i="34"/>
  <c r="P196" i="34"/>
  <c r="Q196" i="34"/>
  <c r="S196" i="34"/>
  <c r="T196" i="34"/>
  <c r="AH196" i="34"/>
  <c r="AI196" i="34"/>
  <c r="AK196" i="34"/>
  <c r="AN196" i="34"/>
  <c r="AQ196" i="34"/>
  <c r="AR196" i="34"/>
  <c r="AT196" i="34"/>
  <c r="AW196" i="34"/>
  <c r="AZ196" i="34"/>
  <c r="G197" i="34"/>
  <c r="H197" i="34"/>
  <c r="J197" i="34"/>
  <c r="K197" i="34"/>
  <c r="P197" i="34"/>
  <c r="Q197" i="34"/>
  <c r="S197" i="34"/>
  <c r="T197" i="34"/>
  <c r="Y197" i="34"/>
  <c r="AH197" i="34"/>
  <c r="AI197" i="34"/>
  <c r="AK197" i="34"/>
  <c r="AN197" i="34"/>
  <c r="AQ197" i="34"/>
  <c r="AR197" i="34"/>
  <c r="AT197" i="34"/>
  <c r="AW197" i="34"/>
  <c r="AZ197" i="34"/>
  <c r="G198" i="34"/>
  <c r="H198" i="34"/>
  <c r="J198" i="34"/>
  <c r="K198" i="34"/>
  <c r="P198" i="34"/>
  <c r="Q198" i="34"/>
  <c r="S198" i="34"/>
  <c r="T198" i="34"/>
  <c r="Y198" i="34"/>
  <c r="AH198" i="34"/>
  <c r="AI198" i="34"/>
  <c r="AK198" i="34"/>
  <c r="AN198" i="34"/>
  <c r="AQ198" i="34"/>
  <c r="AR198" i="34"/>
  <c r="AT198" i="34"/>
  <c r="AW198" i="34"/>
  <c r="AZ198" i="34"/>
  <c r="G199" i="34"/>
  <c r="H199" i="34"/>
  <c r="J199" i="34"/>
  <c r="K199" i="34"/>
  <c r="P199" i="34"/>
  <c r="Q199" i="34"/>
  <c r="S199" i="34"/>
  <c r="T199" i="34"/>
  <c r="Y199" i="34"/>
  <c r="AH199" i="34"/>
  <c r="AI199" i="34"/>
  <c r="AK199" i="34"/>
  <c r="AN199" i="34"/>
  <c r="AQ199" i="34"/>
  <c r="AR199" i="34"/>
  <c r="AT199" i="34"/>
  <c r="AW199" i="34"/>
  <c r="AZ199" i="34"/>
  <c r="G200" i="34"/>
  <c r="H200" i="34"/>
  <c r="J200" i="34"/>
  <c r="K200" i="34"/>
  <c r="P200" i="34"/>
  <c r="Q200" i="34"/>
  <c r="S200" i="34"/>
  <c r="T200" i="34"/>
  <c r="Y200" i="34"/>
  <c r="AH200" i="34"/>
  <c r="AI200" i="34"/>
  <c r="AK200" i="34"/>
  <c r="AN200" i="34"/>
  <c r="AQ200" i="34"/>
  <c r="AR200" i="34"/>
  <c r="AT200" i="34"/>
  <c r="AW200" i="34"/>
  <c r="AZ200" i="34"/>
  <c r="G201" i="34"/>
  <c r="H201" i="34"/>
  <c r="J201" i="34"/>
  <c r="K201" i="34"/>
  <c r="P201" i="34"/>
  <c r="Q201" i="34"/>
  <c r="S201" i="34"/>
  <c r="T201" i="34"/>
  <c r="Y201" i="34"/>
  <c r="AH201" i="34"/>
  <c r="AI201" i="34"/>
  <c r="AK201" i="34"/>
  <c r="AN201" i="34"/>
  <c r="AQ201" i="34"/>
  <c r="AR201" i="34"/>
  <c r="AT201" i="34"/>
  <c r="AW201" i="34"/>
  <c r="AZ201" i="34"/>
  <c r="G202" i="34"/>
  <c r="H202" i="34"/>
  <c r="J202" i="34"/>
  <c r="K202" i="34"/>
  <c r="P202" i="34"/>
  <c r="Q202" i="34"/>
  <c r="S202" i="34"/>
  <c r="T202" i="34"/>
  <c r="Y202" i="34"/>
  <c r="AH202" i="34"/>
  <c r="AI202" i="34"/>
  <c r="AK202" i="34"/>
  <c r="AN202" i="34"/>
  <c r="AQ202" i="34"/>
  <c r="AR202" i="34"/>
  <c r="AT202" i="34"/>
  <c r="AW202" i="34"/>
  <c r="AZ202" i="34"/>
  <c r="G203" i="34"/>
  <c r="H203" i="34"/>
  <c r="J203" i="34"/>
  <c r="K203" i="34"/>
  <c r="P203" i="34"/>
  <c r="Q203" i="34"/>
  <c r="S203" i="34"/>
  <c r="T203" i="34"/>
  <c r="Y203" i="34"/>
  <c r="AH203" i="34"/>
  <c r="AI203" i="34"/>
  <c r="AK203" i="34"/>
  <c r="AN203" i="34"/>
  <c r="AQ203" i="34"/>
  <c r="AR203" i="34"/>
  <c r="AT203" i="34"/>
  <c r="AW203" i="34"/>
  <c r="AZ203" i="34"/>
  <c r="G204" i="34"/>
  <c r="H204" i="34"/>
  <c r="J204" i="34"/>
  <c r="K204" i="34"/>
  <c r="P204" i="34"/>
  <c r="Q204" i="34"/>
  <c r="S204" i="34"/>
  <c r="T204" i="34"/>
  <c r="Y204" i="34"/>
  <c r="AH204" i="34"/>
  <c r="AI204" i="34"/>
  <c r="AK204" i="34"/>
  <c r="AN204" i="34"/>
  <c r="AQ204" i="34"/>
  <c r="AR204" i="34"/>
  <c r="AT204" i="34"/>
  <c r="AW204" i="34"/>
  <c r="AZ204" i="34"/>
  <c r="G205" i="34"/>
  <c r="H205" i="34"/>
  <c r="J205" i="34"/>
  <c r="K205" i="34"/>
  <c r="P205" i="34"/>
  <c r="Q205" i="34"/>
  <c r="T205" i="34"/>
  <c r="Y205" i="34"/>
  <c r="AH205" i="34"/>
  <c r="AI205" i="34"/>
  <c r="AK205" i="34"/>
  <c r="AN205" i="34"/>
  <c r="AQ205" i="34"/>
  <c r="AR205" i="34"/>
  <c r="AT205" i="34"/>
  <c r="AW205" i="34"/>
  <c r="AZ205" i="34"/>
  <c r="G206" i="34"/>
  <c r="H206" i="34"/>
  <c r="J206" i="34"/>
  <c r="K206" i="34"/>
  <c r="P206" i="34"/>
  <c r="Q206" i="34"/>
  <c r="S206" i="34"/>
  <c r="T206" i="34"/>
  <c r="Y206" i="34"/>
  <c r="AH206" i="34"/>
  <c r="AI206" i="34"/>
  <c r="AK206" i="34"/>
  <c r="AN206" i="34"/>
  <c r="AQ206" i="34"/>
  <c r="AR206" i="34"/>
  <c r="AT206" i="34"/>
  <c r="AW206" i="34"/>
  <c r="AZ206" i="34"/>
  <c r="G207" i="34"/>
  <c r="H207" i="34"/>
  <c r="J207" i="34"/>
  <c r="K207" i="34"/>
  <c r="P207" i="34"/>
  <c r="Q207" i="34"/>
  <c r="T207" i="34"/>
  <c r="Y207" i="34"/>
  <c r="AH207" i="34"/>
  <c r="AI207" i="34"/>
  <c r="AK207" i="34"/>
  <c r="AN207" i="34"/>
  <c r="AQ207" i="34"/>
  <c r="AR207" i="34"/>
  <c r="AT207" i="34"/>
  <c r="AW207" i="34"/>
  <c r="AZ207" i="34"/>
  <c r="G208" i="34"/>
  <c r="H208" i="34"/>
  <c r="J208" i="34"/>
  <c r="K208" i="34"/>
  <c r="P208" i="34"/>
  <c r="Q208" i="34"/>
  <c r="S208" i="34"/>
  <c r="T208" i="34"/>
  <c r="Y208" i="34"/>
  <c r="AH208" i="34"/>
  <c r="AI208" i="34"/>
  <c r="AK208" i="34"/>
  <c r="AN208" i="34"/>
  <c r="AQ208" i="34"/>
  <c r="AR208" i="34"/>
  <c r="AT208" i="34"/>
  <c r="AW208" i="34"/>
  <c r="AZ208" i="34"/>
  <c r="G209" i="34"/>
  <c r="H209" i="34"/>
  <c r="J209" i="34"/>
  <c r="K209" i="34"/>
  <c r="P209" i="34"/>
  <c r="Q209" i="34"/>
  <c r="S209" i="34"/>
  <c r="T209" i="34"/>
  <c r="Y209" i="34"/>
  <c r="AH209" i="34"/>
  <c r="AI209" i="34"/>
  <c r="AK209" i="34"/>
  <c r="AN209" i="34"/>
  <c r="AQ209" i="34"/>
  <c r="AR209" i="34"/>
  <c r="AT209" i="34"/>
  <c r="AW209" i="34"/>
  <c r="AZ209" i="34"/>
  <c r="G210" i="34"/>
  <c r="H210" i="34"/>
  <c r="J210" i="34"/>
  <c r="K210" i="34"/>
  <c r="P210" i="34"/>
  <c r="Q210" i="34"/>
  <c r="S210" i="34"/>
  <c r="T210" i="34"/>
  <c r="Y210" i="34"/>
  <c r="AH210" i="34"/>
  <c r="AI210" i="34"/>
  <c r="AK210" i="34"/>
  <c r="AN210" i="34"/>
  <c r="AQ210" i="34"/>
  <c r="AR210" i="34"/>
  <c r="AT210" i="34"/>
  <c r="AW210" i="34"/>
  <c r="AZ210" i="34"/>
  <c r="G211" i="34"/>
  <c r="H211" i="34"/>
  <c r="J211" i="34"/>
  <c r="K211" i="34"/>
  <c r="P211" i="34"/>
  <c r="Q211" i="34"/>
  <c r="S211" i="34"/>
  <c r="T211" i="34"/>
  <c r="Y211" i="34"/>
  <c r="AI211" i="34"/>
  <c r="AK211" i="34"/>
  <c r="AN211" i="34"/>
  <c r="AQ211" i="34"/>
  <c r="AR211" i="34"/>
  <c r="AT211" i="34"/>
  <c r="AW211" i="34"/>
  <c r="AZ211" i="34"/>
  <c r="G212" i="34"/>
  <c r="H212" i="34"/>
  <c r="J212" i="34"/>
  <c r="K212" i="34"/>
  <c r="P212" i="34"/>
  <c r="Q212" i="34"/>
  <c r="S212" i="34"/>
  <c r="T212" i="34"/>
  <c r="Y212" i="34"/>
  <c r="AH212" i="34"/>
  <c r="AI212" i="34"/>
  <c r="AK212" i="34"/>
  <c r="AN212" i="34"/>
  <c r="AQ212" i="34"/>
  <c r="AR212" i="34"/>
  <c r="AT212" i="34"/>
  <c r="AW212" i="34"/>
  <c r="AZ212" i="34"/>
  <c r="G213" i="34"/>
  <c r="H213" i="34"/>
  <c r="J213" i="34"/>
  <c r="K213" i="34"/>
  <c r="P213" i="34"/>
  <c r="Q213" i="34"/>
  <c r="S213" i="34"/>
  <c r="T213" i="34"/>
  <c r="Y213" i="34"/>
  <c r="AH213" i="34"/>
  <c r="AI213" i="34"/>
  <c r="AK213" i="34"/>
  <c r="AN213" i="34"/>
  <c r="AQ213" i="34"/>
  <c r="AR213" i="34"/>
  <c r="AT213" i="34"/>
  <c r="AW213" i="34"/>
  <c r="AZ213" i="34"/>
  <c r="G214" i="34"/>
  <c r="H214" i="34"/>
  <c r="J214" i="34"/>
  <c r="K214" i="34"/>
  <c r="P214" i="34"/>
  <c r="Q214" i="34"/>
  <c r="S214" i="34"/>
  <c r="T214" i="34"/>
  <c r="Y214" i="34"/>
  <c r="AI214" i="34"/>
  <c r="AK214" i="34"/>
  <c r="AN214" i="34"/>
  <c r="AQ214" i="34"/>
  <c r="AR214" i="34"/>
  <c r="AT214" i="34"/>
  <c r="AW214" i="34"/>
  <c r="AZ214" i="34"/>
  <c r="G215" i="34"/>
  <c r="H215" i="34"/>
  <c r="J215" i="34"/>
  <c r="K215" i="34"/>
  <c r="P215" i="34"/>
  <c r="Q215" i="34"/>
  <c r="S215" i="34"/>
  <c r="T215" i="34"/>
  <c r="Y215" i="34"/>
  <c r="AH215" i="34"/>
  <c r="AI215" i="34"/>
  <c r="AK215" i="34"/>
  <c r="AN215" i="34"/>
  <c r="AQ215" i="34"/>
  <c r="AR215" i="34"/>
  <c r="AT215" i="34"/>
  <c r="AW215" i="34"/>
  <c r="AZ215" i="34"/>
  <c r="G216" i="34"/>
  <c r="H216" i="34"/>
  <c r="J216" i="34"/>
  <c r="K216" i="34"/>
  <c r="P216" i="34"/>
  <c r="Q216" i="34"/>
  <c r="S216" i="34"/>
  <c r="T216" i="34"/>
  <c r="AI216" i="34"/>
  <c r="AK216" i="34"/>
  <c r="AN216" i="34"/>
  <c r="AQ216" i="34"/>
  <c r="AR216" i="34"/>
  <c r="AT216" i="34"/>
  <c r="AW216" i="34"/>
  <c r="AZ216" i="34"/>
  <c r="G217" i="34"/>
  <c r="H217" i="34"/>
  <c r="J217" i="34"/>
  <c r="K217" i="34"/>
  <c r="P217" i="34"/>
  <c r="Q217" i="34"/>
  <c r="S217" i="34"/>
  <c r="T217" i="34"/>
  <c r="Y217" i="34"/>
  <c r="AH217" i="34"/>
  <c r="AI217" i="34"/>
  <c r="AK217" i="34"/>
  <c r="AN217" i="34"/>
  <c r="AQ217" i="34"/>
  <c r="AR217" i="34"/>
  <c r="AT217" i="34"/>
  <c r="AW217" i="34"/>
  <c r="AZ217" i="34"/>
  <c r="G218" i="34"/>
  <c r="H218" i="34"/>
  <c r="J218" i="34"/>
  <c r="K218" i="34"/>
  <c r="P218" i="34"/>
  <c r="Q218" i="34"/>
  <c r="S218" i="34"/>
  <c r="T218" i="34"/>
  <c r="Y218" i="34"/>
  <c r="AH218" i="34"/>
  <c r="AI218" i="34"/>
  <c r="AK218" i="34"/>
  <c r="AN218" i="34"/>
  <c r="AQ218" i="34"/>
  <c r="AR218" i="34"/>
  <c r="AT218" i="34"/>
  <c r="AW218" i="34"/>
  <c r="AZ218" i="34"/>
  <c r="G219" i="34"/>
  <c r="H219" i="34"/>
  <c r="J219" i="34"/>
  <c r="K219" i="34"/>
  <c r="P219" i="34"/>
  <c r="Q219" i="34"/>
  <c r="S219" i="34"/>
  <c r="T219" i="34"/>
  <c r="Y219" i="34"/>
  <c r="AH219" i="34"/>
  <c r="AI219" i="34"/>
  <c r="AK219" i="34"/>
  <c r="AN219" i="34"/>
  <c r="AQ219" i="34"/>
  <c r="AR219" i="34"/>
  <c r="AT219" i="34"/>
  <c r="AW219" i="34"/>
  <c r="AZ219" i="34"/>
  <c r="G220" i="34"/>
  <c r="H220" i="34"/>
  <c r="J220" i="34"/>
  <c r="K220" i="34"/>
  <c r="P220" i="34"/>
  <c r="Q220" i="34"/>
  <c r="S220" i="34"/>
  <c r="T220" i="34"/>
  <c r="Y220" i="34"/>
  <c r="AH220" i="34"/>
  <c r="AI220" i="34"/>
  <c r="AK220" i="34"/>
  <c r="AN220" i="34"/>
  <c r="AQ220" i="34"/>
  <c r="AR220" i="34"/>
  <c r="AT220" i="34"/>
  <c r="AW220" i="34"/>
  <c r="AZ220" i="34"/>
  <c r="G221" i="34"/>
  <c r="H221" i="34"/>
  <c r="J221" i="34"/>
  <c r="K221" i="34"/>
  <c r="P221" i="34"/>
  <c r="Q221" i="34"/>
  <c r="T221" i="34"/>
  <c r="Y221" i="34"/>
  <c r="AH221" i="34"/>
  <c r="AI221" i="34"/>
  <c r="AK221" i="34"/>
  <c r="AN221" i="34"/>
  <c r="AQ221" i="34"/>
  <c r="AR221" i="34"/>
  <c r="AT221" i="34"/>
  <c r="AW221" i="34"/>
  <c r="AZ221" i="34"/>
  <c r="G222" i="34"/>
  <c r="H222" i="34"/>
  <c r="J222" i="34"/>
  <c r="K222" i="34"/>
  <c r="P222" i="34"/>
  <c r="Q222" i="34"/>
  <c r="S222" i="34"/>
  <c r="T222" i="34"/>
  <c r="Y222" i="34"/>
  <c r="AH222" i="34"/>
  <c r="AI222" i="34"/>
  <c r="AK222" i="34"/>
  <c r="AN222" i="34"/>
  <c r="AQ222" i="34"/>
  <c r="AR222" i="34"/>
  <c r="AT222" i="34"/>
  <c r="AW222" i="34"/>
  <c r="AZ222" i="34"/>
  <c r="G223" i="34"/>
  <c r="H223" i="34"/>
  <c r="J223" i="34"/>
  <c r="K223" i="34"/>
  <c r="P223" i="34"/>
  <c r="Q223" i="34"/>
  <c r="S223" i="34"/>
  <c r="T223" i="34"/>
  <c r="Y223" i="34"/>
  <c r="AH223" i="34"/>
  <c r="AI223" i="34"/>
  <c r="AK223" i="34"/>
  <c r="AN223" i="34"/>
  <c r="AQ223" i="34"/>
  <c r="AR223" i="34"/>
  <c r="AT223" i="34"/>
  <c r="AW223" i="34"/>
  <c r="AZ223" i="34"/>
  <c r="G224" i="34"/>
  <c r="H224" i="34"/>
  <c r="J224" i="34"/>
  <c r="K224" i="34"/>
  <c r="P224" i="34"/>
  <c r="Q224" i="34"/>
  <c r="S224" i="34"/>
  <c r="T224" i="34"/>
  <c r="Y224" i="34"/>
  <c r="AI224" i="34"/>
  <c r="AK224" i="34"/>
  <c r="AN224" i="34"/>
  <c r="AQ224" i="34"/>
  <c r="AR224" i="34"/>
  <c r="AT224" i="34"/>
  <c r="AW224" i="34"/>
  <c r="AZ224" i="34"/>
  <c r="G225" i="34"/>
  <c r="H225" i="34"/>
  <c r="J225" i="34"/>
  <c r="K225" i="34"/>
  <c r="P225" i="34"/>
  <c r="Q225" i="34"/>
  <c r="S225" i="34"/>
  <c r="T225" i="34"/>
  <c r="Y225" i="34"/>
  <c r="AH225" i="34"/>
  <c r="AI225" i="34"/>
  <c r="AK225" i="34"/>
  <c r="AN225" i="34"/>
  <c r="AQ225" i="34"/>
  <c r="AR225" i="34"/>
  <c r="AT225" i="34"/>
  <c r="AW225" i="34"/>
  <c r="AZ225" i="34"/>
  <c r="G226" i="34"/>
  <c r="H226" i="34"/>
  <c r="J226" i="34"/>
  <c r="K226" i="34"/>
  <c r="P226" i="34"/>
  <c r="Q226" i="34"/>
  <c r="S226" i="34"/>
  <c r="T226" i="34"/>
  <c r="Y226" i="34"/>
  <c r="AH226" i="34"/>
  <c r="AI226" i="34"/>
  <c r="AK226" i="34"/>
  <c r="AN226" i="34"/>
  <c r="AQ226" i="34"/>
  <c r="AR226" i="34"/>
  <c r="AT226" i="34"/>
  <c r="AW226" i="34"/>
  <c r="AZ226" i="34"/>
  <c r="G227" i="34"/>
  <c r="H227" i="34"/>
  <c r="J227" i="34"/>
  <c r="K227" i="34"/>
  <c r="P227" i="34"/>
  <c r="Q227" i="34"/>
  <c r="S227" i="34"/>
  <c r="T227" i="34"/>
  <c r="Y227" i="34"/>
  <c r="AH227" i="34"/>
  <c r="AI227" i="34"/>
  <c r="AK227" i="34"/>
  <c r="AN227" i="34"/>
  <c r="AQ227" i="34"/>
  <c r="AR227" i="34"/>
  <c r="AT227" i="34"/>
  <c r="AW227" i="34"/>
  <c r="AZ227" i="34"/>
  <c r="G228" i="34"/>
  <c r="H228" i="34"/>
  <c r="J228" i="34"/>
  <c r="K228" i="34"/>
  <c r="P228" i="34"/>
  <c r="Q228" i="34"/>
  <c r="S228" i="34"/>
  <c r="T228" i="34"/>
  <c r="Y228" i="34"/>
  <c r="AH228" i="34"/>
  <c r="AI228" i="34"/>
  <c r="AK228" i="34"/>
  <c r="AN228" i="34"/>
  <c r="AQ228" i="34"/>
  <c r="AR228" i="34"/>
  <c r="AT228" i="34"/>
  <c r="AW228" i="34"/>
  <c r="AZ228" i="34"/>
  <c r="G229" i="34"/>
  <c r="H229" i="34"/>
  <c r="J229" i="34"/>
  <c r="K229" i="34"/>
  <c r="P229" i="34"/>
  <c r="Q229" i="34"/>
  <c r="T229" i="34"/>
  <c r="Y229" i="34"/>
  <c r="AH229" i="34"/>
  <c r="AI229" i="34"/>
  <c r="AK229" i="34"/>
  <c r="AN229" i="34"/>
  <c r="AQ229" i="34"/>
  <c r="AR229" i="34"/>
  <c r="AT229" i="34"/>
  <c r="AW229" i="34"/>
  <c r="AZ229" i="34"/>
  <c r="G230" i="34"/>
  <c r="H230" i="34"/>
  <c r="J230" i="34"/>
  <c r="K230" i="34"/>
  <c r="P230" i="34"/>
  <c r="Q230" i="34"/>
  <c r="S230" i="34"/>
  <c r="T230" i="34"/>
  <c r="Y230" i="34"/>
  <c r="AI230" i="34"/>
  <c r="AK230" i="34"/>
  <c r="AN230" i="34"/>
  <c r="AQ230" i="34"/>
  <c r="AR230" i="34"/>
  <c r="AT230" i="34"/>
  <c r="AW230" i="34"/>
  <c r="AZ230" i="34"/>
  <c r="G231" i="34"/>
  <c r="H231" i="34"/>
  <c r="J231" i="34"/>
  <c r="K231" i="34"/>
  <c r="Q231" i="34"/>
  <c r="S231" i="34"/>
  <c r="T231" i="34"/>
  <c r="Y231" i="34"/>
  <c r="AH231" i="34"/>
  <c r="AI231" i="34"/>
  <c r="AK231" i="34"/>
  <c r="AN231" i="34"/>
  <c r="AQ231" i="34"/>
  <c r="AR231" i="34"/>
  <c r="AT231" i="34"/>
  <c r="AW231" i="34"/>
  <c r="AZ231" i="34"/>
  <c r="G232" i="34"/>
  <c r="H232" i="34"/>
  <c r="J232" i="34"/>
  <c r="K232" i="34"/>
  <c r="P232" i="34"/>
  <c r="Q232" i="34"/>
  <c r="S232" i="34"/>
  <c r="T232" i="34"/>
  <c r="Y232" i="34"/>
  <c r="AH232" i="34"/>
  <c r="AI232" i="34"/>
  <c r="AK232" i="34"/>
  <c r="AN232" i="34"/>
  <c r="AQ232" i="34"/>
  <c r="AR232" i="34"/>
  <c r="AT232" i="34"/>
  <c r="AW232" i="34"/>
  <c r="AZ232" i="34"/>
  <c r="G233" i="34"/>
  <c r="H233" i="34"/>
  <c r="J233" i="34"/>
  <c r="K233" i="34"/>
  <c r="P233" i="34"/>
  <c r="Q233" i="34"/>
  <c r="S233" i="34"/>
  <c r="T233" i="34"/>
  <c r="Y233" i="34"/>
  <c r="AH233" i="34"/>
  <c r="AI233" i="34"/>
  <c r="AK233" i="34"/>
  <c r="AN233" i="34"/>
  <c r="AQ233" i="34"/>
  <c r="AR233" i="34"/>
  <c r="AT233" i="34"/>
  <c r="AW233" i="34"/>
  <c r="AZ233" i="34"/>
  <c r="G234" i="34"/>
  <c r="H234" i="34"/>
  <c r="J234" i="34"/>
  <c r="K234" i="34"/>
  <c r="P234" i="34"/>
  <c r="Q234" i="34"/>
  <c r="S234" i="34"/>
  <c r="T234" i="34"/>
  <c r="Y234" i="34"/>
  <c r="AH234" i="34"/>
  <c r="AI234" i="34"/>
  <c r="AK234" i="34"/>
  <c r="AN234" i="34"/>
  <c r="AQ234" i="34"/>
  <c r="AR234" i="34"/>
  <c r="AT234" i="34"/>
  <c r="AW234" i="34"/>
  <c r="AZ234" i="34"/>
  <c r="G235" i="34"/>
  <c r="H235" i="34"/>
  <c r="J235" i="34"/>
  <c r="K235" i="34"/>
  <c r="P235" i="34"/>
  <c r="Q235" i="34"/>
  <c r="S235" i="34"/>
  <c r="T235" i="34"/>
  <c r="Y235" i="34"/>
  <c r="AH235" i="34"/>
  <c r="AI235" i="34"/>
  <c r="AK235" i="34"/>
  <c r="AN235" i="34"/>
  <c r="AQ235" i="34"/>
  <c r="AR235" i="34"/>
  <c r="AT235" i="34"/>
  <c r="AW235" i="34"/>
  <c r="AZ235" i="34"/>
  <c r="G236" i="34"/>
  <c r="H236" i="34"/>
  <c r="J236" i="34"/>
  <c r="K236" i="34"/>
  <c r="P236" i="34"/>
  <c r="Q236" i="34"/>
  <c r="S236" i="34"/>
  <c r="T236" i="34"/>
  <c r="Y236" i="34"/>
  <c r="AH236" i="34"/>
  <c r="AI236" i="34"/>
  <c r="AK236" i="34"/>
  <c r="AN236" i="34"/>
  <c r="AQ236" i="34"/>
  <c r="AR236" i="34"/>
  <c r="AT236" i="34"/>
  <c r="AW236" i="34"/>
  <c r="AZ236" i="34"/>
  <c r="G237" i="34"/>
  <c r="H237" i="34"/>
  <c r="J237" i="34"/>
  <c r="K237" i="34"/>
  <c r="P237" i="34"/>
  <c r="Q237" i="34"/>
  <c r="S237" i="34"/>
  <c r="T237" i="34"/>
  <c r="Y237" i="34"/>
  <c r="AH237" i="34"/>
  <c r="AI237" i="34"/>
  <c r="AK237" i="34"/>
  <c r="AN237" i="34"/>
  <c r="AQ237" i="34"/>
  <c r="AR237" i="34"/>
  <c r="AT237" i="34"/>
  <c r="AW237" i="34"/>
  <c r="AZ237" i="34"/>
  <c r="G238" i="34"/>
  <c r="H238" i="34"/>
  <c r="J238" i="34"/>
  <c r="K238" i="34"/>
  <c r="P238" i="34"/>
  <c r="Q238" i="34"/>
  <c r="S238" i="34"/>
  <c r="T238" i="34"/>
  <c r="Y238" i="34"/>
  <c r="AH238" i="34"/>
  <c r="AI238" i="34"/>
  <c r="AK238" i="34"/>
  <c r="AN238" i="34"/>
  <c r="AQ238" i="34"/>
  <c r="AR238" i="34"/>
  <c r="AT238" i="34"/>
  <c r="AW238" i="34"/>
  <c r="AZ238" i="34"/>
  <c r="G239" i="34"/>
  <c r="H239" i="34"/>
  <c r="J239" i="34"/>
  <c r="K239" i="34"/>
  <c r="P239" i="34"/>
  <c r="Q239" i="34"/>
  <c r="S239" i="34"/>
  <c r="T239" i="34"/>
  <c r="Y239" i="34"/>
  <c r="AH239" i="34"/>
  <c r="AI239" i="34"/>
  <c r="AK239" i="34"/>
  <c r="AN239" i="34"/>
  <c r="AQ239" i="34"/>
  <c r="AR239" i="34"/>
  <c r="AT239" i="34"/>
  <c r="AW239" i="34"/>
  <c r="AZ239" i="34"/>
  <c r="G240" i="34"/>
  <c r="H240" i="34"/>
  <c r="J240" i="34"/>
  <c r="K240" i="34"/>
  <c r="P240" i="34"/>
  <c r="Q240" i="34"/>
  <c r="S240" i="34"/>
  <c r="T240" i="34"/>
  <c r="Y240" i="34"/>
  <c r="AH240" i="34"/>
  <c r="AI240" i="34"/>
  <c r="AK240" i="34"/>
  <c r="AN240" i="34"/>
  <c r="AQ240" i="34"/>
  <c r="AR240" i="34"/>
  <c r="AT240" i="34"/>
  <c r="AW240" i="34"/>
  <c r="AZ240" i="34"/>
  <c r="G241" i="34"/>
  <c r="H241" i="34"/>
  <c r="J241" i="34"/>
  <c r="K241" i="34"/>
  <c r="P241" i="34"/>
  <c r="Q241" i="34"/>
  <c r="S241" i="34"/>
  <c r="T241" i="34"/>
  <c r="Y241" i="34"/>
  <c r="AH241" i="34"/>
  <c r="AI241" i="34"/>
  <c r="AK241" i="34"/>
  <c r="AN241" i="34"/>
  <c r="AQ241" i="34"/>
  <c r="AR241" i="34"/>
  <c r="AT241" i="34"/>
  <c r="AW241" i="34"/>
  <c r="AZ241" i="34"/>
  <c r="G242" i="34"/>
  <c r="H242" i="34"/>
  <c r="J242" i="34"/>
  <c r="K242" i="34"/>
  <c r="P242" i="34"/>
  <c r="Q242" i="34"/>
  <c r="S242" i="34"/>
  <c r="T242" i="34"/>
  <c r="Y242" i="34"/>
  <c r="AH242" i="34"/>
  <c r="AI242" i="34"/>
  <c r="AK242" i="34"/>
  <c r="AN242" i="34"/>
  <c r="AQ242" i="34"/>
  <c r="AR242" i="34"/>
  <c r="AT242" i="34"/>
  <c r="AW242" i="34"/>
  <c r="AZ242" i="34"/>
  <c r="G243" i="34"/>
  <c r="H243" i="34"/>
  <c r="J243" i="34"/>
  <c r="K243" i="34"/>
  <c r="P243" i="34"/>
  <c r="Q243" i="34"/>
  <c r="S243" i="34"/>
  <c r="T243" i="34"/>
  <c r="Y243" i="34"/>
  <c r="AH243" i="34"/>
  <c r="AI243" i="34"/>
  <c r="AK243" i="34"/>
  <c r="AN243" i="34"/>
  <c r="AQ243" i="34"/>
  <c r="AR243" i="34"/>
  <c r="AT243" i="34"/>
  <c r="AW243" i="34"/>
  <c r="AZ243" i="34"/>
  <c r="G244" i="34"/>
  <c r="H244" i="34"/>
  <c r="J244" i="34"/>
  <c r="K244" i="34"/>
  <c r="P244" i="34"/>
  <c r="Q244" i="34"/>
  <c r="S244" i="34"/>
  <c r="T244" i="34"/>
  <c r="AH244" i="34"/>
  <c r="AI244" i="34"/>
  <c r="AK244" i="34"/>
  <c r="AN244" i="34"/>
  <c r="AQ244" i="34"/>
  <c r="AR244" i="34"/>
  <c r="AT244" i="34"/>
  <c r="AW244" i="34"/>
  <c r="AZ244" i="34"/>
  <c r="G245" i="34"/>
  <c r="H245" i="34"/>
  <c r="J245" i="34"/>
  <c r="K245" i="34"/>
  <c r="P245" i="34"/>
  <c r="Q245" i="34"/>
  <c r="S245" i="34"/>
  <c r="T245" i="34"/>
  <c r="Y245" i="34"/>
  <c r="AH245" i="34"/>
  <c r="AI245" i="34"/>
  <c r="AK245" i="34"/>
  <c r="AN245" i="34"/>
  <c r="AQ245" i="34"/>
  <c r="AR245" i="34"/>
  <c r="AT245" i="34"/>
  <c r="AW245" i="34"/>
  <c r="AZ245" i="34"/>
  <c r="G246" i="34"/>
  <c r="H246" i="34"/>
  <c r="J246" i="34"/>
  <c r="K246" i="34"/>
  <c r="P246" i="34"/>
  <c r="Q246" i="34"/>
  <c r="S246" i="34"/>
  <c r="T246" i="34"/>
  <c r="Y246" i="34"/>
  <c r="AH246" i="34"/>
  <c r="AI246" i="34"/>
  <c r="AK246" i="34"/>
  <c r="AN246" i="34"/>
  <c r="AQ246" i="34"/>
  <c r="AR246" i="34"/>
  <c r="AT246" i="34"/>
  <c r="AW246" i="34"/>
  <c r="AZ246" i="34"/>
  <c r="G247" i="34"/>
  <c r="H247" i="34"/>
  <c r="J247" i="34"/>
  <c r="K247" i="34"/>
  <c r="P247" i="34"/>
  <c r="Q247" i="34"/>
  <c r="S247" i="34"/>
  <c r="T247" i="34"/>
  <c r="Y247" i="34"/>
  <c r="AH247" i="34"/>
  <c r="AI247" i="34"/>
  <c r="AK247" i="34"/>
  <c r="AN247" i="34"/>
  <c r="AQ247" i="34"/>
  <c r="AR247" i="34"/>
  <c r="AT247" i="34"/>
  <c r="AW247" i="34"/>
  <c r="AZ247" i="34"/>
  <c r="G248" i="34"/>
  <c r="H248" i="34"/>
  <c r="J248" i="34"/>
  <c r="K248" i="34"/>
  <c r="P248" i="34"/>
  <c r="Q248" i="34"/>
  <c r="S248" i="34"/>
  <c r="T248" i="34"/>
  <c r="AH248" i="34"/>
  <c r="AI248" i="34"/>
  <c r="AK248" i="34"/>
  <c r="AN248" i="34"/>
  <c r="AQ248" i="34"/>
  <c r="AR248" i="34"/>
  <c r="AT248" i="34"/>
  <c r="AW248" i="34"/>
  <c r="AZ248" i="34"/>
  <c r="G249" i="34"/>
  <c r="H249" i="34"/>
  <c r="J249" i="34"/>
  <c r="K249" i="34"/>
  <c r="P249" i="34"/>
  <c r="Q249" i="34"/>
  <c r="T249" i="34"/>
  <c r="AH249" i="34"/>
  <c r="AI249" i="34"/>
  <c r="AK249" i="34"/>
  <c r="AN249" i="34"/>
  <c r="AQ249" i="34"/>
  <c r="AR249" i="34"/>
  <c r="AT249" i="34"/>
  <c r="AW249" i="34"/>
  <c r="AZ249" i="34"/>
  <c r="G250" i="34"/>
  <c r="H250" i="34"/>
  <c r="J250" i="34"/>
  <c r="K250" i="34"/>
  <c r="P250" i="34"/>
  <c r="Q250" i="34"/>
  <c r="S250" i="34"/>
  <c r="T250" i="34"/>
  <c r="Y250" i="34"/>
  <c r="AH250" i="34"/>
  <c r="AI250" i="34"/>
  <c r="AK250" i="34"/>
  <c r="AN250" i="34"/>
  <c r="AQ250" i="34"/>
  <c r="AR250" i="34"/>
  <c r="AT250" i="34"/>
  <c r="AW250" i="34"/>
  <c r="AZ250" i="34"/>
  <c r="G251" i="34"/>
  <c r="H251" i="34"/>
  <c r="J251" i="34"/>
  <c r="K251" i="34"/>
  <c r="Q251" i="34"/>
  <c r="S251" i="34"/>
  <c r="T251" i="34"/>
  <c r="Y251" i="34"/>
  <c r="AH251" i="34"/>
  <c r="AI251" i="34"/>
  <c r="AK251" i="34"/>
  <c r="AN251" i="34"/>
  <c r="AQ251" i="34"/>
  <c r="AR251" i="34"/>
  <c r="AT251" i="34"/>
  <c r="AW251" i="34"/>
  <c r="AZ251" i="34"/>
  <c r="G252" i="34"/>
  <c r="H252" i="34"/>
  <c r="J252" i="34"/>
  <c r="K252" i="34"/>
  <c r="P252" i="34"/>
  <c r="Q252" i="34"/>
  <c r="S252" i="34"/>
  <c r="T252" i="34"/>
  <c r="AI252" i="34"/>
  <c r="AK252" i="34"/>
  <c r="AN252" i="34"/>
  <c r="AQ252" i="34"/>
  <c r="AR252" i="34"/>
  <c r="AT252" i="34"/>
  <c r="AW252" i="34"/>
  <c r="AZ252" i="34"/>
  <c r="G253" i="34"/>
  <c r="H253" i="34"/>
  <c r="J253" i="34"/>
  <c r="K253" i="34"/>
  <c r="P253" i="34"/>
  <c r="Q253" i="34"/>
  <c r="S253" i="34"/>
  <c r="T253" i="34"/>
  <c r="AI253" i="34"/>
  <c r="AK253" i="34"/>
  <c r="AN253" i="34"/>
  <c r="AQ253" i="34"/>
  <c r="AR253" i="34"/>
  <c r="AT253" i="34"/>
  <c r="AW253" i="34"/>
  <c r="AZ253" i="34"/>
  <c r="G254" i="34"/>
  <c r="H254" i="34"/>
  <c r="J254" i="34"/>
  <c r="K254" i="34"/>
  <c r="P254" i="34"/>
  <c r="Q254" i="34"/>
  <c r="S254" i="34"/>
  <c r="T254" i="34"/>
  <c r="Y254" i="34"/>
  <c r="AH254" i="34"/>
  <c r="AI254" i="34"/>
  <c r="AK254" i="34"/>
  <c r="AN254" i="34"/>
  <c r="AQ254" i="34"/>
  <c r="AR254" i="34"/>
  <c r="AT254" i="34"/>
  <c r="AW254" i="34"/>
  <c r="AZ254" i="34"/>
  <c r="G255" i="34"/>
  <c r="H255" i="34"/>
  <c r="J255" i="34"/>
  <c r="K255" i="34"/>
  <c r="P255" i="34"/>
  <c r="Q255" i="34"/>
  <c r="S255" i="34"/>
  <c r="T255" i="34"/>
  <c r="Y255" i="34"/>
  <c r="AH255" i="34"/>
  <c r="AI255" i="34"/>
  <c r="AK255" i="34"/>
  <c r="AN255" i="34"/>
  <c r="AQ255" i="34"/>
  <c r="AR255" i="34"/>
  <c r="AT255" i="34"/>
  <c r="AW255" i="34"/>
  <c r="AZ255" i="34"/>
  <c r="G256" i="34"/>
  <c r="H256" i="34"/>
  <c r="J256" i="34"/>
  <c r="K256" i="34"/>
  <c r="P256" i="34"/>
  <c r="Q256" i="34"/>
  <c r="S256" i="34"/>
  <c r="T256" i="34"/>
  <c r="Y256" i="34"/>
  <c r="AH256" i="34"/>
  <c r="AI256" i="34"/>
  <c r="AK256" i="34"/>
  <c r="AN256" i="34"/>
  <c r="AQ256" i="34"/>
  <c r="AR256" i="34"/>
  <c r="AT256" i="34"/>
  <c r="AW256" i="34"/>
  <c r="AZ256" i="34"/>
  <c r="G257" i="34"/>
  <c r="H257" i="34"/>
  <c r="J257" i="34"/>
  <c r="K257" i="34"/>
  <c r="P257" i="34"/>
  <c r="Q257" i="34"/>
  <c r="S257" i="34"/>
  <c r="T257" i="34"/>
  <c r="Y257" i="34"/>
  <c r="AH257" i="34"/>
  <c r="AI257" i="34"/>
  <c r="AK257" i="34"/>
  <c r="AN257" i="34"/>
  <c r="AQ257" i="34"/>
  <c r="AR257" i="34"/>
  <c r="AT257" i="34"/>
  <c r="AW257" i="34"/>
  <c r="AZ257" i="34"/>
  <c r="G258" i="34"/>
  <c r="H258" i="34"/>
  <c r="J258" i="34"/>
  <c r="K258" i="34"/>
  <c r="P258" i="34"/>
  <c r="Q258" i="34"/>
  <c r="S258" i="34"/>
  <c r="T258" i="34"/>
  <c r="Y258" i="34"/>
  <c r="AH258" i="34"/>
  <c r="AI258" i="34"/>
  <c r="AK258" i="34"/>
  <c r="AN258" i="34"/>
  <c r="AQ258" i="34"/>
  <c r="AR258" i="34"/>
  <c r="AT258" i="34"/>
  <c r="AW258" i="34"/>
  <c r="AZ258" i="34"/>
  <c r="G259" i="34"/>
  <c r="H259" i="34"/>
  <c r="J259" i="34"/>
  <c r="K259" i="34"/>
  <c r="P259" i="34"/>
  <c r="Q259" i="34"/>
  <c r="S259" i="34"/>
  <c r="T259" i="34"/>
  <c r="Y259" i="34"/>
  <c r="AH259" i="34"/>
  <c r="AI259" i="34"/>
  <c r="AK259" i="34"/>
  <c r="AN259" i="34"/>
  <c r="AQ259" i="34"/>
  <c r="AR259" i="34"/>
  <c r="AT259" i="34"/>
  <c r="AW259" i="34"/>
  <c r="AZ259" i="34"/>
  <c r="G260" i="34"/>
  <c r="H260" i="34"/>
  <c r="J260" i="34"/>
  <c r="K260" i="34"/>
  <c r="P260" i="34"/>
  <c r="Q260" i="34"/>
  <c r="S260" i="34"/>
  <c r="T260" i="34"/>
  <c r="Y260" i="34"/>
  <c r="AH260" i="34"/>
  <c r="AI260" i="34"/>
  <c r="AK260" i="34"/>
  <c r="AN260" i="34"/>
  <c r="AQ260" i="34"/>
  <c r="AR260" i="34"/>
  <c r="AT260" i="34"/>
  <c r="AW260" i="34"/>
  <c r="AZ260" i="34"/>
  <c r="G261" i="34"/>
  <c r="H261" i="34"/>
  <c r="J261" i="34"/>
  <c r="K261" i="34"/>
  <c r="P261" i="34"/>
  <c r="Q261" i="34"/>
  <c r="S261" i="34"/>
  <c r="T261" i="34"/>
  <c r="Y261" i="34"/>
  <c r="AH261" i="34"/>
  <c r="AI261" i="34"/>
  <c r="AK261" i="34"/>
  <c r="AN261" i="34"/>
  <c r="AQ261" i="34"/>
  <c r="AR261" i="34"/>
  <c r="AT261" i="34"/>
  <c r="AW261" i="34"/>
  <c r="AZ261" i="34"/>
  <c r="G262" i="34"/>
  <c r="H262" i="34"/>
  <c r="J262" i="34"/>
  <c r="K262" i="34"/>
  <c r="P262" i="34"/>
  <c r="Q262" i="34"/>
  <c r="S262" i="34"/>
  <c r="T262" i="34"/>
  <c r="Y262" i="34"/>
  <c r="AH262" i="34"/>
  <c r="AI262" i="34"/>
  <c r="AK262" i="34"/>
  <c r="AN262" i="34"/>
  <c r="AQ262" i="34"/>
  <c r="AR262" i="34"/>
  <c r="AT262" i="34"/>
  <c r="AW262" i="34"/>
  <c r="AZ262" i="34"/>
  <c r="G263" i="34"/>
  <c r="H263" i="34"/>
  <c r="J263" i="34"/>
  <c r="K263" i="34"/>
  <c r="P263" i="34"/>
  <c r="Q263" i="34"/>
  <c r="S263" i="34"/>
  <c r="T263" i="34"/>
  <c r="Y263" i="34"/>
  <c r="AH263" i="34"/>
  <c r="AI263" i="34"/>
  <c r="AK263" i="34"/>
  <c r="AN263" i="34"/>
  <c r="AQ263" i="34"/>
  <c r="AR263" i="34"/>
  <c r="AT263" i="34"/>
  <c r="AW263" i="34"/>
  <c r="AZ263" i="34"/>
  <c r="G264" i="34"/>
  <c r="H264" i="34"/>
  <c r="J264" i="34"/>
  <c r="K264" i="34"/>
  <c r="P264" i="34"/>
  <c r="Q264" i="34"/>
  <c r="S264" i="34"/>
  <c r="T264" i="34"/>
  <c r="Y264" i="34"/>
  <c r="AH264" i="34"/>
  <c r="AI264" i="34"/>
  <c r="AK264" i="34"/>
  <c r="AN264" i="34"/>
  <c r="AQ264" i="34"/>
  <c r="AR264" i="34"/>
  <c r="AT264" i="34"/>
  <c r="AW264" i="34"/>
  <c r="AZ264" i="34"/>
  <c r="G265" i="34"/>
  <c r="H265" i="34"/>
  <c r="J265" i="34"/>
  <c r="K265" i="34"/>
  <c r="P265" i="34"/>
  <c r="Q265" i="34"/>
  <c r="S265" i="34"/>
  <c r="T265" i="34"/>
  <c r="Y265" i="34"/>
  <c r="AH265" i="34"/>
  <c r="AI265" i="34"/>
  <c r="AK265" i="34"/>
  <c r="AN265" i="34"/>
  <c r="AQ265" i="34"/>
  <c r="AR265" i="34"/>
  <c r="AT265" i="34"/>
  <c r="AW265" i="34"/>
  <c r="AZ265" i="34"/>
  <c r="G266" i="34"/>
  <c r="H266" i="34"/>
  <c r="J266" i="34"/>
  <c r="K266" i="34"/>
  <c r="P266" i="34"/>
  <c r="Q266" i="34"/>
  <c r="T266" i="34"/>
  <c r="Y266" i="34"/>
  <c r="AH266" i="34"/>
  <c r="AI266" i="34"/>
  <c r="AK266" i="34"/>
  <c r="AN266" i="34"/>
  <c r="AQ266" i="34"/>
  <c r="AR266" i="34"/>
  <c r="AT266" i="34"/>
  <c r="AW266" i="34"/>
  <c r="AZ266" i="34"/>
  <c r="G267" i="34"/>
  <c r="H267" i="34"/>
  <c r="J267" i="34"/>
  <c r="K267" i="34"/>
  <c r="P267" i="34"/>
  <c r="Q267" i="34"/>
  <c r="S267" i="34"/>
  <c r="T267" i="34"/>
  <c r="Y267" i="34"/>
  <c r="AH267" i="34"/>
  <c r="AI267" i="34"/>
  <c r="AK267" i="34"/>
  <c r="AN267" i="34"/>
  <c r="AQ267" i="34"/>
  <c r="AR267" i="34"/>
  <c r="AT267" i="34"/>
  <c r="AW267" i="34"/>
  <c r="AZ267" i="34"/>
  <c r="G268" i="34"/>
  <c r="H268" i="34"/>
  <c r="J268" i="34"/>
  <c r="K268" i="34"/>
  <c r="P268" i="34"/>
  <c r="Q268" i="34"/>
  <c r="S268" i="34"/>
  <c r="T268" i="34"/>
  <c r="Y268" i="34"/>
  <c r="AH268" i="34"/>
  <c r="AI268" i="34"/>
  <c r="AK268" i="34"/>
  <c r="AN268" i="34"/>
  <c r="AQ268" i="34"/>
  <c r="AR268" i="34"/>
  <c r="AT268" i="34"/>
  <c r="AW268" i="34"/>
  <c r="AZ268" i="34"/>
  <c r="G269" i="34"/>
  <c r="H269" i="34"/>
  <c r="J269" i="34"/>
  <c r="K269" i="34"/>
  <c r="P269" i="34"/>
  <c r="Q269" i="34"/>
  <c r="S269" i="34"/>
  <c r="T269" i="34"/>
  <c r="Y269" i="34"/>
  <c r="AH269" i="34"/>
  <c r="AI269" i="34"/>
  <c r="AK269" i="34"/>
  <c r="AN269" i="34"/>
  <c r="AQ269" i="34"/>
  <c r="AR269" i="34"/>
  <c r="AT269" i="34"/>
  <c r="AW269" i="34"/>
  <c r="AZ269" i="34"/>
  <c r="G270" i="34"/>
  <c r="H270" i="34"/>
  <c r="J270" i="34"/>
  <c r="K270" i="34"/>
  <c r="P270" i="34"/>
  <c r="Q270" i="34"/>
  <c r="S270" i="34"/>
  <c r="T270" i="34"/>
  <c r="Y270" i="34"/>
  <c r="AH270" i="34"/>
  <c r="AI270" i="34"/>
  <c r="AK270" i="34"/>
  <c r="AN270" i="34"/>
  <c r="AQ270" i="34"/>
  <c r="AR270" i="34"/>
  <c r="AT270" i="34"/>
  <c r="AW270" i="34"/>
  <c r="AZ270" i="34"/>
  <c r="G271" i="34"/>
  <c r="H271" i="34"/>
  <c r="J271" i="34"/>
  <c r="K271" i="34"/>
  <c r="P271" i="34"/>
  <c r="Q271" i="34"/>
  <c r="S271" i="34"/>
  <c r="T271" i="34"/>
  <c r="Y271" i="34"/>
  <c r="AH271" i="34"/>
  <c r="AI271" i="34"/>
  <c r="AK271" i="34"/>
  <c r="AN271" i="34"/>
  <c r="AQ271" i="34"/>
  <c r="AR271" i="34"/>
  <c r="AT271" i="34"/>
  <c r="AW271" i="34"/>
  <c r="AZ271" i="34"/>
  <c r="G272" i="34"/>
  <c r="H272" i="34"/>
  <c r="J272" i="34"/>
  <c r="K272" i="34"/>
  <c r="Q272" i="34"/>
  <c r="S272" i="34"/>
  <c r="T272" i="34"/>
  <c r="Y272" i="34"/>
  <c r="AH272" i="34"/>
  <c r="AI272" i="34"/>
  <c r="AK272" i="34"/>
  <c r="AN272" i="34"/>
  <c r="AQ272" i="34"/>
  <c r="AR272" i="34"/>
  <c r="AT272" i="34"/>
  <c r="AW272" i="34"/>
  <c r="AZ272" i="34"/>
  <c r="G273" i="34"/>
  <c r="H273" i="34"/>
  <c r="J273" i="34"/>
  <c r="K273" i="34"/>
  <c r="P273" i="34"/>
  <c r="Q273" i="34"/>
  <c r="S273" i="34"/>
  <c r="T273" i="34"/>
  <c r="AI273" i="34"/>
  <c r="AK273" i="34"/>
  <c r="AN273" i="34"/>
  <c r="AQ273" i="34"/>
  <c r="AR273" i="34"/>
  <c r="AT273" i="34"/>
  <c r="AW273" i="34"/>
  <c r="AZ273" i="34"/>
  <c r="G274" i="34"/>
  <c r="H274" i="34"/>
  <c r="J274" i="34"/>
  <c r="K274" i="34"/>
  <c r="P274" i="34"/>
  <c r="Q274" i="34"/>
  <c r="S274" i="34"/>
  <c r="T274" i="34"/>
  <c r="Y274" i="34"/>
  <c r="AH274" i="34"/>
  <c r="AI274" i="34"/>
  <c r="AK274" i="34"/>
  <c r="AN274" i="34"/>
  <c r="AQ274" i="34"/>
  <c r="AR274" i="34"/>
  <c r="AT274" i="34"/>
  <c r="AW274" i="34"/>
  <c r="AZ274" i="34"/>
  <c r="G275" i="34"/>
  <c r="H275" i="34"/>
  <c r="K275" i="34"/>
  <c r="P275" i="34"/>
  <c r="Q275" i="34"/>
  <c r="S275" i="34"/>
  <c r="T275" i="34"/>
  <c r="Y275" i="34"/>
  <c r="AH275" i="34"/>
  <c r="AI275" i="34"/>
  <c r="AK275" i="34"/>
  <c r="AN275" i="34"/>
  <c r="AQ275" i="34"/>
  <c r="AR275" i="34"/>
  <c r="AT275" i="34"/>
  <c r="AW275" i="34"/>
  <c r="AZ275" i="34"/>
  <c r="G276" i="34"/>
  <c r="H276" i="34"/>
  <c r="J276" i="34"/>
  <c r="K276" i="34"/>
  <c r="Q276" i="34"/>
  <c r="S276" i="34"/>
  <c r="T276" i="34"/>
  <c r="Y276" i="34"/>
  <c r="AH276" i="34"/>
  <c r="AI276" i="34"/>
  <c r="AK276" i="34"/>
  <c r="AN276" i="34"/>
  <c r="AQ276" i="34"/>
  <c r="AR276" i="34"/>
  <c r="AT276" i="34"/>
  <c r="AW276" i="34"/>
  <c r="AZ276" i="34"/>
  <c r="G277" i="34"/>
  <c r="H277" i="34"/>
  <c r="J277" i="34"/>
  <c r="K277" i="34"/>
  <c r="Q277" i="34"/>
  <c r="S277" i="34"/>
  <c r="T277" i="34"/>
  <c r="Y277" i="34"/>
  <c r="AH277" i="34"/>
  <c r="AI277" i="34"/>
  <c r="AK277" i="34"/>
  <c r="AN277" i="34"/>
  <c r="AQ277" i="34"/>
  <c r="AR277" i="34"/>
  <c r="AT277" i="34"/>
  <c r="AW277" i="34"/>
  <c r="AZ277" i="34"/>
  <c r="G278" i="34"/>
  <c r="H278" i="34"/>
  <c r="J278" i="34"/>
  <c r="K278" i="34"/>
  <c r="P278" i="34"/>
  <c r="Q278" i="34"/>
  <c r="S278" i="34"/>
  <c r="T278" i="34"/>
  <c r="Y278" i="34"/>
  <c r="AH278" i="34"/>
  <c r="AI278" i="34"/>
  <c r="AK278" i="34"/>
  <c r="AN278" i="34"/>
  <c r="AQ278" i="34"/>
  <c r="AR278" i="34"/>
  <c r="AT278" i="34"/>
  <c r="AW278" i="34"/>
  <c r="AZ278" i="34"/>
  <c r="G279" i="34"/>
  <c r="H279" i="34"/>
  <c r="J279" i="34"/>
  <c r="K279" i="34"/>
  <c r="P279" i="34"/>
  <c r="Q279" i="34"/>
  <c r="T279" i="34"/>
  <c r="Y279" i="34"/>
  <c r="AH279" i="34"/>
  <c r="AI279" i="34"/>
  <c r="AK279" i="34"/>
  <c r="AN279" i="34"/>
  <c r="AQ279" i="34"/>
  <c r="AR279" i="34"/>
  <c r="AT279" i="34"/>
  <c r="AW279" i="34"/>
  <c r="AZ279" i="34"/>
  <c r="G280" i="34"/>
  <c r="H280" i="34"/>
  <c r="J280" i="34"/>
  <c r="K280" i="34"/>
  <c r="P280" i="34"/>
  <c r="Q280" i="34"/>
  <c r="S280" i="34"/>
  <c r="T280" i="34"/>
  <c r="Y280" i="34"/>
  <c r="AH280" i="34"/>
  <c r="AI280" i="34"/>
  <c r="AK280" i="34"/>
  <c r="AN280" i="34"/>
  <c r="AQ280" i="34"/>
  <c r="AR280" i="34"/>
  <c r="AT280" i="34"/>
  <c r="AW280" i="34"/>
  <c r="AZ280" i="34"/>
  <c r="G281" i="34"/>
  <c r="H281" i="34"/>
  <c r="J281" i="34"/>
  <c r="K281" i="34"/>
  <c r="P281" i="34"/>
  <c r="Q281" i="34"/>
  <c r="S281" i="34"/>
  <c r="T281" i="34"/>
  <c r="Y281" i="34"/>
  <c r="AH281" i="34"/>
  <c r="AI281" i="34"/>
  <c r="AK281" i="34"/>
  <c r="AN281" i="34"/>
  <c r="AQ281" i="34"/>
  <c r="AR281" i="34"/>
  <c r="AT281" i="34"/>
  <c r="AW281" i="34"/>
  <c r="AZ281" i="34"/>
  <c r="G282" i="34"/>
  <c r="H282" i="34"/>
  <c r="J282" i="34"/>
  <c r="K282" i="34"/>
  <c r="P282" i="34"/>
  <c r="Q282" i="34"/>
  <c r="T282" i="34"/>
  <c r="Y282" i="34"/>
  <c r="AH282" i="34"/>
  <c r="AI282" i="34"/>
  <c r="AK282" i="34"/>
  <c r="AN282" i="34"/>
  <c r="AQ282" i="34"/>
  <c r="AR282" i="34"/>
  <c r="AT282" i="34"/>
  <c r="AW282" i="34"/>
  <c r="AZ282" i="34"/>
  <c r="G283" i="34"/>
  <c r="H283" i="34"/>
  <c r="J283" i="34"/>
  <c r="K283" i="34"/>
  <c r="P283" i="34"/>
  <c r="Q283" i="34"/>
  <c r="S283" i="34"/>
  <c r="T283" i="34"/>
  <c r="Y283" i="34"/>
  <c r="AH283" i="34"/>
  <c r="AI283" i="34"/>
  <c r="AK283" i="34"/>
  <c r="AN283" i="34"/>
  <c r="AQ283" i="34"/>
  <c r="AR283" i="34"/>
  <c r="AT283" i="34"/>
  <c r="AW283" i="34"/>
  <c r="AZ283" i="34"/>
  <c r="G284" i="34"/>
  <c r="H284" i="34"/>
  <c r="J284" i="34"/>
  <c r="K284" i="34"/>
  <c r="P284" i="34"/>
  <c r="Q284" i="34"/>
  <c r="S284" i="34"/>
  <c r="T284" i="34"/>
  <c r="Y284" i="34"/>
  <c r="AH284" i="34"/>
  <c r="AI284" i="34"/>
  <c r="AK284" i="34"/>
  <c r="AN284" i="34"/>
  <c r="AQ284" i="34"/>
  <c r="AR284" i="34"/>
  <c r="AT284" i="34"/>
  <c r="AW284" i="34"/>
  <c r="AZ284" i="34"/>
  <c r="G285" i="34"/>
  <c r="H285" i="34"/>
  <c r="J285" i="34"/>
  <c r="K285" i="34"/>
  <c r="Q285" i="34"/>
  <c r="S285" i="34"/>
  <c r="T285" i="34"/>
  <c r="Y285" i="34"/>
  <c r="AH285" i="34"/>
  <c r="AI285" i="34"/>
  <c r="AK285" i="34"/>
  <c r="AN285" i="34"/>
  <c r="AQ285" i="34"/>
  <c r="AR285" i="34"/>
  <c r="AT285" i="34"/>
  <c r="AW285" i="34"/>
  <c r="AZ285" i="34"/>
  <c r="G286" i="34"/>
  <c r="H286" i="34"/>
  <c r="J286" i="34"/>
  <c r="K286" i="34"/>
  <c r="P286" i="34"/>
  <c r="Q286" i="34"/>
  <c r="S286" i="34"/>
  <c r="T286" i="34"/>
  <c r="Y286" i="34"/>
  <c r="AH286" i="34"/>
  <c r="AI286" i="34"/>
  <c r="AK286" i="34"/>
  <c r="AN286" i="34"/>
  <c r="AQ286" i="34"/>
  <c r="AR286" i="34"/>
  <c r="AT286" i="34"/>
  <c r="AW286" i="34"/>
  <c r="AZ286" i="34"/>
  <c r="G287" i="34"/>
  <c r="H287" i="34"/>
  <c r="J287" i="34"/>
  <c r="K287" i="34"/>
  <c r="Q287" i="34"/>
  <c r="S287" i="34"/>
  <c r="T287" i="34"/>
  <c r="Y287" i="34"/>
  <c r="AI287" i="34"/>
  <c r="AK287" i="34"/>
  <c r="AN287" i="34"/>
  <c r="AQ287" i="34"/>
  <c r="AR287" i="34"/>
  <c r="AT287" i="34"/>
  <c r="AW287" i="34"/>
  <c r="AZ287" i="34"/>
  <c r="G288" i="34"/>
  <c r="H288" i="34"/>
  <c r="J288" i="34"/>
  <c r="K288" i="34"/>
  <c r="P288" i="34"/>
  <c r="Q288" i="34"/>
  <c r="S288" i="34"/>
  <c r="T288" i="34"/>
  <c r="Y288" i="34"/>
  <c r="AI288" i="34"/>
  <c r="AK288" i="34"/>
  <c r="AN288" i="34"/>
  <c r="AQ288" i="34"/>
  <c r="AR288" i="34"/>
  <c r="AT288" i="34"/>
  <c r="AW288" i="34"/>
  <c r="AZ288" i="34"/>
  <c r="G289" i="34"/>
  <c r="H289" i="34"/>
  <c r="J289" i="34"/>
  <c r="K289" i="34"/>
  <c r="Q289" i="34"/>
  <c r="S289" i="34"/>
  <c r="T289" i="34"/>
  <c r="Y289" i="34"/>
  <c r="AH289" i="34"/>
  <c r="AI289" i="34"/>
  <c r="AK289" i="34"/>
  <c r="AN289" i="34"/>
  <c r="AQ289" i="34"/>
  <c r="AR289" i="34"/>
  <c r="AT289" i="34"/>
  <c r="AW289" i="34"/>
  <c r="AZ289" i="34"/>
  <c r="G290" i="34"/>
  <c r="H290" i="34"/>
  <c r="J290" i="34"/>
  <c r="K290" i="34"/>
  <c r="P290" i="34"/>
  <c r="Q290" i="34"/>
  <c r="S290" i="34"/>
  <c r="T290" i="34"/>
  <c r="Y290" i="34"/>
  <c r="AH290" i="34"/>
  <c r="AI290" i="34"/>
  <c r="AK290" i="34"/>
  <c r="AN290" i="34"/>
  <c r="AQ290" i="34"/>
  <c r="AR290" i="34"/>
  <c r="AT290" i="34"/>
  <c r="AW290" i="34"/>
  <c r="AZ290" i="34"/>
  <c r="G291" i="34"/>
  <c r="H291" i="34"/>
  <c r="J291" i="34"/>
  <c r="K291" i="34"/>
  <c r="P291" i="34"/>
  <c r="Q291" i="34"/>
  <c r="S291" i="34"/>
  <c r="T291" i="34"/>
  <c r="Y291" i="34"/>
  <c r="AH291" i="34"/>
  <c r="AI291" i="34"/>
  <c r="AK291" i="34"/>
  <c r="AN291" i="34"/>
  <c r="AQ291" i="34"/>
  <c r="AR291" i="34"/>
  <c r="AT291" i="34"/>
  <c r="AW291" i="34"/>
  <c r="AZ291" i="34"/>
  <c r="G292" i="34"/>
  <c r="H292" i="34"/>
  <c r="J292" i="34"/>
  <c r="K292" i="34"/>
  <c r="Q292" i="34"/>
  <c r="S292" i="34"/>
  <c r="T292" i="34"/>
  <c r="AH292" i="34"/>
  <c r="AI292" i="34"/>
  <c r="AK292" i="34"/>
  <c r="AN292" i="34"/>
  <c r="AQ292" i="34"/>
  <c r="AR292" i="34"/>
  <c r="AT292" i="34"/>
  <c r="AW292" i="34"/>
  <c r="AZ292" i="34"/>
  <c r="G293" i="34"/>
  <c r="H293" i="34"/>
  <c r="J293" i="34"/>
  <c r="K293" i="34"/>
  <c r="P293" i="34"/>
  <c r="Q293" i="34"/>
  <c r="T293" i="34"/>
  <c r="Y293" i="34"/>
  <c r="AH293" i="34"/>
  <c r="AI293" i="34"/>
  <c r="AK293" i="34"/>
  <c r="AN293" i="34"/>
  <c r="AQ293" i="34"/>
  <c r="AR293" i="34"/>
  <c r="AT293" i="34"/>
  <c r="AW293" i="34"/>
  <c r="AZ293" i="34"/>
  <c r="G294" i="34"/>
  <c r="H294" i="34"/>
  <c r="J294" i="34"/>
  <c r="K294" i="34"/>
  <c r="P294" i="34"/>
  <c r="Q294" i="34"/>
  <c r="S294" i="34"/>
  <c r="T294" i="34"/>
  <c r="Y294" i="34"/>
  <c r="AH294" i="34"/>
  <c r="AI294" i="34"/>
  <c r="AK294" i="34"/>
  <c r="AN294" i="34"/>
  <c r="AQ294" i="34"/>
  <c r="AR294" i="34"/>
  <c r="AT294" i="34"/>
  <c r="AW294" i="34"/>
  <c r="AZ294" i="34"/>
  <c r="G295" i="34"/>
  <c r="H295" i="34"/>
  <c r="J295" i="34"/>
  <c r="K295" i="34"/>
  <c r="P295" i="34"/>
  <c r="Q295" i="34"/>
  <c r="S295" i="34"/>
  <c r="T295" i="34"/>
  <c r="Y295" i="34"/>
  <c r="AH295" i="34"/>
  <c r="AI295" i="34"/>
  <c r="AK295" i="34"/>
  <c r="AN295" i="34"/>
  <c r="AQ295" i="34"/>
  <c r="AR295" i="34"/>
  <c r="AT295" i="34"/>
  <c r="AW295" i="34"/>
  <c r="AZ295" i="34"/>
  <c r="G296" i="34"/>
  <c r="H296" i="34"/>
  <c r="J296" i="34"/>
  <c r="K296" i="34"/>
  <c r="P296" i="34"/>
  <c r="Q296" i="34"/>
  <c r="S296" i="34"/>
  <c r="T296" i="34"/>
  <c r="Y296" i="34"/>
  <c r="AH296" i="34"/>
  <c r="AI296" i="34"/>
  <c r="AK296" i="34"/>
  <c r="AN296" i="34"/>
  <c r="AQ296" i="34"/>
  <c r="AR296" i="34"/>
  <c r="AT296" i="34"/>
  <c r="AW296" i="34"/>
  <c r="AZ296" i="34"/>
  <c r="G297" i="34"/>
  <c r="H297" i="34"/>
  <c r="J297" i="34"/>
  <c r="K297" i="34"/>
  <c r="P297" i="34"/>
  <c r="Q297" i="34"/>
  <c r="S297" i="34"/>
  <c r="T297" i="34"/>
  <c r="Y297" i="34"/>
  <c r="AH297" i="34"/>
  <c r="AI297" i="34"/>
  <c r="AK297" i="34"/>
  <c r="AN297" i="34"/>
  <c r="AQ297" i="34"/>
  <c r="AR297" i="34"/>
  <c r="AT297" i="34"/>
  <c r="AW297" i="34"/>
  <c r="AZ297" i="34"/>
  <c r="D298" i="34"/>
  <c r="G298" i="34"/>
  <c r="H298" i="34"/>
  <c r="J298" i="34"/>
  <c r="K298" i="34"/>
  <c r="P298" i="34"/>
  <c r="Q298" i="34"/>
  <c r="S298" i="34"/>
  <c r="T298" i="34"/>
  <c r="Y298" i="34"/>
  <c r="AH298" i="34"/>
  <c r="AI298" i="34"/>
  <c r="AK298" i="34"/>
  <c r="AN298" i="34"/>
  <c r="AQ298" i="34"/>
  <c r="AR298" i="34"/>
  <c r="AT298" i="34"/>
  <c r="AW298" i="34"/>
  <c r="AZ298" i="34"/>
  <c r="G299" i="34"/>
  <c r="H299" i="34"/>
  <c r="J299" i="34"/>
  <c r="K299" i="34"/>
  <c r="P299" i="34"/>
  <c r="Q299" i="34"/>
  <c r="S299" i="34"/>
  <c r="T299" i="34"/>
  <c r="Y299" i="34"/>
  <c r="AH299" i="34"/>
  <c r="AI299" i="34"/>
  <c r="AK299" i="34"/>
  <c r="AN299" i="34"/>
  <c r="AQ299" i="34"/>
  <c r="AR299" i="34"/>
  <c r="AT299" i="34"/>
  <c r="AW299" i="34"/>
  <c r="AZ299" i="34"/>
  <c r="G300" i="34"/>
  <c r="H300" i="34"/>
  <c r="J300" i="34"/>
  <c r="K300" i="34"/>
  <c r="P300" i="34"/>
  <c r="Q300" i="34"/>
  <c r="T300" i="34"/>
  <c r="Y300" i="34"/>
  <c r="AH300" i="34"/>
  <c r="AI300" i="34"/>
  <c r="AK300" i="34"/>
  <c r="AN300" i="34"/>
  <c r="AQ300" i="34"/>
  <c r="AR300" i="34"/>
  <c r="AT300" i="34"/>
  <c r="AW300" i="34"/>
  <c r="AZ300" i="34"/>
  <c r="G301" i="34"/>
  <c r="H301" i="34"/>
  <c r="J301" i="34"/>
  <c r="K301" i="34"/>
  <c r="P301" i="34"/>
  <c r="Q301" i="34"/>
  <c r="S301" i="34"/>
  <c r="T301" i="34"/>
  <c r="AH301" i="34"/>
  <c r="AI301" i="34"/>
  <c r="AK301" i="34"/>
  <c r="AN301" i="34"/>
  <c r="AQ301" i="34"/>
  <c r="AR301" i="34"/>
  <c r="AT301" i="34"/>
  <c r="AW301" i="34"/>
  <c r="AZ301" i="34"/>
  <c r="G302" i="34"/>
  <c r="H302" i="34"/>
  <c r="J302" i="34"/>
  <c r="K302" i="34"/>
  <c r="P302" i="34"/>
  <c r="Q302" i="34"/>
  <c r="T302" i="34"/>
  <c r="Y302" i="34"/>
  <c r="AH302" i="34"/>
  <c r="AI302" i="34"/>
  <c r="AK302" i="34"/>
  <c r="AN302" i="34"/>
  <c r="AQ302" i="34"/>
  <c r="AR302" i="34"/>
  <c r="AT302" i="34"/>
  <c r="AW302" i="34"/>
  <c r="AZ302" i="34"/>
  <c r="G303" i="34"/>
  <c r="H303" i="34"/>
  <c r="J303" i="34"/>
  <c r="K303" i="34"/>
  <c r="P303" i="34"/>
  <c r="Q303" i="34"/>
  <c r="S303" i="34"/>
  <c r="T303" i="34"/>
  <c r="Y303" i="34"/>
  <c r="AH303" i="34"/>
  <c r="AI303" i="34"/>
  <c r="AK303" i="34"/>
  <c r="AN303" i="34"/>
  <c r="AQ303" i="34"/>
  <c r="AR303" i="34"/>
  <c r="AT303" i="34"/>
  <c r="AW303" i="34"/>
  <c r="AZ303" i="34"/>
  <c r="D304" i="34"/>
  <c r="G304" i="34"/>
  <c r="H304" i="34"/>
  <c r="J304" i="34"/>
  <c r="K304" i="34"/>
  <c r="P304" i="34"/>
  <c r="Q304" i="34"/>
  <c r="S304" i="34"/>
  <c r="T304" i="34"/>
  <c r="AH304" i="34"/>
  <c r="AI304" i="34"/>
  <c r="AK304" i="34"/>
  <c r="AN304" i="34"/>
  <c r="AQ304" i="34"/>
  <c r="AR304" i="34"/>
  <c r="AT304" i="34"/>
  <c r="AW304" i="34"/>
  <c r="AZ304" i="34"/>
  <c r="G305" i="34"/>
  <c r="H305" i="34"/>
  <c r="J305" i="34"/>
  <c r="K305" i="34"/>
  <c r="P305" i="34"/>
  <c r="Q305" i="34"/>
  <c r="S305" i="34"/>
  <c r="T305" i="34"/>
  <c r="Y305" i="34"/>
  <c r="AI305" i="34"/>
  <c r="AK305" i="34"/>
  <c r="AN305" i="34"/>
  <c r="AQ305" i="34"/>
  <c r="AR305" i="34"/>
  <c r="AT305" i="34"/>
  <c r="AW305" i="34"/>
  <c r="AZ305" i="34"/>
  <c r="G306" i="34"/>
  <c r="H306" i="34"/>
  <c r="J306" i="34"/>
  <c r="K306" i="34"/>
  <c r="P306" i="34"/>
  <c r="Q306" i="34"/>
  <c r="S306" i="34"/>
  <c r="T306" i="34"/>
  <c r="AH306" i="34"/>
  <c r="AI306" i="34"/>
  <c r="AK306" i="34"/>
  <c r="AN306" i="34"/>
  <c r="AQ306" i="34"/>
  <c r="AR306" i="34"/>
  <c r="AT306" i="34"/>
  <c r="AW306" i="34"/>
  <c r="AZ306" i="34"/>
  <c r="G307" i="34"/>
  <c r="H307" i="34"/>
  <c r="J307" i="34"/>
  <c r="K307" i="34"/>
  <c r="P307" i="34"/>
  <c r="Q307" i="34"/>
  <c r="S307" i="34"/>
  <c r="T307" i="34"/>
  <c r="Y307" i="34"/>
  <c r="AH307" i="34"/>
  <c r="AI307" i="34"/>
  <c r="AK307" i="34"/>
  <c r="AN307" i="34"/>
  <c r="AQ307" i="34"/>
  <c r="AR307" i="34"/>
  <c r="AT307" i="34"/>
  <c r="AW307" i="34"/>
  <c r="AZ307" i="34"/>
  <c r="G308" i="34"/>
  <c r="H308" i="34"/>
  <c r="J308" i="34"/>
  <c r="K308" i="34"/>
  <c r="P308" i="34"/>
  <c r="Q308" i="34"/>
  <c r="S308" i="34"/>
  <c r="T308" i="34"/>
  <c r="Y308" i="34"/>
  <c r="AH308" i="34"/>
  <c r="AI308" i="34"/>
  <c r="AK308" i="34"/>
  <c r="AN308" i="34"/>
  <c r="AQ308" i="34"/>
  <c r="AR308" i="34"/>
  <c r="AT308" i="34"/>
  <c r="AW308" i="34"/>
  <c r="AZ308" i="34"/>
  <c r="G309" i="34"/>
  <c r="H309" i="34"/>
  <c r="J309" i="34"/>
  <c r="K309" i="34"/>
  <c r="P309" i="34"/>
  <c r="Q309" i="34"/>
  <c r="S309" i="34"/>
  <c r="T309" i="34"/>
  <c r="Y309" i="34"/>
  <c r="AH309" i="34"/>
  <c r="AI309" i="34"/>
  <c r="AK309" i="34"/>
  <c r="AN309" i="34"/>
  <c r="AQ309" i="34"/>
  <c r="AR309" i="34"/>
  <c r="AT309" i="34"/>
  <c r="AW309" i="34"/>
  <c r="AZ309" i="34"/>
  <c r="G310" i="34"/>
  <c r="H310" i="34"/>
  <c r="J310" i="34"/>
  <c r="K310" i="34"/>
  <c r="P310" i="34"/>
  <c r="Q310" i="34"/>
  <c r="S310" i="34"/>
  <c r="T310" i="34"/>
  <c r="Y310" i="34"/>
  <c r="AH310" i="34"/>
  <c r="AI310" i="34"/>
  <c r="AK310" i="34"/>
  <c r="AN310" i="34"/>
  <c r="AQ310" i="34"/>
  <c r="AR310" i="34"/>
  <c r="AT310" i="34"/>
  <c r="AW310" i="34"/>
  <c r="AZ310" i="34"/>
  <c r="G311" i="34"/>
  <c r="H311" i="34"/>
  <c r="J311" i="34"/>
  <c r="K311" i="34"/>
  <c r="P311" i="34"/>
  <c r="Q311" i="34"/>
  <c r="S311" i="34"/>
  <c r="T311" i="34"/>
  <c r="Y311" i="34"/>
  <c r="AH311" i="34"/>
  <c r="AI311" i="34"/>
  <c r="AK311" i="34"/>
  <c r="AN311" i="34"/>
  <c r="AQ311" i="34"/>
  <c r="AR311" i="34"/>
  <c r="AT311" i="34"/>
  <c r="AW311" i="34"/>
  <c r="AZ311" i="34"/>
  <c r="G312" i="34"/>
  <c r="H312" i="34"/>
  <c r="J312" i="34"/>
  <c r="K312" i="34"/>
  <c r="P312" i="34"/>
  <c r="Q312" i="34"/>
  <c r="S312" i="34"/>
  <c r="T312" i="34"/>
  <c r="AH312" i="34"/>
  <c r="AI312" i="34"/>
  <c r="AK312" i="34"/>
  <c r="AN312" i="34"/>
  <c r="AQ312" i="34"/>
  <c r="AR312" i="34"/>
  <c r="AT312" i="34"/>
  <c r="AW312" i="34"/>
  <c r="AZ312" i="34"/>
  <c r="G313" i="34"/>
  <c r="H313" i="34"/>
  <c r="J313" i="34"/>
  <c r="K313" i="34"/>
  <c r="P313" i="34"/>
  <c r="Q313" i="34"/>
  <c r="S313" i="34"/>
  <c r="T313" i="34"/>
  <c r="Y313" i="34"/>
  <c r="AH313" i="34"/>
  <c r="AI313" i="34"/>
  <c r="AK313" i="34"/>
  <c r="AN313" i="34"/>
  <c r="AQ313" i="34"/>
  <c r="AR313" i="34"/>
  <c r="AT313" i="34"/>
  <c r="AW313" i="34"/>
  <c r="AZ313" i="34"/>
  <c r="G314" i="34"/>
  <c r="H314" i="34"/>
  <c r="J314" i="34"/>
  <c r="K314" i="34"/>
  <c r="P314" i="34"/>
  <c r="Q314" i="34"/>
  <c r="S314" i="34"/>
  <c r="T314" i="34"/>
  <c r="AH314" i="34"/>
  <c r="AI314" i="34"/>
  <c r="AK314" i="34"/>
  <c r="AN314" i="34"/>
  <c r="AQ314" i="34"/>
  <c r="AR314" i="34"/>
  <c r="AT314" i="34"/>
  <c r="AW314" i="34"/>
  <c r="AZ314" i="34"/>
  <c r="G315" i="34"/>
  <c r="H315" i="34"/>
  <c r="J315" i="34"/>
  <c r="K315" i="34"/>
  <c r="P315" i="34"/>
  <c r="Q315" i="34"/>
  <c r="S315" i="34"/>
  <c r="T315" i="34"/>
  <c r="Y315" i="34"/>
  <c r="AH315" i="34"/>
  <c r="AI315" i="34"/>
  <c r="AK315" i="34"/>
  <c r="AN315" i="34"/>
  <c r="AQ315" i="34"/>
  <c r="AR315" i="34"/>
  <c r="AT315" i="34"/>
  <c r="AW315" i="34"/>
  <c r="AZ315" i="34"/>
  <c r="G316" i="34"/>
  <c r="H316" i="34"/>
  <c r="J316" i="34"/>
  <c r="K316" i="34"/>
  <c r="Q316" i="34"/>
  <c r="S316" i="34"/>
  <c r="T316" i="34"/>
  <c r="Y316" i="34"/>
  <c r="AH316" i="34"/>
  <c r="AI316" i="34"/>
  <c r="AK316" i="34"/>
  <c r="AN316" i="34"/>
  <c r="AQ316" i="34"/>
  <c r="AR316" i="34"/>
  <c r="AT316" i="34"/>
  <c r="AW316" i="34"/>
  <c r="AZ316" i="34"/>
  <c r="G317" i="34"/>
  <c r="H317" i="34"/>
  <c r="J317" i="34"/>
  <c r="K317" i="34"/>
  <c r="P317" i="34"/>
  <c r="Q317" i="34"/>
  <c r="S317" i="34"/>
  <c r="T317" i="34"/>
  <c r="Y317" i="34"/>
  <c r="AH317" i="34"/>
  <c r="AI317" i="34"/>
  <c r="AK317" i="34"/>
  <c r="AN317" i="34"/>
  <c r="AQ317" i="34"/>
  <c r="AR317" i="34"/>
  <c r="AT317" i="34"/>
  <c r="AW317" i="34"/>
  <c r="AZ317" i="34"/>
  <c r="G318" i="34"/>
  <c r="H318" i="34"/>
  <c r="J318" i="34"/>
  <c r="K318" i="34"/>
  <c r="P318" i="34"/>
  <c r="Q318" i="34"/>
  <c r="S318" i="34"/>
  <c r="T318" i="34"/>
  <c r="Y318" i="34"/>
  <c r="AH318" i="34"/>
  <c r="AI318" i="34"/>
  <c r="AK318" i="34"/>
  <c r="AN318" i="34"/>
  <c r="AQ318" i="34"/>
  <c r="AR318" i="34"/>
  <c r="AT318" i="34"/>
  <c r="AW318" i="34"/>
  <c r="AZ318" i="34"/>
  <c r="G319" i="34"/>
  <c r="H319" i="34"/>
  <c r="J319" i="34"/>
  <c r="K319" i="34"/>
  <c r="P319" i="34"/>
  <c r="Q319" i="34"/>
  <c r="S319" i="34"/>
  <c r="T319" i="34"/>
  <c r="Y319" i="34"/>
  <c r="AH319" i="34"/>
  <c r="AI319" i="34"/>
  <c r="AK319" i="34"/>
  <c r="AN319" i="34"/>
  <c r="AQ319" i="34"/>
  <c r="AR319" i="34"/>
  <c r="AT319" i="34"/>
  <c r="AW319" i="34"/>
  <c r="AZ319" i="34"/>
  <c r="G320" i="34"/>
  <c r="H320" i="34"/>
  <c r="J320" i="34"/>
  <c r="K320" i="34"/>
  <c r="P320" i="34"/>
  <c r="Q320" i="34"/>
  <c r="S320" i="34"/>
  <c r="T320" i="34"/>
  <c r="Y320" i="34"/>
  <c r="AH320" i="34"/>
  <c r="AI320" i="34"/>
  <c r="AK320" i="34"/>
  <c r="AN320" i="34"/>
  <c r="AQ320" i="34"/>
  <c r="AR320" i="34"/>
  <c r="AT320" i="34"/>
  <c r="AW320" i="34"/>
  <c r="AZ320" i="34"/>
  <c r="G321" i="34"/>
  <c r="H321" i="34"/>
  <c r="J321" i="34"/>
  <c r="K321" i="34"/>
  <c r="P321" i="34"/>
  <c r="Q321" i="34"/>
  <c r="S321" i="34"/>
  <c r="T321" i="34"/>
  <c r="Y321" i="34"/>
  <c r="AH321" i="34"/>
  <c r="AI321" i="34"/>
  <c r="AK321" i="34"/>
  <c r="AN321" i="34"/>
  <c r="AQ321" i="34"/>
  <c r="AR321" i="34"/>
  <c r="AT321" i="34"/>
  <c r="AW321" i="34"/>
  <c r="AZ321" i="34"/>
  <c r="G322" i="34"/>
  <c r="H322" i="34"/>
  <c r="J322" i="34"/>
  <c r="K322" i="34"/>
  <c r="P322" i="34"/>
  <c r="Q322" i="34"/>
  <c r="S322" i="34"/>
  <c r="T322" i="34"/>
  <c r="Y322" i="34"/>
  <c r="AH322" i="34"/>
  <c r="AI322" i="34"/>
  <c r="AK322" i="34"/>
  <c r="AN322" i="34"/>
  <c r="AQ322" i="34"/>
  <c r="AR322" i="34"/>
  <c r="AT322" i="34"/>
  <c r="AW322" i="34"/>
  <c r="AZ322" i="34"/>
  <c r="G323" i="34"/>
  <c r="H323" i="34"/>
  <c r="J323" i="34"/>
  <c r="K323" i="34"/>
  <c r="P323" i="34"/>
  <c r="Q323" i="34"/>
  <c r="S323" i="34"/>
  <c r="T323" i="34"/>
  <c r="Y323" i="34"/>
  <c r="AH323" i="34"/>
  <c r="AI323" i="34"/>
  <c r="AK323" i="34"/>
  <c r="AN323" i="34"/>
  <c r="AQ323" i="34"/>
  <c r="AR323" i="34"/>
  <c r="AT323" i="34"/>
  <c r="AW323" i="34"/>
  <c r="AZ323" i="34"/>
  <c r="G324" i="34"/>
  <c r="H324" i="34"/>
  <c r="J324" i="34"/>
  <c r="K324" i="34"/>
  <c r="P324" i="34"/>
  <c r="Q324" i="34"/>
  <c r="S324" i="34"/>
  <c r="T324" i="34"/>
  <c r="Y324" i="34"/>
  <c r="AH324" i="34"/>
  <c r="AI324" i="34"/>
  <c r="AK324" i="34"/>
  <c r="AN324" i="34"/>
  <c r="AQ324" i="34"/>
  <c r="AR324" i="34"/>
  <c r="AT324" i="34"/>
  <c r="AW324" i="34"/>
  <c r="AZ324" i="34"/>
  <c r="G325" i="34"/>
  <c r="H325" i="34"/>
  <c r="J325" i="34"/>
  <c r="K325" i="34"/>
  <c r="P325" i="34"/>
  <c r="Q325" i="34"/>
  <c r="S325" i="34"/>
  <c r="T325" i="34"/>
  <c r="Y325" i="34"/>
  <c r="AH325" i="34"/>
  <c r="AI325" i="34"/>
  <c r="AK325" i="34"/>
  <c r="AN325" i="34"/>
  <c r="AQ325" i="34"/>
  <c r="AR325" i="34"/>
  <c r="AT325" i="34"/>
  <c r="AW325" i="34"/>
  <c r="AZ325" i="34"/>
  <c r="G326" i="34"/>
  <c r="H326" i="34"/>
  <c r="J326" i="34"/>
  <c r="K326" i="34"/>
  <c r="P326" i="34"/>
  <c r="Q326" i="34"/>
  <c r="S326" i="34"/>
  <c r="T326" i="34"/>
  <c r="Y326" i="34"/>
  <c r="AH326" i="34"/>
  <c r="AI326" i="34"/>
  <c r="AK326" i="34"/>
  <c r="AN326" i="34"/>
  <c r="AQ326" i="34"/>
  <c r="AR326" i="34"/>
  <c r="AT326" i="34"/>
  <c r="AW326" i="34"/>
  <c r="AZ326" i="34"/>
  <c r="G327" i="34"/>
  <c r="H327" i="34"/>
  <c r="J327" i="34"/>
  <c r="K327" i="34"/>
  <c r="P327" i="34"/>
  <c r="Q327" i="34"/>
  <c r="S327" i="34"/>
  <c r="T327" i="34"/>
  <c r="Y327" i="34"/>
  <c r="AH327" i="34"/>
  <c r="AI327" i="34"/>
  <c r="AK327" i="34"/>
  <c r="AN327" i="34"/>
  <c r="AQ327" i="34"/>
  <c r="AR327" i="34"/>
  <c r="AT327" i="34"/>
  <c r="AW327" i="34"/>
  <c r="AZ327" i="34"/>
  <c r="G328" i="34"/>
  <c r="H328" i="34"/>
  <c r="J328" i="34"/>
  <c r="K328" i="34"/>
  <c r="P328" i="34"/>
  <c r="Q328" i="34"/>
  <c r="S328" i="34"/>
  <c r="T328" i="34"/>
  <c r="Y328" i="34"/>
  <c r="AH328" i="34"/>
  <c r="AI328" i="34"/>
  <c r="AK328" i="34"/>
  <c r="AN328" i="34"/>
  <c r="AQ328" i="34"/>
  <c r="AR328" i="34"/>
  <c r="AT328" i="34"/>
  <c r="AW328" i="34"/>
  <c r="AZ328" i="34"/>
  <c r="G329" i="34"/>
  <c r="H329" i="34"/>
  <c r="J329" i="34"/>
  <c r="K329" i="34"/>
  <c r="P329" i="34"/>
  <c r="Q329" i="34"/>
  <c r="S329" i="34"/>
  <c r="T329" i="34"/>
  <c r="Y329" i="34"/>
  <c r="AH329" i="34"/>
  <c r="AI329" i="34"/>
  <c r="AK329" i="34"/>
  <c r="AN329" i="34"/>
  <c r="AQ329" i="34"/>
  <c r="AR329" i="34"/>
  <c r="AT329" i="34"/>
  <c r="AW329" i="34"/>
  <c r="AZ329" i="34"/>
  <c r="G330" i="34"/>
  <c r="H330" i="34"/>
  <c r="J330" i="34"/>
  <c r="K330" i="34"/>
  <c r="P330" i="34"/>
  <c r="Q330" i="34"/>
  <c r="S330" i="34"/>
  <c r="T330" i="34"/>
  <c r="Y330" i="34"/>
  <c r="AH330" i="34"/>
  <c r="AI330" i="34"/>
  <c r="AK330" i="34"/>
  <c r="AN330" i="34"/>
  <c r="AQ330" i="34"/>
  <c r="AR330" i="34"/>
  <c r="AT330" i="34"/>
  <c r="AW330" i="34"/>
  <c r="AZ330" i="34"/>
  <c r="G331" i="34"/>
  <c r="H331" i="34"/>
  <c r="J331" i="34"/>
  <c r="K331" i="34"/>
  <c r="P331" i="34"/>
  <c r="Q331" i="34"/>
  <c r="S331" i="34"/>
  <c r="T331" i="34"/>
  <c r="Y331" i="34"/>
  <c r="AI331" i="34"/>
  <c r="AK331" i="34"/>
  <c r="AN331" i="34"/>
  <c r="AQ331" i="34"/>
  <c r="AR331" i="34"/>
  <c r="AT331" i="34"/>
  <c r="AW331" i="34"/>
  <c r="AZ331" i="34"/>
  <c r="G332" i="34"/>
  <c r="H332" i="34"/>
  <c r="J332" i="34"/>
  <c r="K332" i="34"/>
  <c r="P332" i="34"/>
  <c r="Q332" i="34"/>
  <c r="S332" i="34"/>
  <c r="T332" i="34"/>
  <c r="AI332" i="34"/>
  <c r="AK332" i="34"/>
  <c r="AN332" i="34"/>
  <c r="AQ332" i="34"/>
  <c r="AR332" i="34"/>
  <c r="AT332" i="34"/>
  <c r="AW332" i="34"/>
  <c r="AZ332" i="34"/>
  <c r="G333" i="34"/>
  <c r="H333" i="34"/>
  <c r="J333" i="34"/>
  <c r="K333" i="34"/>
  <c r="P333" i="34"/>
  <c r="Q333" i="34"/>
  <c r="S333" i="34"/>
  <c r="T333" i="34"/>
  <c r="Y333" i="34"/>
  <c r="AH333" i="34"/>
  <c r="AI333" i="34"/>
  <c r="AK333" i="34"/>
  <c r="AN333" i="34"/>
  <c r="AQ333" i="34"/>
  <c r="AR333" i="34"/>
  <c r="AT333" i="34"/>
  <c r="AW333" i="34"/>
  <c r="AZ333" i="34"/>
  <c r="G334" i="34"/>
  <c r="H334" i="34"/>
  <c r="J334" i="34"/>
  <c r="K334" i="34"/>
  <c r="P334" i="34"/>
  <c r="Q334" i="34"/>
  <c r="S334" i="34"/>
  <c r="T334" i="34"/>
  <c r="Y334" i="34"/>
  <c r="AI334" i="34"/>
  <c r="AK334" i="34"/>
  <c r="AN334" i="34"/>
  <c r="AQ334" i="34"/>
  <c r="AR334" i="34"/>
  <c r="AT334" i="34"/>
  <c r="AW334" i="34"/>
  <c r="AZ334" i="34"/>
  <c r="D335" i="34"/>
  <c r="G335" i="34"/>
  <c r="H335" i="34"/>
  <c r="J335" i="34"/>
  <c r="K335" i="34"/>
  <c r="P335" i="34"/>
  <c r="Q335" i="34"/>
  <c r="S335" i="34"/>
  <c r="T335" i="34"/>
  <c r="Y335" i="34"/>
  <c r="AH335" i="34"/>
  <c r="AI335" i="34"/>
  <c r="AK335" i="34"/>
  <c r="AN335" i="34"/>
  <c r="AQ335" i="34"/>
  <c r="AR335" i="34"/>
  <c r="AT335" i="34"/>
  <c r="AW335" i="34"/>
  <c r="AZ335" i="34"/>
  <c r="G336" i="34"/>
  <c r="H336" i="34"/>
  <c r="J336" i="34"/>
  <c r="K336" i="34"/>
  <c r="P336" i="34"/>
  <c r="Q336" i="34"/>
  <c r="S336" i="34"/>
  <c r="T336" i="34"/>
  <c r="Y336" i="34"/>
  <c r="AH336" i="34"/>
  <c r="AI336" i="34"/>
  <c r="AK336" i="34"/>
  <c r="AN336" i="34"/>
  <c r="AQ336" i="34"/>
  <c r="AR336" i="34"/>
  <c r="AT336" i="34"/>
  <c r="AW336" i="34"/>
  <c r="AZ336" i="34"/>
  <c r="G337" i="34"/>
  <c r="H337" i="34"/>
  <c r="J337" i="34"/>
  <c r="K337" i="34"/>
  <c r="P337" i="34"/>
  <c r="Q337" i="34"/>
  <c r="S337" i="34"/>
  <c r="T337" i="34"/>
  <c r="Y337" i="34"/>
  <c r="AH337" i="34"/>
  <c r="AI337" i="34"/>
  <c r="AK337" i="34"/>
  <c r="AN337" i="34"/>
  <c r="AQ337" i="34"/>
  <c r="AR337" i="34"/>
  <c r="AT337" i="34"/>
  <c r="AW337" i="34"/>
  <c r="AZ337" i="34"/>
  <c r="G338" i="34"/>
  <c r="H338" i="34"/>
  <c r="J338" i="34"/>
  <c r="K338" i="34"/>
  <c r="P338" i="34"/>
  <c r="Q338" i="34"/>
  <c r="S338" i="34"/>
  <c r="T338" i="34"/>
  <c r="Y338" i="34"/>
  <c r="AH338" i="34"/>
  <c r="AI338" i="34"/>
  <c r="AK338" i="34"/>
  <c r="AN338" i="34"/>
  <c r="AQ338" i="34"/>
  <c r="AR338" i="34"/>
  <c r="AT338" i="34"/>
  <c r="AW338" i="34"/>
  <c r="AZ338" i="34"/>
  <c r="G339" i="34"/>
  <c r="H339" i="34"/>
  <c r="J339" i="34"/>
  <c r="K339" i="34"/>
  <c r="P339" i="34"/>
  <c r="Q339" i="34"/>
  <c r="S339" i="34"/>
  <c r="T339" i="34"/>
  <c r="Y339" i="34"/>
  <c r="AH339" i="34"/>
  <c r="AI339" i="34"/>
  <c r="AK339" i="34"/>
  <c r="AN339" i="34"/>
  <c r="AQ339" i="34"/>
  <c r="AR339" i="34"/>
  <c r="AT339" i="34"/>
  <c r="AW339" i="34"/>
  <c r="AZ339" i="34"/>
  <c r="G340" i="34"/>
  <c r="H340" i="34"/>
  <c r="J340" i="34"/>
  <c r="K340" i="34"/>
  <c r="P340" i="34"/>
  <c r="Q340" i="34"/>
  <c r="S340" i="34"/>
  <c r="T340" i="34"/>
  <c r="Y340" i="34"/>
  <c r="AH340" i="34"/>
  <c r="AI340" i="34"/>
  <c r="AK340" i="34"/>
  <c r="AN340" i="34"/>
  <c r="AQ340" i="34"/>
  <c r="AR340" i="34"/>
  <c r="AT340" i="34"/>
  <c r="AW340" i="34"/>
  <c r="AZ340" i="34"/>
  <c r="G341" i="34"/>
  <c r="H341" i="34"/>
  <c r="J341" i="34"/>
  <c r="K341" i="34"/>
  <c r="P341" i="34"/>
  <c r="Q341" i="34"/>
  <c r="S341" i="34"/>
  <c r="T341" i="34"/>
  <c r="Y341" i="34"/>
  <c r="AH341" i="34"/>
  <c r="AI341" i="34"/>
  <c r="AK341" i="34"/>
  <c r="AN341" i="34"/>
  <c r="AQ341" i="34"/>
  <c r="AR341" i="34"/>
  <c r="AT341" i="34"/>
  <c r="AW341" i="34"/>
  <c r="AZ341" i="34"/>
  <c r="G342" i="34"/>
  <c r="H342" i="34"/>
  <c r="J342" i="34"/>
  <c r="K342" i="34"/>
  <c r="P342" i="34"/>
  <c r="Q342" i="34"/>
  <c r="S342" i="34"/>
  <c r="T342" i="34"/>
  <c r="Y342" i="34"/>
  <c r="AH342" i="34"/>
  <c r="AI342" i="34"/>
  <c r="AK342" i="34"/>
  <c r="AN342" i="34"/>
  <c r="AQ342" i="34"/>
  <c r="AR342" i="34"/>
  <c r="AT342" i="34"/>
  <c r="AW342" i="34"/>
  <c r="AZ342" i="34"/>
  <c r="G343" i="34"/>
  <c r="H343" i="34"/>
  <c r="J343" i="34"/>
  <c r="K343" i="34"/>
  <c r="P343" i="34"/>
  <c r="Q343" i="34"/>
  <c r="S343" i="34"/>
  <c r="T343" i="34"/>
  <c r="Y343" i="34"/>
  <c r="AH343" i="34"/>
  <c r="AI343" i="34"/>
  <c r="AK343" i="34"/>
  <c r="AN343" i="34"/>
  <c r="AQ343" i="34"/>
  <c r="AR343" i="34"/>
  <c r="AT343" i="34"/>
  <c r="AW343" i="34"/>
  <c r="AZ343" i="34"/>
  <c r="G344" i="34"/>
  <c r="H344" i="34"/>
  <c r="J344" i="34"/>
  <c r="K344" i="34"/>
  <c r="P344" i="34"/>
  <c r="Q344" i="34"/>
  <c r="S344" i="34"/>
  <c r="T344" i="34"/>
  <c r="Y344" i="34"/>
  <c r="AH344" i="34"/>
  <c r="AI344" i="34"/>
  <c r="AK344" i="34"/>
  <c r="AN344" i="34"/>
  <c r="AQ344" i="34"/>
  <c r="AR344" i="34"/>
  <c r="AT344" i="34"/>
  <c r="AW344" i="34"/>
  <c r="AZ344" i="34"/>
  <c r="G345" i="34"/>
  <c r="H345" i="34"/>
  <c r="J345" i="34"/>
  <c r="K345" i="34"/>
  <c r="P345" i="34"/>
  <c r="Q345" i="34"/>
  <c r="S345" i="34"/>
  <c r="T345" i="34"/>
  <c r="Y345" i="34"/>
  <c r="AH345" i="34"/>
  <c r="AI345" i="34"/>
  <c r="AK345" i="34"/>
  <c r="AN345" i="34"/>
  <c r="AQ345" i="34"/>
  <c r="AR345" i="34"/>
  <c r="AT345" i="34"/>
  <c r="AW345" i="34"/>
  <c r="AZ345" i="34"/>
  <c r="G346" i="34"/>
  <c r="H346" i="34"/>
  <c r="J346" i="34"/>
  <c r="K346" i="34"/>
  <c r="P346" i="34"/>
  <c r="Q346" i="34"/>
  <c r="S346" i="34"/>
  <c r="T346" i="34"/>
  <c r="Y346" i="34"/>
  <c r="AI346" i="34"/>
  <c r="AK346" i="34"/>
  <c r="AN346" i="34"/>
  <c r="AQ346" i="34"/>
  <c r="AR346" i="34"/>
  <c r="AT346" i="34"/>
  <c r="AW346" i="34"/>
  <c r="AZ346" i="34"/>
  <c r="G347" i="34"/>
  <c r="H347" i="34"/>
  <c r="J347" i="34"/>
  <c r="K347" i="34"/>
  <c r="P347" i="34"/>
  <c r="Q347" i="34"/>
  <c r="S347" i="34"/>
  <c r="T347" i="34"/>
  <c r="Y347" i="34"/>
  <c r="AH347" i="34"/>
  <c r="AI347" i="34"/>
  <c r="AK347" i="34"/>
  <c r="AN347" i="34"/>
  <c r="AQ347" i="34"/>
  <c r="AR347" i="34"/>
  <c r="AT347" i="34"/>
  <c r="AW347" i="34"/>
  <c r="AZ347" i="34"/>
  <c r="G348" i="34"/>
  <c r="H348" i="34"/>
  <c r="J348" i="34"/>
  <c r="K348" i="34"/>
  <c r="P348" i="34"/>
  <c r="Q348" i="34"/>
  <c r="S348" i="34"/>
  <c r="T348" i="34"/>
  <c r="Y348" i="34"/>
  <c r="AH348" i="34"/>
  <c r="AI348" i="34"/>
  <c r="AK348" i="34"/>
  <c r="AN348" i="34"/>
  <c r="AQ348" i="34"/>
  <c r="AR348" i="34"/>
  <c r="AT348" i="34"/>
  <c r="AW348" i="34"/>
  <c r="AZ348" i="34"/>
  <c r="G349" i="34"/>
  <c r="H349" i="34"/>
  <c r="J349" i="34"/>
  <c r="K349" i="34"/>
  <c r="P349" i="34"/>
  <c r="Q349" i="34"/>
  <c r="S349" i="34"/>
  <c r="T349" i="34"/>
  <c r="Y349" i="34"/>
  <c r="AI349" i="34"/>
  <c r="AK349" i="34"/>
  <c r="AN349" i="34"/>
  <c r="AQ349" i="34"/>
  <c r="AR349" i="34"/>
  <c r="AT349" i="34"/>
  <c r="AW349" i="34"/>
  <c r="AZ349" i="34"/>
  <c r="D350" i="34"/>
  <c r="G350" i="34"/>
  <c r="H350" i="34"/>
  <c r="J350" i="34"/>
  <c r="K350" i="34"/>
  <c r="P350" i="34"/>
  <c r="Q350" i="34"/>
  <c r="S350" i="34"/>
  <c r="T350" i="34"/>
  <c r="Y350" i="34"/>
  <c r="AH350" i="34"/>
  <c r="AI350" i="34"/>
  <c r="AK350" i="34"/>
  <c r="AN350" i="34"/>
  <c r="AQ350" i="34"/>
  <c r="AR350" i="34"/>
  <c r="AT350" i="34"/>
  <c r="AW350" i="34"/>
  <c r="AZ350" i="34"/>
  <c r="G351" i="34"/>
  <c r="H351" i="34"/>
  <c r="J351" i="34"/>
  <c r="K351" i="34"/>
  <c r="P351" i="34"/>
  <c r="Q351" i="34"/>
  <c r="S351" i="34"/>
  <c r="T351" i="34"/>
  <c r="AI351" i="34"/>
  <c r="AK351" i="34"/>
  <c r="AN351" i="34"/>
  <c r="AQ351" i="34"/>
  <c r="AR351" i="34"/>
  <c r="AT351" i="34"/>
  <c r="AW351" i="34"/>
  <c r="AZ351" i="34"/>
  <c r="G352" i="34"/>
  <c r="H352" i="34"/>
  <c r="J352" i="34"/>
  <c r="K352" i="34"/>
  <c r="P352" i="34"/>
  <c r="Q352" i="34"/>
  <c r="S352" i="34"/>
  <c r="T352" i="34"/>
  <c r="Y352" i="34"/>
  <c r="AH352" i="34"/>
  <c r="AI352" i="34"/>
  <c r="AK352" i="34"/>
  <c r="AN352" i="34"/>
  <c r="AQ352" i="34"/>
  <c r="AR352" i="34"/>
  <c r="AT352" i="34"/>
  <c r="AW352" i="34"/>
  <c r="AZ352" i="34"/>
  <c r="G353" i="34"/>
  <c r="H353" i="34"/>
  <c r="J353" i="34"/>
  <c r="K353" i="34"/>
  <c r="P353" i="34"/>
  <c r="Q353" i="34"/>
  <c r="S353" i="34"/>
  <c r="T353" i="34"/>
  <c r="AI353" i="34"/>
  <c r="AK353" i="34"/>
  <c r="AN353" i="34"/>
  <c r="AQ353" i="34"/>
  <c r="AR353" i="34"/>
  <c r="AT353" i="34"/>
  <c r="AW353" i="34"/>
  <c r="AZ353" i="34"/>
  <c r="G354" i="34"/>
  <c r="H354" i="34"/>
  <c r="J354" i="34"/>
  <c r="K354" i="34"/>
  <c r="P354" i="34"/>
  <c r="Q354" i="34"/>
  <c r="S354" i="34"/>
  <c r="T354" i="34"/>
  <c r="Y354" i="34"/>
  <c r="AH354" i="34"/>
  <c r="AI354" i="34"/>
  <c r="AK354" i="34"/>
  <c r="AN354" i="34"/>
  <c r="AQ354" i="34"/>
  <c r="AR354" i="34"/>
  <c r="AT354" i="34"/>
  <c r="AW354" i="34"/>
  <c r="AZ354" i="34"/>
  <c r="G355" i="34"/>
  <c r="H355" i="34"/>
  <c r="J355" i="34"/>
  <c r="K355" i="34"/>
  <c r="P355" i="34"/>
  <c r="Q355" i="34"/>
  <c r="S355" i="34"/>
  <c r="T355" i="34"/>
  <c r="Y355" i="34"/>
  <c r="AI355" i="34"/>
  <c r="AK355" i="34"/>
  <c r="AN355" i="34"/>
  <c r="AQ355" i="34"/>
  <c r="AR355" i="34"/>
  <c r="AT355" i="34"/>
  <c r="AW355" i="34"/>
  <c r="AZ355" i="34"/>
  <c r="G356" i="34"/>
  <c r="H356" i="34"/>
  <c r="J356" i="34"/>
  <c r="K356" i="34"/>
  <c r="P356" i="34"/>
  <c r="Q356" i="34"/>
  <c r="S356" i="34"/>
  <c r="T356" i="34"/>
  <c r="Y356" i="34"/>
  <c r="AI356" i="34"/>
  <c r="AK356" i="34"/>
  <c r="AN356" i="34"/>
  <c r="AQ356" i="34"/>
  <c r="AR356" i="34"/>
  <c r="AT356" i="34"/>
  <c r="AW356" i="34"/>
  <c r="AZ356" i="34"/>
  <c r="G357" i="34"/>
  <c r="H357" i="34"/>
  <c r="J357" i="34"/>
  <c r="K357" i="34"/>
  <c r="P357" i="34"/>
  <c r="Q357" i="34"/>
  <c r="S357" i="34"/>
  <c r="T357" i="34"/>
  <c r="Y357" i="34"/>
  <c r="AI357" i="34"/>
  <c r="AK357" i="34"/>
  <c r="AN357" i="34"/>
  <c r="AQ357" i="34"/>
  <c r="AR357" i="34"/>
  <c r="AT357" i="34"/>
  <c r="AW357" i="34"/>
  <c r="AZ357" i="34"/>
  <c r="G358" i="34"/>
  <c r="H358" i="34"/>
  <c r="J358" i="34"/>
  <c r="K358" i="34"/>
  <c r="P358" i="34"/>
  <c r="Q358" i="34"/>
  <c r="S358" i="34"/>
  <c r="T358" i="34"/>
  <c r="AI358" i="34"/>
  <c r="AK358" i="34"/>
  <c r="AN358" i="34"/>
  <c r="AQ358" i="34"/>
  <c r="AR358" i="34"/>
  <c r="AT358" i="34"/>
  <c r="AW358" i="34"/>
  <c r="AZ358" i="34"/>
  <c r="G359" i="34"/>
  <c r="H359" i="34"/>
  <c r="J359" i="34"/>
  <c r="K359" i="34"/>
  <c r="P359" i="34"/>
  <c r="Q359" i="34"/>
  <c r="S359" i="34"/>
  <c r="T359" i="34"/>
  <c r="Y359" i="34"/>
  <c r="AH359" i="34"/>
  <c r="AI359" i="34"/>
  <c r="AK359" i="34"/>
  <c r="AN359" i="34"/>
  <c r="AQ359" i="34"/>
  <c r="AR359" i="34"/>
  <c r="AT359" i="34"/>
  <c r="AW359" i="34"/>
  <c r="AZ359" i="34"/>
  <c r="G360" i="34"/>
  <c r="H360" i="34"/>
  <c r="J360" i="34"/>
  <c r="K360" i="34"/>
  <c r="P360" i="34"/>
  <c r="Q360" i="34"/>
  <c r="S360" i="34"/>
  <c r="T360" i="34"/>
  <c r="Y360" i="34"/>
  <c r="AH360" i="34"/>
  <c r="AI360" i="34"/>
  <c r="AK360" i="34"/>
  <c r="AN360" i="34"/>
  <c r="AQ360" i="34"/>
  <c r="AR360" i="34"/>
  <c r="AT360" i="34"/>
  <c r="AW360" i="34"/>
  <c r="AZ360" i="34"/>
  <c r="G361" i="34"/>
  <c r="H361" i="34"/>
  <c r="J361" i="34"/>
  <c r="K361" i="34"/>
  <c r="P361" i="34"/>
  <c r="Q361" i="34"/>
  <c r="S361" i="34"/>
  <c r="T361" i="34"/>
  <c r="Y361" i="34"/>
  <c r="AH361" i="34"/>
  <c r="AI361" i="34"/>
  <c r="AK361" i="34"/>
  <c r="AN361" i="34"/>
  <c r="AQ361" i="34"/>
  <c r="AR361" i="34"/>
  <c r="AT361" i="34"/>
  <c r="AW361" i="34"/>
  <c r="AZ361" i="34"/>
  <c r="G362" i="34"/>
  <c r="H362" i="34"/>
  <c r="J362" i="34"/>
  <c r="K362" i="34"/>
  <c r="P362" i="34"/>
  <c r="Q362" i="34"/>
  <c r="S362" i="34"/>
  <c r="T362" i="34"/>
  <c r="Y362" i="34"/>
  <c r="AH362" i="34"/>
  <c r="AI362" i="34"/>
  <c r="AK362" i="34"/>
  <c r="AN362" i="34"/>
  <c r="AQ362" i="34"/>
  <c r="AR362" i="34"/>
  <c r="AT362" i="34"/>
  <c r="AW362" i="34"/>
  <c r="AZ362" i="34"/>
  <c r="G363" i="34"/>
  <c r="H363" i="34"/>
  <c r="J363" i="34"/>
  <c r="K363" i="34"/>
  <c r="P363" i="34"/>
  <c r="Q363" i="34"/>
  <c r="S363" i="34"/>
  <c r="T363" i="34"/>
  <c r="Y363" i="34"/>
  <c r="AH363" i="34"/>
  <c r="AI363" i="34"/>
  <c r="AK363" i="34"/>
  <c r="AN363" i="34"/>
  <c r="AQ363" i="34"/>
  <c r="AR363" i="34"/>
  <c r="AT363" i="34"/>
  <c r="AW363" i="34"/>
  <c r="AZ363" i="34"/>
  <c r="G364" i="34"/>
  <c r="H364" i="34"/>
  <c r="J364" i="34"/>
  <c r="K364" i="34"/>
  <c r="P364" i="34"/>
  <c r="Q364" i="34"/>
  <c r="S364" i="34"/>
  <c r="T364" i="34"/>
  <c r="Y364" i="34"/>
  <c r="AH364" i="34"/>
  <c r="AI364" i="34"/>
  <c r="AK364" i="34"/>
  <c r="AN364" i="34"/>
  <c r="AQ364" i="34"/>
  <c r="AR364" i="34"/>
  <c r="AT364" i="34"/>
  <c r="AW364" i="34"/>
  <c r="AZ364" i="34"/>
  <c r="G365" i="34"/>
  <c r="H365" i="34"/>
  <c r="J365" i="34"/>
  <c r="K365" i="34"/>
  <c r="P365" i="34"/>
  <c r="Q365" i="34"/>
  <c r="S365" i="34"/>
  <c r="T365" i="34"/>
  <c r="AH365" i="34"/>
  <c r="AI365" i="34"/>
  <c r="AK365" i="34"/>
  <c r="AN365" i="34"/>
  <c r="AQ365" i="34"/>
  <c r="AR365" i="34"/>
  <c r="AT365" i="34"/>
  <c r="AW365" i="34"/>
  <c r="AZ365" i="34"/>
  <c r="G366" i="34"/>
  <c r="H366" i="34"/>
  <c r="J366" i="34"/>
  <c r="K366" i="34"/>
  <c r="P366" i="34"/>
  <c r="Q366" i="34"/>
  <c r="S366" i="34"/>
  <c r="T366" i="34"/>
  <c r="Y366" i="34"/>
  <c r="AH366" i="34"/>
  <c r="AI366" i="34"/>
  <c r="AK366" i="34"/>
  <c r="AN366" i="34"/>
  <c r="AQ366" i="34"/>
  <c r="AR366" i="34"/>
  <c r="AT366" i="34"/>
  <c r="AW366" i="34"/>
  <c r="AZ366" i="34"/>
  <c r="G367" i="34"/>
  <c r="H367" i="34"/>
  <c r="J367" i="34"/>
  <c r="K367" i="34"/>
  <c r="P367" i="34"/>
  <c r="Q367" i="34"/>
  <c r="S367" i="34"/>
  <c r="T367" i="34"/>
  <c r="Y367" i="34"/>
  <c r="AH367" i="34"/>
  <c r="AI367" i="34"/>
  <c r="AK367" i="34"/>
  <c r="AN367" i="34"/>
  <c r="AQ367" i="34"/>
  <c r="AR367" i="34"/>
  <c r="AT367" i="34"/>
  <c r="AW367" i="34"/>
  <c r="AZ367" i="34"/>
  <c r="G368" i="34"/>
  <c r="H368" i="34"/>
  <c r="J368" i="34"/>
  <c r="K368" i="34"/>
  <c r="P368" i="34"/>
  <c r="Q368" i="34"/>
  <c r="S368" i="34"/>
  <c r="T368" i="34"/>
  <c r="Y368" i="34"/>
  <c r="AH368" i="34"/>
  <c r="AI368" i="34"/>
  <c r="AK368" i="34"/>
  <c r="AN368" i="34"/>
  <c r="AQ368" i="34"/>
  <c r="AR368" i="34"/>
  <c r="AT368" i="34"/>
  <c r="AW368" i="34"/>
  <c r="AZ368" i="34"/>
  <c r="G369" i="34"/>
  <c r="H369" i="34"/>
  <c r="J369" i="34"/>
  <c r="K369" i="34"/>
  <c r="P369" i="34"/>
  <c r="Q369" i="34"/>
  <c r="S369" i="34"/>
  <c r="T369" i="34"/>
  <c r="Y369" i="34"/>
  <c r="AH369" i="34"/>
  <c r="AI369" i="34"/>
  <c r="AK369" i="34"/>
  <c r="AN369" i="34"/>
  <c r="AQ369" i="34"/>
  <c r="AR369" i="34"/>
  <c r="AT369" i="34"/>
  <c r="AW369" i="34"/>
  <c r="AZ369" i="34"/>
  <c r="G370" i="34"/>
  <c r="H370" i="34"/>
  <c r="J370" i="34"/>
  <c r="K370" i="34"/>
  <c r="P370" i="34"/>
  <c r="Q370" i="34"/>
  <c r="S370" i="34"/>
  <c r="T370" i="34"/>
  <c r="Y370" i="34"/>
  <c r="AI370" i="34"/>
  <c r="AK370" i="34"/>
  <c r="AN370" i="34"/>
  <c r="AQ370" i="34"/>
  <c r="AR370" i="34"/>
  <c r="AT370" i="34"/>
  <c r="AW370" i="34"/>
  <c r="AZ370" i="34"/>
  <c r="G371" i="34"/>
  <c r="H371" i="34"/>
  <c r="J371" i="34"/>
  <c r="K371" i="34"/>
  <c r="P371" i="34"/>
  <c r="Q371" i="34"/>
  <c r="S371" i="34"/>
  <c r="T371" i="34"/>
  <c r="Y371" i="34"/>
  <c r="AH371" i="34"/>
  <c r="AI371" i="34"/>
  <c r="AK371" i="34"/>
  <c r="AN371" i="34"/>
  <c r="AQ371" i="34"/>
  <c r="AR371" i="34"/>
  <c r="AT371" i="34"/>
  <c r="AW371" i="34"/>
  <c r="AZ371" i="34"/>
  <c r="G372" i="34"/>
  <c r="H372" i="34"/>
  <c r="J372" i="34"/>
  <c r="K372" i="34"/>
  <c r="P372" i="34"/>
  <c r="Q372" i="34"/>
  <c r="S372" i="34"/>
  <c r="T372" i="34"/>
  <c r="Y372" i="34"/>
  <c r="AH372" i="34"/>
  <c r="AI372" i="34"/>
  <c r="AK372" i="34"/>
  <c r="AN372" i="34"/>
  <c r="AQ372" i="34"/>
  <c r="AR372" i="34"/>
  <c r="AT372" i="34"/>
  <c r="AW372" i="34"/>
  <c r="AZ372" i="34"/>
  <c r="G373" i="34"/>
  <c r="H373" i="34"/>
  <c r="J373" i="34"/>
  <c r="K373" i="34"/>
  <c r="P373" i="34"/>
  <c r="Q373" i="34"/>
  <c r="S373" i="34"/>
  <c r="T373" i="34"/>
  <c r="AI373" i="34"/>
  <c r="AK373" i="34"/>
  <c r="AN373" i="34"/>
  <c r="AQ373" i="34"/>
  <c r="AR373" i="34"/>
  <c r="AT373" i="34"/>
  <c r="AW373" i="34"/>
  <c r="AZ373" i="34"/>
  <c r="G374" i="34"/>
  <c r="H374" i="34"/>
  <c r="J374" i="34"/>
  <c r="K374" i="34"/>
  <c r="P374" i="34"/>
  <c r="Q374" i="34"/>
  <c r="S374" i="34"/>
  <c r="T374" i="34"/>
  <c r="AH374" i="34"/>
  <c r="AI374" i="34"/>
  <c r="AK374" i="34"/>
  <c r="AN374" i="34"/>
  <c r="AQ374" i="34"/>
  <c r="AR374" i="34"/>
  <c r="AT374" i="34"/>
  <c r="AW374" i="34"/>
  <c r="AZ374" i="34"/>
  <c r="G375" i="34"/>
  <c r="H375" i="34"/>
  <c r="J375" i="34"/>
  <c r="K375" i="34"/>
  <c r="P375" i="34"/>
  <c r="Q375" i="34"/>
  <c r="S375" i="34"/>
  <c r="T375" i="34"/>
  <c r="AI375" i="34"/>
  <c r="AK375" i="34"/>
  <c r="AN375" i="34"/>
  <c r="AQ375" i="34"/>
  <c r="AR375" i="34"/>
  <c r="AT375" i="34"/>
  <c r="AW375" i="34"/>
  <c r="AZ375" i="34"/>
  <c r="G376" i="34"/>
  <c r="H376" i="34"/>
  <c r="J376" i="34"/>
  <c r="K376" i="34"/>
  <c r="P376" i="34"/>
  <c r="Q376" i="34"/>
  <c r="S376" i="34"/>
  <c r="T376" i="34"/>
  <c r="AH376" i="34"/>
  <c r="AI376" i="34"/>
  <c r="AK376" i="34"/>
  <c r="AN376" i="34"/>
  <c r="AQ376" i="34"/>
  <c r="AR376" i="34"/>
  <c r="AT376" i="34"/>
  <c r="AW376" i="34"/>
  <c r="AZ376" i="34"/>
  <c r="G377" i="34"/>
  <c r="H377" i="34"/>
  <c r="J377" i="34"/>
  <c r="K377" i="34"/>
  <c r="P377" i="34"/>
  <c r="Q377" i="34"/>
  <c r="S377" i="34"/>
  <c r="T377" i="34"/>
  <c r="AI377" i="34"/>
  <c r="AK377" i="34"/>
  <c r="AN377" i="34"/>
  <c r="AQ377" i="34"/>
  <c r="AR377" i="34"/>
  <c r="AT377" i="34"/>
  <c r="AW377" i="34"/>
  <c r="AZ377" i="34"/>
  <c r="G378" i="34"/>
  <c r="H378" i="34"/>
  <c r="J378" i="34"/>
  <c r="K378" i="34"/>
  <c r="P378" i="34"/>
  <c r="Q378" i="34"/>
  <c r="S378" i="34"/>
  <c r="T378" i="34"/>
  <c r="AI378" i="34"/>
  <c r="AK378" i="34"/>
  <c r="AN378" i="34"/>
  <c r="AQ378" i="34"/>
  <c r="AR378" i="34"/>
  <c r="AT378" i="34"/>
  <c r="AW378" i="34"/>
  <c r="AZ378" i="34"/>
  <c r="G379" i="34"/>
  <c r="H379" i="34"/>
  <c r="J379" i="34"/>
  <c r="K379" i="34"/>
  <c r="P379" i="34"/>
  <c r="Q379" i="34"/>
  <c r="S379" i="34"/>
  <c r="T379" i="34"/>
  <c r="Y379" i="34"/>
  <c r="AH379" i="34"/>
  <c r="AI379" i="34"/>
  <c r="AK379" i="34"/>
  <c r="AN379" i="34"/>
  <c r="AQ379" i="34"/>
  <c r="AR379" i="34"/>
  <c r="AT379" i="34"/>
  <c r="AW379" i="34"/>
  <c r="AZ379" i="34"/>
  <c r="G380" i="34"/>
  <c r="H380" i="34"/>
  <c r="J380" i="34"/>
  <c r="K380" i="34"/>
  <c r="P380" i="34"/>
  <c r="Q380" i="34"/>
  <c r="S380" i="34"/>
  <c r="T380" i="34"/>
  <c r="Y380" i="34"/>
  <c r="AH380" i="34"/>
  <c r="AI380" i="34"/>
  <c r="AK380" i="34"/>
  <c r="AN380" i="34"/>
  <c r="AQ380" i="34"/>
  <c r="AR380" i="34"/>
  <c r="AT380" i="34"/>
  <c r="AW380" i="34"/>
  <c r="AZ380" i="34"/>
  <c r="G381" i="34"/>
  <c r="H381" i="34"/>
  <c r="J381" i="34"/>
  <c r="K381" i="34"/>
  <c r="P381" i="34"/>
  <c r="Q381" i="34"/>
  <c r="S381" i="34"/>
  <c r="T381" i="34"/>
  <c r="Y381" i="34"/>
  <c r="AH381" i="34"/>
  <c r="AI381" i="34"/>
  <c r="AK381" i="34"/>
  <c r="AN381" i="34"/>
  <c r="AQ381" i="34"/>
  <c r="AR381" i="34"/>
  <c r="AT381" i="34"/>
  <c r="AW381" i="34"/>
  <c r="AZ381" i="34"/>
  <c r="G382" i="34"/>
  <c r="H382" i="34"/>
  <c r="J382" i="34"/>
  <c r="K382" i="34"/>
  <c r="P382" i="34"/>
  <c r="Q382" i="34"/>
  <c r="S382" i="34"/>
  <c r="T382" i="34"/>
  <c r="Y382" i="34"/>
  <c r="AH382" i="34"/>
  <c r="AI382" i="34"/>
  <c r="AK382" i="34"/>
  <c r="AN382" i="34"/>
  <c r="AQ382" i="34"/>
  <c r="AR382" i="34"/>
  <c r="AT382" i="34"/>
  <c r="AW382" i="34"/>
  <c r="AZ382" i="34"/>
  <c r="G383" i="34"/>
  <c r="H383" i="34"/>
  <c r="J383" i="34"/>
  <c r="K383" i="34"/>
  <c r="P383" i="34"/>
  <c r="Q383" i="34"/>
  <c r="S383" i="34"/>
  <c r="T383" i="34"/>
  <c r="Y383" i="34"/>
  <c r="AH383" i="34"/>
  <c r="AI383" i="34"/>
  <c r="AK383" i="34"/>
  <c r="AN383" i="34"/>
  <c r="AQ383" i="34"/>
  <c r="AR383" i="34"/>
  <c r="AT383" i="34"/>
  <c r="AW383" i="34"/>
  <c r="AZ383" i="34"/>
  <c r="G384" i="34"/>
  <c r="H384" i="34"/>
  <c r="J384" i="34"/>
  <c r="K384" i="34"/>
  <c r="P384" i="34"/>
  <c r="Q384" i="34"/>
  <c r="S384" i="34"/>
  <c r="T384" i="34"/>
  <c r="Y384" i="34"/>
  <c r="AH384" i="34"/>
  <c r="AI384" i="34"/>
  <c r="AK384" i="34"/>
  <c r="AN384" i="34"/>
  <c r="AQ384" i="34"/>
  <c r="AR384" i="34"/>
  <c r="AT384" i="34"/>
  <c r="AW384" i="34"/>
  <c r="AZ384" i="34"/>
  <c r="G385" i="34"/>
  <c r="H385" i="34"/>
  <c r="J385" i="34"/>
  <c r="K385" i="34"/>
  <c r="P385" i="34"/>
  <c r="Q385" i="34"/>
  <c r="S385" i="34"/>
  <c r="T385" i="34"/>
  <c r="Y385" i="34"/>
  <c r="AH385" i="34"/>
  <c r="AI385" i="34"/>
  <c r="AK385" i="34"/>
  <c r="AN385" i="34"/>
  <c r="AQ385" i="34"/>
  <c r="AR385" i="34"/>
  <c r="AT385" i="34"/>
  <c r="AW385" i="34"/>
  <c r="AZ385" i="34"/>
  <c r="G386" i="34"/>
  <c r="H386" i="34"/>
  <c r="J386" i="34"/>
  <c r="K386" i="34"/>
  <c r="P386" i="34"/>
  <c r="Q386" i="34"/>
  <c r="S386" i="34"/>
  <c r="T386" i="34"/>
  <c r="Y386" i="34"/>
  <c r="AH386" i="34"/>
  <c r="AI386" i="34"/>
  <c r="AK386" i="34"/>
  <c r="AN386" i="34"/>
  <c r="AQ386" i="34"/>
  <c r="AR386" i="34"/>
  <c r="AT386" i="34"/>
  <c r="AW386" i="34"/>
  <c r="AZ386" i="34"/>
  <c r="G387" i="34"/>
  <c r="H387" i="34"/>
  <c r="J387" i="34"/>
  <c r="K387" i="34"/>
  <c r="P387" i="34"/>
  <c r="Q387" i="34"/>
  <c r="S387" i="34"/>
  <c r="T387" i="34"/>
  <c r="Y387" i="34"/>
  <c r="AH387" i="34"/>
  <c r="AI387" i="34"/>
  <c r="AK387" i="34"/>
  <c r="AN387" i="34"/>
  <c r="AQ387" i="34"/>
  <c r="AR387" i="34"/>
  <c r="AT387" i="34"/>
  <c r="AW387" i="34"/>
  <c r="AZ387" i="34"/>
  <c r="G388" i="34"/>
  <c r="H388" i="34"/>
  <c r="J388" i="34"/>
  <c r="K388" i="34"/>
  <c r="P388" i="34"/>
  <c r="Q388" i="34"/>
  <c r="S388" i="34"/>
  <c r="T388" i="34"/>
  <c r="Y388" i="34"/>
  <c r="AH388" i="34"/>
  <c r="AI388" i="34"/>
  <c r="AK388" i="34"/>
  <c r="AN388" i="34"/>
  <c r="AQ388" i="34"/>
  <c r="AR388" i="34"/>
  <c r="AT388" i="34"/>
  <c r="AW388" i="34"/>
  <c r="AZ388" i="34"/>
  <c r="G389" i="34"/>
  <c r="H389" i="34"/>
  <c r="J389" i="34"/>
  <c r="K389" i="34"/>
  <c r="P389" i="34"/>
  <c r="Q389" i="34"/>
  <c r="S389" i="34"/>
  <c r="T389" i="34"/>
  <c r="Y389" i="34"/>
  <c r="AH389" i="34"/>
  <c r="AI389" i="34"/>
  <c r="AK389" i="34"/>
  <c r="AN389" i="34"/>
  <c r="AQ389" i="34"/>
  <c r="AR389" i="34"/>
  <c r="AT389" i="34"/>
  <c r="AW389" i="34"/>
  <c r="AZ389" i="34"/>
  <c r="G390" i="34"/>
  <c r="H390" i="34"/>
  <c r="J390" i="34"/>
  <c r="K390" i="34"/>
  <c r="P390" i="34"/>
  <c r="Q390" i="34"/>
  <c r="S390" i="34"/>
  <c r="T390" i="34"/>
  <c r="Y390" i="34"/>
  <c r="AH390" i="34"/>
  <c r="AI390" i="34"/>
  <c r="AK390" i="34"/>
  <c r="AN390" i="34"/>
  <c r="AQ390" i="34"/>
  <c r="AR390" i="34"/>
  <c r="AT390" i="34"/>
  <c r="AW390" i="34"/>
  <c r="AZ390" i="34"/>
  <c r="G391" i="34"/>
  <c r="H391" i="34"/>
  <c r="J391" i="34"/>
  <c r="K391" i="34"/>
  <c r="P391" i="34"/>
  <c r="Q391" i="34"/>
  <c r="S391" i="34"/>
  <c r="T391" i="34"/>
  <c r="Y391" i="34"/>
  <c r="AH391" i="34"/>
  <c r="AI391" i="34"/>
  <c r="AK391" i="34"/>
  <c r="AN391" i="34"/>
  <c r="AQ391" i="34"/>
  <c r="AR391" i="34"/>
  <c r="AT391" i="34"/>
  <c r="AW391" i="34"/>
  <c r="AZ391" i="34"/>
  <c r="G392" i="34"/>
  <c r="H392" i="34"/>
  <c r="J392" i="34"/>
  <c r="K392" i="34"/>
  <c r="P392" i="34"/>
  <c r="Q392" i="34"/>
  <c r="S392" i="34"/>
  <c r="T392" i="34"/>
  <c r="Y392" i="34"/>
  <c r="AH392" i="34"/>
  <c r="AI392" i="34"/>
  <c r="AK392" i="34"/>
  <c r="AN392" i="34"/>
  <c r="AQ392" i="34"/>
  <c r="AR392" i="34"/>
  <c r="AT392" i="34"/>
  <c r="AW392" i="34"/>
  <c r="AZ392" i="34"/>
  <c r="G393" i="34"/>
  <c r="H393" i="34"/>
  <c r="J393" i="34"/>
  <c r="K393" i="34"/>
  <c r="P393" i="34"/>
  <c r="Q393" i="34"/>
  <c r="S393" i="34"/>
  <c r="T393" i="34"/>
  <c r="Y393" i="34"/>
  <c r="AH393" i="34"/>
  <c r="AI393" i="34"/>
  <c r="AK393" i="34"/>
  <c r="AN393" i="34"/>
  <c r="AQ393" i="34"/>
  <c r="AR393" i="34"/>
  <c r="AT393" i="34"/>
  <c r="AW393" i="34"/>
  <c r="AZ393" i="34"/>
  <c r="G394" i="34"/>
  <c r="H394" i="34"/>
  <c r="J394" i="34"/>
  <c r="K394" i="34"/>
  <c r="P394" i="34"/>
  <c r="Q394" i="34"/>
  <c r="S394" i="34"/>
  <c r="T394" i="34"/>
  <c r="Y394" i="34"/>
  <c r="AH394" i="34"/>
  <c r="AI394" i="34"/>
  <c r="AK394" i="34"/>
  <c r="AN394" i="34"/>
  <c r="AQ394" i="34"/>
  <c r="AR394" i="34"/>
  <c r="AT394" i="34"/>
  <c r="AW394" i="34"/>
  <c r="AZ394" i="34"/>
  <c r="G395" i="34"/>
  <c r="H395" i="34"/>
  <c r="J395" i="34"/>
  <c r="K395" i="34"/>
  <c r="P395" i="34"/>
  <c r="Q395" i="34"/>
  <c r="S395" i="34"/>
  <c r="T395" i="34"/>
  <c r="Y395" i="34"/>
  <c r="AH395" i="34"/>
  <c r="AI395" i="34"/>
  <c r="AK395" i="34"/>
  <c r="AN395" i="34"/>
  <c r="AQ395" i="34"/>
  <c r="AR395" i="34"/>
  <c r="AT395" i="34"/>
  <c r="AW395" i="34"/>
  <c r="AZ395" i="34"/>
  <c r="G396" i="34"/>
  <c r="H396" i="34"/>
  <c r="J396" i="34"/>
  <c r="K396" i="34"/>
  <c r="P396" i="34"/>
  <c r="Q396" i="34"/>
  <c r="S396" i="34"/>
  <c r="T396" i="34"/>
  <c r="AH396" i="34"/>
  <c r="AI396" i="34"/>
  <c r="AK396" i="34"/>
  <c r="AN396" i="34"/>
  <c r="AQ396" i="34"/>
  <c r="AR396" i="34"/>
  <c r="AT396" i="34"/>
  <c r="AW396" i="34"/>
  <c r="AZ396" i="34"/>
  <c r="G397" i="34"/>
  <c r="H397" i="34"/>
  <c r="J397" i="34"/>
  <c r="K397" i="34"/>
  <c r="P397" i="34"/>
  <c r="Q397" i="34"/>
  <c r="S397" i="34"/>
  <c r="T397" i="34"/>
  <c r="AI397" i="34"/>
  <c r="AK397" i="34"/>
  <c r="AN397" i="34"/>
  <c r="AQ397" i="34"/>
  <c r="AR397" i="34"/>
  <c r="AT397" i="34"/>
  <c r="AW397" i="34"/>
  <c r="AZ397" i="34"/>
  <c r="G398" i="34"/>
  <c r="H398" i="34"/>
  <c r="J398" i="34"/>
  <c r="K398" i="34"/>
  <c r="P398" i="34"/>
  <c r="Q398" i="34"/>
  <c r="S398" i="34"/>
  <c r="T398" i="34"/>
  <c r="AI398" i="34"/>
  <c r="AK398" i="34"/>
  <c r="AN398" i="34"/>
  <c r="AQ398" i="34"/>
  <c r="AR398" i="34"/>
  <c r="AT398" i="34"/>
  <c r="AW398" i="34"/>
  <c r="AZ398" i="34"/>
  <c r="G399" i="34"/>
  <c r="H399" i="34"/>
  <c r="J399" i="34"/>
  <c r="K399" i="34"/>
  <c r="P399" i="34"/>
  <c r="Q399" i="34"/>
  <c r="S399" i="34"/>
  <c r="T399" i="34"/>
  <c r="AI399" i="34"/>
  <c r="AK399" i="34"/>
  <c r="AN399" i="34"/>
  <c r="AQ399" i="34"/>
  <c r="AR399" i="34"/>
  <c r="AT399" i="34"/>
  <c r="AW399" i="34"/>
  <c r="AZ399" i="34"/>
  <c r="G400" i="34"/>
  <c r="H400" i="34"/>
  <c r="J400" i="34"/>
  <c r="K400" i="34"/>
  <c r="P400" i="34"/>
  <c r="Q400" i="34"/>
  <c r="S400" i="34"/>
  <c r="T400" i="34"/>
  <c r="AI400" i="34"/>
  <c r="AK400" i="34"/>
  <c r="AN400" i="34"/>
  <c r="AQ400" i="34"/>
  <c r="AR400" i="34"/>
  <c r="AT400" i="34"/>
  <c r="AW400" i="34"/>
  <c r="AZ400" i="34"/>
  <c r="G401" i="34"/>
  <c r="H401" i="34"/>
  <c r="J401" i="34"/>
  <c r="K401" i="34"/>
  <c r="P401" i="34"/>
  <c r="Q401" i="34"/>
  <c r="S401" i="34"/>
  <c r="T401" i="34"/>
  <c r="Y401" i="34"/>
  <c r="AH401" i="34"/>
  <c r="AI401" i="34"/>
  <c r="AK401" i="34"/>
  <c r="AN401" i="34"/>
  <c r="AQ401" i="34"/>
  <c r="AR401" i="34"/>
  <c r="AT401" i="34"/>
  <c r="AW401" i="34"/>
  <c r="AZ401" i="34"/>
  <c r="G402" i="34"/>
  <c r="H402" i="34"/>
  <c r="J402" i="34"/>
  <c r="K402" i="34"/>
  <c r="P402" i="34"/>
  <c r="Q402" i="34"/>
  <c r="S402" i="34"/>
  <c r="T402" i="34"/>
  <c r="Y402" i="34"/>
  <c r="AH402" i="34"/>
  <c r="AI402" i="34"/>
  <c r="AK402" i="34"/>
  <c r="AN402" i="34"/>
  <c r="AQ402" i="34"/>
  <c r="AR402" i="34"/>
  <c r="AT402" i="34"/>
  <c r="AW402" i="34"/>
  <c r="AZ402" i="34"/>
  <c r="G403" i="34"/>
  <c r="H403" i="34"/>
  <c r="J403" i="34"/>
  <c r="K403" i="34"/>
  <c r="P403" i="34"/>
  <c r="Q403" i="34"/>
  <c r="S403" i="34"/>
  <c r="T403" i="34"/>
  <c r="AI403" i="34"/>
  <c r="AK403" i="34"/>
  <c r="AN403" i="34"/>
  <c r="AQ403" i="34"/>
  <c r="AR403" i="34"/>
  <c r="AT403" i="34"/>
  <c r="AW403" i="34"/>
  <c r="AZ403" i="34"/>
  <c r="G404" i="34"/>
  <c r="H404" i="34"/>
  <c r="J404" i="34"/>
  <c r="K404" i="34"/>
  <c r="P404" i="34"/>
  <c r="Q404" i="34"/>
  <c r="S404" i="34"/>
  <c r="T404" i="34"/>
  <c r="Y404" i="34"/>
  <c r="AH404" i="34"/>
  <c r="AI404" i="34"/>
  <c r="AK404" i="34"/>
  <c r="AN404" i="34"/>
  <c r="AQ404" i="34"/>
  <c r="AR404" i="34"/>
  <c r="AT404" i="34"/>
  <c r="AW404" i="34"/>
  <c r="AZ404" i="34"/>
  <c r="G405" i="34"/>
  <c r="H405" i="34"/>
  <c r="J405" i="34"/>
  <c r="K405" i="34"/>
  <c r="P405" i="34"/>
  <c r="Q405" i="34"/>
  <c r="S405" i="34"/>
  <c r="T405" i="34"/>
  <c r="AI405" i="34"/>
  <c r="AK405" i="34"/>
  <c r="AN405" i="34"/>
  <c r="AQ405" i="34"/>
  <c r="AR405" i="34"/>
  <c r="AT405" i="34"/>
  <c r="AW405" i="34"/>
  <c r="AZ405" i="34"/>
  <c r="G406" i="34"/>
  <c r="H406" i="34"/>
  <c r="J406" i="34"/>
  <c r="K406" i="34"/>
  <c r="P406" i="34"/>
  <c r="Q406" i="34"/>
  <c r="S406" i="34"/>
  <c r="T406" i="34"/>
  <c r="Y406" i="34"/>
  <c r="AH406" i="34"/>
  <c r="AI406" i="34"/>
  <c r="AK406" i="34"/>
  <c r="AN406" i="34"/>
  <c r="AQ406" i="34"/>
  <c r="AR406" i="34"/>
  <c r="AT406" i="34"/>
  <c r="AW406" i="34"/>
  <c r="AZ406" i="34"/>
  <c r="G407" i="34"/>
  <c r="H407" i="34"/>
  <c r="J407" i="34"/>
  <c r="K407" i="34"/>
  <c r="P407" i="34"/>
  <c r="Q407" i="34"/>
  <c r="S407" i="34"/>
  <c r="T407" i="34"/>
  <c r="Y407" i="34"/>
  <c r="AH407" i="34"/>
  <c r="AI407" i="34"/>
  <c r="AK407" i="34"/>
  <c r="AN407" i="34"/>
  <c r="AQ407" i="34"/>
  <c r="AR407" i="34"/>
  <c r="AT407" i="34"/>
  <c r="AW407" i="34"/>
  <c r="AZ407" i="34"/>
  <c r="G408" i="34"/>
  <c r="H408" i="34"/>
  <c r="J408" i="34"/>
  <c r="K408" i="34"/>
  <c r="P408" i="34"/>
  <c r="Q408" i="34"/>
  <c r="S408" i="34"/>
  <c r="T408" i="34"/>
  <c r="Y408" i="34"/>
  <c r="AH408" i="34"/>
  <c r="AI408" i="34"/>
  <c r="AK408" i="34"/>
  <c r="AN408" i="34"/>
  <c r="AQ408" i="34"/>
  <c r="AR408" i="34"/>
  <c r="AT408" i="34"/>
  <c r="AW408" i="34"/>
  <c r="AZ408" i="34"/>
  <c r="G409" i="34"/>
  <c r="H409" i="34"/>
  <c r="J409" i="34"/>
  <c r="K409" i="34"/>
  <c r="P409" i="34"/>
  <c r="Q409" i="34"/>
  <c r="S409" i="34"/>
  <c r="T409" i="34"/>
  <c r="AH409" i="34"/>
  <c r="AI409" i="34"/>
  <c r="AK409" i="34"/>
  <c r="AN409" i="34"/>
  <c r="AQ409" i="34"/>
  <c r="AR409" i="34"/>
  <c r="AT409" i="34"/>
  <c r="AW409" i="34"/>
  <c r="AZ409" i="34"/>
  <c r="G410" i="34"/>
  <c r="H410" i="34"/>
  <c r="J410" i="34"/>
  <c r="K410" i="34"/>
  <c r="P410" i="34"/>
  <c r="Q410" i="34"/>
  <c r="S410" i="34"/>
  <c r="T410" i="34"/>
  <c r="Y410" i="34"/>
  <c r="AH410" i="34"/>
  <c r="AI410" i="34"/>
  <c r="AK410" i="34"/>
  <c r="AN410" i="34"/>
  <c r="AQ410" i="34"/>
  <c r="AR410" i="34"/>
  <c r="AT410" i="34"/>
  <c r="AW410" i="34"/>
  <c r="AZ410" i="34"/>
  <c r="G411" i="34"/>
  <c r="H411" i="34"/>
  <c r="J411" i="34"/>
  <c r="K411" i="34"/>
  <c r="P411" i="34"/>
  <c r="Q411" i="34"/>
  <c r="S411" i="34"/>
  <c r="T411" i="34"/>
  <c r="AH411" i="34"/>
  <c r="AI411" i="34"/>
  <c r="AK411" i="34"/>
  <c r="AN411" i="34"/>
  <c r="AQ411" i="34"/>
  <c r="AR411" i="34"/>
  <c r="AT411" i="34"/>
  <c r="AW411" i="34"/>
  <c r="AZ411" i="34"/>
  <c r="G412" i="34"/>
  <c r="H412" i="34"/>
  <c r="J412" i="34"/>
  <c r="K412" i="34"/>
  <c r="P412" i="34"/>
  <c r="Q412" i="34"/>
  <c r="S412" i="34"/>
  <c r="T412" i="34"/>
  <c r="Y412" i="34"/>
  <c r="AH412" i="34"/>
  <c r="AI412" i="34"/>
  <c r="AK412" i="34"/>
  <c r="AN412" i="34"/>
  <c r="AQ412" i="34"/>
  <c r="AR412" i="34"/>
  <c r="AT412" i="34"/>
  <c r="AW412" i="34"/>
  <c r="AZ412" i="34"/>
  <c r="G413" i="34"/>
  <c r="H413" i="34"/>
  <c r="J413" i="34"/>
  <c r="K413" i="34"/>
  <c r="P413" i="34"/>
  <c r="Q413" i="34"/>
  <c r="S413" i="34"/>
  <c r="T413" i="34"/>
  <c r="Y413" i="34"/>
  <c r="AI413" i="34"/>
  <c r="AK413" i="34"/>
  <c r="AN413" i="34"/>
  <c r="AQ413" i="34"/>
  <c r="AR413" i="34"/>
  <c r="AT413" i="34"/>
  <c r="AW413" i="34"/>
  <c r="AZ413" i="34"/>
  <c r="G414" i="34"/>
  <c r="H414" i="34"/>
  <c r="J414" i="34"/>
  <c r="K414" i="34"/>
  <c r="P414" i="34"/>
  <c r="Q414" i="34"/>
  <c r="S414" i="34"/>
  <c r="T414" i="34"/>
  <c r="Y414" i="34"/>
  <c r="AH414" i="34"/>
  <c r="AI414" i="34"/>
  <c r="AK414" i="34"/>
  <c r="AN414" i="34"/>
  <c r="AQ414" i="34"/>
  <c r="AR414" i="34"/>
  <c r="AT414" i="34"/>
  <c r="AW414" i="34"/>
  <c r="AZ414" i="34"/>
  <c r="G415" i="34"/>
  <c r="H415" i="34"/>
  <c r="J415" i="34"/>
  <c r="K415" i="34"/>
  <c r="P415" i="34"/>
  <c r="Q415" i="34"/>
  <c r="S415" i="34"/>
  <c r="T415" i="34"/>
  <c r="Y415" i="34"/>
  <c r="AI415" i="34"/>
  <c r="AK415" i="34"/>
  <c r="AN415" i="34"/>
  <c r="AQ415" i="34"/>
  <c r="AR415" i="34"/>
  <c r="AT415" i="34"/>
  <c r="AW415" i="34"/>
  <c r="AZ415" i="34"/>
  <c r="G416" i="34"/>
  <c r="H416" i="34"/>
  <c r="J416" i="34"/>
  <c r="K416" i="34"/>
  <c r="P416" i="34"/>
  <c r="Q416" i="34"/>
  <c r="S416" i="34"/>
  <c r="T416" i="34"/>
  <c r="Y416" i="34"/>
  <c r="AI416" i="34"/>
  <c r="AK416" i="34"/>
  <c r="AN416" i="34"/>
  <c r="AQ416" i="34"/>
  <c r="AR416" i="34"/>
  <c r="AT416" i="34"/>
  <c r="AW416" i="34"/>
  <c r="AZ416" i="34"/>
  <c r="G417" i="34"/>
  <c r="H417" i="34"/>
  <c r="J417" i="34"/>
  <c r="K417" i="34"/>
  <c r="P417" i="34"/>
  <c r="Q417" i="34"/>
  <c r="S417" i="34"/>
  <c r="T417" i="34"/>
  <c r="Y417" i="34"/>
  <c r="AH417" i="34"/>
  <c r="AI417" i="34"/>
  <c r="AK417" i="34"/>
  <c r="AN417" i="34"/>
  <c r="AQ417" i="34"/>
  <c r="AR417" i="34"/>
  <c r="AT417" i="34"/>
  <c r="AW417" i="34"/>
  <c r="AZ417" i="34"/>
  <c r="G418" i="34"/>
  <c r="H418" i="34"/>
  <c r="J418" i="34"/>
  <c r="K418" i="34"/>
  <c r="P418" i="34"/>
  <c r="Q418" i="34"/>
  <c r="S418" i="34"/>
  <c r="T418" i="34"/>
  <c r="Y418" i="34"/>
  <c r="AH418" i="34"/>
  <c r="AI418" i="34"/>
  <c r="AK418" i="34"/>
  <c r="AN418" i="34"/>
  <c r="AQ418" i="34"/>
  <c r="AR418" i="34"/>
  <c r="AT418" i="34"/>
  <c r="AW418" i="34"/>
  <c r="AZ418" i="34"/>
  <c r="G419" i="34"/>
  <c r="H419" i="34"/>
  <c r="J419" i="34"/>
  <c r="K419" i="34"/>
  <c r="P419" i="34"/>
  <c r="Q419" i="34"/>
  <c r="S419" i="34"/>
  <c r="T419" i="34"/>
  <c r="Y419" i="34"/>
  <c r="AH419" i="34"/>
  <c r="AI419" i="34"/>
  <c r="AK419" i="34"/>
  <c r="AN419" i="34"/>
  <c r="AQ419" i="34"/>
  <c r="AR419" i="34"/>
  <c r="AT419" i="34"/>
  <c r="AW419" i="34"/>
  <c r="AZ419" i="34"/>
  <c r="G420" i="34"/>
  <c r="H420" i="34"/>
  <c r="J420" i="34"/>
  <c r="K420" i="34"/>
  <c r="P420" i="34"/>
  <c r="Q420" i="34"/>
  <c r="S420" i="34"/>
  <c r="T420" i="34"/>
  <c r="Y420" i="34"/>
  <c r="AH420" i="34"/>
  <c r="AI420" i="34"/>
  <c r="AK420" i="34"/>
  <c r="AN420" i="34"/>
  <c r="AQ420" i="34"/>
  <c r="AR420" i="34"/>
  <c r="AT420" i="34"/>
  <c r="AW420" i="34"/>
  <c r="AZ420" i="34"/>
  <c r="G421" i="34"/>
  <c r="H421" i="34"/>
  <c r="J421" i="34"/>
  <c r="K421" i="34"/>
  <c r="P421" i="34"/>
  <c r="Q421" i="34"/>
  <c r="S421" i="34"/>
  <c r="T421" i="34"/>
  <c r="AI421" i="34"/>
  <c r="AK421" i="34"/>
  <c r="AN421" i="34"/>
  <c r="AQ421" i="34"/>
  <c r="AR421" i="34"/>
  <c r="AT421" i="34"/>
  <c r="AW421" i="34"/>
  <c r="AZ421" i="34"/>
  <c r="G422" i="34"/>
  <c r="H422" i="34"/>
  <c r="J422" i="34"/>
  <c r="K422" i="34"/>
  <c r="P422" i="34"/>
  <c r="Q422" i="34"/>
  <c r="S422" i="34"/>
  <c r="T422" i="34"/>
  <c r="Y422" i="34"/>
  <c r="AI422" i="34"/>
  <c r="AK422" i="34"/>
  <c r="AN422" i="34"/>
  <c r="AQ422" i="34"/>
  <c r="AR422" i="34"/>
  <c r="AT422" i="34"/>
  <c r="AW422" i="34"/>
  <c r="AZ422" i="34"/>
  <c r="G423" i="34"/>
  <c r="H423" i="34"/>
  <c r="J423" i="34"/>
  <c r="K423" i="34"/>
  <c r="P423" i="34"/>
  <c r="Q423" i="34"/>
  <c r="S423" i="34"/>
  <c r="T423" i="34"/>
  <c r="Y423" i="34"/>
  <c r="AH423" i="34"/>
  <c r="AI423" i="34"/>
  <c r="AK423" i="34"/>
  <c r="AN423" i="34"/>
  <c r="AQ423" i="34"/>
  <c r="AR423" i="34"/>
  <c r="AT423" i="34"/>
  <c r="AW423" i="34"/>
  <c r="AZ423" i="34"/>
  <c r="G424" i="34"/>
  <c r="H424" i="34"/>
  <c r="J424" i="34"/>
  <c r="K424" i="34"/>
  <c r="P424" i="34"/>
  <c r="Q424" i="34"/>
  <c r="S424" i="34"/>
  <c r="T424" i="34"/>
  <c r="Y424" i="34"/>
  <c r="AH424" i="34"/>
  <c r="AI424" i="34"/>
  <c r="AK424" i="34"/>
  <c r="AN424" i="34"/>
  <c r="AQ424" i="34"/>
  <c r="AR424" i="34"/>
  <c r="AT424" i="34"/>
  <c r="AW424" i="34"/>
  <c r="AZ424" i="34"/>
  <c r="G425" i="34"/>
  <c r="H425" i="34"/>
  <c r="J425" i="34"/>
  <c r="K425" i="34"/>
  <c r="P425" i="34"/>
  <c r="Q425" i="34"/>
  <c r="S425" i="34"/>
  <c r="T425" i="34"/>
  <c r="AI425" i="34"/>
  <c r="AK425" i="34"/>
  <c r="AN425" i="34"/>
  <c r="AQ425" i="34"/>
  <c r="AR425" i="34"/>
  <c r="AT425" i="34"/>
  <c r="AW425" i="34"/>
  <c r="AZ425" i="34"/>
  <c r="G426" i="34"/>
  <c r="H426" i="34"/>
  <c r="J426" i="34"/>
  <c r="K426" i="34"/>
  <c r="P426" i="34"/>
  <c r="Q426" i="34"/>
  <c r="S426" i="34"/>
  <c r="T426" i="34"/>
  <c r="AH426" i="34"/>
  <c r="AI426" i="34"/>
  <c r="AK426" i="34"/>
  <c r="AN426" i="34"/>
  <c r="AQ426" i="34"/>
  <c r="AR426" i="34"/>
  <c r="AT426" i="34"/>
  <c r="AW426" i="34"/>
  <c r="AZ426" i="34"/>
  <c r="G427" i="34"/>
  <c r="H427" i="34"/>
  <c r="J427" i="34"/>
  <c r="K427" i="34"/>
  <c r="P427" i="34"/>
  <c r="Q427" i="34"/>
  <c r="S427" i="34"/>
  <c r="T427" i="34"/>
  <c r="Y427" i="34"/>
  <c r="AH427" i="34"/>
  <c r="AI427" i="34"/>
  <c r="AK427" i="34"/>
  <c r="AN427" i="34"/>
  <c r="AQ427" i="34"/>
  <c r="AR427" i="34"/>
  <c r="AT427" i="34"/>
  <c r="AW427" i="34"/>
  <c r="AZ427" i="34"/>
  <c r="G428" i="34"/>
  <c r="H428" i="34"/>
  <c r="J428" i="34"/>
  <c r="K428" i="34"/>
  <c r="P428" i="34"/>
  <c r="Q428" i="34"/>
  <c r="S428" i="34"/>
  <c r="T428" i="34"/>
  <c r="Y428" i="34"/>
  <c r="AH428" i="34"/>
  <c r="AI428" i="34"/>
  <c r="AK428" i="34"/>
  <c r="AN428" i="34"/>
  <c r="AQ428" i="34"/>
  <c r="AR428" i="34"/>
  <c r="AT428" i="34"/>
  <c r="AW428" i="34"/>
  <c r="AZ428" i="34"/>
  <c r="G429" i="34"/>
  <c r="H429" i="34"/>
  <c r="J429" i="34"/>
  <c r="K429" i="34"/>
  <c r="P429" i="34"/>
  <c r="Q429" i="34"/>
  <c r="S429" i="34"/>
  <c r="T429" i="34"/>
  <c r="Y429" i="34"/>
  <c r="AH429" i="34"/>
  <c r="AI429" i="34"/>
  <c r="AK429" i="34"/>
  <c r="AN429" i="34"/>
  <c r="AQ429" i="34"/>
  <c r="AR429" i="34"/>
  <c r="AT429" i="34"/>
  <c r="AW429" i="34"/>
  <c r="AZ429" i="34"/>
  <c r="G430" i="34"/>
  <c r="H430" i="34"/>
  <c r="J430" i="34"/>
  <c r="K430" i="34"/>
  <c r="P430" i="34"/>
  <c r="Q430" i="34"/>
  <c r="S430" i="34"/>
  <c r="T430" i="34"/>
  <c r="Y430" i="34"/>
  <c r="AH430" i="34"/>
  <c r="AI430" i="34"/>
  <c r="AK430" i="34"/>
  <c r="AN430" i="34"/>
  <c r="AQ430" i="34"/>
  <c r="AR430" i="34"/>
  <c r="AT430" i="34"/>
  <c r="AW430" i="34"/>
  <c r="AZ430" i="34"/>
  <c r="G431" i="34"/>
  <c r="H431" i="34"/>
  <c r="J431" i="34"/>
  <c r="K431" i="34"/>
  <c r="P431" i="34"/>
  <c r="Q431" i="34"/>
  <c r="S431" i="34"/>
  <c r="T431" i="34"/>
  <c r="Y431" i="34"/>
  <c r="AH431" i="34"/>
  <c r="AI431" i="34"/>
  <c r="AK431" i="34"/>
  <c r="AN431" i="34"/>
  <c r="AQ431" i="34"/>
  <c r="AR431" i="34"/>
  <c r="AT431" i="34"/>
  <c r="AW431" i="34"/>
  <c r="AZ431" i="34"/>
  <c r="G432" i="34"/>
  <c r="H432" i="34"/>
  <c r="J432" i="34"/>
  <c r="K432" i="34"/>
  <c r="P432" i="34"/>
  <c r="Q432" i="34"/>
  <c r="S432" i="34"/>
  <c r="T432" i="34"/>
  <c r="Y432" i="34"/>
  <c r="AH432" i="34"/>
  <c r="AI432" i="34"/>
  <c r="AK432" i="34"/>
  <c r="AN432" i="34"/>
  <c r="AQ432" i="34"/>
  <c r="AR432" i="34"/>
  <c r="AT432" i="34"/>
  <c r="AW432" i="34"/>
  <c r="AZ432" i="34"/>
  <c r="G433" i="34"/>
  <c r="H433" i="34"/>
  <c r="J433" i="34"/>
  <c r="K433" i="34"/>
  <c r="P433" i="34"/>
  <c r="Q433" i="34"/>
  <c r="S433" i="34"/>
  <c r="T433" i="34"/>
  <c r="Y433" i="34"/>
  <c r="AH433" i="34"/>
  <c r="AI433" i="34"/>
  <c r="AK433" i="34"/>
  <c r="AN433" i="34"/>
  <c r="AQ433" i="34"/>
  <c r="AR433" i="34"/>
  <c r="AT433" i="34"/>
  <c r="AW433" i="34"/>
  <c r="AZ433" i="34"/>
  <c r="G434" i="34"/>
  <c r="H434" i="34"/>
  <c r="J434" i="34"/>
  <c r="K434" i="34"/>
  <c r="P434" i="34"/>
  <c r="Q434" i="34"/>
  <c r="S434" i="34"/>
  <c r="T434" i="34"/>
  <c r="Y434" i="34"/>
  <c r="AI434" i="34"/>
  <c r="AK434" i="34"/>
  <c r="AN434" i="34"/>
  <c r="AQ434" i="34"/>
  <c r="AR434" i="34"/>
  <c r="AT434" i="34"/>
  <c r="AW434" i="34"/>
  <c r="AZ434" i="34"/>
  <c r="G435" i="34"/>
  <c r="H435" i="34"/>
  <c r="J435" i="34"/>
  <c r="K435" i="34"/>
  <c r="P435" i="34"/>
  <c r="Q435" i="34"/>
  <c r="S435" i="34"/>
  <c r="T435" i="34"/>
  <c r="Y435" i="34"/>
  <c r="AH435" i="34"/>
  <c r="AI435" i="34"/>
  <c r="AK435" i="34"/>
  <c r="AN435" i="34"/>
  <c r="AQ435" i="34"/>
  <c r="AR435" i="34"/>
  <c r="AT435" i="34"/>
  <c r="AW435" i="34"/>
  <c r="AZ435" i="34"/>
  <c r="G436" i="34"/>
  <c r="H436" i="34"/>
  <c r="J436" i="34"/>
  <c r="K436" i="34"/>
  <c r="P436" i="34"/>
  <c r="Q436" i="34"/>
  <c r="S436" i="34"/>
  <c r="T436" i="34"/>
  <c r="AI436" i="34"/>
  <c r="AK436" i="34"/>
  <c r="AN436" i="34"/>
  <c r="AQ436" i="34"/>
  <c r="AR436" i="34"/>
  <c r="AT436" i="34"/>
  <c r="AW436" i="34"/>
  <c r="AZ436" i="34"/>
  <c r="G437" i="34"/>
  <c r="H437" i="34"/>
  <c r="J437" i="34"/>
  <c r="K437" i="34"/>
  <c r="P437" i="34"/>
  <c r="Q437" i="34"/>
  <c r="S437" i="34"/>
  <c r="T437" i="34"/>
  <c r="Y437" i="34"/>
  <c r="AH437" i="34"/>
  <c r="AI437" i="34"/>
  <c r="AK437" i="34"/>
  <c r="AN437" i="34"/>
  <c r="AQ437" i="34"/>
  <c r="AR437" i="34"/>
  <c r="AT437" i="34"/>
  <c r="AW437" i="34"/>
  <c r="AZ437" i="34"/>
  <c r="G438" i="34"/>
  <c r="H438" i="34"/>
  <c r="J438" i="34"/>
  <c r="K438" i="34"/>
  <c r="P438" i="34"/>
  <c r="Q438" i="34"/>
  <c r="S438" i="34"/>
  <c r="T438" i="34"/>
  <c r="Y438" i="34"/>
  <c r="AH438" i="34"/>
  <c r="AI438" i="34"/>
  <c r="AK438" i="34"/>
  <c r="AN438" i="34"/>
  <c r="AQ438" i="34"/>
  <c r="AR438" i="34"/>
  <c r="AT438" i="34"/>
  <c r="AW438" i="34"/>
  <c r="AZ438" i="34"/>
  <c r="G439" i="34"/>
  <c r="H439" i="34"/>
  <c r="J439" i="34"/>
  <c r="K439" i="34"/>
  <c r="P439" i="34"/>
  <c r="Q439" i="34"/>
  <c r="S439" i="34"/>
  <c r="T439" i="34"/>
  <c r="Y439" i="34"/>
  <c r="AH439" i="34"/>
  <c r="AI439" i="34"/>
  <c r="AK439" i="34"/>
  <c r="AN439" i="34"/>
  <c r="AQ439" i="34"/>
  <c r="AR439" i="34"/>
  <c r="AT439" i="34"/>
  <c r="AW439" i="34"/>
  <c r="AZ439" i="34"/>
  <c r="G440" i="34"/>
  <c r="H440" i="34"/>
  <c r="J440" i="34"/>
  <c r="K440" i="34"/>
  <c r="P440" i="34"/>
  <c r="Q440" i="34"/>
  <c r="S440" i="34"/>
  <c r="T440" i="34"/>
  <c r="Y440" i="34"/>
  <c r="AH440" i="34"/>
  <c r="AI440" i="34"/>
  <c r="AK440" i="34"/>
  <c r="AN440" i="34"/>
  <c r="AQ440" i="34"/>
  <c r="AR440" i="34"/>
  <c r="AT440" i="34"/>
  <c r="AW440" i="34"/>
  <c r="AZ440" i="34"/>
  <c r="G441" i="34"/>
  <c r="H441" i="34"/>
  <c r="J441" i="34"/>
  <c r="K441" i="34"/>
  <c r="P441" i="34"/>
  <c r="Q441" i="34"/>
  <c r="S441" i="34"/>
  <c r="T441" i="34"/>
  <c r="Y441" i="34"/>
  <c r="AI441" i="34"/>
  <c r="AK441" i="34"/>
  <c r="AN441" i="34"/>
  <c r="AQ441" i="34"/>
  <c r="AR441" i="34"/>
  <c r="AT441" i="34"/>
  <c r="AW441" i="34"/>
  <c r="AZ441" i="34"/>
  <c r="G442" i="34"/>
  <c r="H442" i="34"/>
  <c r="J442" i="34"/>
  <c r="K442" i="34"/>
  <c r="P442" i="34"/>
  <c r="Q442" i="34"/>
  <c r="S442" i="34"/>
  <c r="T442" i="34"/>
  <c r="Y442" i="34"/>
  <c r="AH442" i="34"/>
  <c r="AI442" i="34"/>
  <c r="AK442" i="34"/>
  <c r="AN442" i="34"/>
  <c r="AQ442" i="34"/>
  <c r="AR442" i="34"/>
  <c r="AT442" i="34"/>
  <c r="AW442" i="34"/>
  <c r="AZ442" i="34"/>
  <c r="G443" i="34"/>
  <c r="H443" i="34"/>
  <c r="J443" i="34"/>
  <c r="K443" i="34"/>
  <c r="P443" i="34"/>
  <c r="Q443" i="34"/>
  <c r="S443" i="34"/>
  <c r="T443" i="34"/>
  <c r="Y443" i="34"/>
  <c r="AI443" i="34"/>
  <c r="AK443" i="34"/>
  <c r="AN443" i="34"/>
  <c r="AQ443" i="34"/>
  <c r="AR443" i="34"/>
  <c r="AT443" i="34"/>
  <c r="AW443" i="34"/>
  <c r="AZ443" i="34"/>
  <c r="G444" i="34"/>
  <c r="H444" i="34"/>
  <c r="J444" i="34"/>
  <c r="K444" i="34"/>
  <c r="P444" i="34"/>
  <c r="Q444" i="34"/>
  <c r="S444" i="34"/>
  <c r="T444" i="34"/>
  <c r="Y444" i="34"/>
  <c r="AH444" i="34"/>
  <c r="AI444" i="34"/>
  <c r="AK444" i="34"/>
  <c r="AN444" i="34"/>
  <c r="AQ444" i="34"/>
  <c r="AR444" i="34"/>
  <c r="AT444" i="34"/>
  <c r="AW444" i="34"/>
  <c r="AZ444" i="34"/>
  <c r="G445" i="34"/>
  <c r="H445" i="34"/>
  <c r="J445" i="34"/>
  <c r="K445" i="34"/>
  <c r="P445" i="34"/>
  <c r="Q445" i="34"/>
  <c r="S445" i="34"/>
  <c r="T445" i="34"/>
  <c r="AI445" i="34"/>
  <c r="AK445" i="34"/>
  <c r="AN445" i="34"/>
  <c r="AQ445" i="34"/>
  <c r="AR445" i="34"/>
  <c r="AT445" i="34"/>
  <c r="AW445" i="34"/>
  <c r="AZ445" i="34"/>
  <c r="G446" i="34"/>
  <c r="H446" i="34"/>
  <c r="J446" i="34"/>
  <c r="K446" i="34"/>
  <c r="P446" i="34"/>
  <c r="Q446" i="34"/>
  <c r="S446" i="34"/>
  <c r="T446" i="34"/>
  <c r="AI446" i="34"/>
  <c r="AK446" i="34"/>
  <c r="AN446" i="34"/>
  <c r="AQ446" i="34"/>
  <c r="AR446" i="34"/>
  <c r="AT446" i="34"/>
  <c r="AW446" i="34"/>
  <c r="AZ446" i="34"/>
  <c r="G447" i="34"/>
  <c r="H447" i="34"/>
  <c r="J447" i="34"/>
  <c r="K447" i="34"/>
  <c r="P447" i="34"/>
  <c r="Q447" i="34"/>
  <c r="S447" i="34"/>
  <c r="T447" i="34"/>
  <c r="AI447" i="34"/>
  <c r="AK447" i="34"/>
  <c r="AN447" i="34"/>
  <c r="AQ447" i="34"/>
  <c r="AR447" i="34"/>
  <c r="AT447" i="34"/>
  <c r="AW447" i="34"/>
  <c r="AZ447" i="34"/>
  <c r="G448" i="34"/>
  <c r="H448" i="34"/>
  <c r="J448" i="34"/>
  <c r="K448" i="34"/>
  <c r="P448" i="34"/>
  <c r="Q448" i="34"/>
  <c r="S448" i="34"/>
  <c r="T448" i="34"/>
  <c r="Y448" i="34"/>
  <c r="AH448" i="34"/>
  <c r="AI448" i="34"/>
  <c r="AK448" i="34"/>
  <c r="AN448" i="34"/>
  <c r="AQ448" i="34"/>
  <c r="AR448" i="34"/>
  <c r="AT448" i="34"/>
  <c r="AW448" i="34"/>
  <c r="AZ448" i="34"/>
  <c r="G449" i="34"/>
  <c r="H449" i="34"/>
  <c r="J449" i="34"/>
  <c r="K449" i="34"/>
  <c r="P449" i="34"/>
  <c r="Q449" i="34"/>
  <c r="S449" i="34"/>
  <c r="T449" i="34"/>
  <c r="Y449" i="34"/>
  <c r="AH449" i="34"/>
  <c r="AI449" i="34"/>
  <c r="AK449" i="34"/>
  <c r="AN449" i="34"/>
  <c r="AQ449" i="34"/>
  <c r="AR449" i="34"/>
  <c r="AT449" i="34"/>
  <c r="AW449" i="34"/>
  <c r="AZ449" i="34"/>
  <c r="G450" i="34"/>
  <c r="H450" i="34"/>
  <c r="J450" i="34"/>
  <c r="K450" i="34"/>
  <c r="P450" i="34"/>
  <c r="Q450" i="34"/>
  <c r="S450" i="34"/>
  <c r="T450" i="34"/>
  <c r="Y450" i="34"/>
  <c r="AH450" i="34"/>
  <c r="AI450" i="34"/>
  <c r="AK450" i="34"/>
  <c r="AN450" i="34"/>
  <c r="AQ450" i="34"/>
  <c r="AR450" i="34"/>
  <c r="AT450" i="34"/>
  <c r="AW450" i="34"/>
  <c r="AZ450" i="34"/>
  <c r="G451" i="34"/>
  <c r="H451" i="34"/>
  <c r="J451" i="34"/>
  <c r="K451" i="34"/>
  <c r="P451" i="34"/>
  <c r="Q451" i="34"/>
  <c r="S451" i="34"/>
  <c r="T451" i="34"/>
  <c r="Y451" i="34"/>
  <c r="AH451" i="34"/>
  <c r="AI451" i="34"/>
  <c r="AK451" i="34"/>
  <c r="AN451" i="34"/>
  <c r="AQ451" i="34"/>
  <c r="AR451" i="34"/>
  <c r="AT451" i="34"/>
  <c r="AW451" i="34"/>
  <c r="AZ451" i="34"/>
  <c r="G452" i="34"/>
  <c r="H452" i="34"/>
  <c r="J452" i="34"/>
  <c r="K452" i="34"/>
  <c r="P452" i="34"/>
  <c r="Q452" i="34"/>
  <c r="S452" i="34"/>
  <c r="T452" i="34"/>
  <c r="AH452" i="34"/>
  <c r="AI452" i="34"/>
  <c r="AK452" i="34"/>
  <c r="AN452" i="34"/>
  <c r="AQ452" i="34"/>
  <c r="AR452" i="34"/>
  <c r="AT452" i="34"/>
  <c r="AW452" i="34"/>
  <c r="AZ452" i="34"/>
  <c r="G453" i="34"/>
  <c r="H453" i="34"/>
  <c r="J453" i="34"/>
  <c r="K453" i="34"/>
  <c r="P453" i="34"/>
  <c r="Q453" i="34"/>
  <c r="S453" i="34"/>
  <c r="T453" i="34"/>
  <c r="AI453" i="34"/>
  <c r="AK453" i="34"/>
  <c r="AN453" i="34"/>
  <c r="AQ453" i="34"/>
  <c r="AR453" i="34"/>
  <c r="AT453" i="34"/>
  <c r="AW453" i="34"/>
  <c r="AZ453" i="34"/>
  <c r="G454" i="34"/>
  <c r="H454" i="34"/>
  <c r="J454" i="34"/>
  <c r="K454" i="34"/>
  <c r="P454" i="34"/>
  <c r="Q454" i="34"/>
  <c r="S454" i="34"/>
  <c r="T454" i="34"/>
  <c r="AH454" i="34"/>
  <c r="AI454" i="34"/>
  <c r="AK454" i="34"/>
  <c r="AN454" i="34"/>
  <c r="AQ454" i="34"/>
  <c r="AR454" i="34"/>
  <c r="AT454" i="34"/>
  <c r="AW454" i="34"/>
  <c r="AZ454" i="34"/>
  <c r="G455" i="34"/>
  <c r="H455" i="34"/>
  <c r="J455" i="34"/>
  <c r="K455" i="34"/>
  <c r="P455" i="34"/>
  <c r="Q455" i="34"/>
  <c r="S455" i="34"/>
  <c r="T455" i="34"/>
  <c r="Y455" i="34"/>
  <c r="AH455" i="34"/>
  <c r="AI455" i="34"/>
  <c r="AK455" i="34"/>
  <c r="AN455" i="34"/>
  <c r="AQ455" i="34"/>
  <c r="AR455" i="34"/>
  <c r="AT455" i="34"/>
  <c r="AW455" i="34"/>
  <c r="AZ455" i="34"/>
  <c r="G456" i="34"/>
  <c r="H456" i="34"/>
  <c r="J456" i="34"/>
  <c r="K456" i="34"/>
  <c r="P456" i="34"/>
  <c r="Q456" i="34"/>
  <c r="S456" i="34"/>
  <c r="T456" i="34"/>
  <c r="AH456" i="34"/>
  <c r="AI456" i="34"/>
  <c r="AK456" i="34"/>
  <c r="AN456" i="34"/>
  <c r="AQ456" i="34"/>
  <c r="AR456" i="34"/>
  <c r="AT456" i="34"/>
  <c r="AW456" i="34"/>
  <c r="AZ456" i="34"/>
  <c r="G457" i="34"/>
  <c r="H457" i="34"/>
  <c r="J457" i="34"/>
  <c r="K457" i="34"/>
  <c r="P457" i="34"/>
  <c r="Q457" i="34"/>
  <c r="S457" i="34"/>
  <c r="T457" i="34"/>
  <c r="Y457" i="34"/>
  <c r="AH457" i="34"/>
  <c r="AI457" i="34"/>
  <c r="AK457" i="34"/>
  <c r="AN457" i="34"/>
  <c r="AQ457" i="34"/>
  <c r="AR457" i="34"/>
  <c r="AT457" i="34"/>
  <c r="AW457" i="34"/>
  <c r="AZ457" i="34"/>
  <c r="G458" i="34"/>
  <c r="H458" i="34"/>
  <c r="J458" i="34"/>
  <c r="K458" i="34"/>
  <c r="P458" i="34"/>
  <c r="Q458" i="34"/>
  <c r="S458" i="34"/>
  <c r="T458" i="34"/>
  <c r="Y458" i="34"/>
  <c r="AI458" i="34"/>
  <c r="AK458" i="34"/>
  <c r="AN458" i="34"/>
  <c r="AQ458" i="34"/>
  <c r="AR458" i="34"/>
  <c r="AT458" i="34"/>
  <c r="AW458" i="34"/>
  <c r="AZ458" i="34"/>
  <c r="G459" i="34"/>
  <c r="H459" i="34"/>
  <c r="J459" i="34"/>
  <c r="K459" i="34"/>
  <c r="P459" i="34"/>
  <c r="Q459" i="34"/>
  <c r="S459" i="34"/>
  <c r="T459" i="34"/>
  <c r="Y459" i="34"/>
  <c r="AH459" i="34"/>
  <c r="AI459" i="34"/>
  <c r="AK459" i="34"/>
  <c r="AN459" i="34"/>
  <c r="AQ459" i="34"/>
  <c r="AR459" i="34"/>
  <c r="AT459" i="34"/>
  <c r="AW459" i="34"/>
  <c r="AZ459" i="34"/>
  <c r="G460" i="34"/>
  <c r="H460" i="34"/>
  <c r="J460" i="34"/>
  <c r="K460" i="34"/>
  <c r="P460" i="34"/>
  <c r="Q460" i="34"/>
  <c r="S460" i="34"/>
  <c r="T460" i="34"/>
  <c r="Y460" i="34"/>
  <c r="AH460" i="34"/>
  <c r="AI460" i="34"/>
  <c r="AK460" i="34"/>
  <c r="AN460" i="34"/>
  <c r="AQ460" i="34"/>
  <c r="AR460" i="34"/>
  <c r="AT460" i="34"/>
  <c r="AW460" i="34"/>
  <c r="AZ460" i="34"/>
  <c r="G461" i="34"/>
  <c r="H461" i="34"/>
  <c r="J461" i="34"/>
  <c r="K461" i="34"/>
  <c r="P461" i="34"/>
  <c r="Q461" i="34"/>
  <c r="S461" i="34"/>
  <c r="T461" i="34"/>
  <c r="Y461" i="34"/>
  <c r="AH461" i="34"/>
  <c r="AI461" i="34"/>
  <c r="AK461" i="34"/>
  <c r="AN461" i="34"/>
  <c r="AQ461" i="34"/>
  <c r="AR461" i="34"/>
  <c r="AT461" i="34"/>
  <c r="AW461" i="34"/>
  <c r="AZ461" i="34"/>
  <c r="G462" i="34"/>
  <c r="H462" i="34"/>
  <c r="J462" i="34"/>
  <c r="K462" i="34"/>
  <c r="P462" i="34"/>
  <c r="Q462" i="34"/>
  <c r="S462" i="34"/>
  <c r="T462" i="34"/>
  <c r="Y462" i="34"/>
  <c r="AI462" i="34"/>
  <c r="AK462" i="34"/>
  <c r="AN462" i="34"/>
  <c r="AQ462" i="34"/>
  <c r="AR462" i="34"/>
  <c r="AT462" i="34"/>
  <c r="AW462" i="34"/>
  <c r="AZ462" i="34"/>
  <c r="G463" i="34"/>
  <c r="H463" i="34"/>
  <c r="J463" i="34"/>
  <c r="K463" i="34"/>
  <c r="P463" i="34"/>
  <c r="Q463" i="34"/>
  <c r="S463" i="34"/>
  <c r="T463" i="34"/>
  <c r="AI463" i="34"/>
  <c r="AK463" i="34"/>
  <c r="AN463" i="34"/>
  <c r="AQ463" i="34"/>
  <c r="AR463" i="34"/>
  <c r="AT463" i="34"/>
  <c r="AW463" i="34"/>
  <c r="AZ463" i="34"/>
  <c r="G464" i="34"/>
  <c r="H464" i="34"/>
  <c r="J464" i="34"/>
  <c r="K464" i="34"/>
  <c r="P464" i="34"/>
  <c r="Q464" i="34"/>
  <c r="S464" i="34"/>
  <c r="T464" i="34"/>
  <c r="Y464" i="34"/>
  <c r="AH464" i="34"/>
  <c r="AI464" i="34"/>
  <c r="AK464" i="34"/>
  <c r="AN464" i="34"/>
  <c r="AQ464" i="34"/>
  <c r="AR464" i="34"/>
  <c r="AT464" i="34"/>
  <c r="AW464" i="34"/>
  <c r="AZ464" i="34"/>
  <c r="G465" i="34"/>
  <c r="H465" i="34"/>
  <c r="J465" i="34"/>
  <c r="K465" i="34"/>
  <c r="P465" i="34"/>
  <c r="Q465" i="34"/>
  <c r="S465" i="34"/>
  <c r="T465" i="34"/>
  <c r="AH465" i="34"/>
  <c r="AI465" i="34"/>
  <c r="AK465" i="34"/>
  <c r="AN465" i="34"/>
  <c r="AQ465" i="34"/>
  <c r="AR465" i="34"/>
  <c r="AT465" i="34"/>
  <c r="AW465" i="34"/>
  <c r="AZ465" i="34"/>
  <c r="G466" i="34"/>
  <c r="H466" i="34"/>
  <c r="J466" i="34"/>
  <c r="K466" i="34"/>
  <c r="P466" i="34"/>
  <c r="Q466" i="34"/>
  <c r="S466" i="34"/>
  <c r="T466" i="34"/>
  <c r="Y466" i="34"/>
  <c r="AH466" i="34"/>
  <c r="AI466" i="34"/>
  <c r="AK466" i="34"/>
  <c r="AN466" i="34"/>
  <c r="AQ466" i="34"/>
  <c r="AR466" i="34"/>
  <c r="AT466" i="34"/>
  <c r="AW466" i="34"/>
  <c r="AZ466" i="34"/>
  <c r="G467" i="34"/>
  <c r="H467" i="34"/>
  <c r="J467" i="34"/>
  <c r="K467" i="34"/>
  <c r="P467" i="34"/>
  <c r="Q467" i="34"/>
  <c r="S467" i="34"/>
  <c r="T467" i="34"/>
  <c r="Y467" i="34"/>
  <c r="AH467" i="34"/>
  <c r="AI467" i="34"/>
  <c r="AK467" i="34"/>
  <c r="AN467" i="34"/>
  <c r="AQ467" i="34"/>
  <c r="AR467" i="34"/>
  <c r="AT467" i="34"/>
  <c r="AW467" i="34"/>
  <c r="AZ467" i="34"/>
  <c r="G468" i="34"/>
  <c r="H468" i="34"/>
  <c r="J468" i="34"/>
  <c r="K468" i="34"/>
  <c r="P468" i="34"/>
  <c r="Q468" i="34"/>
  <c r="S468" i="34"/>
  <c r="T468" i="34"/>
  <c r="Y468" i="34"/>
  <c r="AH468" i="34"/>
  <c r="AI468" i="34"/>
  <c r="AK468" i="34"/>
  <c r="AN468" i="34"/>
  <c r="AQ468" i="34"/>
  <c r="AR468" i="34"/>
  <c r="AT468" i="34"/>
  <c r="AW468" i="34"/>
  <c r="AZ468" i="34"/>
  <c r="G469" i="34"/>
  <c r="H469" i="34"/>
  <c r="J469" i="34"/>
  <c r="K469" i="34"/>
  <c r="P469" i="34"/>
  <c r="Q469" i="34"/>
  <c r="S469" i="34"/>
  <c r="T469" i="34"/>
  <c r="AI469" i="34"/>
  <c r="AK469" i="34"/>
  <c r="AN469" i="34"/>
  <c r="AQ469" i="34"/>
  <c r="AR469" i="34"/>
  <c r="AT469" i="34"/>
  <c r="AW469" i="34"/>
  <c r="AZ469" i="34"/>
  <c r="G470" i="34"/>
  <c r="H470" i="34"/>
  <c r="J470" i="34"/>
  <c r="K470" i="34"/>
  <c r="P470" i="34"/>
  <c r="Q470" i="34"/>
  <c r="S470" i="34"/>
  <c r="T470" i="34"/>
  <c r="Y470" i="34"/>
  <c r="AI470" i="34"/>
  <c r="AK470" i="34"/>
  <c r="AN470" i="34"/>
  <c r="AQ470" i="34"/>
  <c r="AR470" i="34"/>
  <c r="AT470" i="34"/>
  <c r="AW470" i="34"/>
  <c r="AZ470" i="34"/>
  <c r="G471" i="34"/>
  <c r="H471" i="34"/>
  <c r="J471" i="34"/>
  <c r="K471" i="34"/>
  <c r="P471" i="34"/>
  <c r="Q471" i="34"/>
  <c r="S471" i="34"/>
  <c r="T471" i="34"/>
  <c r="Y471" i="34"/>
  <c r="AH471" i="34"/>
  <c r="AI471" i="34"/>
  <c r="AK471" i="34"/>
  <c r="AN471" i="34"/>
  <c r="AQ471" i="34"/>
  <c r="AR471" i="34"/>
  <c r="AT471" i="34"/>
  <c r="AW471" i="34"/>
  <c r="AZ471" i="34"/>
  <c r="G472" i="34"/>
  <c r="H472" i="34"/>
  <c r="J472" i="34"/>
  <c r="K472" i="34"/>
  <c r="P472" i="34"/>
  <c r="Q472" i="34"/>
  <c r="S472" i="34"/>
  <c r="T472" i="34"/>
  <c r="Y472" i="34"/>
  <c r="AH472" i="34"/>
  <c r="AI472" i="34"/>
  <c r="AK472" i="34"/>
  <c r="AN472" i="34"/>
  <c r="AQ472" i="34"/>
  <c r="AR472" i="34"/>
  <c r="AT472" i="34"/>
  <c r="AW472" i="34"/>
  <c r="AZ472" i="34"/>
  <c r="G473" i="34"/>
  <c r="H473" i="34"/>
  <c r="J473" i="34"/>
  <c r="K473" i="34"/>
  <c r="P473" i="34"/>
  <c r="Q473" i="34"/>
  <c r="S473" i="34"/>
  <c r="T473" i="34"/>
  <c r="AH473" i="34"/>
  <c r="AI473" i="34"/>
  <c r="AK473" i="34"/>
  <c r="AN473" i="34"/>
  <c r="AQ473" i="34"/>
  <c r="AR473" i="34"/>
  <c r="AT473" i="34"/>
  <c r="AW473" i="34"/>
  <c r="AZ473" i="34"/>
  <c r="G474" i="34"/>
  <c r="H474" i="34"/>
  <c r="J474" i="34"/>
  <c r="K474" i="34"/>
  <c r="P474" i="34"/>
  <c r="Q474" i="34"/>
  <c r="S474" i="34"/>
  <c r="T474" i="34"/>
  <c r="Y474" i="34"/>
  <c r="AH474" i="34"/>
  <c r="AI474" i="34"/>
  <c r="AK474" i="34"/>
  <c r="AN474" i="34"/>
  <c r="AQ474" i="34"/>
  <c r="AR474" i="34"/>
  <c r="AT474" i="34"/>
  <c r="AW474" i="34"/>
  <c r="AZ474" i="34"/>
  <c r="G475" i="34"/>
  <c r="H475" i="34"/>
  <c r="J475" i="34"/>
  <c r="K475" i="34"/>
  <c r="P475" i="34"/>
  <c r="Q475" i="34"/>
  <c r="S475" i="34"/>
  <c r="T475" i="34"/>
  <c r="Y475" i="34"/>
  <c r="AI475" i="34"/>
  <c r="AK475" i="34"/>
  <c r="AN475" i="34"/>
  <c r="AQ475" i="34"/>
  <c r="AR475" i="34"/>
  <c r="AT475" i="34"/>
  <c r="AW475" i="34"/>
  <c r="AZ475" i="34"/>
  <c r="G476" i="34"/>
  <c r="H476" i="34"/>
  <c r="J476" i="34"/>
  <c r="K476" i="34"/>
  <c r="P476" i="34"/>
  <c r="Q476" i="34"/>
  <c r="S476" i="34"/>
  <c r="T476" i="34"/>
  <c r="Y476" i="34"/>
  <c r="AH476" i="34"/>
  <c r="AI476" i="34"/>
  <c r="AK476" i="34"/>
  <c r="AN476" i="34"/>
  <c r="AQ476" i="34"/>
  <c r="AR476" i="34"/>
  <c r="AT476" i="34"/>
  <c r="AW476" i="34"/>
  <c r="AZ476" i="34"/>
  <c r="G477" i="34"/>
  <c r="H477" i="34"/>
  <c r="J477" i="34"/>
  <c r="K477" i="34"/>
  <c r="P477" i="34"/>
  <c r="Q477" i="34"/>
  <c r="S477" i="34"/>
  <c r="T477" i="34"/>
  <c r="Y477" i="34"/>
  <c r="AI477" i="34"/>
  <c r="AK477" i="34"/>
  <c r="AN477" i="34"/>
  <c r="AQ477" i="34"/>
  <c r="AR477" i="34"/>
  <c r="AT477" i="34"/>
  <c r="AW477" i="34"/>
  <c r="AZ477" i="34"/>
  <c r="G478" i="34"/>
  <c r="H478" i="34"/>
  <c r="J478" i="34"/>
  <c r="K478" i="34"/>
  <c r="P478" i="34"/>
  <c r="Q478" i="34"/>
  <c r="S478" i="34"/>
  <c r="T478" i="34"/>
  <c r="Y478" i="34"/>
  <c r="AH478" i="34"/>
  <c r="AI478" i="34"/>
  <c r="AK478" i="34"/>
  <c r="AN478" i="34"/>
  <c r="AQ478" i="34"/>
  <c r="AR478" i="34"/>
  <c r="AT478" i="34"/>
  <c r="AW478" i="34"/>
  <c r="AZ478" i="34"/>
  <c r="G479" i="34"/>
  <c r="H479" i="34"/>
  <c r="J479" i="34"/>
  <c r="K479" i="34"/>
  <c r="P479" i="34"/>
  <c r="Q479" i="34"/>
  <c r="S479" i="34"/>
  <c r="T479" i="34"/>
  <c r="Y479" i="34"/>
  <c r="AI479" i="34"/>
  <c r="AK479" i="34"/>
  <c r="AN479" i="34"/>
  <c r="AQ479" i="34"/>
  <c r="AR479" i="34"/>
  <c r="AT479" i="34"/>
  <c r="AW479" i="34"/>
  <c r="AZ479" i="34"/>
  <c r="G480" i="34"/>
  <c r="H480" i="34"/>
  <c r="J480" i="34"/>
  <c r="K480" i="34"/>
  <c r="P480" i="34"/>
  <c r="Q480" i="34"/>
  <c r="S480" i="34"/>
  <c r="T480" i="34"/>
  <c r="Y480" i="34"/>
  <c r="AH480" i="34"/>
  <c r="AI480" i="34"/>
  <c r="AK480" i="34"/>
  <c r="AN480" i="34"/>
  <c r="AQ480" i="34"/>
  <c r="AR480" i="34"/>
  <c r="AT480" i="34"/>
  <c r="AW480" i="34"/>
  <c r="AZ480" i="34"/>
  <c r="G481" i="34"/>
  <c r="H481" i="34"/>
  <c r="J481" i="34"/>
  <c r="K481" i="34"/>
  <c r="P481" i="34"/>
  <c r="Q481" i="34"/>
  <c r="S481" i="34"/>
  <c r="T481" i="34"/>
  <c r="Y481" i="34"/>
  <c r="AH481" i="34"/>
  <c r="AI481" i="34"/>
  <c r="AK481" i="34"/>
  <c r="AN481" i="34"/>
  <c r="AQ481" i="34"/>
  <c r="AR481" i="34"/>
  <c r="AT481" i="34"/>
  <c r="AW481" i="34"/>
  <c r="AZ481" i="34"/>
  <c r="G482" i="34"/>
  <c r="H482" i="34"/>
  <c r="J482" i="34"/>
  <c r="K482" i="34"/>
  <c r="P482" i="34"/>
  <c r="Q482" i="34"/>
  <c r="S482" i="34"/>
  <c r="T482" i="34"/>
  <c r="Y482" i="34"/>
  <c r="AH482" i="34"/>
  <c r="AI482" i="34"/>
  <c r="AK482" i="34"/>
  <c r="AN482" i="34"/>
  <c r="AQ482" i="34"/>
  <c r="AR482" i="34"/>
  <c r="AT482" i="34"/>
  <c r="AW482" i="34"/>
  <c r="AZ482" i="34"/>
  <c r="G483" i="34"/>
  <c r="H483" i="34"/>
  <c r="J483" i="34"/>
  <c r="K483" i="34"/>
  <c r="P483" i="34"/>
  <c r="Q483" i="34"/>
  <c r="S483" i="34"/>
  <c r="T483" i="34"/>
  <c r="Y483" i="34"/>
  <c r="AH483" i="34"/>
  <c r="AI483" i="34"/>
  <c r="AK483" i="34"/>
  <c r="AN483" i="34"/>
  <c r="AQ483" i="34"/>
  <c r="AR483" i="34"/>
  <c r="AT483" i="34"/>
  <c r="AW483" i="34"/>
  <c r="AZ483" i="34"/>
  <c r="G484" i="34"/>
  <c r="H484" i="34"/>
  <c r="J484" i="34"/>
  <c r="K484" i="34"/>
  <c r="P484" i="34"/>
  <c r="Q484" i="34"/>
  <c r="S484" i="34"/>
  <c r="T484" i="34"/>
  <c r="Y484" i="34"/>
  <c r="AH484" i="34"/>
  <c r="AI484" i="34"/>
  <c r="AK484" i="34"/>
  <c r="AN484" i="34"/>
  <c r="AQ484" i="34"/>
  <c r="AR484" i="34"/>
  <c r="AT484" i="34"/>
  <c r="AW484" i="34"/>
  <c r="AZ484" i="34"/>
  <c r="G485" i="34"/>
  <c r="H485" i="34"/>
  <c r="J485" i="34"/>
  <c r="K485" i="34"/>
  <c r="P485" i="34"/>
  <c r="Q485" i="34"/>
  <c r="S485" i="34"/>
  <c r="T485" i="34"/>
  <c r="Y485" i="34"/>
  <c r="AI485" i="34"/>
  <c r="AK485" i="34"/>
  <c r="AN485" i="34"/>
  <c r="AQ485" i="34"/>
  <c r="AR485" i="34"/>
  <c r="AT485" i="34"/>
  <c r="AW485" i="34"/>
  <c r="AZ485" i="34"/>
  <c r="G486" i="34"/>
  <c r="H486" i="34"/>
  <c r="J486" i="34"/>
  <c r="K486" i="34"/>
  <c r="P486" i="34"/>
  <c r="Q486" i="34"/>
  <c r="S486" i="34"/>
  <c r="T486" i="34"/>
  <c r="Y486" i="34"/>
  <c r="AH486" i="34"/>
  <c r="AI486" i="34"/>
  <c r="AK486" i="34"/>
  <c r="AN486" i="34"/>
  <c r="AQ486" i="34"/>
  <c r="AR486" i="34"/>
  <c r="AT486" i="34"/>
  <c r="AW486" i="34"/>
  <c r="AZ486" i="34"/>
  <c r="G487" i="34"/>
  <c r="H487" i="34"/>
  <c r="J487" i="34"/>
  <c r="K487" i="34"/>
  <c r="P487" i="34"/>
  <c r="Q487" i="34"/>
  <c r="S487" i="34"/>
  <c r="T487" i="34"/>
  <c r="Y487" i="34"/>
  <c r="AH487" i="34"/>
  <c r="AI487" i="34"/>
  <c r="AK487" i="34"/>
  <c r="AN487" i="34"/>
  <c r="AQ487" i="34"/>
  <c r="AR487" i="34"/>
  <c r="AT487" i="34"/>
  <c r="AW487" i="34"/>
  <c r="AZ487" i="34"/>
  <c r="G488" i="34"/>
  <c r="H488" i="34"/>
  <c r="J488" i="34"/>
  <c r="K488" i="34"/>
  <c r="P488" i="34"/>
  <c r="Q488" i="34"/>
  <c r="S488" i="34"/>
  <c r="T488" i="34"/>
  <c r="Y488" i="34"/>
  <c r="AH488" i="34"/>
  <c r="AI488" i="34"/>
  <c r="AK488" i="34"/>
  <c r="AN488" i="34"/>
  <c r="AQ488" i="34"/>
  <c r="AR488" i="34"/>
  <c r="AT488" i="34"/>
  <c r="AW488" i="34"/>
  <c r="AZ488" i="34"/>
  <c r="G489" i="34"/>
  <c r="H489" i="34"/>
  <c r="J489" i="34"/>
  <c r="K489" i="34"/>
  <c r="P489" i="34"/>
  <c r="Q489" i="34"/>
  <c r="S489" i="34"/>
  <c r="T489" i="34"/>
  <c r="Y489" i="34"/>
  <c r="AH489" i="34"/>
  <c r="AI489" i="34"/>
  <c r="AK489" i="34"/>
  <c r="AN489" i="34"/>
  <c r="AQ489" i="34"/>
  <c r="AR489" i="34"/>
  <c r="AT489" i="34"/>
  <c r="AW489" i="34"/>
  <c r="AZ489" i="34"/>
  <c r="G490" i="34"/>
  <c r="H490" i="34"/>
  <c r="J490" i="34"/>
  <c r="K490" i="34"/>
  <c r="P490" i="34"/>
  <c r="Q490" i="34"/>
  <c r="S490" i="34"/>
  <c r="T490" i="34"/>
  <c r="Y490" i="34"/>
  <c r="AH490" i="34"/>
  <c r="AI490" i="34"/>
  <c r="AK490" i="34"/>
  <c r="AN490" i="34"/>
  <c r="AQ490" i="34"/>
  <c r="AR490" i="34"/>
  <c r="AT490" i="34"/>
  <c r="AW490" i="34"/>
  <c r="AZ490" i="34"/>
  <c r="G491" i="34"/>
  <c r="H491" i="34"/>
  <c r="J491" i="34"/>
  <c r="K491" i="34"/>
  <c r="P491" i="34"/>
  <c r="Q491" i="34"/>
  <c r="S491" i="34"/>
  <c r="T491" i="34"/>
  <c r="Y491" i="34"/>
  <c r="AH491" i="34"/>
  <c r="AI491" i="34"/>
  <c r="AK491" i="34"/>
  <c r="AN491" i="34"/>
  <c r="AQ491" i="34"/>
  <c r="AR491" i="34"/>
  <c r="AT491" i="34"/>
  <c r="AW491" i="34"/>
  <c r="AZ491" i="34"/>
  <c r="G492" i="34"/>
  <c r="H492" i="34"/>
  <c r="J492" i="34"/>
  <c r="K492" i="34"/>
  <c r="P492" i="34"/>
  <c r="Q492" i="34"/>
  <c r="S492" i="34"/>
  <c r="T492" i="34"/>
  <c r="Y492" i="34"/>
  <c r="AH492" i="34"/>
  <c r="AI492" i="34"/>
  <c r="AK492" i="34"/>
  <c r="AN492" i="34"/>
  <c r="AQ492" i="34"/>
  <c r="AR492" i="34"/>
  <c r="AT492" i="34"/>
  <c r="AW492" i="34"/>
  <c r="AZ492" i="34"/>
  <c r="G493" i="34"/>
  <c r="H493" i="34"/>
  <c r="J493" i="34"/>
  <c r="K493" i="34"/>
  <c r="P493" i="34"/>
  <c r="Q493" i="34"/>
  <c r="S493" i="34"/>
  <c r="T493" i="34"/>
  <c r="Y493" i="34"/>
  <c r="AH493" i="34"/>
  <c r="AI493" i="34"/>
  <c r="AK493" i="34"/>
  <c r="AN493" i="34"/>
  <c r="AQ493" i="34"/>
  <c r="AR493" i="34"/>
  <c r="AT493" i="34"/>
  <c r="AW493" i="34"/>
  <c r="AZ493" i="34"/>
  <c r="G494" i="34"/>
  <c r="H494" i="34"/>
  <c r="J494" i="34"/>
  <c r="K494" i="34"/>
  <c r="P494" i="34"/>
  <c r="Q494" i="34"/>
  <c r="S494" i="34"/>
  <c r="T494" i="34"/>
  <c r="Y494" i="34"/>
  <c r="AH494" i="34"/>
  <c r="AI494" i="34"/>
  <c r="AK494" i="34"/>
  <c r="AN494" i="34"/>
  <c r="AQ494" i="34"/>
  <c r="AR494" i="34"/>
  <c r="AT494" i="34"/>
  <c r="AW494" i="34"/>
  <c r="AZ494" i="34"/>
  <c r="G495" i="34"/>
  <c r="H495" i="34"/>
  <c r="J495" i="34"/>
  <c r="K495" i="34"/>
  <c r="P495" i="34"/>
  <c r="Q495" i="34"/>
  <c r="S495" i="34"/>
  <c r="T495" i="34"/>
  <c r="Y495" i="34"/>
  <c r="AH495" i="34"/>
  <c r="AI495" i="34"/>
  <c r="AK495" i="34"/>
  <c r="AN495" i="34"/>
  <c r="AQ495" i="34"/>
  <c r="AR495" i="34"/>
  <c r="AT495" i="34"/>
  <c r="AW495" i="34"/>
  <c r="AZ495" i="34"/>
  <c r="G496" i="34"/>
  <c r="H496" i="34"/>
  <c r="J496" i="34"/>
  <c r="K496" i="34"/>
  <c r="P496" i="34"/>
  <c r="Q496" i="34"/>
  <c r="S496" i="34"/>
  <c r="T496" i="34"/>
  <c r="Y496" i="34"/>
  <c r="AH496" i="34"/>
  <c r="AI496" i="34"/>
  <c r="AK496" i="34"/>
  <c r="AN496" i="34"/>
  <c r="AQ496" i="34"/>
  <c r="AR496" i="34"/>
  <c r="AT496" i="34"/>
  <c r="AW496" i="34"/>
  <c r="AZ496" i="34"/>
  <c r="G497" i="34"/>
  <c r="H497" i="34"/>
  <c r="J497" i="34"/>
  <c r="K497" i="34"/>
  <c r="P497" i="34"/>
  <c r="Q497" i="34"/>
  <c r="S497" i="34"/>
  <c r="T497" i="34"/>
  <c r="Y497" i="34"/>
  <c r="AH497" i="34"/>
  <c r="AI497" i="34"/>
  <c r="AK497" i="34"/>
  <c r="AN497" i="34"/>
  <c r="AQ497" i="34"/>
  <c r="AR497" i="34"/>
  <c r="AT497" i="34"/>
  <c r="AW497" i="34"/>
  <c r="AZ497" i="34"/>
  <c r="G498" i="34"/>
  <c r="H498" i="34"/>
  <c r="J498" i="34"/>
  <c r="K498" i="34"/>
  <c r="P498" i="34"/>
  <c r="Q498" i="34"/>
  <c r="S498" i="34"/>
  <c r="T498" i="34"/>
  <c r="Y498" i="34"/>
  <c r="AI498" i="34"/>
  <c r="AK498" i="34"/>
  <c r="AN498" i="34"/>
  <c r="AQ498" i="34"/>
  <c r="AR498" i="34"/>
  <c r="AT498" i="34"/>
  <c r="AW498" i="34"/>
  <c r="AZ498" i="34"/>
  <c r="G499" i="34"/>
  <c r="H499" i="34"/>
  <c r="J499" i="34"/>
  <c r="K499" i="34"/>
  <c r="P499" i="34"/>
  <c r="Q499" i="34"/>
  <c r="S499" i="34"/>
  <c r="T499" i="34"/>
  <c r="Y499" i="34"/>
  <c r="AH499" i="34"/>
  <c r="AI499" i="34"/>
  <c r="AK499" i="34"/>
  <c r="AN499" i="34"/>
  <c r="AQ499" i="34"/>
  <c r="AR499" i="34"/>
  <c r="AT499" i="34"/>
  <c r="AW499" i="34"/>
  <c r="AZ499" i="34"/>
  <c r="G500" i="34"/>
  <c r="H500" i="34"/>
  <c r="J500" i="34"/>
  <c r="K500" i="34"/>
  <c r="P500" i="34"/>
  <c r="Q500" i="34"/>
  <c r="S500" i="34"/>
  <c r="T500" i="34"/>
  <c r="Y500" i="34"/>
  <c r="AH500" i="34"/>
  <c r="AI500" i="34"/>
  <c r="AK500" i="34"/>
  <c r="AN500" i="34"/>
  <c r="AQ500" i="34"/>
  <c r="AR500" i="34"/>
  <c r="AT500" i="34"/>
  <c r="AW500" i="34"/>
  <c r="AZ500" i="34"/>
  <c r="D501" i="34"/>
  <c r="G501" i="34"/>
  <c r="H501" i="34"/>
  <c r="J501" i="34"/>
  <c r="K501" i="34"/>
  <c r="P501" i="34"/>
  <c r="Q501" i="34"/>
  <c r="S501" i="34"/>
  <c r="T501" i="34"/>
  <c r="Y501" i="34"/>
  <c r="AH501" i="34"/>
  <c r="AI501" i="34"/>
  <c r="AK501" i="34"/>
  <c r="AN501" i="34"/>
  <c r="AQ501" i="34"/>
  <c r="AR501" i="34"/>
  <c r="AT501" i="34"/>
  <c r="AW501" i="34"/>
  <c r="AZ501" i="34"/>
  <c r="G502" i="34"/>
  <c r="H502" i="34"/>
  <c r="J502" i="34"/>
  <c r="K502" i="34"/>
  <c r="P502" i="34"/>
  <c r="Q502" i="34"/>
  <c r="S502" i="34"/>
  <c r="T502" i="34"/>
  <c r="AH502" i="34"/>
  <c r="AI502" i="34"/>
  <c r="AK502" i="34"/>
  <c r="AN502" i="34"/>
  <c r="AQ502" i="34"/>
  <c r="AR502" i="34"/>
  <c r="AT502" i="34"/>
  <c r="AW502" i="34"/>
  <c r="AZ502" i="34"/>
  <c r="G503" i="34"/>
  <c r="H503" i="34"/>
  <c r="J503" i="34"/>
  <c r="K503" i="34"/>
  <c r="P503" i="34"/>
  <c r="Q503" i="34"/>
  <c r="S503" i="34"/>
  <c r="T503" i="34"/>
  <c r="AH503" i="34"/>
  <c r="AI503" i="34"/>
  <c r="AK503" i="34"/>
  <c r="AN503" i="34"/>
  <c r="AQ503" i="34"/>
  <c r="AR503" i="34"/>
  <c r="AT503" i="34"/>
  <c r="AW503" i="34"/>
  <c r="AZ503" i="34"/>
  <c r="G504" i="34"/>
  <c r="H504" i="34"/>
  <c r="J504" i="34"/>
  <c r="K504" i="34"/>
  <c r="P504" i="34"/>
  <c r="Q504" i="34"/>
  <c r="S504" i="34"/>
  <c r="T504" i="34"/>
  <c r="Y504" i="34"/>
  <c r="AH504" i="34"/>
  <c r="AI504" i="34"/>
  <c r="AK504" i="34"/>
  <c r="AN504" i="34"/>
  <c r="AQ504" i="34"/>
  <c r="AR504" i="34"/>
  <c r="AT504" i="34"/>
  <c r="AW504" i="34"/>
  <c r="AZ504" i="34"/>
  <c r="G505" i="34"/>
  <c r="H505" i="34"/>
  <c r="J505" i="34"/>
  <c r="K505" i="34"/>
  <c r="P505" i="34"/>
  <c r="Q505" i="34"/>
  <c r="S505" i="34"/>
  <c r="T505" i="34"/>
  <c r="Y505" i="34"/>
  <c r="AH505" i="34"/>
  <c r="AI505" i="34"/>
  <c r="AK505" i="34"/>
  <c r="AN505" i="34"/>
  <c r="AQ505" i="34"/>
  <c r="AR505" i="34"/>
  <c r="AT505" i="34"/>
  <c r="AW505" i="34"/>
  <c r="AZ505" i="34"/>
  <c r="G506" i="34"/>
  <c r="H506" i="34"/>
  <c r="J506" i="34"/>
  <c r="K506" i="34"/>
  <c r="P506" i="34"/>
  <c r="Q506" i="34"/>
  <c r="S506" i="34"/>
  <c r="T506" i="34"/>
  <c r="AI506" i="34"/>
  <c r="AK506" i="34"/>
  <c r="AN506" i="34"/>
  <c r="AQ506" i="34"/>
  <c r="AR506" i="34"/>
  <c r="AT506" i="34"/>
  <c r="AW506" i="34"/>
  <c r="AZ506" i="34"/>
  <c r="G507" i="34"/>
  <c r="H507" i="34"/>
  <c r="J507" i="34"/>
  <c r="K507" i="34"/>
  <c r="P507" i="34"/>
  <c r="Q507" i="34"/>
  <c r="S507" i="34"/>
  <c r="T507" i="34"/>
  <c r="Y507" i="34"/>
  <c r="AH507" i="34"/>
  <c r="AI507" i="34"/>
  <c r="AK507" i="34"/>
  <c r="AN507" i="34"/>
  <c r="AQ507" i="34"/>
  <c r="AR507" i="34"/>
  <c r="AT507" i="34"/>
  <c r="AW507" i="34"/>
  <c r="AZ507" i="34"/>
  <c r="G508" i="34"/>
  <c r="H508" i="34"/>
  <c r="J508" i="34"/>
  <c r="K508" i="34"/>
  <c r="P508" i="34"/>
  <c r="Q508" i="34"/>
  <c r="S508" i="34"/>
  <c r="T508" i="34"/>
  <c r="Y508" i="34"/>
  <c r="AI508" i="34"/>
  <c r="AK508" i="34"/>
  <c r="AN508" i="34"/>
  <c r="AQ508" i="34"/>
  <c r="AR508" i="34"/>
  <c r="AT508" i="34"/>
  <c r="AW508" i="34"/>
  <c r="AZ508" i="34"/>
  <c r="G509" i="34"/>
  <c r="H509" i="34"/>
  <c r="J509" i="34"/>
  <c r="K509" i="34"/>
  <c r="P509" i="34"/>
  <c r="Q509" i="34"/>
  <c r="S509" i="34"/>
  <c r="T509" i="34"/>
  <c r="Y509" i="34"/>
  <c r="AH509" i="34"/>
  <c r="AI509" i="34"/>
  <c r="AK509" i="34"/>
  <c r="AN509" i="34"/>
  <c r="AQ509" i="34"/>
  <c r="AR509" i="34"/>
  <c r="AT509" i="34"/>
  <c r="AW509" i="34"/>
  <c r="AZ509" i="34"/>
  <c r="G510" i="34"/>
  <c r="H510" i="34"/>
  <c r="J510" i="34"/>
  <c r="K510" i="34"/>
  <c r="P510" i="34"/>
  <c r="Q510" i="34"/>
  <c r="S510" i="34"/>
  <c r="T510" i="34"/>
  <c r="AH510" i="34"/>
  <c r="AI510" i="34"/>
  <c r="AK510" i="34"/>
  <c r="AN510" i="34"/>
  <c r="AQ510" i="34"/>
  <c r="AR510" i="34"/>
  <c r="AT510" i="34"/>
  <c r="AW510" i="34"/>
  <c r="AZ510" i="34"/>
  <c r="G511" i="34"/>
  <c r="H511" i="34"/>
  <c r="J511" i="34"/>
  <c r="K511" i="34"/>
  <c r="P511" i="34"/>
  <c r="Q511" i="34"/>
  <c r="S511" i="34"/>
  <c r="T511" i="34"/>
  <c r="Y511" i="34"/>
  <c r="AI511" i="34"/>
  <c r="AK511" i="34"/>
  <c r="AN511" i="34"/>
  <c r="AQ511" i="34"/>
  <c r="AR511" i="34"/>
  <c r="AT511" i="34"/>
  <c r="AW511" i="34"/>
  <c r="AZ511" i="34"/>
  <c r="G512" i="34"/>
  <c r="H512" i="34"/>
  <c r="J512" i="34"/>
  <c r="K512" i="34"/>
  <c r="P512" i="34"/>
  <c r="Q512" i="34"/>
  <c r="S512" i="34"/>
  <c r="T512" i="34"/>
  <c r="Y512" i="34"/>
  <c r="AH512" i="34"/>
  <c r="AI512" i="34"/>
  <c r="AK512" i="34"/>
  <c r="AN512" i="34"/>
  <c r="AQ512" i="34"/>
  <c r="AR512" i="34"/>
  <c r="AT512" i="34"/>
  <c r="AW512" i="34"/>
  <c r="AZ512" i="34"/>
  <c r="G513" i="34"/>
  <c r="H513" i="34"/>
  <c r="J513" i="34"/>
  <c r="K513" i="34"/>
  <c r="P513" i="34"/>
  <c r="Q513" i="34"/>
  <c r="S513" i="34"/>
  <c r="T513" i="34"/>
  <c r="Y513" i="34"/>
  <c r="AH513" i="34"/>
  <c r="AI513" i="34"/>
  <c r="AK513" i="34"/>
  <c r="AN513" i="34"/>
  <c r="AQ513" i="34"/>
  <c r="AR513" i="34"/>
  <c r="AT513" i="34"/>
  <c r="AW513" i="34"/>
  <c r="AZ513" i="34"/>
  <c r="G514" i="34"/>
  <c r="H514" i="34"/>
  <c r="J514" i="34"/>
  <c r="K514" i="34"/>
  <c r="P514" i="34"/>
  <c r="Q514" i="34"/>
  <c r="S514" i="34"/>
  <c r="T514" i="34"/>
  <c r="Y514" i="34"/>
  <c r="AH514" i="34"/>
  <c r="AI514" i="34"/>
  <c r="AK514" i="34"/>
  <c r="AN514" i="34"/>
  <c r="AQ514" i="34"/>
  <c r="AR514" i="34"/>
  <c r="AT514" i="34"/>
  <c r="AW514" i="34"/>
  <c r="AZ514" i="34"/>
  <c r="G515" i="34"/>
  <c r="H515" i="34"/>
  <c r="J515" i="34"/>
  <c r="K515" i="34"/>
  <c r="P515" i="34"/>
  <c r="Q515" i="34"/>
  <c r="S515" i="34"/>
  <c r="T515" i="34"/>
  <c r="Y515" i="34"/>
  <c r="AH515" i="34"/>
  <c r="AI515" i="34"/>
  <c r="AK515" i="34"/>
  <c r="AN515" i="34"/>
  <c r="AQ515" i="34"/>
  <c r="AR515" i="34"/>
  <c r="AT515" i="34"/>
  <c r="AW515" i="34"/>
  <c r="AZ515" i="34"/>
  <c r="G516" i="34"/>
  <c r="H516" i="34"/>
  <c r="J516" i="34"/>
  <c r="K516" i="34"/>
  <c r="P516" i="34"/>
  <c r="Q516" i="34"/>
  <c r="S516" i="34"/>
  <c r="T516" i="34"/>
  <c r="Y516" i="34"/>
  <c r="AH516" i="34"/>
  <c r="AI516" i="34"/>
  <c r="AK516" i="34"/>
  <c r="AN516" i="34"/>
  <c r="AQ516" i="34"/>
  <c r="AR516" i="34"/>
  <c r="AT516" i="34"/>
  <c r="AW516" i="34"/>
  <c r="AZ516" i="34"/>
  <c r="G517" i="34"/>
  <c r="H517" i="34"/>
  <c r="J517" i="34"/>
  <c r="K517" i="34"/>
  <c r="P517" i="34"/>
  <c r="Q517" i="34"/>
  <c r="S517" i="34"/>
  <c r="T517" i="34"/>
  <c r="Y517" i="34"/>
  <c r="AH517" i="34"/>
  <c r="AI517" i="34"/>
  <c r="AK517" i="34"/>
  <c r="AN517" i="34"/>
  <c r="AQ517" i="34"/>
  <c r="AR517" i="34"/>
  <c r="AT517" i="34"/>
  <c r="AW517" i="34"/>
  <c r="AZ517" i="34"/>
  <c r="G518" i="34"/>
  <c r="H518" i="34"/>
  <c r="J518" i="34"/>
  <c r="K518" i="34"/>
  <c r="P518" i="34"/>
  <c r="Q518" i="34"/>
  <c r="S518" i="34"/>
  <c r="T518" i="34"/>
  <c r="Y518" i="34"/>
  <c r="AH518" i="34"/>
  <c r="AI518" i="34"/>
  <c r="AK518" i="34"/>
  <c r="AN518" i="34"/>
  <c r="AQ518" i="34"/>
  <c r="AR518" i="34"/>
  <c r="AT518" i="34"/>
  <c r="AW518" i="34"/>
  <c r="AZ518" i="34"/>
  <c r="G519" i="34"/>
  <c r="H519" i="34"/>
  <c r="J519" i="34"/>
  <c r="K519" i="34"/>
  <c r="P519" i="34"/>
  <c r="Q519" i="34"/>
  <c r="S519" i="34"/>
  <c r="T519" i="34"/>
  <c r="Y519" i="34"/>
  <c r="AI519" i="34"/>
  <c r="AK519" i="34"/>
  <c r="AN519" i="34"/>
  <c r="AQ519" i="34"/>
  <c r="AR519" i="34"/>
  <c r="AT519" i="34"/>
  <c r="AW519" i="34"/>
  <c r="AZ519" i="34"/>
  <c r="G520" i="34"/>
  <c r="H520" i="34"/>
  <c r="J520" i="34"/>
  <c r="K520" i="34"/>
  <c r="P520" i="34"/>
  <c r="Q520" i="34"/>
  <c r="S520" i="34"/>
  <c r="T520" i="34"/>
  <c r="Y520" i="34"/>
  <c r="AI520" i="34"/>
  <c r="AK520" i="34"/>
  <c r="AN520" i="34"/>
  <c r="AQ520" i="34"/>
  <c r="AR520" i="34"/>
  <c r="AT520" i="34"/>
  <c r="AW520" i="34"/>
  <c r="AZ520" i="34"/>
  <c r="G521" i="34"/>
  <c r="H521" i="34"/>
  <c r="J521" i="34"/>
  <c r="K521" i="34"/>
  <c r="P521" i="34"/>
  <c r="Q521" i="34"/>
  <c r="S521" i="34"/>
  <c r="T521" i="34"/>
  <c r="Y521" i="34"/>
  <c r="AH521" i="34"/>
  <c r="AI521" i="34"/>
  <c r="AK521" i="34"/>
  <c r="AN521" i="34"/>
  <c r="AQ521" i="34"/>
  <c r="AR521" i="34"/>
  <c r="AT521" i="34"/>
  <c r="AW521" i="34"/>
  <c r="AZ521" i="34"/>
  <c r="G522" i="34"/>
  <c r="H522" i="34"/>
  <c r="J522" i="34"/>
  <c r="K522" i="34"/>
  <c r="P522" i="34"/>
  <c r="Q522" i="34"/>
  <c r="S522" i="34"/>
  <c r="T522" i="34"/>
  <c r="Y522" i="34"/>
  <c r="AI522" i="34"/>
  <c r="AK522" i="34"/>
  <c r="AN522" i="34"/>
  <c r="AQ522" i="34"/>
  <c r="AR522" i="34"/>
  <c r="AT522" i="34"/>
  <c r="AW522" i="34"/>
  <c r="AZ522" i="34"/>
  <c r="G523" i="34"/>
  <c r="H523" i="34"/>
  <c r="J523" i="34"/>
  <c r="K523" i="34"/>
  <c r="P523" i="34"/>
  <c r="Q523" i="34"/>
  <c r="S523" i="34"/>
  <c r="T523" i="34"/>
  <c r="Y523" i="34"/>
  <c r="AH523" i="34"/>
  <c r="AI523" i="34"/>
  <c r="AK523" i="34"/>
  <c r="AN523" i="34"/>
  <c r="AQ523" i="34"/>
  <c r="AR523" i="34"/>
  <c r="AT523" i="34"/>
  <c r="AW523" i="34"/>
  <c r="AZ523" i="34"/>
  <c r="G524" i="34"/>
  <c r="H524" i="34"/>
  <c r="J524" i="34"/>
  <c r="K524" i="34"/>
  <c r="P524" i="34"/>
  <c r="Q524" i="34"/>
  <c r="S524" i="34"/>
  <c r="T524" i="34"/>
  <c r="Y524" i="34"/>
  <c r="AH524" i="34"/>
  <c r="AI524" i="34"/>
  <c r="AK524" i="34"/>
  <c r="AN524" i="34"/>
  <c r="AQ524" i="34"/>
  <c r="AR524" i="34"/>
  <c r="AT524" i="34"/>
  <c r="AW524" i="34"/>
  <c r="AZ524" i="34"/>
  <c r="G525" i="34"/>
  <c r="H525" i="34"/>
  <c r="J525" i="34"/>
  <c r="K525" i="34"/>
  <c r="P525" i="34"/>
  <c r="Q525" i="34"/>
  <c r="S525" i="34"/>
  <c r="T525" i="34"/>
  <c r="Y525" i="34"/>
  <c r="AI525" i="34"/>
  <c r="AK525" i="34"/>
  <c r="AN525" i="34"/>
  <c r="AQ525" i="34"/>
  <c r="AR525" i="34"/>
  <c r="AT525" i="34"/>
  <c r="AW525" i="34"/>
  <c r="AZ525" i="34"/>
  <c r="G526" i="34"/>
  <c r="H526" i="34"/>
  <c r="J526" i="34"/>
  <c r="K526" i="34"/>
  <c r="P526" i="34"/>
  <c r="Q526" i="34"/>
  <c r="S526" i="34"/>
  <c r="T526" i="34"/>
  <c r="Y526" i="34"/>
  <c r="AH526" i="34"/>
  <c r="AI526" i="34"/>
  <c r="AK526" i="34"/>
  <c r="AN526" i="34"/>
  <c r="AQ526" i="34"/>
  <c r="AR526" i="34"/>
  <c r="AT526" i="34"/>
  <c r="AW526" i="34"/>
  <c r="AZ526" i="34"/>
  <c r="G527" i="34"/>
  <c r="H527" i="34"/>
  <c r="J527" i="34"/>
  <c r="K527" i="34"/>
  <c r="P527" i="34"/>
  <c r="Q527" i="34"/>
  <c r="S527" i="34"/>
  <c r="T527" i="34"/>
  <c r="Y527" i="34"/>
  <c r="AH527" i="34"/>
  <c r="AI527" i="34"/>
  <c r="AK527" i="34"/>
  <c r="AN527" i="34"/>
  <c r="AQ527" i="34"/>
  <c r="AR527" i="34"/>
  <c r="AT527" i="34"/>
  <c r="AW527" i="34"/>
  <c r="AZ527" i="34"/>
  <c r="D528" i="34"/>
  <c r="G528" i="34"/>
  <c r="H528" i="34"/>
  <c r="J528" i="34"/>
  <c r="K528" i="34"/>
  <c r="P528" i="34"/>
  <c r="Q528" i="34"/>
  <c r="S528" i="34"/>
  <c r="T528" i="34"/>
  <c r="Y528" i="34"/>
  <c r="AH528" i="34"/>
  <c r="AI528" i="34"/>
  <c r="AK528" i="34"/>
  <c r="AN528" i="34"/>
  <c r="AQ528" i="34"/>
  <c r="AR528" i="34"/>
  <c r="AT528" i="34"/>
  <c r="AW528" i="34"/>
  <c r="AZ528" i="34"/>
  <c r="G529" i="34"/>
  <c r="H529" i="34"/>
  <c r="J529" i="34"/>
  <c r="K529" i="34"/>
  <c r="P529" i="34"/>
  <c r="Q529" i="34"/>
  <c r="S529" i="34"/>
  <c r="T529" i="34"/>
  <c r="Y529" i="34"/>
  <c r="AH529" i="34"/>
  <c r="AI529" i="34"/>
  <c r="AK529" i="34"/>
  <c r="AN529" i="34"/>
  <c r="AQ529" i="34"/>
  <c r="AR529" i="34"/>
  <c r="AT529" i="34"/>
  <c r="AW529" i="34"/>
  <c r="AZ529" i="34"/>
  <c r="G530" i="34"/>
  <c r="H530" i="34"/>
  <c r="J530" i="34"/>
  <c r="K530" i="34"/>
  <c r="P530" i="34"/>
  <c r="Q530" i="34"/>
  <c r="S530" i="34"/>
  <c r="T530" i="34"/>
  <c r="AH530" i="34"/>
  <c r="AI530" i="34"/>
  <c r="AK530" i="34"/>
  <c r="AN530" i="34"/>
  <c r="AQ530" i="34"/>
  <c r="AR530" i="34"/>
  <c r="AT530" i="34"/>
  <c r="AW530" i="34"/>
  <c r="AZ530" i="34"/>
  <c r="G531" i="34"/>
  <c r="H531" i="34"/>
  <c r="J531" i="34"/>
  <c r="K531" i="34"/>
  <c r="P531" i="34"/>
  <c r="Q531" i="34"/>
  <c r="S531" i="34"/>
  <c r="T531" i="34"/>
  <c r="Y531" i="34"/>
  <c r="AH531" i="34"/>
  <c r="AI531" i="34"/>
  <c r="AK531" i="34"/>
  <c r="AN531" i="34"/>
  <c r="AQ531" i="34"/>
  <c r="AR531" i="34"/>
  <c r="AT531" i="34"/>
  <c r="AW531" i="34"/>
  <c r="AZ531" i="34"/>
  <c r="G532" i="34"/>
  <c r="H532" i="34"/>
  <c r="J532" i="34"/>
  <c r="K532" i="34"/>
  <c r="P532" i="34"/>
  <c r="Q532" i="34"/>
  <c r="S532" i="34"/>
  <c r="T532" i="34"/>
  <c r="Y532" i="34"/>
  <c r="AH532" i="34"/>
  <c r="AI532" i="34"/>
  <c r="AK532" i="34"/>
  <c r="AN532" i="34"/>
  <c r="AQ532" i="34"/>
  <c r="AR532" i="34"/>
  <c r="AT532" i="34"/>
  <c r="AW532" i="34"/>
  <c r="AZ532" i="34"/>
  <c r="G533" i="34"/>
  <c r="H533" i="34"/>
  <c r="J533" i="34"/>
  <c r="K533" i="34"/>
  <c r="P533" i="34"/>
  <c r="Q533" i="34"/>
  <c r="S533" i="34"/>
  <c r="T533" i="34"/>
  <c r="Y533" i="34"/>
  <c r="AH533" i="34"/>
  <c r="AI533" i="34"/>
  <c r="AK533" i="34"/>
  <c r="AN533" i="34"/>
  <c r="AQ533" i="34"/>
  <c r="AR533" i="34"/>
  <c r="AT533" i="34"/>
  <c r="AW533" i="34"/>
  <c r="AZ533" i="34"/>
  <c r="G534" i="34"/>
  <c r="H534" i="34"/>
  <c r="J534" i="34"/>
  <c r="K534" i="34"/>
  <c r="P534" i="34"/>
  <c r="Q534" i="34"/>
  <c r="S534" i="34"/>
  <c r="T534" i="34"/>
  <c r="Y534" i="34"/>
  <c r="AH534" i="34"/>
  <c r="AI534" i="34"/>
  <c r="AK534" i="34"/>
  <c r="AN534" i="34"/>
  <c r="AQ534" i="34"/>
  <c r="AR534" i="34"/>
  <c r="AT534" i="34"/>
  <c r="AW534" i="34"/>
  <c r="AZ534" i="34"/>
  <c r="G535" i="34"/>
  <c r="H535" i="34"/>
  <c r="J535" i="34"/>
  <c r="K535" i="34"/>
  <c r="P535" i="34"/>
  <c r="Q535" i="34"/>
  <c r="S535" i="34"/>
  <c r="T535" i="34"/>
  <c r="Y535" i="34"/>
  <c r="AH535" i="34"/>
  <c r="AI535" i="34"/>
  <c r="AK535" i="34"/>
  <c r="AN535" i="34"/>
  <c r="AQ535" i="34"/>
  <c r="AR535" i="34"/>
  <c r="AT535" i="34"/>
  <c r="AW535" i="34"/>
  <c r="AZ535" i="34"/>
  <c r="G536" i="34"/>
  <c r="H536" i="34"/>
  <c r="J536" i="34"/>
  <c r="K536" i="34"/>
  <c r="P536" i="34"/>
  <c r="Q536" i="34"/>
  <c r="S536" i="34"/>
  <c r="T536" i="34"/>
  <c r="Y536" i="34"/>
  <c r="AH536" i="34"/>
  <c r="AI536" i="34"/>
  <c r="AK536" i="34"/>
  <c r="AN536" i="34"/>
  <c r="AQ536" i="34"/>
  <c r="AR536" i="34"/>
  <c r="AT536" i="34"/>
  <c r="AW536" i="34"/>
  <c r="AZ536" i="34"/>
  <c r="G537" i="34"/>
  <c r="H537" i="34"/>
  <c r="J537" i="34"/>
  <c r="K537" i="34"/>
  <c r="P537" i="34"/>
  <c r="Q537" i="34"/>
  <c r="S537" i="34"/>
  <c r="T537" i="34"/>
  <c r="Y537" i="34"/>
  <c r="AH537" i="34"/>
  <c r="AI537" i="34"/>
  <c r="AK537" i="34"/>
  <c r="AN537" i="34"/>
  <c r="AQ537" i="34"/>
  <c r="AR537" i="34"/>
  <c r="AT537" i="34"/>
  <c r="AW537" i="34"/>
  <c r="AZ537" i="34"/>
  <c r="D538" i="34"/>
  <c r="G538" i="34"/>
  <c r="H538" i="34"/>
  <c r="J538" i="34"/>
  <c r="K538" i="34"/>
  <c r="P538" i="34"/>
  <c r="Q538" i="34"/>
  <c r="S538" i="34"/>
  <c r="T538" i="34"/>
  <c r="Y538" i="34"/>
  <c r="AH538" i="34"/>
  <c r="AI538" i="34"/>
  <c r="AK538" i="34"/>
  <c r="AN538" i="34"/>
  <c r="AQ538" i="34"/>
  <c r="AR538" i="34"/>
  <c r="AT538" i="34"/>
  <c r="AW538" i="34"/>
  <c r="AZ538" i="34"/>
  <c r="G539" i="34"/>
  <c r="H539" i="34"/>
  <c r="J539" i="34"/>
  <c r="K539" i="34"/>
  <c r="P539" i="34"/>
  <c r="Q539" i="34"/>
  <c r="S539" i="34"/>
  <c r="T539" i="34"/>
  <c r="Y539" i="34"/>
  <c r="AH539" i="34"/>
  <c r="AI539" i="34"/>
  <c r="AK539" i="34"/>
  <c r="AN539" i="34"/>
  <c r="AQ539" i="34"/>
  <c r="AR539" i="34"/>
  <c r="AT539" i="34"/>
  <c r="AW539" i="34"/>
  <c r="AZ539" i="34"/>
  <c r="G540" i="34"/>
  <c r="H540" i="34"/>
  <c r="J540" i="34"/>
  <c r="K540" i="34"/>
  <c r="P540" i="34"/>
  <c r="Q540" i="34"/>
  <c r="S540" i="34"/>
  <c r="T540" i="34"/>
  <c r="Y540" i="34"/>
  <c r="AH540" i="34"/>
  <c r="AI540" i="34"/>
  <c r="AK540" i="34"/>
  <c r="AN540" i="34"/>
  <c r="AQ540" i="34"/>
  <c r="AR540" i="34"/>
  <c r="AT540" i="34"/>
  <c r="AW540" i="34"/>
  <c r="AZ540" i="34"/>
  <c r="G541" i="34"/>
  <c r="H541" i="34"/>
  <c r="J541" i="34"/>
  <c r="K541" i="34"/>
  <c r="P541" i="34"/>
  <c r="Q541" i="34"/>
  <c r="S541" i="34"/>
  <c r="T541" i="34"/>
  <c r="Y541" i="34"/>
  <c r="AH541" i="34"/>
  <c r="AI541" i="34"/>
  <c r="AK541" i="34"/>
  <c r="AN541" i="34"/>
  <c r="AQ541" i="34"/>
  <c r="AR541" i="34"/>
  <c r="AT541" i="34"/>
  <c r="AW541" i="34"/>
  <c r="AZ541" i="34"/>
  <c r="G542" i="34"/>
  <c r="H542" i="34"/>
  <c r="J542" i="34"/>
  <c r="K542" i="34"/>
  <c r="P542" i="34"/>
  <c r="Q542" i="34"/>
  <c r="S542" i="34"/>
  <c r="T542" i="34"/>
  <c r="Y542" i="34"/>
  <c r="AH542" i="34"/>
  <c r="AI542" i="34"/>
  <c r="AK542" i="34"/>
  <c r="AN542" i="34"/>
  <c r="AQ542" i="34"/>
  <c r="AR542" i="34"/>
  <c r="AT542" i="34"/>
  <c r="AW542" i="34"/>
  <c r="AZ542" i="34"/>
  <c r="G543" i="34"/>
  <c r="H543" i="34"/>
  <c r="J543" i="34"/>
  <c r="K543" i="34"/>
  <c r="P543" i="34"/>
  <c r="Q543" i="34"/>
  <c r="S543" i="34"/>
  <c r="T543" i="34"/>
  <c r="Y543" i="34"/>
  <c r="AH543" i="34"/>
  <c r="AI543" i="34"/>
  <c r="AK543" i="34"/>
  <c r="AN543" i="34"/>
  <c r="AQ543" i="34"/>
  <c r="AR543" i="34"/>
  <c r="AT543" i="34"/>
  <c r="AW543" i="34"/>
  <c r="AZ543" i="34"/>
  <c r="G544" i="34"/>
  <c r="H544" i="34"/>
  <c r="J544" i="34"/>
  <c r="K544" i="34"/>
  <c r="P544" i="34"/>
  <c r="Q544" i="34"/>
  <c r="S544" i="34"/>
  <c r="T544" i="34"/>
  <c r="Y544" i="34"/>
  <c r="AH544" i="34"/>
  <c r="AI544" i="34"/>
  <c r="AK544" i="34"/>
  <c r="AN544" i="34"/>
  <c r="AQ544" i="34"/>
  <c r="AR544" i="34"/>
  <c r="AT544" i="34"/>
  <c r="AW544" i="34"/>
  <c r="AZ544" i="34"/>
  <c r="G545" i="34"/>
  <c r="H545" i="34"/>
  <c r="J545" i="34"/>
  <c r="K545" i="34"/>
  <c r="P545" i="34"/>
  <c r="Q545" i="34"/>
  <c r="S545" i="34"/>
  <c r="T545" i="34"/>
  <c r="Y545" i="34"/>
  <c r="AH545" i="34"/>
  <c r="AI545" i="34"/>
  <c r="AK545" i="34"/>
  <c r="AN545" i="34"/>
  <c r="AQ545" i="34"/>
  <c r="AR545" i="34"/>
  <c r="AT545" i="34"/>
  <c r="AW545" i="34"/>
  <c r="AZ545" i="34"/>
  <c r="G546" i="34"/>
  <c r="H546" i="34"/>
  <c r="J546" i="34"/>
  <c r="K546" i="34"/>
  <c r="P546" i="34"/>
  <c r="Q546" i="34"/>
  <c r="S546" i="34"/>
  <c r="T546" i="34"/>
  <c r="Y546" i="34"/>
  <c r="AH546" i="34"/>
  <c r="AI546" i="34"/>
  <c r="AK546" i="34"/>
  <c r="AN546" i="34"/>
  <c r="AQ546" i="34"/>
  <c r="AR546" i="34"/>
  <c r="AT546" i="34"/>
  <c r="AW546" i="34"/>
  <c r="AZ546" i="34"/>
  <c r="G547" i="34"/>
  <c r="H547" i="34"/>
  <c r="J547" i="34"/>
  <c r="K547" i="34"/>
  <c r="P547" i="34"/>
  <c r="Q547" i="34"/>
  <c r="S547" i="34"/>
  <c r="T547" i="34"/>
  <c r="Y547" i="34"/>
  <c r="AH547" i="34"/>
  <c r="AI547" i="34"/>
  <c r="AK547" i="34"/>
  <c r="AN547" i="34"/>
  <c r="AQ547" i="34"/>
  <c r="AR547" i="34"/>
  <c r="AT547" i="34"/>
  <c r="AW547" i="34"/>
  <c r="AZ547" i="34"/>
  <c r="G548" i="34"/>
  <c r="H548" i="34"/>
  <c r="J548" i="34"/>
  <c r="K548" i="34"/>
  <c r="P548" i="34"/>
  <c r="Q548" i="34"/>
  <c r="S548" i="34"/>
  <c r="T548" i="34"/>
  <c r="Y548" i="34"/>
  <c r="AH548" i="34"/>
  <c r="AI548" i="34"/>
  <c r="AK548" i="34"/>
  <c r="AN548" i="34"/>
  <c r="AQ548" i="34"/>
  <c r="AR548" i="34"/>
  <c r="AT548" i="34"/>
  <c r="AW548" i="34"/>
  <c r="AZ548" i="34"/>
  <c r="G549" i="34"/>
  <c r="H549" i="34"/>
  <c r="J549" i="34"/>
  <c r="K549" i="34"/>
  <c r="P549" i="34"/>
  <c r="Q549" i="34"/>
  <c r="S549" i="34"/>
  <c r="T549" i="34"/>
  <c r="Y549" i="34"/>
  <c r="AH549" i="34"/>
  <c r="AI549" i="34"/>
  <c r="AK549" i="34"/>
  <c r="AN549" i="34"/>
  <c r="AQ549" i="34"/>
  <c r="AR549" i="34"/>
  <c r="AT549" i="34"/>
  <c r="AW549" i="34"/>
  <c r="AZ549" i="34"/>
  <c r="G550" i="34"/>
  <c r="H550" i="34"/>
  <c r="J550" i="34"/>
  <c r="K550" i="34"/>
  <c r="P550" i="34"/>
  <c r="Q550" i="34"/>
  <c r="S550" i="34"/>
  <c r="T550" i="34"/>
  <c r="Y550" i="34"/>
  <c r="AH550" i="34"/>
  <c r="AI550" i="34"/>
  <c r="AK550" i="34"/>
  <c r="AN550" i="34"/>
  <c r="AQ550" i="34"/>
  <c r="AR550" i="34"/>
  <c r="AT550" i="34"/>
  <c r="AW550" i="34"/>
  <c r="AZ550" i="34"/>
  <c r="G551" i="34"/>
  <c r="H551" i="34"/>
  <c r="J551" i="34"/>
  <c r="K551" i="34"/>
  <c r="P551" i="34"/>
  <c r="Q551" i="34"/>
  <c r="S551" i="34"/>
  <c r="T551" i="34"/>
  <c r="Y551" i="34"/>
  <c r="AH551" i="34"/>
  <c r="AI551" i="34"/>
  <c r="AK551" i="34"/>
  <c r="AN551" i="34"/>
  <c r="AQ551" i="34"/>
  <c r="AR551" i="34"/>
  <c r="AT551" i="34"/>
  <c r="AW551" i="34"/>
  <c r="AZ551" i="34"/>
  <c r="G552" i="34"/>
  <c r="H552" i="34"/>
  <c r="J552" i="34"/>
  <c r="K552" i="34"/>
  <c r="P552" i="34"/>
  <c r="Q552" i="34"/>
  <c r="S552" i="34"/>
  <c r="T552" i="34"/>
  <c r="AH552" i="34"/>
  <c r="AI552" i="34"/>
  <c r="AK552" i="34"/>
  <c r="AN552" i="34"/>
  <c r="AQ552" i="34"/>
  <c r="AR552" i="34"/>
  <c r="AT552" i="34"/>
  <c r="AW552" i="34"/>
  <c r="AZ552" i="34"/>
  <c r="D553" i="34"/>
  <c r="G553" i="34"/>
  <c r="H553" i="34"/>
  <c r="J553" i="34"/>
  <c r="K553" i="34"/>
  <c r="P553" i="34"/>
  <c r="Q553" i="34"/>
  <c r="S553" i="34"/>
  <c r="T553" i="34"/>
  <c r="Y553" i="34"/>
  <c r="AH553" i="34"/>
  <c r="AI553" i="34"/>
  <c r="AK553" i="34"/>
  <c r="AN553" i="34"/>
  <c r="AQ553" i="34"/>
  <c r="AR553" i="34"/>
  <c r="AT553" i="34"/>
  <c r="AW553" i="34"/>
  <c r="AZ553" i="34"/>
  <c r="D554" i="34"/>
  <c r="G554" i="34"/>
  <c r="H554" i="34"/>
  <c r="J554" i="34"/>
  <c r="K554" i="34"/>
  <c r="P554" i="34"/>
  <c r="Q554" i="34"/>
  <c r="S554" i="34"/>
  <c r="T554" i="34"/>
  <c r="AH554" i="34"/>
  <c r="AI554" i="34"/>
  <c r="AK554" i="34"/>
  <c r="AN554" i="34"/>
  <c r="AQ554" i="34"/>
  <c r="AR554" i="34"/>
  <c r="AT554" i="34"/>
  <c r="AW554" i="34"/>
  <c r="AZ554" i="34"/>
  <c r="G555" i="34"/>
  <c r="H555" i="34"/>
  <c r="J555" i="34"/>
  <c r="K555" i="34"/>
  <c r="P555" i="34"/>
  <c r="Q555" i="34"/>
  <c r="S555" i="34"/>
  <c r="T555" i="34"/>
  <c r="Y555" i="34"/>
  <c r="AH555" i="34"/>
  <c r="AI555" i="34"/>
  <c r="AK555" i="34"/>
  <c r="AN555" i="34"/>
  <c r="AQ555" i="34"/>
  <c r="AR555" i="34"/>
  <c r="AT555" i="34"/>
  <c r="AW555" i="34"/>
  <c r="AZ555" i="34"/>
  <c r="G556" i="34"/>
  <c r="H556" i="34"/>
  <c r="J556" i="34"/>
  <c r="K556" i="34"/>
  <c r="P556" i="34"/>
  <c r="Q556" i="34"/>
  <c r="S556" i="34"/>
  <c r="T556" i="34"/>
  <c r="Y556" i="34"/>
  <c r="AI556" i="34"/>
  <c r="AK556" i="34"/>
  <c r="AN556" i="34"/>
  <c r="AQ556" i="34"/>
  <c r="AR556" i="34"/>
  <c r="AT556" i="34"/>
  <c r="AW556" i="34"/>
  <c r="AZ556" i="34"/>
  <c r="D557" i="34"/>
  <c r="G557" i="34"/>
  <c r="H557" i="34"/>
  <c r="J557" i="34"/>
  <c r="K557" i="34"/>
  <c r="P557" i="34"/>
  <c r="Q557" i="34"/>
  <c r="S557" i="34"/>
  <c r="T557" i="34"/>
  <c r="Y557" i="34"/>
  <c r="AH557" i="34"/>
  <c r="AI557" i="34"/>
  <c r="AK557" i="34"/>
  <c r="AN557" i="34"/>
  <c r="AQ557" i="34"/>
  <c r="AR557" i="34"/>
  <c r="AT557" i="34"/>
  <c r="AW557" i="34"/>
  <c r="AZ557" i="34"/>
  <c r="G558" i="34"/>
  <c r="H558" i="34"/>
  <c r="J558" i="34"/>
  <c r="K558" i="34"/>
  <c r="P558" i="34"/>
  <c r="Q558" i="34"/>
  <c r="S558" i="34"/>
  <c r="T558" i="34"/>
  <c r="Y558" i="34"/>
  <c r="AI558" i="34"/>
  <c r="AK558" i="34"/>
  <c r="AN558" i="34"/>
  <c r="AQ558" i="34"/>
  <c r="AR558" i="34"/>
  <c r="AT558" i="34"/>
  <c r="AW558" i="34"/>
  <c r="AZ558" i="34"/>
  <c r="G559" i="34"/>
  <c r="H559" i="34"/>
  <c r="J559" i="34"/>
  <c r="K559" i="34"/>
  <c r="P559" i="34"/>
  <c r="Q559" i="34"/>
  <c r="S559" i="34"/>
  <c r="T559" i="34"/>
  <c r="Y559" i="34"/>
  <c r="AH559" i="34"/>
  <c r="AI559" i="34"/>
  <c r="AK559" i="34"/>
  <c r="AN559" i="34"/>
  <c r="AQ559" i="34"/>
  <c r="AR559" i="34"/>
  <c r="AT559" i="34"/>
  <c r="AW559" i="34"/>
  <c r="AZ559" i="34"/>
  <c r="G560" i="34"/>
  <c r="H560" i="34"/>
  <c r="J560" i="34"/>
  <c r="K560" i="34"/>
  <c r="P560" i="34"/>
  <c r="Q560" i="34"/>
  <c r="S560" i="34"/>
  <c r="T560" i="34"/>
  <c r="Y560" i="34"/>
  <c r="AH560" i="34"/>
  <c r="AI560" i="34"/>
  <c r="AK560" i="34"/>
  <c r="AN560" i="34"/>
  <c r="AQ560" i="34"/>
  <c r="AR560" i="34"/>
  <c r="AT560" i="34"/>
  <c r="AW560" i="34"/>
  <c r="AZ560" i="34"/>
  <c r="G561" i="34"/>
  <c r="H561" i="34"/>
  <c r="J561" i="34"/>
  <c r="K561" i="34"/>
  <c r="P561" i="34"/>
  <c r="Q561" i="34"/>
  <c r="S561" i="34"/>
  <c r="T561" i="34"/>
  <c r="Y561" i="34"/>
  <c r="AH561" i="34"/>
  <c r="AI561" i="34"/>
  <c r="AK561" i="34"/>
  <c r="AN561" i="34"/>
  <c r="AQ561" i="34"/>
  <c r="AR561" i="34"/>
  <c r="AT561" i="34"/>
  <c r="AW561" i="34"/>
  <c r="AZ561" i="34"/>
  <c r="D562" i="34"/>
  <c r="G562" i="34"/>
  <c r="H562" i="34"/>
  <c r="J562" i="34"/>
  <c r="K562" i="34"/>
  <c r="P562" i="34"/>
  <c r="Q562" i="34"/>
  <c r="S562" i="34"/>
  <c r="T562" i="34"/>
  <c r="Y562" i="34"/>
  <c r="AH562" i="34"/>
  <c r="AI562" i="34"/>
  <c r="AK562" i="34"/>
  <c r="AN562" i="34"/>
  <c r="AQ562" i="34"/>
  <c r="AR562" i="34"/>
  <c r="AT562" i="34"/>
  <c r="AW562" i="34"/>
  <c r="AZ562" i="34"/>
  <c r="G563" i="34"/>
  <c r="H563" i="34"/>
  <c r="J563" i="34"/>
  <c r="K563" i="34"/>
  <c r="P563" i="34"/>
  <c r="Q563" i="34"/>
  <c r="S563" i="34"/>
  <c r="T563" i="34"/>
  <c r="Y563" i="34"/>
  <c r="AH563" i="34"/>
  <c r="AI563" i="34"/>
  <c r="AK563" i="34"/>
  <c r="AN563" i="34"/>
  <c r="AQ563" i="34"/>
  <c r="AR563" i="34"/>
  <c r="AT563" i="34"/>
  <c r="AW563" i="34"/>
  <c r="AZ563" i="34"/>
  <c r="D564" i="34"/>
  <c r="G564" i="34"/>
  <c r="H564" i="34"/>
  <c r="J564" i="34"/>
  <c r="K564" i="34"/>
  <c r="P564" i="34"/>
  <c r="Q564" i="34"/>
  <c r="S564" i="34"/>
  <c r="T564" i="34"/>
  <c r="Y564" i="34"/>
  <c r="AH564" i="34"/>
  <c r="AI564" i="34"/>
  <c r="AK564" i="34"/>
  <c r="AN564" i="34"/>
  <c r="AQ564" i="34"/>
  <c r="AR564" i="34"/>
  <c r="AT564" i="34"/>
  <c r="AW564" i="34"/>
  <c r="AZ564" i="34"/>
  <c r="G565" i="34"/>
  <c r="H565" i="34"/>
  <c r="J565" i="34"/>
  <c r="K565" i="34"/>
  <c r="P565" i="34"/>
  <c r="Q565" i="34"/>
  <c r="S565" i="34"/>
  <c r="T565" i="34"/>
  <c r="Y565" i="34"/>
  <c r="AH565" i="34"/>
  <c r="AI565" i="34"/>
  <c r="AK565" i="34"/>
  <c r="AN565" i="34"/>
  <c r="AQ565" i="34"/>
  <c r="AR565" i="34"/>
  <c r="AT565" i="34"/>
  <c r="AW565" i="34"/>
  <c r="AZ565" i="34"/>
  <c r="D566" i="34"/>
  <c r="G566" i="34"/>
  <c r="H566" i="34"/>
  <c r="J566" i="34"/>
  <c r="K566" i="34"/>
  <c r="P566" i="34"/>
  <c r="Q566" i="34"/>
  <c r="S566" i="34"/>
  <c r="T566" i="34"/>
  <c r="Y566" i="34"/>
  <c r="AH566" i="34"/>
  <c r="AI566" i="34"/>
  <c r="AK566" i="34"/>
  <c r="AN566" i="34"/>
  <c r="AQ566" i="34"/>
  <c r="AR566" i="34"/>
  <c r="AT566" i="34"/>
  <c r="AW566" i="34"/>
  <c r="AZ566" i="34"/>
  <c r="G567" i="34"/>
  <c r="H567" i="34"/>
  <c r="J567" i="34"/>
  <c r="K567" i="34"/>
  <c r="P567" i="34"/>
  <c r="Q567" i="34"/>
  <c r="S567" i="34"/>
  <c r="T567" i="34"/>
  <c r="Y567" i="34"/>
  <c r="AH567" i="34"/>
  <c r="AI567" i="34"/>
  <c r="AK567" i="34"/>
  <c r="AN567" i="34"/>
  <c r="AQ567" i="34"/>
  <c r="AR567" i="34"/>
  <c r="AT567" i="34"/>
  <c r="AW567" i="34"/>
  <c r="AZ567" i="34"/>
  <c r="D568" i="34"/>
  <c r="G568" i="34"/>
  <c r="H568" i="34"/>
  <c r="J568" i="34"/>
  <c r="K568" i="34"/>
  <c r="P568" i="34"/>
  <c r="Q568" i="34"/>
  <c r="S568" i="34"/>
  <c r="T568" i="34"/>
  <c r="Y568" i="34"/>
  <c r="AH568" i="34"/>
  <c r="AI568" i="34"/>
  <c r="AK568" i="34"/>
  <c r="AN568" i="34"/>
  <c r="AQ568" i="34"/>
  <c r="AR568" i="34"/>
  <c r="AT568" i="34"/>
  <c r="AW568" i="34"/>
  <c r="AZ568" i="34"/>
  <c r="G569" i="34"/>
  <c r="H569" i="34"/>
  <c r="J569" i="34"/>
  <c r="K569" i="34"/>
  <c r="P569" i="34"/>
  <c r="Q569" i="34"/>
  <c r="S569" i="34"/>
  <c r="T569" i="34"/>
  <c r="AH569" i="34"/>
  <c r="AI569" i="34"/>
  <c r="AK569" i="34"/>
  <c r="AN569" i="34"/>
  <c r="AQ569" i="34"/>
  <c r="AR569" i="34"/>
  <c r="AT569" i="34"/>
  <c r="AW569" i="34"/>
  <c r="AZ569" i="34"/>
  <c r="G570" i="34"/>
  <c r="H570" i="34"/>
  <c r="J570" i="34"/>
  <c r="K570" i="34"/>
  <c r="P570" i="34"/>
  <c r="Q570" i="34"/>
  <c r="S570" i="34"/>
  <c r="T570" i="34"/>
  <c r="Y570" i="34"/>
  <c r="AH570" i="34"/>
  <c r="AI570" i="34"/>
  <c r="AK570" i="34"/>
  <c r="AN570" i="34"/>
  <c r="AQ570" i="34"/>
  <c r="AR570" i="34"/>
  <c r="AT570" i="34"/>
  <c r="AW570" i="34"/>
  <c r="AZ570" i="34"/>
  <c r="D571" i="34"/>
  <c r="G571" i="34"/>
  <c r="H571" i="34"/>
  <c r="J571" i="34"/>
  <c r="K571" i="34"/>
  <c r="P571" i="34"/>
  <c r="Q571" i="34"/>
  <c r="S571" i="34"/>
  <c r="T571" i="34"/>
  <c r="AI571" i="34"/>
  <c r="AK571" i="34"/>
  <c r="AN571" i="34"/>
  <c r="AQ571" i="34"/>
  <c r="AR571" i="34"/>
  <c r="AT571" i="34"/>
  <c r="AW571" i="34"/>
  <c r="AZ571" i="34"/>
  <c r="G572" i="34"/>
  <c r="H572" i="34"/>
  <c r="J572" i="34"/>
  <c r="K572" i="34"/>
  <c r="P572" i="34"/>
  <c r="Q572" i="34"/>
  <c r="S572" i="34"/>
  <c r="T572" i="34"/>
  <c r="AI572" i="34"/>
  <c r="AK572" i="34"/>
  <c r="AN572" i="34"/>
  <c r="AQ572" i="34"/>
  <c r="AR572" i="34"/>
  <c r="AT572" i="34"/>
  <c r="AW572" i="34"/>
  <c r="AZ572" i="34"/>
  <c r="D573" i="34"/>
  <c r="G573" i="34"/>
  <c r="H573" i="34"/>
  <c r="J573" i="34"/>
  <c r="K573" i="34"/>
  <c r="P573" i="34"/>
  <c r="Q573" i="34"/>
  <c r="S573" i="34"/>
  <c r="T573" i="34"/>
  <c r="Y573" i="34"/>
  <c r="AH573" i="34"/>
  <c r="AI573" i="34"/>
  <c r="AK573" i="34"/>
  <c r="AN573" i="34"/>
  <c r="AQ573" i="34"/>
  <c r="AR573" i="34"/>
  <c r="AT573" i="34"/>
  <c r="AW573" i="34"/>
  <c r="AZ573" i="34"/>
  <c r="D574" i="34"/>
  <c r="G574" i="34"/>
  <c r="H574" i="34"/>
  <c r="J574" i="34"/>
  <c r="K574" i="34"/>
  <c r="P574" i="34"/>
  <c r="Q574" i="34"/>
  <c r="S574" i="34"/>
  <c r="T574" i="34"/>
  <c r="Y574" i="34"/>
  <c r="AH574" i="34"/>
  <c r="AI574" i="34"/>
  <c r="AK574" i="34"/>
  <c r="AN574" i="34"/>
  <c r="AQ574" i="34"/>
  <c r="AR574" i="34"/>
  <c r="AT574" i="34"/>
  <c r="AW574" i="34"/>
  <c r="AZ574" i="34"/>
  <c r="D575" i="34"/>
  <c r="G575" i="34"/>
  <c r="H575" i="34"/>
  <c r="J575" i="34"/>
  <c r="K575" i="34"/>
  <c r="P575" i="34"/>
  <c r="Q575" i="34"/>
  <c r="S575" i="34"/>
  <c r="T575" i="34"/>
  <c r="AI575" i="34"/>
  <c r="AK575" i="34"/>
  <c r="AN575" i="34"/>
  <c r="AQ575" i="34"/>
  <c r="AR575" i="34"/>
  <c r="AT575" i="34"/>
  <c r="AW575" i="34"/>
  <c r="AZ575" i="34"/>
  <c r="G576" i="34"/>
  <c r="H576" i="34"/>
  <c r="J576" i="34"/>
  <c r="K576" i="34"/>
  <c r="P576" i="34"/>
  <c r="Q576" i="34"/>
  <c r="S576" i="34"/>
  <c r="T576" i="34"/>
  <c r="AH576" i="34"/>
  <c r="AI576" i="34"/>
  <c r="AK576" i="34"/>
  <c r="AN576" i="34"/>
  <c r="AQ576" i="34"/>
  <c r="AR576" i="34"/>
  <c r="AT576" i="34"/>
  <c r="AW576" i="34"/>
  <c r="AZ576" i="34"/>
  <c r="G577" i="34"/>
  <c r="H577" i="34"/>
  <c r="J577" i="34"/>
  <c r="K577" i="34"/>
  <c r="P577" i="34"/>
  <c r="Q577" i="34"/>
  <c r="S577" i="34"/>
  <c r="T577" i="34"/>
  <c r="AI577" i="34"/>
  <c r="AK577" i="34"/>
  <c r="AN577" i="34"/>
  <c r="AQ577" i="34"/>
  <c r="AR577" i="34"/>
  <c r="AT577" i="34"/>
  <c r="AW577" i="34"/>
  <c r="AZ577" i="34"/>
  <c r="G578" i="34"/>
  <c r="H578" i="34"/>
  <c r="J578" i="34"/>
  <c r="K578" i="34"/>
  <c r="P578" i="34"/>
  <c r="Q578" i="34"/>
  <c r="S578" i="34"/>
  <c r="T578" i="34"/>
  <c r="Y578" i="34"/>
  <c r="AH578" i="34"/>
  <c r="AI578" i="34"/>
  <c r="AK578" i="34"/>
  <c r="AN578" i="34"/>
  <c r="AQ578" i="34"/>
  <c r="AR578" i="34"/>
  <c r="AT578" i="34"/>
  <c r="AW578" i="34"/>
  <c r="AZ578" i="34"/>
  <c r="G579" i="34"/>
  <c r="H579" i="34"/>
  <c r="J579" i="34"/>
  <c r="K579" i="34"/>
  <c r="P579" i="34"/>
  <c r="Q579" i="34"/>
  <c r="S579" i="34"/>
  <c r="T579" i="34"/>
  <c r="AI579" i="34"/>
  <c r="AK579" i="34"/>
  <c r="AN579" i="34"/>
  <c r="AQ579" i="34"/>
  <c r="AR579" i="34"/>
  <c r="AT579" i="34"/>
  <c r="AW579" i="34"/>
  <c r="AZ579" i="34"/>
  <c r="G580" i="34"/>
  <c r="H580" i="34"/>
  <c r="J580" i="34"/>
  <c r="K580" i="34"/>
  <c r="P580" i="34"/>
  <c r="Q580" i="34"/>
  <c r="S580" i="34"/>
  <c r="T580" i="34"/>
  <c r="AI580" i="34"/>
  <c r="AK580" i="34"/>
  <c r="AN580" i="34"/>
  <c r="AQ580" i="34"/>
  <c r="AR580" i="34"/>
  <c r="AT580" i="34"/>
  <c r="AW580" i="34"/>
  <c r="AZ580" i="34"/>
  <c r="G581" i="34"/>
  <c r="H581" i="34"/>
  <c r="J581" i="34"/>
  <c r="K581" i="34"/>
  <c r="P581" i="34"/>
  <c r="Q581" i="34"/>
  <c r="S581" i="34"/>
  <c r="T581" i="34"/>
  <c r="AI581" i="34"/>
  <c r="AK581" i="34"/>
  <c r="AN581" i="34"/>
  <c r="AQ581" i="34"/>
  <c r="AR581" i="34"/>
  <c r="AT581" i="34"/>
  <c r="AW581" i="34"/>
  <c r="AZ581" i="34"/>
  <c r="G582" i="34"/>
  <c r="H582" i="34"/>
  <c r="J582" i="34"/>
  <c r="K582" i="34"/>
  <c r="P582" i="34"/>
  <c r="Q582" i="34"/>
  <c r="S582" i="34"/>
  <c r="T582" i="34"/>
  <c r="AH582" i="34"/>
  <c r="AI582" i="34"/>
  <c r="AK582" i="34"/>
  <c r="AN582" i="34"/>
  <c r="AQ582" i="34"/>
  <c r="AR582" i="34"/>
  <c r="AT582" i="34"/>
  <c r="AW582" i="34"/>
  <c r="AZ582" i="34"/>
  <c r="G583" i="34"/>
  <c r="H583" i="34"/>
  <c r="J583" i="34"/>
  <c r="K583" i="34"/>
  <c r="P583" i="34"/>
  <c r="Q583" i="34"/>
  <c r="S583" i="34"/>
  <c r="T583" i="34"/>
  <c r="Y583" i="34"/>
  <c r="AI583" i="34"/>
  <c r="AK583" i="34"/>
  <c r="AN583" i="34"/>
  <c r="AQ583" i="34"/>
  <c r="AR583" i="34"/>
  <c r="AT583" i="34"/>
  <c r="AW583" i="34"/>
  <c r="AZ583" i="34"/>
  <c r="G584" i="34"/>
  <c r="H584" i="34"/>
  <c r="J584" i="34"/>
  <c r="K584" i="34"/>
  <c r="P584" i="34"/>
  <c r="Q584" i="34"/>
  <c r="S584" i="34"/>
  <c r="T584" i="34"/>
  <c r="Y584" i="34"/>
  <c r="AH584" i="34"/>
  <c r="AI584" i="34"/>
  <c r="AK584" i="34"/>
  <c r="AN584" i="34"/>
  <c r="AQ584" i="34"/>
  <c r="AR584" i="34"/>
  <c r="AT584" i="34"/>
  <c r="AW584" i="34"/>
  <c r="AZ584" i="34"/>
  <c r="G585" i="34"/>
  <c r="H585" i="34"/>
  <c r="J585" i="34"/>
  <c r="K585" i="34"/>
  <c r="P585" i="34"/>
  <c r="Q585" i="34"/>
  <c r="S585" i="34"/>
  <c r="T585" i="34"/>
  <c r="Y585" i="34"/>
  <c r="AH585" i="34"/>
  <c r="AI585" i="34"/>
  <c r="AK585" i="34"/>
  <c r="AN585" i="34"/>
  <c r="AQ585" i="34"/>
  <c r="AR585" i="34"/>
  <c r="AT585" i="34"/>
  <c r="AW585" i="34"/>
  <c r="AZ585" i="34"/>
  <c r="G586" i="34"/>
  <c r="H586" i="34"/>
  <c r="J586" i="34"/>
  <c r="K586" i="34"/>
  <c r="P586" i="34"/>
  <c r="Q586" i="34"/>
  <c r="S586" i="34"/>
  <c r="T586" i="34"/>
  <c r="Y586" i="34"/>
  <c r="AH586" i="34"/>
  <c r="AI586" i="34"/>
  <c r="AK586" i="34"/>
  <c r="AN586" i="34"/>
  <c r="AQ586" i="34"/>
  <c r="AR586" i="34"/>
  <c r="AT586" i="34"/>
  <c r="AW586" i="34"/>
  <c r="AZ586" i="34"/>
  <c r="G587" i="34"/>
  <c r="H587" i="34"/>
  <c r="J587" i="34"/>
  <c r="K587" i="34"/>
  <c r="P587" i="34"/>
  <c r="Q587" i="34"/>
  <c r="S587" i="34"/>
  <c r="T587" i="34"/>
  <c r="Y587" i="34"/>
  <c r="AI587" i="34"/>
  <c r="AK587" i="34"/>
  <c r="AN587" i="34"/>
  <c r="AQ587" i="34"/>
  <c r="AR587" i="34"/>
  <c r="AT587" i="34"/>
  <c r="AW587" i="34"/>
  <c r="AZ587" i="34"/>
  <c r="G588" i="34"/>
  <c r="H588" i="34"/>
  <c r="J588" i="34"/>
  <c r="K588" i="34"/>
  <c r="P588" i="34"/>
  <c r="Q588" i="34"/>
  <c r="S588" i="34"/>
  <c r="T588" i="34"/>
  <c r="Y588" i="34"/>
  <c r="AH588" i="34"/>
  <c r="AI588" i="34"/>
  <c r="AK588" i="34"/>
  <c r="AN588" i="34"/>
  <c r="AQ588" i="34"/>
  <c r="AR588" i="34"/>
  <c r="AT588" i="34"/>
  <c r="AW588" i="34"/>
  <c r="AZ588" i="34"/>
  <c r="G589" i="34"/>
  <c r="H589" i="34"/>
  <c r="J589" i="34"/>
  <c r="K589" i="34"/>
  <c r="P589" i="34"/>
  <c r="Q589" i="34"/>
  <c r="S589" i="34"/>
  <c r="T589" i="34"/>
  <c r="Y589" i="34"/>
  <c r="AI589" i="34"/>
  <c r="AK589" i="34"/>
  <c r="AN589" i="34"/>
  <c r="AQ589" i="34"/>
  <c r="AR589" i="34"/>
  <c r="AT589" i="34"/>
  <c r="AW589" i="34"/>
  <c r="AZ589" i="34"/>
  <c r="G590" i="34"/>
  <c r="H590" i="34"/>
  <c r="J590" i="34"/>
  <c r="K590" i="34"/>
  <c r="P590" i="34"/>
  <c r="Q590" i="34"/>
  <c r="S590" i="34"/>
  <c r="T590" i="34"/>
  <c r="Y590" i="34"/>
  <c r="AH590" i="34"/>
  <c r="AI590" i="34"/>
  <c r="AK590" i="34"/>
  <c r="AN590" i="34"/>
  <c r="AQ590" i="34"/>
  <c r="AR590" i="34"/>
  <c r="AT590" i="34"/>
  <c r="AW590" i="34"/>
  <c r="AZ590" i="34"/>
  <c r="G591" i="34"/>
  <c r="H591" i="34"/>
  <c r="J591" i="34"/>
  <c r="K591" i="34"/>
  <c r="P591" i="34"/>
  <c r="Q591" i="34"/>
  <c r="S591" i="34"/>
  <c r="T591" i="34"/>
  <c r="Y591" i="34"/>
  <c r="AH591" i="34"/>
  <c r="AI591" i="34"/>
  <c r="AK591" i="34"/>
  <c r="AN591" i="34"/>
  <c r="AQ591" i="34"/>
  <c r="AR591" i="34"/>
  <c r="AT591" i="34"/>
  <c r="AW591" i="34"/>
  <c r="AZ591" i="34"/>
  <c r="G592" i="34"/>
  <c r="H592" i="34"/>
  <c r="J592" i="34"/>
  <c r="K592" i="34"/>
  <c r="P592" i="34"/>
  <c r="Q592" i="34"/>
  <c r="S592" i="34"/>
  <c r="T592" i="34"/>
  <c r="Y592" i="34"/>
  <c r="AH592" i="34"/>
  <c r="AI592" i="34"/>
  <c r="AK592" i="34"/>
  <c r="AN592" i="34"/>
  <c r="AQ592" i="34"/>
  <c r="AR592" i="34"/>
  <c r="AT592" i="34"/>
  <c r="AW592" i="34"/>
  <c r="AZ592" i="34"/>
  <c r="D593" i="34"/>
  <c r="G593" i="34"/>
  <c r="H593" i="34"/>
  <c r="J593" i="34"/>
  <c r="K593" i="34"/>
  <c r="P593" i="34"/>
  <c r="Q593" i="34"/>
  <c r="S593" i="34"/>
  <c r="T593" i="34"/>
  <c r="Y593" i="34"/>
  <c r="AH593" i="34"/>
  <c r="AI593" i="34"/>
  <c r="AK593" i="34"/>
  <c r="AN593" i="34"/>
  <c r="AQ593" i="34"/>
  <c r="AR593" i="34"/>
  <c r="AT593" i="34"/>
  <c r="AW593" i="34"/>
  <c r="AZ593" i="34"/>
  <c r="G594" i="34"/>
  <c r="H594" i="34"/>
  <c r="J594" i="34"/>
  <c r="K594" i="34"/>
  <c r="P594" i="34"/>
  <c r="Q594" i="34"/>
  <c r="S594" i="34"/>
  <c r="T594" i="34"/>
  <c r="Y594" i="34"/>
  <c r="AH594" i="34"/>
  <c r="AI594" i="34"/>
  <c r="AK594" i="34"/>
  <c r="AN594" i="34"/>
  <c r="AQ594" i="34"/>
  <c r="AR594" i="34"/>
  <c r="AT594" i="34"/>
  <c r="AW594" i="34"/>
  <c r="AZ594" i="34"/>
  <c r="G595" i="34"/>
  <c r="H595" i="34"/>
  <c r="J595" i="34"/>
  <c r="K595" i="34"/>
  <c r="P595" i="34"/>
  <c r="Q595" i="34"/>
  <c r="S595" i="34"/>
  <c r="T595" i="34"/>
  <c r="Y595" i="34"/>
  <c r="AH595" i="34"/>
  <c r="AI595" i="34"/>
  <c r="AK595" i="34"/>
  <c r="AN595" i="34"/>
  <c r="AQ595" i="34"/>
  <c r="AR595" i="34"/>
  <c r="AT595" i="34"/>
  <c r="AW595" i="34"/>
  <c r="AZ595" i="34"/>
  <c r="G596" i="34"/>
  <c r="H596" i="34"/>
  <c r="J596" i="34"/>
  <c r="K596" i="34"/>
  <c r="P596" i="34"/>
  <c r="Q596" i="34"/>
  <c r="S596" i="34"/>
  <c r="T596" i="34"/>
  <c r="Y596" i="34"/>
  <c r="AH596" i="34"/>
  <c r="AI596" i="34"/>
  <c r="AK596" i="34"/>
  <c r="AN596" i="34"/>
  <c r="AQ596" i="34"/>
  <c r="AR596" i="34"/>
  <c r="AT596" i="34"/>
  <c r="AW596" i="34"/>
  <c r="AZ596" i="34"/>
  <c r="G597" i="34"/>
  <c r="H597" i="34"/>
  <c r="J597" i="34"/>
  <c r="K597" i="34"/>
  <c r="P597" i="34"/>
  <c r="Q597" i="34"/>
  <c r="S597" i="34"/>
  <c r="T597" i="34"/>
  <c r="Y597" i="34"/>
  <c r="AH597" i="34"/>
  <c r="AI597" i="34"/>
  <c r="AK597" i="34"/>
  <c r="AN597" i="34"/>
  <c r="AQ597" i="34"/>
  <c r="AR597" i="34"/>
  <c r="AT597" i="34"/>
  <c r="AW597" i="34"/>
  <c r="AZ597" i="34"/>
  <c r="G598" i="34"/>
  <c r="H598" i="34"/>
  <c r="J598" i="34"/>
  <c r="K598" i="34"/>
  <c r="P598" i="34"/>
  <c r="Q598" i="34"/>
  <c r="S598" i="34"/>
  <c r="T598" i="34"/>
  <c r="Y598" i="34"/>
  <c r="AH598" i="34"/>
  <c r="AI598" i="34"/>
  <c r="AK598" i="34"/>
  <c r="AN598" i="34"/>
  <c r="AQ598" i="34"/>
  <c r="AR598" i="34"/>
  <c r="AT598" i="34"/>
  <c r="AW598" i="34"/>
  <c r="AZ598" i="34"/>
  <c r="G599" i="34"/>
  <c r="H599" i="34"/>
  <c r="J599" i="34"/>
  <c r="K599" i="34"/>
  <c r="P599" i="34"/>
  <c r="Q599" i="34"/>
  <c r="S599" i="34"/>
  <c r="T599" i="34"/>
  <c r="Y599" i="34"/>
  <c r="AH599" i="34"/>
  <c r="AI599" i="34"/>
  <c r="AK599" i="34"/>
  <c r="AN599" i="34"/>
  <c r="AQ599" i="34"/>
  <c r="AR599" i="34"/>
  <c r="AT599" i="34"/>
  <c r="AW599" i="34"/>
  <c r="AZ599" i="34"/>
  <c r="G600" i="34"/>
  <c r="H600" i="34"/>
  <c r="J600" i="34"/>
  <c r="K600" i="34"/>
  <c r="P600" i="34"/>
  <c r="Q600" i="34"/>
  <c r="S600" i="34"/>
  <c r="T600" i="34"/>
  <c r="Y600" i="34"/>
  <c r="AH600" i="34"/>
  <c r="AI600" i="34"/>
  <c r="AK600" i="34"/>
  <c r="AN600" i="34"/>
  <c r="AQ600" i="34"/>
  <c r="AR600" i="34"/>
  <c r="AT600" i="34"/>
  <c r="AW600" i="34"/>
  <c r="AZ600" i="34"/>
  <c r="G601" i="34"/>
  <c r="H601" i="34"/>
  <c r="J601" i="34"/>
  <c r="K601" i="34"/>
  <c r="P601" i="34"/>
  <c r="Q601" i="34"/>
  <c r="S601" i="34"/>
  <c r="T601" i="34"/>
  <c r="AH601" i="34"/>
  <c r="AI601" i="34"/>
  <c r="AK601" i="34"/>
  <c r="AN601" i="34"/>
  <c r="AQ601" i="34"/>
  <c r="AR601" i="34"/>
  <c r="AT601" i="34"/>
  <c r="AW601" i="34"/>
  <c r="AZ601" i="34"/>
  <c r="G602" i="34"/>
  <c r="H602" i="34"/>
  <c r="J602" i="34"/>
  <c r="K602" i="34"/>
  <c r="P602" i="34"/>
  <c r="Q602" i="34"/>
  <c r="S602" i="34"/>
  <c r="T602" i="34"/>
  <c r="Y602" i="34"/>
  <c r="AH602" i="34"/>
  <c r="AI602" i="34"/>
  <c r="AK602" i="34"/>
  <c r="AN602" i="34"/>
  <c r="AQ602" i="34"/>
  <c r="AR602" i="34"/>
  <c r="AT602" i="34"/>
  <c r="AW602" i="34"/>
  <c r="AZ602" i="34"/>
  <c r="G603" i="34"/>
  <c r="H603" i="34"/>
  <c r="J603" i="34"/>
  <c r="K603" i="34"/>
  <c r="P603" i="34"/>
  <c r="Q603" i="34"/>
  <c r="S603" i="34"/>
  <c r="T603" i="34"/>
  <c r="Y603" i="34"/>
  <c r="AH603" i="34"/>
  <c r="AI603" i="34"/>
  <c r="AK603" i="34"/>
  <c r="AN603" i="34"/>
  <c r="AQ603" i="34"/>
  <c r="AR603" i="34"/>
  <c r="AT603" i="34"/>
  <c r="AW603" i="34"/>
  <c r="AZ603" i="34"/>
  <c r="D604" i="34"/>
  <c r="G604" i="34"/>
  <c r="H604" i="34"/>
  <c r="J604" i="34"/>
  <c r="K604" i="34"/>
  <c r="P604" i="34"/>
  <c r="Q604" i="34"/>
  <c r="S604" i="34"/>
  <c r="T604" i="34"/>
  <c r="Y604" i="34"/>
  <c r="AH604" i="34"/>
  <c r="AI604" i="34"/>
  <c r="AK604" i="34"/>
  <c r="AN604" i="34"/>
  <c r="AQ604" i="34"/>
  <c r="AR604" i="34"/>
  <c r="AT604" i="34"/>
  <c r="AW604" i="34"/>
  <c r="AZ604" i="34"/>
  <c r="D605" i="34"/>
  <c r="G605" i="34"/>
  <c r="H605" i="34"/>
  <c r="J605" i="34"/>
  <c r="K605" i="34"/>
  <c r="P605" i="34"/>
  <c r="Q605" i="34"/>
  <c r="S605" i="34"/>
  <c r="T605" i="34"/>
  <c r="Y605" i="34"/>
  <c r="AI605" i="34"/>
  <c r="AK605" i="34"/>
  <c r="AN605" i="34"/>
  <c r="AQ605" i="34"/>
  <c r="AR605" i="34"/>
  <c r="AT605" i="34"/>
  <c r="AW605" i="34"/>
  <c r="AZ605" i="34"/>
  <c r="G606" i="34"/>
  <c r="H606" i="34"/>
  <c r="J606" i="34"/>
  <c r="K606" i="34"/>
  <c r="P606" i="34"/>
  <c r="Q606" i="34"/>
  <c r="S606" i="34"/>
  <c r="T606" i="34"/>
  <c r="Y606" i="34"/>
  <c r="AH606" i="34"/>
  <c r="AI606" i="34"/>
  <c r="AK606" i="34"/>
  <c r="AN606" i="34"/>
  <c r="AQ606" i="34"/>
  <c r="AR606" i="34"/>
  <c r="AT606" i="34"/>
  <c r="AW606" i="34"/>
  <c r="AZ606" i="34"/>
  <c r="G607" i="34"/>
  <c r="H607" i="34"/>
  <c r="J607" i="34"/>
  <c r="K607" i="34"/>
  <c r="P607" i="34"/>
  <c r="Q607" i="34"/>
  <c r="S607" i="34"/>
  <c r="T607" i="34"/>
  <c r="Y607" i="34"/>
  <c r="AH607" i="34"/>
  <c r="AI607" i="34"/>
  <c r="AK607" i="34"/>
  <c r="AN607" i="34"/>
  <c r="AQ607" i="34"/>
  <c r="AR607" i="34"/>
  <c r="AT607" i="34"/>
  <c r="AW607" i="34"/>
  <c r="AZ607" i="34"/>
  <c r="G608" i="34"/>
  <c r="H608" i="34"/>
  <c r="J608" i="34"/>
  <c r="K608" i="34"/>
  <c r="P608" i="34"/>
  <c r="Q608" i="34"/>
  <c r="S608" i="34"/>
  <c r="T608" i="34"/>
  <c r="Y608" i="34"/>
  <c r="AH608" i="34"/>
  <c r="AI608" i="34"/>
  <c r="AK608" i="34"/>
  <c r="AN608" i="34"/>
  <c r="AQ608" i="34"/>
  <c r="AR608" i="34"/>
  <c r="AT608" i="34"/>
  <c r="AW608" i="34"/>
  <c r="AZ608" i="34"/>
  <c r="G609" i="34"/>
  <c r="H609" i="34"/>
  <c r="J609" i="34"/>
  <c r="K609" i="34"/>
  <c r="P609" i="34"/>
  <c r="Q609" i="34"/>
  <c r="S609" i="34"/>
  <c r="T609" i="34"/>
  <c r="Y609" i="34"/>
  <c r="AH609" i="34"/>
  <c r="AI609" i="34"/>
  <c r="AK609" i="34"/>
  <c r="AN609" i="34"/>
  <c r="AQ609" i="34"/>
  <c r="AR609" i="34"/>
  <c r="AT609" i="34"/>
  <c r="AW609" i="34"/>
  <c r="AZ609" i="34"/>
  <c r="G610" i="34"/>
  <c r="H610" i="34"/>
  <c r="J610" i="34"/>
  <c r="K610" i="34"/>
  <c r="P610" i="34"/>
  <c r="Q610" i="34"/>
  <c r="S610" i="34"/>
  <c r="T610" i="34"/>
  <c r="Y610" i="34"/>
  <c r="AH610" i="34"/>
  <c r="AI610" i="34"/>
  <c r="AK610" i="34"/>
  <c r="AN610" i="34"/>
  <c r="AQ610" i="34"/>
  <c r="AR610" i="34"/>
  <c r="AT610" i="34"/>
  <c r="AW610" i="34"/>
  <c r="AZ610" i="34"/>
  <c r="G611" i="34"/>
  <c r="H611" i="34"/>
  <c r="J611" i="34"/>
  <c r="K611" i="34"/>
  <c r="P611" i="34"/>
  <c r="Q611" i="34"/>
  <c r="S611" i="34"/>
  <c r="T611" i="34"/>
  <c r="Y611" i="34"/>
  <c r="AH611" i="34"/>
  <c r="AI611" i="34"/>
  <c r="AK611" i="34"/>
  <c r="AN611" i="34"/>
  <c r="AQ611" i="34"/>
  <c r="AR611" i="34"/>
  <c r="AT611" i="34"/>
  <c r="AW611" i="34"/>
  <c r="AZ611" i="34"/>
  <c r="G612" i="34"/>
  <c r="H612" i="34"/>
  <c r="J612" i="34"/>
  <c r="K612" i="34"/>
  <c r="P612" i="34"/>
  <c r="Q612" i="34"/>
  <c r="S612" i="34"/>
  <c r="T612" i="34"/>
  <c r="Y612" i="34"/>
  <c r="AH612" i="34"/>
  <c r="AI612" i="34"/>
  <c r="AK612" i="34"/>
  <c r="AN612" i="34"/>
  <c r="AQ612" i="34"/>
  <c r="AR612" i="34"/>
  <c r="AT612" i="34"/>
  <c r="AW612" i="34"/>
  <c r="AZ612" i="34"/>
  <c r="G613" i="34"/>
  <c r="H613" i="34"/>
  <c r="J613" i="34"/>
  <c r="K613" i="34"/>
  <c r="P613" i="34"/>
  <c r="Q613" i="34"/>
  <c r="S613" i="34"/>
  <c r="T613" i="34"/>
  <c r="Y613" i="34"/>
  <c r="AH613" i="34"/>
  <c r="AI613" i="34"/>
  <c r="AK613" i="34"/>
  <c r="AN613" i="34"/>
  <c r="AQ613" i="34"/>
  <c r="AR613" i="34"/>
  <c r="AT613" i="34"/>
  <c r="AW613" i="34"/>
  <c r="AZ613" i="34"/>
  <c r="G614" i="34"/>
  <c r="H614" i="34"/>
  <c r="J614" i="34"/>
  <c r="K614" i="34"/>
  <c r="P614" i="34"/>
  <c r="Q614" i="34"/>
  <c r="S614" i="34"/>
  <c r="T614" i="34"/>
  <c r="Y614" i="34"/>
  <c r="AH614" i="34"/>
  <c r="AI614" i="34"/>
  <c r="AK614" i="34"/>
  <c r="AN614" i="34"/>
  <c r="AQ614" i="34"/>
  <c r="AR614" i="34"/>
  <c r="AT614" i="34"/>
  <c r="AW614" i="34"/>
  <c r="AZ614" i="34"/>
  <c r="G615" i="34"/>
  <c r="H615" i="34"/>
  <c r="J615" i="34"/>
  <c r="K615" i="34"/>
  <c r="P615" i="34"/>
  <c r="Q615" i="34"/>
  <c r="S615" i="34"/>
  <c r="T615" i="34"/>
  <c r="Y615" i="34"/>
  <c r="AI615" i="34"/>
  <c r="AK615" i="34"/>
  <c r="AN615" i="34"/>
  <c r="AQ615" i="34"/>
  <c r="AR615" i="34"/>
  <c r="AT615" i="34"/>
  <c r="AW615" i="34"/>
  <c r="AZ615" i="34"/>
  <c r="G616" i="34"/>
  <c r="H616" i="34"/>
  <c r="J616" i="34"/>
  <c r="K616" i="34"/>
  <c r="P616" i="34"/>
  <c r="Q616" i="34"/>
  <c r="S616" i="34"/>
  <c r="T616" i="34"/>
  <c r="Y616" i="34"/>
  <c r="AH616" i="34"/>
  <c r="AI616" i="34"/>
  <c r="AK616" i="34"/>
  <c r="AN616" i="34"/>
  <c r="AQ616" i="34"/>
  <c r="AR616" i="34"/>
  <c r="AT616" i="34"/>
  <c r="AW616" i="34"/>
  <c r="AZ616" i="34"/>
  <c r="G617" i="34"/>
  <c r="H617" i="34"/>
  <c r="J617" i="34"/>
  <c r="K617" i="34"/>
  <c r="P617" i="34"/>
  <c r="Q617" i="34"/>
  <c r="S617" i="34"/>
  <c r="T617" i="34"/>
  <c r="Y617" i="34"/>
  <c r="AH617" i="34"/>
  <c r="AI617" i="34"/>
  <c r="AK617" i="34"/>
  <c r="AN617" i="34"/>
  <c r="AQ617" i="34"/>
  <c r="AR617" i="34"/>
  <c r="AT617" i="34"/>
  <c r="AW617" i="34"/>
  <c r="AZ617" i="34"/>
  <c r="G618" i="34"/>
  <c r="H618" i="34"/>
  <c r="J618" i="34"/>
  <c r="K618" i="34"/>
  <c r="P618" i="34"/>
  <c r="Q618" i="34"/>
  <c r="S618" i="34"/>
  <c r="T618" i="34"/>
  <c r="Y618" i="34"/>
  <c r="AH618" i="34"/>
  <c r="AI618" i="34"/>
  <c r="AK618" i="34"/>
  <c r="AN618" i="34"/>
  <c r="AQ618" i="34"/>
  <c r="AR618" i="34"/>
  <c r="AT618" i="34"/>
  <c r="AW618" i="34"/>
  <c r="AZ618" i="34"/>
  <c r="G619" i="34"/>
  <c r="H619" i="34"/>
  <c r="J619" i="34"/>
  <c r="K619" i="34"/>
  <c r="P619" i="34"/>
  <c r="Q619" i="34"/>
  <c r="S619" i="34"/>
  <c r="T619" i="34"/>
  <c r="Y619" i="34"/>
  <c r="AH619" i="34"/>
  <c r="AI619" i="34"/>
  <c r="AK619" i="34"/>
  <c r="AN619" i="34"/>
  <c r="AQ619" i="34"/>
  <c r="AR619" i="34"/>
  <c r="AT619" i="34"/>
  <c r="AW619" i="34"/>
  <c r="AZ619" i="34"/>
  <c r="G620" i="34"/>
  <c r="H620" i="34"/>
  <c r="J620" i="34"/>
  <c r="K620" i="34"/>
  <c r="P620" i="34"/>
  <c r="Q620" i="34"/>
  <c r="S620" i="34"/>
  <c r="T620" i="34"/>
  <c r="Y620" i="34"/>
  <c r="AH620" i="34"/>
  <c r="AI620" i="34"/>
  <c r="AK620" i="34"/>
  <c r="AN620" i="34"/>
  <c r="AQ620" i="34"/>
  <c r="AR620" i="34"/>
  <c r="AT620" i="34"/>
  <c r="AW620" i="34"/>
  <c r="AZ620" i="34"/>
  <c r="G621" i="34"/>
  <c r="H621" i="34"/>
  <c r="J621" i="34"/>
  <c r="K621" i="34"/>
  <c r="P621" i="34"/>
  <c r="Q621" i="34"/>
  <c r="S621" i="34"/>
  <c r="T621" i="34"/>
  <c r="Y621" i="34"/>
  <c r="AH621" i="34"/>
  <c r="AI621" i="34"/>
  <c r="AK621" i="34"/>
  <c r="AN621" i="34"/>
  <c r="AQ621" i="34"/>
  <c r="AR621" i="34"/>
  <c r="AT621" i="34"/>
  <c r="AW621" i="34"/>
  <c r="AZ621" i="34"/>
  <c r="G622" i="34"/>
  <c r="H622" i="34"/>
  <c r="J622" i="34"/>
  <c r="K622" i="34"/>
  <c r="P622" i="34"/>
  <c r="Q622" i="34"/>
  <c r="S622" i="34"/>
  <c r="T622" i="34"/>
  <c r="Y622" i="34"/>
  <c r="AH622" i="34"/>
  <c r="AI622" i="34"/>
  <c r="AK622" i="34"/>
  <c r="AN622" i="34"/>
  <c r="AQ622" i="34"/>
  <c r="AR622" i="34"/>
  <c r="AT622" i="34"/>
  <c r="AW622" i="34"/>
  <c r="AZ622" i="34"/>
  <c r="G623" i="34"/>
  <c r="H623" i="34"/>
  <c r="J623" i="34"/>
  <c r="K623" i="34"/>
  <c r="P623" i="34"/>
  <c r="Q623" i="34"/>
  <c r="S623" i="34"/>
  <c r="T623" i="34"/>
  <c r="Y623" i="34"/>
  <c r="AH623" i="34"/>
  <c r="AI623" i="34"/>
  <c r="AK623" i="34"/>
  <c r="AN623" i="34"/>
  <c r="AQ623" i="34"/>
  <c r="AR623" i="34"/>
  <c r="AT623" i="34"/>
  <c r="AW623" i="34"/>
  <c r="AZ623" i="34"/>
  <c r="G624" i="34"/>
  <c r="H624" i="34"/>
  <c r="J624" i="34"/>
  <c r="K624" i="34"/>
  <c r="P624" i="34"/>
  <c r="Q624" i="34"/>
  <c r="S624" i="34"/>
  <c r="T624" i="34"/>
  <c r="Y624" i="34"/>
  <c r="AH624" i="34"/>
  <c r="AI624" i="34"/>
  <c r="AK624" i="34"/>
  <c r="AN624" i="34"/>
  <c r="AQ624" i="34"/>
  <c r="AR624" i="34"/>
  <c r="AT624" i="34"/>
  <c r="AW624" i="34"/>
  <c r="AZ624" i="34"/>
  <c r="G625" i="34"/>
  <c r="H625" i="34"/>
  <c r="J625" i="34"/>
  <c r="K625" i="34"/>
  <c r="P625" i="34"/>
  <c r="Q625" i="34"/>
  <c r="S625" i="34"/>
  <c r="T625" i="34"/>
  <c r="Y625" i="34"/>
  <c r="AH625" i="34"/>
  <c r="AI625" i="34"/>
  <c r="AK625" i="34"/>
  <c r="AN625" i="34"/>
  <c r="AQ625" i="34"/>
  <c r="AR625" i="34"/>
  <c r="AT625" i="34"/>
  <c r="AW625" i="34"/>
  <c r="AZ625" i="34"/>
  <c r="G626" i="34"/>
  <c r="H626" i="34"/>
  <c r="J626" i="34"/>
  <c r="K626" i="34"/>
  <c r="P626" i="34"/>
  <c r="Q626" i="34"/>
  <c r="S626" i="34"/>
  <c r="T626" i="34"/>
  <c r="Y626" i="34"/>
  <c r="AI626" i="34"/>
  <c r="AK626" i="34"/>
  <c r="AN626" i="34"/>
  <c r="AQ626" i="34"/>
  <c r="AR626" i="34"/>
  <c r="AT626" i="34"/>
  <c r="AW626" i="34"/>
  <c r="AZ626" i="34"/>
  <c r="G627" i="34"/>
  <c r="H627" i="34"/>
  <c r="J627" i="34"/>
  <c r="K627" i="34"/>
  <c r="P627" i="34"/>
  <c r="Q627" i="34"/>
  <c r="S627" i="34"/>
  <c r="T627" i="34"/>
  <c r="Y627" i="34"/>
  <c r="AH627" i="34"/>
  <c r="AI627" i="34"/>
  <c r="AK627" i="34"/>
  <c r="AN627" i="34"/>
  <c r="AQ627" i="34"/>
  <c r="AR627" i="34"/>
  <c r="AT627" i="34"/>
  <c r="AW627" i="34"/>
  <c r="AZ627" i="34"/>
  <c r="G628" i="34"/>
  <c r="H628" i="34"/>
  <c r="J628" i="34"/>
  <c r="K628" i="34"/>
  <c r="P628" i="34"/>
  <c r="Q628" i="34"/>
  <c r="S628" i="34"/>
  <c r="T628" i="34"/>
  <c r="Y628" i="34"/>
  <c r="AI628" i="34"/>
  <c r="AK628" i="34"/>
  <c r="AN628" i="34"/>
  <c r="AQ628" i="34"/>
  <c r="AR628" i="34"/>
  <c r="AT628" i="34"/>
  <c r="AW628" i="34"/>
  <c r="AZ628" i="34"/>
  <c r="G629" i="34"/>
  <c r="H629" i="34"/>
  <c r="J629" i="34"/>
  <c r="K629" i="34"/>
  <c r="P629" i="34"/>
  <c r="Q629" i="34"/>
  <c r="S629" i="34"/>
  <c r="T629" i="34"/>
  <c r="Y629" i="34"/>
  <c r="AH629" i="34"/>
  <c r="AI629" i="34"/>
  <c r="AK629" i="34"/>
  <c r="AN629" i="34"/>
  <c r="AQ629" i="34"/>
  <c r="AR629" i="34"/>
  <c r="AT629" i="34"/>
  <c r="AW629" i="34"/>
  <c r="AZ629" i="34"/>
  <c r="G630" i="34"/>
  <c r="H630" i="34"/>
  <c r="J630" i="34"/>
  <c r="K630" i="34"/>
  <c r="P630" i="34"/>
  <c r="Q630" i="34"/>
  <c r="S630" i="34"/>
  <c r="T630" i="34"/>
  <c r="Y630" i="34"/>
  <c r="AH630" i="34"/>
  <c r="AI630" i="34"/>
  <c r="AK630" i="34"/>
  <c r="AN630" i="34"/>
  <c r="AQ630" i="34"/>
  <c r="AR630" i="34"/>
  <c r="AT630" i="34"/>
  <c r="AW630" i="34"/>
  <c r="AZ630" i="34"/>
  <c r="G631" i="34"/>
  <c r="H631" i="34"/>
  <c r="J631" i="34"/>
  <c r="K631" i="34"/>
  <c r="P631" i="34"/>
  <c r="Q631" i="34"/>
  <c r="S631" i="34"/>
  <c r="T631" i="34"/>
  <c r="Y631" i="34"/>
  <c r="AH631" i="34"/>
  <c r="AI631" i="34"/>
  <c r="AK631" i="34"/>
  <c r="AN631" i="34"/>
  <c r="AQ631" i="34"/>
  <c r="AR631" i="34"/>
  <c r="AT631" i="34"/>
  <c r="AW631" i="34"/>
  <c r="AZ631" i="34"/>
  <c r="G632" i="34"/>
  <c r="H632" i="34"/>
  <c r="J632" i="34"/>
  <c r="K632" i="34"/>
  <c r="P632" i="34"/>
  <c r="Q632" i="34"/>
  <c r="S632" i="34"/>
  <c r="T632" i="34"/>
  <c r="Y632" i="34"/>
  <c r="AH632" i="34"/>
  <c r="AI632" i="34"/>
  <c r="AK632" i="34"/>
  <c r="AN632" i="34"/>
  <c r="AQ632" i="34"/>
  <c r="AR632" i="34"/>
  <c r="AT632" i="34"/>
  <c r="AW632" i="34"/>
  <c r="AZ632" i="34"/>
  <c r="G633" i="34"/>
  <c r="H633" i="34"/>
  <c r="J633" i="34"/>
  <c r="K633" i="34"/>
  <c r="P633" i="34"/>
  <c r="Q633" i="34"/>
  <c r="S633" i="34"/>
  <c r="T633" i="34"/>
  <c r="Y633" i="34"/>
  <c r="AH633" i="34"/>
  <c r="AI633" i="34"/>
  <c r="AK633" i="34"/>
  <c r="AN633" i="34"/>
  <c r="AQ633" i="34"/>
  <c r="AR633" i="34"/>
  <c r="AT633" i="34"/>
  <c r="AW633" i="34"/>
  <c r="AZ633" i="34"/>
  <c r="G634" i="34"/>
  <c r="H634" i="34"/>
  <c r="J634" i="34"/>
  <c r="K634" i="34"/>
  <c r="P634" i="34"/>
  <c r="Q634" i="34"/>
  <c r="S634" i="34"/>
  <c r="T634" i="34"/>
  <c r="Y634" i="34"/>
  <c r="AH634" i="34"/>
  <c r="AI634" i="34"/>
  <c r="AK634" i="34"/>
  <c r="AN634" i="34"/>
  <c r="AQ634" i="34"/>
  <c r="AR634" i="34"/>
  <c r="AT634" i="34"/>
  <c r="AW634" i="34"/>
  <c r="AZ634" i="34"/>
  <c r="G635" i="34"/>
  <c r="H635" i="34"/>
  <c r="J635" i="34"/>
  <c r="K635" i="34"/>
  <c r="P635" i="34"/>
  <c r="Q635" i="34"/>
  <c r="S635" i="34"/>
  <c r="T635" i="34"/>
  <c r="Y635" i="34"/>
  <c r="AI635" i="34"/>
  <c r="AK635" i="34"/>
  <c r="AN635" i="34"/>
  <c r="AQ635" i="34"/>
  <c r="AR635" i="34"/>
  <c r="AT635" i="34"/>
  <c r="AW635" i="34"/>
  <c r="AZ635" i="34"/>
  <c r="G636" i="34"/>
  <c r="H636" i="34"/>
  <c r="J636" i="34"/>
  <c r="K636" i="34"/>
  <c r="P636" i="34"/>
  <c r="Q636" i="34"/>
  <c r="S636" i="34"/>
  <c r="T636" i="34"/>
  <c r="Y636" i="34"/>
  <c r="AH636" i="34"/>
  <c r="AI636" i="34"/>
  <c r="AK636" i="34"/>
  <c r="AN636" i="34"/>
  <c r="AQ636" i="34"/>
  <c r="AR636" i="34"/>
  <c r="AT636" i="34"/>
  <c r="AW636" i="34"/>
  <c r="AZ636" i="34"/>
  <c r="G637" i="34"/>
  <c r="H637" i="34"/>
  <c r="J637" i="34"/>
  <c r="K637" i="34"/>
  <c r="P637" i="34"/>
  <c r="Q637" i="34"/>
  <c r="S637" i="34"/>
  <c r="T637" i="34"/>
  <c r="Y637" i="34"/>
  <c r="AH637" i="34"/>
  <c r="AI637" i="34"/>
  <c r="AK637" i="34"/>
  <c r="AN637" i="34"/>
  <c r="AQ637" i="34"/>
  <c r="AR637" i="34"/>
  <c r="AT637" i="34"/>
  <c r="AW637" i="34"/>
  <c r="AZ637" i="34"/>
  <c r="G638" i="34"/>
  <c r="H638" i="34"/>
  <c r="J638" i="34"/>
  <c r="K638" i="34"/>
  <c r="P638" i="34"/>
  <c r="Q638" i="34"/>
  <c r="S638" i="34"/>
  <c r="T638" i="34"/>
  <c r="Y638" i="34"/>
  <c r="AH638" i="34"/>
  <c r="AI638" i="34"/>
  <c r="AK638" i="34"/>
  <c r="AN638" i="34"/>
  <c r="AQ638" i="34"/>
  <c r="AR638" i="34"/>
  <c r="AT638" i="34"/>
  <c r="AW638" i="34"/>
  <c r="AZ638" i="34"/>
  <c r="G639" i="34"/>
  <c r="H639" i="34"/>
  <c r="J639" i="34"/>
  <c r="K639" i="34"/>
  <c r="P639" i="34"/>
  <c r="Q639" i="34"/>
  <c r="S639" i="34"/>
  <c r="T639" i="34"/>
  <c r="Y639" i="34"/>
  <c r="AH639" i="34"/>
  <c r="AI639" i="34"/>
  <c r="AK639" i="34"/>
  <c r="AN639" i="34"/>
  <c r="AQ639" i="34"/>
  <c r="AR639" i="34"/>
  <c r="AT639" i="34"/>
  <c r="AW639" i="34"/>
  <c r="AZ639" i="34"/>
  <c r="G640" i="34"/>
  <c r="H640" i="34"/>
  <c r="J640" i="34"/>
  <c r="K640" i="34"/>
  <c r="P640" i="34"/>
  <c r="Q640" i="34"/>
  <c r="S640" i="34"/>
  <c r="T640" i="34"/>
  <c r="Y640" i="34"/>
  <c r="AH640" i="34"/>
  <c r="AI640" i="34"/>
  <c r="AK640" i="34"/>
  <c r="AN640" i="34"/>
  <c r="AQ640" i="34"/>
  <c r="AR640" i="34"/>
  <c r="AT640" i="34"/>
  <c r="AW640" i="34"/>
  <c r="AZ640" i="34"/>
  <c r="G641" i="34"/>
  <c r="H641" i="34"/>
  <c r="J641" i="34"/>
  <c r="K641" i="34"/>
  <c r="P641" i="34"/>
  <c r="Q641" i="34"/>
  <c r="S641" i="34"/>
  <c r="T641" i="34"/>
  <c r="Y641" i="34"/>
  <c r="AH641" i="34"/>
  <c r="AI641" i="34"/>
  <c r="AK641" i="34"/>
  <c r="AN641" i="34"/>
  <c r="AQ641" i="34"/>
  <c r="AR641" i="34"/>
  <c r="AT641" i="34"/>
  <c r="AW641" i="34"/>
  <c r="AZ641" i="34"/>
  <c r="G642" i="34"/>
  <c r="H642" i="34"/>
  <c r="J642" i="34"/>
  <c r="K642" i="34"/>
  <c r="P642" i="34"/>
  <c r="Q642" i="34"/>
  <c r="S642" i="34"/>
  <c r="T642" i="34"/>
  <c r="Y642" i="34"/>
  <c r="AI642" i="34"/>
  <c r="AK642" i="34"/>
  <c r="AN642" i="34"/>
  <c r="AQ642" i="34"/>
  <c r="AR642" i="34"/>
  <c r="AT642" i="34"/>
  <c r="AW642" i="34"/>
  <c r="AZ642" i="34"/>
  <c r="G643" i="34"/>
  <c r="H643" i="34"/>
  <c r="J643" i="34"/>
  <c r="K643" i="34"/>
  <c r="P643" i="34"/>
  <c r="Q643" i="34"/>
  <c r="S643" i="34"/>
  <c r="T643" i="34"/>
  <c r="Y643" i="34"/>
  <c r="AH643" i="34"/>
  <c r="AI643" i="34"/>
  <c r="AK643" i="34"/>
  <c r="AN643" i="34"/>
  <c r="AQ643" i="34"/>
  <c r="AR643" i="34"/>
  <c r="AT643" i="34"/>
  <c r="AW643" i="34"/>
  <c r="AZ643" i="34"/>
  <c r="G644" i="34"/>
  <c r="H644" i="34"/>
  <c r="J644" i="34"/>
  <c r="K644" i="34"/>
  <c r="P644" i="34"/>
  <c r="Q644" i="34"/>
  <c r="S644" i="34"/>
  <c r="T644" i="34"/>
  <c r="Y644" i="34"/>
  <c r="AH644" i="34"/>
  <c r="AI644" i="34"/>
  <c r="AK644" i="34"/>
  <c r="AN644" i="34"/>
  <c r="AQ644" i="34"/>
  <c r="AR644" i="34"/>
  <c r="AT644" i="34"/>
  <c r="AW644" i="34"/>
  <c r="AZ644" i="34"/>
  <c r="G645" i="34"/>
  <c r="H645" i="34"/>
  <c r="J645" i="34"/>
  <c r="K645" i="34"/>
  <c r="P645" i="34"/>
  <c r="Q645" i="34"/>
  <c r="S645" i="34"/>
  <c r="T645" i="34"/>
  <c r="Y645" i="34"/>
  <c r="AI645" i="34"/>
  <c r="AK645" i="34"/>
  <c r="AN645" i="34"/>
  <c r="AQ645" i="34"/>
  <c r="AR645" i="34"/>
  <c r="AT645" i="34"/>
  <c r="AW645" i="34"/>
  <c r="AZ645" i="34"/>
  <c r="G646" i="34"/>
  <c r="H646" i="34"/>
  <c r="J646" i="34"/>
  <c r="K646" i="34"/>
  <c r="P646" i="34"/>
  <c r="Q646" i="34"/>
  <c r="S646" i="34"/>
  <c r="T646" i="34"/>
  <c r="AH646" i="34"/>
  <c r="AI646" i="34"/>
  <c r="AK646" i="34"/>
  <c r="AN646" i="34"/>
  <c r="AQ646" i="34"/>
  <c r="AR646" i="34"/>
  <c r="AT646" i="34"/>
  <c r="AW646" i="34"/>
  <c r="AZ646" i="34"/>
  <c r="G647" i="34"/>
  <c r="H647" i="34"/>
  <c r="J647" i="34"/>
  <c r="K647" i="34"/>
  <c r="P647" i="34"/>
  <c r="Q647" i="34"/>
  <c r="S647" i="34"/>
  <c r="T647" i="34"/>
  <c r="Y647" i="34"/>
  <c r="AH647" i="34"/>
  <c r="AI647" i="34"/>
  <c r="AK647" i="34"/>
  <c r="AN647" i="34"/>
  <c r="AQ647" i="34"/>
  <c r="AR647" i="34"/>
  <c r="AT647" i="34"/>
  <c r="AW647" i="34"/>
  <c r="AZ647" i="34"/>
  <c r="G648" i="34"/>
  <c r="H648" i="34"/>
  <c r="J648" i="34"/>
  <c r="K648" i="34"/>
  <c r="P648" i="34"/>
  <c r="Q648" i="34"/>
  <c r="S648" i="34"/>
  <c r="T648" i="34"/>
  <c r="Y648" i="34"/>
  <c r="AI648" i="34"/>
  <c r="AK648" i="34"/>
  <c r="AN648" i="34"/>
  <c r="AQ648" i="34"/>
  <c r="AR648" i="34"/>
  <c r="AT648" i="34"/>
  <c r="AW648" i="34"/>
  <c r="AZ648" i="34"/>
  <c r="G649" i="34"/>
  <c r="H649" i="34"/>
  <c r="J649" i="34"/>
  <c r="K649" i="34"/>
  <c r="P649" i="34"/>
  <c r="Q649" i="34"/>
  <c r="S649" i="34"/>
  <c r="T649" i="34"/>
  <c r="Y649" i="34"/>
  <c r="AH649" i="34"/>
  <c r="AI649" i="34"/>
  <c r="AK649" i="34"/>
  <c r="AN649" i="34"/>
  <c r="AQ649" i="34"/>
  <c r="AR649" i="34"/>
  <c r="AT649" i="34"/>
  <c r="AW649" i="34"/>
  <c r="AZ649" i="34"/>
  <c r="G650" i="34"/>
  <c r="H650" i="34"/>
  <c r="J650" i="34"/>
  <c r="K650" i="34"/>
  <c r="P650" i="34"/>
  <c r="Q650" i="34"/>
  <c r="S650" i="34"/>
  <c r="T650" i="34"/>
  <c r="Y650" i="34"/>
  <c r="AH650" i="34"/>
  <c r="AI650" i="34"/>
  <c r="AK650" i="34"/>
  <c r="AN650" i="34"/>
  <c r="AQ650" i="34"/>
  <c r="AR650" i="34"/>
  <c r="AT650" i="34"/>
  <c r="AW650" i="34"/>
  <c r="AZ650" i="34"/>
  <c r="G651" i="34"/>
  <c r="H651" i="34"/>
  <c r="J651" i="34"/>
  <c r="K651" i="34"/>
  <c r="P651" i="34"/>
  <c r="Q651" i="34"/>
  <c r="S651" i="34"/>
  <c r="T651" i="34"/>
  <c r="Y651" i="34"/>
  <c r="AH651" i="34"/>
  <c r="AI651" i="34"/>
  <c r="AK651" i="34"/>
  <c r="AN651" i="34"/>
  <c r="AQ651" i="34"/>
  <c r="AR651" i="34"/>
  <c r="AT651" i="34"/>
  <c r="AW651" i="34"/>
  <c r="AZ651" i="34"/>
  <c r="D652" i="34"/>
  <c r="G652" i="34"/>
  <c r="H652" i="34"/>
  <c r="J652" i="34"/>
  <c r="K652" i="34"/>
  <c r="P652" i="34"/>
  <c r="Q652" i="34"/>
  <c r="S652" i="34"/>
  <c r="T652" i="34"/>
  <c r="Y652" i="34"/>
  <c r="AH652" i="34"/>
  <c r="AI652" i="34"/>
  <c r="AK652" i="34"/>
  <c r="AN652" i="34"/>
  <c r="AQ652" i="34"/>
  <c r="AR652" i="34"/>
  <c r="AT652" i="34"/>
  <c r="AW652" i="34"/>
  <c r="AZ652" i="34"/>
  <c r="G653" i="34"/>
  <c r="H653" i="34"/>
  <c r="J653" i="34"/>
  <c r="K653" i="34"/>
  <c r="P653" i="34"/>
  <c r="Q653" i="34"/>
  <c r="S653" i="34"/>
  <c r="T653" i="34"/>
  <c r="Y653" i="34"/>
  <c r="AI653" i="34"/>
  <c r="AK653" i="34"/>
  <c r="AN653" i="34"/>
  <c r="AQ653" i="34"/>
  <c r="AR653" i="34"/>
  <c r="AT653" i="34"/>
  <c r="AW653" i="34"/>
  <c r="AZ653" i="34"/>
  <c r="G654" i="34"/>
  <c r="H654" i="34"/>
  <c r="J654" i="34"/>
  <c r="K654" i="34"/>
  <c r="P654" i="34"/>
  <c r="Q654" i="34"/>
  <c r="S654" i="34"/>
  <c r="T654" i="34"/>
  <c r="Y654" i="34"/>
  <c r="AH654" i="34"/>
  <c r="AI654" i="34"/>
  <c r="AK654" i="34"/>
  <c r="AN654" i="34"/>
  <c r="AQ654" i="34"/>
  <c r="AR654" i="34"/>
  <c r="AT654" i="34"/>
  <c r="AW654" i="34"/>
  <c r="AZ654" i="34"/>
  <c r="G655" i="34"/>
  <c r="H655" i="34"/>
  <c r="J655" i="34"/>
  <c r="K655" i="34"/>
  <c r="P655" i="34"/>
  <c r="Q655" i="34"/>
  <c r="S655" i="34"/>
  <c r="T655" i="34"/>
  <c r="Y655" i="34"/>
  <c r="AH655" i="34"/>
  <c r="AI655" i="34"/>
  <c r="AK655" i="34"/>
  <c r="AN655" i="34"/>
  <c r="AQ655" i="34"/>
  <c r="AR655" i="34"/>
  <c r="AT655" i="34"/>
  <c r="AW655" i="34"/>
  <c r="AZ655" i="34"/>
  <c r="D656" i="34"/>
  <c r="G656" i="34"/>
  <c r="H656" i="34"/>
  <c r="J656" i="34"/>
  <c r="K656" i="34"/>
  <c r="P656" i="34"/>
  <c r="Q656" i="34"/>
  <c r="S656" i="34"/>
  <c r="T656" i="34"/>
  <c r="Y656" i="34"/>
  <c r="AH656" i="34"/>
  <c r="AI656" i="34"/>
  <c r="AK656" i="34"/>
  <c r="AN656" i="34"/>
  <c r="AQ656" i="34"/>
  <c r="AR656" i="34"/>
  <c r="AT656" i="34"/>
  <c r="AW656" i="34"/>
  <c r="AZ656" i="34"/>
  <c r="G657" i="34"/>
  <c r="H657" i="34"/>
  <c r="J657" i="34"/>
  <c r="K657" i="34"/>
  <c r="P657" i="34"/>
  <c r="Q657" i="34"/>
  <c r="S657" i="34"/>
  <c r="T657" i="34"/>
  <c r="Y657" i="34"/>
  <c r="AH657" i="34"/>
  <c r="AI657" i="34"/>
  <c r="AK657" i="34"/>
  <c r="AN657" i="34"/>
  <c r="AQ657" i="34"/>
  <c r="AR657" i="34"/>
  <c r="AT657" i="34"/>
  <c r="AW657" i="34"/>
  <c r="AZ657" i="34"/>
  <c r="G658" i="34"/>
  <c r="H658" i="34"/>
  <c r="J658" i="34"/>
  <c r="K658" i="34"/>
  <c r="P658" i="34"/>
  <c r="Q658" i="34"/>
  <c r="S658" i="34"/>
  <c r="T658" i="34"/>
  <c r="Y658" i="34"/>
  <c r="AH658" i="34"/>
  <c r="AI658" i="34"/>
  <c r="AK658" i="34"/>
  <c r="AN658" i="34"/>
  <c r="AQ658" i="34"/>
  <c r="AR658" i="34"/>
  <c r="AT658" i="34"/>
  <c r="AW658" i="34"/>
  <c r="AZ658" i="34"/>
  <c r="G659" i="34"/>
  <c r="H659" i="34"/>
  <c r="J659" i="34"/>
  <c r="K659" i="34"/>
  <c r="P659" i="34"/>
  <c r="Q659" i="34"/>
  <c r="S659" i="34"/>
  <c r="T659" i="34"/>
  <c r="Y659" i="34"/>
  <c r="AH659" i="34"/>
  <c r="AI659" i="34"/>
  <c r="AK659" i="34"/>
  <c r="AN659" i="34"/>
  <c r="AQ659" i="34"/>
  <c r="AR659" i="34"/>
  <c r="AT659" i="34"/>
  <c r="AW659" i="34"/>
  <c r="AZ659" i="34"/>
  <c r="G660" i="34"/>
  <c r="H660" i="34"/>
  <c r="J660" i="34"/>
  <c r="K660" i="34"/>
  <c r="P660" i="34"/>
  <c r="Q660" i="34"/>
  <c r="S660" i="34"/>
  <c r="T660" i="34"/>
  <c r="Y660" i="34"/>
  <c r="AH660" i="34"/>
  <c r="AI660" i="34"/>
  <c r="AK660" i="34"/>
  <c r="AN660" i="34"/>
  <c r="AQ660" i="34"/>
  <c r="AR660" i="34"/>
  <c r="AT660" i="34"/>
  <c r="AW660" i="34"/>
  <c r="AZ660" i="34"/>
  <c r="G661" i="34"/>
  <c r="H661" i="34"/>
  <c r="J661" i="34"/>
  <c r="K661" i="34"/>
  <c r="P661" i="34"/>
  <c r="Q661" i="34"/>
  <c r="S661" i="34"/>
  <c r="T661" i="34"/>
  <c r="Y661" i="34"/>
  <c r="AH661" i="34"/>
  <c r="AI661" i="34"/>
  <c r="AK661" i="34"/>
  <c r="AN661" i="34"/>
  <c r="AQ661" i="34"/>
  <c r="AR661" i="34"/>
  <c r="AT661" i="34"/>
  <c r="AW661" i="34"/>
  <c r="AZ661" i="34"/>
  <c r="G662" i="34"/>
  <c r="H662" i="34"/>
  <c r="J662" i="34"/>
  <c r="K662" i="34"/>
  <c r="P662" i="34"/>
  <c r="Q662" i="34"/>
  <c r="S662" i="34"/>
  <c r="T662" i="34"/>
  <c r="Y662" i="34"/>
  <c r="AH662" i="34"/>
  <c r="AI662" i="34"/>
  <c r="AK662" i="34"/>
  <c r="AN662" i="34"/>
  <c r="AQ662" i="34"/>
  <c r="AR662" i="34"/>
  <c r="AT662" i="34"/>
  <c r="AW662" i="34"/>
  <c r="AZ662" i="34"/>
  <c r="G663" i="34"/>
  <c r="H663" i="34"/>
  <c r="J663" i="34"/>
  <c r="K663" i="34"/>
  <c r="P663" i="34"/>
  <c r="Q663" i="34"/>
  <c r="S663" i="34"/>
  <c r="T663" i="34"/>
  <c r="Y663" i="34"/>
  <c r="AH663" i="34"/>
  <c r="AI663" i="34"/>
  <c r="AK663" i="34"/>
  <c r="AN663" i="34"/>
  <c r="AQ663" i="34"/>
  <c r="AR663" i="34"/>
  <c r="AT663" i="34"/>
  <c r="AW663" i="34"/>
  <c r="AZ663" i="34"/>
  <c r="D664" i="34"/>
  <c r="G664" i="34"/>
  <c r="H664" i="34"/>
  <c r="J664" i="34"/>
  <c r="K664" i="34"/>
  <c r="P664" i="34"/>
  <c r="Q664" i="34"/>
  <c r="S664" i="34"/>
  <c r="T664" i="34"/>
  <c r="Y664" i="34"/>
  <c r="AH664" i="34"/>
  <c r="AI664" i="34"/>
  <c r="AK664" i="34"/>
  <c r="AN664" i="34"/>
  <c r="AQ664" i="34"/>
  <c r="AR664" i="34"/>
  <c r="AT664" i="34"/>
  <c r="AW664" i="34"/>
  <c r="AZ664" i="34"/>
  <c r="D665" i="34"/>
  <c r="G665" i="34"/>
  <c r="H665" i="34"/>
  <c r="J665" i="34"/>
  <c r="K665" i="34"/>
  <c r="P665" i="34"/>
  <c r="Q665" i="34"/>
  <c r="S665" i="34"/>
  <c r="T665" i="34"/>
  <c r="Y665" i="34"/>
  <c r="AH665" i="34"/>
  <c r="AI665" i="34"/>
  <c r="AK665" i="34"/>
  <c r="AN665" i="34"/>
  <c r="AQ665" i="34"/>
  <c r="AR665" i="34"/>
  <c r="AT665" i="34"/>
  <c r="AW665" i="34"/>
  <c r="AZ665" i="34"/>
  <c r="G666" i="34"/>
  <c r="H666" i="34"/>
  <c r="J666" i="34"/>
  <c r="K666" i="34"/>
  <c r="P666" i="34"/>
  <c r="Q666" i="34"/>
  <c r="S666" i="34"/>
  <c r="T666" i="34"/>
  <c r="Y666" i="34"/>
  <c r="AH666" i="34"/>
  <c r="AI666" i="34"/>
  <c r="AK666" i="34"/>
  <c r="AN666" i="34"/>
  <c r="AQ666" i="34"/>
  <c r="AR666" i="34"/>
  <c r="AT666" i="34"/>
  <c r="AW666" i="34"/>
  <c r="AZ666" i="34"/>
  <c r="G667" i="34"/>
  <c r="H667" i="34"/>
  <c r="J667" i="34"/>
  <c r="K667" i="34"/>
  <c r="P667" i="34"/>
  <c r="Q667" i="34"/>
  <c r="S667" i="34"/>
  <c r="T667" i="34"/>
  <c r="Y667" i="34"/>
  <c r="AH667" i="34"/>
  <c r="AI667" i="34"/>
  <c r="AK667" i="34"/>
  <c r="AN667" i="34"/>
  <c r="AQ667" i="34"/>
  <c r="AR667" i="34"/>
  <c r="AT667" i="34"/>
  <c r="AW667" i="34"/>
  <c r="AZ667" i="34"/>
  <c r="G668" i="34"/>
  <c r="H668" i="34"/>
  <c r="J668" i="34"/>
  <c r="K668" i="34"/>
  <c r="P668" i="34"/>
  <c r="Q668" i="34"/>
  <c r="S668" i="34"/>
  <c r="T668" i="34"/>
  <c r="Y668" i="34"/>
  <c r="AH668" i="34"/>
  <c r="AI668" i="34"/>
  <c r="AK668" i="34"/>
  <c r="AN668" i="34"/>
  <c r="AQ668" i="34"/>
  <c r="AR668" i="34"/>
  <c r="AT668" i="34"/>
  <c r="AW668" i="34"/>
  <c r="AZ668" i="34"/>
  <c r="D669" i="34"/>
  <c r="G669" i="34"/>
  <c r="H669" i="34"/>
  <c r="J669" i="34"/>
  <c r="K669" i="34"/>
  <c r="P669" i="34"/>
  <c r="Q669" i="34"/>
  <c r="S669" i="34"/>
  <c r="T669" i="34"/>
  <c r="Y669" i="34"/>
  <c r="AH669" i="34"/>
  <c r="AI669" i="34"/>
  <c r="AK669" i="34"/>
  <c r="AN669" i="34"/>
  <c r="AQ669" i="34"/>
  <c r="AR669" i="34"/>
  <c r="AT669" i="34"/>
  <c r="AW669" i="34"/>
  <c r="AZ669" i="34"/>
  <c r="D670" i="34"/>
  <c r="G670" i="34"/>
  <c r="H670" i="34"/>
  <c r="J670" i="34"/>
  <c r="K670" i="34"/>
  <c r="P670" i="34"/>
  <c r="Q670" i="34"/>
  <c r="S670" i="34"/>
  <c r="T670" i="34"/>
  <c r="AH670" i="34"/>
  <c r="AI670" i="34"/>
  <c r="AK670" i="34"/>
  <c r="AN670" i="34"/>
  <c r="AQ670" i="34"/>
  <c r="AR670" i="34"/>
  <c r="AT670" i="34"/>
  <c r="AW670" i="34"/>
  <c r="AZ670" i="34"/>
  <c r="D671" i="34"/>
  <c r="G671" i="34"/>
  <c r="H671" i="34"/>
  <c r="J671" i="34"/>
  <c r="K671" i="34"/>
  <c r="P671" i="34"/>
  <c r="Q671" i="34"/>
  <c r="S671" i="34"/>
  <c r="T671" i="34"/>
  <c r="Y671" i="34"/>
  <c r="AH671" i="34"/>
  <c r="AI671" i="34"/>
  <c r="AK671" i="34"/>
  <c r="AN671" i="34"/>
  <c r="AQ671" i="34"/>
  <c r="AR671" i="34"/>
  <c r="AT671" i="34"/>
  <c r="AW671" i="34"/>
  <c r="AZ671" i="34"/>
  <c r="G672" i="34"/>
  <c r="H672" i="34"/>
  <c r="J672" i="34"/>
  <c r="K672" i="34"/>
  <c r="P672" i="34"/>
  <c r="Q672" i="34"/>
  <c r="S672" i="34"/>
  <c r="T672" i="34"/>
  <c r="Y672" i="34"/>
  <c r="AH672" i="34"/>
  <c r="AI672" i="34"/>
  <c r="AK672" i="34"/>
  <c r="AN672" i="34"/>
  <c r="AQ672" i="34"/>
  <c r="AR672" i="34"/>
  <c r="AT672" i="34"/>
  <c r="AW672" i="34"/>
  <c r="AZ672" i="34"/>
  <c r="G673" i="34"/>
  <c r="H673" i="34"/>
  <c r="J673" i="34"/>
  <c r="K673" i="34"/>
  <c r="P673" i="34"/>
  <c r="Q673" i="34"/>
  <c r="S673" i="34"/>
  <c r="T673" i="34"/>
  <c r="Y673" i="34"/>
  <c r="AH673" i="34"/>
  <c r="AI673" i="34"/>
  <c r="AK673" i="34"/>
  <c r="AN673" i="34"/>
  <c r="AQ673" i="34"/>
  <c r="AR673" i="34"/>
  <c r="AT673" i="34"/>
  <c r="AW673" i="34"/>
  <c r="AZ673" i="34"/>
  <c r="G674" i="34"/>
  <c r="H674" i="34"/>
  <c r="J674" i="34"/>
  <c r="K674" i="34"/>
  <c r="P674" i="34"/>
  <c r="Q674" i="34"/>
  <c r="S674" i="34"/>
  <c r="T674" i="34"/>
  <c r="Y674" i="34"/>
  <c r="AH674" i="34"/>
  <c r="AI674" i="34"/>
  <c r="AK674" i="34"/>
  <c r="AN674" i="34"/>
  <c r="AQ674" i="34"/>
  <c r="AR674" i="34"/>
  <c r="AT674" i="34"/>
  <c r="AW674" i="34"/>
  <c r="AZ674" i="34"/>
  <c r="G675" i="34"/>
  <c r="H675" i="34"/>
  <c r="J675" i="34"/>
  <c r="K675" i="34"/>
  <c r="P675" i="34"/>
  <c r="Q675" i="34"/>
  <c r="S675" i="34"/>
  <c r="T675" i="34"/>
  <c r="Y675" i="34"/>
  <c r="AH675" i="34"/>
  <c r="AI675" i="34"/>
  <c r="AK675" i="34"/>
  <c r="AN675" i="34"/>
  <c r="AQ675" i="34"/>
  <c r="AR675" i="34"/>
  <c r="AT675" i="34"/>
  <c r="AW675" i="34"/>
  <c r="AZ675" i="34"/>
  <c r="G676" i="34"/>
  <c r="H676" i="34"/>
  <c r="J676" i="34"/>
  <c r="K676" i="34"/>
  <c r="P676" i="34"/>
  <c r="Q676" i="34"/>
  <c r="S676" i="34"/>
  <c r="T676" i="34"/>
  <c r="Y676" i="34"/>
  <c r="AH676" i="34"/>
  <c r="AI676" i="34"/>
  <c r="AK676" i="34"/>
  <c r="AN676" i="34"/>
  <c r="AQ676" i="34"/>
  <c r="AR676" i="34"/>
  <c r="AT676" i="34"/>
  <c r="AW676" i="34"/>
  <c r="AZ676" i="34"/>
  <c r="G677" i="34"/>
  <c r="H677" i="34"/>
  <c r="J677" i="34"/>
  <c r="K677" i="34"/>
  <c r="P677" i="34"/>
  <c r="Q677" i="34"/>
  <c r="S677" i="34"/>
  <c r="T677" i="34"/>
  <c r="Y677" i="34"/>
  <c r="AH677" i="34"/>
  <c r="AI677" i="34"/>
  <c r="AK677" i="34"/>
  <c r="AN677" i="34"/>
  <c r="AQ677" i="34"/>
  <c r="AR677" i="34"/>
  <c r="AT677" i="34"/>
  <c r="AW677" i="34"/>
  <c r="AZ677" i="34"/>
  <c r="G678" i="34"/>
  <c r="H678" i="34"/>
  <c r="J678" i="34"/>
  <c r="K678" i="34"/>
  <c r="P678" i="34"/>
  <c r="Q678" i="34"/>
  <c r="S678" i="34"/>
  <c r="T678" i="34"/>
  <c r="AH678" i="34"/>
  <c r="AI678" i="34"/>
  <c r="AK678" i="34"/>
  <c r="AN678" i="34"/>
  <c r="AQ678" i="34"/>
  <c r="AR678" i="34"/>
  <c r="AT678" i="34"/>
  <c r="AW678" i="34"/>
  <c r="AZ678" i="34"/>
  <c r="G679" i="34"/>
  <c r="H679" i="34"/>
  <c r="J679" i="34"/>
  <c r="K679" i="34"/>
  <c r="P679" i="34"/>
  <c r="Q679" i="34"/>
  <c r="S679" i="34"/>
  <c r="T679" i="34"/>
  <c r="AH679" i="34"/>
  <c r="AI679" i="34"/>
  <c r="AK679" i="34"/>
  <c r="AN679" i="34"/>
  <c r="AQ679" i="34"/>
  <c r="AR679" i="34"/>
  <c r="AT679" i="34"/>
  <c r="AW679" i="34"/>
  <c r="AZ679" i="34"/>
  <c r="G680" i="34"/>
  <c r="H680" i="34"/>
  <c r="J680" i="34"/>
  <c r="K680" i="34"/>
  <c r="P680" i="34"/>
  <c r="Q680" i="34"/>
  <c r="S680" i="34"/>
  <c r="T680" i="34"/>
  <c r="Y680" i="34"/>
  <c r="AH680" i="34"/>
  <c r="AI680" i="34"/>
  <c r="AK680" i="34"/>
  <c r="AN680" i="34"/>
  <c r="AQ680" i="34"/>
  <c r="AR680" i="34"/>
  <c r="AT680" i="34"/>
  <c r="AW680" i="34"/>
  <c r="AZ680" i="34"/>
  <c r="D681" i="34"/>
  <c r="G681" i="34"/>
  <c r="H681" i="34"/>
  <c r="J681" i="34"/>
  <c r="K681" i="34"/>
  <c r="P681" i="34"/>
  <c r="Q681" i="34"/>
  <c r="S681" i="34"/>
  <c r="T681" i="34"/>
  <c r="Y681" i="34"/>
  <c r="AH681" i="34"/>
  <c r="AI681" i="34"/>
  <c r="AK681" i="34"/>
  <c r="AN681" i="34"/>
  <c r="AQ681" i="34"/>
  <c r="AR681" i="34"/>
  <c r="AT681" i="34"/>
  <c r="AW681" i="34"/>
  <c r="AZ681" i="34"/>
  <c r="G682" i="34"/>
  <c r="H682" i="34"/>
  <c r="J682" i="34"/>
  <c r="K682" i="34"/>
  <c r="P682" i="34"/>
  <c r="Q682" i="34"/>
  <c r="S682" i="34"/>
  <c r="T682" i="34"/>
  <c r="Y682" i="34"/>
  <c r="AH682" i="34"/>
  <c r="AI682" i="34"/>
  <c r="AK682" i="34"/>
  <c r="AN682" i="34"/>
  <c r="AQ682" i="34"/>
  <c r="AR682" i="34"/>
  <c r="AT682" i="34"/>
  <c r="AW682" i="34"/>
  <c r="AZ682" i="34"/>
  <c r="G683" i="34"/>
  <c r="H683" i="34"/>
  <c r="J683" i="34"/>
  <c r="K683" i="34"/>
  <c r="P683" i="34"/>
  <c r="Q683" i="34"/>
  <c r="S683" i="34"/>
  <c r="T683" i="34"/>
  <c r="Y683" i="34"/>
  <c r="AH683" i="34"/>
  <c r="AI683" i="34"/>
  <c r="AK683" i="34"/>
  <c r="AN683" i="34"/>
  <c r="AQ683" i="34"/>
  <c r="AR683" i="34"/>
  <c r="AT683" i="34"/>
  <c r="AW683" i="34"/>
  <c r="AZ683" i="34"/>
  <c r="G684" i="34"/>
  <c r="H684" i="34"/>
  <c r="J684" i="34"/>
  <c r="K684" i="34"/>
  <c r="P684" i="34"/>
  <c r="Q684" i="34"/>
  <c r="S684" i="34"/>
  <c r="T684" i="34"/>
  <c r="Y684" i="34"/>
  <c r="AH684" i="34"/>
  <c r="AI684" i="34"/>
  <c r="AK684" i="34"/>
  <c r="AN684" i="34"/>
  <c r="AQ684" i="34"/>
  <c r="AR684" i="34"/>
  <c r="AT684" i="34"/>
  <c r="AW684" i="34"/>
  <c r="AZ684" i="34"/>
  <c r="G685" i="34"/>
  <c r="H685" i="34"/>
  <c r="J685" i="34"/>
  <c r="K685" i="34"/>
  <c r="P685" i="34"/>
  <c r="Q685" i="34"/>
  <c r="S685" i="34"/>
  <c r="T685" i="34"/>
  <c r="Y685" i="34"/>
  <c r="AH685" i="34"/>
  <c r="AI685" i="34"/>
  <c r="AK685" i="34"/>
  <c r="AN685" i="34"/>
  <c r="AQ685" i="34"/>
  <c r="AR685" i="34"/>
  <c r="AT685" i="34"/>
  <c r="AW685" i="34"/>
  <c r="AZ685" i="34"/>
  <c r="G686" i="34"/>
  <c r="H686" i="34"/>
  <c r="J686" i="34"/>
  <c r="K686" i="34"/>
  <c r="P686" i="34"/>
  <c r="Q686" i="34"/>
  <c r="S686" i="34"/>
  <c r="T686" i="34"/>
  <c r="Y686" i="34"/>
  <c r="AH686" i="34"/>
  <c r="AI686" i="34"/>
  <c r="AK686" i="34"/>
  <c r="AN686" i="34"/>
  <c r="AQ686" i="34"/>
  <c r="AR686" i="34"/>
  <c r="AT686" i="34"/>
  <c r="AW686" i="34"/>
  <c r="AZ686" i="34"/>
  <c r="D687" i="34"/>
  <c r="G687" i="34"/>
  <c r="H687" i="34"/>
  <c r="J687" i="34"/>
  <c r="K687" i="34"/>
  <c r="P687" i="34"/>
  <c r="Q687" i="34"/>
  <c r="S687" i="34"/>
  <c r="T687" i="34"/>
  <c r="Y687" i="34"/>
  <c r="AH687" i="34"/>
  <c r="AI687" i="34"/>
  <c r="AK687" i="34"/>
  <c r="AN687" i="34"/>
  <c r="AQ687" i="34"/>
  <c r="AR687" i="34"/>
  <c r="AT687" i="34"/>
  <c r="AW687" i="34"/>
  <c r="AZ687" i="34"/>
  <c r="G688" i="34"/>
  <c r="H688" i="34"/>
  <c r="J688" i="34"/>
  <c r="K688" i="34"/>
  <c r="P688" i="34"/>
  <c r="Q688" i="34"/>
  <c r="S688" i="34"/>
  <c r="T688" i="34"/>
  <c r="Y688" i="34"/>
  <c r="AI688" i="34"/>
  <c r="AK688" i="34"/>
  <c r="AN688" i="34"/>
  <c r="AQ688" i="34"/>
  <c r="AR688" i="34"/>
  <c r="AT688" i="34"/>
  <c r="AW688" i="34"/>
  <c r="AZ688" i="34"/>
  <c r="G689" i="34"/>
  <c r="H689" i="34"/>
  <c r="J689" i="34"/>
  <c r="K689" i="34"/>
  <c r="P689" i="34"/>
  <c r="Q689" i="34"/>
  <c r="S689" i="34"/>
  <c r="T689" i="34"/>
  <c r="Y689" i="34"/>
  <c r="AH689" i="34"/>
  <c r="AI689" i="34"/>
  <c r="AK689" i="34"/>
  <c r="AN689" i="34"/>
  <c r="AQ689" i="34"/>
  <c r="AR689" i="34"/>
  <c r="AT689" i="34"/>
  <c r="AW689" i="34"/>
  <c r="AZ689" i="34"/>
  <c r="G690" i="34"/>
  <c r="H690" i="34"/>
  <c r="J690" i="34"/>
  <c r="K690" i="34"/>
  <c r="P690" i="34"/>
  <c r="Q690" i="34"/>
  <c r="S690" i="34"/>
  <c r="T690" i="34"/>
  <c r="AH690" i="34"/>
  <c r="AI690" i="34"/>
  <c r="AK690" i="34"/>
  <c r="AN690" i="34"/>
  <c r="AQ690" i="34"/>
  <c r="AR690" i="34"/>
  <c r="AT690" i="34"/>
  <c r="AW690" i="34"/>
  <c r="AZ690" i="34"/>
  <c r="D691" i="34"/>
  <c r="G691" i="34"/>
  <c r="H691" i="34"/>
  <c r="J691" i="34"/>
  <c r="K691" i="34"/>
  <c r="P691" i="34"/>
  <c r="Q691" i="34"/>
  <c r="S691" i="34"/>
  <c r="T691" i="34"/>
  <c r="Y691" i="34"/>
  <c r="AH691" i="34"/>
  <c r="AI691" i="34"/>
  <c r="AK691" i="34"/>
  <c r="AN691" i="34"/>
  <c r="AQ691" i="34"/>
  <c r="AR691" i="34"/>
  <c r="AT691" i="34"/>
  <c r="AW691" i="34"/>
  <c r="AZ691" i="34"/>
  <c r="D692" i="34"/>
  <c r="G692" i="34"/>
  <c r="H692" i="34"/>
  <c r="J692" i="34"/>
  <c r="K692" i="34"/>
  <c r="P692" i="34"/>
  <c r="Q692" i="34"/>
  <c r="S692" i="34"/>
  <c r="T692" i="34"/>
  <c r="Y692" i="34"/>
  <c r="AH692" i="34"/>
  <c r="AI692" i="34"/>
  <c r="AK692" i="34"/>
  <c r="AN692" i="34"/>
  <c r="AQ692" i="34"/>
  <c r="AR692" i="34"/>
  <c r="AT692" i="34"/>
  <c r="AW692" i="34"/>
  <c r="AZ692" i="34"/>
  <c r="G693" i="34"/>
  <c r="H693" i="34"/>
  <c r="J693" i="34"/>
  <c r="K693" i="34"/>
  <c r="P693" i="34"/>
  <c r="Q693" i="34"/>
  <c r="S693" i="34"/>
  <c r="T693" i="34"/>
  <c r="AH693" i="34"/>
  <c r="AI693" i="34"/>
  <c r="AK693" i="34"/>
  <c r="AN693" i="34"/>
  <c r="AQ693" i="34"/>
  <c r="AR693" i="34"/>
  <c r="AT693" i="34"/>
  <c r="AW693" i="34"/>
  <c r="AZ693" i="34"/>
  <c r="G694" i="34"/>
  <c r="H694" i="34"/>
  <c r="J694" i="34"/>
  <c r="K694" i="34"/>
  <c r="P694" i="34"/>
  <c r="Q694" i="34"/>
  <c r="S694" i="34"/>
  <c r="T694" i="34"/>
  <c r="Y694" i="34"/>
  <c r="AH694" i="34"/>
  <c r="AI694" i="34"/>
  <c r="AK694" i="34"/>
  <c r="AN694" i="34"/>
  <c r="AQ694" i="34"/>
  <c r="AR694" i="34"/>
  <c r="AT694" i="34"/>
  <c r="AW694" i="34"/>
  <c r="AZ694" i="34"/>
  <c r="G695" i="34"/>
  <c r="H695" i="34"/>
  <c r="J695" i="34"/>
  <c r="K695" i="34"/>
  <c r="P695" i="34"/>
  <c r="Q695" i="34"/>
  <c r="S695" i="34"/>
  <c r="T695" i="34"/>
  <c r="Y695" i="34"/>
  <c r="AH695" i="34"/>
  <c r="AI695" i="34"/>
  <c r="AK695" i="34"/>
  <c r="AN695" i="34"/>
  <c r="AQ695" i="34"/>
  <c r="AR695" i="34"/>
  <c r="AT695" i="34"/>
  <c r="AW695" i="34"/>
  <c r="AZ695" i="34"/>
  <c r="G696" i="34"/>
  <c r="H696" i="34"/>
  <c r="J696" i="34"/>
  <c r="K696" i="34"/>
  <c r="P696" i="34"/>
  <c r="Q696" i="34"/>
  <c r="S696" i="34"/>
  <c r="T696" i="34"/>
  <c r="Y696" i="34"/>
  <c r="AH696" i="34"/>
  <c r="AI696" i="34"/>
  <c r="AK696" i="34"/>
  <c r="AN696" i="34"/>
  <c r="AQ696" i="34"/>
  <c r="AR696" i="34"/>
  <c r="AT696" i="34"/>
  <c r="AW696" i="34"/>
  <c r="AZ696" i="34"/>
  <c r="G697" i="34"/>
  <c r="H697" i="34"/>
  <c r="J697" i="34"/>
  <c r="K697" i="34"/>
  <c r="P697" i="34"/>
  <c r="Q697" i="34"/>
  <c r="S697" i="34"/>
  <c r="T697" i="34"/>
  <c r="Y697" i="34"/>
  <c r="AH697" i="34"/>
  <c r="AI697" i="34"/>
  <c r="AK697" i="34"/>
  <c r="AN697" i="34"/>
  <c r="AQ697" i="34"/>
  <c r="AR697" i="34"/>
  <c r="AT697" i="34"/>
  <c r="AW697" i="34"/>
  <c r="AZ697" i="34"/>
  <c r="G698" i="34"/>
  <c r="H698" i="34"/>
  <c r="J698" i="34"/>
  <c r="K698" i="34"/>
  <c r="P698" i="34"/>
  <c r="Q698" i="34"/>
  <c r="S698" i="34"/>
  <c r="T698" i="34"/>
  <c r="Y698" i="34"/>
  <c r="AH698" i="34"/>
  <c r="AI698" i="34"/>
  <c r="AK698" i="34"/>
  <c r="AN698" i="34"/>
  <c r="AQ698" i="34"/>
  <c r="AR698" i="34"/>
  <c r="AT698" i="34"/>
  <c r="AW698" i="34"/>
  <c r="AZ698" i="34"/>
  <c r="G699" i="34"/>
  <c r="H699" i="34"/>
  <c r="J699" i="34"/>
  <c r="K699" i="34"/>
  <c r="P699" i="34"/>
  <c r="Q699" i="34"/>
  <c r="S699" i="34"/>
  <c r="T699" i="34"/>
  <c r="Y699" i="34"/>
  <c r="AH699" i="34"/>
  <c r="AI699" i="34"/>
  <c r="AK699" i="34"/>
  <c r="AN699" i="34"/>
  <c r="AQ699" i="34"/>
  <c r="AR699" i="34"/>
  <c r="AT699" i="34"/>
  <c r="AW699" i="34"/>
  <c r="AZ699" i="34"/>
  <c r="G700" i="34"/>
  <c r="H700" i="34"/>
  <c r="J700" i="34"/>
  <c r="K700" i="34"/>
  <c r="P700" i="34"/>
  <c r="Q700" i="34"/>
  <c r="S700" i="34"/>
  <c r="T700" i="34"/>
  <c r="Y700" i="34"/>
  <c r="AH700" i="34"/>
  <c r="AI700" i="34"/>
  <c r="AK700" i="34"/>
  <c r="AN700" i="34"/>
  <c r="AQ700" i="34"/>
  <c r="AR700" i="34"/>
  <c r="AT700" i="34"/>
  <c r="AW700" i="34"/>
  <c r="AZ700" i="34"/>
  <c r="D701" i="34"/>
  <c r="G701" i="34"/>
  <c r="H701" i="34"/>
  <c r="J701" i="34"/>
  <c r="K701" i="34"/>
  <c r="P701" i="34"/>
  <c r="Q701" i="34"/>
  <c r="S701" i="34"/>
  <c r="T701" i="34"/>
  <c r="Y701" i="34"/>
  <c r="AH701" i="34"/>
  <c r="AI701" i="34"/>
  <c r="AK701" i="34"/>
  <c r="AN701" i="34"/>
  <c r="AQ701" i="34"/>
  <c r="AR701" i="34"/>
  <c r="AT701" i="34"/>
  <c r="AW701" i="34"/>
  <c r="AZ701" i="34"/>
  <c r="G702" i="34"/>
  <c r="H702" i="34"/>
  <c r="J702" i="34"/>
  <c r="K702" i="34"/>
  <c r="P702" i="34"/>
  <c r="Q702" i="34"/>
  <c r="S702" i="34"/>
  <c r="T702" i="34"/>
  <c r="Y702" i="34"/>
  <c r="AH702" i="34"/>
  <c r="AI702" i="34"/>
  <c r="AK702" i="34"/>
  <c r="AN702" i="34"/>
  <c r="AQ702" i="34"/>
  <c r="AR702" i="34"/>
  <c r="AT702" i="34"/>
  <c r="AW702" i="34"/>
  <c r="AZ702" i="34"/>
  <c r="G703" i="34"/>
  <c r="H703" i="34"/>
  <c r="J703" i="34"/>
  <c r="K703" i="34"/>
  <c r="P703" i="34"/>
  <c r="Q703" i="34"/>
  <c r="S703" i="34"/>
  <c r="T703" i="34"/>
  <c r="Y703" i="34"/>
  <c r="AH703" i="34"/>
  <c r="AI703" i="34"/>
  <c r="AK703" i="34"/>
  <c r="AN703" i="34"/>
  <c r="AQ703" i="34"/>
  <c r="AR703" i="34"/>
  <c r="AT703" i="34"/>
  <c r="AW703" i="34"/>
  <c r="AZ703" i="34"/>
  <c r="G704" i="34"/>
  <c r="H704" i="34"/>
  <c r="J704" i="34"/>
  <c r="K704" i="34"/>
  <c r="P704" i="34"/>
  <c r="Q704" i="34"/>
  <c r="S704" i="34"/>
  <c r="T704" i="34"/>
  <c r="Y704" i="34"/>
  <c r="AH704" i="34"/>
  <c r="AI704" i="34"/>
  <c r="AK704" i="34"/>
  <c r="AN704" i="34"/>
  <c r="AQ704" i="34"/>
  <c r="AR704" i="34"/>
  <c r="AT704" i="34"/>
  <c r="AW704" i="34"/>
  <c r="AZ704" i="34"/>
  <c r="D705" i="34"/>
  <c r="G705" i="34"/>
  <c r="H705" i="34"/>
  <c r="J705" i="34"/>
  <c r="K705" i="34"/>
  <c r="P705" i="34"/>
  <c r="Q705" i="34"/>
  <c r="S705" i="34"/>
  <c r="T705" i="34"/>
  <c r="Y705" i="34"/>
  <c r="AH705" i="34"/>
  <c r="AI705" i="34"/>
  <c r="AK705" i="34"/>
  <c r="AN705" i="34"/>
  <c r="AQ705" i="34"/>
  <c r="AR705" i="34"/>
  <c r="AT705" i="34"/>
  <c r="AW705" i="34"/>
  <c r="AZ705" i="34"/>
  <c r="G706" i="34"/>
  <c r="H706" i="34"/>
  <c r="J706" i="34"/>
  <c r="K706" i="34"/>
  <c r="P706" i="34"/>
  <c r="Q706" i="34"/>
  <c r="S706" i="34"/>
  <c r="T706" i="34"/>
  <c r="Y706" i="34"/>
  <c r="AH706" i="34"/>
  <c r="AI706" i="34"/>
  <c r="AK706" i="34"/>
  <c r="AN706" i="34"/>
  <c r="AQ706" i="34"/>
  <c r="AR706" i="34"/>
  <c r="AT706" i="34"/>
  <c r="AW706" i="34"/>
  <c r="AZ706" i="34"/>
  <c r="D707" i="34"/>
  <c r="G707" i="34"/>
  <c r="H707" i="34"/>
  <c r="J707" i="34"/>
  <c r="K707" i="34"/>
  <c r="P707" i="34"/>
  <c r="Q707" i="34"/>
  <c r="S707" i="34"/>
  <c r="T707" i="34"/>
  <c r="Y707" i="34"/>
  <c r="AI707" i="34"/>
  <c r="AK707" i="34"/>
  <c r="AN707" i="34"/>
  <c r="AQ707" i="34"/>
  <c r="AR707" i="34"/>
  <c r="AT707" i="34"/>
  <c r="AW707" i="34"/>
  <c r="AZ707" i="34"/>
  <c r="G708" i="34"/>
  <c r="H708" i="34"/>
  <c r="J708" i="34"/>
  <c r="K708" i="34"/>
  <c r="P708" i="34"/>
  <c r="Q708" i="34"/>
  <c r="S708" i="34"/>
  <c r="T708" i="34"/>
  <c r="Y708" i="34"/>
  <c r="AH708" i="34"/>
  <c r="AI708" i="34"/>
  <c r="AK708" i="34"/>
  <c r="AN708" i="34"/>
  <c r="AQ708" i="34"/>
  <c r="AR708" i="34"/>
  <c r="AT708" i="34"/>
  <c r="AW708" i="34"/>
  <c r="AZ708" i="34"/>
  <c r="G709" i="34"/>
  <c r="H709" i="34"/>
  <c r="J709" i="34"/>
  <c r="K709" i="34"/>
  <c r="P709" i="34"/>
  <c r="Q709" i="34"/>
  <c r="S709" i="34"/>
  <c r="T709" i="34"/>
  <c r="Y709" i="34"/>
  <c r="AI709" i="34"/>
  <c r="AK709" i="34"/>
  <c r="AN709" i="34"/>
  <c r="AQ709" i="34"/>
  <c r="AR709" i="34"/>
  <c r="AT709" i="34"/>
  <c r="AW709" i="34"/>
  <c r="AZ709" i="34"/>
  <c r="G710" i="34"/>
  <c r="H710" i="34"/>
  <c r="J710" i="34"/>
  <c r="K710" i="34"/>
  <c r="P710" i="34"/>
  <c r="Q710" i="34"/>
  <c r="S710" i="34"/>
  <c r="T710" i="34"/>
  <c r="Y710" i="34"/>
  <c r="AH710" i="34"/>
  <c r="AI710" i="34"/>
  <c r="AK710" i="34"/>
  <c r="AN710" i="34"/>
  <c r="AQ710" i="34"/>
  <c r="AR710" i="34"/>
  <c r="AT710" i="34"/>
  <c r="AW710" i="34"/>
  <c r="AZ710" i="34"/>
  <c r="G711" i="34"/>
  <c r="H711" i="34"/>
  <c r="J711" i="34"/>
  <c r="K711" i="34"/>
  <c r="P711" i="34"/>
  <c r="Q711" i="34"/>
  <c r="S711" i="34"/>
  <c r="T711" i="34"/>
  <c r="Y711" i="34"/>
  <c r="AH711" i="34"/>
  <c r="AI711" i="34"/>
  <c r="AK711" i="34"/>
  <c r="AN711" i="34"/>
  <c r="AQ711" i="34"/>
  <c r="AR711" i="34"/>
  <c r="AT711" i="34"/>
  <c r="AW711" i="34"/>
  <c r="AZ711" i="34"/>
  <c r="G712" i="34"/>
  <c r="H712" i="34"/>
  <c r="J712" i="34"/>
  <c r="K712" i="34"/>
  <c r="P712" i="34"/>
  <c r="Q712" i="34"/>
  <c r="S712" i="34"/>
  <c r="T712" i="34"/>
  <c r="Y712" i="34"/>
  <c r="AH712" i="34"/>
  <c r="AI712" i="34"/>
  <c r="AK712" i="34"/>
  <c r="AN712" i="34"/>
  <c r="AQ712" i="34"/>
  <c r="AR712" i="34"/>
  <c r="AT712" i="34"/>
  <c r="AW712" i="34"/>
  <c r="AZ712" i="34"/>
  <c r="G713" i="34"/>
  <c r="H713" i="34"/>
  <c r="J713" i="34"/>
  <c r="K713" i="34"/>
  <c r="P713" i="34"/>
  <c r="Q713" i="34"/>
  <c r="S713" i="34"/>
  <c r="T713" i="34"/>
  <c r="Y713" i="34"/>
  <c r="AH713" i="34"/>
  <c r="AI713" i="34"/>
  <c r="AK713" i="34"/>
  <c r="AN713" i="34"/>
  <c r="AQ713" i="34"/>
  <c r="AR713" i="34"/>
  <c r="AT713" i="34"/>
  <c r="AW713" i="34"/>
  <c r="AZ713" i="34"/>
  <c r="G714" i="34"/>
  <c r="H714" i="34"/>
  <c r="J714" i="34"/>
  <c r="K714" i="34"/>
  <c r="P714" i="34"/>
  <c r="Q714" i="34"/>
  <c r="S714" i="34"/>
  <c r="T714" i="34"/>
  <c r="Y714" i="34"/>
  <c r="AI714" i="34"/>
  <c r="AK714" i="34"/>
  <c r="AN714" i="34"/>
  <c r="AQ714" i="34"/>
  <c r="AR714" i="34"/>
  <c r="AT714" i="34"/>
  <c r="AW714" i="34"/>
  <c r="AZ714" i="34"/>
  <c r="D715" i="34"/>
  <c r="G715" i="34"/>
  <c r="H715" i="34"/>
  <c r="J715" i="34"/>
  <c r="K715" i="34"/>
  <c r="P715" i="34"/>
  <c r="Q715" i="34"/>
  <c r="S715" i="34"/>
  <c r="T715" i="34"/>
  <c r="Y715" i="34"/>
  <c r="AH715" i="34"/>
  <c r="AI715" i="34"/>
  <c r="AK715" i="34"/>
  <c r="AN715" i="34"/>
  <c r="AQ715" i="34"/>
  <c r="AR715" i="34"/>
  <c r="AT715" i="34"/>
  <c r="AW715" i="34"/>
  <c r="AZ715" i="34"/>
  <c r="G716" i="34"/>
  <c r="H716" i="34"/>
  <c r="J716" i="34"/>
  <c r="K716" i="34"/>
  <c r="P716" i="34"/>
  <c r="Q716" i="34"/>
  <c r="S716" i="34"/>
  <c r="T716" i="34"/>
  <c r="Y716" i="34"/>
  <c r="AH716" i="34"/>
  <c r="AI716" i="34"/>
  <c r="AK716" i="34"/>
  <c r="AN716" i="34"/>
  <c r="AQ716" i="34"/>
  <c r="AR716" i="34"/>
  <c r="AT716" i="34"/>
  <c r="AW716" i="34"/>
  <c r="AZ716" i="34"/>
  <c r="D717" i="34"/>
  <c r="G717" i="34"/>
  <c r="H717" i="34"/>
  <c r="J717" i="34"/>
  <c r="K717" i="34"/>
  <c r="P717" i="34"/>
  <c r="Q717" i="34"/>
  <c r="S717" i="34"/>
  <c r="T717" i="34"/>
  <c r="Y717" i="34"/>
  <c r="AH717" i="34"/>
  <c r="AI717" i="34"/>
  <c r="AK717" i="34"/>
  <c r="AN717" i="34"/>
  <c r="AQ717" i="34"/>
  <c r="AR717" i="34"/>
  <c r="AT717" i="34"/>
  <c r="AW717" i="34"/>
  <c r="AZ717" i="34"/>
  <c r="G718" i="34"/>
  <c r="H718" i="34"/>
  <c r="J718" i="34"/>
  <c r="K718" i="34"/>
  <c r="P718" i="34"/>
  <c r="Q718" i="34"/>
  <c r="S718" i="34"/>
  <c r="T718" i="34"/>
  <c r="Y718" i="34"/>
  <c r="AH718" i="34"/>
  <c r="AI718" i="34"/>
  <c r="AK718" i="34"/>
  <c r="AN718" i="34"/>
  <c r="AQ718" i="34"/>
  <c r="AR718" i="34"/>
  <c r="AT718" i="34"/>
  <c r="AW718" i="34"/>
  <c r="AZ718" i="34"/>
  <c r="D719" i="34"/>
  <c r="G719" i="34"/>
  <c r="H719" i="34"/>
  <c r="J719" i="34"/>
  <c r="K719" i="34"/>
  <c r="P719" i="34"/>
  <c r="Q719" i="34"/>
  <c r="S719" i="34"/>
  <c r="T719" i="34"/>
  <c r="Y719" i="34"/>
  <c r="AH719" i="34"/>
  <c r="AI719" i="34"/>
  <c r="AK719" i="34"/>
  <c r="AN719" i="34"/>
  <c r="AQ719" i="34"/>
  <c r="AR719" i="34"/>
  <c r="AT719" i="34"/>
  <c r="AW719" i="34"/>
  <c r="AZ719" i="34"/>
  <c r="G720" i="34"/>
  <c r="H720" i="34"/>
  <c r="J720" i="34"/>
  <c r="K720" i="34"/>
  <c r="P720" i="34"/>
  <c r="Q720" i="34"/>
  <c r="S720" i="34"/>
  <c r="T720" i="34"/>
  <c r="Y720" i="34"/>
  <c r="AH720" i="34"/>
  <c r="AI720" i="34"/>
  <c r="AK720" i="34"/>
  <c r="AN720" i="34"/>
  <c r="AQ720" i="34"/>
  <c r="AR720" i="34"/>
  <c r="AT720" i="34"/>
  <c r="AW720" i="34"/>
  <c r="AZ720" i="34"/>
  <c r="G721" i="34"/>
  <c r="H721" i="34"/>
  <c r="J721" i="34"/>
  <c r="K721" i="34"/>
  <c r="P721" i="34"/>
  <c r="Q721" i="34"/>
  <c r="S721" i="34"/>
  <c r="T721" i="34"/>
  <c r="Y721" i="34"/>
  <c r="AH721" i="34"/>
  <c r="AI721" i="34"/>
  <c r="AK721" i="34"/>
  <c r="AN721" i="34"/>
  <c r="AQ721" i="34"/>
  <c r="AR721" i="34"/>
  <c r="AT721" i="34"/>
  <c r="AW721" i="34"/>
  <c r="AZ721" i="34"/>
  <c r="G722" i="34"/>
  <c r="H722" i="34"/>
  <c r="J722" i="34"/>
  <c r="K722" i="34"/>
  <c r="P722" i="34"/>
  <c r="Q722" i="34"/>
  <c r="S722" i="34"/>
  <c r="T722" i="34"/>
  <c r="Y722" i="34"/>
  <c r="AH722" i="34"/>
  <c r="AI722" i="34"/>
  <c r="AK722" i="34"/>
  <c r="AN722" i="34"/>
  <c r="AQ722" i="34"/>
  <c r="AR722" i="34"/>
  <c r="AT722" i="34"/>
  <c r="AW722" i="34"/>
  <c r="AZ722" i="34"/>
  <c r="G723" i="34"/>
  <c r="H723" i="34"/>
  <c r="J723" i="34"/>
  <c r="K723" i="34"/>
  <c r="P723" i="34"/>
  <c r="Q723" i="34"/>
  <c r="S723" i="34"/>
  <c r="T723" i="34"/>
  <c r="Y723" i="34"/>
  <c r="AH723" i="34"/>
  <c r="AI723" i="34"/>
  <c r="AK723" i="34"/>
  <c r="AN723" i="34"/>
  <c r="AQ723" i="34"/>
  <c r="AR723" i="34"/>
  <c r="AT723" i="34"/>
  <c r="AW723" i="34"/>
  <c r="AZ723" i="34"/>
  <c r="G724" i="34"/>
  <c r="H724" i="34"/>
  <c r="J724" i="34"/>
  <c r="K724" i="34"/>
  <c r="P724" i="34"/>
  <c r="Q724" i="34"/>
  <c r="S724" i="34"/>
  <c r="T724" i="34"/>
  <c r="Y724" i="34"/>
  <c r="AH724" i="34"/>
  <c r="AI724" i="34"/>
  <c r="AK724" i="34"/>
  <c r="AN724" i="34"/>
  <c r="AQ724" i="34"/>
  <c r="AR724" i="34"/>
  <c r="AT724" i="34"/>
  <c r="AW724" i="34"/>
  <c r="AZ724" i="34"/>
  <c r="G725" i="34"/>
  <c r="H725" i="34"/>
  <c r="J725" i="34"/>
  <c r="K725" i="34"/>
  <c r="P725" i="34"/>
  <c r="Q725" i="34"/>
  <c r="S725" i="34"/>
  <c r="T725" i="34"/>
  <c r="Y725" i="34"/>
  <c r="AH725" i="34"/>
  <c r="AI725" i="34"/>
  <c r="AK725" i="34"/>
  <c r="AN725" i="34"/>
  <c r="AQ725" i="34"/>
  <c r="AR725" i="34"/>
  <c r="AT725" i="34"/>
  <c r="AW725" i="34"/>
  <c r="AZ725" i="34"/>
  <c r="G726" i="34"/>
  <c r="H726" i="34"/>
  <c r="J726" i="34"/>
  <c r="K726" i="34"/>
  <c r="P726" i="34"/>
  <c r="Q726" i="34"/>
  <c r="S726" i="34"/>
  <c r="T726" i="34"/>
  <c r="Y726" i="34"/>
  <c r="AH726" i="34"/>
  <c r="AI726" i="34"/>
  <c r="AK726" i="34"/>
  <c r="AN726" i="34"/>
  <c r="AQ726" i="34"/>
  <c r="AR726" i="34"/>
  <c r="AT726" i="34"/>
  <c r="AW726" i="34"/>
  <c r="AZ726" i="34"/>
  <c r="G727" i="34"/>
  <c r="H727" i="34"/>
  <c r="J727" i="34"/>
  <c r="K727" i="34"/>
  <c r="P727" i="34"/>
  <c r="Q727" i="34"/>
  <c r="S727" i="34"/>
  <c r="T727" i="34"/>
  <c r="Y727" i="34"/>
  <c r="AI727" i="34"/>
  <c r="AK727" i="34"/>
  <c r="AN727" i="34"/>
  <c r="AQ727" i="34"/>
  <c r="AR727" i="34"/>
  <c r="AT727" i="34"/>
  <c r="AW727" i="34"/>
  <c r="AZ727" i="34"/>
  <c r="G728" i="34"/>
  <c r="H728" i="34"/>
  <c r="J728" i="34"/>
  <c r="K728" i="34"/>
  <c r="P728" i="34"/>
  <c r="Q728" i="34"/>
  <c r="S728" i="34"/>
  <c r="T728" i="34"/>
  <c r="Y728" i="34"/>
  <c r="AH728" i="34"/>
  <c r="AI728" i="34"/>
  <c r="AK728" i="34"/>
  <c r="AN728" i="34"/>
  <c r="AQ728" i="34"/>
  <c r="AR728" i="34"/>
  <c r="AT728" i="34"/>
  <c r="AW728" i="34"/>
  <c r="AZ728" i="34"/>
  <c r="G729" i="34"/>
  <c r="H729" i="34"/>
  <c r="J729" i="34"/>
  <c r="K729" i="34"/>
  <c r="P729" i="34"/>
  <c r="Q729" i="34"/>
  <c r="S729" i="34"/>
  <c r="T729" i="34"/>
  <c r="Y729" i="34"/>
  <c r="AH729" i="34"/>
  <c r="AI729" i="34"/>
  <c r="AK729" i="34"/>
  <c r="AN729" i="34"/>
  <c r="AQ729" i="34"/>
  <c r="AR729" i="34"/>
  <c r="AT729" i="34"/>
  <c r="AW729" i="34"/>
  <c r="AZ729" i="34"/>
  <c r="G730" i="34"/>
  <c r="H730" i="34"/>
  <c r="J730" i="34"/>
  <c r="K730" i="34"/>
  <c r="P730" i="34"/>
  <c r="Q730" i="34"/>
  <c r="S730" i="34"/>
  <c r="T730" i="34"/>
  <c r="Y730" i="34"/>
  <c r="AH730" i="34"/>
  <c r="AI730" i="34"/>
  <c r="AK730" i="34"/>
  <c r="AN730" i="34"/>
  <c r="AQ730" i="34"/>
  <c r="AR730" i="34"/>
  <c r="AT730" i="34"/>
  <c r="AW730" i="34"/>
  <c r="AZ730" i="34"/>
  <c r="G731" i="34"/>
  <c r="H731" i="34"/>
  <c r="J731" i="34"/>
  <c r="K731" i="34"/>
  <c r="P731" i="34"/>
  <c r="Q731" i="34"/>
  <c r="S731" i="34"/>
  <c r="T731" i="34"/>
  <c r="Y731" i="34"/>
  <c r="AH731" i="34"/>
  <c r="AI731" i="34"/>
  <c r="AK731" i="34"/>
  <c r="AN731" i="34"/>
  <c r="AQ731" i="34"/>
  <c r="AR731" i="34"/>
  <c r="AT731" i="34"/>
  <c r="AW731" i="34"/>
  <c r="AZ731" i="34"/>
  <c r="G732" i="34"/>
  <c r="H732" i="34"/>
  <c r="J732" i="34"/>
  <c r="K732" i="34"/>
  <c r="P732" i="34"/>
  <c r="Q732" i="34"/>
  <c r="S732" i="34"/>
  <c r="T732" i="34"/>
  <c r="Y732" i="34"/>
  <c r="AH732" i="34"/>
  <c r="AI732" i="34"/>
  <c r="AK732" i="34"/>
  <c r="AN732" i="34"/>
  <c r="AQ732" i="34"/>
  <c r="AR732" i="34"/>
  <c r="AT732" i="34"/>
  <c r="AW732" i="34"/>
  <c r="AZ732" i="34"/>
  <c r="G733" i="34"/>
  <c r="H733" i="34"/>
  <c r="J733" i="34"/>
  <c r="K733" i="34"/>
  <c r="P733" i="34"/>
  <c r="Q733" i="34"/>
  <c r="S733" i="34"/>
  <c r="T733" i="34"/>
  <c r="Y733" i="34"/>
  <c r="AH733" i="34"/>
  <c r="AI733" i="34"/>
  <c r="AK733" i="34"/>
  <c r="AN733" i="34"/>
  <c r="AQ733" i="34"/>
  <c r="AR733" i="34"/>
  <c r="AT733" i="34"/>
  <c r="AW733" i="34"/>
  <c r="AZ733" i="34"/>
  <c r="G734" i="34"/>
  <c r="H734" i="34"/>
  <c r="J734" i="34"/>
  <c r="K734" i="34"/>
  <c r="P734" i="34"/>
  <c r="Q734" i="34"/>
  <c r="S734" i="34"/>
  <c r="T734" i="34"/>
  <c r="Y734" i="34"/>
  <c r="AH734" i="34"/>
  <c r="AI734" i="34"/>
  <c r="AK734" i="34"/>
  <c r="AN734" i="34"/>
  <c r="AQ734" i="34"/>
  <c r="AR734" i="34"/>
  <c r="AT734" i="34"/>
  <c r="AW734" i="34"/>
  <c r="AZ734" i="34"/>
  <c r="G735" i="34"/>
  <c r="H735" i="34"/>
  <c r="J735" i="34"/>
  <c r="K735" i="34"/>
  <c r="P735" i="34"/>
  <c r="Q735" i="34"/>
  <c r="S735" i="34"/>
  <c r="T735" i="34"/>
  <c r="Y735" i="34"/>
  <c r="AH735" i="34"/>
  <c r="AI735" i="34"/>
  <c r="AK735" i="34"/>
  <c r="AN735" i="34"/>
  <c r="AQ735" i="34"/>
  <c r="AR735" i="34"/>
  <c r="AT735" i="34"/>
  <c r="AW735" i="34"/>
  <c r="AZ735" i="34"/>
  <c r="G736" i="34"/>
  <c r="H736" i="34"/>
  <c r="J736" i="34"/>
  <c r="K736" i="34"/>
  <c r="P736" i="34"/>
  <c r="Q736" i="34"/>
  <c r="S736" i="34"/>
  <c r="T736" i="34"/>
  <c r="Y736" i="34"/>
  <c r="AI736" i="34"/>
  <c r="AK736" i="34"/>
  <c r="AN736" i="34"/>
  <c r="AQ736" i="34"/>
  <c r="AR736" i="34"/>
  <c r="AT736" i="34"/>
  <c r="AW736" i="34"/>
  <c r="AZ736" i="34"/>
  <c r="G737" i="34"/>
  <c r="H737" i="34"/>
  <c r="J737" i="34"/>
  <c r="K737" i="34"/>
  <c r="P737" i="34"/>
  <c r="Q737" i="34"/>
  <c r="S737" i="34"/>
  <c r="T737" i="34"/>
  <c r="Y737" i="34"/>
  <c r="AH737" i="34"/>
  <c r="AI737" i="34"/>
  <c r="AK737" i="34"/>
  <c r="AN737" i="34"/>
  <c r="AQ737" i="34"/>
  <c r="AR737" i="34"/>
  <c r="AT737" i="34"/>
  <c r="AW737" i="34"/>
  <c r="AZ737" i="34"/>
  <c r="G738" i="34"/>
  <c r="H738" i="34"/>
  <c r="J738" i="34"/>
  <c r="K738" i="34"/>
  <c r="P738" i="34"/>
  <c r="Q738" i="34"/>
  <c r="S738" i="34"/>
  <c r="T738" i="34"/>
  <c r="Y738" i="34"/>
  <c r="AH738" i="34"/>
  <c r="AI738" i="34"/>
  <c r="AK738" i="34"/>
  <c r="AN738" i="34"/>
  <c r="AQ738" i="34"/>
  <c r="AR738" i="34"/>
  <c r="AT738" i="34"/>
  <c r="AW738" i="34"/>
  <c r="AZ738" i="34"/>
  <c r="G739" i="34"/>
  <c r="H739" i="34"/>
  <c r="J739" i="34"/>
  <c r="K739" i="34"/>
  <c r="P739" i="34"/>
  <c r="Q739" i="34"/>
  <c r="S739" i="34"/>
  <c r="T739" i="34"/>
  <c r="Y739" i="34"/>
  <c r="AH739" i="34"/>
  <c r="AI739" i="34"/>
  <c r="AK739" i="34"/>
  <c r="AN739" i="34"/>
  <c r="AQ739" i="34"/>
  <c r="AR739" i="34"/>
  <c r="AT739" i="34"/>
  <c r="AW739" i="34"/>
  <c r="AZ739" i="34"/>
  <c r="G740" i="34"/>
  <c r="H740" i="34"/>
  <c r="J740" i="34"/>
  <c r="K740" i="34"/>
  <c r="P740" i="34"/>
  <c r="Q740" i="34"/>
  <c r="S740" i="34"/>
  <c r="T740" i="34"/>
  <c r="Y740" i="34"/>
  <c r="AH740" i="34"/>
  <c r="AI740" i="34"/>
  <c r="AK740" i="34"/>
  <c r="AN740" i="34"/>
  <c r="AQ740" i="34"/>
  <c r="AR740" i="34"/>
  <c r="AT740" i="34"/>
  <c r="AW740" i="34"/>
  <c r="AZ740" i="34"/>
  <c r="G741" i="34"/>
  <c r="H741" i="34"/>
  <c r="J741" i="34"/>
  <c r="K741" i="34"/>
  <c r="P741" i="34"/>
  <c r="Q741" i="34"/>
  <c r="S741" i="34"/>
  <c r="T741" i="34"/>
  <c r="Y741" i="34"/>
  <c r="AI741" i="34"/>
  <c r="AK741" i="34"/>
  <c r="AN741" i="34"/>
  <c r="AQ741" i="34"/>
  <c r="AR741" i="34"/>
  <c r="AT741" i="34"/>
  <c r="AW741" i="34"/>
  <c r="AZ741" i="34"/>
  <c r="G742" i="34"/>
  <c r="H742" i="34"/>
  <c r="J742" i="34"/>
  <c r="K742" i="34"/>
  <c r="P742" i="34"/>
  <c r="Q742" i="34"/>
  <c r="S742" i="34"/>
  <c r="T742" i="34"/>
  <c r="Y742" i="34"/>
  <c r="AH742" i="34"/>
  <c r="AI742" i="34"/>
  <c r="AK742" i="34"/>
  <c r="AN742" i="34"/>
  <c r="AQ742" i="34"/>
  <c r="AR742" i="34"/>
  <c r="AT742" i="34"/>
  <c r="AW742" i="34"/>
  <c r="AZ742" i="34"/>
  <c r="D743" i="34"/>
  <c r="G743" i="34"/>
  <c r="H743" i="34"/>
  <c r="J743" i="34"/>
  <c r="K743" i="34"/>
  <c r="P743" i="34"/>
  <c r="Q743" i="34"/>
  <c r="S743" i="34"/>
  <c r="T743" i="34"/>
  <c r="Y743" i="34"/>
  <c r="AH743" i="34"/>
  <c r="AI743" i="34"/>
  <c r="AK743" i="34"/>
  <c r="AN743" i="34"/>
  <c r="AQ743" i="34"/>
  <c r="AR743" i="34"/>
  <c r="AT743" i="34"/>
  <c r="AW743" i="34"/>
  <c r="AZ743" i="34"/>
  <c r="G744" i="34"/>
  <c r="H744" i="34"/>
  <c r="J744" i="34"/>
  <c r="K744" i="34"/>
  <c r="P744" i="34"/>
  <c r="Q744" i="34"/>
  <c r="S744" i="34"/>
  <c r="T744" i="34"/>
  <c r="Y744" i="34"/>
  <c r="AH744" i="34"/>
  <c r="AI744" i="34"/>
  <c r="AK744" i="34"/>
  <c r="AN744" i="34"/>
  <c r="AQ744" i="34"/>
  <c r="AR744" i="34"/>
  <c r="AT744" i="34"/>
  <c r="AW744" i="34"/>
  <c r="AZ744" i="34"/>
  <c r="G745" i="34"/>
  <c r="H745" i="34"/>
  <c r="J745" i="34"/>
  <c r="K745" i="34"/>
  <c r="P745" i="34"/>
  <c r="Q745" i="34"/>
  <c r="S745" i="34"/>
  <c r="T745" i="34"/>
  <c r="Y745" i="34"/>
  <c r="AH745" i="34"/>
  <c r="AI745" i="34"/>
  <c r="AK745" i="34"/>
  <c r="AN745" i="34"/>
  <c r="AQ745" i="34"/>
  <c r="AR745" i="34"/>
  <c r="AT745" i="34"/>
  <c r="AW745" i="34"/>
  <c r="AZ745" i="34"/>
  <c r="G746" i="34"/>
  <c r="H746" i="34"/>
  <c r="J746" i="34"/>
  <c r="K746" i="34"/>
  <c r="P746" i="34"/>
  <c r="Q746" i="34"/>
  <c r="S746" i="34"/>
  <c r="T746" i="34"/>
  <c r="Y746" i="34"/>
  <c r="AH746" i="34"/>
  <c r="AI746" i="34"/>
  <c r="AK746" i="34"/>
  <c r="AN746" i="34"/>
  <c r="AQ746" i="34"/>
  <c r="AR746" i="34"/>
  <c r="AT746" i="34"/>
  <c r="AW746" i="34"/>
  <c r="AZ746" i="34"/>
  <c r="G747" i="34"/>
  <c r="H747" i="34"/>
  <c r="J747" i="34"/>
  <c r="K747" i="34"/>
  <c r="P747" i="34"/>
  <c r="Q747" i="34"/>
  <c r="S747" i="34"/>
  <c r="T747" i="34"/>
  <c r="Y747" i="34"/>
  <c r="AH747" i="34"/>
  <c r="AI747" i="34"/>
  <c r="AK747" i="34"/>
  <c r="AN747" i="34"/>
  <c r="AQ747" i="34"/>
  <c r="AR747" i="34"/>
  <c r="AT747" i="34"/>
  <c r="AW747" i="34"/>
  <c r="AZ747" i="34"/>
  <c r="G748" i="34"/>
  <c r="H748" i="34"/>
  <c r="J748" i="34"/>
  <c r="K748" i="34"/>
  <c r="P748" i="34"/>
  <c r="Q748" i="34"/>
  <c r="S748" i="34"/>
  <c r="T748" i="34"/>
  <c r="Y748" i="34"/>
  <c r="AH748" i="34"/>
  <c r="AI748" i="34"/>
  <c r="AK748" i="34"/>
  <c r="AN748" i="34"/>
  <c r="AQ748" i="34"/>
  <c r="AR748" i="34"/>
  <c r="AT748" i="34"/>
  <c r="AW748" i="34"/>
  <c r="AZ748" i="34"/>
  <c r="G749" i="34"/>
  <c r="H749" i="34"/>
  <c r="J749" i="34"/>
  <c r="K749" i="34"/>
  <c r="P749" i="34"/>
  <c r="Q749" i="34"/>
  <c r="S749" i="34"/>
  <c r="T749" i="34"/>
  <c r="Y749" i="34"/>
  <c r="AH749" i="34"/>
  <c r="AI749" i="34"/>
  <c r="AK749" i="34"/>
  <c r="AN749" i="34"/>
  <c r="AQ749" i="34"/>
  <c r="AR749" i="34"/>
  <c r="AT749" i="34"/>
  <c r="AW749" i="34"/>
  <c r="AZ749" i="34"/>
  <c r="D750" i="34"/>
  <c r="G750" i="34"/>
  <c r="H750" i="34"/>
  <c r="J750" i="34"/>
  <c r="K750" i="34"/>
  <c r="P750" i="34"/>
  <c r="Q750" i="34"/>
  <c r="S750" i="34"/>
  <c r="T750" i="34"/>
  <c r="Y750" i="34"/>
  <c r="AH750" i="34"/>
  <c r="AI750" i="34"/>
  <c r="AK750" i="34"/>
  <c r="AN750" i="34"/>
  <c r="AQ750" i="34"/>
  <c r="AR750" i="34"/>
  <c r="AT750" i="34"/>
  <c r="AW750" i="34"/>
  <c r="AZ750" i="34"/>
  <c r="G751" i="34"/>
  <c r="H751" i="34"/>
  <c r="J751" i="34"/>
  <c r="K751" i="34"/>
  <c r="P751" i="34"/>
  <c r="Q751" i="34"/>
  <c r="S751" i="34"/>
  <c r="T751" i="34"/>
  <c r="Y751" i="34"/>
  <c r="AH751" i="34"/>
  <c r="AI751" i="34"/>
  <c r="AK751" i="34"/>
  <c r="AN751" i="34"/>
  <c r="AQ751" i="34"/>
  <c r="AR751" i="34"/>
  <c r="AT751" i="34"/>
  <c r="AW751" i="34"/>
  <c r="AZ751" i="34"/>
  <c r="G752" i="34"/>
  <c r="H752" i="34"/>
  <c r="J752" i="34"/>
  <c r="K752" i="34"/>
  <c r="P752" i="34"/>
  <c r="Q752" i="34"/>
  <c r="S752" i="34"/>
  <c r="T752" i="34"/>
  <c r="Y752" i="34"/>
  <c r="AH752" i="34"/>
  <c r="AI752" i="34"/>
  <c r="AK752" i="34"/>
  <c r="AN752" i="34"/>
  <c r="AQ752" i="34"/>
  <c r="AR752" i="34"/>
  <c r="AT752" i="34"/>
  <c r="AW752" i="34"/>
  <c r="AZ752" i="34"/>
  <c r="G753" i="34"/>
  <c r="H753" i="34"/>
  <c r="J753" i="34"/>
  <c r="K753" i="34"/>
  <c r="P753" i="34"/>
  <c r="Q753" i="34"/>
  <c r="S753" i="34"/>
  <c r="T753" i="34"/>
  <c r="Y753" i="34"/>
  <c r="AH753" i="34"/>
  <c r="AI753" i="34"/>
  <c r="AK753" i="34"/>
  <c r="AN753" i="34"/>
  <c r="AQ753" i="34"/>
  <c r="AR753" i="34"/>
  <c r="AT753" i="34"/>
  <c r="AW753" i="34"/>
  <c r="AZ753" i="34"/>
  <c r="G754" i="34"/>
  <c r="H754" i="34"/>
  <c r="J754" i="34"/>
  <c r="K754" i="34"/>
  <c r="P754" i="34"/>
  <c r="Q754" i="34"/>
  <c r="S754" i="34"/>
  <c r="T754" i="34"/>
  <c r="Y754" i="34"/>
  <c r="AH754" i="34"/>
  <c r="AI754" i="34"/>
  <c r="AK754" i="34"/>
  <c r="AN754" i="34"/>
  <c r="AQ754" i="34"/>
  <c r="AR754" i="34"/>
  <c r="AT754" i="34"/>
  <c r="AW754" i="34"/>
  <c r="AZ754" i="34"/>
  <c r="G755" i="34"/>
  <c r="H755" i="34"/>
  <c r="J755" i="34"/>
  <c r="K755" i="34"/>
  <c r="P755" i="34"/>
  <c r="Q755" i="34"/>
  <c r="S755" i="34"/>
  <c r="T755" i="34"/>
  <c r="Y755" i="34"/>
  <c r="AH755" i="34"/>
  <c r="AI755" i="34"/>
  <c r="AK755" i="34"/>
  <c r="AN755" i="34"/>
  <c r="AQ755" i="34"/>
  <c r="AR755" i="34"/>
  <c r="AT755" i="34"/>
  <c r="AW755" i="34"/>
  <c r="AZ755" i="34"/>
  <c r="D756" i="34"/>
  <c r="G756" i="34"/>
  <c r="H756" i="34"/>
  <c r="J756" i="34"/>
  <c r="K756" i="34"/>
  <c r="P756" i="34"/>
  <c r="Q756" i="34"/>
  <c r="S756" i="34"/>
  <c r="T756" i="34"/>
  <c r="Y756" i="34"/>
  <c r="AH756" i="34"/>
  <c r="AI756" i="34"/>
  <c r="AK756" i="34"/>
  <c r="AN756" i="34"/>
  <c r="AQ756" i="34"/>
  <c r="AR756" i="34"/>
  <c r="AT756" i="34"/>
  <c r="AW756" i="34"/>
  <c r="AZ756" i="34"/>
  <c r="G757" i="34"/>
  <c r="H757" i="34"/>
  <c r="J757" i="34"/>
  <c r="K757" i="34"/>
  <c r="P757" i="34"/>
  <c r="Q757" i="34"/>
  <c r="S757" i="34"/>
  <c r="T757" i="34"/>
  <c r="Y757" i="34"/>
  <c r="AH757" i="34"/>
  <c r="AI757" i="34"/>
  <c r="AK757" i="34"/>
  <c r="AN757" i="34"/>
  <c r="AQ757" i="34"/>
  <c r="AR757" i="34"/>
  <c r="AT757" i="34"/>
  <c r="AW757" i="34"/>
  <c r="AZ757" i="34"/>
  <c r="G758" i="34"/>
  <c r="H758" i="34"/>
  <c r="J758" i="34"/>
  <c r="K758" i="34"/>
  <c r="P758" i="34"/>
  <c r="Q758" i="34"/>
  <c r="S758" i="34"/>
  <c r="T758" i="34"/>
  <c r="Y758" i="34"/>
  <c r="AI758" i="34"/>
  <c r="AK758" i="34"/>
  <c r="AN758" i="34"/>
  <c r="AQ758" i="34"/>
  <c r="AR758" i="34"/>
  <c r="AT758" i="34"/>
  <c r="AW758" i="34"/>
  <c r="AZ758" i="34"/>
  <c r="D759" i="34"/>
  <c r="G759" i="34"/>
  <c r="H759" i="34"/>
  <c r="J759" i="34"/>
  <c r="K759" i="34"/>
  <c r="P759" i="34"/>
  <c r="Q759" i="34"/>
  <c r="S759" i="34"/>
  <c r="T759" i="34"/>
  <c r="Y759" i="34"/>
  <c r="AH759" i="34"/>
  <c r="AI759" i="34"/>
  <c r="AK759" i="34"/>
  <c r="AN759" i="34"/>
  <c r="AQ759" i="34"/>
  <c r="AR759" i="34"/>
  <c r="AT759" i="34"/>
  <c r="AW759" i="34"/>
  <c r="AZ759" i="34"/>
  <c r="G760" i="34"/>
  <c r="H760" i="34"/>
  <c r="J760" i="34"/>
  <c r="K760" i="34"/>
  <c r="P760" i="34"/>
  <c r="Q760" i="34"/>
  <c r="S760" i="34"/>
  <c r="T760" i="34"/>
  <c r="Y760" i="34"/>
  <c r="AH760" i="34"/>
  <c r="AI760" i="34"/>
  <c r="AK760" i="34"/>
  <c r="AN760" i="34"/>
  <c r="AQ760" i="34"/>
  <c r="AR760" i="34"/>
  <c r="AT760" i="34"/>
  <c r="AW760" i="34"/>
  <c r="AZ760" i="34"/>
  <c r="G761" i="34"/>
  <c r="H761" i="34"/>
  <c r="J761" i="34"/>
  <c r="K761" i="34"/>
  <c r="P761" i="34"/>
  <c r="Q761" i="34"/>
  <c r="S761" i="34"/>
  <c r="T761" i="34"/>
  <c r="Y761" i="34"/>
  <c r="AH761" i="34"/>
  <c r="AI761" i="34"/>
  <c r="AK761" i="34"/>
  <c r="AN761" i="34"/>
  <c r="AQ761" i="34"/>
  <c r="AR761" i="34"/>
  <c r="AT761" i="34"/>
  <c r="AW761" i="34"/>
  <c r="AZ761" i="34"/>
  <c r="G762" i="34"/>
  <c r="H762" i="34"/>
  <c r="J762" i="34"/>
  <c r="K762" i="34"/>
  <c r="P762" i="34"/>
  <c r="Q762" i="34"/>
  <c r="S762" i="34"/>
  <c r="T762" i="34"/>
  <c r="Y762" i="34"/>
  <c r="AH762" i="34"/>
  <c r="AI762" i="34"/>
  <c r="AK762" i="34"/>
  <c r="AN762" i="34"/>
  <c r="AQ762" i="34"/>
  <c r="AR762" i="34"/>
  <c r="AT762" i="34"/>
  <c r="AW762" i="34"/>
  <c r="AZ762" i="34"/>
  <c r="G763" i="34"/>
  <c r="H763" i="34"/>
  <c r="J763" i="34"/>
  <c r="K763" i="34"/>
  <c r="P763" i="34"/>
  <c r="Q763" i="34"/>
  <c r="S763" i="34"/>
  <c r="T763" i="34"/>
  <c r="Y763" i="34"/>
  <c r="AH763" i="34"/>
  <c r="AI763" i="34"/>
  <c r="AK763" i="34"/>
  <c r="AN763" i="34"/>
  <c r="AQ763" i="34"/>
  <c r="AR763" i="34"/>
  <c r="AT763" i="34"/>
  <c r="AW763" i="34"/>
  <c r="AZ763" i="34"/>
  <c r="G764" i="34"/>
  <c r="H764" i="34"/>
  <c r="J764" i="34"/>
  <c r="K764" i="34"/>
  <c r="P764" i="34"/>
  <c r="Q764" i="34"/>
  <c r="S764" i="34"/>
  <c r="T764" i="34"/>
  <c r="Y764" i="34"/>
  <c r="AH764" i="34"/>
  <c r="AI764" i="34"/>
  <c r="AK764" i="34"/>
  <c r="AN764" i="34"/>
  <c r="AQ764" i="34"/>
  <c r="AR764" i="34"/>
  <c r="AT764" i="34"/>
  <c r="AW764" i="34"/>
  <c r="AZ764" i="34"/>
  <c r="D765" i="34"/>
  <c r="G765" i="34"/>
  <c r="H765" i="34"/>
  <c r="J765" i="34"/>
  <c r="K765" i="34"/>
  <c r="P765" i="34"/>
  <c r="Q765" i="34"/>
  <c r="S765" i="34"/>
  <c r="T765" i="34"/>
  <c r="Y765" i="34"/>
  <c r="AH765" i="34"/>
  <c r="AI765" i="34"/>
  <c r="AK765" i="34"/>
  <c r="AN765" i="34"/>
  <c r="AQ765" i="34"/>
  <c r="AR765" i="34"/>
  <c r="AT765" i="34"/>
  <c r="AW765" i="34"/>
  <c r="AZ765" i="34"/>
  <c r="D766" i="34"/>
  <c r="G766" i="34"/>
  <c r="H766" i="34"/>
  <c r="J766" i="34"/>
  <c r="K766" i="34"/>
  <c r="P766" i="34"/>
  <c r="Q766" i="34"/>
  <c r="S766" i="34"/>
  <c r="T766" i="34"/>
  <c r="Y766" i="34"/>
  <c r="AI766" i="34"/>
  <c r="AK766" i="34"/>
  <c r="AN766" i="34"/>
  <c r="AQ766" i="34"/>
  <c r="AR766" i="34"/>
  <c r="AT766" i="34"/>
  <c r="AW766" i="34"/>
  <c r="AZ766" i="34"/>
  <c r="G767" i="34"/>
  <c r="H767" i="34"/>
  <c r="J767" i="34"/>
  <c r="K767" i="34"/>
  <c r="P767" i="34"/>
  <c r="Q767" i="34"/>
  <c r="S767" i="34"/>
  <c r="T767" i="34"/>
  <c r="Y767" i="34"/>
  <c r="AH767" i="34"/>
  <c r="AI767" i="34"/>
  <c r="AK767" i="34"/>
  <c r="AN767" i="34"/>
  <c r="AQ767" i="34"/>
  <c r="AR767" i="34"/>
  <c r="AT767" i="34"/>
  <c r="AW767" i="34"/>
  <c r="AZ767" i="34"/>
  <c r="G768" i="34"/>
  <c r="H768" i="34"/>
  <c r="J768" i="34"/>
  <c r="K768" i="34"/>
  <c r="P768" i="34"/>
  <c r="Q768" i="34"/>
  <c r="S768" i="34"/>
  <c r="T768" i="34"/>
  <c r="Y768" i="34"/>
  <c r="AH768" i="34"/>
  <c r="AI768" i="34"/>
  <c r="AK768" i="34"/>
  <c r="AN768" i="34"/>
  <c r="AQ768" i="34"/>
  <c r="AR768" i="34"/>
  <c r="AT768" i="34"/>
  <c r="AW768" i="34"/>
  <c r="AZ768" i="34"/>
  <c r="G769" i="34"/>
  <c r="H769" i="34"/>
  <c r="J769" i="34"/>
  <c r="K769" i="34"/>
  <c r="P769" i="34"/>
  <c r="Q769" i="34"/>
  <c r="S769" i="34"/>
  <c r="T769" i="34"/>
  <c r="Y769" i="34"/>
  <c r="AI769" i="34"/>
  <c r="AK769" i="34"/>
  <c r="AN769" i="34"/>
  <c r="AQ769" i="34"/>
  <c r="AR769" i="34"/>
  <c r="AT769" i="34"/>
  <c r="AW769" i="34"/>
  <c r="AZ769" i="34"/>
  <c r="D770" i="34"/>
  <c r="G770" i="34"/>
  <c r="H770" i="34"/>
  <c r="J770" i="34"/>
  <c r="K770" i="34"/>
  <c r="P770" i="34"/>
  <c r="Q770" i="34"/>
  <c r="S770" i="34"/>
  <c r="T770" i="34"/>
  <c r="Y770" i="34"/>
  <c r="AI770" i="34"/>
  <c r="AK770" i="34"/>
  <c r="AN770" i="34"/>
  <c r="AQ770" i="34"/>
  <c r="AR770" i="34"/>
  <c r="AT770" i="34"/>
  <c r="AW770" i="34"/>
  <c r="AZ770" i="34"/>
  <c r="G771" i="34"/>
  <c r="H771" i="34"/>
  <c r="J771" i="34"/>
  <c r="K771" i="34"/>
  <c r="P771" i="34"/>
  <c r="Q771" i="34"/>
  <c r="S771" i="34"/>
  <c r="T771" i="34"/>
  <c r="Y771" i="34"/>
  <c r="AI771" i="34"/>
  <c r="AK771" i="34"/>
  <c r="AN771" i="34"/>
  <c r="AQ771" i="34"/>
  <c r="AR771" i="34"/>
  <c r="AT771" i="34"/>
  <c r="AW771" i="34"/>
  <c r="AZ771" i="34"/>
  <c r="G772" i="34"/>
  <c r="H772" i="34"/>
  <c r="J772" i="34"/>
  <c r="K772" i="34"/>
  <c r="P772" i="34"/>
  <c r="Q772" i="34"/>
  <c r="S772" i="34"/>
  <c r="T772" i="34"/>
  <c r="Y772" i="34"/>
  <c r="AH772" i="34"/>
  <c r="AI772" i="34"/>
  <c r="AK772" i="34"/>
  <c r="AN772" i="34"/>
  <c r="AQ772" i="34"/>
  <c r="AR772" i="34"/>
  <c r="AT772" i="34"/>
  <c r="AW772" i="34"/>
  <c r="AZ772" i="34"/>
  <c r="G773" i="34"/>
  <c r="H773" i="34"/>
  <c r="J773" i="34"/>
  <c r="K773" i="34"/>
  <c r="P773" i="34"/>
  <c r="Q773" i="34"/>
  <c r="S773" i="34"/>
  <c r="T773" i="34"/>
  <c r="Y773" i="34"/>
  <c r="AI773" i="34"/>
  <c r="AK773" i="34"/>
  <c r="AN773" i="34"/>
  <c r="AQ773" i="34"/>
  <c r="AR773" i="34"/>
  <c r="AT773" i="34"/>
  <c r="AW773" i="34"/>
  <c r="AZ773" i="34"/>
  <c r="D774" i="34"/>
  <c r="G774" i="34"/>
  <c r="H774" i="34"/>
  <c r="J774" i="34"/>
  <c r="K774" i="34"/>
  <c r="P774" i="34"/>
  <c r="Q774" i="34"/>
  <c r="S774" i="34"/>
  <c r="T774" i="34"/>
  <c r="Y774" i="34"/>
  <c r="AH774" i="34"/>
  <c r="AI774" i="34"/>
  <c r="AK774" i="34"/>
  <c r="AN774" i="34"/>
  <c r="AQ774" i="34"/>
  <c r="AR774" i="34"/>
  <c r="AT774" i="34"/>
  <c r="AW774" i="34"/>
  <c r="AZ774" i="34"/>
  <c r="M26" i="7"/>
  <c r="M2" i="7"/>
  <c r="M3" i="7"/>
  <c r="M4" i="7"/>
  <c r="M5" i="7"/>
  <c r="M6" i="7"/>
  <c r="M7" i="7"/>
  <c r="M8" i="7"/>
  <c r="M9" i="7"/>
  <c r="M10" i="7"/>
  <c r="M11" i="7"/>
  <c r="M12" i="7"/>
  <c r="M14" i="7"/>
  <c r="M15" i="7"/>
  <c r="M16" i="7"/>
  <c r="M17" i="7"/>
  <c r="M18" i="7"/>
  <c r="M19" i="7"/>
  <c r="M21" i="7"/>
  <c r="M22" i="7"/>
  <c r="M23" i="7"/>
  <c r="M24" i="7"/>
  <c r="M25" i="7"/>
  <c r="M27"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13" i="7"/>
  <c r="M28" i="7"/>
  <c r="M20" i="7"/>
  <c r="S1" i="5"/>
  <c r="U1" i="5"/>
  <c r="Z1" i="5"/>
  <c r="S2" i="5"/>
  <c r="T2" i="5"/>
  <c r="U2" i="5"/>
  <c r="W2" i="5"/>
  <c r="X2" i="5"/>
  <c r="Y2" i="5"/>
  <c r="Z2" i="5"/>
  <c r="AA2" i="5"/>
  <c r="AB2" i="5"/>
  <c r="S3" i="5"/>
  <c r="T3" i="5"/>
  <c r="U3" i="5"/>
  <c r="V3" i="5"/>
  <c r="W3" i="5"/>
  <c r="AC3" i="5"/>
  <c r="S4" i="5"/>
  <c r="T4" i="5"/>
  <c r="U4" i="5"/>
  <c r="V4" i="5"/>
  <c r="W4" i="5"/>
  <c r="S5" i="5"/>
  <c r="U5" i="5"/>
  <c r="Z5" i="5"/>
  <c r="AC5" i="5"/>
  <c r="S6" i="5"/>
  <c r="T6" i="5"/>
  <c r="U6" i="5"/>
  <c r="V6" i="5"/>
  <c r="W6" i="5"/>
  <c r="X6" i="5"/>
  <c r="Y6" i="5"/>
  <c r="Z6" i="5"/>
  <c r="AA6" i="5"/>
  <c r="AB6" i="5"/>
  <c r="S7" i="5"/>
  <c r="T7" i="5"/>
  <c r="U7" i="5"/>
  <c r="V7" i="5"/>
  <c r="Z7" i="5"/>
  <c r="AC7" i="5"/>
  <c r="S8" i="5"/>
  <c r="T8" i="5"/>
  <c r="U8" i="5"/>
  <c r="V8" i="5"/>
  <c r="S9" i="5"/>
  <c r="U9" i="5"/>
  <c r="Z9" i="5"/>
  <c r="AC9" i="5"/>
  <c r="S10" i="5"/>
  <c r="T10" i="5"/>
  <c r="U10" i="5"/>
  <c r="V10" i="5"/>
  <c r="W10" i="5"/>
  <c r="X10" i="5"/>
  <c r="Y10" i="5"/>
  <c r="Z10" i="5"/>
  <c r="AA10" i="5"/>
  <c r="AB10" i="5"/>
  <c r="S11" i="5"/>
  <c r="T11" i="5"/>
  <c r="U11" i="5"/>
  <c r="V11" i="5"/>
  <c r="W11" i="5"/>
  <c r="Z11" i="5"/>
  <c r="AC11" i="5"/>
  <c r="S12" i="5"/>
  <c r="T12" i="5"/>
  <c r="U12" i="5"/>
  <c r="V12" i="5"/>
  <c r="W12" i="5"/>
  <c r="X12" i="5"/>
  <c r="AB12" i="5"/>
  <c r="S13" i="5"/>
  <c r="U13" i="5"/>
  <c r="Z13" i="5"/>
  <c r="S14" i="5"/>
  <c r="T14" i="5"/>
  <c r="U14" i="5"/>
  <c r="W14" i="5"/>
  <c r="X14" i="5"/>
  <c r="Y14" i="5"/>
  <c r="Z14" i="5"/>
  <c r="AA14" i="5"/>
  <c r="AB14" i="5"/>
  <c r="S15" i="5"/>
  <c r="T15" i="5"/>
  <c r="U15" i="5"/>
  <c r="V15" i="5"/>
  <c r="W15" i="5"/>
  <c r="AC15" i="5"/>
  <c r="S16" i="5"/>
  <c r="T16" i="5"/>
  <c r="U16" i="5"/>
  <c r="V16" i="5"/>
  <c r="W16" i="5"/>
  <c r="X16" i="5"/>
  <c r="AB16" i="5"/>
  <c r="S17" i="5"/>
  <c r="T17" i="5"/>
  <c r="U17" i="5"/>
  <c r="Z17" i="5"/>
  <c r="S18" i="5"/>
  <c r="T18" i="5"/>
  <c r="U18" i="5"/>
  <c r="V18" i="5"/>
  <c r="W18" i="5"/>
  <c r="X18" i="5"/>
  <c r="Y18" i="5"/>
  <c r="Z18" i="5"/>
  <c r="AA18" i="5"/>
  <c r="AB18" i="5"/>
  <c r="S19" i="5"/>
  <c r="T19" i="5"/>
  <c r="U19" i="5"/>
  <c r="V19" i="5"/>
  <c r="W19" i="5"/>
  <c r="Z19" i="5"/>
  <c r="AC19" i="5"/>
  <c r="S20" i="5"/>
  <c r="T20" i="5"/>
  <c r="U20" i="5"/>
  <c r="V20" i="5"/>
  <c r="W20" i="5"/>
  <c r="AA20" i="5"/>
  <c r="S21" i="5"/>
  <c r="U21" i="5"/>
  <c r="Z21" i="5"/>
  <c r="AC21" i="5"/>
  <c r="S22" i="5"/>
  <c r="T22" i="5"/>
  <c r="U22" i="5"/>
  <c r="V22" i="5"/>
  <c r="W22" i="5"/>
  <c r="X22" i="5"/>
  <c r="Y22" i="5"/>
  <c r="Z22" i="5"/>
  <c r="AA22" i="5"/>
  <c r="AB22" i="5"/>
  <c r="S23" i="5"/>
  <c r="T23" i="5"/>
  <c r="U23" i="5"/>
  <c r="V23" i="5"/>
  <c r="W23" i="5"/>
  <c r="Z23" i="5"/>
  <c r="AC23" i="5"/>
  <c r="S24" i="5"/>
  <c r="T24" i="5"/>
  <c r="U24" i="5"/>
  <c r="V24" i="5"/>
  <c r="W24" i="5"/>
  <c r="X24" i="5"/>
  <c r="Y24" i="5"/>
  <c r="AB24" i="5"/>
  <c r="S25" i="5"/>
  <c r="U25" i="5"/>
  <c r="Z25" i="5"/>
  <c r="S26" i="5"/>
  <c r="T26" i="5"/>
  <c r="U26" i="5"/>
  <c r="W26" i="5"/>
  <c r="X26" i="5"/>
  <c r="Y26" i="5"/>
  <c r="Z26" i="5"/>
  <c r="AA26" i="5"/>
  <c r="AB26" i="5"/>
  <c r="S27" i="5"/>
  <c r="T27" i="5"/>
  <c r="U27" i="5"/>
  <c r="V27" i="5"/>
  <c r="W27" i="5"/>
  <c r="AC27" i="5"/>
  <c r="S28" i="5"/>
  <c r="T28" i="5"/>
  <c r="U28" i="5"/>
  <c r="V28" i="5"/>
  <c r="W28" i="5"/>
  <c r="X28" i="5"/>
  <c r="AA28" i="5"/>
  <c r="AB28" i="5"/>
  <c r="S29" i="5"/>
  <c r="U29" i="5"/>
  <c r="Z29" i="5"/>
  <c r="S30" i="5"/>
  <c r="T30" i="5"/>
  <c r="U30" i="5"/>
  <c r="W30" i="5"/>
  <c r="X30" i="5"/>
  <c r="Y30" i="5"/>
  <c r="Z30" i="5"/>
  <c r="AA30" i="5"/>
  <c r="AB30" i="5"/>
  <c r="S31" i="5"/>
  <c r="T31" i="5"/>
  <c r="U31" i="5"/>
  <c r="V31" i="5"/>
  <c r="W31" i="5"/>
  <c r="AC31" i="5"/>
  <c r="S32" i="5"/>
  <c r="T32" i="5"/>
  <c r="U32" i="5"/>
  <c r="V32" i="5"/>
  <c r="W32" i="5"/>
  <c r="AA32" i="5"/>
  <c r="S33" i="5"/>
  <c r="U33" i="5"/>
  <c r="Z33" i="5"/>
  <c r="S34" i="5"/>
  <c r="T34" i="5"/>
  <c r="U34" i="5"/>
  <c r="W34" i="5"/>
  <c r="X34" i="5"/>
  <c r="Y34" i="5"/>
  <c r="Z34" i="5"/>
  <c r="AA34" i="5"/>
  <c r="AB34" i="5"/>
  <c r="S35" i="5"/>
  <c r="T35" i="5"/>
  <c r="U35" i="5"/>
  <c r="V35" i="5"/>
  <c r="AC35" i="5"/>
  <c r="S36" i="5"/>
  <c r="T36" i="5"/>
  <c r="U36" i="5"/>
  <c r="V36" i="5"/>
  <c r="W36" i="5"/>
  <c r="AA36" i="5"/>
  <c r="S37" i="5"/>
  <c r="U37" i="5"/>
  <c r="X37" i="5"/>
  <c r="Z37" i="5"/>
  <c r="AC37" i="5"/>
  <c r="S38" i="5"/>
  <c r="T38" i="5"/>
  <c r="U38" i="5"/>
  <c r="V38" i="5"/>
  <c r="W38" i="5"/>
  <c r="X38" i="5"/>
  <c r="Y38" i="5"/>
  <c r="Z38" i="5"/>
  <c r="AA38" i="5"/>
  <c r="AB38" i="5"/>
  <c r="S39" i="5"/>
  <c r="T39" i="5"/>
  <c r="U39" i="5"/>
  <c r="V39" i="5"/>
  <c r="W39" i="5"/>
  <c r="Z39" i="5"/>
  <c r="AC39" i="5"/>
  <c r="S40" i="5"/>
  <c r="T40" i="5"/>
  <c r="U40" i="5"/>
  <c r="V40" i="5"/>
  <c r="W40" i="5"/>
  <c r="Y40" i="5"/>
  <c r="S41" i="5"/>
  <c r="T41" i="5"/>
  <c r="U41" i="5"/>
  <c r="X41" i="5"/>
  <c r="Z41" i="5"/>
  <c r="AC41" i="5"/>
  <c r="S42" i="5"/>
  <c r="T42" i="5"/>
  <c r="U42" i="5"/>
  <c r="V42" i="5"/>
  <c r="W42" i="5"/>
  <c r="X42" i="5"/>
  <c r="Y42" i="5"/>
  <c r="Z42" i="5"/>
  <c r="AA42" i="5"/>
  <c r="AB42" i="5"/>
  <c r="S43" i="5"/>
  <c r="T43" i="5"/>
  <c r="U43" i="5"/>
  <c r="V43" i="5"/>
  <c r="W43" i="5"/>
  <c r="AC43" i="5"/>
  <c r="S44" i="5"/>
  <c r="T44" i="5"/>
  <c r="U44" i="5"/>
  <c r="V44" i="5"/>
  <c r="X44" i="5"/>
  <c r="Y44" i="5"/>
  <c r="AB44" i="5"/>
  <c r="S45" i="5"/>
  <c r="U45" i="5"/>
  <c r="Z45" i="5"/>
  <c r="S46" i="5"/>
  <c r="T46" i="5"/>
  <c r="U46" i="5"/>
  <c r="W46" i="5"/>
  <c r="X46" i="5"/>
  <c r="Y46" i="5"/>
  <c r="Z46" i="5"/>
  <c r="AA46" i="5"/>
  <c r="AB46" i="5"/>
  <c r="S47" i="5"/>
  <c r="T47" i="5"/>
  <c r="U47" i="5"/>
  <c r="V47" i="5"/>
  <c r="Z47" i="5"/>
  <c r="AC47" i="5"/>
  <c r="S48" i="5"/>
  <c r="T48" i="5"/>
  <c r="U48" i="5"/>
  <c r="V48" i="5"/>
  <c r="W48" i="5"/>
  <c r="X48" i="5"/>
  <c r="Y48" i="5"/>
  <c r="AB48" i="5"/>
  <c r="S49" i="5"/>
  <c r="T49" i="5"/>
  <c r="U49" i="5"/>
  <c r="Z49" i="5"/>
  <c r="S50" i="5"/>
  <c r="T50" i="5"/>
  <c r="U50" i="5"/>
  <c r="W50" i="5"/>
  <c r="X50" i="5"/>
  <c r="Y50" i="5"/>
  <c r="Z50" i="5"/>
  <c r="AA50" i="5"/>
  <c r="AB50" i="5"/>
  <c r="S51" i="5"/>
  <c r="T51" i="5"/>
  <c r="U51" i="5"/>
  <c r="V51" i="5"/>
  <c r="Z51" i="5"/>
  <c r="AC51" i="5"/>
  <c r="S52" i="5"/>
  <c r="T52" i="5"/>
  <c r="U52" i="5"/>
  <c r="V52" i="5"/>
  <c r="W52" i="5"/>
  <c r="X52" i="5"/>
  <c r="Y52" i="5"/>
  <c r="AB52" i="5"/>
  <c r="S53" i="5"/>
  <c r="U53" i="5"/>
  <c r="Z53" i="5"/>
  <c r="S54" i="5"/>
  <c r="T54" i="5"/>
  <c r="U54" i="5"/>
  <c r="W54" i="5"/>
  <c r="X54" i="5"/>
  <c r="Y54" i="5"/>
  <c r="Z54" i="5"/>
  <c r="AA54" i="5"/>
  <c r="AB54" i="5"/>
  <c r="S55" i="5"/>
  <c r="T55" i="5"/>
  <c r="U55" i="5"/>
  <c r="V55" i="5"/>
  <c r="W55" i="5"/>
  <c r="AC55" i="5"/>
  <c r="S56" i="5"/>
  <c r="T56" i="5"/>
  <c r="U56" i="5"/>
  <c r="V56" i="5"/>
  <c r="W56" i="5"/>
  <c r="Y56" i="5"/>
  <c r="Z56" i="5"/>
  <c r="S57" i="5"/>
  <c r="U57" i="5"/>
  <c r="Z57" i="5"/>
  <c r="AC57" i="5"/>
  <c r="S58" i="5"/>
  <c r="T58" i="5"/>
  <c r="U58" i="5"/>
  <c r="V58" i="5"/>
  <c r="W58" i="5"/>
  <c r="X58" i="5"/>
  <c r="Y58" i="5"/>
  <c r="Z58" i="5"/>
  <c r="AA58" i="5"/>
  <c r="AB58" i="5"/>
  <c r="S59" i="5"/>
  <c r="T59" i="5"/>
  <c r="U59" i="5"/>
  <c r="V59" i="5"/>
  <c r="W59" i="5"/>
  <c r="Z59" i="5"/>
  <c r="AC59" i="5"/>
  <c r="S60" i="5"/>
  <c r="T60" i="5"/>
  <c r="U60" i="5"/>
  <c r="V60" i="5"/>
  <c r="W60" i="5"/>
  <c r="X60" i="5"/>
  <c r="Y60" i="5"/>
  <c r="AB60" i="5"/>
  <c r="E971" i="12" l="1"/>
  <c r="E938" i="12"/>
  <c r="E959" i="12"/>
  <c r="E941" i="12"/>
  <c r="E935" i="12"/>
  <c r="E930" i="12"/>
  <c r="E923" i="12"/>
  <c r="E953" i="12"/>
  <c r="L605" i="34"/>
  <c r="M605" i="34"/>
  <c r="N605" i="34"/>
  <c r="V52" i="1"/>
  <c r="U63" i="34"/>
  <c r="V63" i="34"/>
  <c r="W63" i="34"/>
  <c r="T51" i="12"/>
  <c r="AH62" i="34"/>
  <c r="L51" i="12"/>
  <c r="Q62" i="34"/>
  <c r="AE61" i="34"/>
  <c r="AF61" i="34"/>
  <c r="AD61" i="34"/>
  <c r="U60" i="34"/>
  <c r="V60" i="34"/>
  <c r="W60" i="34"/>
  <c r="I49" i="12"/>
  <c r="H49" i="12" s="1"/>
  <c r="K60" i="34"/>
  <c r="AA48" i="12"/>
  <c r="Z48" i="12" s="1"/>
  <c r="AR59" i="34"/>
  <c r="L48" i="12"/>
  <c r="Q59" i="34"/>
  <c r="U47" i="12"/>
  <c r="AI58" i="34"/>
  <c r="G47" i="12"/>
  <c r="H58" i="34"/>
  <c r="N46" i="12"/>
  <c r="T57" i="34"/>
  <c r="T45" i="12"/>
  <c r="AH56" i="34"/>
  <c r="L45" i="12"/>
  <c r="Q56" i="34"/>
  <c r="U44" i="12"/>
  <c r="AI55" i="34"/>
  <c r="L55" i="34"/>
  <c r="N55" i="34"/>
  <c r="M55" i="34"/>
  <c r="AF54" i="34"/>
  <c r="AE54" i="34"/>
  <c r="AD54" i="34"/>
  <c r="T42" i="12"/>
  <c r="AH53" i="34"/>
  <c r="L42" i="12"/>
  <c r="K42" i="12" s="1"/>
  <c r="Q53" i="34"/>
  <c r="P41" i="12"/>
  <c r="Y52" i="34"/>
  <c r="L52" i="34"/>
  <c r="M52" i="34"/>
  <c r="N52" i="34"/>
  <c r="N40" i="12"/>
  <c r="M40" i="12" s="1"/>
  <c r="T51" i="34"/>
  <c r="G40" i="12"/>
  <c r="H51" i="34"/>
  <c r="U39" i="12"/>
  <c r="AI50" i="34"/>
  <c r="G39" i="12"/>
  <c r="H50" i="34"/>
  <c r="U38" i="12"/>
  <c r="AI49" i="34"/>
  <c r="L38" i="12"/>
  <c r="K38" i="12" s="1"/>
  <c r="Q49" i="34"/>
  <c r="P37" i="12"/>
  <c r="Y48" i="34"/>
  <c r="L48" i="34"/>
  <c r="M48" i="34"/>
  <c r="N48" i="34"/>
  <c r="L36" i="12"/>
  <c r="Q47" i="34"/>
  <c r="U46" i="34"/>
  <c r="V46" i="34"/>
  <c r="W46" i="34"/>
  <c r="I35" i="12"/>
  <c r="K46" i="34"/>
  <c r="S34" i="12"/>
  <c r="AD45" i="34"/>
  <c r="AE45" i="34"/>
  <c r="AF45" i="34"/>
  <c r="S33" i="12"/>
  <c r="AD44" i="34"/>
  <c r="AE44" i="34"/>
  <c r="AF44" i="34"/>
  <c r="N32" i="12"/>
  <c r="T43" i="34"/>
  <c r="G32" i="12"/>
  <c r="H43" i="34"/>
  <c r="U42" i="34"/>
  <c r="V42" i="34"/>
  <c r="W42" i="34"/>
  <c r="I31" i="12"/>
  <c r="H31" i="12" s="1"/>
  <c r="K42" i="34"/>
  <c r="T30" i="12"/>
  <c r="AH41" i="34"/>
  <c r="L30" i="12"/>
  <c r="K30" i="12" s="1"/>
  <c r="Q41" i="34"/>
  <c r="U40" i="34"/>
  <c r="V40" i="34"/>
  <c r="W40" i="34"/>
  <c r="I29" i="12"/>
  <c r="K40" i="34"/>
  <c r="AA28" i="12"/>
  <c r="AR39" i="34"/>
  <c r="L28" i="12"/>
  <c r="Q39" i="34"/>
  <c r="V27" i="1"/>
  <c r="V38" i="34"/>
  <c r="W38" i="34"/>
  <c r="U38" i="34"/>
  <c r="I27" i="12"/>
  <c r="K38" i="34"/>
  <c r="T26" i="12"/>
  <c r="AH37" i="34"/>
  <c r="L26" i="12"/>
  <c r="Q37" i="34"/>
  <c r="S25" i="12"/>
  <c r="AF36" i="34"/>
  <c r="AE36" i="34"/>
  <c r="AD36" i="34"/>
  <c r="L36" i="34"/>
  <c r="M36" i="34"/>
  <c r="N36" i="34"/>
  <c r="L24" i="12"/>
  <c r="Q35" i="34"/>
  <c r="U23" i="12"/>
  <c r="AI34" i="34"/>
  <c r="G23" i="12"/>
  <c r="F23" i="12" s="1"/>
  <c r="H34" i="34"/>
  <c r="U22" i="12"/>
  <c r="AI33" i="34"/>
  <c r="G22" i="12"/>
  <c r="H33" i="34"/>
  <c r="AA21" i="12"/>
  <c r="Z21" i="12" s="1"/>
  <c r="AR32" i="34"/>
  <c r="S21" i="12"/>
  <c r="AD32" i="34"/>
  <c r="AE32" i="34"/>
  <c r="AF32" i="34"/>
  <c r="N32" i="34"/>
  <c r="L32" i="34"/>
  <c r="M32" i="34"/>
  <c r="L20" i="12"/>
  <c r="Q31" i="34"/>
  <c r="N19" i="12"/>
  <c r="T30" i="34"/>
  <c r="AA18" i="12"/>
  <c r="AR29" i="34"/>
  <c r="V18" i="1"/>
  <c r="U29" i="34"/>
  <c r="V29" i="34"/>
  <c r="W29" i="34"/>
  <c r="I18" i="12"/>
  <c r="K29" i="34"/>
  <c r="U17" i="12"/>
  <c r="AI28" i="34"/>
  <c r="L17" i="12"/>
  <c r="Q28" i="34"/>
  <c r="AD27" i="34"/>
  <c r="AE27" i="34"/>
  <c r="AF27" i="34"/>
  <c r="I16" i="12"/>
  <c r="K27" i="34"/>
  <c r="S15" i="12"/>
  <c r="AD26" i="34"/>
  <c r="AE26" i="34"/>
  <c r="AF26" i="34"/>
  <c r="T14" i="12"/>
  <c r="AH25" i="34"/>
  <c r="L14" i="12"/>
  <c r="K14" i="12" s="1"/>
  <c r="Q25" i="34"/>
  <c r="U24" i="34"/>
  <c r="V24" i="34"/>
  <c r="W24" i="34"/>
  <c r="I13" i="12"/>
  <c r="K24" i="34"/>
  <c r="L12" i="12"/>
  <c r="Q23" i="34"/>
  <c r="AD21" i="34"/>
  <c r="AE21" i="34"/>
  <c r="AF21" i="34"/>
  <c r="L10" i="12"/>
  <c r="K10" i="12" s="1"/>
  <c r="Q21" i="34"/>
  <c r="P9" i="12"/>
  <c r="Y20" i="34"/>
  <c r="M20" i="34"/>
  <c r="N20" i="34"/>
  <c r="L20" i="34"/>
  <c r="N8" i="12"/>
  <c r="T19" i="34"/>
  <c r="N7" i="12"/>
  <c r="T18" i="34"/>
  <c r="AA6" i="12"/>
  <c r="Z6" i="12" s="1"/>
  <c r="AR17" i="34"/>
  <c r="N6" i="12"/>
  <c r="T17" i="34"/>
  <c r="T5" i="12"/>
  <c r="AH16" i="34"/>
  <c r="N4" i="12"/>
  <c r="T15" i="34"/>
  <c r="G4" i="12"/>
  <c r="H15" i="34"/>
  <c r="AA772" i="34"/>
  <c r="AB772" i="34"/>
  <c r="AC772" i="34"/>
  <c r="AA766" i="34"/>
  <c r="AB766" i="34"/>
  <c r="AC766" i="34"/>
  <c r="AA760" i="34"/>
  <c r="AB760" i="34"/>
  <c r="AC760" i="34"/>
  <c r="AA754" i="34"/>
  <c r="AB754" i="34"/>
  <c r="AC754" i="34"/>
  <c r="AA748" i="34"/>
  <c r="AB748" i="34"/>
  <c r="AC748" i="34"/>
  <c r="AA742" i="34"/>
  <c r="AB742" i="34"/>
  <c r="AC742" i="34"/>
  <c r="AA736" i="34"/>
  <c r="AB736" i="34"/>
  <c r="AC736" i="34"/>
  <c r="AA730" i="34"/>
  <c r="AB730" i="34"/>
  <c r="AC730" i="34"/>
  <c r="AA724" i="34"/>
  <c r="AB724" i="34"/>
  <c r="AC724" i="34"/>
  <c r="AA718" i="34"/>
  <c r="AB718" i="34"/>
  <c r="AC718" i="34"/>
  <c r="AA712" i="34"/>
  <c r="AB712" i="34"/>
  <c r="AC712" i="34"/>
  <c r="AA706" i="34"/>
  <c r="AB706" i="34"/>
  <c r="AC706" i="34"/>
  <c r="AA700" i="34"/>
  <c r="AB700" i="34"/>
  <c r="AC700" i="34"/>
  <c r="AA694" i="34"/>
  <c r="AB694" i="34"/>
  <c r="AC694" i="34"/>
  <c r="AA688" i="34"/>
  <c r="AB688" i="34"/>
  <c r="AC688" i="34"/>
  <c r="AA682" i="34"/>
  <c r="AB682" i="34"/>
  <c r="AC682" i="34"/>
  <c r="AC676" i="34"/>
  <c r="AA676" i="34"/>
  <c r="AB676" i="34"/>
  <c r="AC670" i="34"/>
  <c r="AA670" i="34"/>
  <c r="AB670" i="34"/>
  <c r="AA664" i="34"/>
  <c r="AB664" i="34"/>
  <c r="AC664" i="34"/>
  <c r="AA658" i="34"/>
  <c r="AB658" i="34"/>
  <c r="AC658" i="34"/>
  <c r="AA652" i="34"/>
  <c r="AB652" i="34"/>
  <c r="AC652" i="34"/>
  <c r="AA646" i="34"/>
  <c r="AB646" i="34"/>
  <c r="AC646" i="34"/>
  <c r="AA640" i="34"/>
  <c r="AB640" i="34"/>
  <c r="AC640" i="34"/>
  <c r="AA634" i="34"/>
  <c r="AB634" i="34"/>
  <c r="AC634" i="34"/>
  <c r="AA628" i="34"/>
  <c r="AB628" i="34"/>
  <c r="AC628" i="34"/>
  <c r="AA622" i="34"/>
  <c r="AB622" i="34"/>
  <c r="AC622" i="34"/>
  <c r="AA616" i="34"/>
  <c r="AB616" i="34"/>
  <c r="AC616" i="34"/>
  <c r="AA610" i="34"/>
  <c r="AB610" i="34"/>
  <c r="AC610" i="34"/>
  <c r="AA604" i="34"/>
  <c r="AB604" i="34"/>
  <c r="AC604" i="34"/>
  <c r="AA598" i="34"/>
  <c r="AB598" i="34"/>
  <c r="AC598" i="34"/>
  <c r="AA592" i="34"/>
  <c r="AB592" i="34"/>
  <c r="AC592" i="34"/>
  <c r="AA586" i="34"/>
  <c r="AB586" i="34"/>
  <c r="AC586" i="34"/>
  <c r="AA580" i="34"/>
  <c r="AB580" i="34"/>
  <c r="AC580" i="34"/>
  <c r="AA574" i="34"/>
  <c r="AB574" i="34"/>
  <c r="AC574" i="34"/>
  <c r="AA568" i="34"/>
  <c r="AB568" i="34"/>
  <c r="AC568" i="34"/>
  <c r="AA562" i="34"/>
  <c r="AB562" i="34"/>
  <c r="AC562" i="34"/>
  <c r="AA556" i="34"/>
  <c r="AB556" i="34"/>
  <c r="AC556" i="34"/>
  <c r="AA550" i="34"/>
  <c r="AB550" i="34"/>
  <c r="AC550" i="34"/>
  <c r="AB544" i="34"/>
  <c r="AA544" i="34"/>
  <c r="AC544" i="34"/>
  <c r="AA538" i="34"/>
  <c r="AB538" i="34"/>
  <c r="AC538" i="34"/>
  <c r="AA532" i="34"/>
  <c r="AB532" i="34"/>
  <c r="AC532" i="34"/>
  <c r="AA526" i="34"/>
  <c r="AB526" i="34"/>
  <c r="AC526" i="34"/>
  <c r="AA520" i="34"/>
  <c r="AB520" i="34"/>
  <c r="AC520" i="34"/>
  <c r="AA514" i="34"/>
  <c r="AB514" i="34"/>
  <c r="AC514" i="34"/>
  <c r="AA508" i="34"/>
  <c r="AB508" i="34"/>
  <c r="AC508" i="34"/>
  <c r="AA502" i="34"/>
  <c r="AB502" i="34"/>
  <c r="AC502" i="34"/>
  <c r="AA496" i="34"/>
  <c r="AB496" i="34"/>
  <c r="AC496" i="34"/>
  <c r="AA490" i="34"/>
  <c r="AB490" i="34"/>
  <c r="AC490" i="34"/>
  <c r="AA484" i="34"/>
  <c r="AB484" i="34"/>
  <c r="AC484" i="34"/>
  <c r="AA478" i="34"/>
  <c r="AB478" i="34"/>
  <c r="AC478" i="34"/>
  <c r="AA472" i="34"/>
  <c r="AB472" i="34"/>
  <c r="AC472" i="34"/>
  <c r="AA466" i="34"/>
  <c r="AB466" i="34"/>
  <c r="AC466" i="34"/>
  <c r="AA460" i="34"/>
  <c r="AB460" i="34"/>
  <c r="AC460" i="34"/>
  <c r="AA454" i="34"/>
  <c r="AB454" i="34"/>
  <c r="AC454" i="34"/>
  <c r="AA448" i="34"/>
  <c r="AB448" i="34"/>
  <c r="AC448" i="34"/>
  <c r="AB442" i="34"/>
  <c r="AC442" i="34"/>
  <c r="AA442" i="34"/>
  <c r="AB436" i="34"/>
  <c r="AC436" i="34"/>
  <c r="AA436" i="34"/>
  <c r="AB430" i="34"/>
  <c r="AC430" i="34"/>
  <c r="AA430" i="34"/>
  <c r="AB424" i="34"/>
  <c r="AC424" i="34"/>
  <c r="AA424" i="34"/>
  <c r="AB418" i="34"/>
  <c r="AC418" i="34"/>
  <c r="AA418" i="34"/>
  <c r="AB412" i="34"/>
  <c r="AC412" i="34"/>
  <c r="AA412" i="34"/>
  <c r="AB406" i="34"/>
  <c r="AC406" i="34"/>
  <c r="AA406" i="34"/>
  <c r="AC400" i="34"/>
  <c r="AA400" i="34"/>
  <c r="AB400" i="34"/>
  <c r="AC394" i="34"/>
  <c r="AA394" i="34"/>
  <c r="AB394" i="34"/>
  <c r="AC388" i="34"/>
  <c r="AA388" i="34"/>
  <c r="AB388" i="34"/>
  <c r="AC382" i="34"/>
  <c r="AA382" i="34"/>
  <c r="AB382" i="34"/>
  <c r="AC376" i="34"/>
  <c r="AA376" i="34"/>
  <c r="AB376" i="34"/>
  <c r="AA370" i="34"/>
  <c r="AB370" i="34"/>
  <c r="AC370" i="34"/>
  <c r="AA364" i="34"/>
  <c r="AB364" i="34"/>
  <c r="AC364" i="34"/>
  <c r="AA358" i="34"/>
  <c r="AB358" i="34"/>
  <c r="AC358" i="34"/>
  <c r="AA352" i="34"/>
  <c r="AB352" i="34"/>
  <c r="AC352" i="34"/>
  <c r="AA346" i="34"/>
  <c r="AB346" i="34"/>
  <c r="AC346" i="34"/>
  <c r="AA340" i="34"/>
  <c r="AB340" i="34"/>
  <c r="AC340" i="34"/>
  <c r="AA334" i="34"/>
  <c r="AB334" i="34"/>
  <c r="AC334" i="34"/>
  <c r="AC328" i="34"/>
  <c r="AA328" i="34"/>
  <c r="AB328" i="34"/>
  <c r="AC322" i="34"/>
  <c r="AA322" i="34"/>
  <c r="AB322" i="34"/>
  <c r="AC316" i="34"/>
  <c r="AA316" i="34"/>
  <c r="AB316" i="34"/>
  <c r="AC310" i="34"/>
  <c r="AA310" i="34"/>
  <c r="AB310" i="34"/>
  <c r="AC304" i="34"/>
  <c r="AA304" i="34"/>
  <c r="AB304" i="34"/>
  <c r="AC298" i="34"/>
  <c r="AA298" i="34"/>
  <c r="AB298" i="34"/>
  <c r="AC292" i="34"/>
  <c r="AA292" i="34"/>
  <c r="AB292" i="34"/>
  <c r="AC286" i="34"/>
  <c r="AA286" i="34"/>
  <c r="AB286" i="34"/>
  <c r="AC280" i="34"/>
  <c r="AA280" i="34"/>
  <c r="AB280" i="34"/>
  <c r="AA274" i="34"/>
  <c r="AC274" i="34"/>
  <c r="AB274" i="34"/>
  <c r="AA268" i="34"/>
  <c r="AB268" i="34"/>
  <c r="AC268" i="34"/>
  <c r="AA262" i="34"/>
  <c r="AB262" i="34"/>
  <c r="AC262" i="34"/>
  <c r="AA256" i="34"/>
  <c r="AB256" i="34"/>
  <c r="AC256" i="34"/>
  <c r="AA250" i="34"/>
  <c r="AB250" i="34"/>
  <c r="AC250" i="34"/>
  <c r="AA244" i="34"/>
  <c r="AB244" i="34"/>
  <c r="AC244" i="34"/>
  <c r="AC238" i="34"/>
  <c r="AA238" i="34"/>
  <c r="AB238" i="34"/>
  <c r="AC232" i="34"/>
  <c r="AA232" i="34"/>
  <c r="AB232" i="34"/>
  <c r="AC226" i="34"/>
  <c r="AA226" i="34"/>
  <c r="AB226" i="34"/>
  <c r="AA220" i="34"/>
  <c r="AB220" i="34"/>
  <c r="AC220" i="34"/>
  <c r="AA214" i="34"/>
  <c r="AC214" i="34"/>
  <c r="AB214" i="34"/>
  <c r="AA208" i="34"/>
  <c r="AC208" i="34"/>
  <c r="AB208" i="34"/>
  <c r="AA202" i="34"/>
  <c r="AB202" i="34"/>
  <c r="AC202" i="34"/>
  <c r="AB196" i="34"/>
  <c r="AA196" i="34"/>
  <c r="AC196" i="34"/>
  <c r="AB190" i="34"/>
  <c r="AA190" i="34"/>
  <c r="AC190" i="34"/>
  <c r="AA184" i="34"/>
  <c r="AC184" i="34"/>
  <c r="AB184" i="34"/>
  <c r="AA178" i="34"/>
  <c r="AC178" i="34"/>
  <c r="AB178" i="34"/>
  <c r="AB172" i="34"/>
  <c r="AC172" i="34"/>
  <c r="AA172" i="34"/>
  <c r="AA166" i="34"/>
  <c r="AB166" i="34"/>
  <c r="AC166" i="34"/>
  <c r="AA160" i="34"/>
  <c r="AB160" i="34"/>
  <c r="AC160" i="34"/>
  <c r="AA154" i="34"/>
  <c r="AB154" i="34"/>
  <c r="AC154" i="34"/>
  <c r="AA148" i="34"/>
  <c r="AB148" i="34"/>
  <c r="AC148" i="34"/>
  <c r="AA142" i="34"/>
  <c r="AB142" i="34"/>
  <c r="AC142" i="34"/>
  <c r="AA136" i="34"/>
  <c r="AB136" i="34"/>
  <c r="AC136" i="34"/>
  <c r="AA130" i="34"/>
  <c r="AB130" i="34"/>
  <c r="AC130" i="34"/>
  <c r="AA124" i="34"/>
  <c r="AB124" i="34"/>
  <c r="AC124" i="34"/>
  <c r="AA118" i="34"/>
  <c r="AB118" i="34"/>
  <c r="AC118" i="34"/>
  <c r="AB112" i="34"/>
  <c r="AC112" i="34"/>
  <c r="AA112" i="34"/>
  <c r="AB106" i="34"/>
  <c r="AC106" i="34"/>
  <c r="AA106" i="34"/>
  <c r="AB100" i="34"/>
  <c r="AC100" i="34"/>
  <c r="AA100" i="34"/>
  <c r="AB94" i="34"/>
  <c r="AC94" i="34"/>
  <c r="AA94" i="34"/>
  <c r="AB88" i="34"/>
  <c r="AC88" i="34"/>
  <c r="AA88" i="34"/>
  <c r="AB82" i="34"/>
  <c r="AC82" i="34"/>
  <c r="AA82" i="34"/>
  <c r="AB76" i="34"/>
  <c r="AC76" i="34"/>
  <c r="AA76" i="34"/>
  <c r="R59" i="12"/>
  <c r="AB70" i="34"/>
  <c r="AC70" i="34"/>
  <c r="AA70" i="34"/>
  <c r="AB64" i="34"/>
  <c r="AC64" i="34"/>
  <c r="AA64" i="34"/>
  <c r="R47" i="12"/>
  <c r="AB58" i="34"/>
  <c r="AC58" i="34"/>
  <c r="AA58" i="34"/>
  <c r="AB52" i="34"/>
  <c r="AC52" i="34"/>
  <c r="AA52" i="34"/>
  <c r="R35" i="12"/>
  <c r="AB46" i="34"/>
  <c r="AC46" i="34"/>
  <c r="AA46" i="34"/>
  <c r="AB40" i="34"/>
  <c r="AC40" i="34"/>
  <c r="AA40" i="34"/>
  <c r="R23" i="12"/>
  <c r="AB34" i="34"/>
  <c r="AC34" i="34"/>
  <c r="AA34" i="34"/>
  <c r="AB28" i="34"/>
  <c r="AC28" i="34"/>
  <c r="AA28" i="34"/>
  <c r="R11" i="12"/>
  <c r="AA22" i="34"/>
  <c r="AB22" i="34"/>
  <c r="AC22" i="34"/>
  <c r="AA16" i="34"/>
  <c r="AB16" i="34"/>
  <c r="AC16" i="34"/>
  <c r="U12" i="12"/>
  <c r="AI23" i="34"/>
  <c r="U40" i="12"/>
  <c r="AI51" i="34"/>
  <c r="P8" i="12"/>
  <c r="Y19" i="34"/>
  <c r="P32" i="12"/>
  <c r="Y43" i="34"/>
  <c r="P53" i="12"/>
  <c r="Y64" i="34"/>
  <c r="T40" i="12"/>
  <c r="AH51" i="34"/>
  <c r="AD766" i="34"/>
  <c r="AE766" i="34"/>
  <c r="AF766" i="34"/>
  <c r="L763" i="34"/>
  <c r="M763" i="34"/>
  <c r="N763" i="34"/>
  <c r="L762" i="34"/>
  <c r="M762" i="34"/>
  <c r="N762" i="34"/>
  <c r="M743" i="34"/>
  <c r="N743" i="34"/>
  <c r="L743" i="34"/>
  <c r="U738" i="34"/>
  <c r="V738" i="34"/>
  <c r="W738" i="34"/>
  <c r="AD733" i="34"/>
  <c r="AE733" i="34"/>
  <c r="AF733" i="34"/>
  <c r="L732" i="34"/>
  <c r="M732" i="34"/>
  <c r="N732" i="34"/>
  <c r="U731" i="34"/>
  <c r="V731" i="34"/>
  <c r="W731" i="34"/>
  <c r="U728" i="34"/>
  <c r="V728" i="34"/>
  <c r="W728" i="34"/>
  <c r="N718" i="34"/>
  <c r="L718" i="34"/>
  <c r="M718" i="34"/>
  <c r="W717" i="34"/>
  <c r="U717" i="34"/>
  <c r="V717" i="34"/>
  <c r="L704" i="34"/>
  <c r="M704" i="34"/>
  <c r="N704" i="34"/>
  <c r="M670" i="34"/>
  <c r="N670" i="34"/>
  <c r="L670" i="34"/>
  <c r="AD663" i="34"/>
  <c r="AE663" i="34"/>
  <c r="AF663" i="34"/>
  <c r="U658" i="34"/>
  <c r="V658" i="34"/>
  <c r="W658" i="34"/>
  <c r="L657" i="34"/>
  <c r="M657" i="34"/>
  <c r="N657" i="34"/>
  <c r="AF640" i="34"/>
  <c r="AD640" i="34"/>
  <c r="AE640" i="34"/>
  <c r="AD630" i="34"/>
  <c r="AE630" i="34"/>
  <c r="AF630" i="34"/>
  <c r="L621" i="34"/>
  <c r="M621" i="34"/>
  <c r="N621" i="34"/>
  <c r="U620" i="34"/>
  <c r="V620" i="34"/>
  <c r="W620" i="34"/>
  <c r="V612" i="34"/>
  <c r="W612" i="34"/>
  <c r="U612" i="34"/>
  <c r="U610" i="34"/>
  <c r="V610" i="34"/>
  <c r="W610" i="34"/>
  <c r="AF592" i="34"/>
  <c r="AD592" i="34"/>
  <c r="AE592" i="34"/>
  <c r="L590" i="34"/>
  <c r="M590" i="34"/>
  <c r="N590" i="34"/>
  <c r="U583" i="34"/>
  <c r="V583" i="34"/>
  <c r="W583" i="34"/>
  <c r="U566" i="34"/>
  <c r="V566" i="34"/>
  <c r="W566" i="34"/>
  <c r="AD541" i="34"/>
  <c r="AE541" i="34"/>
  <c r="AF541" i="34"/>
  <c r="L538" i="34"/>
  <c r="M538" i="34"/>
  <c r="N538" i="34"/>
  <c r="U537" i="34"/>
  <c r="V537" i="34"/>
  <c r="W537" i="34"/>
  <c r="AD518" i="34"/>
  <c r="AE518" i="34"/>
  <c r="AF518" i="34"/>
  <c r="L509" i="34"/>
  <c r="M509" i="34"/>
  <c r="N509" i="34"/>
  <c r="N505" i="34"/>
  <c r="L505" i="34"/>
  <c r="M505" i="34"/>
  <c r="U494" i="34"/>
  <c r="V494" i="34"/>
  <c r="W494" i="34"/>
  <c r="L482" i="34"/>
  <c r="M482" i="34"/>
  <c r="N482" i="34"/>
  <c r="V474" i="34"/>
  <c r="W474" i="34"/>
  <c r="U474" i="34"/>
  <c r="U464" i="34"/>
  <c r="V464" i="34"/>
  <c r="W464" i="34"/>
  <c r="AE461" i="34"/>
  <c r="AF461" i="34"/>
  <c r="AD461" i="34"/>
  <c r="AF460" i="34"/>
  <c r="AD460" i="34"/>
  <c r="AE460" i="34"/>
  <c r="L458" i="34"/>
  <c r="M458" i="34"/>
  <c r="N458" i="34"/>
  <c r="U457" i="34"/>
  <c r="V457" i="34"/>
  <c r="W457" i="34"/>
  <c r="AF438" i="34"/>
  <c r="AD438" i="34"/>
  <c r="AE438" i="34"/>
  <c r="L437" i="34"/>
  <c r="M437" i="34"/>
  <c r="N437" i="34"/>
  <c r="L433" i="34"/>
  <c r="M433" i="34"/>
  <c r="N433" i="34"/>
  <c r="L432" i="34"/>
  <c r="M432" i="34"/>
  <c r="N432" i="34"/>
  <c r="U431" i="34"/>
  <c r="V431" i="34"/>
  <c r="W431" i="34"/>
  <c r="U429" i="34"/>
  <c r="V429" i="34"/>
  <c r="W429" i="34"/>
  <c r="L413" i="34"/>
  <c r="M413" i="34"/>
  <c r="N413" i="34"/>
  <c r="U405" i="34"/>
  <c r="V405" i="34"/>
  <c r="W405" i="34"/>
  <c r="M372" i="34"/>
  <c r="N372" i="34"/>
  <c r="L372" i="34"/>
  <c r="U352" i="34"/>
  <c r="V352" i="34"/>
  <c r="W352" i="34"/>
  <c r="AD338" i="34"/>
  <c r="AE338" i="34"/>
  <c r="AF338" i="34"/>
  <c r="AD303" i="34"/>
  <c r="AE303" i="34"/>
  <c r="AF303" i="34"/>
  <c r="J275" i="34"/>
  <c r="AF239" i="34"/>
  <c r="AE239" i="34"/>
  <c r="AD239" i="34"/>
  <c r="V220" i="34"/>
  <c r="W220" i="34"/>
  <c r="U220" i="34"/>
  <c r="AE199" i="34"/>
  <c r="AD199" i="34"/>
  <c r="AF199" i="34"/>
  <c r="AD184" i="34"/>
  <c r="AF184" i="34"/>
  <c r="AE184" i="34"/>
  <c r="AD172" i="34"/>
  <c r="AE172" i="34"/>
  <c r="AF172" i="34"/>
  <c r="AD157" i="34"/>
  <c r="AE157" i="34"/>
  <c r="AF157" i="34"/>
  <c r="M156" i="34"/>
  <c r="N156" i="34"/>
  <c r="L156" i="34"/>
  <c r="AD152" i="34"/>
  <c r="AF152" i="34"/>
  <c r="AE152" i="34"/>
  <c r="L152" i="34"/>
  <c r="M152" i="34"/>
  <c r="N152" i="34"/>
  <c r="V149" i="34"/>
  <c r="U149" i="34"/>
  <c r="W149" i="34"/>
  <c r="L147" i="34"/>
  <c r="M147" i="34"/>
  <c r="N147" i="34"/>
  <c r="U145" i="34"/>
  <c r="V145" i="34"/>
  <c r="W145" i="34"/>
  <c r="AD140" i="34"/>
  <c r="AF140" i="34"/>
  <c r="AE140" i="34"/>
  <c r="L133" i="34"/>
  <c r="M133" i="34"/>
  <c r="N133" i="34"/>
  <c r="U114" i="34"/>
  <c r="V114" i="34"/>
  <c r="W114" i="34"/>
  <c r="L109" i="34"/>
  <c r="N109" i="34"/>
  <c r="M109" i="34"/>
  <c r="U108" i="34"/>
  <c r="V108" i="34"/>
  <c r="W108" i="34"/>
  <c r="U99" i="34"/>
  <c r="V99" i="34"/>
  <c r="W99" i="34"/>
  <c r="N98" i="34"/>
  <c r="L98" i="34"/>
  <c r="M98" i="34"/>
  <c r="W97" i="34"/>
  <c r="U97" i="34"/>
  <c r="V97" i="34"/>
  <c r="AF78" i="34"/>
  <c r="AE78" i="34"/>
  <c r="AD78" i="34"/>
  <c r="U58" i="12"/>
  <c r="AI69" i="34"/>
  <c r="U65" i="34"/>
  <c r="V65" i="34"/>
  <c r="W65" i="34"/>
  <c r="L765" i="34"/>
  <c r="N765" i="34"/>
  <c r="M765" i="34"/>
  <c r="L764" i="34"/>
  <c r="M764" i="34"/>
  <c r="N764" i="34"/>
  <c r="U763" i="34"/>
  <c r="V763" i="34"/>
  <c r="W763" i="34"/>
  <c r="AF758" i="34"/>
  <c r="AE758" i="34"/>
  <c r="AD758" i="34"/>
  <c r="AE753" i="34"/>
  <c r="AF753" i="34"/>
  <c r="AD753" i="34"/>
  <c r="AD751" i="34"/>
  <c r="AE751" i="34"/>
  <c r="AF751" i="34"/>
  <c r="L747" i="34"/>
  <c r="N747" i="34"/>
  <c r="M747" i="34"/>
  <c r="L746" i="34"/>
  <c r="M746" i="34"/>
  <c r="N746" i="34"/>
  <c r="L745" i="34"/>
  <c r="M745" i="34"/>
  <c r="N745" i="34"/>
  <c r="L744" i="34"/>
  <c r="M744" i="34"/>
  <c r="N744" i="34"/>
  <c r="U743" i="34"/>
  <c r="V743" i="34"/>
  <c r="W743" i="34"/>
  <c r="N742" i="34"/>
  <c r="L742" i="34"/>
  <c r="M742" i="34"/>
  <c r="W741" i="34"/>
  <c r="U741" i="34"/>
  <c r="V741" i="34"/>
  <c r="U740" i="34"/>
  <c r="V740" i="34"/>
  <c r="W740" i="34"/>
  <c r="AD736" i="34"/>
  <c r="AE736" i="34"/>
  <c r="AF736" i="34"/>
  <c r="AE735" i="34"/>
  <c r="AF735" i="34"/>
  <c r="AD735" i="34"/>
  <c r="L733" i="34"/>
  <c r="M733" i="34"/>
  <c r="N733" i="34"/>
  <c r="U732" i="34"/>
  <c r="V732" i="34"/>
  <c r="W732" i="34"/>
  <c r="V730" i="34"/>
  <c r="W730" i="34"/>
  <c r="U730" i="34"/>
  <c r="W729" i="34"/>
  <c r="U729" i="34"/>
  <c r="V729" i="34"/>
  <c r="AD724" i="34"/>
  <c r="AE724" i="34"/>
  <c r="AF724" i="34"/>
  <c r="AE723" i="34"/>
  <c r="AF723" i="34"/>
  <c r="AD723" i="34"/>
  <c r="AF722" i="34"/>
  <c r="AE722" i="34"/>
  <c r="AD722" i="34"/>
  <c r="L721" i="34"/>
  <c r="M721" i="34"/>
  <c r="N721" i="34"/>
  <c r="U720" i="34"/>
  <c r="V720" i="34"/>
  <c r="W720" i="34"/>
  <c r="V718" i="34"/>
  <c r="W718" i="34"/>
  <c r="U718" i="34"/>
  <c r="M713" i="34"/>
  <c r="N713" i="34"/>
  <c r="L713" i="34"/>
  <c r="N712" i="34"/>
  <c r="L712" i="34"/>
  <c r="M712" i="34"/>
  <c r="W711" i="34"/>
  <c r="U711" i="34"/>
  <c r="V711" i="34"/>
  <c r="U710" i="34"/>
  <c r="V710" i="34"/>
  <c r="W710" i="34"/>
  <c r="M707" i="34"/>
  <c r="N707" i="34"/>
  <c r="L707" i="34"/>
  <c r="N706" i="34"/>
  <c r="L706" i="34"/>
  <c r="M706" i="34"/>
  <c r="W705" i="34"/>
  <c r="U705" i="34"/>
  <c r="V705" i="34"/>
  <c r="U704" i="34"/>
  <c r="V704" i="34"/>
  <c r="W704" i="34"/>
  <c r="AF698" i="34"/>
  <c r="AE698" i="34"/>
  <c r="AD698" i="34"/>
  <c r="AE693" i="34"/>
  <c r="AF693" i="34"/>
  <c r="AD693" i="34"/>
  <c r="L693" i="34"/>
  <c r="N693" i="34"/>
  <c r="M693" i="34"/>
  <c r="U692" i="34"/>
  <c r="V692" i="34"/>
  <c r="W692" i="34"/>
  <c r="N688" i="34"/>
  <c r="L688" i="34"/>
  <c r="M688" i="34"/>
  <c r="W687" i="34"/>
  <c r="U687" i="34"/>
  <c r="V687" i="34"/>
  <c r="U686" i="34"/>
  <c r="V686" i="34"/>
  <c r="W686" i="34"/>
  <c r="AF679" i="34"/>
  <c r="AD679" i="34"/>
  <c r="AE679" i="34"/>
  <c r="L679" i="34"/>
  <c r="M679" i="34"/>
  <c r="N679" i="34"/>
  <c r="U678" i="34"/>
  <c r="V678" i="34"/>
  <c r="W678" i="34"/>
  <c r="AD672" i="34"/>
  <c r="AE672" i="34"/>
  <c r="AF672" i="34"/>
  <c r="L671" i="34"/>
  <c r="M671" i="34"/>
  <c r="N671" i="34"/>
  <c r="U670" i="34"/>
  <c r="V670" i="34"/>
  <c r="W670" i="34"/>
  <c r="AF664" i="34"/>
  <c r="AD664" i="34"/>
  <c r="AE664" i="34"/>
  <c r="L663" i="34"/>
  <c r="M663" i="34"/>
  <c r="N663" i="34"/>
  <c r="L662" i="34"/>
  <c r="M662" i="34"/>
  <c r="N662" i="34"/>
  <c r="U661" i="34"/>
  <c r="V661" i="34"/>
  <c r="W661" i="34"/>
  <c r="V660" i="34"/>
  <c r="W660" i="34"/>
  <c r="U660" i="34"/>
  <c r="U657" i="34"/>
  <c r="V657" i="34"/>
  <c r="W657" i="34"/>
  <c r="AE653" i="34"/>
  <c r="AF653" i="34"/>
  <c r="AD653" i="34"/>
  <c r="L652" i="34"/>
  <c r="M652" i="34"/>
  <c r="N652" i="34"/>
  <c r="U651" i="34"/>
  <c r="V651" i="34"/>
  <c r="W651" i="34"/>
  <c r="U650" i="34"/>
  <c r="V650" i="34"/>
  <c r="W650" i="34"/>
  <c r="AE647" i="34"/>
  <c r="AF647" i="34"/>
  <c r="AD647" i="34"/>
  <c r="AF646" i="34"/>
  <c r="AD646" i="34"/>
  <c r="AE646" i="34"/>
  <c r="L646" i="34"/>
  <c r="M646" i="34"/>
  <c r="N646" i="34"/>
  <c r="U645" i="34"/>
  <c r="V645" i="34"/>
  <c r="W645" i="34"/>
  <c r="AD642" i="34"/>
  <c r="AE642" i="34"/>
  <c r="AF642" i="34"/>
  <c r="AE641" i="34"/>
  <c r="AF641" i="34"/>
  <c r="AD641" i="34"/>
  <c r="L639" i="34"/>
  <c r="M639" i="34"/>
  <c r="N639" i="34"/>
  <c r="AD638" i="34"/>
  <c r="AE638" i="34"/>
  <c r="AF638" i="34"/>
  <c r="M637" i="34"/>
  <c r="N637" i="34"/>
  <c r="L637" i="34"/>
  <c r="V636" i="34"/>
  <c r="W636" i="34"/>
  <c r="U636" i="34"/>
  <c r="AD631" i="34"/>
  <c r="AE631" i="34"/>
  <c r="AF631" i="34"/>
  <c r="L629" i="34"/>
  <c r="M629" i="34"/>
  <c r="N629" i="34"/>
  <c r="U628" i="34"/>
  <c r="V628" i="34"/>
  <c r="W628" i="34"/>
  <c r="AD624" i="34"/>
  <c r="AE624" i="34"/>
  <c r="AF624" i="34"/>
  <c r="L623" i="34"/>
  <c r="M623" i="34"/>
  <c r="N623" i="34"/>
  <c r="L622" i="34"/>
  <c r="M622" i="34"/>
  <c r="N622" i="34"/>
  <c r="U621" i="34"/>
  <c r="V621" i="34"/>
  <c r="W621" i="34"/>
  <c r="L615" i="34"/>
  <c r="M615" i="34"/>
  <c r="N615" i="34"/>
  <c r="L614" i="34"/>
  <c r="M614" i="34"/>
  <c r="N614" i="34"/>
  <c r="U613" i="34"/>
  <c r="V613" i="34"/>
  <c r="W613" i="34"/>
  <c r="AD607" i="34"/>
  <c r="AE607" i="34"/>
  <c r="AF607" i="34"/>
  <c r="W605" i="34"/>
  <c r="U605" i="34"/>
  <c r="V605" i="34"/>
  <c r="U604" i="34"/>
  <c r="V604" i="34"/>
  <c r="W604" i="34"/>
  <c r="AD596" i="34"/>
  <c r="AE596" i="34"/>
  <c r="AF596" i="34"/>
  <c r="M595" i="34"/>
  <c r="N595" i="34"/>
  <c r="L595" i="34"/>
  <c r="N594" i="34"/>
  <c r="L594" i="34"/>
  <c r="M594" i="34"/>
  <c r="AE593" i="34"/>
  <c r="AF593" i="34"/>
  <c r="AD593" i="34"/>
  <c r="L592" i="34"/>
  <c r="M592" i="34"/>
  <c r="N592" i="34"/>
  <c r="U591" i="34"/>
  <c r="V591" i="34"/>
  <c r="W591" i="34"/>
  <c r="U590" i="34"/>
  <c r="V590" i="34"/>
  <c r="W590" i="34"/>
  <c r="L587" i="34"/>
  <c r="M587" i="34"/>
  <c r="N587" i="34"/>
  <c r="AF586" i="34"/>
  <c r="AD586" i="34"/>
  <c r="AE586" i="34"/>
  <c r="AD585" i="34"/>
  <c r="AE585" i="34"/>
  <c r="AF585" i="34"/>
  <c r="L584" i="34"/>
  <c r="M584" i="34"/>
  <c r="N584" i="34"/>
  <c r="AE581" i="34"/>
  <c r="AF581" i="34"/>
  <c r="AD581" i="34"/>
  <c r="L581" i="34"/>
  <c r="M581" i="34"/>
  <c r="N581" i="34"/>
  <c r="AD579" i="34"/>
  <c r="AE579" i="34"/>
  <c r="AF579" i="34"/>
  <c r="L579" i="34"/>
  <c r="M579" i="34"/>
  <c r="N579" i="34"/>
  <c r="AD578" i="34"/>
  <c r="AE578" i="34"/>
  <c r="AF578" i="34"/>
  <c r="AE575" i="34"/>
  <c r="AF575" i="34"/>
  <c r="AD575" i="34"/>
  <c r="L575" i="34"/>
  <c r="M575" i="34"/>
  <c r="N575" i="34"/>
  <c r="L574" i="34"/>
  <c r="M574" i="34"/>
  <c r="N574" i="34"/>
  <c r="L573" i="34"/>
  <c r="M573" i="34"/>
  <c r="N573" i="34"/>
  <c r="AD571" i="34"/>
  <c r="AE571" i="34"/>
  <c r="AF571" i="34"/>
  <c r="M571" i="34"/>
  <c r="N571" i="34"/>
  <c r="L571" i="34"/>
  <c r="N570" i="34"/>
  <c r="L570" i="34"/>
  <c r="M570" i="34"/>
  <c r="AD559" i="34"/>
  <c r="AE559" i="34"/>
  <c r="AF559" i="34"/>
  <c r="N558" i="34"/>
  <c r="L558" i="34"/>
  <c r="M558" i="34"/>
  <c r="W557" i="34"/>
  <c r="U557" i="34"/>
  <c r="V557" i="34"/>
  <c r="AD553" i="34"/>
  <c r="AE553" i="34"/>
  <c r="AF553" i="34"/>
  <c r="V552" i="34"/>
  <c r="W552" i="34"/>
  <c r="U552" i="34"/>
  <c r="U550" i="34"/>
  <c r="V550" i="34"/>
  <c r="W550" i="34"/>
  <c r="AF543" i="34"/>
  <c r="AE543" i="34"/>
  <c r="AD543" i="34"/>
  <c r="AD542" i="34"/>
  <c r="AE542" i="34"/>
  <c r="AF542" i="34"/>
  <c r="N541" i="34"/>
  <c r="L541" i="34"/>
  <c r="M541" i="34"/>
  <c r="M540" i="34"/>
  <c r="L540" i="34"/>
  <c r="N540" i="34"/>
  <c r="V539" i="34"/>
  <c r="U539" i="34"/>
  <c r="W539" i="34"/>
  <c r="W538" i="34"/>
  <c r="U538" i="34"/>
  <c r="V538" i="34"/>
  <c r="AE534" i="34"/>
  <c r="AF534" i="34"/>
  <c r="AD534" i="34"/>
  <c r="AF533" i="34"/>
  <c r="AD533" i="34"/>
  <c r="AE533" i="34"/>
  <c r="L531" i="34"/>
  <c r="M531" i="34"/>
  <c r="N531" i="34"/>
  <c r="U530" i="34"/>
  <c r="V530" i="34"/>
  <c r="W530" i="34"/>
  <c r="V529" i="34"/>
  <c r="W529" i="34"/>
  <c r="U529" i="34"/>
  <c r="AD525" i="34"/>
  <c r="AE525" i="34"/>
  <c r="AF525" i="34"/>
  <c r="AD524" i="34"/>
  <c r="AE524" i="34"/>
  <c r="AF524" i="34"/>
  <c r="N523" i="34"/>
  <c r="L523" i="34"/>
  <c r="M523" i="34"/>
  <c r="W522" i="34"/>
  <c r="U522" i="34"/>
  <c r="V522" i="34"/>
  <c r="AD519" i="34"/>
  <c r="AE519" i="34"/>
  <c r="AF519" i="34"/>
  <c r="N517" i="34"/>
  <c r="L517" i="34"/>
  <c r="M517" i="34"/>
  <c r="W516" i="34"/>
  <c r="U516" i="34"/>
  <c r="V516" i="34"/>
  <c r="AD511" i="34"/>
  <c r="AE511" i="34"/>
  <c r="AF511" i="34"/>
  <c r="L510" i="34"/>
  <c r="M510" i="34"/>
  <c r="N510" i="34"/>
  <c r="U509" i="34"/>
  <c r="V509" i="34"/>
  <c r="W509" i="34"/>
  <c r="M506" i="34"/>
  <c r="N506" i="34"/>
  <c r="L506" i="34"/>
  <c r="V505" i="34"/>
  <c r="W505" i="34"/>
  <c r="U505" i="34"/>
  <c r="W504" i="34"/>
  <c r="U504" i="34"/>
  <c r="V504" i="34"/>
  <c r="AD500" i="34"/>
  <c r="AE500" i="34"/>
  <c r="AF500" i="34"/>
  <c r="N499" i="34"/>
  <c r="L499" i="34"/>
  <c r="M499" i="34"/>
  <c r="W498" i="34"/>
  <c r="U498" i="34"/>
  <c r="V498" i="34"/>
  <c r="U496" i="34"/>
  <c r="V496" i="34"/>
  <c r="W496" i="34"/>
  <c r="AE491" i="34"/>
  <c r="AF491" i="34"/>
  <c r="AD491" i="34"/>
  <c r="AF490" i="34"/>
  <c r="AD490" i="34"/>
  <c r="AE490" i="34"/>
  <c r="AD488" i="34"/>
  <c r="AE488" i="34"/>
  <c r="AF488" i="34"/>
  <c r="AD486" i="34"/>
  <c r="AE486" i="34"/>
  <c r="AF486" i="34"/>
  <c r="U482" i="34"/>
  <c r="V482" i="34"/>
  <c r="W482" i="34"/>
  <c r="U481" i="34"/>
  <c r="V481" i="34"/>
  <c r="W481" i="34"/>
  <c r="V480" i="34"/>
  <c r="W480" i="34"/>
  <c r="U480" i="34"/>
  <c r="U478" i="34"/>
  <c r="V478" i="34"/>
  <c r="W478" i="34"/>
  <c r="AD471" i="34"/>
  <c r="AE471" i="34"/>
  <c r="AF471" i="34"/>
  <c r="V468" i="34"/>
  <c r="W468" i="34"/>
  <c r="U468" i="34"/>
  <c r="W467" i="34"/>
  <c r="U467" i="34"/>
  <c r="V467" i="34"/>
  <c r="L466" i="34"/>
  <c r="M466" i="34"/>
  <c r="N466" i="34"/>
  <c r="L461" i="34"/>
  <c r="M461" i="34"/>
  <c r="N461" i="34"/>
  <c r="L460" i="34"/>
  <c r="M460" i="34"/>
  <c r="N460" i="34"/>
  <c r="U459" i="34"/>
  <c r="V459" i="34"/>
  <c r="W459" i="34"/>
  <c r="U458" i="34"/>
  <c r="V458" i="34"/>
  <c r="W458" i="34"/>
  <c r="AE455" i="34"/>
  <c r="AF455" i="34"/>
  <c r="AD455" i="34"/>
  <c r="U453" i="34"/>
  <c r="V453" i="34"/>
  <c r="W453" i="34"/>
  <c r="AD450" i="34"/>
  <c r="AE450" i="34"/>
  <c r="AF450" i="34"/>
  <c r="AE449" i="34"/>
  <c r="AF449" i="34"/>
  <c r="AD449" i="34"/>
  <c r="AF448" i="34"/>
  <c r="AD448" i="34"/>
  <c r="AE448" i="34"/>
  <c r="W445" i="34"/>
  <c r="U445" i="34"/>
  <c r="V445" i="34"/>
  <c r="AD441" i="34"/>
  <c r="AE441" i="34"/>
  <c r="AF441" i="34"/>
  <c r="AD440" i="34"/>
  <c r="AE440" i="34"/>
  <c r="AF440" i="34"/>
  <c r="L439" i="34"/>
  <c r="M439" i="34"/>
  <c r="N439" i="34"/>
  <c r="L438" i="34"/>
  <c r="M438" i="34"/>
  <c r="N438" i="34"/>
  <c r="U437" i="34"/>
  <c r="V437" i="34"/>
  <c r="W437" i="34"/>
  <c r="AD435" i="34"/>
  <c r="AE435" i="34"/>
  <c r="AF435" i="34"/>
  <c r="N434" i="34"/>
  <c r="M434" i="34"/>
  <c r="L434" i="34"/>
  <c r="W433" i="34"/>
  <c r="U433" i="34"/>
  <c r="V433" i="34"/>
  <c r="U432" i="34"/>
  <c r="W432" i="34"/>
  <c r="V432" i="34"/>
  <c r="U430" i="34"/>
  <c r="V430" i="34"/>
  <c r="W430" i="34"/>
  <c r="U425" i="34"/>
  <c r="V425" i="34"/>
  <c r="W425" i="34"/>
  <c r="AD422" i="34"/>
  <c r="AE422" i="34"/>
  <c r="AF422" i="34"/>
  <c r="L421" i="34"/>
  <c r="M421" i="34"/>
  <c r="N421" i="34"/>
  <c r="U420" i="34"/>
  <c r="W420" i="34"/>
  <c r="V420" i="34"/>
  <c r="U418" i="34"/>
  <c r="V418" i="34"/>
  <c r="W418" i="34"/>
  <c r="AE415" i="34"/>
  <c r="AF415" i="34"/>
  <c r="AD415" i="34"/>
  <c r="AF414" i="34"/>
  <c r="AD414" i="34"/>
  <c r="AE414" i="34"/>
  <c r="U413" i="34"/>
  <c r="V413" i="34"/>
  <c r="W413" i="34"/>
  <c r="U412" i="34"/>
  <c r="V412" i="34"/>
  <c r="W412" i="34"/>
  <c r="AF408" i="34"/>
  <c r="AD408" i="34"/>
  <c r="AE408" i="34"/>
  <c r="L407" i="34"/>
  <c r="M407" i="34"/>
  <c r="N407" i="34"/>
  <c r="AD406" i="34"/>
  <c r="AE406" i="34"/>
  <c r="AF406" i="34"/>
  <c r="AD402" i="34"/>
  <c r="AE402" i="34"/>
  <c r="AF402" i="34"/>
  <c r="L401" i="34"/>
  <c r="M401" i="34"/>
  <c r="N401" i="34"/>
  <c r="AD399" i="34"/>
  <c r="AE399" i="34"/>
  <c r="AF399" i="34"/>
  <c r="N399" i="34"/>
  <c r="L399" i="34"/>
  <c r="M399" i="34"/>
  <c r="U396" i="34"/>
  <c r="V396" i="34"/>
  <c r="W396" i="34"/>
  <c r="AF391" i="34"/>
  <c r="AD391" i="34"/>
  <c r="AE391" i="34"/>
  <c r="L389" i="34"/>
  <c r="M389" i="34"/>
  <c r="N389" i="34"/>
  <c r="U388" i="34"/>
  <c r="V388" i="34"/>
  <c r="W388" i="34"/>
  <c r="AD383" i="34"/>
  <c r="AE383" i="34"/>
  <c r="AF383" i="34"/>
  <c r="AD382" i="34"/>
  <c r="AE382" i="34"/>
  <c r="AF382" i="34"/>
  <c r="N381" i="34"/>
  <c r="L381" i="34"/>
  <c r="M381" i="34"/>
  <c r="AE380" i="34"/>
  <c r="AF380" i="34"/>
  <c r="AD380" i="34"/>
  <c r="L379" i="34"/>
  <c r="M379" i="34"/>
  <c r="N379" i="34"/>
  <c r="AD376" i="34"/>
  <c r="AE376" i="34"/>
  <c r="AF376" i="34"/>
  <c r="M376" i="34"/>
  <c r="N376" i="34"/>
  <c r="L376" i="34"/>
  <c r="AD373" i="34"/>
  <c r="AE373" i="34"/>
  <c r="AF373" i="34"/>
  <c r="N373" i="34"/>
  <c r="L373" i="34"/>
  <c r="M373" i="34"/>
  <c r="W372" i="34"/>
  <c r="U372" i="34"/>
  <c r="V372" i="34"/>
  <c r="AF364" i="34"/>
  <c r="AD364" i="34"/>
  <c r="AE364" i="34"/>
  <c r="AF358" i="34"/>
  <c r="AD358" i="34"/>
  <c r="AE358" i="34"/>
  <c r="L357" i="34"/>
  <c r="M357" i="34"/>
  <c r="N357" i="34"/>
  <c r="U356" i="34"/>
  <c r="V356" i="34"/>
  <c r="W356" i="34"/>
  <c r="N354" i="34"/>
  <c r="L354" i="34"/>
  <c r="M354" i="34"/>
  <c r="AD349" i="34"/>
  <c r="AE349" i="34"/>
  <c r="AF349" i="34"/>
  <c r="AD348" i="34"/>
  <c r="AE348" i="34"/>
  <c r="AF348" i="34"/>
  <c r="AE347" i="34"/>
  <c r="AF347" i="34"/>
  <c r="AD347" i="34"/>
  <c r="AD345" i="34"/>
  <c r="AE345" i="34"/>
  <c r="AF345" i="34"/>
  <c r="AD344" i="34"/>
  <c r="AE344" i="34"/>
  <c r="AF344" i="34"/>
  <c r="AD343" i="34"/>
  <c r="AE343" i="34"/>
  <c r="AF343" i="34"/>
  <c r="U340" i="34"/>
  <c r="V340" i="34"/>
  <c r="W340" i="34"/>
  <c r="U339" i="34"/>
  <c r="W339" i="34"/>
  <c r="V339" i="34"/>
  <c r="AF334" i="34"/>
  <c r="AD334" i="34"/>
  <c r="AE334" i="34"/>
  <c r="AD332" i="34"/>
  <c r="AE332" i="34"/>
  <c r="AF332" i="34"/>
  <c r="L332" i="34"/>
  <c r="M332" i="34"/>
  <c r="N332" i="34"/>
  <c r="U331" i="34"/>
  <c r="V331" i="34"/>
  <c r="W331" i="34"/>
  <c r="V330" i="34"/>
  <c r="W330" i="34"/>
  <c r="U330" i="34"/>
  <c r="L329" i="34"/>
  <c r="M329" i="34"/>
  <c r="N329" i="34"/>
  <c r="M328" i="34"/>
  <c r="N328" i="34"/>
  <c r="L328" i="34"/>
  <c r="N327" i="34"/>
  <c r="L327" i="34"/>
  <c r="M327" i="34"/>
  <c r="AE326" i="34"/>
  <c r="AF326" i="34"/>
  <c r="AD326" i="34"/>
  <c r="AF325" i="34"/>
  <c r="AD325" i="34"/>
  <c r="AE325" i="34"/>
  <c r="AE324" i="34"/>
  <c r="AF324" i="34"/>
  <c r="AD324" i="34"/>
  <c r="AD323" i="34"/>
  <c r="AE323" i="34"/>
  <c r="AF323" i="34"/>
  <c r="AE320" i="34"/>
  <c r="AF320" i="34"/>
  <c r="AD320" i="34"/>
  <c r="AF319" i="34"/>
  <c r="AD319" i="34"/>
  <c r="AE319" i="34"/>
  <c r="AD311" i="34"/>
  <c r="AE311" i="34"/>
  <c r="AF311" i="34"/>
  <c r="N303" i="34"/>
  <c r="M303" i="34"/>
  <c r="L303" i="34"/>
  <c r="L299" i="34"/>
  <c r="M299" i="34"/>
  <c r="N299" i="34"/>
  <c r="M298" i="34"/>
  <c r="N298" i="34"/>
  <c r="L298" i="34"/>
  <c r="V297" i="34"/>
  <c r="W297" i="34"/>
  <c r="U297" i="34"/>
  <c r="L295" i="34"/>
  <c r="M295" i="34"/>
  <c r="N295" i="34"/>
  <c r="AD294" i="34"/>
  <c r="AE294" i="34"/>
  <c r="AF294" i="34"/>
  <c r="AD293" i="34"/>
  <c r="AE293" i="34"/>
  <c r="AF293" i="34"/>
  <c r="U292" i="34"/>
  <c r="V292" i="34"/>
  <c r="W292" i="34"/>
  <c r="L290" i="34"/>
  <c r="M290" i="34"/>
  <c r="N290" i="34"/>
  <c r="U289" i="34"/>
  <c r="W289" i="34"/>
  <c r="V289" i="34"/>
  <c r="AD287" i="34"/>
  <c r="AE287" i="34"/>
  <c r="AF287" i="34"/>
  <c r="P287" i="34"/>
  <c r="AD285" i="34"/>
  <c r="AE285" i="34"/>
  <c r="AF285" i="34"/>
  <c r="P285" i="34"/>
  <c r="AD281" i="34"/>
  <c r="AE281" i="34"/>
  <c r="AF281" i="34"/>
  <c r="AD280" i="34"/>
  <c r="AE280" i="34"/>
  <c r="AF280" i="34"/>
  <c r="AD279" i="34"/>
  <c r="AE279" i="34"/>
  <c r="AF279" i="34"/>
  <c r="AD273" i="34"/>
  <c r="AE273" i="34"/>
  <c r="AF273" i="34"/>
  <c r="L273" i="34"/>
  <c r="N273" i="34"/>
  <c r="M273" i="34"/>
  <c r="M272" i="34"/>
  <c r="L272" i="34"/>
  <c r="N272" i="34"/>
  <c r="V271" i="34"/>
  <c r="W271" i="34"/>
  <c r="U271" i="34"/>
  <c r="V270" i="34"/>
  <c r="W270" i="34"/>
  <c r="U270" i="34"/>
  <c r="L269" i="34"/>
  <c r="M269" i="34"/>
  <c r="N269" i="34"/>
  <c r="U268" i="34"/>
  <c r="V268" i="34"/>
  <c r="W268" i="34"/>
  <c r="AD263" i="34"/>
  <c r="AE263" i="34"/>
  <c r="AF263" i="34"/>
  <c r="AD262" i="34"/>
  <c r="AE262" i="34"/>
  <c r="AF262" i="34"/>
  <c r="L261" i="34"/>
  <c r="M261" i="34"/>
  <c r="N261" i="34"/>
  <c r="U260" i="34"/>
  <c r="V260" i="34"/>
  <c r="W260" i="34"/>
  <c r="AE255" i="34"/>
  <c r="AD255" i="34"/>
  <c r="AF255" i="34"/>
  <c r="N253" i="34"/>
  <c r="L253" i="34"/>
  <c r="M253" i="34"/>
  <c r="AE249" i="34"/>
  <c r="AD249" i="34"/>
  <c r="AF249" i="34"/>
  <c r="M249" i="34"/>
  <c r="L249" i="34"/>
  <c r="N249" i="34"/>
  <c r="AE243" i="34"/>
  <c r="AD243" i="34"/>
  <c r="AF243" i="34"/>
  <c r="AD241" i="34"/>
  <c r="AE241" i="34"/>
  <c r="AF241" i="34"/>
  <c r="L239" i="34"/>
  <c r="M239" i="34"/>
  <c r="N239" i="34"/>
  <c r="AD238" i="34"/>
  <c r="AE238" i="34"/>
  <c r="AF238" i="34"/>
  <c r="AD232" i="34"/>
  <c r="AE232" i="34"/>
  <c r="AF232" i="34"/>
  <c r="N231" i="34"/>
  <c r="L231" i="34"/>
  <c r="M231" i="34"/>
  <c r="W230" i="34"/>
  <c r="V230" i="34"/>
  <c r="U230" i="34"/>
  <c r="L223" i="34"/>
  <c r="M223" i="34"/>
  <c r="N223" i="34"/>
  <c r="L222" i="34"/>
  <c r="M222" i="34"/>
  <c r="N222" i="34"/>
  <c r="V221" i="34"/>
  <c r="W221" i="34"/>
  <c r="U221" i="34"/>
  <c r="U216" i="34"/>
  <c r="V216" i="34"/>
  <c r="W216" i="34"/>
  <c r="L211" i="34"/>
  <c r="N211" i="34"/>
  <c r="M211" i="34"/>
  <c r="AF210" i="34"/>
  <c r="AE210" i="34"/>
  <c r="AD210" i="34"/>
  <c r="M209" i="34"/>
  <c r="L209" i="34"/>
  <c r="N209" i="34"/>
  <c r="V208" i="34"/>
  <c r="U208" i="34"/>
  <c r="W208" i="34"/>
  <c r="U206" i="34"/>
  <c r="W206" i="34"/>
  <c r="V206" i="34"/>
  <c r="AD200" i="34"/>
  <c r="AE200" i="34"/>
  <c r="AF200" i="34"/>
  <c r="L199" i="34"/>
  <c r="N199" i="34"/>
  <c r="M199" i="34"/>
  <c r="AF198" i="34"/>
  <c r="AE198" i="34"/>
  <c r="AD198" i="34"/>
  <c r="L197" i="34"/>
  <c r="M197" i="34"/>
  <c r="N197" i="34"/>
  <c r="AF192" i="34"/>
  <c r="AD192" i="34"/>
  <c r="AE192" i="34"/>
  <c r="L191" i="34"/>
  <c r="N191" i="34"/>
  <c r="M191" i="34"/>
  <c r="L190" i="34"/>
  <c r="N190" i="34"/>
  <c r="M190" i="34"/>
  <c r="L189" i="34"/>
  <c r="M189" i="34"/>
  <c r="N189" i="34"/>
  <c r="N184" i="34"/>
  <c r="L184" i="34"/>
  <c r="M184" i="34"/>
  <c r="W183" i="34"/>
  <c r="U183" i="34"/>
  <c r="V183" i="34"/>
  <c r="M182" i="34"/>
  <c r="N182" i="34"/>
  <c r="L182" i="34"/>
  <c r="N181" i="34"/>
  <c r="M181" i="34"/>
  <c r="L181" i="34"/>
  <c r="S174" i="34"/>
  <c r="AD173" i="34"/>
  <c r="AE173" i="34"/>
  <c r="AF173" i="34"/>
  <c r="V172" i="34"/>
  <c r="W172" i="34"/>
  <c r="U172" i="34"/>
  <c r="AD168" i="34"/>
  <c r="AF168" i="34"/>
  <c r="AE168" i="34"/>
  <c r="M167" i="34"/>
  <c r="N167" i="34"/>
  <c r="L167" i="34"/>
  <c r="AD166" i="34"/>
  <c r="AE166" i="34"/>
  <c r="AF166" i="34"/>
  <c r="AE165" i="34"/>
  <c r="AF165" i="34"/>
  <c r="AD165" i="34"/>
  <c r="AF164" i="34"/>
  <c r="AD164" i="34"/>
  <c r="AE164" i="34"/>
  <c r="L164" i="34"/>
  <c r="M164" i="34"/>
  <c r="N164" i="34"/>
  <c r="U163" i="34"/>
  <c r="V163" i="34"/>
  <c r="W163" i="34"/>
  <c r="U162" i="34"/>
  <c r="V162" i="34"/>
  <c r="W162" i="34"/>
  <c r="M161" i="34"/>
  <c r="N161" i="34"/>
  <c r="L161" i="34"/>
  <c r="AF159" i="34"/>
  <c r="AE159" i="34"/>
  <c r="AD159" i="34"/>
  <c r="AD158" i="34"/>
  <c r="AE158" i="34"/>
  <c r="AF158" i="34"/>
  <c r="L157" i="34"/>
  <c r="M157" i="34"/>
  <c r="N157" i="34"/>
  <c r="U156" i="34"/>
  <c r="V156" i="34"/>
  <c r="W156" i="34"/>
  <c r="U152" i="34"/>
  <c r="V152" i="34"/>
  <c r="W152" i="34"/>
  <c r="U147" i="34"/>
  <c r="V147" i="34"/>
  <c r="W147" i="34"/>
  <c r="U146" i="34"/>
  <c r="V146" i="34"/>
  <c r="W146" i="34"/>
  <c r="AF141" i="34"/>
  <c r="AE141" i="34"/>
  <c r="AD141" i="34"/>
  <c r="L140" i="34"/>
  <c r="M140" i="34"/>
  <c r="N140" i="34"/>
  <c r="L135" i="34"/>
  <c r="M135" i="34"/>
  <c r="N135" i="34"/>
  <c r="AF134" i="34"/>
  <c r="AD134" i="34"/>
  <c r="AE134" i="34"/>
  <c r="U133" i="34"/>
  <c r="V133" i="34"/>
  <c r="W133" i="34"/>
  <c r="AF128" i="34"/>
  <c r="AD128" i="34"/>
  <c r="AE128" i="34"/>
  <c r="L127" i="34"/>
  <c r="M127" i="34"/>
  <c r="N127" i="34"/>
  <c r="AD126" i="34"/>
  <c r="AE126" i="34"/>
  <c r="AF126" i="34"/>
  <c r="N125" i="34"/>
  <c r="M125" i="34"/>
  <c r="L125" i="34"/>
  <c r="S122" i="34"/>
  <c r="AD121" i="34"/>
  <c r="AE121" i="34"/>
  <c r="AF121" i="34"/>
  <c r="AD119" i="34"/>
  <c r="AE119" i="34"/>
  <c r="AF119" i="34"/>
  <c r="L118" i="34"/>
  <c r="N118" i="34"/>
  <c r="M118" i="34"/>
  <c r="L117" i="34"/>
  <c r="M117" i="34"/>
  <c r="N117" i="34"/>
  <c r="U116" i="34"/>
  <c r="V116" i="34"/>
  <c r="W116" i="34"/>
  <c r="AD111" i="34"/>
  <c r="AE111" i="34"/>
  <c r="AF111" i="34"/>
  <c r="AD110" i="34"/>
  <c r="AE110" i="34"/>
  <c r="AF110" i="34"/>
  <c r="W109" i="34"/>
  <c r="U109" i="34"/>
  <c r="V109" i="34"/>
  <c r="S106" i="34"/>
  <c r="AE103" i="34"/>
  <c r="AF103" i="34"/>
  <c r="AD103" i="34"/>
  <c r="AF102" i="34"/>
  <c r="AE102" i="34"/>
  <c r="AD102" i="34"/>
  <c r="L101" i="34"/>
  <c r="M101" i="34"/>
  <c r="N101" i="34"/>
  <c r="U100" i="34"/>
  <c r="V100" i="34"/>
  <c r="W100" i="34"/>
  <c r="V98" i="34"/>
  <c r="W98" i="34"/>
  <c r="U98" i="34"/>
  <c r="AD95" i="34"/>
  <c r="AE95" i="34"/>
  <c r="AF95" i="34"/>
  <c r="L94" i="34"/>
  <c r="M94" i="34"/>
  <c r="N94" i="34"/>
  <c r="M93" i="34"/>
  <c r="N93" i="34"/>
  <c r="L93" i="34"/>
  <c r="V92" i="34"/>
  <c r="W92" i="34"/>
  <c r="U92" i="34"/>
  <c r="AD88" i="34"/>
  <c r="AE88" i="34"/>
  <c r="AF88" i="34"/>
  <c r="U87" i="34"/>
  <c r="V87" i="34"/>
  <c r="W87" i="34"/>
  <c r="N86" i="34"/>
  <c r="L86" i="34"/>
  <c r="M86" i="34"/>
  <c r="W85" i="34"/>
  <c r="U85" i="34"/>
  <c r="V85" i="34"/>
  <c r="AD80" i="34"/>
  <c r="AE80" i="34"/>
  <c r="AF80" i="34"/>
  <c r="L79" i="34"/>
  <c r="N79" i="34"/>
  <c r="M79" i="34"/>
  <c r="L78" i="34"/>
  <c r="M78" i="34"/>
  <c r="N78" i="34"/>
  <c r="U77" i="34"/>
  <c r="V77" i="34"/>
  <c r="W77" i="34"/>
  <c r="P63" i="12"/>
  <c r="Y74" i="34"/>
  <c r="N74" i="34"/>
  <c r="L74" i="34"/>
  <c r="M74" i="34"/>
  <c r="AE73" i="34"/>
  <c r="AF73" i="34"/>
  <c r="AD73" i="34"/>
  <c r="U72" i="34"/>
  <c r="V72" i="34"/>
  <c r="W72" i="34"/>
  <c r="I61" i="12"/>
  <c r="K72" i="34"/>
  <c r="AA60" i="12"/>
  <c r="AR71" i="34"/>
  <c r="G60" i="13"/>
  <c r="P71" i="34"/>
  <c r="T59" i="12"/>
  <c r="AH70" i="34"/>
  <c r="L59" i="12"/>
  <c r="Q70" i="34"/>
  <c r="T58" i="12"/>
  <c r="AH69" i="34"/>
  <c r="L58" i="12"/>
  <c r="Q69" i="34"/>
  <c r="V68" i="34"/>
  <c r="W68" i="34"/>
  <c r="U68" i="34"/>
  <c r="I57" i="12"/>
  <c r="K68" i="34"/>
  <c r="AA56" i="12"/>
  <c r="AR67" i="34"/>
  <c r="U55" i="12"/>
  <c r="AI66" i="34"/>
  <c r="G55" i="12"/>
  <c r="H66" i="34"/>
  <c r="N54" i="12"/>
  <c r="T65" i="34"/>
  <c r="T53" i="12"/>
  <c r="AH64" i="34"/>
  <c r="N52" i="12"/>
  <c r="M52" i="12" s="1"/>
  <c r="T63" i="34"/>
  <c r="G52" i="12"/>
  <c r="H63" i="34"/>
  <c r="AA51" i="12"/>
  <c r="Z51" i="12" s="1"/>
  <c r="AR62" i="34"/>
  <c r="AD62" i="34"/>
  <c r="AE62" i="34"/>
  <c r="AF62" i="34"/>
  <c r="P50" i="12"/>
  <c r="Y61" i="34"/>
  <c r="L61" i="34"/>
  <c r="N61" i="34"/>
  <c r="M61" i="34"/>
  <c r="N49" i="12"/>
  <c r="T60" i="34"/>
  <c r="AD58" i="34"/>
  <c r="AE58" i="34"/>
  <c r="AF58" i="34"/>
  <c r="L47" i="12"/>
  <c r="Q58" i="34"/>
  <c r="U46" i="12"/>
  <c r="AI57" i="34"/>
  <c r="G46" i="12"/>
  <c r="H57" i="34"/>
  <c r="AA45" i="12"/>
  <c r="AR56" i="34"/>
  <c r="AD56" i="34"/>
  <c r="AE56" i="34"/>
  <c r="AF56" i="34"/>
  <c r="AE55" i="34"/>
  <c r="AF55" i="34"/>
  <c r="AD55" i="34"/>
  <c r="I44" i="12"/>
  <c r="K55" i="34"/>
  <c r="AA43" i="12"/>
  <c r="AR54" i="34"/>
  <c r="P43" i="12"/>
  <c r="Y54" i="34"/>
  <c r="L54" i="34"/>
  <c r="M54" i="34"/>
  <c r="N54" i="34"/>
  <c r="AD53" i="34"/>
  <c r="AE53" i="34"/>
  <c r="AF53" i="34"/>
  <c r="V41" i="1"/>
  <c r="U52" i="34"/>
  <c r="V52" i="34"/>
  <c r="W52" i="34"/>
  <c r="I41" i="12"/>
  <c r="K52" i="34"/>
  <c r="L40" i="12"/>
  <c r="Q51" i="34"/>
  <c r="T39" i="12"/>
  <c r="AH50" i="34"/>
  <c r="L39" i="12"/>
  <c r="Q50" i="34"/>
  <c r="AE49" i="34"/>
  <c r="AF49" i="34"/>
  <c r="AD49" i="34"/>
  <c r="U48" i="34"/>
  <c r="V48" i="34"/>
  <c r="W48" i="34"/>
  <c r="I37" i="12"/>
  <c r="K48" i="34"/>
  <c r="AA36" i="12"/>
  <c r="AR47" i="34"/>
  <c r="AD35" i="1"/>
  <c r="N35" i="12"/>
  <c r="M35" i="12" s="1"/>
  <c r="T46" i="34"/>
  <c r="AA34" i="12"/>
  <c r="Z34" i="12" s="1"/>
  <c r="AR45" i="34"/>
  <c r="P34" i="12"/>
  <c r="Y45" i="34"/>
  <c r="M45" i="34"/>
  <c r="N45" i="34"/>
  <c r="L45" i="34"/>
  <c r="P33" i="12"/>
  <c r="Y44" i="34"/>
  <c r="N44" i="34"/>
  <c r="L44" i="34"/>
  <c r="M44" i="34"/>
  <c r="L32" i="12"/>
  <c r="K32" i="12" s="1"/>
  <c r="Q43" i="34"/>
  <c r="N31" i="12"/>
  <c r="T42" i="34"/>
  <c r="AA30" i="12"/>
  <c r="AR41" i="34"/>
  <c r="S30" i="12"/>
  <c r="AD41" i="34"/>
  <c r="AE41" i="34"/>
  <c r="AF41" i="34"/>
  <c r="N29" i="12"/>
  <c r="T40" i="34"/>
  <c r="N27" i="12"/>
  <c r="M27" i="12" s="1"/>
  <c r="T38" i="34"/>
  <c r="AA26" i="12"/>
  <c r="Z26" i="12" s="1"/>
  <c r="AR37" i="34"/>
  <c r="S26" i="12"/>
  <c r="AE37" i="34"/>
  <c r="AF37" i="34"/>
  <c r="AD37" i="34"/>
  <c r="U36" i="34"/>
  <c r="V36" i="34"/>
  <c r="W36" i="34"/>
  <c r="I25" i="12"/>
  <c r="K36" i="34"/>
  <c r="AA24" i="12"/>
  <c r="AR35" i="34"/>
  <c r="T23" i="12"/>
  <c r="AH34" i="34"/>
  <c r="L23" i="12"/>
  <c r="Q34" i="34"/>
  <c r="T22" i="12"/>
  <c r="AH33" i="34"/>
  <c r="L22" i="12"/>
  <c r="K22" i="12" s="1"/>
  <c r="Q33" i="34"/>
  <c r="V32" i="34"/>
  <c r="W32" i="34"/>
  <c r="U32" i="34"/>
  <c r="I21" i="12"/>
  <c r="K32" i="34"/>
  <c r="AA20" i="12"/>
  <c r="AR31" i="34"/>
  <c r="U19" i="12"/>
  <c r="AI30" i="34"/>
  <c r="G19" i="12"/>
  <c r="H30" i="34"/>
  <c r="N18" i="12"/>
  <c r="T29" i="34"/>
  <c r="T17" i="12"/>
  <c r="AH28" i="34"/>
  <c r="U27" i="34"/>
  <c r="V27" i="34"/>
  <c r="W27" i="34"/>
  <c r="AA15" i="12"/>
  <c r="AR26" i="34"/>
  <c r="P15" i="12"/>
  <c r="Y26" i="34"/>
  <c r="N26" i="34"/>
  <c r="L26" i="34"/>
  <c r="M26" i="34"/>
  <c r="AE25" i="34"/>
  <c r="AF25" i="34"/>
  <c r="AD25" i="34"/>
  <c r="N13" i="12"/>
  <c r="T24" i="34"/>
  <c r="AA12" i="12"/>
  <c r="AR23" i="34"/>
  <c r="P11" i="12"/>
  <c r="Y22" i="34"/>
  <c r="L22" i="34"/>
  <c r="M22" i="34"/>
  <c r="N22" i="34"/>
  <c r="V9" i="1"/>
  <c r="K9" i="13" s="1"/>
  <c r="U20" i="34"/>
  <c r="V20" i="34"/>
  <c r="W20" i="34"/>
  <c r="I9" i="12"/>
  <c r="K20" i="34"/>
  <c r="AA8" i="12"/>
  <c r="Z8" i="12" s="1"/>
  <c r="AR19" i="34"/>
  <c r="G8" i="12"/>
  <c r="H19" i="34"/>
  <c r="U7" i="12"/>
  <c r="AI18" i="34"/>
  <c r="G7" i="12"/>
  <c r="F7" i="12" s="1"/>
  <c r="H18" i="34"/>
  <c r="U6" i="12"/>
  <c r="AI17" i="34"/>
  <c r="G6" i="12"/>
  <c r="H17" i="34"/>
  <c r="AA5" i="12"/>
  <c r="Z5" i="12" s="1"/>
  <c r="AR16" i="34"/>
  <c r="S5" i="12"/>
  <c r="AD16" i="34"/>
  <c r="AE16" i="34"/>
  <c r="AF16" i="34"/>
  <c r="L16" i="34"/>
  <c r="M16" i="34"/>
  <c r="N16" i="34"/>
  <c r="L4" i="12"/>
  <c r="Q15" i="34"/>
  <c r="T10" i="12"/>
  <c r="AH21" i="34"/>
  <c r="AA771" i="34"/>
  <c r="AB771" i="34"/>
  <c r="AC771" i="34"/>
  <c r="AA765" i="34"/>
  <c r="AB765" i="34"/>
  <c r="AC765" i="34"/>
  <c r="AA759" i="34"/>
  <c r="AB759" i="34"/>
  <c r="AC759" i="34"/>
  <c r="AA753" i="34"/>
  <c r="AB753" i="34"/>
  <c r="AC753" i="34"/>
  <c r="AA747" i="34"/>
  <c r="AB747" i="34"/>
  <c r="AC747" i="34"/>
  <c r="AA741" i="34"/>
  <c r="AB741" i="34"/>
  <c r="AC741" i="34"/>
  <c r="AA735" i="34"/>
  <c r="AB735" i="34"/>
  <c r="AC735" i="34"/>
  <c r="AA729" i="34"/>
  <c r="AB729" i="34"/>
  <c r="AC729" i="34"/>
  <c r="AA723" i="34"/>
  <c r="AB723" i="34"/>
  <c r="AC723" i="34"/>
  <c r="AA717" i="34"/>
  <c r="AB717" i="34"/>
  <c r="AC717" i="34"/>
  <c r="AA711" i="34"/>
  <c r="AB711" i="34"/>
  <c r="AC711" i="34"/>
  <c r="AA705" i="34"/>
  <c r="AB705" i="34"/>
  <c r="AC705" i="34"/>
  <c r="AA699" i="34"/>
  <c r="AB699" i="34"/>
  <c r="AC699" i="34"/>
  <c r="AA693" i="34"/>
  <c r="AB693" i="34"/>
  <c r="AC693" i="34"/>
  <c r="AA687" i="34"/>
  <c r="AB687" i="34"/>
  <c r="AC687" i="34"/>
  <c r="AA681" i="34"/>
  <c r="AB681" i="34"/>
  <c r="AC681" i="34"/>
  <c r="AA675" i="34"/>
  <c r="AB675" i="34"/>
  <c r="AC675" i="34"/>
  <c r="AA669" i="34"/>
  <c r="AB669" i="34"/>
  <c r="AC669" i="34"/>
  <c r="AA663" i="34"/>
  <c r="AB663" i="34"/>
  <c r="AC663" i="34"/>
  <c r="AA657" i="34"/>
  <c r="AB657" i="34"/>
  <c r="AC657" i="34"/>
  <c r="AA651" i="34"/>
  <c r="AB651" i="34"/>
  <c r="AC651" i="34"/>
  <c r="AA645" i="34"/>
  <c r="AB645" i="34"/>
  <c r="AC645" i="34"/>
  <c r="AA639" i="34"/>
  <c r="AB639" i="34"/>
  <c r="AC639" i="34"/>
  <c r="AA633" i="34"/>
  <c r="AB633" i="34"/>
  <c r="AC633" i="34"/>
  <c r="AA627" i="34"/>
  <c r="AB627" i="34"/>
  <c r="AC627" i="34"/>
  <c r="AA621" i="34"/>
  <c r="AB621" i="34"/>
  <c r="AC621" i="34"/>
  <c r="AA615" i="34"/>
  <c r="AB615" i="34"/>
  <c r="AC615" i="34"/>
  <c r="AA609" i="34"/>
  <c r="AB609" i="34"/>
  <c r="AC609" i="34"/>
  <c r="AA603" i="34"/>
  <c r="AB603" i="34"/>
  <c r="AC603" i="34"/>
  <c r="AA597" i="34"/>
  <c r="AB597" i="34"/>
  <c r="AC597" i="34"/>
  <c r="AA591" i="34"/>
  <c r="AB591" i="34"/>
  <c r="AC591" i="34"/>
  <c r="AA585" i="34"/>
  <c r="AB585" i="34"/>
  <c r="AC585" i="34"/>
  <c r="AA579" i="34"/>
  <c r="AB579" i="34"/>
  <c r="AC579" i="34"/>
  <c r="AA573" i="34"/>
  <c r="AB573" i="34"/>
  <c r="AC573" i="34"/>
  <c r="AA567" i="34"/>
  <c r="AB567" i="34"/>
  <c r="AC567" i="34"/>
  <c r="AA561" i="34"/>
  <c r="AB561" i="34"/>
  <c r="AC561" i="34"/>
  <c r="AA555" i="34"/>
  <c r="AB555" i="34"/>
  <c r="AC555" i="34"/>
  <c r="AA549" i="34"/>
  <c r="AB549" i="34"/>
  <c r="AC549" i="34"/>
  <c r="AC543" i="34"/>
  <c r="AA543" i="34"/>
  <c r="AB543" i="34"/>
  <c r="AB537" i="34"/>
  <c r="AC537" i="34"/>
  <c r="AA537" i="34"/>
  <c r="AB531" i="34"/>
  <c r="AC531" i="34"/>
  <c r="AA531" i="34"/>
  <c r="AB525" i="34"/>
  <c r="AC525" i="34"/>
  <c r="AA525" i="34"/>
  <c r="AB519" i="34"/>
  <c r="AC519" i="34"/>
  <c r="AA519" i="34"/>
  <c r="AB513" i="34"/>
  <c r="AC513" i="34"/>
  <c r="AA513" i="34"/>
  <c r="AB507" i="34"/>
  <c r="AC507" i="34"/>
  <c r="AA507" i="34"/>
  <c r="AB501" i="34"/>
  <c r="AC501" i="34"/>
  <c r="AA501" i="34"/>
  <c r="AA495" i="34"/>
  <c r="AB495" i="34"/>
  <c r="AC495" i="34"/>
  <c r="AA489" i="34"/>
  <c r="AB489" i="34"/>
  <c r="AC489" i="34"/>
  <c r="AA483" i="34"/>
  <c r="AB483" i="34"/>
  <c r="AC483" i="34"/>
  <c r="AA477" i="34"/>
  <c r="AB477" i="34"/>
  <c r="AC477" i="34"/>
  <c r="AA471" i="34"/>
  <c r="AB471" i="34"/>
  <c r="AC471" i="34"/>
  <c r="AA465" i="34"/>
  <c r="AB465" i="34"/>
  <c r="AC465" i="34"/>
  <c r="AA459" i="34"/>
  <c r="AB459" i="34"/>
  <c r="AC459" i="34"/>
  <c r="AA453" i="34"/>
  <c r="AB453" i="34"/>
  <c r="AC453" i="34"/>
  <c r="AA447" i="34"/>
  <c r="AB447" i="34"/>
  <c r="AC447" i="34"/>
  <c r="AC441" i="34"/>
  <c r="AA441" i="34"/>
  <c r="AB441" i="34"/>
  <c r="AC435" i="34"/>
  <c r="AA435" i="34"/>
  <c r="AB435" i="34"/>
  <c r="AC429" i="34"/>
  <c r="AA429" i="34"/>
  <c r="AB429" i="34"/>
  <c r="AC423" i="34"/>
  <c r="AA423" i="34"/>
  <c r="AB423" i="34"/>
  <c r="AC417" i="34"/>
  <c r="AA417" i="34"/>
  <c r="AB417" i="34"/>
  <c r="AC411" i="34"/>
  <c r="AA411" i="34"/>
  <c r="AB411" i="34"/>
  <c r="AC405" i="34"/>
  <c r="AA405" i="34"/>
  <c r="AB405" i="34"/>
  <c r="AA399" i="34"/>
  <c r="AB399" i="34"/>
  <c r="AC399" i="34"/>
  <c r="AA393" i="34"/>
  <c r="AB393" i="34"/>
  <c r="AC393" i="34"/>
  <c r="AA387" i="34"/>
  <c r="AB387" i="34"/>
  <c r="AC387" i="34"/>
  <c r="AA381" i="34"/>
  <c r="AB381" i="34"/>
  <c r="AC381" i="34"/>
  <c r="AA375" i="34"/>
  <c r="AB375" i="34"/>
  <c r="AC375" i="34"/>
  <c r="AB369" i="34"/>
  <c r="AC369" i="34"/>
  <c r="AA369" i="34"/>
  <c r="AA363" i="34"/>
  <c r="AB363" i="34"/>
  <c r="AC363" i="34"/>
  <c r="AA357" i="34"/>
  <c r="AB357" i="34"/>
  <c r="AC357" i="34"/>
  <c r="AA351" i="34"/>
  <c r="AB351" i="34"/>
  <c r="AC351" i="34"/>
  <c r="AA345" i="34"/>
  <c r="AB345" i="34"/>
  <c r="AC345" i="34"/>
  <c r="AA339" i="34"/>
  <c r="AB339" i="34"/>
  <c r="AC339" i="34"/>
  <c r="AA333" i="34"/>
  <c r="AB333" i="34"/>
  <c r="AC333" i="34"/>
  <c r="AA327" i="34"/>
  <c r="AC327" i="34"/>
  <c r="AB327" i="34"/>
  <c r="AA321" i="34"/>
  <c r="AB321" i="34"/>
  <c r="AC321" i="34"/>
  <c r="AA315" i="34"/>
  <c r="AB315" i="34"/>
  <c r="AC315" i="34"/>
  <c r="AA309" i="34"/>
  <c r="AB309" i="34"/>
  <c r="AC309" i="34"/>
  <c r="AA303" i="34"/>
  <c r="AB303" i="34"/>
  <c r="AC303" i="34"/>
  <c r="AA297" i="34"/>
  <c r="AB297" i="34"/>
  <c r="AC297" i="34"/>
  <c r="AA291" i="34"/>
  <c r="AB291" i="34"/>
  <c r="AC291" i="34"/>
  <c r="AA285" i="34"/>
  <c r="AB285" i="34"/>
  <c r="AC285" i="34"/>
  <c r="AA279" i="34"/>
  <c r="AB279" i="34"/>
  <c r="AC279" i="34"/>
  <c r="AB273" i="34"/>
  <c r="AA273" i="34"/>
  <c r="AC273" i="34"/>
  <c r="AA267" i="34"/>
  <c r="AB267" i="34"/>
  <c r="AC267" i="34"/>
  <c r="AB261" i="34"/>
  <c r="AC261" i="34"/>
  <c r="AA261" i="34"/>
  <c r="AB255" i="34"/>
  <c r="AC255" i="34"/>
  <c r="AA255" i="34"/>
  <c r="AB249" i="34"/>
  <c r="AC249" i="34"/>
  <c r="AA249" i="34"/>
  <c r="AB243" i="34"/>
  <c r="AC243" i="34"/>
  <c r="AA243" i="34"/>
  <c r="AA237" i="34"/>
  <c r="AC237" i="34"/>
  <c r="AB237" i="34"/>
  <c r="AA231" i="34"/>
  <c r="AC231" i="34"/>
  <c r="AB231" i="34"/>
  <c r="AA225" i="34"/>
  <c r="AB225" i="34"/>
  <c r="AC225" i="34"/>
  <c r="AB219" i="34"/>
  <c r="AC219" i="34"/>
  <c r="AA219" i="34"/>
  <c r="AB213" i="34"/>
  <c r="AA213" i="34"/>
  <c r="AC213" i="34"/>
  <c r="AB207" i="34"/>
  <c r="AA207" i="34"/>
  <c r="AC207" i="34"/>
  <c r="AB201" i="34"/>
  <c r="AC201" i="34"/>
  <c r="AA201" i="34"/>
  <c r="AC195" i="34"/>
  <c r="AA195" i="34"/>
  <c r="AB195" i="34"/>
  <c r="AB189" i="34"/>
  <c r="AC189" i="34"/>
  <c r="AA189" i="34"/>
  <c r="AB183" i="34"/>
  <c r="AC183" i="34"/>
  <c r="AA183" i="34"/>
  <c r="AA177" i="34"/>
  <c r="AC177" i="34"/>
  <c r="AB177" i="34"/>
  <c r="AA171" i="34"/>
  <c r="AC171" i="34"/>
  <c r="AB171" i="34"/>
  <c r="AA165" i="34"/>
  <c r="AB165" i="34"/>
  <c r="AC165" i="34"/>
  <c r="AA159" i="34"/>
  <c r="AB159" i="34"/>
  <c r="AC159" i="34"/>
  <c r="AA153" i="34"/>
  <c r="AB153" i="34"/>
  <c r="AC153" i="34"/>
  <c r="AA147" i="34"/>
  <c r="AB147" i="34"/>
  <c r="AC147" i="34"/>
  <c r="AA141" i="34"/>
  <c r="AB141" i="34"/>
  <c r="AC141" i="34"/>
  <c r="AA135" i="34"/>
  <c r="AB135" i="34"/>
  <c r="AC135" i="34"/>
  <c r="AA129" i="34"/>
  <c r="AB129" i="34"/>
  <c r="AC129" i="34"/>
  <c r="AA123" i="34"/>
  <c r="AB123" i="34"/>
  <c r="AC123" i="34"/>
  <c r="AA117" i="34"/>
  <c r="AB117" i="34"/>
  <c r="AC117" i="34"/>
  <c r="AC111" i="34"/>
  <c r="AA111" i="34"/>
  <c r="AB111" i="34"/>
  <c r="AC105" i="34"/>
  <c r="AA105" i="34"/>
  <c r="AB105" i="34"/>
  <c r="AC99" i="34"/>
  <c r="AA99" i="34"/>
  <c r="AB99" i="34"/>
  <c r="AC93" i="34"/>
  <c r="AA93" i="34"/>
  <c r="AB93" i="34"/>
  <c r="AC87" i="34"/>
  <c r="AA87" i="34"/>
  <c r="AB87" i="34"/>
  <c r="AC81" i="34"/>
  <c r="AA81" i="34"/>
  <c r="AB81" i="34"/>
  <c r="AC75" i="34"/>
  <c r="AA75" i="34"/>
  <c r="AB75" i="34"/>
  <c r="AC69" i="34"/>
  <c r="AA69" i="34"/>
  <c r="AB69" i="34"/>
  <c r="AC63" i="34"/>
  <c r="AA63" i="34"/>
  <c r="AB63" i="34"/>
  <c r="AC57" i="34"/>
  <c r="AA57" i="34"/>
  <c r="AB57" i="34"/>
  <c r="AC51" i="34"/>
  <c r="AA51" i="34"/>
  <c r="AB51" i="34"/>
  <c r="R34" i="12"/>
  <c r="AC45" i="34"/>
  <c r="AA45" i="34"/>
  <c r="AB45" i="34"/>
  <c r="AC39" i="34"/>
  <c r="AA39" i="34"/>
  <c r="AB39" i="34"/>
  <c r="AC33" i="34"/>
  <c r="AA33" i="34"/>
  <c r="AB33" i="34"/>
  <c r="AC27" i="34"/>
  <c r="AA27" i="34"/>
  <c r="AB27" i="34"/>
  <c r="R10" i="12"/>
  <c r="AB21" i="34"/>
  <c r="AC21" i="34"/>
  <c r="AA21" i="34"/>
  <c r="AB15" i="34"/>
  <c r="AC15" i="34"/>
  <c r="AA15" i="34"/>
  <c r="T16" i="12"/>
  <c r="AH27" i="34"/>
  <c r="U16" i="12"/>
  <c r="AI27" i="34"/>
  <c r="U52" i="12"/>
  <c r="AI63" i="34"/>
  <c r="P13" i="12"/>
  <c r="Y24" i="34"/>
  <c r="P57" i="12"/>
  <c r="Y68" i="34"/>
  <c r="T20" i="12"/>
  <c r="AH31" i="34"/>
  <c r="T44" i="12"/>
  <c r="AH55" i="34"/>
  <c r="L771" i="34"/>
  <c r="N771" i="34"/>
  <c r="M771" i="34"/>
  <c r="AF746" i="34"/>
  <c r="AE746" i="34"/>
  <c r="AD746" i="34"/>
  <c r="L741" i="34"/>
  <c r="N741" i="34"/>
  <c r="M741" i="34"/>
  <c r="L711" i="34"/>
  <c r="N711" i="34"/>
  <c r="M711" i="34"/>
  <c r="L710" i="34"/>
  <c r="M710" i="34"/>
  <c r="N710" i="34"/>
  <c r="U702" i="34"/>
  <c r="V702" i="34"/>
  <c r="W702" i="34"/>
  <c r="AD688" i="34"/>
  <c r="AE688" i="34"/>
  <c r="AF688" i="34"/>
  <c r="N660" i="34"/>
  <c r="L660" i="34"/>
  <c r="M660" i="34"/>
  <c r="L651" i="34"/>
  <c r="M651" i="34"/>
  <c r="N651" i="34"/>
  <c r="L645" i="34"/>
  <c r="M645" i="34"/>
  <c r="N645" i="34"/>
  <c r="U644" i="34"/>
  <c r="V644" i="34"/>
  <c r="W644" i="34"/>
  <c r="V600" i="34"/>
  <c r="W600" i="34"/>
  <c r="U600" i="34"/>
  <c r="AE587" i="34"/>
  <c r="AF587" i="34"/>
  <c r="AD587" i="34"/>
  <c r="AD584" i="34"/>
  <c r="AE584" i="34"/>
  <c r="AF584" i="34"/>
  <c r="AF574" i="34"/>
  <c r="AD574" i="34"/>
  <c r="AE574" i="34"/>
  <c r="U562" i="34"/>
  <c r="V562" i="34"/>
  <c r="W562" i="34"/>
  <c r="AD552" i="34"/>
  <c r="AE552" i="34"/>
  <c r="AF552" i="34"/>
  <c r="W551" i="34"/>
  <c r="U551" i="34"/>
  <c r="V551" i="34"/>
  <c r="N539" i="34"/>
  <c r="L539" i="34"/>
  <c r="M539" i="34"/>
  <c r="AD517" i="34"/>
  <c r="AE517" i="34"/>
  <c r="AF517" i="34"/>
  <c r="L516" i="34"/>
  <c r="M516" i="34"/>
  <c r="N516" i="34"/>
  <c r="U515" i="34"/>
  <c r="V515" i="34"/>
  <c r="W515" i="34"/>
  <c r="U514" i="34"/>
  <c r="V514" i="34"/>
  <c r="W514" i="34"/>
  <c r="AD506" i="34"/>
  <c r="AE506" i="34"/>
  <c r="AF506" i="34"/>
  <c r="L498" i="34"/>
  <c r="M498" i="34"/>
  <c r="N498" i="34"/>
  <c r="N480" i="34"/>
  <c r="L480" i="34"/>
  <c r="M480" i="34"/>
  <c r="U465" i="34"/>
  <c r="V465" i="34"/>
  <c r="W465" i="34"/>
  <c r="L418" i="34"/>
  <c r="M418" i="34"/>
  <c r="N418" i="34"/>
  <c r="U417" i="34"/>
  <c r="V417" i="34"/>
  <c r="W417" i="34"/>
  <c r="V404" i="34"/>
  <c r="W404" i="34"/>
  <c r="U404" i="34"/>
  <c r="AD401" i="34"/>
  <c r="AE401" i="34"/>
  <c r="AF401" i="34"/>
  <c r="U394" i="34"/>
  <c r="V394" i="34"/>
  <c r="W394" i="34"/>
  <c r="AD389" i="34"/>
  <c r="AE389" i="34"/>
  <c r="AF389" i="34"/>
  <c r="M388" i="34"/>
  <c r="N388" i="34"/>
  <c r="L388" i="34"/>
  <c r="AD381" i="34"/>
  <c r="AE381" i="34"/>
  <c r="AF381" i="34"/>
  <c r="AF379" i="34"/>
  <c r="AD379" i="34"/>
  <c r="AE379" i="34"/>
  <c r="U378" i="34"/>
  <c r="V378" i="34"/>
  <c r="W378" i="34"/>
  <c r="U355" i="34"/>
  <c r="V355" i="34"/>
  <c r="W355" i="34"/>
  <c r="W341" i="34"/>
  <c r="U341" i="34"/>
  <c r="V341" i="34"/>
  <c r="AD305" i="34"/>
  <c r="AE305" i="34"/>
  <c r="AF305" i="34"/>
  <c r="AE302" i="34"/>
  <c r="AF302" i="34"/>
  <c r="AD302" i="34"/>
  <c r="AD299" i="34"/>
  <c r="AE299" i="34"/>
  <c r="AF299" i="34"/>
  <c r="V277" i="34"/>
  <c r="W277" i="34"/>
  <c r="U277" i="34"/>
  <c r="W276" i="34"/>
  <c r="U276" i="34"/>
  <c r="V276" i="34"/>
  <c r="P272" i="34"/>
  <c r="U267" i="34"/>
  <c r="V267" i="34"/>
  <c r="W267" i="34"/>
  <c r="U266" i="34"/>
  <c r="V266" i="34"/>
  <c r="W266" i="34"/>
  <c r="AD242" i="34"/>
  <c r="AF242" i="34"/>
  <c r="AE242" i="34"/>
  <c r="P231" i="34"/>
  <c r="M230" i="34"/>
  <c r="L230" i="34"/>
  <c r="N230" i="34"/>
  <c r="U215" i="34"/>
  <c r="V215" i="34"/>
  <c r="W215" i="34"/>
  <c r="AD211" i="34"/>
  <c r="AF211" i="34"/>
  <c r="AE211" i="34"/>
  <c r="W207" i="34"/>
  <c r="V207" i="34"/>
  <c r="U207" i="34"/>
  <c r="AE189" i="34"/>
  <c r="AF189" i="34"/>
  <c r="AD189" i="34"/>
  <c r="U188" i="34"/>
  <c r="V188" i="34"/>
  <c r="W188" i="34"/>
  <c r="W180" i="34"/>
  <c r="V180" i="34"/>
  <c r="U180" i="34"/>
  <c r="L162" i="34"/>
  <c r="M162" i="34"/>
  <c r="N162" i="34"/>
  <c r="U150" i="34"/>
  <c r="V150" i="34"/>
  <c r="W150" i="34"/>
  <c r="AF147" i="34"/>
  <c r="AE147" i="34"/>
  <c r="AD147" i="34"/>
  <c r="U138" i="34"/>
  <c r="V138" i="34"/>
  <c r="W138" i="34"/>
  <c r="S104" i="34"/>
  <c r="M87" i="34"/>
  <c r="N87" i="34"/>
  <c r="L87" i="34"/>
  <c r="AD86" i="34"/>
  <c r="AE86" i="34"/>
  <c r="AF86" i="34"/>
  <c r="L85" i="34"/>
  <c r="N85" i="34"/>
  <c r="M85" i="34"/>
  <c r="AE79" i="34"/>
  <c r="AF79" i="34"/>
  <c r="AD79" i="34"/>
  <c r="L77" i="34"/>
  <c r="M77" i="34"/>
  <c r="N77" i="34"/>
  <c r="U76" i="34"/>
  <c r="V76" i="34"/>
  <c r="W76" i="34"/>
  <c r="S63" i="12"/>
  <c r="AD74" i="34"/>
  <c r="AE74" i="34"/>
  <c r="AF74" i="34"/>
  <c r="L62" i="12"/>
  <c r="K62" i="12" s="1"/>
  <c r="Q73" i="34"/>
  <c r="L60" i="12"/>
  <c r="Q71" i="34"/>
  <c r="U59" i="12"/>
  <c r="AI70" i="34"/>
  <c r="G58" i="12"/>
  <c r="H69" i="34"/>
  <c r="L56" i="12"/>
  <c r="Q67" i="34"/>
  <c r="N55" i="12"/>
  <c r="M55" i="12" s="1"/>
  <c r="T66" i="34"/>
  <c r="AD773" i="34"/>
  <c r="AE773" i="34"/>
  <c r="AF773" i="34"/>
  <c r="AD772" i="34"/>
  <c r="AE772" i="34"/>
  <c r="AF772" i="34"/>
  <c r="W771" i="34"/>
  <c r="U771" i="34"/>
  <c r="V771" i="34"/>
  <c r="M773" i="34"/>
  <c r="N773" i="34"/>
  <c r="L773" i="34"/>
  <c r="N772" i="34"/>
  <c r="L772" i="34"/>
  <c r="M772" i="34"/>
  <c r="AD769" i="34"/>
  <c r="AE769" i="34"/>
  <c r="AF769" i="34"/>
  <c r="AD767" i="34"/>
  <c r="AE767" i="34"/>
  <c r="AF767" i="34"/>
  <c r="N766" i="34"/>
  <c r="L766" i="34"/>
  <c r="M766" i="34"/>
  <c r="W765" i="34"/>
  <c r="U765" i="34"/>
  <c r="V765" i="34"/>
  <c r="U764" i="34"/>
  <c r="V764" i="34"/>
  <c r="W764" i="34"/>
  <c r="AD756" i="34"/>
  <c r="AE756" i="34"/>
  <c r="AF756" i="34"/>
  <c r="AD755" i="34"/>
  <c r="AE755" i="34"/>
  <c r="AF755" i="34"/>
  <c r="AD754" i="34"/>
  <c r="AE754" i="34"/>
  <c r="AF754" i="34"/>
  <c r="L753" i="34"/>
  <c r="N753" i="34"/>
  <c r="M753" i="34"/>
  <c r="AF752" i="34"/>
  <c r="AE752" i="34"/>
  <c r="AD752" i="34"/>
  <c r="L751" i="34"/>
  <c r="M751" i="34"/>
  <c r="N751" i="34"/>
  <c r="L750" i="34"/>
  <c r="M750" i="34"/>
  <c r="N750" i="34"/>
  <c r="M749" i="34"/>
  <c r="N749" i="34"/>
  <c r="L749" i="34"/>
  <c r="N748" i="34"/>
  <c r="L748" i="34"/>
  <c r="M748" i="34"/>
  <c r="W747" i="34"/>
  <c r="U747" i="34"/>
  <c r="V747" i="34"/>
  <c r="U746" i="34"/>
  <c r="V746" i="34"/>
  <c r="W746" i="34"/>
  <c r="U745" i="34"/>
  <c r="V745" i="34"/>
  <c r="W745" i="34"/>
  <c r="U744" i="34"/>
  <c r="V744" i="34"/>
  <c r="W744" i="34"/>
  <c r="V742" i="34"/>
  <c r="W742" i="34"/>
  <c r="U742" i="34"/>
  <c r="L735" i="34"/>
  <c r="N735" i="34"/>
  <c r="M735" i="34"/>
  <c r="L734" i="34"/>
  <c r="M734" i="34"/>
  <c r="N734" i="34"/>
  <c r="U733" i="34"/>
  <c r="V733" i="34"/>
  <c r="W733" i="34"/>
  <c r="AD727" i="34"/>
  <c r="AE727" i="34"/>
  <c r="AF727" i="34"/>
  <c r="AD725" i="34"/>
  <c r="AE725" i="34"/>
  <c r="AF725" i="34"/>
  <c r="L723" i="34"/>
  <c r="N723" i="34"/>
  <c r="M723" i="34"/>
  <c r="L722" i="34"/>
  <c r="M722" i="34"/>
  <c r="N722" i="34"/>
  <c r="U721" i="34"/>
  <c r="V721" i="34"/>
  <c r="W721" i="34"/>
  <c r="AD715" i="34"/>
  <c r="AE715" i="34"/>
  <c r="AF715" i="34"/>
  <c r="L714" i="34"/>
  <c r="M714" i="34"/>
  <c r="N714" i="34"/>
  <c r="U713" i="34"/>
  <c r="V713" i="34"/>
  <c r="W713" i="34"/>
  <c r="V712" i="34"/>
  <c r="W712" i="34"/>
  <c r="U712" i="34"/>
  <c r="AD708" i="34"/>
  <c r="AE708" i="34"/>
  <c r="AF708" i="34"/>
  <c r="U707" i="34"/>
  <c r="V707" i="34"/>
  <c r="W707" i="34"/>
  <c r="V706" i="34"/>
  <c r="W706" i="34"/>
  <c r="U706" i="34"/>
  <c r="AD700" i="34"/>
  <c r="AE700" i="34"/>
  <c r="AF700" i="34"/>
  <c r="AE699" i="34"/>
  <c r="AF699" i="34"/>
  <c r="AD699" i="34"/>
  <c r="AD696" i="34"/>
  <c r="AE696" i="34"/>
  <c r="AF696" i="34"/>
  <c r="AD695" i="34"/>
  <c r="AE695" i="34"/>
  <c r="AF695" i="34"/>
  <c r="AD694" i="34"/>
  <c r="AE694" i="34"/>
  <c r="AF694" i="34"/>
  <c r="W693" i="34"/>
  <c r="U693" i="34"/>
  <c r="V693" i="34"/>
  <c r="AD689" i="34"/>
  <c r="AE689" i="34"/>
  <c r="AF689" i="34"/>
  <c r="V688" i="34"/>
  <c r="W688" i="34"/>
  <c r="U688" i="34"/>
  <c r="AE680" i="34"/>
  <c r="AF680" i="34"/>
  <c r="AD680" i="34"/>
  <c r="U679" i="34"/>
  <c r="V679" i="34"/>
  <c r="W679" i="34"/>
  <c r="AD675" i="34"/>
  <c r="AE675" i="34"/>
  <c r="AF675" i="34"/>
  <c r="AF673" i="34"/>
  <c r="AD673" i="34"/>
  <c r="AE673" i="34"/>
  <c r="L672" i="34"/>
  <c r="M672" i="34"/>
  <c r="N672" i="34"/>
  <c r="U671" i="34"/>
  <c r="V671" i="34"/>
  <c r="W671" i="34"/>
  <c r="AE665" i="34"/>
  <c r="AF665" i="34"/>
  <c r="AD665" i="34"/>
  <c r="L664" i="34"/>
  <c r="M664" i="34"/>
  <c r="N664" i="34"/>
  <c r="U663" i="34"/>
  <c r="V663" i="34"/>
  <c r="W663" i="34"/>
  <c r="U662" i="34"/>
  <c r="V662" i="34"/>
  <c r="W662" i="34"/>
  <c r="L653" i="34"/>
  <c r="M653" i="34"/>
  <c r="N653" i="34"/>
  <c r="U652" i="34"/>
  <c r="V652" i="34"/>
  <c r="W652" i="34"/>
  <c r="AD648" i="34"/>
  <c r="AE648" i="34"/>
  <c r="AF648" i="34"/>
  <c r="L647" i="34"/>
  <c r="M647" i="34"/>
  <c r="N647" i="34"/>
  <c r="U646" i="34"/>
  <c r="V646" i="34"/>
  <c r="W646" i="34"/>
  <c r="L641" i="34"/>
  <c r="M641" i="34"/>
  <c r="N641" i="34"/>
  <c r="L640" i="34"/>
  <c r="M640" i="34"/>
  <c r="N640" i="34"/>
  <c r="U639" i="34"/>
  <c r="V639" i="34"/>
  <c r="W639" i="34"/>
  <c r="L638" i="34"/>
  <c r="M638" i="34"/>
  <c r="N638" i="34"/>
  <c r="U637" i="34"/>
  <c r="V637" i="34"/>
  <c r="W637" i="34"/>
  <c r="AF634" i="34"/>
  <c r="AD634" i="34"/>
  <c r="AE634" i="34"/>
  <c r="AD633" i="34"/>
  <c r="AE633" i="34"/>
  <c r="AF633" i="34"/>
  <c r="AD632" i="34"/>
  <c r="AE632" i="34"/>
  <c r="AF632" i="34"/>
  <c r="M631" i="34"/>
  <c r="N631" i="34"/>
  <c r="L631" i="34"/>
  <c r="N630" i="34"/>
  <c r="L630" i="34"/>
  <c r="M630" i="34"/>
  <c r="W629" i="34"/>
  <c r="U629" i="34"/>
  <c r="V629" i="34"/>
  <c r="AD626" i="34"/>
  <c r="AE626" i="34"/>
  <c r="AF626" i="34"/>
  <c r="AD625" i="34"/>
  <c r="AE625" i="34"/>
  <c r="AF625" i="34"/>
  <c r="N624" i="34"/>
  <c r="L624" i="34"/>
  <c r="M624" i="34"/>
  <c r="W623" i="34"/>
  <c r="U623" i="34"/>
  <c r="V623" i="34"/>
  <c r="U622" i="34"/>
  <c r="V622" i="34"/>
  <c r="W622" i="34"/>
  <c r="AD618" i="34"/>
  <c r="AE618" i="34"/>
  <c r="AF618" i="34"/>
  <c r="AE617" i="34"/>
  <c r="AF617" i="34"/>
  <c r="AD617" i="34"/>
  <c r="AF616" i="34"/>
  <c r="AD616" i="34"/>
  <c r="AE616" i="34"/>
  <c r="U615" i="34"/>
  <c r="V615" i="34"/>
  <c r="W615" i="34"/>
  <c r="U614" i="34"/>
  <c r="V614" i="34"/>
  <c r="W614" i="34"/>
  <c r="AD608" i="34"/>
  <c r="AE608" i="34"/>
  <c r="AF608" i="34"/>
  <c r="M607" i="34"/>
  <c r="N607" i="34"/>
  <c r="L607" i="34"/>
  <c r="N606" i="34"/>
  <c r="L606" i="34"/>
  <c r="M606" i="34"/>
  <c r="AD597" i="34"/>
  <c r="AE597" i="34"/>
  <c r="AF597" i="34"/>
  <c r="L596" i="34"/>
  <c r="M596" i="34"/>
  <c r="N596" i="34"/>
  <c r="U595" i="34"/>
  <c r="V595" i="34"/>
  <c r="W595" i="34"/>
  <c r="V594" i="34"/>
  <c r="W594" i="34"/>
  <c r="U594" i="34"/>
  <c r="L593" i="34"/>
  <c r="M593" i="34"/>
  <c r="N593" i="34"/>
  <c r="U592" i="34"/>
  <c r="V592" i="34"/>
  <c r="W592" i="34"/>
  <c r="AD588" i="34"/>
  <c r="AE588" i="34"/>
  <c r="AF588" i="34"/>
  <c r="W587" i="34"/>
  <c r="U587" i="34"/>
  <c r="V587" i="34"/>
  <c r="L586" i="34"/>
  <c r="M586" i="34"/>
  <c r="N586" i="34"/>
  <c r="L585" i="34"/>
  <c r="M585" i="34"/>
  <c r="N585" i="34"/>
  <c r="U584" i="34"/>
  <c r="V584" i="34"/>
  <c r="W584" i="34"/>
  <c r="W581" i="34"/>
  <c r="U581" i="34"/>
  <c r="V581" i="34"/>
  <c r="U579" i="34"/>
  <c r="V579" i="34"/>
  <c r="W579" i="34"/>
  <c r="L578" i="34"/>
  <c r="M578" i="34"/>
  <c r="N578" i="34"/>
  <c r="W575" i="34"/>
  <c r="U575" i="34"/>
  <c r="V575" i="34"/>
  <c r="U574" i="34"/>
  <c r="V574" i="34"/>
  <c r="W574" i="34"/>
  <c r="U573" i="34"/>
  <c r="V573" i="34"/>
  <c r="W573" i="34"/>
  <c r="U571" i="34"/>
  <c r="V571" i="34"/>
  <c r="W571" i="34"/>
  <c r="V570" i="34"/>
  <c r="W570" i="34"/>
  <c r="U570" i="34"/>
  <c r="AD560" i="34"/>
  <c r="AE560" i="34"/>
  <c r="AF560" i="34"/>
  <c r="M559" i="34"/>
  <c r="N559" i="34"/>
  <c r="L559" i="34"/>
  <c r="V558" i="34"/>
  <c r="W558" i="34"/>
  <c r="U558" i="34"/>
  <c r="AD555" i="34"/>
  <c r="AE555" i="34"/>
  <c r="AF555" i="34"/>
  <c r="M553" i="34"/>
  <c r="N553" i="34"/>
  <c r="L553" i="34"/>
  <c r="AD547" i="34"/>
  <c r="AE547" i="34"/>
  <c r="AF547" i="34"/>
  <c r="AF546" i="34"/>
  <c r="AD546" i="34"/>
  <c r="AE546" i="34"/>
  <c r="AE544" i="34"/>
  <c r="AD544" i="34"/>
  <c r="AF544" i="34"/>
  <c r="M543" i="34"/>
  <c r="L543" i="34"/>
  <c r="N543" i="34"/>
  <c r="M542" i="34"/>
  <c r="N542" i="34"/>
  <c r="L542" i="34"/>
  <c r="V541" i="34"/>
  <c r="W541" i="34"/>
  <c r="U541" i="34"/>
  <c r="W540" i="34"/>
  <c r="U540" i="34"/>
  <c r="V540" i="34"/>
  <c r="AD535" i="34"/>
  <c r="AE535" i="34"/>
  <c r="AF535" i="34"/>
  <c r="L533" i="34"/>
  <c r="M533" i="34"/>
  <c r="N533" i="34"/>
  <c r="L532" i="34"/>
  <c r="M532" i="34"/>
  <c r="N532" i="34"/>
  <c r="U531" i="34"/>
  <c r="V531" i="34"/>
  <c r="W531" i="34"/>
  <c r="AD526" i="34"/>
  <c r="AE526" i="34"/>
  <c r="AF526" i="34"/>
  <c r="L525" i="34"/>
  <c r="M525" i="34"/>
  <c r="N525" i="34"/>
  <c r="M524" i="34"/>
  <c r="N524" i="34"/>
  <c r="L524" i="34"/>
  <c r="V523" i="34"/>
  <c r="W523" i="34"/>
  <c r="U523" i="34"/>
  <c r="AD520" i="34"/>
  <c r="AE520" i="34"/>
  <c r="AF520" i="34"/>
  <c r="L519" i="34"/>
  <c r="M519" i="34"/>
  <c r="N519" i="34"/>
  <c r="M518" i="34"/>
  <c r="N518" i="34"/>
  <c r="L518" i="34"/>
  <c r="V517" i="34"/>
  <c r="W517" i="34"/>
  <c r="U517" i="34"/>
  <c r="N511" i="34"/>
  <c r="L511" i="34"/>
  <c r="M511" i="34"/>
  <c r="W510" i="34"/>
  <c r="U510" i="34"/>
  <c r="V510" i="34"/>
  <c r="AD507" i="34"/>
  <c r="AE507" i="34"/>
  <c r="AF507" i="34"/>
  <c r="U506" i="34"/>
  <c r="V506" i="34"/>
  <c r="W506" i="34"/>
  <c r="AD501" i="34"/>
  <c r="AE501" i="34"/>
  <c r="AF501" i="34"/>
  <c r="M500" i="34"/>
  <c r="N500" i="34"/>
  <c r="L500" i="34"/>
  <c r="V499" i="34"/>
  <c r="W499" i="34"/>
  <c r="U499" i="34"/>
  <c r="AD492" i="34"/>
  <c r="AE492" i="34"/>
  <c r="AF492" i="34"/>
  <c r="L491" i="34"/>
  <c r="M491" i="34"/>
  <c r="N491" i="34"/>
  <c r="L490" i="34"/>
  <c r="M490" i="34"/>
  <c r="N490" i="34"/>
  <c r="AD489" i="34"/>
  <c r="AE489" i="34"/>
  <c r="AF489" i="34"/>
  <c r="L488" i="34"/>
  <c r="M488" i="34"/>
  <c r="N488" i="34"/>
  <c r="M487" i="34"/>
  <c r="N487" i="34"/>
  <c r="L487" i="34"/>
  <c r="AD475" i="34"/>
  <c r="AE475" i="34"/>
  <c r="AF475" i="34"/>
  <c r="AF472" i="34"/>
  <c r="AD472" i="34"/>
  <c r="AE472" i="34"/>
  <c r="L471" i="34"/>
  <c r="M471" i="34"/>
  <c r="N471" i="34"/>
  <c r="L470" i="34"/>
  <c r="M470" i="34"/>
  <c r="N470" i="34"/>
  <c r="U466" i="34"/>
  <c r="V466" i="34"/>
  <c r="W466" i="34"/>
  <c r="AD463" i="34"/>
  <c r="AE463" i="34"/>
  <c r="AF463" i="34"/>
  <c r="M463" i="34"/>
  <c r="N463" i="34"/>
  <c r="L463" i="34"/>
  <c r="N462" i="34"/>
  <c r="L462" i="34"/>
  <c r="M462" i="34"/>
  <c r="W461" i="34"/>
  <c r="U461" i="34"/>
  <c r="V461" i="34"/>
  <c r="U460" i="34"/>
  <c r="V460" i="34"/>
  <c r="W460" i="34"/>
  <c r="L455" i="34"/>
  <c r="M455" i="34"/>
  <c r="N455" i="34"/>
  <c r="AF454" i="34"/>
  <c r="AD454" i="34"/>
  <c r="AE454" i="34"/>
  <c r="L454" i="34"/>
  <c r="M454" i="34"/>
  <c r="N454" i="34"/>
  <c r="AD451" i="34"/>
  <c r="AE451" i="34"/>
  <c r="AF451" i="34"/>
  <c r="L449" i="34"/>
  <c r="M449" i="34"/>
  <c r="N449" i="34"/>
  <c r="L448" i="34"/>
  <c r="M448" i="34"/>
  <c r="N448" i="34"/>
  <c r="AD446" i="34"/>
  <c r="AE446" i="34"/>
  <c r="AF446" i="34"/>
  <c r="AD443" i="34"/>
  <c r="AE443" i="34"/>
  <c r="AF443" i="34"/>
  <c r="N440" i="34"/>
  <c r="M440" i="34"/>
  <c r="L440" i="34"/>
  <c r="W439" i="34"/>
  <c r="U439" i="34"/>
  <c r="V439" i="34"/>
  <c r="U438" i="34"/>
  <c r="W438" i="34"/>
  <c r="V438" i="34"/>
  <c r="M435" i="34"/>
  <c r="N435" i="34"/>
  <c r="L435" i="34"/>
  <c r="V434" i="34"/>
  <c r="W434" i="34"/>
  <c r="U434" i="34"/>
  <c r="AE427" i="34"/>
  <c r="AF427" i="34"/>
  <c r="AD427" i="34"/>
  <c r="W421" i="34"/>
  <c r="U421" i="34"/>
  <c r="V421" i="34"/>
  <c r="AD416" i="34"/>
  <c r="AE416" i="34"/>
  <c r="AF416" i="34"/>
  <c r="L415" i="34"/>
  <c r="M415" i="34"/>
  <c r="N415" i="34"/>
  <c r="L414" i="34"/>
  <c r="M414" i="34"/>
  <c r="N414" i="34"/>
  <c r="L408" i="34"/>
  <c r="M408" i="34"/>
  <c r="N408" i="34"/>
  <c r="U407" i="34"/>
  <c r="V407" i="34"/>
  <c r="W407" i="34"/>
  <c r="L406" i="34"/>
  <c r="M406" i="34"/>
  <c r="N406" i="34"/>
  <c r="AF403" i="34"/>
  <c r="AD403" i="34"/>
  <c r="AE403" i="34"/>
  <c r="L403" i="34"/>
  <c r="M403" i="34"/>
  <c r="N403" i="34"/>
  <c r="L402" i="34"/>
  <c r="M402" i="34"/>
  <c r="N402" i="34"/>
  <c r="U401" i="34"/>
  <c r="V401" i="34"/>
  <c r="W401" i="34"/>
  <c r="V399" i="34"/>
  <c r="W399" i="34"/>
  <c r="U399" i="34"/>
  <c r="AF397" i="34"/>
  <c r="AD397" i="34"/>
  <c r="AE397" i="34"/>
  <c r="L397" i="34"/>
  <c r="M397" i="34"/>
  <c r="N397" i="34"/>
  <c r="AE392" i="34"/>
  <c r="AF392" i="34"/>
  <c r="AD392" i="34"/>
  <c r="L391" i="34"/>
  <c r="M391" i="34"/>
  <c r="N391" i="34"/>
  <c r="L390" i="34"/>
  <c r="M390" i="34"/>
  <c r="N390" i="34"/>
  <c r="U389" i="34"/>
  <c r="V389" i="34"/>
  <c r="W389" i="34"/>
  <c r="AD384" i="34"/>
  <c r="AE384" i="34"/>
  <c r="AF384" i="34"/>
  <c r="L383" i="34"/>
  <c r="M383" i="34"/>
  <c r="N383" i="34"/>
  <c r="M382" i="34"/>
  <c r="N382" i="34"/>
  <c r="L382" i="34"/>
  <c r="V381" i="34"/>
  <c r="W381" i="34"/>
  <c r="U381" i="34"/>
  <c r="L380" i="34"/>
  <c r="M380" i="34"/>
  <c r="N380" i="34"/>
  <c r="U379" i="34"/>
  <c r="W379" i="34"/>
  <c r="V379" i="34"/>
  <c r="AD377" i="34"/>
  <c r="AE377" i="34"/>
  <c r="AF377" i="34"/>
  <c r="U376" i="34"/>
  <c r="V376" i="34"/>
  <c r="W376" i="34"/>
  <c r="V373" i="34"/>
  <c r="W373" i="34"/>
  <c r="U373" i="34"/>
  <c r="AD370" i="34"/>
  <c r="AE370" i="34"/>
  <c r="AF370" i="34"/>
  <c r="AD367" i="34"/>
  <c r="AE367" i="34"/>
  <c r="AF367" i="34"/>
  <c r="AF365" i="34"/>
  <c r="AD365" i="34"/>
  <c r="AE365" i="34"/>
  <c r="L365" i="34"/>
  <c r="M365" i="34"/>
  <c r="N365" i="34"/>
  <c r="L364" i="34"/>
  <c r="N364" i="34"/>
  <c r="M364" i="34"/>
  <c r="L363" i="34"/>
  <c r="M363" i="34"/>
  <c r="N363" i="34"/>
  <c r="AD362" i="34"/>
  <c r="AE362" i="34"/>
  <c r="AF362" i="34"/>
  <c r="AD361" i="34"/>
  <c r="AE361" i="34"/>
  <c r="AF361" i="34"/>
  <c r="AD360" i="34"/>
  <c r="AE360" i="34"/>
  <c r="AF360" i="34"/>
  <c r="AE359" i="34"/>
  <c r="AF359" i="34"/>
  <c r="AD359" i="34"/>
  <c r="L358" i="34"/>
  <c r="N358" i="34"/>
  <c r="M358" i="34"/>
  <c r="U357" i="34"/>
  <c r="W357" i="34"/>
  <c r="V357" i="34"/>
  <c r="V354" i="34"/>
  <c r="W354" i="34"/>
  <c r="U354" i="34"/>
  <c r="AD351" i="34"/>
  <c r="AE351" i="34"/>
  <c r="AF351" i="34"/>
  <c r="L351" i="34"/>
  <c r="M351" i="34"/>
  <c r="N351" i="34"/>
  <c r="AD350" i="34"/>
  <c r="AE350" i="34"/>
  <c r="AF350" i="34"/>
  <c r="L338" i="34"/>
  <c r="M338" i="34"/>
  <c r="N338" i="34"/>
  <c r="AD337" i="34"/>
  <c r="AE337" i="34"/>
  <c r="AF337" i="34"/>
  <c r="AD336" i="34"/>
  <c r="AE336" i="34"/>
  <c r="AF336" i="34"/>
  <c r="AE335" i="34"/>
  <c r="AF335" i="34"/>
  <c r="AD335" i="34"/>
  <c r="AD333" i="34"/>
  <c r="AE333" i="34"/>
  <c r="AF333" i="34"/>
  <c r="U332" i="34"/>
  <c r="V332" i="34"/>
  <c r="W332" i="34"/>
  <c r="U329" i="34"/>
  <c r="V329" i="34"/>
  <c r="W329" i="34"/>
  <c r="U328" i="34"/>
  <c r="V328" i="34"/>
  <c r="W328" i="34"/>
  <c r="V327" i="34"/>
  <c r="W327" i="34"/>
  <c r="U327" i="34"/>
  <c r="L325" i="34"/>
  <c r="M325" i="34"/>
  <c r="N325" i="34"/>
  <c r="AD322" i="34"/>
  <c r="AE322" i="34"/>
  <c r="AF322" i="34"/>
  <c r="AD321" i="34"/>
  <c r="AE321" i="34"/>
  <c r="AF321" i="34"/>
  <c r="L319" i="34"/>
  <c r="M319" i="34"/>
  <c r="N319" i="34"/>
  <c r="AD318" i="34"/>
  <c r="AE318" i="34"/>
  <c r="AF318" i="34"/>
  <c r="AF313" i="34"/>
  <c r="AD313" i="34"/>
  <c r="AE313" i="34"/>
  <c r="L311" i="34"/>
  <c r="M311" i="34"/>
  <c r="N311" i="34"/>
  <c r="AD310" i="34"/>
  <c r="AE310" i="34"/>
  <c r="AF310" i="34"/>
  <c r="AE308" i="34"/>
  <c r="AF308" i="34"/>
  <c r="AD308" i="34"/>
  <c r="AF307" i="34"/>
  <c r="AD307" i="34"/>
  <c r="AE307" i="34"/>
  <c r="L305" i="34"/>
  <c r="M305" i="34"/>
  <c r="N305" i="34"/>
  <c r="AD304" i="34"/>
  <c r="AE304" i="34"/>
  <c r="AF304" i="34"/>
  <c r="M304" i="34"/>
  <c r="N304" i="34"/>
  <c r="L304" i="34"/>
  <c r="V303" i="34"/>
  <c r="W303" i="34"/>
  <c r="U303" i="34"/>
  <c r="L302" i="34"/>
  <c r="M302" i="34"/>
  <c r="N302" i="34"/>
  <c r="AF301" i="34"/>
  <c r="AD301" i="34"/>
  <c r="AE301" i="34"/>
  <c r="L301" i="34"/>
  <c r="M301" i="34"/>
  <c r="N301" i="34"/>
  <c r="L300" i="34"/>
  <c r="M300" i="34"/>
  <c r="N300" i="34"/>
  <c r="U299" i="34"/>
  <c r="V299" i="34"/>
  <c r="W299" i="34"/>
  <c r="U298" i="34"/>
  <c r="V298" i="34"/>
  <c r="W298" i="34"/>
  <c r="L296" i="34"/>
  <c r="M296" i="34"/>
  <c r="N296" i="34"/>
  <c r="U295" i="34"/>
  <c r="W295" i="34"/>
  <c r="V295" i="34"/>
  <c r="L293" i="34"/>
  <c r="M293" i="34"/>
  <c r="N293" i="34"/>
  <c r="W290" i="34"/>
  <c r="U290" i="34"/>
  <c r="V290" i="34"/>
  <c r="L287" i="34"/>
  <c r="M287" i="34"/>
  <c r="N287" i="34"/>
  <c r="AD286" i="34"/>
  <c r="AE286" i="34"/>
  <c r="AF286" i="34"/>
  <c r="N285" i="34"/>
  <c r="M285" i="34"/>
  <c r="L285" i="34"/>
  <c r="L284" i="34"/>
  <c r="M284" i="34"/>
  <c r="N284" i="34"/>
  <c r="L283" i="34"/>
  <c r="M283" i="34"/>
  <c r="N283" i="34"/>
  <c r="AD282" i="34"/>
  <c r="AE282" i="34"/>
  <c r="AF282" i="34"/>
  <c r="L281" i="34"/>
  <c r="M281" i="34"/>
  <c r="N281" i="34"/>
  <c r="AE278" i="34"/>
  <c r="AF278" i="34"/>
  <c r="AD278" i="34"/>
  <c r="V273" i="34"/>
  <c r="W273" i="34"/>
  <c r="U273" i="34"/>
  <c r="U272" i="34"/>
  <c r="W272" i="34"/>
  <c r="V272" i="34"/>
  <c r="W269" i="34"/>
  <c r="V269" i="34"/>
  <c r="U269" i="34"/>
  <c r="S266" i="34"/>
  <c r="AD264" i="34"/>
  <c r="AE264" i="34"/>
  <c r="AF264" i="34"/>
  <c r="M263" i="34"/>
  <c r="L263" i="34"/>
  <c r="N263" i="34"/>
  <c r="N262" i="34"/>
  <c r="L262" i="34"/>
  <c r="M262" i="34"/>
  <c r="W261" i="34"/>
  <c r="U261" i="34"/>
  <c r="V261" i="34"/>
  <c r="AD256" i="34"/>
  <c r="AE256" i="34"/>
  <c r="AF256" i="34"/>
  <c r="L255" i="34"/>
  <c r="M255" i="34"/>
  <c r="N255" i="34"/>
  <c r="AF254" i="34"/>
  <c r="AD254" i="34"/>
  <c r="AE254" i="34"/>
  <c r="W253" i="34"/>
  <c r="U253" i="34"/>
  <c r="V253" i="34"/>
  <c r="AD251" i="34"/>
  <c r="AE251" i="34"/>
  <c r="AF251" i="34"/>
  <c r="P251" i="34"/>
  <c r="AD250" i="34"/>
  <c r="AE250" i="34"/>
  <c r="AF250" i="34"/>
  <c r="W249" i="34"/>
  <c r="U249" i="34"/>
  <c r="V249" i="34"/>
  <c r="L243" i="34"/>
  <c r="M243" i="34"/>
  <c r="N243" i="34"/>
  <c r="N241" i="34"/>
  <c r="M241" i="34"/>
  <c r="L241" i="34"/>
  <c r="L240" i="34"/>
  <c r="M240" i="34"/>
  <c r="N240" i="34"/>
  <c r="U239" i="34"/>
  <c r="V239" i="34"/>
  <c r="W239" i="34"/>
  <c r="AD237" i="34"/>
  <c r="AE237" i="34"/>
  <c r="AF237" i="34"/>
  <c r="AE236" i="34"/>
  <c r="AF236" i="34"/>
  <c r="AD236" i="34"/>
  <c r="AF235" i="34"/>
  <c r="AD235" i="34"/>
  <c r="AE235" i="34"/>
  <c r="AE233" i="34"/>
  <c r="AD233" i="34"/>
  <c r="AF233" i="34"/>
  <c r="M232" i="34"/>
  <c r="L232" i="34"/>
  <c r="N232" i="34"/>
  <c r="V231" i="34"/>
  <c r="U231" i="34"/>
  <c r="W231" i="34"/>
  <c r="S229" i="34"/>
  <c r="AD227" i="34"/>
  <c r="AE227" i="34"/>
  <c r="AF227" i="34"/>
  <c r="AD225" i="34"/>
  <c r="AE225" i="34"/>
  <c r="AF225" i="34"/>
  <c r="N224" i="34"/>
  <c r="L224" i="34"/>
  <c r="M224" i="34"/>
  <c r="W223" i="34"/>
  <c r="V223" i="34"/>
  <c r="U223" i="34"/>
  <c r="U222" i="34"/>
  <c r="V222" i="34"/>
  <c r="W222" i="34"/>
  <c r="AF217" i="34"/>
  <c r="AD217" i="34"/>
  <c r="AE217" i="34"/>
  <c r="AD214" i="34"/>
  <c r="AE214" i="34"/>
  <c r="AF214" i="34"/>
  <c r="AF212" i="34"/>
  <c r="AD212" i="34"/>
  <c r="AE212" i="34"/>
  <c r="U211" i="34"/>
  <c r="W211" i="34"/>
  <c r="V211" i="34"/>
  <c r="L210" i="34"/>
  <c r="N210" i="34"/>
  <c r="M210" i="34"/>
  <c r="U209" i="34"/>
  <c r="W209" i="34"/>
  <c r="V209" i="34"/>
  <c r="S207" i="34"/>
  <c r="S205" i="34"/>
  <c r="AF203" i="34"/>
  <c r="AE203" i="34"/>
  <c r="AD203" i="34"/>
  <c r="AD202" i="34"/>
  <c r="AE202" i="34"/>
  <c r="AF202" i="34"/>
  <c r="AE201" i="34"/>
  <c r="AD201" i="34"/>
  <c r="AF201" i="34"/>
  <c r="N200" i="34"/>
  <c r="L200" i="34"/>
  <c r="M200" i="34"/>
  <c r="W199" i="34"/>
  <c r="U199" i="34"/>
  <c r="V199" i="34"/>
  <c r="M198" i="34"/>
  <c r="N198" i="34"/>
  <c r="L198" i="34"/>
  <c r="U197" i="34"/>
  <c r="W197" i="34"/>
  <c r="V197" i="34"/>
  <c r="AE193" i="34"/>
  <c r="AD193" i="34"/>
  <c r="AF193" i="34"/>
  <c r="P193" i="34"/>
  <c r="L192" i="34"/>
  <c r="M192" i="34"/>
  <c r="N192" i="34"/>
  <c r="U191" i="34"/>
  <c r="W191" i="34"/>
  <c r="V191" i="34"/>
  <c r="W190" i="34"/>
  <c r="V190" i="34"/>
  <c r="U190" i="34"/>
  <c r="W189" i="34"/>
  <c r="U189" i="34"/>
  <c r="V189" i="34"/>
  <c r="AF185" i="34"/>
  <c r="AE185" i="34"/>
  <c r="AD185" i="34"/>
  <c r="V184" i="34"/>
  <c r="W184" i="34"/>
  <c r="U184" i="34"/>
  <c r="U182" i="34"/>
  <c r="V182" i="34"/>
  <c r="W182" i="34"/>
  <c r="V181" i="34"/>
  <c r="U181" i="34"/>
  <c r="W181" i="34"/>
  <c r="AE175" i="34"/>
  <c r="AD175" i="34"/>
  <c r="AF175" i="34"/>
  <c r="M173" i="34"/>
  <c r="N173" i="34"/>
  <c r="L173" i="34"/>
  <c r="AE169" i="34"/>
  <c r="AD169" i="34"/>
  <c r="AF169" i="34"/>
  <c r="L168" i="34"/>
  <c r="M168" i="34"/>
  <c r="N168" i="34"/>
  <c r="U167" i="34"/>
  <c r="V167" i="34"/>
  <c r="W167" i="34"/>
  <c r="U164" i="34"/>
  <c r="V164" i="34"/>
  <c r="W164" i="34"/>
  <c r="U161" i="34"/>
  <c r="V161" i="34"/>
  <c r="W161" i="34"/>
  <c r="L159" i="34"/>
  <c r="M159" i="34"/>
  <c r="N159" i="34"/>
  <c r="L158" i="34"/>
  <c r="M158" i="34"/>
  <c r="N158" i="34"/>
  <c r="U157" i="34"/>
  <c r="V157" i="34"/>
  <c r="W157" i="34"/>
  <c r="AF153" i="34"/>
  <c r="AE153" i="34"/>
  <c r="AD153" i="34"/>
  <c r="AE148" i="34"/>
  <c r="AF148" i="34"/>
  <c r="AD148" i="34"/>
  <c r="N148" i="34"/>
  <c r="L148" i="34"/>
  <c r="M148" i="34"/>
  <c r="AD143" i="34"/>
  <c r="AE143" i="34"/>
  <c r="AF143" i="34"/>
  <c r="AE142" i="34"/>
  <c r="AF142" i="34"/>
  <c r="AD142" i="34"/>
  <c r="L141" i="34"/>
  <c r="M141" i="34"/>
  <c r="N141" i="34"/>
  <c r="U140" i="34"/>
  <c r="V140" i="34"/>
  <c r="W140" i="34"/>
  <c r="AE136" i="34"/>
  <c r="AF136" i="34"/>
  <c r="AD136" i="34"/>
  <c r="W135" i="34"/>
  <c r="U135" i="34"/>
  <c r="V135" i="34"/>
  <c r="L134" i="34"/>
  <c r="M134" i="34"/>
  <c r="N134" i="34"/>
  <c r="AD131" i="34"/>
  <c r="AE131" i="34"/>
  <c r="AF131" i="34"/>
  <c r="AF129" i="34"/>
  <c r="AE129" i="34"/>
  <c r="AD129" i="34"/>
  <c r="L128" i="34"/>
  <c r="M128" i="34"/>
  <c r="N128" i="34"/>
  <c r="U127" i="34"/>
  <c r="V127" i="34"/>
  <c r="W127" i="34"/>
  <c r="M126" i="34"/>
  <c r="N126" i="34"/>
  <c r="L126" i="34"/>
  <c r="V125" i="34"/>
  <c r="W125" i="34"/>
  <c r="U125" i="34"/>
  <c r="L121" i="34"/>
  <c r="M121" i="34"/>
  <c r="N121" i="34"/>
  <c r="AD120" i="34"/>
  <c r="AE120" i="34"/>
  <c r="AF120" i="34"/>
  <c r="N119" i="34"/>
  <c r="M119" i="34"/>
  <c r="L119" i="34"/>
  <c r="W118" i="34"/>
  <c r="V118" i="34"/>
  <c r="U118" i="34"/>
  <c r="U117" i="34"/>
  <c r="V117" i="34"/>
  <c r="W117" i="34"/>
  <c r="AD112" i="34"/>
  <c r="AE112" i="34"/>
  <c r="AF112" i="34"/>
  <c r="M111" i="34"/>
  <c r="N111" i="34"/>
  <c r="L111" i="34"/>
  <c r="N110" i="34"/>
  <c r="L110" i="34"/>
  <c r="M110" i="34"/>
  <c r="AD104" i="34"/>
  <c r="AE104" i="34"/>
  <c r="AF104" i="34"/>
  <c r="L103" i="34"/>
  <c r="N103" i="34"/>
  <c r="M103" i="34"/>
  <c r="L102" i="34"/>
  <c r="M102" i="34"/>
  <c r="N102" i="34"/>
  <c r="U101" i="34"/>
  <c r="V101" i="34"/>
  <c r="W101" i="34"/>
  <c r="S97" i="34"/>
  <c r="L95" i="34"/>
  <c r="M95" i="34"/>
  <c r="N95" i="34"/>
  <c r="U94" i="34"/>
  <c r="V94" i="34"/>
  <c r="W94" i="34"/>
  <c r="U93" i="34"/>
  <c r="V93" i="34"/>
  <c r="W93" i="34"/>
  <c r="AF90" i="34"/>
  <c r="AE90" i="34"/>
  <c r="AD90" i="34"/>
  <c r="AD89" i="34"/>
  <c r="AE89" i="34"/>
  <c r="AF89" i="34"/>
  <c r="L88" i="34"/>
  <c r="M88" i="34"/>
  <c r="N88" i="34"/>
  <c r="V86" i="34"/>
  <c r="W86" i="34"/>
  <c r="U86" i="34"/>
  <c r="AD83" i="34"/>
  <c r="AE83" i="34"/>
  <c r="AF83" i="34"/>
  <c r="AD81" i="34"/>
  <c r="AE81" i="34"/>
  <c r="AF81" i="34"/>
  <c r="P81" i="34"/>
  <c r="N80" i="34"/>
  <c r="L80" i="34"/>
  <c r="M80" i="34"/>
  <c r="W79" i="34"/>
  <c r="U79" i="34"/>
  <c r="V79" i="34"/>
  <c r="U78" i="34"/>
  <c r="V78" i="34"/>
  <c r="W78" i="34"/>
  <c r="AE63" i="1"/>
  <c r="AA63" i="6" s="1"/>
  <c r="V63" i="1"/>
  <c r="V74" i="34"/>
  <c r="W74" i="34"/>
  <c r="U74" i="34"/>
  <c r="I63" i="12"/>
  <c r="K74" i="34"/>
  <c r="P62" i="12"/>
  <c r="Y73" i="34"/>
  <c r="L73" i="34"/>
  <c r="N73" i="34"/>
  <c r="M73" i="34"/>
  <c r="N61" i="12"/>
  <c r="T72" i="34"/>
  <c r="L71" i="34"/>
  <c r="M71" i="34"/>
  <c r="N71" i="34"/>
  <c r="S59" i="12"/>
  <c r="AD70" i="34"/>
  <c r="AE70" i="34"/>
  <c r="AF70" i="34"/>
  <c r="AD69" i="34"/>
  <c r="AE69" i="34"/>
  <c r="AF69" i="34"/>
  <c r="N57" i="12"/>
  <c r="T68" i="34"/>
  <c r="L67" i="34"/>
  <c r="N67" i="34"/>
  <c r="M67" i="34"/>
  <c r="T55" i="12"/>
  <c r="AH66" i="34"/>
  <c r="L55" i="12"/>
  <c r="K55" i="12" s="1"/>
  <c r="Q66" i="34"/>
  <c r="U54" i="12"/>
  <c r="AI65" i="34"/>
  <c r="G54" i="12"/>
  <c r="H65" i="34"/>
  <c r="AA53" i="12"/>
  <c r="Z53" i="12" s="1"/>
  <c r="AR64" i="34"/>
  <c r="AD64" i="34"/>
  <c r="AE64" i="34"/>
  <c r="AF64" i="34"/>
  <c r="L64" i="34"/>
  <c r="M64" i="34"/>
  <c r="N64" i="34"/>
  <c r="L52" i="12"/>
  <c r="Q63" i="34"/>
  <c r="P51" i="12"/>
  <c r="Y62" i="34"/>
  <c r="N62" i="34"/>
  <c r="L62" i="34"/>
  <c r="M62" i="34"/>
  <c r="W61" i="34"/>
  <c r="U61" i="34"/>
  <c r="V61" i="34"/>
  <c r="I50" i="12"/>
  <c r="K61" i="34"/>
  <c r="U49" i="12"/>
  <c r="AI60" i="34"/>
  <c r="G49" i="12"/>
  <c r="H60" i="34"/>
  <c r="U48" i="12"/>
  <c r="AI59" i="34"/>
  <c r="L59" i="34"/>
  <c r="M59" i="34"/>
  <c r="N59" i="34"/>
  <c r="AD47" i="1"/>
  <c r="Z47" i="6" s="1"/>
  <c r="T46" i="12"/>
  <c r="AH57" i="34"/>
  <c r="L46" i="12"/>
  <c r="K46" i="12" s="1"/>
  <c r="Q57" i="34"/>
  <c r="P45" i="12"/>
  <c r="Y56" i="34"/>
  <c r="N56" i="34"/>
  <c r="L56" i="34"/>
  <c r="M56" i="34"/>
  <c r="W55" i="34"/>
  <c r="U55" i="34"/>
  <c r="V55" i="34"/>
  <c r="V43" i="1"/>
  <c r="U54" i="34"/>
  <c r="V54" i="34"/>
  <c r="W54" i="34"/>
  <c r="I43" i="12"/>
  <c r="K54" i="34"/>
  <c r="P42" i="12"/>
  <c r="Y53" i="34"/>
  <c r="L53" i="34"/>
  <c r="M53" i="34"/>
  <c r="N53" i="34"/>
  <c r="N41" i="12"/>
  <c r="T52" i="34"/>
  <c r="AA40" i="12"/>
  <c r="AR51" i="34"/>
  <c r="S39" i="12"/>
  <c r="AD50" i="34"/>
  <c r="AE50" i="34"/>
  <c r="AF50" i="34"/>
  <c r="P38" i="12"/>
  <c r="Y49" i="34"/>
  <c r="L49" i="34"/>
  <c r="N49" i="34"/>
  <c r="M49" i="34"/>
  <c r="N37" i="12"/>
  <c r="M37" i="12" s="1"/>
  <c r="T48" i="34"/>
  <c r="L47" i="34"/>
  <c r="M47" i="34"/>
  <c r="N47" i="34"/>
  <c r="U35" i="12"/>
  <c r="AI46" i="34"/>
  <c r="G35" i="12"/>
  <c r="H46" i="34"/>
  <c r="AE34" i="1"/>
  <c r="V34" i="1"/>
  <c r="U45" i="34"/>
  <c r="V45" i="34"/>
  <c r="W45" i="34"/>
  <c r="I34" i="12"/>
  <c r="K45" i="34"/>
  <c r="AE33" i="1"/>
  <c r="V44" i="34"/>
  <c r="W44" i="34"/>
  <c r="U44" i="34"/>
  <c r="I33" i="12"/>
  <c r="K44" i="34"/>
  <c r="AA32" i="12"/>
  <c r="AR43" i="34"/>
  <c r="U31" i="12"/>
  <c r="AI42" i="34"/>
  <c r="G31" i="12"/>
  <c r="H42" i="34"/>
  <c r="P30" i="12"/>
  <c r="Y41" i="34"/>
  <c r="L41" i="34"/>
  <c r="M41" i="34"/>
  <c r="N41" i="34"/>
  <c r="G29" i="12"/>
  <c r="H40" i="34"/>
  <c r="U28" i="12"/>
  <c r="AI39" i="34"/>
  <c r="M39" i="34"/>
  <c r="N39" i="34"/>
  <c r="L39" i="34"/>
  <c r="U27" i="12"/>
  <c r="AI38" i="34"/>
  <c r="G27" i="12"/>
  <c r="H38" i="34"/>
  <c r="P26" i="12"/>
  <c r="Y37" i="34"/>
  <c r="L37" i="34"/>
  <c r="N37" i="34"/>
  <c r="M37" i="34"/>
  <c r="N25" i="12"/>
  <c r="T36" i="34"/>
  <c r="L35" i="34"/>
  <c r="M35" i="34"/>
  <c r="N35" i="34"/>
  <c r="S23" i="12"/>
  <c r="AD34" i="34"/>
  <c r="AE34" i="34"/>
  <c r="AF34" i="34"/>
  <c r="AD33" i="34"/>
  <c r="AE33" i="34"/>
  <c r="AF33" i="34"/>
  <c r="N21" i="12"/>
  <c r="T32" i="34"/>
  <c r="L31" i="34"/>
  <c r="N31" i="34"/>
  <c r="M31" i="34"/>
  <c r="T19" i="12"/>
  <c r="AH30" i="34"/>
  <c r="L19" i="12"/>
  <c r="Q30" i="34"/>
  <c r="U18" i="12"/>
  <c r="AI29" i="34"/>
  <c r="G18" i="12"/>
  <c r="H29" i="34"/>
  <c r="AA17" i="12"/>
  <c r="Z17" i="12" s="1"/>
  <c r="AR28" i="34"/>
  <c r="AD28" i="34"/>
  <c r="AE28" i="34"/>
  <c r="AF28" i="34"/>
  <c r="L28" i="34"/>
  <c r="M28" i="34"/>
  <c r="N28" i="34"/>
  <c r="N16" i="12"/>
  <c r="T27" i="34"/>
  <c r="G16" i="12"/>
  <c r="H27" i="34"/>
  <c r="AE15" i="1"/>
  <c r="V15" i="1"/>
  <c r="V26" i="34"/>
  <c r="W26" i="34"/>
  <c r="U26" i="34"/>
  <c r="I15" i="12"/>
  <c r="K26" i="34"/>
  <c r="P14" i="12"/>
  <c r="Y25" i="34"/>
  <c r="L25" i="34"/>
  <c r="N25" i="34"/>
  <c r="M25" i="34"/>
  <c r="G13" i="12"/>
  <c r="H24" i="34"/>
  <c r="L23" i="34"/>
  <c r="M23" i="34"/>
  <c r="N23" i="34"/>
  <c r="U22" i="34"/>
  <c r="V22" i="34"/>
  <c r="W22" i="34"/>
  <c r="I11" i="12"/>
  <c r="K22" i="34"/>
  <c r="P10" i="12"/>
  <c r="Y21" i="34"/>
  <c r="L21" i="34"/>
  <c r="M21" i="34"/>
  <c r="N21" i="34"/>
  <c r="N9" i="12"/>
  <c r="M9" i="12" s="1"/>
  <c r="T20" i="34"/>
  <c r="L8" i="12"/>
  <c r="Q19" i="34"/>
  <c r="T7" i="12"/>
  <c r="AH18" i="34"/>
  <c r="L7" i="12"/>
  <c r="Q18" i="34"/>
  <c r="T6" i="12"/>
  <c r="AH17" i="34"/>
  <c r="L6" i="12"/>
  <c r="Q17" i="34"/>
  <c r="U16" i="34"/>
  <c r="V16" i="34"/>
  <c r="W16" i="34"/>
  <c r="I5" i="12"/>
  <c r="K16" i="34"/>
  <c r="AA4" i="12"/>
  <c r="AR15" i="34"/>
  <c r="AA770" i="34"/>
  <c r="AB770" i="34"/>
  <c r="AC770" i="34"/>
  <c r="AA764" i="34"/>
  <c r="AB764" i="34"/>
  <c r="AC764" i="34"/>
  <c r="AA758" i="34"/>
  <c r="AB758" i="34"/>
  <c r="AC758" i="34"/>
  <c r="AA752" i="34"/>
  <c r="AB752" i="34"/>
  <c r="AC752" i="34"/>
  <c r="AA746" i="34"/>
  <c r="AB746" i="34"/>
  <c r="AC746" i="34"/>
  <c r="AA740" i="34"/>
  <c r="AB740" i="34"/>
  <c r="AC740" i="34"/>
  <c r="AA734" i="34"/>
  <c r="AB734" i="34"/>
  <c r="AC734" i="34"/>
  <c r="AA728" i="34"/>
  <c r="AB728" i="34"/>
  <c r="AC728" i="34"/>
  <c r="AA722" i="34"/>
  <c r="AB722" i="34"/>
  <c r="AC722" i="34"/>
  <c r="AA716" i="34"/>
  <c r="AB716" i="34"/>
  <c r="AC716" i="34"/>
  <c r="AA710" i="34"/>
  <c r="AB710" i="34"/>
  <c r="AC710" i="34"/>
  <c r="AA704" i="34"/>
  <c r="AB704" i="34"/>
  <c r="AC704" i="34"/>
  <c r="AA698" i="34"/>
  <c r="AB698" i="34"/>
  <c r="AC698" i="34"/>
  <c r="AA692" i="34"/>
  <c r="AB692" i="34"/>
  <c r="AC692" i="34"/>
  <c r="AA686" i="34"/>
  <c r="AB686" i="34"/>
  <c r="AC686" i="34"/>
  <c r="AA680" i="34"/>
  <c r="AB680" i="34"/>
  <c r="AC680" i="34"/>
  <c r="AA674" i="34"/>
  <c r="AB674" i="34"/>
  <c r="AC674" i="34"/>
  <c r="AA668" i="34"/>
  <c r="AB668" i="34"/>
  <c r="AC668" i="34"/>
  <c r="AB662" i="34"/>
  <c r="AC662" i="34"/>
  <c r="AA662" i="34"/>
  <c r="AB656" i="34"/>
  <c r="AC656" i="34"/>
  <c r="AA656" i="34"/>
  <c r="AB650" i="34"/>
  <c r="AC650" i="34"/>
  <c r="AA650" i="34"/>
  <c r="AB644" i="34"/>
  <c r="AC644" i="34"/>
  <c r="AA644" i="34"/>
  <c r="AB638" i="34"/>
  <c r="AC638" i="34"/>
  <c r="AA638" i="34"/>
  <c r="AB632" i="34"/>
  <c r="AC632" i="34"/>
  <c r="AA632" i="34"/>
  <c r="AB626" i="34"/>
  <c r="AC626" i="34"/>
  <c r="AA626" i="34"/>
  <c r="AB620" i="34"/>
  <c r="AC620" i="34"/>
  <c r="AA620" i="34"/>
  <c r="AB614" i="34"/>
  <c r="AC614" i="34"/>
  <c r="AA614" i="34"/>
  <c r="AB608" i="34"/>
  <c r="AC608" i="34"/>
  <c r="AA608" i="34"/>
  <c r="AB602" i="34"/>
  <c r="AC602" i="34"/>
  <c r="AA602" i="34"/>
  <c r="AB596" i="34"/>
  <c r="AC596" i="34"/>
  <c r="AA596" i="34"/>
  <c r="AB590" i="34"/>
  <c r="AC590" i="34"/>
  <c r="AA590" i="34"/>
  <c r="AB584" i="34"/>
  <c r="AC584" i="34"/>
  <c r="AA584" i="34"/>
  <c r="AB578" i="34"/>
  <c r="AC578" i="34"/>
  <c r="AA578" i="34"/>
  <c r="AB572" i="34"/>
  <c r="AC572" i="34"/>
  <c r="AA572" i="34"/>
  <c r="AB566" i="34"/>
  <c r="AC566" i="34"/>
  <c r="AA566" i="34"/>
  <c r="AB560" i="34"/>
  <c r="AC560" i="34"/>
  <c r="AA560" i="34"/>
  <c r="AB554" i="34"/>
  <c r="AC554" i="34"/>
  <c r="AA554" i="34"/>
  <c r="AB548" i="34"/>
  <c r="AC548" i="34"/>
  <c r="AA548" i="34"/>
  <c r="AC542" i="34"/>
  <c r="AA542" i="34"/>
  <c r="AB542" i="34"/>
  <c r="AC536" i="34"/>
  <c r="AA536" i="34"/>
  <c r="AB536" i="34"/>
  <c r="AC530" i="34"/>
  <c r="AA530" i="34"/>
  <c r="AB530" i="34"/>
  <c r="AC524" i="34"/>
  <c r="AA524" i="34"/>
  <c r="AB524" i="34"/>
  <c r="AC518" i="34"/>
  <c r="AA518" i="34"/>
  <c r="AB518" i="34"/>
  <c r="AC512" i="34"/>
  <c r="AA512" i="34"/>
  <c r="AB512" i="34"/>
  <c r="AC506" i="34"/>
  <c r="AA506" i="34"/>
  <c r="AB506" i="34"/>
  <c r="AC500" i="34"/>
  <c r="AA500" i="34"/>
  <c r="AB500" i="34"/>
  <c r="AB494" i="34"/>
  <c r="AC494" i="34"/>
  <c r="AA494" i="34"/>
  <c r="AB488" i="34"/>
  <c r="AC488" i="34"/>
  <c r="AA488" i="34"/>
  <c r="AB482" i="34"/>
  <c r="AC482" i="34"/>
  <c r="AA482" i="34"/>
  <c r="AB476" i="34"/>
  <c r="AC476" i="34"/>
  <c r="AA476" i="34"/>
  <c r="AB470" i="34"/>
  <c r="AC470" i="34"/>
  <c r="AA470" i="34"/>
  <c r="AB464" i="34"/>
  <c r="AC464" i="34"/>
  <c r="AA464" i="34"/>
  <c r="AB458" i="34"/>
  <c r="AC458" i="34"/>
  <c r="AA458" i="34"/>
  <c r="AB452" i="34"/>
  <c r="AC452" i="34"/>
  <c r="AA452" i="34"/>
  <c r="AA446" i="34"/>
  <c r="AB446" i="34"/>
  <c r="AC446" i="34"/>
  <c r="AA440" i="34"/>
  <c r="AB440" i="34"/>
  <c r="AC440" i="34"/>
  <c r="AA434" i="34"/>
  <c r="AB434" i="34"/>
  <c r="AC434" i="34"/>
  <c r="AA428" i="34"/>
  <c r="AB428" i="34"/>
  <c r="AC428" i="34"/>
  <c r="AA422" i="34"/>
  <c r="AB422" i="34"/>
  <c r="AC422" i="34"/>
  <c r="AA416" i="34"/>
  <c r="AB416" i="34"/>
  <c r="AC416" i="34"/>
  <c r="AA410" i="34"/>
  <c r="AB410" i="34"/>
  <c r="AC410" i="34"/>
  <c r="AA404" i="34"/>
  <c r="AB404" i="34"/>
  <c r="AC404" i="34"/>
  <c r="AA398" i="34"/>
  <c r="AB398" i="34"/>
  <c r="AC398" i="34"/>
  <c r="AA392" i="34"/>
  <c r="AB392" i="34"/>
  <c r="AC392" i="34"/>
  <c r="AA386" i="34"/>
  <c r="AB386" i="34"/>
  <c r="AC386" i="34"/>
  <c r="AA380" i="34"/>
  <c r="AB380" i="34"/>
  <c r="AC380" i="34"/>
  <c r="AA374" i="34"/>
  <c r="AB374" i="34"/>
  <c r="AC374" i="34"/>
  <c r="AC368" i="34"/>
  <c r="AA368" i="34"/>
  <c r="AB368" i="34"/>
  <c r="AB362" i="34"/>
  <c r="AC362" i="34"/>
  <c r="AA362" i="34"/>
  <c r="AB356" i="34"/>
  <c r="AC356" i="34"/>
  <c r="AA356" i="34"/>
  <c r="AB350" i="34"/>
  <c r="AC350" i="34"/>
  <c r="AA350" i="34"/>
  <c r="AB344" i="34"/>
  <c r="AC344" i="34"/>
  <c r="AA344" i="34"/>
  <c r="AB338" i="34"/>
  <c r="AC338" i="34"/>
  <c r="AA338" i="34"/>
  <c r="AB332" i="34"/>
  <c r="AC332" i="34"/>
  <c r="AA332" i="34"/>
  <c r="AA326" i="34"/>
  <c r="AC326" i="34"/>
  <c r="AB326" i="34"/>
  <c r="AA320" i="34"/>
  <c r="AB320" i="34"/>
  <c r="AC320" i="34"/>
  <c r="AA314" i="34"/>
  <c r="AB314" i="34"/>
  <c r="AC314" i="34"/>
  <c r="AA308" i="34"/>
  <c r="AB308" i="34"/>
  <c r="AC308" i="34"/>
  <c r="AA302" i="34"/>
  <c r="AB302" i="34"/>
  <c r="AC302" i="34"/>
  <c r="AA296" i="34"/>
  <c r="AB296" i="34"/>
  <c r="AC296" i="34"/>
  <c r="AA290" i="34"/>
  <c r="AB290" i="34"/>
  <c r="AC290" i="34"/>
  <c r="AA284" i="34"/>
  <c r="AB284" i="34"/>
  <c r="AC284" i="34"/>
  <c r="AA278" i="34"/>
  <c r="AB278" i="34"/>
  <c r="AC278" i="34"/>
  <c r="AC272" i="34"/>
  <c r="AB272" i="34"/>
  <c r="AA272" i="34"/>
  <c r="AB266" i="34"/>
  <c r="AC266" i="34"/>
  <c r="AA266" i="34"/>
  <c r="AA260" i="34"/>
  <c r="AB260" i="34"/>
  <c r="AC260" i="34"/>
  <c r="AA254" i="34"/>
  <c r="AB254" i="34"/>
  <c r="AC254" i="34"/>
  <c r="AC248" i="34"/>
  <c r="AA248" i="34"/>
  <c r="AB248" i="34"/>
  <c r="AC242" i="34"/>
  <c r="AA242" i="34"/>
  <c r="AB242" i="34"/>
  <c r="AB236" i="34"/>
  <c r="AC236" i="34"/>
  <c r="AA236" i="34"/>
  <c r="AB230" i="34"/>
  <c r="AC230" i="34"/>
  <c r="AA230" i="34"/>
  <c r="AB224" i="34"/>
  <c r="AC224" i="34"/>
  <c r="AA224" i="34"/>
  <c r="AA218" i="34"/>
  <c r="AB218" i="34"/>
  <c r="AC218" i="34"/>
  <c r="AB212" i="34"/>
  <c r="AA212" i="34"/>
  <c r="AC212" i="34"/>
  <c r="AB206" i="34"/>
  <c r="AA206" i="34"/>
  <c r="AC206" i="34"/>
  <c r="AA200" i="34"/>
  <c r="AB200" i="34"/>
  <c r="AC200" i="34"/>
  <c r="AA194" i="34"/>
  <c r="AC194" i="34"/>
  <c r="AB194" i="34"/>
  <c r="AC188" i="34"/>
  <c r="AB188" i="34"/>
  <c r="AA188" i="34"/>
  <c r="AC182" i="34"/>
  <c r="AB182" i="34"/>
  <c r="AA182" i="34"/>
  <c r="AA176" i="34"/>
  <c r="AB176" i="34"/>
  <c r="AC176" i="34"/>
  <c r="AA170" i="34"/>
  <c r="AB170" i="34"/>
  <c r="AC170" i="34"/>
  <c r="AA164" i="34"/>
  <c r="AB164" i="34"/>
  <c r="AC164" i="34"/>
  <c r="AA158" i="34"/>
  <c r="AB158" i="34"/>
  <c r="AC158" i="34"/>
  <c r="AA152" i="34"/>
  <c r="AB152" i="34"/>
  <c r="AC152" i="34"/>
  <c r="AA146" i="34"/>
  <c r="AB146" i="34"/>
  <c r="AC146" i="34"/>
  <c r="AA140" i="34"/>
  <c r="AB140" i="34"/>
  <c r="AC140" i="34"/>
  <c r="AA134" i="34"/>
  <c r="AB134" i="34"/>
  <c r="AC134" i="34"/>
  <c r="AA128" i="34"/>
  <c r="AB128" i="34"/>
  <c r="AC128" i="34"/>
  <c r="AA122" i="34"/>
  <c r="AB122" i="34"/>
  <c r="AC122" i="34"/>
  <c r="AA116" i="34"/>
  <c r="AB116" i="34"/>
  <c r="AC116" i="34"/>
  <c r="AA110" i="34"/>
  <c r="AB110" i="34"/>
  <c r="AC110" i="34"/>
  <c r="AA104" i="34"/>
  <c r="AB104" i="34"/>
  <c r="AC104" i="34"/>
  <c r="AA98" i="34"/>
  <c r="AB98" i="34"/>
  <c r="AC98" i="34"/>
  <c r="AA92" i="34"/>
  <c r="AB92" i="34"/>
  <c r="AC92" i="34"/>
  <c r="AA86" i="34"/>
  <c r="AB86" i="34"/>
  <c r="AC86" i="34"/>
  <c r="AA80" i="34"/>
  <c r="AB80" i="34"/>
  <c r="AC80" i="34"/>
  <c r="R63" i="12"/>
  <c r="AA74" i="34"/>
  <c r="AB74" i="34"/>
  <c r="AC74" i="34"/>
  <c r="AA68" i="34"/>
  <c r="AB68" i="34"/>
  <c r="AC68" i="34"/>
  <c r="R51" i="12"/>
  <c r="AA62" i="34"/>
  <c r="AB62" i="34"/>
  <c r="AC62" i="34"/>
  <c r="AA56" i="34"/>
  <c r="AB56" i="34"/>
  <c r="AC56" i="34"/>
  <c r="R39" i="12"/>
  <c r="AA50" i="34"/>
  <c r="AB50" i="34"/>
  <c r="AC50" i="34"/>
  <c r="R33" i="12"/>
  <c r="AA44" i="34"/>
  <c r="AB44" i="34"/>
  <c r="AC44" i="34"/>
  <c r="R27" i="12"/>
  <c r="AA38" i="34"/>
  <c r="AB38" i="34"/>
  <c r="AC38" i="34"/>
  <c r="AA32" i="34"/>
  <c r="AB32" i="34"/>
  <c r="AC32" i="34"/>
  <c r="R15" i="12"/>
  <c r="AA26" i="34"/>
  <c r="AB26" i="34"/>
  <c r="AC26" i="34"/>
  <c r="AC20" i="34"/>
  <c r="AA20" i="34"/>
  <c r="AB20" i="34"/>
  <c r="U20" i="12"/>
  <c r="AI31" i="34"/>
  <c r="U56" i="12"/>
  <c r="AI67" i="34"/>
  <c r="P17" i="12"/>
  <c r="Y28" i="34"/>
  <c r="P60" i="12"/>
  <c r="Y71" i="34"/>
  <c r="T24" i="12"/>
  <c r="AH35" i="34"/>
  <c r="T52" i="12"/>
  <c r="AH63" i="34"/>
  <c r="E967" i="12"/>
  <c r="E960" i="12"/>
  <c r="E943" i="12"/>
  <c r="E937" i="12"/>
  <c r="U770" i="34"/>
  <c r="V770" i="34"/>
  <c r="W770" i="34"/>
  <c r="AD750" i="34"/>
  <c r="AE750" i="34"/>
  <c r="AF750" i="34"/>
  <c r="AD749" i="34"/>
  <c r="AE749" i="34"/>
  <c r="AF749" i="34"/>
  <c r="AE747" i="34"/>
  <c r="AF747" i="34"/>
  <c r="AD747" i="34"/>
  <c r="L740" i="34"/>
  <c r="M740" i="34"/>
  <c r="N740" i="34"/>
  <c r="AD721" i="34"/>
  <c r="AE721" i="34"/>
  <c r="AF721" i="34"/>
  <c r="U719" i="34"/>
  <c r="V719" i="34"/>
  <c r="W719" i="34"/>
  <c r="AD712" i="34"/>
  <c r="AE712" i="34"/>
  <c r="AF712" i="34"/>
  <c r="AD707" i="34"/>
  <c r="AE707" i="34"/>
  <c r="AF707" i="34"/>
  <c r="U691" i="34"/>
  <c r="V691" i="34"/>
  <c r="W691" i="34"/>
  <c r="L687" i="34"/>
  <c r="N687" i="34"/>
  <c r="M687" i="34"/>
  <c r="AD678" i="34"/>
  <c r="AE678" i="34"/>
  <c r="AF678" i="34"/>
  <c r="U677" i="34"/>
  <c r="V677" i="34"/>
  <c r="W677" i="34"/>
  <c r="AD662" i="34"/>
  <c r="AE662" i="34"/>
  <c r="AF662" i="34"/>
  <c r="AF652" i="34"/>
  <c r="AD652" i="34"/>
  <c r="AE652" i="34"/>
  <c r="L650" i="34"/>
  <c r="M650" i="34"/>
  <c r="N650" i="34"/>
  <c r="U649" i="34"/>
  <c r="V649" i="34"/>
  <c r="W649" i="34"/>
  <c r="AD639" i="34"/>
  <c r="AE639" i="34"/>
  <c r="AF639" i="34"/>
  <c r="L604" i="34"/>
  <c r="M604" i="34"/>
  <c r="N604" i="34"/>
  <c r="L591" i="34"/>
  <c r="M591" i="34"/>
  <c r="N591" i="34"/>
  <c r="U577" i="34"/>
  <c r="V577" i="34"/>
  <c r="W577" i="34"/>
  <c r="U568" i="34"/>
  <c r="V568" i="34"/>
  <c r="W568" i="34"/>
  <c r="V564" i="34"/>
  <c r="W564" i="34"/>
  <c r="U564" i="34"/>
  <c r="W528" i="34"/>
  <c r="U528" i="34"/>
  <c r="V528" i="34"/>
  <c r="L522" i="34"/>
  <c r="M522" i="34"/>
  <c r="N522" i="34"/>
  <c r="U521" i="34"/>
  <c r="V521" i="34"/>
  <c r="W521" i="34"/>
  <c r="AD499" i="34"/>
  <c r="AE499" i="34"/>
  <c r="AF499" i="34"/>
  <c r="AD487" i="34"/>
  <c r="AE487" i="34"/>
  <c r="AF487" i="34"/>
  <c r="U447" i="34"/>
  <c r="V447" i="34"/>
  <c r="W447" i="34"/>
  <c r="AE445" i="34"/>
  <c r="AF445" i="34"/>
  <c r="AD445" i="34"/>
  <c r="AE439" i="34"/>
  <c r="AF439" i="34"/>
  <c r="AD439" i="34"/>
  <c r="L425" i="34"/>
  <c r="M425" i="34"/>
  <c r="N425" i="34"/>
  <c r="U424" i="34"/>
  <c r="V424" i="34"/>
  <c r="W424" i="34"/>
  <c r="L420" i="34"/>
  <c r="M420" i="34"/>
  <c r="N420" i="34"/>
  <c r="U419" i="34"/>
  <c r="V419" i="34"/>
  <c r="W419" i="34"/>
  <c r="L412" i="34"/>
  <c r="M412" i="34"/>
  <c r="N412" i="34"/>
  <c r="V410" i="34"/>
  <c r="W410" i="34"/>
  <c r="U410" i="34"/>
  <c r="W398" i="34"/>
  <c r="U398" i="34"/>
  <c r="V398" i="34"/>
  <c r="L396" i="34"/>
  <c r="M396" i="34"/>
  <c r="N396" i="34"/>
  <c r="AD390" i="34"/>
  <c r="AE390" i="34"/>
  <c r="AF390" i="34"/>
  <c r="U371" i="34"/>
  <c r="V371" i="34"/>
  <c r="W371" i="34"/>
  <c r="V342" i="34"/>
  <c r="W342" i="34"/>
  <c r="U342" i="34"/>
  <c r="L340" i="34"/>
  <c r="N340" i="34"/>
  <c r="M340" i="34"/>
  <c r="M331" i="34"/>
  <c r="N331" i="34"/>
  <c r="L331" i="34"/>
  <c r="N330" i="34"/>
  <c r="L330" i="34"/>
  <c r="M330" i="34"/>
  <c r="AD300" i="34"/>
  <c r="AE300" i="34"/>
  <c r="AF300" i="34"/>
  <c r="AD298" i="34"/>
  <c r="AE298" i="34"/>
  <c r="AF298" i="34"/>
  <c r="AF295" i="34"/>
  <c r="AD295" i="34"/>
  <c r="AE295" i="34"/>
  <c r="M292" i="34"/>
  <c r="N292" i="34"/>
  <c r="L292" i="34"/>
  <c r="AE284" i="34"/>
  <c r="AF284" i="34"/>
  <c r="AD284" i="34"/>
  <c r="AF283" i="34"/>
  <c r="AD283" i="34"/>
  <c r="AE283" i="34"/>
  <c r="M271" i="34"/>
  <c r="N271" i="34"/>
  <c r="L271" i="34"/>
  <c r="L260" i="34"/>
  <c r="M260" i="34"/>
  <c r="N260" i="34"/>
  <c r="AE240" i="34"/>
  <c r="AF240" i="34"/>
  <c r="AD240" i="34"/>
  <c r="U229" i="34"/>
  <c r="V229" i="34"/>
  <c r="W229" i="34"/>
  <c r="AF222" i="34"/>
  <c r="AD222" i="34"/>
  <c r="AE222" i="34"/>
  <c r="AD209" i="34"/>
  <c r="AF209" i="34"/>
  <c r="AE209" i="34"/>
  <c r="L183" i="34"/>
  <c r="M183" i="34"/>
  <c r="N183" i="34"/>
  <c r="L163" i="34"/>
  <c r="M163" i="34"/>
  <c r="N163" i="34"/>
  <c r="AD161" i="34"/>
  <c r="AE161" i="34"/>
  <c r="AF161" i="34"/>
  <c r="S129" i="34"/>
  <c r="AD125" i="34"/>
  <c r="AE125" i="34"/>
  <c r="AF125" i="34"/>
  <c r="L116" i="34"/>
  <c r="M116" i="34"/>
  <c r="N116" i="34"/>
  <c r="W115" i="34"/>
  <c r="U115" i="34"/>
  <c r="V115" i="34"/>
  <c r="AD101" i="34"/>
  <c r="AE101" i="34"/>
  <c r="AF101" i="34"/>
  <c r="L100" i="34"/>
  <c r="M100" i="34"/>
  <c r="N100" i="34"/>
  <c r="AD93" i="34"/>
  <c r="AE93" i="34"/>
  <c r="AF93" i="34"/>
  <c r="N92" i="34"/>
  <c r="L92" i="34"/>
  <c r="M92" i="34"/>
  <c r="W91" i="34"/>
  <c r="U91" i="34"/>
  <c r="V91" i="34"/>
  <c r="S89" i="34"/>
  <c r="T62" i="12"/>
  <c r="AH73" i="34"/>
  <c r="P61" i="12"/>
  <c r="Y72" i="34"/>
  <c r="I54" i="12"/>
  <c r="K65" i="34"/>
  <c r="AD774" i="34"/>
  <c r="AE774" i="34"/>
  <c r="AF774" i="34"/>
  <c r="U773" i="34"/>
  <c r="V773" i="34"/>
  <c r="W773" i="34"/>
  <c r="V772" i="34"/>
  <c r="W772" i="34"/>
  <c r="U772" i="34"/>
  <c r="AF770" i="34"/>
  <c r="AE770" i="34"/>
  <c r="AD770" i="34"/>
  <c r="AD768" i="34"/>
  <c r="AE768" i="34"/>
  <c r="AF768" i="34"/>
  <c r="M767" i="34"/>
  <c r="N767" i="34"/>
  <c r="L767" i="34"/>
  <c r="V766" i="34"/>
  <c r="W766" i="34"/>
  <c r="U766" i="34"/>
  <c r="AD760" i="34"/>
  <c r="AE760" i="34"/>
  <c r="AF760" i="34"/>
  <c r="AE759" i="34"/>
  <c r="AF759" i="34"/>
  <c r="AD759" i="34"/>
  <c r="L758" i="34"/>
  <c r="M758" i="34"/>
  <c r="N758" i="34"/>
  <c r="AD757" i="34"/>
  <c r="AE757" i="34"/>
  <c r="AF757" i="34"/>
  <c r="M755" i="34"/>
  <c r="N755" i="34"/>
  <c r="L755" i="34"/>
  <c r="N754" i="34"/>
  <c r="L754" i="34"/>
  <c r="M754" i="34"/>
  <c r="W753" i="34"/>
  <c r="U753" i="34"/>
  <c r="V753" i="34"/>
  <c r="L752" i="34"/>
  <c r="M752" i="34"/>
  <c r="N752" i="34"/>
  <c r="U751" i="34"/>
  <c r="V751" i="34"/>
  <c r="W751" i="34"/>
  <c r="U750" i="34"/>
  <c r="V750" i="34"/>
  <c r="W750" i="34"/>
  <c r="U749" i="34"/>
  <c r="V749" i="34"/>
  <c r="W749" i="34"/>
  <c r="V748" i="34"/>
  <c r="W748" i="34"/>
  <c r="U748" i="34"/>
  <c r="AD738" i="34"/>
  <c r="AE738" i="34"/>
  <c r="AF738" i="34"/>
  <c r="AD737" i="34"/>
  <c r="AE737" i="34"/>
  <c r="AF737" i="34"/>
  <c r="N736" i="34"/>
  <c r="L736" i="34"/>
  <c r="M736" i="34"/>
  <c r="W735" i="34"/>
  <c r="U735" i="34"/>
  <c r="V735" i="34"/>
  <c r="U734" i="34"/>
  <c r="V734" i="34"/>
  <c r="W734" i="34"/>
  <c r="L727" i="34"/>
  <c r="M727" i="34"/>
  <c r="N727" i="34"/>
  <c r="AD726" i="34"/>
  <c r="AE726" i="34"/>
  <c r="AF726" i="34"/>
  <c r="M725" i="34"/>
  <c r="N725" i="34"/>
  <c r="L725" i="34"/>
  <c r="N724" i="34"/>
  <c r="L724" i="34"/>
  <c r="M724" i="34"/>
  <c r="W723" i="34"/>
  <c r="U723" i="34"/>
  <c r="V723" i="34"/>
  <c r="U722" i="34"/>
  <c r="V722" i="34"/>
  <c r="W722" i="34"/>
  <c r="AF716" i="34"/>
  <c r="AE716" i="34"/>
  <c r="AD716" i="34"/>
  <c r="L715" i="34"/>
  <c r="M715" i="34"/>
  <c r="N715" i="34"/>
  <c r="U714" i="34"/>
  <c r="V714" i="34"/>
  <c r="W714" i="34"/>
  <c r="AD709" i="34"/>
  <c r="AE709" i="34"/>
  <c r="AF709" i="34"/>
  <c r="L708" i="34"/>
  <c r="M708" i="34"/>
  <c r="N708" i="34"/>
  <c r="AD701" i="34"/>
  <c r="AE701" i="34"/>
  <c r="AF701" i="34"/>
  <c r="L699" i="34"/>
  <c r="N699" i="34"/>
  <c r="M699" i="34"/>
  <c r="L698" i="34"/>
  <c r="M698" i="34"/>
  <c r="N698" i="34"/>
  <c r="AD697" i="34"/>
  <c r="AE697" i="34"/>
  <c r="AF697" i="34"/>
  <c r="M695" i="34"/>
  <c r="N695" i="34"/>
  <c r="L695" i="34"/>
  <c r="N694" i="34"/>
  <c r="L694" i="34"/>
  <c r="M694" i="34"/>
  <c r="M689" i="34"/>
  <c r="N689" i="34"/>
  <c r="L689" i="34"/>
  <c r="AD683" i="34"/>
  <c r="AE683" i="34"/>
  <c r="AF683" i="34"/>
  <c r="AD681" i="34"/>
  <c r="AE681" i="34"/>
  <c r="AF681" i="34"/>
  <c r="L680" i="34"/>
  <c r="M680" i="34"/>
  <c r="N680" i="34"/>
  <c r="AD676" i="34"/>
  <c r="AE676" i="34"/>
  <c r="AF676" i="34"/>
  <c r="N675" i="34"/>
  <c r="L675" i="34"/>
  <c r="M675" i="34"/>
  <c r="AE674" i="34"/>
  <c r="AF674" i="34"/>
  <c r="AD674" i="34"/>
  <c r="L673" i="34"/>
  <c r="M673" i="34"/>
  <c r="N673" i="34"/>
  <c r="U672" i="34"/>
  <c r="V672" i="34"/>
  <c r="W672" i="34"/>
  <c r="AF667" i="34"/>
  <c r="AD667" i="34"/>
  <c r="AE667" i="34"/>
  <c r="AD666" i="34"/>
  <c r="AE666" i="34"/>
  <c r="AF666" i="34"/>
  <c r="L665" i="34"/>
  <c r="M665" i="34"/>
  <c r="N665" i="34"/>
  <c r="U664" i="34"/>
  <c r="V664" i="34"/>
  <c r="W664" i="34"/>
  <c r="AD655" i="34"/>
  <c r="AE655" i="34"/>
  <c r="AF655" i="34"/>
  <c r="AD654" i="34"/>
  <c r="AE654" i="34"/>
  <c r="AF654" i="34"/>
  <c r="W653" i="34"/>
  <c r="U653" i="34"/>
  <c r="V653" i="34"/>
  <c r="N648" i="34"/>
  <c r="L648" i="34"/>
  <c r="M648" i="34"/>
  <c r="W647" i="34"/>
  <c r="U647" i="34"/>
  <c r="V647" i="34"/>
  <c r="AD643" i="34"/>
  <c r="AE643" i="34"/>
  <c r="AF643" i="34"/>
  <c r="N642" i="34"/>
  <c r="L642" i="34"/>
  <c r="M642" i="34"/>
  <c r="W641" i="34"/>
  <c r="U641" i="34"/>
  <c r="V641" i="34"/>
  <c r="U640" i="34"/>
  <c r="V640" i="34"/>
  <c r="W640" i="34"/>
  <c r="U638" i="34"/>
  <c r="V638" i="34"/>
  <c r="W638" i="34"/>
  <c r="AE635" i="34"/>
  <c r="AF635" i="34"/>
  <c r="AD635" i="34"/>
  <c r="L633" i="34"/>
  <c r="M633" i="34"/>
  <c r="N633" i="34"/>
  <c r="L632" i="34"/>
  <c r="M632" i="34"/>
  <c r="N632" i="34"/>
  <c r="U631" i="34"/>
  <c r="V631" i="34"/>
  <c r="W631" i="34"/>
  <c r="V630" i="34"/>
  <c r="W630" i="34"/>
  <c r="U630" i="34"/>
  <c r="M625" i="34"/>
  <c r="N625" i="34"/>
  <c r="L625" i="34"/>
  <c r="V624" i="34"/>
  <c r="W624" i="34"/>
  <c r="U624" i="34"/>
  <c r="AD619" i="34"/>
  <c r="AE619" i="34"/>
  <c r="AF619" i="34"/>
  <c r="L616" i="34"/>
  <c r="M616" i="34"/>
  <c r="N616" i="34"/>
  <c r="AE611" i="34"/>
  <c r="AF611" i="34"/>
  <c r="AD611" i="34"/>
  <c r="AD609" i="34"/>
  <c r="AE609" i="34"/>
  <c r="AF609" i="34"/>
  <c r="L608" i="34"/>
  <c r="M608" i="34"/>
  <c r="N608" i="34"/>
  <c r="U607" i="34"/>
  <c r="V607" i="34"/>
  <c r="W607" i="34"/>
  <c r="V606" i="34"/>
  <c r="W606" i="34"/>
  <c r="U606" i="34"/>
  <c r="AE599" i="34"/>
  <c r="AF599" i="34"/>
  <c r="AD599" i="34"/>
  <c r="AF598" i="34"/>
  <c r="AD598" i="34"/>
  <c r="AE598" i="34"/>
  <c r="L597" i="34"/>
  <c r="M597" i="34"/>
  <c r="N597" i="34"/>
  <c r="U596" i="34"/>
  <c r="V596" i="34"/>
  <c r="W596" i="34"/>
  <c r="W593" i="34"/>
  <c r="U593" i="34"/>
  <c r="V593" i="34"/>
  <c r="AD589" i="34"/>
  <c r="AE589" i="34"/>
  <c r="AF589" i="34"/>
  <c r="N588" i="34"/>
  <c r="L588" i="34"/>
  <c r="M588" i="34"/>
  <c r="U586" i="34"/>
  <c r="V586" i="34"/>
  <c r="W586" i="34"/>
  <c r="U585" i="34"/>
  <c r="V585" i="34"/>
  <c r="W585" i="34"/>
  <c r="U578" i="34"/>
  <c r="V578" i="34"/>
  <c r="W578" i="34"/>
  <c r="AD567" i="34"/>
  <c r="AE567" i="34"/>
  <c r="AF567" i="34"/>
  <c r="AD565" i="34"/>
  <c r="AE565" i="34"/>
  <c r="AF565" i="34"/>
  <c r="AE563" i="34"/>
  <c r="AF563" i="34"/>
  <c r="AD563" i="34"/>
  <c r="AD561" i="34"/>
  <c r="AE561" i="34"/>
  <c r="AF561" i="34"/>
  <c r="L560" i="34"/>
  <c r="M560" i="34"/>
  <c r="N560" i="34"/>
  <c r="U559" i="34"/>
  <c r="V559" i="34"/>
  <c r="W559" i="34"/>
  <c r="AF556" i="34"/>
  <c r="AD556" i="34"/>
  <c r="AE556" i="34"/>
  <c r="L555" i="34"/>
  <c r="M555" i="34"/>
  <c r="N555" i="34"/>
  <c r="AD554" i="34"/>
  <c r="AE554" i="34"/>
  <c r="AF554" i="34"/>
  <c r="L554" i="34"/>
  <c r="M554" i="34"/>
  <c r="N554" i="34"/>
  <c r="U553" i="34"/>
  <c r="V553" i="34"/>
  <c r="W553" i="34"/>
  <c r="AD548" i="34"/>
  <c r="AE548" i="34"/>
  <c r="AF548" i="34"/>
  <c r="L547" i="34"/>
  <c r="M547" i="34"/>
  <c r="N547" i="34"/>
  <c r="M546" i="34"/>
  <c r="N546" i="34"/>
  <c r="L546" i="34"/>
  <c r="AD545" i="34"/>
  <c r="AF545" i="34"/>
  <c r="AE545" i="34"/>
  <c r="L544" i="34"/>
  <c r="N544" i="34"/>
  <c r="M544" i="34"/>
  <c r="U543" i="34"/>
  <c r="V543" i="34"/>
  <c r="W543" i="34"/>
  <c r="U542" i="34"/>
  <c r="V542" i="34"/>
  <c r="W542" i="34"/>
  <c r="AD536" i="34"/>
  <c r="AE536" i="34"/>
  <c r="AF536" i="34"/>
  <c r="N535" i="34"/>
  <c r="L535" i="34"/>
  <c r="M535" i="34"/>
  <c r="L534" i="34"/>
  <c r="M534" i="34"/>
  <c r="N534" i="34"/>
  <c r="U533" i="34"/>
  <c r="V533" i="34"/>
  <c r="W533" i="34"/>
  <c r="U532" i="34"/>
  <c r="V532" i="34"/>
  <c r="W532" i="34"/>
  <c r="AF527" i="34"/>
  <c r="AD527" i="34"/>
  <c r="AE527" i="34"/>
  <c r="U525" i="34"/>
  <c r="V525" i="34"/>
  <c r="W525" i="34"/>
  <c r="U524" i="34"/>
  <c r="V524" i="34"/>
  <c r="W524" i="34"/>
  <c r="U519" i="34"/>
  <c r="V519" i="34"/>
  <c r="W519" i="34"/>
  <c r="U518" i="34"/>
  <c r="V518" i="34"/>
  <c r="W518" i="34"/>
  <c r="AD514" i="34"/>
  <c r="AE514" i="34"/>
  <c r="AF514" i="34"/>
  <c r="AD513" i="34"/>
  <c r="AE513" i="34"/>
  <c r="AF513" i="34"/>
  <c r="AD512" i="34"/>
  <c r="AE512" i="34"/>
  <c r="AF512" i="34"/>
  <c r="V511" i="34"/>
  <c r="W511" i="34"/>
  <c r="U511" i="34"/>
  <c r="AD508" i="34"/>
  <c r="AE508" i="34"/>
  <c r="AF508" i="34"/>
  <c r="L507" i="34"/>
  <c r="M507" i="34"/>
  <c r="N507" i="34"/>
  <c r="L501" i="34"/>
  <c r="M501" i="34"/>
  <c r="N501" i="34"/>
  <c r="U500" i="34"/>
  <c r="V500" i="34"/>
  <c r="W500" i="34"/>
  <c r="AD493" i="34"/>
  <c r="AE493" i="34"/>
  <c r="AF493" i="34"/>
  <c r="N492" i="34"/>
  <c r="L492" i="34"/>
  <c r="M492" i="34"/>
  <c r="W491" i="34"/>
  <c r="U491" i="34"/>
  <c r="V491" i="34"/>
  <c r="U490" i="34"/>
  <c r="V490" i="34"/>
  <c r="W490" i="34"/>
  <c r="L489" i="34"/>
  <c r="M489" i="34"/>
  <c r="N489" i="34"/>
  <c r="U488" i="34"/>
  <c r="V488" i="34"/>
  <c r="W488" i="34"/>
  <c r="U487" i="34"/>
  <c r="V487" i="34"/>
  <c r="W487" i="34"/>
  <c r="N486" i="34"/>
  <c r="L486" i="34"/>
  <c r="M486" i="34"/>
  <c r="L485" i="34"/>
  <c r="M485" i="34"/>
  <c r="N485" i="34"/>
  <c r="AF484" i="34"/>
  <c r="AD484" i="34"/>
  <c r="AE484" i="34"/>
  <c r="AD483" i="34"/>
  <c r="AE483" i="34"/>
  <c r="AF483" i="34"/>
  <c r="AE479" i="34"/>
  <c r="AF479" i="34"/>
  <c r="AD479" i="34"/>
  <c r="AD477" i="34"/>
  <c r="AE477" i="34"/>
  <c r="AF477" i="34"/>
  <c r="AD476" i="34"/>
  <c r="AE476" i="34"/>
  <c r="AF476" i="34"/>
  <c r="M475" i="34"/>
  <c r="N475" i="34"/>
  <c r="L475" i="34"/>
  <c r="AD474" i="34"/>
  <c r="AE474" i="34"/>
  <c r="AF474" i="34"/>
  <c r="AE473" i="34"/>
  <c r="AF473" i="34"/>
  <c r="AD473" i="34"/>
  <c r="L473" i="34"/>
  <c r="M473" i="34"/>
  <c r="N473" i="34"/>
  <c r="L472" i="34"/>
  <c r="M472" i="34"/>
  <c r="N472" i="34"/>
  <c r="U471" i="34"/>
  <c r="V471" i="34"/>
  <c r="W471" i="34"/>
  <c r="U470" i="34"/>
  <c r="V470" i="34"/>
  <c r="W470" i="34"/>
  <c r="U463" i="34"/>
  <c r="V463" i="34"/>
  <c r="W463" i="34"/>
  <c r="V462" i="34"/>
  <c r="W462" i="34"/>
  <c r="U462" i="34"/>
  <c r="AD458" i="34"/>
  <c r="AE458" i="34"/>
  <c r="AF458" i="34"/>
  <c r="AD456" i="34"/>
  <c r="AE456" i="34"/>
  <c r="AF456" i="34"/>
  <c r="N456" i="34"/>
  <c r="L456" i="34"/>
  <c r="M456" i="34"/>
  <c r="W455" i="34"/>
  <c r="U455" i="34"/>
  <c r="V455" i="34"/>
  <c r="U454" i="34"/>
  <c r="V454" i="34"/>
  <c r="W454" i="34"/>
  <c r="M451" i="34"/>
  <c r="N451" i="34"/>
  <c r="L451" i="34"/>
  <c r="N450" i="34"/>
  <c r="L450" i="34"/>
  <c r="M450" i="34"/>
  <c r="W449" i="34"/>
  <c r="U449" i="34"/>
  <c r="V449" i="34"/>
  <c r="U448" i="34"/>
  <c r="V448" i="34"/>
  <c r="W448" i="34"/>
  <c r="N446" i="34"/>
  <c r="L446" i="34"/>
  <c r="M446" i="34"/>
  <c r="L443" i="34"/>
  <c r="M443" i="34"/>
  <c r="N443" i="34"/>
  <c r="AD442" i="34"/>
  <c r="AE442" i="34"/>
  <c r="AF442" i="34"/>
  <c r="M441" i="34"/>
  <c r="N441" i="34"/>
  <c r="L441" i="34"/>
  <c r="V440" i="34"/>
  <c r="W440" i="34"/>
  <c r="U440" i="34"/>
  <c r="AD436" i="34"/>
  <c r="AE436" i="34"/>
  <c r="AF436" i="34"/>
  <c r="L436" i="34"/>
  <c r="M436" i="34"/>
  <c r="N436" i="34"/>
  <c r="U435" i="34"/>
  <c r="V435" i="34"/>
  <c r="W435" i="34"/>
  <c r="AD428" i="34"/>
  <c r="AE428" i="34"/>
  <c r="AF428" i="34"/>
  <c r="L427" i="34"/>
  <c r="M427" i="34"/>
  <c r="N427" i="34"/>
  <c r="AF426" i="34"/>
  <c r="AD426" i="34"/>
  <c r="AE426" i="34"/>
  <c r="L426" i="34"/>
  <c r="M426" i="34"/>
  <c r="N426" i="34"/>
  <c r="AD423" i="34"/>
  <c r="AE423" i="34"/>
  <c r="AF423" i="34"/>
  <c r="N422" i="34"/>
  <c r="M422" i="34"/>
  <c r="L422" i="34"/>
  <c r="W415" i="34"/>
  <c r="U415" i="34"/>
  <c r="V415" i="34"/>
  <c r="U414" i="34"/>
  <c r="W414" i="34"/>
  <c r="V414" i="34"/>
  <c r="AE409" i="34"/>
  <c r="AF409" i="34"/>
  <c r="AD409" i="34"/>
  <c r="L409" i="34"/>
  <c r="M409" i="34"/>
  <c r="N409" i="34"/>
  <c r="U408" i="34"/>
  <c r="W408" i="34"/>
  <c r="V408" i="34"/>
  <c r="U406" i="34"/>
  <c r="V406" i="34"/>
  <c r="W406" i="34"/>
  <c r="U403" i="34"/>
  <c r="V403" i="34"/>
  <c r="W403" i="34"/>
  <c r="U402" i="34"/>
  <c r="V402" i="34"/>
  <c r="W402" i="34"/>
  <c r="U397" i="34"/>
  <c r="W397" i="34"/>
  <c r="V397" i="34"/>
  <c r="AD394" i="34"/>
  <c r="AE394" i="34"/>
  <c r="AF394" i="34"/>
  <c r="AD393" i="34"/>
  <c r="AE393" i="34"/>
  <c r="AF393" i="34"/>
  <c r="L392" i="34"/>
  <c r="M392" i="34"/>
  <c r="N392" i="34"/>
  <c r="U391" i="34"/>
  <c r="V391" i="34"/>
  <c r="W391" i="34"/>
  <c r="U390" i="34"/>
  <c r="V390" i="34"/>
  <c r="W390" i="34"/>
  <c r="AE386" i="34"/>
  <c r="AF386" i="34"/>
  <c r="AD386" i="34"/>
  <c r="AF385" i="34"/>
  <c r="AD385" i="34"/>
  <c r="AE385" i="34"/>
  <c r="L384" i="34"/>
  <c r="M384" i="34"/>
  <c r="N384" i="34"/>
  <c r="U383" i="34"/>
  <c r="V383" i="34"/>
  <c r="W383" i="34"/>
  <c r="U382" i="34"/>
  <c r="V382" i="34"/>
  <c r="W382" i="34"/>
  <c r="W380" i="34"/>
  <c r="U380" i="34"/>
  <c r="V380" i="34"/>
  <c r="L377" i="34"/>
  <c r="M377" i="34"/>
  <c r="N377" i="34"/>
  <c r="AD368" i="34"/>
  <c r="AE368" i="34"/>
  <c r="AF368" i="34"/>
  <c r="N367" i="34"/>
  <c r="L367" i="34"/>
  <c r="M367" i="34"/>
  <c r="AE366" i="34"/>
  <c r="AF366" i="34"/>
  <c r="AD366" i="34"/>
  <c r="U365" i="34"/>
  <c r="V365" i="34"/>
  <c r="W365" i="34"/>
  <c r="U364" i="34"/>
  <c r="V364" i="34"/>
  <c r="W364" i="34"/>
  <c r="U363" i="34"/>
  <c r="W363" i="34"/>
  <c r="V363" i="34"/>
  <c r="U358" i="34"/>
  <c r="V358" i="34"/>
  <c r="W358" i="34"/>
  <c r="AD355" i="34"/>
  <c r="AE355" i="34"/>
  <c r="AF355" i="34"/>
  <c r="U351" i="34"/>
  <c r="W351" i="34"/>
  <c r="V351" i="34"/>
  <c r="M349" i="34"/>
  <c r="N349" i="34"/>
  <c r="L349" i="34"/>
  <c r="N348" i="34"/>
  <c r="L348" i="34"/>
  <c r="M348" i="34"/>
  <c r="L347" i="34"/>
  <c r="M347" i="34"/>
  <c r="N347" i="34"/>
  <c r="L346" i="34"/>
  <c r="N346" i="34"/>
  <c r="M346" i="34"/>
  <c r="L345" i="34"/>
  <c r="M345" i="34"/>
  <c r="N345" i="34"/>
  <c r="L344" i="34"/>
  <c r="M344" i="34"/>
  <c r="N344" i="34"/>
  <c r="M343" i="34"/>
  <c r="N343" i="34"/>
  <c r="L343" i="34"/>
  <c r="AD342" i="34"/>
  <c r="AE342" i="34"/>
  <c r="AF342" i="34"/>
  <c r="AE341" i="34"/>
  <c r="AF341" i="34"/>
  <c r="AD341" i="34"/>
  <c r="U338" i="34"/>
  <c r="V338" i="34"/>
  <c r="W338" i="34"/>
  <c r="M326" i="34"/>
  <c r="N326" i="34"/>
  <c r="L326" i="34"/>
  <c r="V325" i="34"/>
  <c r="W325" i="34"/>
  <c r="U325" i="34"/>
  <c r="L324" i="34"/>
  <c r="M324" i="34"/>
  <c r="N324" i="34"/>
  <c r="L323" i="34"/>
  <c r="M323" i="34"/>
  <c r="N323" i="34"/>
  <c r="N321" i="34"/>
  <c r="M321" i="34"/>
  <c r="L321" i="34"/>
  <c r="L320" i="34"/>
  <c r="M320" i="34"/>
  <c r="N320" i="34"/>
  <c r="U319" i="34"/>
  <c r="W319" i="34"/>
  <c r="V319" i="34"/>
  <c r="AD317" i="34"/>
  <c r="AE317" i="34"/>
  <c r="AF317" i="34"/>
  <c r="AD316" i="34"/>
  <c r="AE316" i="34"/>
  <c r="AF316" i="34"/>
  <c r="AD315" i="34"/>
  <c r="AE315" i="34"/>
  <c r="AF315" i="34"/>
  <c r="AD312" i="34"/>
  <c r="AE312" i="34"/>
  <c r="AF312" i="34"/>
  <c r="L312" i="34"/>
  <c r="M312" i="34"/>
  <c r="N312" i="34"/>
  <c r="U311" i="34"/>
  <c r="V311" i="34"/>
  <c r="W311" i="34"/>
  <c r="AD309" i="34"/>
  <c r="AE309" i="34"/>
  <c r="AF309" i="34"/>
  <c r="L307" i="34"/>
  <c r="M307" i="34"/>
  <c r="N307" i="34"/>
  <c r="AD306" i="34"/>
  <c r="AE306" i="34"/>
  <c r="AF306" i="34"/>
  <c r="L306" i="34"/>
  <c r="M306" i="34"/>
  <c r="N306" i="34"/>
  <c r="U305" i="34"/>
  <c r="V305" i="34"/>
  <c r="W305" i="34"/>
  <c r="U304" i="34"/>
  <c r="V304" i="34"/>
  <c r="W304" i="34"/>
  <c r="W302" i="34"/>
  <c r="U302" i="34"/>
  <c r="V302" i="34"/>
  <c r="U301" i="34"/>
  <c r="W301" i="34"/>
  <c r="V301" i="34"/>
  <c r="U300" i="34"/>
  <c r="V300" i="34"/>
  <c r="W300" i="34"/>
  <c r="W296" i="34"/>
  <c r="U296" i="34"/>
  <c r="V296" i="34"/>
  <c r="L294" i="34"/>
  <c r="M294" i="34"/>
  <c r="N294" i="34"/>
  <c r="U293" i="34"/>
  <c r="V293" i="34"/>
  <c r="W293" i="34"/>
  <c r="AD288" i="34"/>
  <c r="AE288" i="34"/>
  <c r="AF288" i="34"/>
  <c r="U287" i="34"/>
  <c r="V287" i="34"/>
  <c r="W287" i="34"/>
  <c r="M286" i="34"/>
  <c r="N286" i="34"/>
  <c r="L286" i="34"/>
  <c r="V285" i="34"/>
  <c r="W285" i="34"/>
  <c r="U285" i="34"/>
  <c r="W284" i="34"/>
  <c r="U284" i="34"/>
  <c r="V284" i="34"/>
  <c r="U283" i="34"/>
  <c r="W283" i="34"/>
  <c r="V283" i="34"/>
  <c r="L282" i="34"/>
  <c r="M282" i="34"/>
  <c r="N282" i="34"/>
  <c r="U281" i="34"/>
  <c r="V281" i="34"/>
  <c r="W281" i="34"/>
  <c r="M280" i="34"/>
  <c r="N280" i="34"/>
  <c r="L280" i="34"/>
  <c r="N279" i="34"/>
  <c r="M279" i="34"/>
  <c r="L279" i="34"/>
  <c r="AF275" i="34"/>
  <c r="AD275" i="34"/>
  <c r="AE275" i="34"/>
  <c r="AD274" i="34"/>
  <c r="AE274" i="34"/>
  <c r="AF274" i="34"/>
  <c r="AD265" i="34"/>
  <c r="AE265" i="34"/>
  <c r="AF265" i="34"/>
  <c r="N264" i="34"/>
  <c r="L264" i="34"/>
  <c r="M264" i="34"/>
  <c r="U263" i="34"/>
  <c r="V263" i="34"/>
  <c r="W263" i="34"/>
  <c r="V262" i="34"/>
  <c r="U262" i="34"/>
  <c r="W262" i="34"/>
  <c r="AD257" i="34"/>
  <c r="AE257" i="34"/>
  <c r="AF257" i="34"/>
  <c r="N256" i="34"/>
  <c r="L256" i="34"/>
  <c r="M256" i="34"/>
  <c r="W255" i="34"/>
  <c r="U255" i="34"/>
  <c r="V255" i="34"/>
  <c r="L254" i="34"/>
  <c r="M254" i="34"/>
  <c r="N254" i="34"/>
  <c r="M251" i="34"/>
  <c r="L251" i="34"/>
  <c r="N251" i="34"/>
  <c r="N250" i="34"/>
  <c r="L250" i="34"/>
  <c r="M250" i="34"/>
  <c r="AD247" i="34"/>
  <c r="AE247" i="34"/>
  <c r="AF247" i="34"/>
  <c r="AF245" i="34"/>
  <c r="AE245" i="34"/>
  <c r="AD245" i="34"/>
  <c r="AD244" i="34"/>
  <c r="AE244" i="34"/>
  <c r="AF244" i="34"/>
  <c r="L244" i="34"/>
  <c r="N244" i="34"/>
  <c r="M244" i="34"/>
  <c r="U243" i="34"/>
  <c r="W243" i="34"/>
  <c r="V243" i="34"/>
  <c r="M242" i="34"/>
  <c r="N242" i="34"/>
  <c r="L242" i="34"/>
  <c r="V241" i="34"/>
  <c r="W241" i="34"/>
  <c r="U241" i="34"/>
  <c r="W240" i="34"/>
  <c r="V240" i="34"/>
  <c r="U240" i="34"/>
  <c r="M238" i="34"/>
  <c r="L238" i="34"/>
  <c r="N238" i="34"/>
  <c r="N237" i="34"/>
  <c r="L237" i="34"/>
  <c r="M237" i="34"/>
  <c r="L235" i="34"/>
  <c r="M235" i="34"/>
  <c r="N235" i="34"/>
  <c r="AF234" i="34"/>
  <c r="AE234" i="34"/>
  <c r="AD234" i="34"/>
  <c r="L233" i="34"/>
  <c r="M233" i="34"/>
  <c r="N233" i="34"/>
  <c r="U232" i="34"/>
  <c r="V232" i="34"/>
  <c r="W232" i="34"/>
  <c r="AF228" i="34"/>
  <c r="AD228" i="34"/>
  <c r="AE228" i="34"/>
  <c r="L227" i="34"/>
  <c r="M227" i="34"/>
  <c r="N227" i="34"/>
  <c r="AD226" i="34"/>
  <c r="AE226" i="34"/>
  <c r="AF226" i="34"/>
  <c r="N225" i="34"/>
  <c r="M225" i="34"/>
  <c r="L225" i="34"/>
  <c r="W224" i="34"/>
  <c r="U224" i="34"/>
  <c r="V224" i="34"/>
  <c r="S221" i="34"/>
  <c r="AE219" i="34"/>
  <c r="AD219" i="34"/>
  <c r="AF219" i="34"/>
  <c r="AF218" i="34"/>
  <c r="AD218" i="34"/>
  <c r="AE218" i="34"/>
  <c r="N217" i="34"/>
  <c r="L217" i="34"/>
  <c r="M217" i="34"/>
  <c r="AE213" i="34"/>
  <c r="AF213" i="34"/>
  <c r="AD213" i="34"/>
  <c r="L212" i="34"/>
  <c r="M212" i="34"/>
  <c r="N212" i="34"/>
  <c r="W210" i="34"/>
  <c r="V210" i="34"/>
  <c r="U210" i="34"/>
  <c r="AF204" i="34"/>
  <c r="AE204" i="34"/>
  <c r="AD204" i="34"/>
  <c r="M203" i="34"/>
  <c r="N203" i="34"/>
  <c r="L203" i="34"/>
  <c r="L202" i="34"/>
  <c r="N202" i="34"/>
  <c r="M202" i="34"/>
  <c r="L201" i="34"/>
  <c r="M201" i="34"/>
  <c r="N201" i="34"/>
  <c r="V200" i="34"/>
  <c r="U200" i="34"/>
  <c r="W200" i="34"/>
  <c r="V198" i="34"/>
  <c r="W198" i="34"/>
  <c r="U198" i="34"/>
  <c r="AD195" i="34"/>
  <c r="AE195" i="34"/>
  <c r="AF195" i="34"/>
  <c r="AD194" i="34"/>
  <c r="AE194" i="34"/>
  <c r="AF194" i="34"/>
  <c r="N193" i="34"/>
  <c r="L193" i="34"/>
  <c r="M193" i="34"/>
  <c r="U192" i="34"/>
  <c r="W192" i="34"/>
  <c r="V192" i="34"/>
  <c r="AD187" i="34"/>
  <c r="AF187" i="34"/>
  <c r="AE187" i="34"/>
  <c r="AE186" i="34"/>
  <c r="AF186" i="34"/>
  <c r="AD186" i="34"/>
  <c r="M185" i="34"/>
  <c r="L185" i="34"/>
  <c r="N185" i="34"/>
  <c r="AF179" i="34"/>
  <c r="AE179" i="34"/>
  <c r="AD179" i="34"/>
  <c r="AD178" i="34"/>
  <c r="AF178" i="34"/>
  <c r="AE178" i="34"/>
  <c r="AE177" i="34"/>
  <c r="AF177" i="34"/>
  <c r="AD177" i="34"/>
  <c r="AF176" i="34"/>
  <c r="AD176" i="34"/>
  <c r="AE176" i="34"/>
  <c r="L175" i="34"/>
  <c r="M175" i="34"/>
  <c r="N175" i="34"/>
  <c r="AD174" i="34"/>
  <c r="AF174" i="34"/>
  <c r="AE174" i="34"/>
  <c r="U173" i="34"/>
  <c r="V173" i="34"/>
  <c r="W173" i="34"/>
  <c r="AF170" i="34"/>
  <c r="AD170" i="34"/>
  <c r="AE170" i="34"/>
  <c r="L169" i="34"/>
  <c r="M169" i="34"/>
  <c r="N169" i="34"/>
  <c r="U168" i="34"/>
  <c r="V168" i="34"/>
  <c r="W168" i="34"/>
  <c r="N166" i="34"/>
  <c r="L166" i="34"/>
  <c r="M166" i="34"/>
  <c r="L165" i="34"/>
  <c r="M165" i="34"/>
  <c r="N165" i="34"/>
  <c r="W159" i="34"/>
  <c r="U159" i="34"/>
  <c r="V159" i="34"/>
  <c r="U158" i="34"/>
  <c r="V158" i="34"/>
  <c r="W158" i="34"/>
  <c r="AE154" i="34"/>
  <c r="AF154" i="34"/>
  <c r="AD154" i="34"/>
  <c r="L153" i="34"/>
  <c r="M153" i="34"/>
  <c r="N153" i="34"/>
  <c r="S152" i="34"/>
  <c r="P151" i="34"/>
  <c r="AD149" i="34"/>
  <c r="AE149" i="34"/>
  <c r="AF149" i="34"/>
  <c r="W148" i="34"/>
  <c r="V148" i="34"/>
  <c r="U148" i="34"/>
  <c r="AD144" i="34"/>
  <c r="AE144" i="34"/>
  <c r="AF144" i="34"/>
  <c r="N143" i="34"/>
  <c r="M143" i="34"/>
  <c r="L143" i="34"/>
  <c r="N142" i="34"/>
  <c r="L142" i="34"/>
  <c r="M142" i="34"/>
  <c r="W141" i="34"/>
  <c r="U141" i="34"/>
  <c r="V141" i="34"/>
  <c r="AD137" i="34"/>
  <c r="AE137" i="34"/>
  <c r="AF137" i="34"/>
  <c r="L136" i="34"/>
  <c r="N136" i="34"/>
  <c r="M136" i="34"/>
  <c r="U134" i="34"/>
  <c r="V134" i="34"/>
  <c r="W134" i="34"/>
  <c r="N131" i="34"/>
  <c r="M131" i="34"/>
  <c r="L131" i="34"/>
  <c r="AE130" i="34"/>
  <c r="AF130" i="34"/>
  <c r="AD130" i="34"/>
  <c r="L129" i="34"/>
  <c r="M129" i="34"/>
  <c r="N129" i="34"/>
  <c r="U128" i="34"/>
  <c r="V128" i="34"/>
  <c r="W128" i="34"/>
  <c r="U126" i="34"/>
  <c r="V126" i="34"/>
  <c r="W126" i="34"/>
  <c r="AF123" i="34"/>
  <c r="AE123" i="34"/>
  <c r="AD123" i="34"/>
  <c r="AF122" i="34"/>
  <c r="AD122" i="34"/>
  <c r="AE122" i="34"/>
  <c r="U121" i="34"/>
  <c r="V121" i="34"/>
  <c r="W121" i="34"/>
  <c r="M120" i="34"/>
  <c r="N120" i="34"/>
  <c r="L120" i="34"/>
  <c r="V119" i="34"/>
  <c r="W119" i="34"/>
  <c r="U119" i="34"/>
  <c r="S116" i="34"/>
  <c r="AD113" i="34"/>
  <c r="AE113" i="34"/>
  <c r="AF113" i="34"/>
  <c r="L112" i="34"/>
  <c r="M112" i="34"/>
  <c r="N112" i="34"/>
  <c r="U111" i="34"/>
  <c r="V111" i="34"/>
  <c r="W111" i="34"/>
  <c r="V110" i="34"/>
  <c r="W110" i="34"/>
  <c r="U110" i="34"/>
  <c r="AD107" i="34"/>
  <c r="AE107" i="34"/>
  <c r="AF107" i="34"/>
  <c r="AD106" i="34"/>
  <c r="AE106" i="34"/>
  <c r="AF106" i="34"/>
  <c r="AD105" i="34"/>
  <c r="AE105" i="34"/>
  <c r="AF105" i="34"/>
  <c r="N104" i="34"/>
  <c r="L104" i="34"/>
  <c r="M104" i="34"/>
  <c r="W103" i="34"/>
  <c r="U103" i="34"/>
  <c r="V103" i="34"/>
  <c r="U102" i="34"/>
  <c r="V102" i="34"/>
  <c r="W102" i="34"/>
  <c r="AF96" i="34"/>
  <c r="AE96" i="34"/>
  <c r="AD96" i="34"/>
  <c r="U95" i="34"/>
  <c r="V95" i="34"/>
  <c r="W95" i="34"/>
  <c r="L89" i="34"/>
  <c r="M89" i="34"/>
  <c r="N89" i="34"/>
  <c r="U88" i="34"/>
  <c r="V88" i="34"/>
  <c r="W88" i="34"/>
  <c r="AF84" i="34"/>
  <c r="AE84" i="34"/>
  <c r="AD84" i="34"/>
  <c r="L83" i="34"/>
  <c r="M83" i="34"/>
  <c r="N83" i="34"/>
  <c r="AD82" i="34"/>
  <c r="AE82" i="34"/>
  <c r="AF82" i="34"/>
  <c r="M81" i="34"/>
  <c r="N81" i="34"/>
  <c r="L81" i="34"/>
  <c r="V80" i="34"/>
  <c r="W80" i="34"/>
  <c r="U80" i="34"/>
  <c r="AD75" i="34"/>
  <c r="AE75" i="34"/>
  <c r="AF75" i="34"/>
  <c r="N63" i="12"/>
  <c r="T74" i="34"/>
  <c r="AA62" i="12"/>
  <c r="AR73" i="34"/>
  <c r="W73" i="34"/>
  <c r="U73" i="34"/>
  <c r="V73" i="34"/>
  <c r="I62" i="12"/>
  <c r="K73" i="34"/>
  <c r="U61" i="12"/>
  <c r="AI72" i="34"/>
  <c r="G61" i="12"/>
  <c r="F61" i="12" s="1"/>
  <c r="H72" i="34"/>
  <c r="AD71" i="34"/>
  <c r="AE71" i="34"/>
  <c r="AF71" i="34"/>
  <c r="I60" i="12"/>
  <c r="K71" i="34"/>
  <c r="AA59" i="12"/>
  <c r="Z59" i="12" s="1"/>
  <c r="AR70" i="34"/>
  <c r="P59" i="12"/>
  <c r="Y70" i="34"/>
  <c r="L70" i="34"/>
  <c r="M70" i="34"/>
  <c r="N70" i="34"/>
  <c r="P58" i="12"/>
  <c r="Y69" i="34"/>
  <c r="M69" i="34"/>
  <c r="N69" i="34"/>
  <c r="L69" i="34"/>
  <c r="G57" i="12"/>
  <c r="H68" i="34"/>
  <c r="AE67" i="34"/>
  <c r="AF67" i="34"/>
  <c r="AD67" i="34"/>
  <c r="I56" i="12"/>
  <c r="H56" i="12" s="1"/>
  <c r="K67" i="34"/>
  <c r="AF66" i="34"/>
  <c r="AE66" i="34"/>
  <c r="AD66" i="34"/>
  <c r="T54" i="12"/>
  <c r="AH65" i="34"/>
  <c r="L54" i="12"/>
  <c r="Q65" i="34"/>
  <c r="V53" i="1"/>
  <c r="U64" i="34"/>
  <c r="V64" i="34"/>
  <c r="W64" i="34"/>
  <c r="I53" i="12"/>
  <c r="K64" i="34"/>
  <c r="AA52" i="12"/>
  <c r="Z52" i="12" s="1"/>
  <c r="AR63" i="34"/>
  <c r="V62" i="34"/>
  <c r="W62" i="34"/>
  <c r="U62" i="34"/>
  <c r="I51" i="12"/>
  <c r="K62" i="34"/>
  <c r="N50" i="12"/>
  <c r="T61" i="34"/>
  <c r="T49" i="12"/>
  <c r="AH60" i="34"/>
  <c r="L49" i="12"/>
  <c r="Q60" i="34"/>
  <c r="AD59" i="34"/>
  <c r="AE59" i="34"/>
  <c r="AF59" i="34"/>
  <c r="I48" i="12"/>
  <c r="K59" i="34"/>
  <c r="P47" i="12"/>
  <c r="Y58" i="34"/>
  <c r="L58" i="34"/>
  <c r="M58" i="34"/>
  <c r="N58" i="34"/>
  <c r="AD57" i="34"/>
  <c r="AE57" i="34"/>
  <c r="AF57" i="34"/>
  <c r="V56" i="34"/>
  <c r="W56" i="34"/>
  <c r="U56" i="34"/>
  <c r="I45" i="12"/>
  <c r="K56" i="34"/>
  <c r="N44" i="12"/>
  <c r="M44" i="12" s="1"/>
  <c r="T55" i="34"/>
  <c r="G44" i="12"/>
  <c r="F44" i="12" s="1"/>
  <c r="H55" i="34"/>
  <c r="N43" i="12"/>
  <c r="M43" i="12" s="1"/>
  <c r="T54" i="34"/>
  <c r="AA42" i="12"/>
  <c r="AR53" i="34"/>
  <c r="U53" i="34"/>
  <c r="V53" i="34"/>
  <c r="W53" i="34"/>
  <c r="I42" i="12"/>
  <c r="K53" i="34"/>
  <c r="U41" i="12"/>
  <c r="AI52" i="34"/>
  <c r="G41" i="12"/>
  <c r="H52" i="34"/>
  <c r="M51" i="34"/>
  <c r="N51" i="34"/>
  <c r="L51" i="34"/>
  <c r="P39" i="12"/>
  <c r="Y50" i="34"/>
  <c r="N50" i="34"/>
  <c r="L50" i="34"/>
  <c r="M50" i="34"/>
  <c r="W49" i="34"/>
  <c r="U49" i="34"/>
  <c r="V49" i="34"/>
  <c r="I38" i="12"/>
  <c r="K49" i="34"/>
  <c r="U37" i="12"/>
  <c r="AI48" i="34"/>
  <c r="G37" i="12"/>
  <c r="F37" i="12" s="1"/>
  <c r="H48" i="34"/>
  <c r="AD47" i="34"/>
  <c r="AE47" i="34"/>
  <c r="AF47" i="34"/>
  <c r="I36" i="12"/>
  <c r="K47" i="34"/>
  <c r="AA35" i="12"/>
  <c r="AR46" i="34"/>
  <c r="T35" i="12"/>
  <c r="AH46" i="34"/>
  <c r="L35" i="12"/>
  <c r="Q46" i="34"/>
  <c r="N34" i="12"/>
  <c r="T45" i="34"/>
  <c r="N33" i="12"/>
  <c r="M33" i="12" s="1"/>
  <c r="T44" i="34"/>
  <c r="L43" i="34"/>
  <c r="N43" i="34"/>
  <c r="M43" i="34"/>
  <c r="T31" i="12"/>
  <c r="AH42" i="34"/>
  <c r="L31" i="12"/>
  <c r="Q42" i="34"/>
  <c r="AE30" i="1"/>
  <c r="AA30" i="6" s="1"/>
  <c r="U41" i="34"/>
  <c r="V41" i="34"/>
  <c r="W41" i="34"/>
  <c r="I30" i="12"/>
  <c r="K41" i="34"/>
  <c r="U29" i="12"/>
  <c r="AI40" i="34"/>
  <c r="L29" i="12"/>
  <c r="Q40" i="34"/>
  <c r="AD39" i="34"/>
  <c r="AE39" i="34"/>
  <c r="AF39" i="34"/>
  <c r="I28" i="12"/>
  <c r="K39" i="34"/>
  <c r="T27" i="12"/>
  <c r="AH38" i="34"/>
  <c r="L27" i="12"/>
  <c r="Q38" i="34"/>
  <c r="AE26" i="1"/>
  <c r="W37" i="34"/>
  <c r="U37" i="34"/>
  <c r="V37" i="34"/>
  <c r="I26" i="12"/>
  <c r="K37" i="34"/>
  <c r="AE25" i="1"/>
  <c r="G25" i="12"/>
  <c r="H36" i="34"/>
  <c r="AD35" i="34"/>
  <c r="AE35" i="34"/>
  <c r="AF35" i="34"/>
  <c r="I24" i="12"/>
  <c r="K35" i="34"/>
  <c r="AA23" i="12"/>
  <c r="Z23" i="12" s="1"/>
  <c r="AR34" i="34"/>
  <c r="P23" i="12"/>
  <c r="Y34" i="34"/>
  <c r="L34" i="34"/>
  <c r="M34" i="34"/>
  <c r="N34" i="34"/>
  <c r="P22" i="12"/>
  <c r="Y33" i="34"/>
  <c r="M33" i="34"/>
  <c r="N33" i="34"/>
  <c r="L33" i="34"/>
  <c r="G21" i="12"/>
  <c r="H32" i="34"/>
  <c r="AE31" i="34"/>
  <c r="AF31" i="34"/>
  <c r="AD31" i="34"/>
  <c r="I20" i="12"/>
  <c r="K31" i="34"/>
  <c r="S19" i="12"/>
  <c r="AF30" i="34"/>
  <c r="AE30" i="34"/>
  <c r="AD30" i="34"/>
  <c r="T18" i="12"/>
  <c r="AH29" i="34"/>
  <c r="L18" i="12"/>
  <c r="Q29" i="34"/>
  <c r="U28" i="34"/>
  <c r="V28" i="34"/>
  <c r="W28" i="34"/>
  <c r="I17" i="12"/>
  <c r="K28" i="34"/>
  <c r="L16" i="12"/>
  <c r="Q27" i="34"/>
  <c r="N15" i="12"/>
  <c r="T26" i="34"/>
  <c r="AA14" i="12"/>
  <c r="Z14" i="12" s="1"/>
  <c r="AR25" i="34"/>
  <c r="W25" i="34"/>
  <c r="U25" i="34"/>
  <c r="V25" i="34"/>
  <c r="I14" i="12"/>
  <c r="K25" i="34"/>
  <c r="U13" i="12"/>
  <c r="AI24" i="34"/>
  <c r="L13" i="12"/>
  <c r="Q24" i="34"/>
  <c r="AD23" i="34"/>
  <c r="AE23" i="34"/>
  <c r="AF23" i="34"/>
  <c r="I12" i="12"/>
  <c r="K23" i="34"/>
  <c r="AA11" i="12"/>
  <c r="AR22" i="34"/>
  <c r="N11" i="12"/>
  <c r="M11" i="12" s="1"/>
  <c r="T22" i="34"/>
  <c r="AA10" i="12"/>
  <c r="Z10" i="12" s="1"/>
  <c r="AR21" i="34"/>
  <c r="U21" i="34"/>
  <c r="V21" i="34"/>
  <c r="W21" i="34"/>
  <c r="I10" i="12"/>
  <c r="K21" i="34"/>
  <c r="U9" i="12"/>
  <c r="AI20" i="34"/>
  <c r="G9" i="12"/>
  <c r="H20" i="34"/>
  <c r="T8" i="12"/>
  <c r="AH19" i="34"/>
  <c r="AE18" i="34"/>
  <c r="AF18" i="34"/>
  <c r="AD18" i="34"/>
  <c r="AF17" i="34"/>
  <c r="AD17" i="34"/>
  <c r="AE17" i="34"/>
  <c r="N5" i="12"/>
  <c r="M5" i="12" s="1"/>
  <c r="T16" i="34"/>
  <c r="L15" i="34"/>
  <c r="M15" i="34"/>
  <c r="N15" i="34"/>
  <c r="AA769" i="34"/>
  <c r="AB769" i="34"/>
  <c r="AC769" i="34"/>
  <c r="AA763" i="34"/>
  <c r="AB763" i="34"/>
  <c r="AC763" i="34"/>
  <c r="AA757" i="34"/>
  <c r="AB757" i="34"/>
  <c r="AC757" i="34"/>
  <c r="AA751" i="34"/>
  <c r="AB751" i="34"/>
  <c r="AC751" i="34"/>
  <c r="AA745" i="34"/>
  <c r="AB745" i="34"/>
  <c r="AC745" i="34"/>
  <c r="AA739" i="34"/>
  <c r="AB739" i="34"/>
  <c r="AC739" i="34"/>
  <c r="AA733" i="34"/>
  <c r="AB733" i="34"/>
  <c r="AC733" i="34"/>
  <c r="AA727" i="34"/>
  <c r="AB727" i="34"/>
  <c r="AC727" i="34"/>
  <c r="AA721" i="34"/>
  <c r="AB721" i="34"/>
  <c r="AC721" i="34"/>
  <c r="AA715" i="34"/>
  <c r="AB715" i="34"/>
  <c r="AC715" i="34"/>
  <c r="AA709" i="34"/>
  <c r="AB709" i="34"/>
  <c r="AC709" i="34"/>
  <c r="AA703" i="34"/>
  <c r="AB703" i="34"/>
  <c r="AC703" i="34"/>
  <c r="AA697" i="34"/>
  <c r="AB697" i="34"/>
  <c r="AC697" i="34"/>
  <c r="AA691" i="34"/>
  <c r="AB691" i="34"/>
  <c r="AC691" i="34"/>
  <c r="AA685" i="34"/>
  <c r="AB685" i="34"/>
  <c r="AC685" i="34"/>
  <c r="AA679" i="34"/>
  <c r="AB679" i="34"/>
  <c r="AC679" i="34"/>
  <c r="AA673" i="34"/>
  <c r="AB673" i="34"/>
  <c r="AC673" i="34"/>
  <c r="AA667" i="34"/>
  <c r="AB667" i="34"/>
  <c r="AC667" i="34"/>
  <c r="AC661" i="34"/>
  <c r="AA661" i="34"/>
  <c r="AB661" i="34"/>
  <c r="AC655" i="34"/>
  <c r="AA655" i="34"/>
  <c r="AB655" i="34"/>
  <c r="AC649" i="34"/>
  <c r="AA649" i="34"/>
  <c r="AB649" i="34"/>
  <c r="AC643" i="34"/>
  <c r="AA643" i="34"/>
  <c r="AB643" i="34"/>
  <c r="AC637" i="34"/>
  <c r="AA637" i="34"/>
  <c r="AB637" i="34"/>
  <c r="AC631" i="34"/>
  <c r="AA631" i="34"/>
  <c r="AB631" i="34"/>
  <c r="AC625" i="34"/>
  <c r="AA625" i="34"/>
  <c r="AB625" i="34"/>
  <c r="AC619" i="34"/>
  <c r="AA619" i="34"/>
  <c r="AB619" i="34"/>
  <c r="AC613" i="34"/>
  <c r="AA613" i="34"/>
  <c r="AB613" i="34"/>
  <c r="AC607" i="34"/>
  <c r="AA607" i="34"/>
  <c r="AB607" i="34"/>
  <c r="AC601" i="34"/>
  <c r="AA601" i="34"/>
  <c r="AB601" i="34"/>
  <c r="AC595" i="34"/>
  <c r="AA595" i="34"/>
  <c r="AB595" i="34"/>
  <c r="AC589" i="34"/>
  <c r="AA589" i="34"/>
  <c r="AB589" i="34"/>
  <c r="AC583" i="34"/>
  <c r="AA583" i="34"/>
  <c r="AB583" i="34"/>
  <c r="AC577" i="34"/>
  <c r="AA577" i="34"/>
  <c r="AB577" i="34"/>
  <c r="AC571" i="34"/>
  <c r="AA571" i="34"/>
  <c r="AB571" i="34"/>
  <c r="AC565" i="34"/>
  <c r="AA565" i="34"/>
  <c r="AB565" i="34"/>
  <c r="AC559" i="34"/>
  <c r="AA559" i="34"/>
  <c r="AB559" i="34"/>
  <c r="AC553" i="34"/>
  <c r="AA553" i="34"/>
  <c r="AB553" i="34"/>
  <c r="AC547" i="34"/>
  <c r="AA547" i="34"/>
  <c r="AB547" i="34"/>
  <c r="AB541" i="34"/>
  <c r="AA541" i="34"/>
  <c r="AC541" i="34"/>
  <c r="AA535" i="34"/>
  <c r="AB535" i="34"/>
  <c r="AC535" i="34"/>
  <c r="AA529" i="34"/>
  <c r="AB529" i="34"/>
  <c r="AC529" i="34"/>
  <c r="AA523" i="34"/>
  <c r="AB523" i="34"/>
  <c r="AC523" i="34"/>
  <c r="AA517" i="34"/>
  <c r="AB517" i="34"/>
  <c r="AC517" i="34"/>
  <c r="AA511" i="34"/>
  <c r="AB511" i="34"/>
  <c r="AC511" i="34"/>
  <c r="AA505" i="34"/>
  <c r="AB505" i="34"/>
  <c r="AC505" i="34"/>
  <c r="AA499" i="34"/>
  <c r="AB499" i="34"/>
  <c r="AC499" i="34"/>
  <c r="AC493" i="34"/>
  <c r="AA493" i="34"/>
  <c r="AB493" i="34"/>
  <c r="AC487" i="34"/>
  <c r="AA487" i="34"/>
  <c r="AB487" i="34"/>
  <c r="AC481" i="34"/>
  <c r="AA481" i="34"/>
  <c r="AB481" i="34"/>
  <c r="AC475" i="34"/>
  <c r="AA475" i="34"/>
  <c r="AB475" i="34"/>
  <c r="AC469" i="34"/>
  <c r="AA469" i="34"/>
  <c r="AB469" i="34"/>
  <c r="AC463" i="34"/>
  <c r="AA463" i="34"/>
  <c r="AB463" i="34"/>
  <c r="AC457" i="34"/>
  <c r="AA457" i="34"/>
  <c r="AB457" i="34"/>
  <c r="AC451" i="34"/>
  <c r="AA451" i="34"/>
  <c r="AB451" i="34"/>
  <c r="AA445" i="34"/>
  <c r="AB445" i="34"/>
  <c r="AC445" i="34"/>
  <c r="AA439" i="34"/>
  <c r="AB439" i="34"/>
  <c r="AC439" i="34"/>
  <c r="AA433" i="34"/>
  <c r="AB433" i="34"/>
  <c r="AC433" i="34"/>
  <c r="AA427" i="34"/>
  <c r="AB427" i="34"/>
  <c r="AC427" i="34"/>
  <c r="AA421" i="34"/>
  <c r="AB421" i="34"/>
  <c r="AC421" i="34"/>
  <c r="AA415" i="34"/>
  <c r="AB415" i="34"/>
  <c r="AC415" i="34"/>
  <c r="AA409" i="34"/>
  <c r="AB409" i="34"/>
  <c r="AC409" i="34"/>
  <c r="AA403" i="34"/>
  <c r="AB403" i="34"/>
  <c r="AC403" i="34"/>
  <c r="AA397" i="34"/>
  <c r="AB397" i="34"/>
  <c r="AC397" i="34"/>
  <c r="AA391" i="34"/>
  <c r="AB391" i="34"/>
  <c r="AC391" i="34"/>
  <c r="AA385" i="34"/>
  <c r="AB385" i="34"/>
  <c r="AC385" i="34"/>
  <c r="AA379" i="34"/>
  <c r="AB379" i="34"/>
  <c r="AC379" i="34"/>
  <c r="AA373" i="34"/>
  <c r="AB373" i="34"/>
  <c r="AC373" i="34"/>
  <c r="AA367" i="34"/>
  <c r="AB367" i="34"/>
  <c r="AC367" i="34"/>
  <c r="AC361" i="34"/>
  <c r="AB361" i="34"/>
  <c r="AA361" i="34"/>
  <c r="AC355" i="34"/>
  <c r="AB355" i="34"/>
  <c r="AA355" i="34"/>
  <c r="AC349" i="34"/>
  <c r="AB349" i="34"/>
  <c r="AA349" i="34"/>
  <c r="AC343" i="34"/>
  <c r="AB343" i="34"/>
  <c r="AA343" i="34"/>
  <c r="AC337" i="34"/>
  <c r="AB337" i="34"/>
  <c r="AA337" i="34"/>
  <c r="AC331" i="34"/>
  <c r="AB331" i="34"/>
  <c r="AA331" i="34"/>
  <c r="AA325" i="34"/>
  <c r="AB325" i="34"/>
  <c r="AC325" i="34"/>
  <c r="AA319" i="34"/>
  <c r="AB319" i="34"/>
  <c r="AC319" i="34"/>
  <c r="AA313" i="34"/>
  <c r="AB313" i="34"/>
  <c r="AC313" i="34"/>
  <c r="AA307" i="34"/>
  <c r="AB307" i="34"/>
  <c r="AC307" i="34"/>
  <c r="AA301" i="34"/>
  <c r="AB301" i="34"/>
  <c r="AC301" i="34"/>
  <c r="AA295" i="34"/>
  <c r="AB295" i="34"/>
  <c r="AC295" i="34"/>
  <c r="AA289" i="34"/>
  <c r="AB289" i="34"/>
  <c r="AC289" i="34"/>
  <c r="AA283" i="34"/>
  <c r="AB283" i="34"/>
  <c r="AC283" i="34"/>
  <c r="AA277" i="34"/>
  <c r="AB277" i="34"/>
  <c r="AC277" i="34"/>
  <c r="AA271" i="34"/>
  <c r="AB271" i="34"/>
  <c r="AC271" i="34"/>
  <c r="AC265" i="34"/>
  <c r="AA265" i="34"/>
  <c r="AB265" i="34"/>
  <c r="AA259" i="34"/>
  <c r="AB259" i="34"/>
  <c r="AC259" i="34"/>
  <c r="AA253" i="34"/>
  <c r="AB253" i="34"/>
  <c r="AC253" i="34"/>
  <c r="AA247" i="34"/>
  <c r="AC247" i="34"/>
  <c r="AB247" i="34"/>
  <c r="AA241" i="34"/>
  <c r="AC241" i="34"/>
  <c r="AB241" i="34"/>
  <c r="AA235" i="34"/>
  <c r="AB235" i="34"/>
  <c r="AC235" i="34"/>
  <c r="AA229" i="34"/>
  <c r="AB229" i="34"/>
  <c r="AC229" i="34"/>
  <c r="AA223" i="34"/>
  <c r="AB223" i="34"/>
  <c r="AC223" i="34"/>
  <c r="AA217" i="34"/>
  <c r="AB217" i="34"/>
  <c r="AC217" i="34"/>
  <c r="AA211" i="34"/>
  <c r="AC211" i="34"/>
  <c r="AB211" i="34"/>
  <c r="AA205" i="34"/>
  <c r="AC205" i="34"/>
  <c r="AB205" i="34"/>
  <c r="AC199" i="34"/>
  <c r="AA199" i="34"/>
  <c r="AB199" i="34"/>
  <c r="AB193" i="34"/>
  <c r="AA193" i="34"/>
  <c r="AC193" i="34"/>
  <c r="AA187" i="34"/>
  <c r="AC187" i="34"/>
  <c r="AB187" i="34"/>
  <c r="AA181" i="34"/>
  <c r="AC181" i="34"/>
  <c r="AB181" i="34"/>
  <c r="AA175" i="34"/>
  <c r="AB175" i="34"/>
  <c r="AC175" i="34"/>
  <c r="AA169" i="34"/>
  <c r="AB169" i="34"/>
  <c r="AC169" i="34"/>
  <c r="AA163" i="34"/>
  <c r="AB163" i="34"/>
  <c r="AC163" i="34"/>
  <c r="AB157" i="34"/>
  <c r="AC157" i="34"/>
  <c r="AA157" i="34"/>
  <c r="AB151" i="34"/>
  <c r="AC151" i="34"/>
  <c r="AA151" i="34"/>
  <c r="AB145" i="34"/>
  <c r="AC145" i="34"/>
  <c r="AA145" i="34"/>
  <c r="AB139" i="34"/>
  <c r="AC139" i="34"/>
  <c r="AA139" i="34"/>
  <c r="AB133" i="34"/>
  <c r="AC133" i="34"/>
  <c r="AA133" i="34"/>
  <c r="AB127" i="34"/>
  <c r="AC127" i="34"/>
  <c r="AA127" i="34"/>
  <c r="AB121" i="34"/>
  <c r="AC121" i="34"/>
  <c r="AA121" i="34"/>
  <c r="AA115" i="34"/>
  <c r="AB115" i="34"/>
  <c r="AC115" i="34"/>
  <c r="AA109" i="34"/>
  <c r="AB109" i="34"/>
  <c r="AC109" i="34"/>
  <c r="AA103" i="34"/>
  <c r="AB103" i="34"/>
  <c r="AC103" i="34"/>
  <c r="AA97" i="34"/>
  <c r="AB97" i="34"/>
  <c r="AC97" i="34"/>
  <c r="AA91" i="34"/>
  <c r="AB91" i="34"/>
  <c r="AC91" i="34"/>
  <c r="AA85" i="34"/>
  <c r="AB85" i="34"/>
  <c r="AC85" i="34"/>
  <c r="AA79" i="34"/>
  <c r="AB79" i="34"/>
  <c r="AC79" i="34"/>
  <c r="AA73" i="34"/>
  <c r="AB73" i="34"/>
  <c r="AC73" i="34"/>
  <c r="AA67" i="34"/>
  <c r="AB67" i="34"/>
  <c r="AC67" i="34"/>
  <c r="AA61" i="34"/>
  <c r="AB61" i="34"/>
  <c r="AC61" i="34"/>
  <c r="AA55" i="34"/>
  <c r="AB55" i="34"/>
  <c r="AC55" i="34"/>
  <c r="AA49" i="34"/>
  <c r="AB49" i="34"/>
  <c r="AC49" i="34"/>
  <c r="AA43" i="34"/>
  <c r="AB43" i="34"/>
  <c r="AC43" i="34"/>
  <c r="R26" i="12"/>
  <c r="AA37" i="34"/>
  <c r="AB37" i="34"/>
  <c r="AC37" i="34"/>
  <c r="AA31" i="34"/>
  <c r="AB31" i="34"/>
  <c r="AC31" i="34"/>
  <c r="AA25" i="34"/>
  <c r="AB25" i="34"/>
  <c r="AC25" i="34"/>
  <c r="AA19" i="34"/>
  <c r="AB19" i="34"/>
  <c r="AC19" i="34"/>
  <c r="U24" i="12"/>
  <c r="AI35" i="34"/>
  <c r="U60" i="12"/>
  <c r="AI71" i="34"/>
  <c r="P21" i="12"/>
  <c r="Y32" i="34"/>
  <c r="P48" i="12"/>
  <c r="Y59" i="34"/>
  <c r="T4" i="12"/>
  <c r="AH15" i="34"/>
  <c r="T28" i="12"/>
  <c r="AH39" i="34"/>
  <c r="E948" i="12"/>
  <c r="AE765" i="34"/>
  <c r="AF765" i="34"/>
  <c r="AD765" i="34"/>
  <c r="U761" i="34"/>
  <c r="V761" i="34"/>
  <c r="W761" i="34"/>
  <c r="AD748" i="34"/>
  <c r="AE748" i="34"/>
  <c r="AF748" i="34"/>
  <c r="AD742" i="34"/>
  <c r="AE742" i="34"/>
  <c r="AF742" i="34"/>
  <c r="L720" i="34"/>
  <c r="M720" i="34"/>
  <c r="N720" i="34"/>
  <c r="AD714" i="34"/>
  <c r="AE714" i="34"/>
  <c r="AF714" i="34"/>
  <c r="L692" i="34"/>
  <c r="M692" i="34"/>
  <c r="N692" i="34"/>
  <c r="L678" i="34"/>
  <c r="M678" i="34"/>
  <c r="N678" i="34"/>
  <c r="M661" i="34"/>
  <c r="N661" i="34"/>
  <c r="L661" i="34"/>
  <c r="W659" i="34"/>
  <c r="U659" i="34"/>
  <c r="V659" i="34"/>
  <c r="AE629" i="34"/>
  <c r="AF629" i="34"/>
  <c r="AD629" i="34"/>
  <c r="AE623" i="34"/>
  <c r="AF623" i="34"/>
  <c r="AD623" i="34"/>
  <c r="AD615" i="34"/>
  <c r="AE615" i="34"/>
  <c r="AF615" i="34"/>
  <c r="AD614" i="34"/>
  <c r="AE614" i="34"/>
  <c r="AF614" i="34"/>
  <c r="M613" i="34"/>
  <c r="N613" i="34"/>
  <c r="L613" i="34"/>
  <c r="AD606" i="34"/>
  <c r="AE606" i="34"/>
  <c r="AF606" i="34"/>
  <c r="U603" i="34"/>
  <c r="V603" i="34"/>
  <c r="W603" i="34"/>
  <c r="U602" i="34"/>
  <c r="V602" i="34"/>
  <c r="W602" i="34"/>
  <c r="AD595" i="34"/>
  <c r="AE595" i="34"/>
  <c r="AF595" i="34"/>
  <c r="N552" i="34"/>
  <c r="L552" i="34"/>
  <c r="M552" i="34"/>
  <c r="L550" i="34"/>
  <c r="M550" i="34"/>
  <c r="N550" i="34"/>
  <c r="U549" i="34"/>
  <c r="V549" i="34"/>
  <c r="W549" i="34"/>
  <c r="AD532" i="34"/>
  <c r="AE532" i="34"/>
  <c r="AF532" i="34"/>
  <c r="AD531" i="34"/>
  <c r="AE531" i="34"/>
  <c r="AF531" i="34"/>
  <c r="M530" i="34"/>
  <c r="N530" i="34"/>
  <c r="L530" i="34"/>
  <c r="N529" i="34"/>
  <c r="L529" i="34"/>
  <c r="M529" i="34"/>
  <c r="L504" i="34"/>
  <c r="M504" i="34"/>
  <c r="N504" i="34"/>
  <c r="V497" i="34"/>
  <c r="W497" i="34"/>
  <c r="U497" i="34"/>
  <c r="L496" i="34"/>
  <c r="M496" i="34"/>
  <c r="N496" i="34"/>
  <c r="L478" i="34"/>
  <c r="M478" i="34"/>
  <c r="N478" i="34"/>
  <c r="U476" i="34"/>
  <c r="V476" i="34"/>
  <c r="W476" i="34"/>
  <c r="U469" i="34"/>
  <c r="V469" i="34"/>
  <c r="W469" i="34"/>
  <c r="N468" i="34"/>
  <c r="L468" i="34"/>
  <c r="M468" i="34"/>
  <c r="L453" i="34"/>
  <c r="M453" i="34"/>
  <c r="N453" i="34"/>
  <c r="U444" i="34"/>
  <c r="V444" i="34"/>
  <c r="W444" i="34"/>
  <c r="AD425" i="34"/>
  <c r="AE425" i="34"/>
  <c r="AF425" i="34"/>
  <c r="W386" i="34"/>
  <c r="U386" i="34"/>
  <c r="V386" i="34"/>
  <c r="AD363" i="34"/>
  <c r="AE363" i="34"/>
  <c r="AF363" i="34"/>
  <c r="L356" i="34"/>
  <c r="M356" i="34"/>
  <c r="N356" i="34"/>
  <c r="N297" i="34"/>
  <c r="M297" i="34"/>
  <c r="L297" i="34"/>
  <c r="L289" i="34"/>
  <c r="M289" i="34"/>
  <c r="N289" i="34"/>
  <c r="S282" i="34"/>
  <c r="AE272" i="34"/>
  <c r="AD272" i="34"/>
  <c r="AF272" i="34"/>
  <c r="W246" i="34"/>
  <c r="V246" i="34"/>
  <c r="U246" i="34"/>
  <c r="AE224" i="34"/>
  <c r="AD224" i="34"/>
  <c r="AF224" i="34"/>
  <c r="AE223" i="34"/>
  <c r="AF223" i="34"/>
  <c r="AD223" i="34"/>
  <c r="L221" i="34"/>
  <c r="M221" i="34"/>
  <c r="N221" i="34"/>
  <c r="L206" i="34"/>
  <c r="M206" i="34"/>
  <c r="N206" i="34"/>
  <c r="U205" i="34"/>
  <c r="W205" i="34"/>
  <c r="V205" i="34"/>
  <c r="AD197" i="34"/>
  <c r="AF197" i="34"/>
  <c r="AE197" i="34"/>
  <c r="W196" i="34"/>
  <c r="V196" i="34"/>
  <c r="U196" i="34"/>
  <c r="AD181" i="34"/>
  <c r="AF181" i="34"/>
  <c r="AE181" i="34"/>
  <c r="N172" i="34"/>
  <c r="L172" i="34"/>
  <c r="M172" i="34"/>
  <c r="U139" i="34"/>
  <c r="V139" i="34"/>
  <c r="W139" i="34"/>
  <c r="AF135" i="34"/>
  <c r="AE135" i="34"/>
  <c r="AD135" i="34"/>
  <c r="U132" i="34"/>
  <c r="V132" i="34"/>
  <c r="W132" i="34"/>
  <c r="AD127" i="34"/>
  <c r="AE127" i="34"/>
  <c r="AF127" i="34"/>
  <c r="W124" i="34"/>
  <c r="V124" i="34"/>
  <c r="U124" i="34"/>
  <c r="L72" i="34"/>
  <c r="M72" i="34"/>
  <c r="N72" i="34"/>
  <c r="AA54" i="12"/>
  <c r="Z54" i="12" s="1"/>
  <c r="AR65" i="34"/>
  <c r="U53" i="12"/>
  <c r="AI64" i="34"/>
  <c r="L774" i="34"/>
  <c r="M774" i="34"/>
  <c r="N774" i="34"/>
  <c r="L769" i="34"/>
  <c r="M769" i="34"/>
  <c r="N769" i="34"/>
  <c r="L768" i="34"/>
  <c r="M768" i="34"/>
  <c r="N768" i="34"/>
  <c r="U767" i="34"/>
  <c r="V767" i="34"/>
  <c r="W767" i="34"/>
  <c r="AD762" i="34"/>
  <c r="AE762" i="34"/>
  <c r="AF762" i="34"/>
  <c r="AD761" i="34"/>
  <c r="AE761" i="34"/>
  <c r="AF761" i="34"/>
  <c r="L759" i="34"/>
  <c r="N759" i="34"/>
  <c r="M759" i="34"/>
  <c r="U758" i="34"/>
  <c r="V758" i="34"/>
  <c r="W758" i="34"/>
  <c r="L757" i="34"/>
  <c r="M757" i="34"/>
  <c r="N757" i="34"/>
  <c r="L756" i="34"/>
  <c r="M756" i="34"/>
  <c r="N756" i="34"/>
  <c r="U755" i="34"/>
  <c r="V755" i="34"/>
  <c r="W755" i="34"/>
  <c r="V754" i="34"/>
  <c r="W754" i="34"/>
  <c r="U754" i="34"/>
  <c r="U752" i="34"/>
  <c r="V752" i="34"/>
  <c r="W752" i="34"/>
  <c r="AE741" i="34"/>
  <c r="AF741" i="34"/>
  <c r="AD741" i="34"/>
  <c r="AF740" i="34"/>
  <c r="AE740" i="34"/>
  <c r="AD740" i="34"/>
  <c r="AD739" i="34"/>
  <c r="AE739" i="34"/>
  <c r="AF739" i="34"/>
  <c r="M737" i="34"/>
  <c r="N737" i="34"/>
  <c r="L737" i="34"/>
  <c r="V736" i="34"/>
  <c r="W736" i="34"/>
  <c r="U736" i="34"/>
  <c r="AD731" i="34"/>
  <c r="AE731" i="34"/>
  <c r="AF731" i="34"/>
  <c r="AE729" i="34"/>
  <c r="AF729" i="34"/>
  <c r="AD729" i="34"/>
  <c r="AF728" i="34"/>
  <c r="AE728" i="34"/>
  <c r="AD728" i="34"/>
  <c r="U727" i="34"/>
  <c r="V727" i="34"/>
  <c r="W727" i="34"/>
  <c r="L726" i="34"/>
  <c r="M726" i="34"/>
  <c r="N726" i="34"/>
  <c r="U725" i="34"/>
  <c r="V725" i="34"/>
  <c r="W725" i="34"/>
  <c r="V724" i="34"/>
  <c r="W724" i="34"/>
  <c r="U724" i="34"/>
  <c r="AD719" i="34"/>
  <c r="AE719" i="34"/>
  <c r="AF719" i="34"/>
  <c r="AE717" i="34"/>
  <c r="AF717" i="34"/>
  <c r="AD717" i="34"/>
  <c r="L716" i="34"/>
  <c r="M716" i="34"/>
  <c r="N716" i="34"/>
  <c r="U715" i="34"/>
  <c r="V715" i="34"/>
  <c r="W715" i="34"/>
  <c r="AF710" i="34"/>
  <c r="AE710" i="34"/>
  <c r="AD710" i="34"/>
  <c r="L709" i="34"/>
  <c r="M709" i="34"/>
  <c r="N709" i="34"/>
  <c r="U708" i="34"/>
  <c r="V708" i="34"/>
  <c r="W708" i="34"/>
  <c r="AD703" i="34"/>
  <c r="AE703" i="34"/>
  <c r="AF703" i="34"/>
  <c r="AD702" i="34"/>
  <c r="AE702" i="34"/>
  <c r="AF702" i="34"/>
  <c r="M701" i="34"/>
  <c r="N701" i="34"/>
  <c r="L701" i="34"/>
  <c r="N700" i="34"/>
  <c r="L700" i="34"/>
  <c r="M700" i="34"/>
  <c r="W699" i="34"/>
  <c r="U699" i="34"/>
  <c r="V699" i="34"/>
  <c r="U698" i="34"/>
  <c r="V698" i="34"/>
  <c r="W698" i="34"/>
  <c r="L697" i="34"/>
  <c r="M697" i="34"/>
  <c r="N697" i="34"/>
  <c r="L696" i="34"/>
  <c r="M696" i="34"/>
  <c r="N696" i="34"/>
  <c r="U695" i="34"/>
  <c r="V695" i="34"/>
  <c r="W695" i="34"/>
  <c r="V694" i="34"/>
  <c r="W694" i="34"/>
  <c r="U694" i="34"/>
  <c r="AD691" i="34"/>
  <c r="AE691" i="34"/>
  <c r="AF691" i="34"/>
  <c r="AD690" i="34"/>
  <c r="AE690" i="34"/>
  <c r="AF690" i="34"/>
  <c r="L690" i="34"/>
  <c r="M690" i="34"/>
  <c r="N690" i="34"/>
  <c r="U689" i="34"/>
  <c r="V689" i="34"/>
  <c r="W689" i="34"/>
  <c r="AD685" i="34"/>
  <c r="AE685" i="34"/>
  <c r="AF685" i="34"/>
  <c r="AD684" i="34"/>
  <c r="AE684" i="34"/>
  <c r="AF684" i="34"/>
  <c r="M683" i="34"/>
  <c r="N683" i="34"/>
  <c r="L683" i="34"/>
  <c r="AD682" i="34"/>
  <c r="AE682" i="34"/>
  <c r="AF682" i="34"/>
  <c r="N681" i="34"/>
  <c r="L681" i="34"/>
  <c r="M681" i="34"/>
  <c r="W680" i="34"/>
  <c r="U680" i="34"/>
  <c r="V680" i="34"/>
  <c r="AD677" i="34"/>
  <c r="AE677" i="34"/>
  <c r="AF677" i="34"/>
  <c r="M676" i="34"/>
  <c r="N676" i="34"/>
  <c r="L676" i="34"/>
  <c r="V675" i="34"/>
  <c r="W675" i="34"/>
  <c r="U675" i="34"/>
  <c r="L674" i="34"/>
  <c r="M674" i="34"/>
  <c r="N674" i="34"/>
  <c r="U673" i="34"/>
  <c r="V673" i="34"/>
  <c r="W673" i="34"/>
  <c r="AD669" i="34"/>
  <c r="AE669" i="34"/>
  <c r="AF669" i="34"/>
  <c r="AE668" i="34"/>
  <c r="AF668" i="34"/>
  <c r="AD668" i="34"/>
  <c r="L667" i="34"/>
  <c r="M667" i="34"/>
  <c r="N667" i="34"/>
  <c r="L666" i="34"/>
  <c r="M666" i="34"/>
  <c r="N666" i="34"/>
  <c r="W665" i="34"/>
  <c r="U665" i="34"/>
  <c r="V665" i="34"/>
  <c r="AE659" i="34"/>
  <c r="AF659" i="34"/>
  <c r="AD659" i="34"/>
  <c r="AF658" i="34"/>
  <c r="AD658" i="34"/>
  <c r="AE658" i="34"/>
  <c r="AD656" i="34"/>
  <c r="AE656" i="34"/>
  <c r="AF656" i="34"/>
  <c r="M655" i="34"/>
  <c r="N655" i="34"/>
  <c r="L655" i="34"/>
  <c r="N654" i="34"/>
  <c r="L654" i="34"/>
  <c r="M654" i="34"/>
  <c r="AD649" i="34"/>
  <c r="AE649" i="34"/>
  <c r="AF649" i="34"/>
  <c r="V648" i="34"/>
  <c r="W648" i="34"/>
  <c r="U648" i="34"/>
  <c r="AD645" i="34"/>
  <c r="AE645" i="34"/>
  <c r="AF645" i="34"/>
  <c r="AD644" i="34"/>
  <c r="AE644" i="34"/>
  <c r="AF644" i="34"/>
  <c r="M643" i="34"/>
  <c r="N643" i="34"/>
  <c r="L643" i="34"/>
  <c r="V642" i="34"/>
  <c r="W642" i="34"/>
  <c r="U642" i="34"/>
  <c r="L635" i="34"/>
  <c r="M635" i="34"/>
  <c r="N635" i="34"/>
  <c r="L634" i="34"/>
  <c r="M634" i="34"/>
  <c r="N634" i="34"/>
  <c r="U633" i="34"/>
  <c r="V633" i="34"/>
  <c r="W633" i="34"/>
  <c r="U632" i="34"/>
  <c r="V632" i="34"/>
  <c r="W632" i="34"/>
  <c r="AF628" i="34"/>
  <c r="AD628" i="34"/>
  <c r="AE628" i="34"/>
  <c r="AD627" i="34"/>
  <c r="AE627" i="34"/>
  <c r="AF627" i="34"/>
  <c r="L626" i="34"/>
  <c r="M626" i="34"/>
  <c r="N626" i="34"/>
  <c r="U625" i="34"/>
  <c r="V625" i="34"/>
  <c r="W625" i="34"/>
  <c r="AD620" i="34"/>
  <c r="AE620" i="34"/>
  <c r="AF620" i="34"/>
  <c r="M619" i="34"/>
  <c r="N619" i="34"/>
  <c r="L619" i="34"/>
  <c r="N618" i="34"/>
  <c r="L618" i="34"/>
  <c r="M618" i="34"/>
  <c r="L617" i="34"/>
  <c r="M617" i="34"/>
  <c r="N617" i="34"/>
  <c r="U616" i="34"/>
  <c r="V616" i="34"/>
  <c r="W616" i="34"/>
  <c r="AD612" i="34"/>
  <c r="AE612" i="34"/>
  <c r="AF612" i="34"/>
  <c r="L611" i="34"/>
  <c r="M611" i="34"/>
  <c r="N611" i="34"/>
  <c r="AF610" i="34"/>
  <c r="AD610" i="34"/>
  <c r="AE610" i="34"/>
  <c r="L609" i="34"/>
  <c r="M609" i="34"/>
  <c r="N609" i="34"/>
  <c r="U608" i="34"/>
  <c r="V608" i="34"/>
  <c r="W608" i="34"/>
  <c r="AD603" i="34"/>
  <c r="AE603" i="34"/>
  <c r="AF603" i="34"/>
  <c r="AD602" i="34"/>
  <c r="AE602" i="34"/>
  <c r="AF602" i="34"/>
  <c r="AD601" i="34"/>
  <c r="AE601" i="34"/>
  <c r="AF601" i="34"/>
  <c r="M601" i="34"/>
  <c r="N601" i="34"/>
  <c r="L601" i="34"/>
  <c r="AD600" i="34"/>
  <c r="AE600" i="34"/>
  <c r="AF600" i="34"/>
  <c r="L599" i="34"/>
  <c r="M599" i="34"/>
  <c r="N599" i="34"/>
  <c r="L598" i="34"/>
  <c r="M598" i="34"/>
  <c r="N598" i="34"/>
  <c r="U597" i="34"/>
  <c r="V597" i="34"/>
  <c r="W597" i="34"/>
  <c r="M589" i="34"/>
  <c r="N589" i="34"/>
  <c r="L589" i="34"/>
  <c r="V588" i="34"/>
  <c r="W588" i="34"/>
  <c r="U588" i="34"/>
  <c r="AD583" i="34"/>
  <c r="AE583" i="34"/>
  <c r="AF583" i="34"/>
  <c r="AD582" i="34"/>
  <c r="AE582" i="34"/>
  <c r="AF582" i="34"/>
  <c r="N582" i="34"/>
  <c r="L582" i="34"/>
  <c r="M582" i="34"/>
  <c r="AF580" i="34"/>
  <c r="AD580" i="34"/>
  <c r="AE580" i="34"/>
  <c r="L580" i="34"/>
  <c r="M580" i="34"/>
  <c r="N580" i="34"/>
  <c r="AD576" i="34"/>
  <c r="AE576" i="34"/>
  <c r="AF576" i="34"/>
  <c r="N576" i="34"/>
  <c r="L576" i="34"/>
  <c r="M576" i="34"/>
  <c r="AD572" i="34"/>
  <c r="AE572" i="34"/>
  <c r="AF572" i="34"/>
  <c r="L572" i="34"/>
  <c r="M572" i="34"/>
  <c r="N572" i="34"/>
  <c r="AF568" i="34"/>
  <c r="AD568" i="34"/>
  <c r="AE568" i="34"/>
  <c r="L567" i="34"/>
  <c r="M567" i="34"/>
  <c r="N567" i="34"/>
  <c r="AD566" i="34"/>
  <c r="AE566" i="34"/>
  <c r="AF566" i="34"/>
  <c r="M565" i="34"/>
  <c r="N565" i="34"/>
  <c r="L565" i="34"/>
  <c r="AD564" i="34"/>
  <c r="AE564" i="34"/>
  <c r="AF564" i="34"/>
  <c r="L563" i="34"/>
  <c r="M563" i="34"/>
  <c r="N563" i="34"/>
  <c r="AF562" i="34"/>
  <c r="AD562" i="34"/>
  <c r="AE562" i="34"/>
  <c r="L561" i="34"/>
  <c r="M561" i="34"/>
  <c r="N561" i="34"/>
  <c r="U560" i="34"/>
  <c r="V560" i="34"/>
  <c r="W560" i="34"/>
  <c r="L556" i="34"/>
  <c r="M556" i="34"/>
  <c r="N556" i="34"/>
  <c r="U555" i="34"/>
  <c r="V555" i="34"/>
  <c r="W555" i="34"/>
  <c r="U554" i="34"/>
  <c r="V554" i="34"/>
  <c r="W554" i="34"/>
  <c r="AE551" i="34"/>
  <c r="AF551" i="34"/>
  <c r="AD551" i="34"/>
  <c r="AD549" i="34"/>
  <c r="AE549" i="34"/>
  <c r="AF549" i="34"/>
  <c r="L548" i="34"/>
  <c r="M548" i="34"/>
  <c r="N548" i="34"/>
  <c r="W547" i="34"/>
  <c r="U547" i="34"/>
  <c r="V547" i="34"/>
  <c r="U546" i="34"/>
  <c r="V546" i="34"/>
  <c r="W546" i="34"/>
  <c r="N545" i="34"/>
  <c r="L545" i="34"/>
  <c r="M545" i="34"/>
  <c r="W544" i="34"/>
  <c r="U544" i="34"/>
  <c r="V544" i="34"/>
  <c r="AE538" i="34"/>
  <c r="AD538" i="34"/>
  <c r="AF538" i="34"/>
  <c r="AD537" i="34"/>
  <c r="AF537" i="34"/>
  <c r="AE537" i="34"/>
  <c r="M536" i="34"/>
  <c r="N536" i="34"/>
  <c r="L536" i="34"/>
  <c r="V535" i="34"/>
  <c r="W535" i="34"/>
  <c r="U535" i="34"/>
  <c r="W534" i="34"/>
  <c r="U534" i="34"/>
  <c r="V534" i="34"/>
  <c r="AD529" i="34"/>
  <c r="AE529" i="34"/>
  <c r="AF529" i="34"/>
  <c r="AE528" i="34"/>
  <c r="AF528" i="34"/>
  <c r="AD528" i="34"/>
  <c r="L527" i="34"/>
  <c r="M527" i="34"/>
  <c r="N527" i="34"/>
  <c r="L526" i="34"/>
  <c r="M526" i="34"/>
  <c r="N526" i="34"/>
  <c r="AE522" i="34"/>
  <c r="AF522" i="34"/>
  <c r="AD522" i="34"/>
  <c r="AF521" i="34"/>
  <c r="AD521" i="34"/>
  <c r="AE521" i="34"/>
  <c r="L520" i="34"/>
  <c r="M520" i="34"/>
  <c r="N520" i="34"/>
  <c r="AF515" i="34"/>
  <c r="AD515" i="34"/>
  <c r="AE515" i="34"/>
  <c r="L513" i="34"/>
  <c r="M513" i="34"/>
  <c r="N513" i="34"/>
  <c r="M512" i="34"/>
  <c r="N512" i="34"/>
  <c r="L512" i="34"/>
  <c r="L508" i="34"/>
  <c r="M508" i="34"/>
  <c r="N508" i="34"/>
  <c r="U507" i="34"/>
  <c r="V507" i="34"/>
  <c r="W507" i="34"/>
  <c r="AF503" i="34"/>
  <c r="AD503" i="34"/>
  <c r="AE503" i="34"/>
  <c r="L503" i="34"/>
  <c r="M503" i="34"/>
  <c r="N503" i="34"/>
  <c r="AD502" i="34"/>
  <c r="AE502" i="34"/>
  <c r="AF502" i="34"/>
  <c r="L502" i="34"/>
  <c r="M502" i="34"/>
  <c r="N502" i="34"/>
  <c r="U501" i="34"/>
  <c r="V501" i="34"/>
  <c r="W501" i="34"/>
  <c r="AE498" i="34"/>
  <c r="AF498" i="34"/>
  <c r="AD498" i="34"/>
  <c r="AF497" i="34"/>
  <c r="AD497" i="34"/>
  <c r="AE497" i="34"/>
  <c r="AD495" i="34"/>
  <c r="AE495" i="34"/>
  <c r="AF495" i="34"/>
  <c r="AD494" i="34"/>
  <c r="AE494" i="34"/>
  <c r="AF494" i="34"/>
  <c r="M493" i="34"/>
  <c r="N493" i="34"/>
  <c r="L493" i="34"/>
  <c r="V492" i="34"/>
  <c r="W492" i="34"/>
  <c r="U492" i="34"/>
  <c r="U489" i="34"/>
  <c r="V489" i="34"/>
  <c r="W489" i="34"/>
  <c r="V486" i="34"/>
  <c r="W486" i="34"/>
  <c r="U486" i="34"/>
  <c r="W485" i="34"/>
  <c r="U485" i="34"/>
  <c r="V485" i="34"/>
  <c r="AD481" i="34"/>
  <c r="AE481" i="34"/>
  <c r="AF481" i="34"/>
  <c r="AD480" i="34"/>
  <c r="AE480" i="34"/>
  <c r="AF480" i="34"/>
  <c r="L479" i="34"/>
  <c r="M479" i="34"/>
  <c r="N479" i="34"/>
  <c r="AF478" i="34"/>
  <c r="AD478" i="34"/>
  <c r="AE478" i="34"/>
  <c r="L477" i="34"/>
  <c r="M477" i="34"/>
  <c r="N477" i="34"/>
  <c r="U475" i="34"/>
  <c r="V475" i="34"/>
  <c r="W475" i="34"/>
  <c r="W473" i="34"/>
  <c r="U473" i="34"/>
  <c r="V473" i="34"/>
  <c r="U472" i="34"/>
  <c r="V472" i="34"/>
  <c r="W472" i="34"/>
  <c r="AD468" i="34"/>
  <c r="AE468" i="34"/>
  <c r="AF468" i="34"/>
  <c r="AF466" i="34"/>
  <c r="AD466" i="34"/>
  <c r="AE466" i="34"/>
  <c r="AD464" i="34"/>
  <c r="AE464" i="34"/>
  <c r="AF464" i="34"/>
  <c r="AD457" i="34"/>
  <c r="AE457" i="34"/>
  <c r="AF457" i="34"/>
  <c r="V456" i="34"/>
  <c r="W456" i="34"/>
  <c r="U456" i="34"/>
  <c r="AD452" i="34"/>
  <c r="AE452" i="34"/>
  <c r="AF452" i="34"/>
  <c r="L452" i="34"/>
  <c r="M452" i="34"/>
  <c r="N452" i="34"/>
  <c r="U451" i="34"/>
  <c r="V451" i="34"/>
  <c r="W451" i="34"/>
  <c r="V450" i="34"/>
  <c r="W450" i="34"/>
  <c r="U450" i="34"/>
  <c r="V446" i="34"/>
  <c r="W446" i="34"/>
  <c r="U446" i="34"/>
  <c r="AF444" i="34"/>
  <c r="AD444" i="34"/>
  <c r="AE444" i="34"/>
  <c r="U443" i="34"/>
  <c r="V443" i="34"/>
  <c r="W443" i="34"/>
  <c r="L442" i="34"/>
  <c r="M442" i="34"/>
  <c r="N442" i="34"/>
  <c r="U441" i="34"/>
  <c r="V441" i="34"/>
  <c r="W441" i="34"/>
  <c r="U436" i="34"/>
  <c r="V436" i="34"/>
  <c r="W436" i="34"/>
  <c r="AD431" i="34"/>
  <c r="AE431" i="34"/>
  <c r="AF431" i="34"/>
  <c r="AD429" i="34"/>
  <c r="AE429" i="34"/>
  <c r="AF429" i="34"/>
  <c r="N428" i="34"/>
  <c r="M428" i="34"/>
  <c r="L428" i="34"/>
  <c r="W427" i="34"/>
  <c r="U427" i="34"/>
  <c r="V427" i="34"/>
  <c r="U426" i="34"/>
  <c r="W426" i="34"/>
  <c r="V426" i="34"/>
  <c r="AD424" i="34"/>
  <c r="AE424" i="34"/>
  <c r="AF424" i="34"/>
  <c r="M423" i="34"/>
  <c r="N423" i="34"/>
  <c r="L423" i="34"/>
  <c r="V422" i="34"/>
  <c r="W422" i="34"/>
  <c r="U422" i="34"/>
  <c r="AD419" i="34"/>
  <c r="AE419" i="34"/>
  <c r="AF419" i="34"/>
  <c r="AD417" i="34"/>
  <c r="AE417" i="34"/>
  <c r="AF417" i="34"/>
  <c r="N416" i="34"/>
  <c r="M416" i="34"/>
  <c r="L416" i="34"/>
  <c r="AD412" i="34"/>
  <c r="AE412" i="34"/>
  <c r="AF412" i="34"/>
  <c r="AD411" i="34"/>
  <c r="AE411" i="34"/>
  <c r="AF411" i="34"/>
  <c r="M411" i="34"/>
  <c r="N411" i="34"/>
  <c r="L411" i="34"/>
  <c r="AD410" i="34"/>
  <c r="AE410" i="34"/>
  <c r="AF410" i="34"/>
  <c r="W409" i="34"/>
  <c r="U409" i="34"/>
  <c r="V409" i="34"/>
  <c r="AD404" i="34"/>
  <c r="AE404" i="34"/>
  <c r="AF404" i="34"/>
  <c r="AD400" i="34"/>
  <c r="AE400" i="34"/>
  <c r="AF400" i="34"/>
  <c r="M400" i="34"/>
  <c r="N400" i="34"/>
  <c r="L400" i="34"/>
  <c r="AE398" i="34"/>
  <c r="AF398" i="34"/>
  <c r="AD398" i="34"/>
  <c r="AD395" i="34"/>
  <c r="AE395" i="34"/>
  <c r="AF395" i="34"/>
  <c r="N393" i="34"/>
  <c r="L393" i="34"/>
  <c r="M393" i="34"/>
  <c r="W392" i="34"/>
  <c r="U392" i="34"/>
  <c r="V392" i="34"/>
  <c r="AD387" i="34"/>
  <c r="AE387" i="34"/>
  <c r="AF387" i="34"/>
  <c r="L385" i="34"/>
  <c r="M385" i="34"/>
  <c r="N385" i="34"/>
  <c r="U384" i="34"/>
  <c r="V384" i="34"/>
  <c r="W384" i="34"/>
  <c r="AD378" i="34"/>
  <c r="AE378" i="34"/>
  <c r="AF378" i="34"/>
  <c r="U377" i="34"/>
  <c r="V377" i="34"/>
  <c r="W377" i="34"/>
  <c r="AD375" i="34"/>
  <c r="AE375" i="34"/>
  <c r="AF375" i="34"/>
  <c r="N375" i="34"/>
  <c r="L375" i="34"/>
  <c r="M375" i="34"/>
  <c r="AE374" i="34"/>
  <c r="AF374" i="34"/>
  <c r="AD374" i="34"/>
  <c r="L374" i="34"/>
  <c r="M374" i="34"/>
  <c r="N374" i="34"/>
  <c r="AF371" i="34"/>
  <c r="AD371" i="34"/>
  <c r="AE371" i="34"/>
  <c r="L370" i="34"/>
  <c r="M370" i="34"/>
  <c r="N370" i="34"/>
  <c r="AD369" i="34"/>
  <c r="AE369" i="34"/>
  <c r="AF369" i="34"/>
  <c r="M368" i="34"/>
  <c r="N368" i="34"/>
  <c r="L368" i="34"/>
  <c r="V367" i="34"/>
  <c r="W367" i="34"/>
  <c r="U367" i="34"/>
  <c r="M366" i="34"/>
  <c r="N366" i="34"/>
  <c r="L366" i="34"/>
  <c r="L362" i="34"/>
  <c r="M362" i="34"/>
  <c r="N362" i="34"/>
  <c r="M361" i="34"/>
  <c r="N361" i="34"/>
  <c r="L361" i="34"/>
  <c r="N360" i="34"/>
  <c r="L360" i="34"/>
  <c r="M360" i="34"/>
  <c r="L359" i="34"/>
  <c r="M359" i="34"/>
  <c r="N359" i="34"/>
  <c r="AD356" i="34"/>
  <c r="AE356" i="34"/>
  <c r="AF356" i="34"/>
  <c r="AE353" i="34"/>
  <c r="AF353" i="34"/>
  <c r="AD353" i="34"/>
  <c r="L353" i="34"/>
  <c r="M353" i="34"/>
  <c r="N353" i="34"/>
  <c r="AF352" i="34"/>
  <c r="AD352" i="34"/>
  <c r="AE352" i="34"/>
  <c r="L350" i="34"/>
  <c r="M350" i="34"/>
  <c r="N350" i="34"/>
  <c r="U349" i="34"/>
  <c r="V349" i="34"/>
  <c r="W349" i="34"/>
  <c r="V348" i="34"/>
  <c r="W348" i="34"/>
  <c r="U348" i="34"/>
  <c r="W347" i="34"/>
  <c r="U347" i="34"/>
  <c r="V347" i="34"/>
  <c r="U346" i="34"/>
  <c r="V346" i="34"/>
  <c r="W346" i="34"/>
  <c r="U345" i="34"/>
  <c r="W345" i="34"/>
  <c r="V345" i="34"/>
  <c r="U344" i="34"/>
  <c r="V344" i="34"/>
  <c r="W344" i="34"/>
  <c r="U343" i="34"/>
  <c r="V343" i="34"/>
  <c r="W343" i="34"/>
  <c r="AD339" i="34"/>
  <c r="AE339" i="34"/>
  <c r="AF339" i="34"/>
  <c r="M337" i="34"/>
  <c r="N337" i="34"/>
  <c r="L337" i="34"/>
  <c r="N336" i="34"/>
  <c r="L336" i="34"/>
  <c r="M336" i="34"/>
  <c r="L335" i="34"/>
  <c r="M335" i="34"/>
  <c r="N335" i="34"/>
  <c r="L334" i="34"/>
  <c r="N334" i="34"/>
  <c r="M334" i="34"/>
  <c r="L333" i="34"/>
  <c r="M333" i="34"/>
  <c r="N333" i="34"/>
  <c r="AD331" i="34"/>
  <c r="AE331" i="34"/>
  <c r="AF331" i="34"/>
  <c r="AD329" i="34"/>
  <c r="AE329" i="34"/>
  <c r="AF329" i="34"/>
  <c r="W326" i="34"/>
  <c r="U326" i="34"/>
  <c r="V326" i="34"/>
  <c r="U324" i="34"/>
  <c r="V324" i="34"/>
  <c r="W324" i="34"/>
  <c r="U323" i="34"/>
  <c r="V323" i="34"/>
  <c r="W323" i="34"/>
  <c r="M322" i="34"/>
  <c r="N322" i="34"/>
  <c r="L322" i="34"/>
  <c r="V321" i="34"/>
  <c r="W321" i="34"/>
  <c r="U321" i="34"/>
  <c r="W320" i="34"/>
  <c r="U320" i="34"/>
  <c r="V320" i="34"/>
  <c r="L318" i="34"/>
  <c r="M318" i="34"/>
  <c r="N318" i="34"/>
  <c r="L317" i="34"/>
  <c r="M317" i="34"/>
  <c r="N317" i="34"/>
  <c r="P316" i="34"/>
  <c r="N315" i="34"/>
  <c r="M315" i="34"/>
  <c r="L315" i="34"/>
  <c r="AE314" i="34"/>
  <c r="AF314" i="34"/>
  <c r="AD314" i="34"/>
  <c r="L314" i="34"/>
  <c r="M314" i="34"/>
  <c r="N314" i="34"/>
  <c r="L313" i="34"/>
  <c r="M313" i="34"/>
  <c r="N313" i="34"/>
  <c r="U312" i="34"/>
  <c r="V312" i="34"/>
  <c r="W312" i="34"/>
  <c r="M310" i="34"/>
  <c r="N310" i="34"/>
  <c r="L310" i="34"/>
  <c r="N309" i="34"/>
  <c r="M309" i="34"/>
  <c r="L309" i="34"/>
  <c r="L308" i="34"/>
  <c r="M308" i="34"/>
  <c r="N308" i="34"/>
  <c r="U307" i="34"/>
  <c r="W307" i="34"/>
  <c r="V307" i="34"/>
  <c r="U306" i="34"/>
  <c r="V306" i="34"/>
  <c r="W306" i="34"/>
  <c r="U294" i="34"/>
  <c r="V294" i="34"/>
  <c r="W294" i="34"/>
  <c r="AD291" i="34"/>
  <c r="AE291" i="34"/>
  <c r="AF291" i="34"/>
  <c r="L288" i="34"/>
  <c r="M288" i="34"/>
  <c r="N288" i="34"/>
  <c r="U286" i="34"/>
  <c r="V286" i="34"/>
  <c r="W286" i="34"/>
  <c r="U282" i="34"/>
  <c r="V282" i="34"/>
  <c r="W282" i="34"/>
  <c r="U280" i="34"/>
  <c r="V280" i="34"/>
  <c r="W280" i="34"/>
  <c r="V279" i="34"/>
  <c r="W279" i="34"/>
  <c r="U279" i="34"/>
  <c r="M278" i="34"/>
  <c r="L278" i="34"/>
  <c r="N278" i="34"/>
  <c r="AD277" i="34"/>
  <c r="AF277" i="34"/>
  <c r="AE277" i="34"/>
  <c r="P277" i="34"/>
  <c r="AE276" i="34"/>
  <c r="AD276" i="34"/>
  <c r="AF276" i="34"/>
  <c r="P276" i="34"/>
  <c r="L275" i="34"/>
  <c r="M275" i="34"/>
  <c r="N275" i="34"/>
  <c r="M274" i="34"/>
  <c r="N274" i="34"/>
  <c r="L274" i="34"/>
  <c r="AD270" i="34"/>
  <c r="AE270" i="34"/>
  <c r="AF270" i="34"/>
  <c r="AD267" i="34"/>
  <c r="AE267" i="34"/>
  <c r="AF267" i="34"/>
  <c r="AD266" i="34"/>
  <c r="AE266" i="34"/>
  <c r="AF266" i="34"/>
  <c r="M265" i="34"/>
  <c r="N265" i="34"/>
  <c r="L265" i="34"/>
  <c r="V264" i="34"/>
  <c r="W264" i="34"/>
  <c r="U264" i="34"/>
  <c r="AF259" i="34"/>
  <c r="AD259" i="34"/>
  <c r="AE259" i="34"/>
  <c r="AD258" i="34"/>
  <c r="AE258" i="34"/>
  <c r="AF258" i="34"/>
  <c r="M257" i="34"/>
  <c r="L257" i="34"/>
  <c r="N257" i="34"/>
  <c r="V256" i="34"/>
  <c r="U256" i="34"/>
  <c r="W256" i="34"/>
  <c r="U254" i="34"/>
  <c r="V254" i="34"/>
  <c r="W254" i="34"/>
  <c r="AD252" i="34"/>
  <c r="AE252" i="34"/>
  <c r="AF252" i="34"/>
  <c r="L252" i="34"/>
  <c r="M252" i="34"/>
  <c r="N252" i="34"/>
  <c r="U251" i="34"/>
  <c r="V251" i="34"/>
  <c r="W251" i="34"/>
  <c r="V250" i="34"/>
  <c r="U250" i="34"/>
  <c r="W250" i="34"/>
  <c r="S249" i="34"/>
  <c r="N247" i="34"/>
  <c r="M247" i="34"/>
  <c r="L247" i="34"/>
  <c r="AE246" i="34"/>
  <c r="AF246" i="34"/>
  <c r="AD246" i="34"/>
  <c r="M245" i="34"/>
  <c r="N245" i="34"/>
  <c r="L245" i="34"/>
  <c r="V244" i="34"/>
  <c r="U244" i="34"/>
  <c r="W244" i="34"/>
  <c r="U242" i="34"/>
  <c r="V242" i="34"/>
  <c r="W242" i="34"/>
  <c r="U238" i="34"/>
  <c r="V238" i="34"/>
  <c r="W238" i="34"/>
  <c r="V237" i="34"/>
  <c r="W237" i="34"/>
  <c r="U237" i="34"/>
  <c r="M236" i="34"/>
  <c r="L236" i="34"/>
  <c r="N236" i="34"/>
  <c r="U235" i="34"/>
  <c r="V235" i="34"/>
  <c r="W235" i="34"/>
  <c r="N234" i="34"/>
  <c r="L234" i="34"/>
  <c r="M234" i="34"/>
  <c r="V233" i="34"/>
  <c r="W233" i="34"/>
  <c r="U233" i="34"/>
  <c r="AE230" i="34"/>
  <c r="AF230" i="34"/>
  <c r="AD230" i="34"/>
  <c r="AF229" i="34"/>
  <c r="AD229" i="34"/>
  <c r="AE229" i="34"/>
  <c r="N228" i="34"/>
  <c r="L228" i="34"/>
  <c r="M228" i="34"/>
  <c r="U227" i="34"/>
  <c r="V227" i="34"/>
  <c r="W227" i="34"/>
  <c r="M226" i="34"/>
  <c r="L226" i="34"/>
  <c r="N226" i="34"/>
  <c r="V225" i="34"/>
  <c r="U225" i="34"/>
  <c r="W225" i="34"/>
  <c r="AD220" i="34"/>
  <c r="AE220" i="34"/>
  <c r="AF220" i="34"/>
  <c r="L219" i="34"/>
  <c r="M219" i="34"/>
  <c r="N219" i="34"/>
  <c r="L218" i="34"/>
  <c r="M218" i="34"/>
  <c r="N218" i="34"/>
  <c r="W217" i="34"/>
  <c r="U217" i="34"/>
  <c r="V217" i="34"/>
  <c r="AD215" i="34"/>
  <c r="AF215" i="34"/>
  <c r="AE215" i="34"/>
  <c r="N214" i="34"/>
  <c r="L214" i="34"/>
  <c r="M214" i="34"/>
  <c r="N213" i="34"/>
  <c r="L213" i="34"/>
  <c r="M213" i="34"/>
  <c r="U212" i="34"/>
  <c r="W212" i="34"/>
  <c r="V212" i="34"/>
  <c r="AE207" i="34"/>
  <c r="AF207" i="34"/>
  <c r="AD207" i="34"/>
  <c r="AD205" i="34"/>
  <c r="AF205" i="34"/>
  <c r="AE205" i="34"/>
  <c r="L204" i="34"/>
  <c r="N204" i="34"/>
  <c r="M204" i="34"/>
  <c r="U203" i="34"/>
  <c r="W203" i="34"/>
  <c r="V203" i="34"/>
  <c r="V202" i="34"/>
  <c r="U202" i="34"/>
  <c r="W202" i="34"/>
  <c r="U201" i="34"/>
  <c r="W201" i="34"/>
  <c r="V201" i="34"/>
  <c r="M195" i="34"/>
  <c r="L195" i="34"/>
  <c r="N195" i="34"/>
  <c r="N194" i="34"/>
  <c r="L194" i="34"/>
  <c r="M194" i="34"/>
  <c r="W193" i="34"/>
  <c r="V193" i="34"/>
  <c r="U193" i="34"/>
  <c r="S190" i="34"/>
  <c r="N187" i="34"/>
  <c r="M187" i="34"/>
  <c r="L187" i="34"/>
  <c r="L186" i="34"/>
  <c r="N186" i="34"/>
  <c r="M186" i="34"/>
  <c r="U185" i="34"/>
  <c r="V185" i="34"/>
  <c r="W185" i="34"/>
  <c r="AE180" i="34"/>
  <c r="AF180" i="34"/>
  <c r="AD180" i="34"/>
  <c r="M179" i="34"/>
  <c r="L179" i="34"/>
  <c r="N179" i="34"/>
  <c r="N178" i="34"/>
  <c r="L178" i="34"/>
  <c r="M178" i="34"/>
  <c r="M177" i="34"/>
  <c r="N177" i="34"/>
  <c r="L177" i="34"/>
  <c r="L176" i="34"/>
  <c r="N176" i="34"/>
  <c r="M176" i="34"/>
  <c r="U175" i="34"/>
  <c r="W175" i="34"/>
  <c r="V175" i="34"/>
  <c r="L174" i="34"/>
  <c r="M174" i="34"/>
  <c r="N174" i="34"/>
  <c r="AE171" i="34"/>
  <c r="AF171" i="34"/>
  <c r="AD171" i="34"/>
  <c r="M171" i="34"/>
  <c r="N171" i="34"/>
  <c r="L171" i="34"/>
  <c r="L170" i="34"/>
  <c r="N170" i="34"/>
  <c r="M170" i="34"/>
  <c r="U169" i="34"/>
  <c r="W169" i="34"/>
  <c r="V169" i="34"/>
  <c r="V166" i="34"/>
  <c r="W166" i="34"/>
  <c r="U166" i="34"/>
  <c r="W165" i="34"/>
  <c r="U165" i="34"/>
  <c r="V165" i="34"/>
  <c r="AE160" i="34"/>
  <c r="AF160" i="34"/>
  <c r="AD160" i="34"/>
  <c r="N160" i="34"/>
  <c r="L160" i="34"/>
  <c r="M160" i="34"/>
  <c r="AD155" i="34"/>
  <c r="AE155" i="34"/>
  <c r="AF155" i="34"/>
  <c r="N155" i="34"/>
  <c r="M155" i="34"/>
  <c r="L155" i="34"/>
  <c r="N154" i="34"/>
  <c r="L154" i="34"/>
  <c r="M154" i="34"/>
  <c r="U153" i="34"/>
  <c r="V153" i="34"/>
  <c r="W153" i="34"/>
  <c r="AD151" i="34"/>
  <c r="AE151" i="34"/>
  <c r="AF151" i="34"/>
  <c r="L151" i="34"/>
  <c r="M151" i="34"/>
  <c r="N151" i="34"/>
  <c r="AD150" i="34"/>
  <c r="AE150" i="34"/>
  <c r="AF150" i="34"/>
  <c r="AD145" i="34"/>
  <c r="AE145" i="34"/>
  <c r="AF145" i="34"/>
  <c r="M144" i="34"/>
  <c r="N144" i="34"/>
  <c r="L144" i="34"/>
  <c r="V143" i="34"/>
  <c r="W143" i="34"/>
  <c r="U143" i="34"/>
  <c r="W142" i="34"/>
  <c r="V142" i="34"/>
  <c r="U142" i="34"/>
  <c r="AD139" i="34"/>
  <c r="AE139" i="34"/>
  <c r="AF139" i="34"/>
  <c r="AD138" i="34"/>
  <c r="AE138" i="34"/>
  <c r="AF138" i="34"/>
  <c r="N137" i="34"/>
  <c r="M137" i="34"/>
  <c r="L137" i="34"/>
  <c r="W136" i="34"/>
  <c r="V136" i="34"/>
  <c r="U136" i="34"/>
  <c r="AD132" i="34"/>
  <c r="AE132" i="34"/>
  <c r="AF132" i="34"/>
  <c r="V131" i="34"/>
  <c r="U131" i="34"/>
  <c r="W131" i="34"/>
  <c r="N130" i="34"/>
  <c r="L130" i="34"/>
  <c r="M130" i="34"/>
  <c r="W129" i="34"/>
  <c r="U129" i="34"/>
  <c r="V129" i="34"/>
  <c r="AE124" i="34"/>
  <c r="AF124" i="34"/>
  <c r="AD124" i="34"/>
  <c r="L123" i="34"/>
  <c r="M123" i="34"/>
  <c r="N123" i="34"/>
  <c r="L122" i="34"/>
  <c r="M122" i="34"/>
  <c r="N122" i="34"/>
  <c r="U120" i="34"/>
  <c r="V120" i="34"/>
  <c r="W120" i="34"/>
  <c r="AE115" i="34"/>
  <c r="AF115" i="34"/>
  <c r="AD115" i="34"/>
  <c r="AF114" i="34"/>
  <c r="AE114" i="34"/>
  <c r="AD114" i="34"/>
  <c r="L113" i="34"/>
  <c r="M113" i="34"/>
  <c r="N113" i="34"/>
  <c r="U112" i="34"/>
  <c r="V112" i="34"/>
  <c r="W112" i="34"/>
  <c r="AF108" i="34"/>
  <c r="AE108" i="34"/>
  <c r="AD108" i="34"/>
  <c r="L107" i="34"/>
  <c r="M107" i="34"/>
  <c r="N107" i="34"/>
  <c r="L106" i="34"/>
  <c r="M106" i="34"/>
  <c r="N106" i="34"/>
  <c r="M105" i="34"/>
  <c r="N105" i="34"/>
  <c r="L105" i="34"/>
  <c r="V104" i="34"/>
  <c r="W104" i="34"/>
  <c r="U104" i="34"/>
  <c r="AD99" i="34"/>
  <c r="AE99" i="34"/>
  <c r="AF99" i="34"/>
  <c r="AE97" i="34"/>
  <c r="AF97" i="34"/>
  <c r="AD97" i="34"/>
  <c r="L96" i="34"/>
  <c r="M96" i="34"/>
  <c r="N96" i="34"/>
  <c r="AE91" i="34"/>
  <c r="AF91" i="34"/>
  <c r="AD91" i="34"/>
  <c r="L90" i="34"/>
  <c r="M90" i="34"/>
  <c r="N90" i="34"/>
  <c r="U89" i="34"/>
  <c r="V89" i="34"/>
  <c r="W89" i="34"/>
  <c r="AE85" i="34"/>
  <c r="AF85" i="34"/>
  <c r="AD85" i="34"/>
  <c r="L84" i="34"/>
  <c r="M84" i="34"/>
  <c r="N84" i="34"/>
  <c r="U83" i="34"/>
  <c r="V83" i="34"/>
  <c r="W83" i="34"/>
  <c r="L82" i="34"/>
  <c r="M82" i="34"/>
  <c r="N82" i="34"/>
  <c r="U81" i="34"/>
  <c r="V81" i="34"/>
  <c r="W81" i="34"/>
  <c r="S79" i="34"/>
  <c r="AD76" i="34"/>
  <c r="AE76" i="34"/>
  <c r="AF76" i="34"/>
  <c r="M75" i="34"/>
  <c r="N75" i="34"/>
  <c r="L75" i="34"/>
  <c r="U63" i="12"/>
  <c r="AI74" i="34"/>
  <c r="G63" i="12"/>
  <c r="H74" i="34"/>
  <c r="N62" i="12"/>
  <c r="T73" i="34"/>
  <c r="T61" i="12"/>
  <c r="AH72" i="34"/>
  <c r="L61" i="12"/>
  <c r="Q72" i="34"/>
  <c r="U71" i="34"/>
  <c r="V71" i="34"/>
  <c r="W71" i="34"/>
  <c r="U70" i="34"/>
  <c r="V70" i="34"/>
  <c r="W70" i="34"/>
  <c r="I59" i="12"/>
  <c r="K70" i="34"/>
  <c r="V58" i="1"/>
  <c r="Q58" i="6" s="1"/>
  <c r="U69" i="34"/>
  <c r="V69" i="34"/>
  <c r="W69" i="34"/>
  <c r="I58" i="12"/>
  <c r="K69" i="34"/>
  <c r="U57" i="12"/>
  <c r="AI68" i="34"/>
  <c r="L57" i="12"/>
  <c r="Q68" i="34"/>
  <c r="V56" i="1"/>
  <c r="W67" i="34"/>
  <c r="U67" i="34"/>
  <c r="V67" i="34"/>
  <c r="AA55" i="12"/>
  <c r="AR66" i="34"/>
  <c r="P55" i="12"/>
  <c r="Y66" i="34"/>
  <c r="L66" i="34"/>
  <c r="M66" i="34"/>
  <c r="N66" i="34"/>
  <c r="AD65" i="34"/>
  <c r="AE65" i="34"/>
  <c r="AF65" i="34"/>
  <c r="G54" i="13"/>
  <c r="P65" i="34"/>
  <c r="N53" i="12"/>
  <c r="M53" i="12" s="1"/>
  <c r="T64" i="34"/>
  <c r="M63" i="34"/>
  <c r="N63" i="34"/>
  <c r="L63" i="34"/>
  <c r="N51" i="12"/>
  <c r="M51" i="12" s="1"/>
  <c r="T62" i="34"/>
  <c r="AA50" i="12"/>
  <c r="AR61" i="34"/>
  <c r="G50" i="12"/>
  <c r="H61" i="34"/>
  <c r="AA49" i="12"/>
  <c r="Z49" i="12" s="1"/>
  <c r="AR60" i="34"/>
  <c r="AF60" i="34"/>
  <c r="AE60" i="34"/>
  <c r="AD60" i="34"/>
  <c r="U59" i="34"/>
  <c r="V59" i="34"/>
  <c r="W59" i="34"/>
  <c r="AA47" i="12"/>
  <c r="AR58" i="34"/>
  <c r="U58" i="34"/>
  <c r="V58" i="34"/>
  <c r="W58" i="34"/>
  <c r="I47" i="12"/>
  <c r="K58" i="34"/>
  <c r="P46" i="12"/>
  <c r="Y57" i="34"/>
  <c r="M57" i="34"/>
  <c r="N57" i="34"/>
  <c r="L57" i="34"/>
  <c r="N45" i="12"/>
  <c r="T56" i="34"/>
  <c r="AA44" i="12"/>
  <c r="AR55" i="34"/>
  <c r="L44" i="12"/>
  <c r="Q55" i="34"/>
  <c r="U43" i="12"/>
  <c r="AI54" i="34"/>
  <c r="G43" i="12"/>
  <c r="H54" i="34"/>
  <c r="N42" i="12"/>
  <c r="T53" i="34"/>
  <c r="T41" i="12"/>
  <c r="AH52" i="34"/>
  <c r="L41" i="12"/>
  <c r="Q52" i="34"/>
  <c r="AD51" i="34"/>
  <c r="AE51" i="34"/>
  <c r="AF51" i="34"/>
  <c r="I40" i="12"/>
  <c r="K51" i="34"/>
  <c r="AA39" i="12"/>
  <c r="AR50" i="34"/>
  <c r="V50" i="34"/>
  <c r="W50" i="34"/>
  <c r="U50" i="34"/>
  <c r="I39" i="12"/>
  <c r="K50" i="34"/>
  <c r="N38" i="12"/>
  <c r="T49" i="34"/>
  <c r="T37" i="12"/>
  <c r="AH48" i="34"/>
  <c r="L37" i="12"/>
  <c r="K37" i="12" s="1"/>
  <c r="Q48" i="34"/>
  <c r="U47" i="34"/>
  <c r="V47" i="34"/>
  <c r="W47" i="34"/>
  <c r="S35" i="12"/>
  <c r="AD46" i="34"/>
  <c r="AE46" i="34"/>
  <c r="AF46" i="34"/>
  <c r="U34" i="12"/>
  <c r="AI45" i="34"/>
  <c r="G34" i="12"/>
  <c r="H45" i="34"/>
  <c r="AA33" i="12"/>
  <c r="Z33" i="12" s="1"/>
  <c r="AR44" i="34"/>
  <c r="U33" i="12"/>
  <c r="AI44" i="34"/>
  <c r="G33" i="12"/>
  <c r="H44" i="34"/>
  <c r="AE43" i="34"/>
  <c r="AF43" i="34"/>
  <c r="AD43" i="34"/>
  <c r="I32" i="12"/>
  <c r="K43" i="34"/>
  <c r="AF42" i="34"/>
  <c r="AE42" i="34"/>
  <c r="AD42" i="34"/>
  <c r="N30" i="12"/>
  <c r="T41" i="34"/>
  <c r="T29" i="12"/>
  <c r="AH40" i="34"/>
  <c r="U39" i="34"/>
  <c r="V39" i="34"/>
  <c r="W39" i="34"/>
  <c r="AA27" i="12"/>
  <c r="AR38" i="34"/>
  <c r="S27" i="12"/>
  <c r="AD38" i="34"/>
  <c r="AE38" i="34"/>
  <c r="AF38" i="34"/>
  <c r="N26" i="12"/>
  <c r="T37" i="34"/>
  <c r="U25" i="12"/>
  <c r="AI36" i="34"/>
  <c r="L25" i="12"/>
  <c r="Q36" i="34"/>
  <c r="U35" i="34"/>
  <c r="V35" i="34"/>
  <c r="W35" i="34"/>
  <c r="U34" i="34"/>
  <c r="V34" i="34"/>
  <c r="W34" i="34"/>
  <c r="I23" i="12"/>
  <c r="K34" i="34"/>
  <c r="U33" i="34"/>
  <c r="V33" i="34"/>
  <c r="W33" i="34"/>
  <c r="I22" i="12"/>
  <c r="K33" i="34"/>
  <c r="U21" i="12"/>
  <c r="AI32" i="34"/>
  <c r="L21" i="12"/>
  <c r="K21" i="12" s="1"/>
  <c r="Q32" i="34"/>
  <c r="W31" i="34"/>
  <c r="U31" i="34"/>
  <c r="V31" i="34"/>
  <c r="AA19" i="12"/>
  <c r="Z19" i="12" s="1"/>
  <c r="AR30" i="34"/>
  <c r="P19" i="12"/>
  <c r="Y30" i="34"/>
  <c r="L30" i="34"/>
  <c r="M30" i="34"/>
  <c r="N30" i="34"/>
  <c r="AD29" i="34"/>
  <c r="AE29" i="34"/>
  <c r="AF29" i="34"/>
  <c r="N17" i="12"/>
  <c r="T28" i="34"/>
  <c r="AA16" i="12"/>
  <c r="AR27" i="34"/>
  <c r="U15" i="12"/>
  <c r="AI26" i="34"/>
  <c r="G15" i="12"/>
  <c r="H26" i="34"/>
  <c r="N14" i="12"/>
  <c r="M14" i="12" s="1"/>
  <c r="T25" i="34"/>
  <c r="T13" i="12"/>
  <c r="AH24" i="34"/>
  <c r="V12" i="1"/>
  <c r="U23" i="34"/>
  <c r="V23" i="34"/>
  <c r="W23" i="34"/>
  <c r="U11" i="12"/>
  <c r="AI22" i="34"/>
  <c r="G11" i="12"/>
  <c r="H22" i="34"/>
  <c r="N10" i="12"/>
  <c r="M10" i="12" s="1"/>
  <c r="T21" i="34"/>
  <c r="T9" i="12"/>
  <c r="AH20" i="34"/>
  <c r="L9" i="12"/>
  <c r="Q20" i="34"/>
  <c r="AD19" i="34"/>
  <c r="AE19" i="34"/>
  <c r="AF19" i="34"/>
  <c r="N19" i="34"/>
  <c r="L19" i="34"/>
  <c r="M19" i="34"/>
  <c r="P7" i="12"/>
  <c r="Y18" i="34"/>
  <c r="L18" i="34"/>
  <c r="M18" i="34"/>
  <c r="N18" i="34"/>
  <c r="P6" i="12"/>
  <c r="Y17" i="34"/>
  <c r="L17" i="34"/>
  <c r="M17" i="34"/>
  <c r="N17" i="34"/>
  <c r="G5" i="12"/>
  <c r="H16" i="34"/>
  <c r="AD15" i="34"/>
  <c r="AE15" i="34"/>
  <c r="AF15" i="34"/>
  <c r="I4" i="12"/>
  <c r="K15" i="34"/>
  <c r="AC774" i="34"/>
  <c r="AA774" i="34"/>
  <c r="AB774" i="34"/>
  <c r="AB768" i="34"/>
  <c r="AC768" i="34"/>
  <c r="AA768" i="34"/>
  <c r="AB762" i="34"/>
  <c r="AC762" i="34"/>
  <c r="AA762" i="34"/>
  <c r="AB756" i="34"/>
  <c r="AC756" i="34"/>
  <c r="AA756" i="34"/>
  <c r="AB750" i="34"/>
  <c r="AC750" i="34"/>
  <c r="AA750" i="34"/>
  <c r="AB744" i="34"/>
  <c r="AC744" i="34"/>
  <c r="AA744" i="34"/>
  <c r="AB738" i="34"/>
  <c r="AC738" i="34"/>
  <c r="AA738" i="34"/>
  <c r="AB732" i="34"/>
  <c r="AC732" i="34"/>
  <c r="AA732" i="34"/>
  <c r="AB726" i="34"/>
  <c r="AC726" i="34"/>
  <c r="AA726" i="34"/>
  <c r="AB720" i="34"/>
  <c r="AC720" i="34"/>
  <c r="AA720" i="34"/>
  <c r="AB714" i="34"/>
  <c r="AC714" i="34"/>
  <c r="AA714" i="34"/>
  <c r="AB708" i="34"/>
  <c r="AC708" i="34"/>
  <c r="AA708" i="34"/>
  <c r="AB702" i="34"/>
  <c r="AC702" i="34"/>
  <c r="AA702" i="34"/>
  <c r="AB696" i="34"/>
  <c r="AC696" i="34"/>
  <c r="AA696" i="34"/>
  <c r="AB690" i="34"/>
  <c r="AC690" i="34"/>
  <c r="AA690" i="34"/>
  <c r="AB684" i="34"/>
  <c r="AC684" i="34"/>
  <c r="AA684" i="34"/>
  <c r="AA678" i="34"/>
  <c r="AB678" i="34"/>
  <c r="AC678" i="34"/>
  <c r="AA672" i="34"/>
  <c r="AB672" i="34"/>
  <c r="AC672" i="34"/>
  <c r="AA666" i="34"/>
  <c r="AB666" i="34"/>
  <c r="AC666" i="34"/>
  <c r="AA660" i="34"/>
  <c r="AB660" i="34"/>
  <c r="AC660" i="34"/>
  <c r="AA654" i="34"/>
  <c r="AB654" i="34"/>
  <c r="AC654" i="34"/>
  <c r="AA648" i="34"/>
  <c r="AB648" i="34"/>
  <c r="AC648" i="34"/>
  <c r="AA642" i="34"/>
  <c r="AB642" i="34"/>
  <c r="AC642" i="34"/>
  <c r="AA636" i="34"/>
  <c r="AB636" i="34"/>
  <c r="AC636" i="34"/>
  <c r="AA630" i="34"/>
  <c r="AB630" i="34"/>
  <c r="AC630" i="34"/>
  <c r="AA624" i="34"/>
  <c r="AB624" i="34"/>
  <c r="AC624" i="34"/>
  <c r="AA618" i="34"/>
  <c r="AB618" i="34"/>
  <c r="AC618" i="34"/>
  <c r="AA612" i="34"/>
  <c r="AB612" i="34"/>
  <c r="AC612" i="34"/>
  <c r="AA606" i="34"/>
  <c r="AB606" i="34"/>
  <c r="AC606" i="34"/>
  <c r="AA600" i="34"/>
  <c r="AB600" i="34"/>
  <c r="AC600" i="34"/>
  <c r="AA594" i="34"/>
  <c r="AB594" i="34"/>
  <c r="AC594" i="34"/>
  <c r="AA588" i="34"/>
  <c r="AB588" i="34"/>
  <c r="AC588" i="34"/>
  <c r="AA582" i="34"/>
  <c r="AB582" i="34"/>
  <c r="AC582" i="34"/>
  <c r="AA576" i="34"/>
  <c r="AB576" i="34"/>
  <c r="AC576" i="34"/>
  <c r="AA570" i="34"/>
  <c r="AB570" i="34"/>
  <c r="AC570" i="34"/>
  <c r="AA564" i="34"/>
  <c r="AB564" i="34"/>
  <c r="AC564" i="34"/>
  <c r="AA558" i="34"/>
  <c r="AB558" i="34"/>
  <c r="AC558" i="34"/>
  <c r="AA552" i="34"/>
  <c r="AB552" i="34"/>
  <c r="AC552" i="34"/>
  <c r="AC546" i="34"/>
  <c r="AA546" i="34"/>
  <c r="AB546" i="34"/>
  <c r="AC540" i="34"/>
  <c r="AA540" i="34"/>
  <c r="AB540" i="34"/>
  <c r="AA534" i="34"/>
  <c r="AB534" i="34"/>
  <c r="AC534" i="34"/>
  <c r="AA528" i="34"/>
  <c r="AB528" i="34"/>
  <c r="AC528" i="34"/>
  <c r="AA522" i="34"/>
  <c r="AB522" i="34"/>
  <c r="AC522" i="34"/>
  <c r="AA516" i="34"/>
  <c r="AB516" i="34"/>
  <c r="AC516" i="34"/>
  <c r="AA510" i="34"/>
  <c r="AB510" i="34"/>
  <c r="AC510" i="34"/>
  <c r="AA504" i="34"/>
  <c r="AB504" i="34"/>
  <c r="AC504" i="34"/>
  <c r="AA498" i="34"/>
  <c r="AB498" i="34"/>
  <c r="AC498" i="34"/>
  <c r="AA492" i="34"/>
  <c r="AB492" i="34"/>
  <c r="AC492" i="34"/>
  <c r="AA486" i="34"/>
  <c r="AB486" i="34"/>
  <c r="AC486" i="34"/>
  <c r="AA480" i="34"/>
  <c r="AB480" i="34"/>
  <c r="AC480" i="34"/>
  <c r="AA474" i="34"/>
  <c r="AB474" i="34"/>
  <c r="AC474" i="34"/>
  <c r="AA468" i="34"/>
  <c r="AB468" i="34"/>
  <c r="AC468" i="34"/>
  <c r="AA462" i="34"/>
  <c r="AB462" i="34"/>
  <c r="AC462" i="34"/>
  <c r="AA456" i="34"/>
  <c r="AB456" i="34"/>
  <c r="AC456" i="34"/>
  <c r="AA450" i="34"/>
  <c r="AB450" i="34"/>
  <c r="AC450" i="34"/>
  <c r="AA444" i="34"/>
  <c r="AB444" i="34"/>
  <c r="AC444" i="34"/>
  <c r="AA438" i="34"/>
  <c r="AB438" i="34"/>
  <c r="AC438" i="34"/>
  <c r="AA432" i="34"/>
  <c r="AB432" i="34"/>
  <c r="AC432" i="34"/>
  <c r="AA426" i="34"/>
  <c r="AB426" i="34"/>
  <c r="AC426" i="34"/>
  <c r="AA420" i="34"/>
  <c r="AB420" i="34"/>
  <c r="AC420" i="34"/>
  <c r="AA414" i="34"/>
  <c r="AB414" i="34"/>
  <c r="AC414" i="34"/>
  <c r="AA408" i="34"/>
  <c r="AB408" i="34"/>
  <c r="AC408" i="34"/>
  <c r="AA402" i="34"/>
  <c r="AB402" i="34"/>
  <c r="AC402" i="34"/>
  <c r="AA396" i="34"/>
  <c r="AB396" i="34"/>
  <c r="AC396" i="34"/>
  <c r="AA390" i="34"/>
  <c r="AB390" i="34"/>
  <c r="AC390" i="34"/>
  <c r="AA384" i="34"/>
  <c r="AB384" i="34"/>
  <c r="AC384" i="34"/>
  <c r="AA378" i="34"/>
  <c r="AB378" i="34"/>
  <c r="AC378" i="34"/>
  <c r="AA372" i="34"/>
  <c r="AB372" i="34"/>
  <c r="AC372" i="34"/>
  <c r="AA366" i="34"/>
  <c r="AB366" i="34"/>
  <c r="AC366" i="34"/>
  <c r="AB360" i="34"/>
  <c r="AC360" i="34"/>
  <c r="AA360" i="34"/>
  <c r="AB354" i="34"/>
  <c r="AC354" i="34"/>
  <c r="AA354" i="34"/>
  <c r="AB348" i="34"/>
  <c r="AC348" i="34"/>
  <c r="AA348" i="34"/>
  <c r="AB342" i="34"/>
  <c r="AC342" i="34"/>
  <c r="AA342" i="34"/>
  <c r="AB336" i="34"/>
  <c r="AC336" i="34"/>
  <c r="AA336" i="34"/>
  <c r="AB330" i="34"/>
  <c r="AC330" i="34"/>
  <c r="AA330" i="34"/>
  <c r="AA324" i="34"/>
  <c r="AB324" i="34"/>
  <c r="AC324" i="34"/>
  <c r="AA318" i="34"/>
  <c r="AB318" i="34"/>
  <c r="AC318" i="34"/>
  <c r="AA312" i="34"/>
  <c r="AB312" i="34"/>
  <c r="AC312" i="34"/>
  <c r="AA306" i="34"/>
  <c r="AB306" i="34"/>
  <c r="AC306" i="34"/>
  <c r="AA300" i="34"/>
  <c r="AB300" i="34"/>
  <c r="AC300" i="34"/>
  <c r="AA294" i="34"/>
  <c r="AB294" i="34"/>
  <c r="AC294" i="34"/>
  <c r="AA288" i="34"/>
  <c r="AB288" i="34"/>
  <c r="AC288" i="34"/>
  <c r="AA282" i="34"/>
  <c r="AB282" i="34"/>
  <c r="AC282" i="34"/>
  <c r="AA276" i="34"/>
  <c r="AC276" i="34"/>
  <c r="AB276" i="34"/>
  <c r="AA270" i="34"/>
  <c r="AC270" i="34"/>
  <c r="AB270" i="34"/>
  <c r="AA264" i="34"/>
  <c r="AC264" i="34"/>
  <c r="AB264" i="34"/>
  <c r="AB258" i="34"/>
  <c r="AA258" i="34"/>
  <c r="AC258" i="34"/>
  <c r="AB252" i="34"/>
  <c r="AA252" i="34"/>
  <c r="AC252" i="34"/>
  <c r="AB246" i="34"/>
  <c r="AA246" i="34"/>
  <c r="AC246" i="34"/>
  <c r="AB240" i="34"/>
  <c r="AA240" i="34"/>
  <c r="AC240" i="34"/>
  <c r="AA234" i="34"/>
  <c r="AC234" i="34"/>
  <c r="AB234" i="34"/>
  <c r="AA228" i="34"/>
  <c r="AC228" i="34"/>
  <c r="AB228" i="34"/>
  <c r="AA222" i="34"/>
  <c r="AC222" i="34"/>
  <c r="AB222" i="34"/>
  <c r="AB216" i="34"/>
  <c r="AA216" i="34"/>
  <c r="AC216" i="34"/>
  <c r="AB210" i="34"/>
  <c r="AA210" i="34"/>
  <c r="AC210" i="34"/>
  <c r="AB204" i="34"/>
  <c r="AA204" i="34"/>
  <c r="AC204" i="34"/>
  <c r="AB198" i="34"/>
  <c r="AC198" i="34"/>
  <c r="AA198" i="34"/>
  <c r="AB192" i="34"/>
  <c r="AA192" i="34"/>
  <c r="AC192" i="34"/>
  <c r="AB186" i="34"/>
  <c r="AC186" i="34"/>
  <c r="AA186" i="34"/>
  <c r="AB180" i="34"/>
  <c r="AC180" i="34"/>
  <c r="AA180" i="34"/>
  <c r="AB174" i="34"/>
  <c r="AC174" i="34"/>
  <c r="AA174" i="34"/>
  <c r="AB168" i="34"/>
  <c r="AC168" i="34"/>
  <c r="AA168" i="34"/>
  <c r="AB162" i="34"/>
  <c r="AC162" i="34"/>
  <c r="AA162" i="34"/>
  <c r="AC156" i="34"/>
  <c r="AB156" i="34"/>
  <c r="AA156" i="34"/>
  <c r="AC150" i="34"/>
  <c r="AB150" i="34"/>
  <c r="AA150" i="34"/>
  <c r="AC144" i="34"/>
  <c r="AB144" i="34"/>
  <c r="AA144" i="34"/>
  <c r="AC138" i="34"/>
  <c r="AB138" i="34"/>
  <c r="AA138" i="34"/>
  <c r="AC132" i="34"/>
  <c r="AB132" i="34"/>
  <c r="AA132" i="34"/>
  <c r="AC126" i="34"/>
  <c r="AB126" i="34"/>
  <c r="AA126" i="34"/>
  <c r="AC120" i="34"/>
  <c r="AB120" i="34"/>
  <c r="AA120" i="34"/>
  <c r="AA114" i="34"/>
  <c r="AB114" i="34"/>
  <c r="AC114" i="34"/>
  <c r="AA108" i="34"/>
  <c r="AB108" i="34"/>
  <c r="AC108" i="34"/>
  <c r="AA102" i="34"/>
  <c r="AB102" i="34"/>
  <c r="AC102" i="34"/>
  <c r="AA96" i="34"/>
  <c r="AB96" i="34"/>
  <c r="AC96" i="34"/>
  <c r="AA90" i="34"/>
  <c r="AB90" i="34"/>
  <c r="AC90" i="34"/>
  <c r="AA84" i="34"/>
  <c r="AB84" i="34"/>
  <c r="AC84" i="34"/>
  <c r="AA78" i="34"/>
  <c r="AB78" i="34"/>
  <c r="AC78" i="34"/>
  <c r="AA72" i="34"/>
  <c r="AB72" i="34"/>
  <c r="AC72" i="34"/>
  <c r="R55" i="12"/>
  <c r="AA66" i="34"/>
  <c r="AB66" i="34"/>
  <c r="AC66" i="34"/>
  <c r="AA60" i="34"/>
  <c r="AB60" i="34"/>
  <c r="AC60" i="34"/>
  <c r="AA54" i="34"/>
  <c r="AB54" i="34"/>
  <c r="AC54" i="34"/>
  <c r="AA48" i="34"/>
  <c r="AB48" i="34"/>
  <c r="AC48" i="34"/>
  <c r="R31" i="12"/>
  <c r="AA42" i="34"/>
  <c r="AB42" i="34"/>
  <c r="AC42" i="34"/>
  <c r="AA36" i="34"/>
  <c r="AB36" i="34"/>
  <c r="AC36" i="34"/>
  <c r="R19" i="12"/>
  <c r="AA30" i="34"/>
  <c r="AB30" i="34"/>
  <c r="AC30" i="34"/>
  <c r="AA24" i="34"/>
  <c r="AB24" i="34"/>
  <c r="AC24" i="34"/>
  <c r="R7" i="12"/>
  <c r="AA18" i="34"/>
  <c r="AB18" i="34"/>
  <c r="AC18" i="34"/>
  <c r="U4" i="12"/>
  <c r="AI15" i="34"/>
  <c r="U32" i="12"/>
  <c r="AI43" i="34"/>
  <c r="P4" i="12"/>
  <c r="Y15" i="34"/>
  <c r="P25" i="12"/>
  <c r="Y36" i="34"/>
  <c r="T32" i="12"/>
  <c r="AH43" i="34"/>
  <c r="E961" i="12"/>
  <c r="E931" i="12"/>
  <c r="E919" i="12"/>
  <c r="E951" i="12"/>
  <c r="V760" i="34"/>
  <c r="W760" i="34"/>
  <c r="U760" i="34"/>
  <c r="U739" i="34"/>
  <c r="V739" i="34"/>
  <c r="W739" i="34"/>
  <c r="AF734" i="34"/>
  <c r="AE734" i="34"/>
  <c r="AD734" i="34"/>
  <c r="N730" i="34"/>
  <c r="L730" i="34"/>
  <c r="M730" i="34"/>
  <c r="L729" i="34"/>
  <c r="N729" i="34"/>
  <c r="M729" i="34"/>
  <c r="AD713" i="34"/>
  <c r="AE713" i="34"/>
  <c r="AF713" i="34"/>
  <c r="L705" i="34"/>
  <c r="N705" i="34"/>
  <c r="M705" i="34"/>
  <c r="U703" i="34"/>
  <c r="V703" i="34"/>
  <c r="W703" i="34"/>
  <c r="L686" i="34"/>
  <c r="M686" i="34"/>
  <c r="N686" i="34"/>
  <c r="U685" i="34"/>
  <c r="V685" i="34"/>
  <c r="W685" i="34"/>
  <c r="U684" i="34"/>
  <c r="V684" i="34"/>
  <c r="W684" i="34"/>
  <c r="U682" i="34"/>
  <c r="V682" i="34"/>
  <c r="W682" i="34"/>
  <c r="AD671" i="34"/>
  <c r="AE671" i="34"/>
  <c r="AF671" i="34"/>
  <c r="AD670" i="34"/>
  <c r="AE670" i="34"/>
  <c r="AF670" i="34"/>
  <c r="V669" i="34"/>
  <c r="W669" i="34"/>
  <c r="U669" i="34"/>
  <c r="W668" i="34"/>
  <c r="U668" i="34"/>
  <c r="V668" i="34"/>
  <c r="U656" i="34"/>
  <c r="V656" i="34"/>
  <c r="W656" i="34"/>
  <c r="AD637" i="34"/>
  <c r="AE637" i="34"/>
  <c r="AF637" i="34"/>
  <c r="N636" i="34"/>
  <c r="L636" i="34"/>
  <c r="M636" i="34"/>
  <c r="L628" i="34"/>
  <c r="M628" i="34"/>
  <c r="N628" i="34"/>
  <c r="U627" i="34"/>
  <c r="V627" i="34"/>
  <c r="W627" i="34"/>
  <c r="AD594" i="34"/>
  <c r="AE594" i="34"/>
  <c r="AF594" i="34"/>
  <c r="W569" i="34"/>
  <c r="U569" i="34"/>
  <c r="V569" i="34"/>
  <c r="L557" i="34"/>
  <c r="M557" i="34"/>
  <c r="N557" i="34"/>
  <c r="AD523" i="34"/>
  <c r="AE523" i="34"/>
  <c r="AF523" i="34"/>
  <c r="AE510" i="34"/>
  <c r="AF510" i="34"/>
  <c r="AD510" i="34"/>
  <c r="U495" i="34"/>
  <c r="V495" i="34"/>
  <c r="W495" i="34"/>
  <c r="AE485" i="34"/>
  <c r="AF485" i="34"/>
  <c r="AD485" i="34"/>
  <c r="U484" i="34"/>
  <c r="V484" i="34"/>
  <c r="W484" i="34"/>
  <c r="U483" i="34"/>
  <c r="V483" i="34"/>
  <c r="W483" i="34"/>
  <c r="M481" i="34"/>
  <c r="N481" i="34"/>
  <c r="L481" i="34"/>
  <c r="L467" i="34"/>
  <c r="M467" i="34"/>
  <c r="N467" i="34"/>
  <c r="L459" i="34"/>
  <c r="M459" i="34"/>
  <c r="N459" i="34"/>
  <c r="L445" i="34"/>
  <c r="M445" i="34"/>
  <c r="N445" i="34"/>
  <c r="L430" i="34"/>
  <c r="M430" i="34"/>
  <c r="N430" i="34"/>
  <c r="AE421" i="34"/>
  <c r="AF421" i="34"/>
  <c r="AD421" i="34"/>
  <c r="AD407" i="34"/>
  <c r="AE407" i="34"/>
  <c r="AF407" i="34"/>
  <c r="AD396" i="34"/>
  <c r="AE396" i="34"/>
  <c r="AF396" i="34"/>
  <c r="U395" i="34"/>
  <c r="V395" i="34"/>
  <c r="W395" i="34"/>
  <c r="V387" i="34"/>
  <c r="W387" i="34"/>
  <c r="U387" i="34"/>
  <c r="U369" i="34"/>
  <c r="V369" i="34"/>
  <c r="W369" i="34"/>
  <c r="AF346" i="34"/>
  <c r="AD346" i="34"/>
  <c r="AE346" i="34"/>
  <c r="L339" i="34"/>
  <c r="M339" i="34"/>
  <c r="N339" i="34"/>
  <c r="U316" i="34"/>
  <c r="V316" i="34"/>
  <c r="W316" i="34"/>
  <c r="AE296" i="34"/>
  <c r="AF296" i="34"/>
  <c r="AD296" i="34"/>
  <c r="AD292" i="34"/>
  <c r="AE292" i="34"/>
  <c r="AF292" i="34"/>
  <c r="V291" i="34"/>
  <c r="W291" i="34"/>
  <c r="U291" i="34"/>
  <c r="S279" i="34"/>
  <c r="N270" i="34"/>
  <c r="L270" i="34"/>
  <c r="M270" i="34"/>
  <c r="AE269" i="34"/>
  <c r="AF269" i="34"/>
  <c r="AD269" i="34"/>
  <c r="L268" i="34"/>
  <c r="M268" i="34"/>
  <c r="N268" i="34"/>
  <c r="AE261" i="34"/>
  <c r="AD261" i="34"/>
  <c r="AF261" i="34"/>
  <c r="W259" i="34"/>
  <c r="V259" i="34"/>
  <c r="U259" i="34"/>
  <c r="U258" i="34"/>
  <c r="V258" i="34"/>
  <c r="W258" i="34"/>
  <c r="AF253" i="34"/>
  <c r="AD253" i="34"/>
  <c r="AE253" i="34"/>
  <c r="U248" i="34"/>
  <c r="V248" i="34"/>
  <c r="W248" i="34"/>
  <c r="AD231" i="34"/>
  <c r="AE231" i="34"/>
  <c r="AF231" i="34"/>
  <c r="AD216" i="34"/>
  <c r="AE216" i="34"/>
  <c r="AF216" i="34"/>
  <c r="L216" i="34"/>
  <c r="N216" i="34"/>
  <c r="M216" i="34"/>
  <c r="N208" i="34"/>
  <c r="L208" i="34"/>
  <c r="M208" i="34"/>
  <c r="AD191" i="34"/>
  <c r="AF191" i="34"/>
  <c r="AE191" i="34"/>
  <c r="AF182" i="34"/>
  <c r="AE182" i="34"/>
  <c r="AD182" i="34"/>
  <c r="AD167" i="34"/>
  <c r="AE167" i="34"/>
  <c r="AF167" i="34"/>
  <c r="L146" i="34"/>
  <c r="M146" i="34"/>
  <c r="N146" i="34"/>
  <c r="AF117" i="34"/>
  <c r="AE117" i="34"/>
  <c r="AD117" i="34"/>
  <c r="AA63" i="12"/>
  <c r="Z63" i="12" s="1"/>
  <c r="AR74" i="34"/>
  <c r="G59" i="12"/>
  <c r="H70" i="34"/>
  <c r="AA57" i="12"/>
  <c r="AR68" i="34"/>
  <c r="S57" i="12"/>
  <c r="AD68" i="34"/>
  <c r="AE68" i="34"/>
  <c r="AF68" i="34"/>
  <c r="N68" i="34"/>
  <c r="L68" i="34"/>
  <c r="M68" i="34"/>
  <c r="L53" i="12"/>
  <c r="K53" i="12" s="1"/>
  <c r="Q64" i="34"/>
  <c r="U762" i="34"/>
  <c r="V762" i="34"/>
  <c r="W762" i="34"/>
  <c r="U774" i="34"/>
  <c r="V774" i="34"/>
  <c r="W774" i="34"/>
  <c r="AE771" i="34"/>
  <c r="AF771" i="34"/>
  <c r="AD771" i="34"/>
  <c r="L770" i="34"/>
  <c r="M770" i="34"/>
  <c r="N770" i="34"/>
  <c r="U769" i="34"/>
  <c r="V769" i="34"/>
  <c r="W769" i="34"/>
  <c r="U768" i="34"/>
  <c r="V768" i="34"/>
  <c r="W768" i="34"/>
  <c r="AF764" i="34"/>
  <c r="AE764" i="34"/>
  <c r="AD764" i="34"/>
  <c r="AD763" i="34"/>
  <c r="AE763" i="34"/>
  <c r="AF763" i="34"/>
  <c r="M761" i="34"/>
  <c r="N761" i="34"/>
  <c r="L761" i="34"/>
  <c r="N760" i="34"/>
  <c r="L760" i="34"/>
  <c r="M760" i="34"/>
  <c r="W759" i="34"/>
  <c r="U759" i="34"/>
  <c r="V759" i="34"/>
  <c r="U757" i="34"/>
  <c r="V757" i="34"/>
  <c r="W757" i="34"/>
  <c r="U756" i="34"/>
  <c r="V756" i="34"/>
  <c r="W756" i="34"/>
  <c r="AD745" i="34"/>
  <c r="AE745" i="34"/>
  <c r="AF745" i="34"/>
  <c r="AD744" i="34"/>
  <c r="AE744" i="34"/>
  <c r="AF744" i="34"/>
  <c r="AD743" i="34"/>
  <c r="AE743" i="34"/>
  <c r="AF743" i="34"/>
  <c r="L739" i="34"/>
  <c r="M739" i="34"/>
  <c r="N739" i="34"/>
  <c r="L738" i="34"/>
  <c r="M738" i="34"/>
  <c r="N738" i="34"/>
  <c r="U737" i="34"/>
  <c r="V737" i="34"/>
  <c r="W737" i="34"/>
  <c r="AD732" i="34"/>
  <c r="AE732" i="34"/>
  <c r="AF732" i="34"/>
  <c r="M731" i="34"/>
  <c r="N731" i="34"/>
  <c r="L731" i="34"/>
  <c r="AD730" i="34"/>
  <c r="AE730" i="34"/>
  <c r="AF730" i="34"/>
  <c r="L728" i="34"/>
  <c r="M728" i="34"/>
  <c r="N728" i="34"/>
  <c r="U726" i="34"/>
  <c r="V726" i="34"/>
  <c r="W726" i="34"/>
  <c r="AD720" i="34"/>
  <c r="AE720" i="34"/>
  <c r="AF720" i="34"/>
  <c r="M719" i="34"/>
  <c r="N719" i="34"/>
  <c r="L719" i="34"/>
  <c r="AD718" i="34"/>
  <c r="AE718" i="34"/>
  <c r="AF718" i="34"/>
  <c r="L717" i="34"/>
  <c r="N717" i="34"/>
  <c r="M717" i="34"/>
  <c r="U716" i="34"/>
  <c r="V716" i="34"/>
  <c r="W716" i="34"/>
  <c r="AE711" i="34"/>
  <c r="AF711" i="34"/>
  <c r="AD711" i="34"/>
  <c r="U709" i="34"/>
  <c r="V709" i="34"/>
  <c r="W709" i="34"/>
  <c r="AD706" i="34"/>
  <c r="AE706" i="34"/>
  <c r="AF706" i="34"/>
  <c r="AE705" i="34"/>
  <c r="AF705" i="34"/>
  <c r="AD705" i="34"/>
  <c r="AF704" i="34"/>
  <c r="AE704" i="34"/>
  <c r="AD704" i="34"/>
  <c r="L703" i="34"/>
  <c r="M703" i="34"/>
  <c r="N703" i="34"/>
  <c r="L702" i="34"/>
  <c r="M702" i="34"/>
  <c r="N702" i="34"/>
  <c r="U701" i="34"/>
  <c r="V701" i="34"/>
  <c r="W701" i="34"/>
  <c r="V700" i="34"/>
  <c r="W700" i="34"/>
  <c r="U700" i="34"/>
  <c r="U697" i="34"/>
  <c r="V697" i="34"/>
  <c r="W697" i="34"/>
  <c r="U696" i="34"/>
  <c r="V696" i="34"/>
  <c r="W696" i="34"/>
  <c r="AF692" i="34"/>
  <c r="AE692" i="34"/>
  <c r="AD692" i="34"/>
  <c r="L691" i="34"/>
  <c r="M691" i="34"/>
  <c r="N691" i="34"/>
  <c r="U690" i="34"/>
  <c r="V690" i="34"/>
  <c r="W690" i="34"/>
  <c r="AE687" i="34"/>
  <c r="AF687" i="34"/>
  <c r="AD687" i="34"/>
  <c r="AF686" i="34"/>
  <c r="AE686" i="34"/>
  <c r="AD686" i="34"/>
  <c r="L685" i="34"/>
  <c r="M685" i="34"/>
  <c r="N685" i="34"/>
  <c r="L684" i="34"/>
  <c r="M684" i="34"/>
  <c r="N684" i="34"/>
  <c r="U683" i="34"/>
  <c r="V683" i="34"/>
  <c r="W683" i="34"/>
  <c r="M682" i="34"/>
  <c r="N682" i="34"/>
  <c r="L682" i="34"/>
  <c r="V681" i="34"/>
  <c r="W681" i="34"/>
  <c r="U681" i="34"/>
  <c r="L677" i="34"/>
  <c r="M677" i="34"/>
  <c r="N677" i="34"/>
  <c r="U676" i="34"/>
  <c r="V676" i="34"/>
  <c r="W676" i="34"/>
  <c r="W674" i="34"/>
  <c r="U674" i="34"/>
  <c r="V674" i="34"/>
  <c r="N669" i="34"/>
  <c r="L669" i="34"/>
  <c r="M669" i="34"/>
  <c r="L668" i="34"/>
  <c r="M668" i="34"/>
  <c r="N668" i="34"/>
  <c r="U667" i="34"/>
  <c r="V667" i="34"/>
  <c r="W667" i="34"/>
  <c r="U666" i="34"/>
  <c r="V666" i="34"/>
  <c r="W666" i="34"/>
  <c r="AD661" i="34"/>
  <c r="AE661" i="34"/>
  <c r="AF661" i="34"/>
  <c r="AD660" i="34"/>
  <c r="AE660" i="34"/>
  <c r="AF660" i="34"/>
  <c r="L659" i="34"/>
  <c r="M659" i="34"/>
  <c r="N659" i="34"/>
  <c r="L658" i="34"/>
  <c r="M658" i="34"/>
  <c r="N658" i="34"/>
  <c r="AD657" i="34"/>
  <c r="AE657" i="34"/>
  <c r="AF657" i="34"/>
  <c r="L656" i="34"/>
  <c r="M656" i="34"/>
  <c r="N656" i="34"/>
  <c r="U655" i="34"/>
  <c r="V655" i="34"/>
  <c r="W655" i="34"/>
  <c r="V654" i="34"/>
  <c r="W654" i="34"/>
  <c r="U654" i="34"/>
  <c r="AD651" i="34"/>
  <c r="AE651" i="34"/>
  <c r="AF651" i="34"/>
  <c r="AD650" i="34"/>
  <c r="AE650" i="34"/>
  <c r="AF650" i="34"/>
  <c r="M649" i="34"/>
  <c r="N649" i="34"/>
  <c r="L649" i="34"/>
  <c r="L644" i="34"/>
  <c r="M644" i="34"/>
  <c r="N644" i="34"/>
  <c r="U643" i="34"/>
  <c r="V643" i="34"/>
  <c r="W643" i="34"/>
  <c r="AD636" i="34"/>
  <c r="AE636" i="34"/>
  <c r="AF636" i="34"/>
  <c r="W635" i="34"/>
  <c r="U635" i="34"/>
  <c r="V635" i="34"/>
  <c r="U634" i="34"/>
  <c r="V634" i="34"/>
  <c r="W634" i="34"/>
  <c r="L627" i="34"/>
  <c r="M627" i="34"/>
  <c r="N627" i="34"/>
  <c r="U626" i="34"/>
  <c r="V626" i="34"/>
  <c r="W626" i="34"/>
  <c r="AF622" i="34"/>
  <c r="AD622" i="34"/>
  <c r="AE622" i="34"/>
  <c r="AD621" i="34"/>
  <c r="AE621" i="34"/>
  <c r="AF621" i="34"/>
  <c r="L620" i="34"/>
  <c r="M620" i="34"/>
  <c r="N620" i="34"/>
  <c r="U619" i="34"/>
  <c r="V619" i="34"/>
  <c r="W619" i="34"/>
  <c r="V618" i="34"/>
  <c r="W618" i="34"/>
  <c r="U618" i="34"/>
  <c r="W617" i="34"/>
  <c r="U617" i="34"/>
  <c r="V617" i="34"/>
  <c r="AD613" i="34"/>
  <c r="AE613" i="34"/>
  <c r="AF613" i="34"/>
  <c r="N612" i="34"/>
  <c r="L612" i="34"/>
  <c r="M612" i="34"/>
  <c r="W611" i="34"/>
  <c r="U611" i="34"/>
  <c r="V611" i="34"/>
  <c r="L610" i="34"/>
  <c r="M610" i="34"/>
  <c r="N610" i="34"/>
  <c r="U609" i="34"/>
  <c r="V609" i="34"/>
  <c r="W609" i="34"/>
  <c r="AE605" i="34"/>
  <c r="AF605" i="34"/>
  <c r="AD605" i="34"/>
  <c r="AF604" i="34"/>
  <c r="AD604" i="34"/>
  <c r="AE604" i="34"/>
  <c r="L603" i="34"/>
  <c r="M603" i="34"/>
  <c r="N603" i="34"/>
  <c r="L602" i="34"/>
  <c r="M602" i="34"/>
  <c r="N602" i="34"/>
  <c r="U601" i="34"/>
  <c r="V601" i="34"/>
  <c r="W601" i="34"/>
  <c r="N600" i="34"/>
  <c r="L600" i="34"/>
  <c r="M600" i="34"/>
  <c r="W599" i="34"/>
  <c r="U599" i="34"/>
  <c r="V599" i="34"/>
  <c r="U598" i="34"/>
  <c r="V598" i="34"/>
  <c r="W598" i="34"/>
  <c r="AD591" i="34"/>
  <c r="AE591" i="34"/>
  <c r="AF591" i="34"/>
  <c r="AD590" i="34"/>
  <c r="AE590" i="34"/>
  <c r="AF590" i="34"/>
  <c r="U589" i="34"/>
  <c r="V589" i="34"/>
  <c r="W589" i="34"/>
  <c r="M583" i="34"/>
  <c r="N583" i="34"/>
  <c r="L583" i="34"/>
  <c r="V582" i="34"/>
  <c r="W582" i="34"/>
  <c r="U582" i="34"/>
  <c r="U580" i="34"/>
  <c r="V580" i="34"/>
  <c r="W580" i="34"/>
  <c r="AD577" i="34"/>
  <c r="AE577" i="34"/>
  <c r="AF577" i="34"/>
  <c r="M577" i="34"/>
  <c r="N577" i="34"/>
  <c r="L577" i="34"/>
  <c r="V576" i="34"/>
  <c r="W576" i="34"/>
  <c r="U576" i="34"/>
  <c r="AD573" i="34"/>
  <c r="AE573" i="34"/>
  <c r="AF573" i="34"/>
  <c r="U572" i="34"/>
  <c r="V572" i="34"/>
  <c r="W572" i="34"/>
  <c r="AD570" i="34"/>
  <c r="AE570" i="34"/>
  <c r="AF570" i="34"/>
  <c r="AE569" i="34"/>
  <c r="AF569" i="34"/>
  <c r="AD569" i="34"/>
  <c r="L569" i="34"/>
  <c r="M569" i="34"/>
  <c r="N569" i="34"/>
  <c r="L568" i="34"/>
  <c r="M568" i="34"/>
  <c r="N568" i="34"/>
  <c r="U567" i="34"/>
  <c r="V567" i="34"/>
  <c r="W567" i="34"/>
  <c r="L566" i="34"/>
  <c r="M566" i="34"/>
  <c r="N566" i="34"/>
  <c r="U565" i="34"/>
  <c r="V565" i="34"/>
  <c r="W565" i="34"/>
  <c r="N564" i="34"/>
  <c r="L564" i="34"/>
  <c r="M564" i="34"/>
  <c r="W563" i="34"/>
  <c r="U563" i="34"/>
  <c r="V563" i="34"/>
  <c r="L562" i="34"/>
  <c r="M562" i="34"/>
  <c r="N562" i="34"/>
  <c r="U561" i="34"/>
  <c r="V561" i="34"/>
  <c r="W561" i="34"/>
  <c r="AD558" i="34"/>
  <c r="AE558" i="34"/>
  <c r="AF558" i="34"/>
  <c r="AE557" i="34"/>
  <c r="AF557" i="34"/>
  <c r="AD557" i="34"/>
  <c r="U556" i="34"/>
  <c r="V556" i="34"/>
  <c r="W556" i="34"/>
  <c r="L551" i="34"/>
  <c r="M551" i="34"/>
  <c r="N551" i="34"/>
  <c r="AF550" i="34"/>
  <c r="AD550" i="34"/>
  <c r="AE550" i="34"/>
  <c r="L549" i="34"/>
  <c r="M549" i="34"/>
  <c r="N549" i="34"/>
  <c r="U548" i="34"/>
  <c r="V548" i="34"/>
  <c r="W548" i="34"/>
  <c r="V545" i="34"/>
  <c r="U545" i="34"/>
  <c r="W545" i="34"/>
  <c r="AE540" i="34"/>
  <c r="AF540" i="34"/>
  <c r="AD540" i="34"/>
  <c r="AF539" i="34"/>
  <c r="AD539" i="34"/>
  <c r="AE539" i="34"/>
  <c r="L537" i="34"/>
  <c r="M537" i="34"/>
  <c r="N537" i="34"/>
  <c r="U536" i="34"/>
  <c r="V536" i="34"/>
  <c r="W536" i="34"/>
  <c r="AD530" i="34"/>
  <c r="AE530" i="34"/>
  <c r="AF530" i="34"/>
  <c r="L528" i="34"/>
  <c r="M528" i="34"/>
  <c r="N528" i="34"/>
  <c r="U527" i="34"/>
  <c r="V527" i="34"/>
  <c r="W527" i="34"/>
  <c r="U526" i="34"/>
  <c r="V526" i="34"/>
  <c r="W526" i="34"/>
  <c r="L521" i="34"/>
  <c r="M521" i="34"/>
  <c r="N521" i="34"/>
  <c r="U520" i="34"/>
  <c r="V520" i="34"/>
  <c r="W520" i="34"/>
  <c r="AE516" i="34"/>
  <c r="AF516" i="34"/>
  <c r="AD516" i="34"/>
  <c r="L515" i="34"/>
  <c r="M515" i="34"/>
  <c r="N515" i="34"/>
  <c r="L514" i="34"/>
  <c r="M514" i="34"/>
  <c r="N514" i="34"/>
  <c r="U513" i="34"/>
  <c r="V513" i="34"/>
  <c r="W513" i="34"/>
  <c r="U512" i="34"/>
  <c r="V512" i="34"/>
  <c r="W512" i="34"/>
  <c r="AF509" i="34"/>
  <c r="AD509" i="34"/>
  <c r="AE509" i="34"/>
  <c r="U508" i="34"/>
  <c r="V508" i="34"/>
  <c r="W508" i="34"/>
  <c r="AD505" i="34"/>
  <c r="AE505" i="34"/>
  <c r="AF505" i="34"/>
  <c r="AE504" i="34"/>
  <c r="AF504" i="34"/>
  <c r="AD504" i="34"/>
  <c r="U503" i="34"/>
  <c r="V503" i="34"/>
  <c r="W503" i="34"/>
  <c r="U502" i="34"/>
  <c r="V502" i="34"/>
  <c r="W502" i="34"/>
  <c r="L497" i="34"/>
  <c r="M497" i="34"/>
  <c r="N497" i="34"/>
  <c r="AF496" i="34"/>
  <c r="AD496" i="34"/>
  <c r="AE496" i="34"/>
  <c r="L495" i="34"/>
  <c r="M495" i="34"/>
  <c r="N495" i="34"/>
  <c r="L494" i="34"/>
  <c r="M494" i="34"/>
  <c r="N494" i="34"/>
  <c r="U493" i="34"/>
  <c r="V493" i="34"/>
  <c r="W493" i="34"/>
  <c r="L484" i="34"/>
  <c r="M484" i="34"/>
  <c r="N484" i="34"/>
  <c r="L483" i="34"/>
  <c r="M483" i="34"/>
  <c r="N483" i="34"/>
  <c r="AD482" i="34"/>
  <c r="AE482" i="34"/>
  <c r="AF482" i="34"/>
  <c r="W479" i="34"/>
  <c r="U479" i="34"/>
  <c r="V479" i="34"/>
  <c r="U477" i="34"/>
  <c r="V477" i="34"/>
  <c r="W477" i="34"/>
  <c r="L476" i="34"/>
  <c r="M476" i="34"/>
  <c r="N476" i="34"/>
  <c r="N474" i="34"/>
  <c r="L474" i="34"/>
  <c r="M474" i="34"/>
  <c r="AD470" i="34"/>
  <c r="AE470" i="34"/>
  <c r="AF470" i="34"/>
  <c r="AD469" i="34"/>
  <c r="AE469" i="34"/>
  <c r="AF469" i="34"/>
  <c r="M469" i="34"/>
  <c r="N469" i="34"/>
  <c r="L469" i="34"/>
  <c r="AE467" i="34"/>
  <c r="AF467" i="34"/>
  <c r="AD467" i="34"/>
  <c r="AD465" i="34"/>
  <c r="AE465" i="34"/>
  <c r="AF465" i="34"/>
  <c r="L465" i="34"/>
  <c r="M465" i="34"/>
  <c r="N465" i="34"/>
  <c r="L464" i="34"/>
  <c r="M464" i="34"/>
  <c r="N464" i="34"/>
  <c r="AD462" i="34"/>
  <c r="AE462" i="34"/>
  <c r="AF462" i="34"/>
  <c r="AD459" i="34"/>
  <c r="AE459" i="34"/>
  <c r="AF459" i="34"/>
  <c r="M457" i="34"/>
  <c r="N457" i="34"/>
  <c r="L457" i="34"/>
  <c r="AD453" i="34"/>
  <c r="AE453" i="34"/>
  <c r="AF453" i="34"/>
  <c r="U452" i="34"/>
  <c r="V452" i="34"/>
  <c r="W452" i="34"/>
  <c r="AD447" i="34"/>
  <c r="AE447" i="34"/>
  <c r="AF447" i="34"/>
  <c r="M447" i="34"/>
  <c r="N447" i="34"/>
  <c r="L447" i="34"/>
  <c r="L444" i="34"/>
  <c r="M444" i="34"/>
  <c r="N444" i="34"/>
  <c r="U442" i="34"/>
  <c r="V442" i="34"/>
  <c r="W442" i="34"/>
  <c r="AD437" i="34"/>
  <c r="AE437" i="34"/>
  <c r="AF437" i="34"/>
  <c r="AD434" i="34"/>
  <c r="AE434" i="34"/>
  <c r="AF434" i="34"/>
  <c r="AE433" i="34"/>
  <c r="AF433" i="34"/>
  <c r="AD433" i="34"/>
  <c r="AF432" i="34"/>
  <c r="AD432" i="34"/>
  <c r="AE432" i="34"/>
  <c r="L431" i="34"/>
  <c r="M431" i="34"/>
  <c r="N431" i="34"/>
  <c r="AD430" i="34"/>
  <c r="AE430" i="34"/>
  <c r="AF430" i="34"/>
  <c r="M429" i="34"/>
  <c r="N429" i="34"/>
  <c r="L429" i="34"/>
  <c r="V428" i="34"/>
  <c r="W428" i="34"/>
  <c r="U428" i="34"/>
  <c r="L424" i="34"/>
  <c r="M424" i="34"/>
  <c r="N424" i="34"/>
  <c r="U423" i="34"/>
  <c r="V423" i="34"/>
  <c r="W423" i="34"/>
  <c r="AF420" i="34"/>
  <c r="AD420" i="34"/>
  <c r="AE420" i="34"/>
  <c r="L419" i="34"/>
  <c r="M419" i="34"/>
  <c r="N419" i="34"/>
  <c r="AD418" i="34"/>
  <c r="AE418" i="34"/>
  <c r="AF418" i="34"/>
  <c r="M417" i="34"/>
  <c r="N417" i="34"/>
  <c r="L417" i="34"/>
  <c r="V416" i="34"/>
  <c r="W416" i="34"/>
  <c r="U416" i="34"/>
  <c r="AD413" i="34"/>
  <c r="AE413" i="34"/>
  <c r="AF413" i="34"/>
  <c r="U411" i="34"/>
  <c r="V411" i="34"/>
  <c r="W411" i="34"/>
  <c r="N410" i="34"/>
  <c r="M410" i="34"/>
  <c r="L410" i="34"/>
  <c r="AD405" i="34"/>
  <c r="AE405" i="34"/>
  <c r="AF405" i="34"/>
  <c r="M405" i="34"/>
  <c r="N405" i="34"/>
  <c r="L405" i="34"/>
  <c r="N404" i="34"/>
  <c r="M404" i="34"/>
  <c r="L404" i="34"/>
  <c r="U400" i="34"/>
  <c r="V400" i="34"/>
  <c r="W400" i="34"/>
  <c r="L398" i="34"/>
  <c r="M398" i="34"/>
  <c r="N398" i="34"/>
  <c r="L395" i="34"/>
  <c r="M395" i="34"/>
  <c r="N395" i="34"/>
  <c r="M394" i="34"/>
  <c r="N394" i="34"/>
  <c r="L394" i="34"/>
  <c r="V393" i="34"/>
  <c r="W393" i="34"/>
  <c r="U393" i="34"/>
  <c r="AD388" i="34"/>
  <c r="AE388" i="34"/>
  <c r="AF388" i="34"/>
  <c r="N387" i="34"/>
  <c r="L387" i="34"/>
  <c r="M387" i="34"/>
  <c r="L386" i="34"/>
  <c r="M386" i="34"/>
  <c r="N386" i="34"/>
  <c r="U385" i="34"/>
  <c r="V385" i="34"/>
  <c r="W385" i="34"/>
  <c r="L378" i="34"/>
  <c r="M378" i="34"/>
  <c r="N378" i="34"/>
  <c r="V375" i="34"/>
  <c r="W375" i="34"/>
  <c r="U375" i="34"/>
  <c r="W374" i="34"/>
  <c r="U374" i="34"/>
  <c r="V374" i="34"/>
  <c r="AE372" i="34"/>
  <c r="AF372" i="34"/>
  <c r="AD372" i="34"/>
  <c r="L371" i="34"/>
  <c r="M371" i="34"/>
  <c r="N371" i="34"/>
  <c r="W370" i="34"/>
  <c r="U370" i="34"/>
  <c r="V370" i="34"/>
  <c r="L369" i="34"/>
  <c r="M369" i="34"/>
  <c r="N369" i="34"/>
  <c r="U368" i="34"/>
  <c r="V368" i="34"/>
  <c r="W368" i="34"/>
  <c r="W366" i="34"/>
  <c r="U366" i="34"/>
  <c r="V366" i="34"/>
  <c r="U362" i="34"/>
  <c r="V362" i="34"/>
  <c r="W362" i="34"/>
  <c r="U361" i="34"/>
  <c r="V361" i="34"/>
  <c r="W361" i="34"/>
  <c r="V360" i="34"/>
  <c r="W360" i="34"/>
  <c r="U360" i="34"/>
  <c r="W359" i="34"/>
  <c r="U359" i="34"/>
  <c r="V359" i="34"/>
  <c r="AD357" i="34"/>
  <c r="AE357" i="34"/>
  <c r="AF357" i="34"/>
  <c r="M355" i="34"/>
  <c r="N355" i="34"/>
  <c r="L355" i="34"/>
  <c r="AD354" i="34"/>
  <c r="AE354" i="34"/>
  <c r="AF354" i="34"/>
  <c r="W353" i="34"/>
  <c r="U353" i="34"/>
  <c r="V353" i="34"/>
  <c r="L352" i="34"/>
  <c r="N352" i="34"/>
  <c r="M352" i="34"/>
  <c r="U350" i="34"/>
  <c r="V350" i="34"/>
  <c r="W350" i="34"/>
  <c r="N342" i="34"/>
  <c r="L342" i="34"/>
  <c r="M342" i="34"/>
  <c r="L341" i="34"/>
  <c r="M341" i="34"/>
  <c r="N341" i="34"/>
  <c r="AF340" i="34"/>
  <c r="AD340" i="34"/>
  <c r="AE340" i="34"/>
  <c r="U337" i="34"/>
  <c r="V337" i="34"/>
  <c r="W337" i="34"/>
  <c r="V336" i="34"/>
  <c r="W336" i="34"/>
  <c r="U336" i="34"/>
  <c r="W335" i="34"/>
  <c r="U335" i="34"/>
  <c r="V335" i="34"/>
  <c r="U334" i="34"/>
  <c r="V334" i="34"/>
  <c r="W334" i="34"/>
  <c r="U333" i="34"/>
  <c r="W333" i="34"/>
  <c r="V333" i="34"/>
  <c r="AD330" i="34"/>
  <c r="AE330" i="34"/>
  <c r="AF330" i="34"/>
  <c r="AD328" i="34"/>
  <c r="AE328" i="34"/>
  <c r="AF328" i="34"/>
  <c r="AD327" i="34"/>
  <c r="AE327" i="34"/>
  <c r="AF327" i="34"/>
  <c r="U322" i="34"/>
  <c r="V322" i="34"/>
  <c r="W322" i="34"/>
  <c r="U318" i="34"/>
  <c r="V318" i="34"/>
  <c r="W318" i="34"/>
  <c r="U317" i="34"/>
  <c r="V317" i="34"/>
  <c r="W317" i="34"/>
  <c r="M316" i="34"/>
  <c r="N316" i="34"/>
  <c r="L316" i="34"/>
  <c r="V315" i="34"/>
  <c r="W315" i="34"/>
  <c r="U315" i="34"/>
  <c r="W314" i="34"/>
  <c r="U314" i="34"/>
  <c r="V314" i="34"/>
  <c r="U313" i="34"/>
  <c r="W313" i="34"/>
  <c r="V313" i="34"/>
  <c r="U310" i="34"/>
  <c r="V310" i="34"/>
  <c r="W310" i="34"/>
  <c r="V309" i="34"/>
  <c r="W309" i="34"/>
  <c r="U309" i="34"/>
  <c r="W308" i="34"/>
  <c r="U308" i="34"/>
  <c r="V308" i="34"/>
  <c r="S302" i="34"/>
  <c r="S300" i="34"/>
  <c r="AD297" i="34"/>
  <c r="AE297" i="34"/>
  <c r="AF297" i="34"/>
  <c r="S293" i="34"/>
  <c r="P292" i="34"/>
  <c r="N291" i="34"/>
  <c r="M291" i="34"/>
  <c r="L291" i="34"/>
  <c r="AE290" i="34"/>
  <c r="AF290" i="34"/>
  <c r="AD290" i="34"/>
  <c r="AF289" i="34"/>
  <c r="AD289" i="34"/>
  <c r="AE289" i="34"/>
  <c r="P289" i="34"/>
  <c r="U288" i="34"/>
  <c r="V288" i="34"/>
  <c r="W288" i="34"/>
  <c r="W278" i="34"/>
  <c r="U278" i="34"/>
  <c r="V278" i="34"/>
  <c r="N277" i="34"/>
  <c r="L277" i="34"/>
  <c r="M277" i="34"/>
  <c r="L276" i="34"/>
  <c r="N276" i="34"/>
  <c r="M276" i="34"/>
  <c r="V275" i="34"/>
  <c r="W275" i="34"/>
  <c r="U275" i="34"/>
  <c r="U274" i="34"/>
  <c r="V274" i="34"/>
  <c r="W274" i="34"/>
  <c r="AD271" i="34"/>
  <c r="AF271" i="34"/>
  <c r="AE271" i="34"/>
  <c r="AF268" i="34"/>
  <c r="AD268" i="34"/>
  <c r="AE268" i="34"/>
  <c r="L267" i="34"/>
  <c r="M267" i="34"/>
  <c r="N267" i="34"/>
  <c r="L266" i="34"/>
  <c r="M266" i="34"/>
  <c r="N266" i="34"/>
  <c r="U265" i="34"/>
  <c r="V265" i="34"/>
  <c r="W265" i="34"/>
  <c r="AF260" i="34"/>
  <c r="AD260" i="34"/>
  <c r="AE260" i="34"/>
  <c r="N259" i="34"/>
  <c r="L259" i="34"/>
  <c r="M259" i="34"/>
  <c r="L258" i="34"/>
  <c r="M258" i="34"/>
  <c r="N258" i="34"/>
  <c r="U257" i="34"/>
  <c r="V257" i="34"/>
  <c r="W257" i="34"/>
  <c r="U252" i="34"/>
  <c r="V252" i="34"/>
  <c r="W252" i="34"/>
  <c r="AD248" i="34"/>
  <c r="AF248" i="34"/>
  <c r="AE248" i="34"/>
  <c r="M248" i="34"/>
  <c r="N248" i="34"/>
  <c r="L248" i="34"/>
  <c r="V247" i="34"/>
  <c r="W247" i="34"/>
  <c r="U247" i="34"/>
  <c r="L246" i="34"/>
  <c r="M246" i="34"/>
  <c r="N246" i="34"/>
  <c r="U245" i="34"/>
  <c r="V245" i="34"/>
  <c r="W245" i="34"/>
  <c r="W236" i="34"/>
  <c r="V236" i="34"/>
  <c r="U236" i="34"/>
  <c r="W234" i="34"/>
  <c r="U234" i="34"/>
  <c r="V234" i="34"/>
  <c r="L229" i="34"/>
  <c r="M229" i="34"/>
  <c r="N229" i="34"/>
  <c r="W228" i="34"/>
  <c r="V228" i="34"/>
  <c r="U228" i="34"/>
  <c r="U226" i="34"/>
  <c r="V226" i="34"/>
  <c r="W226" i="34"/>
  <c r="AF221" i="34"/>
  <c r="AE221" i="34"/>
  <c r="AD221" i="34"/>
  <c r="N220" i="34"/>
  <c r="L220" i="34"/>
  <c r="M220" i="34"/>
  <c r="W219" i="34"/>
  <c r="U219" i="34"/>
  <c r="V219" i="34"/>
  <c r="U218" i="34"/>
  <c r="V218" i="34"/>
  <c r="W218" i="34"/>
  <c r="M215" i="34"/>
  <c r="L215" i="34"/>
  <c r="N215" i="34"/>
  <c r="V214" i="34"/>
  <c r="U214" i="34"/>
  <c r="W214" i="34"/>
  <c r="W213" i="34"/>
  <c r="V213" i="34"/>
  <c r="U213" i="34"/>
  <c r="AD208" i="34"/>
  <c r="AE208" i="34"/>
  <c r="AF208" i="34"/>
  <c r="N207" i="34"/>
  <c r="L207" i="34"/>
  <c r="M207" i="34"/>
  <c r="AF206" i="34"/>
  <c r="AD206" i="34"/>
  <c r="AE206" i="34"/>
  <c r="L205" i="34"/>
  <c r="N205" i="34"/>
  <c r="M205" i="34"/>
  <c r="W204" i="34"/>
  <c r="V204" i="34"/>
  <c r="U204" i="34"/>
  <c r="AF196" i="34"/>
  <c r="AD196" i="34"/>
  <c r="AE196" i="34"/>
  <c r="L196" i="34"/>
  <c r="N196" i="34"/>
  <c r="M196" i="34"/>
  <c r="U195" i="34"/>
  <c r="W195" i="34"/>
  <c r="V195" i="34"/>
  <c r="V194" i="34"/>
  <c r="U194" i="34"/>
  <c r="W194" i="34"/>
  <c r="AF190" i="34"/>
  <c r="AD190" i="34"/>
  <c r="AE190" i="34"/>
  <c r="AF188" i="34"/>
  <c r="AE188" i="34"/>
  <c r="AD188" i="34"/>
  <c r="M188" i="34"/>
  <c r="N188" i="34"/>
  <c r="L188" i="34"/>
  <c r="V187" i="34"/>
  <c r="U187" i="34"/>
  <c r="W187" i="34"/>
  <c r="W186" i="34"/>
  <c r="V186" i="34"/>
  <c r="U186" i="34"/>
  <c r="AE183" i="34"/>
  <c r="AF183" i="34"/>
  <c r="AD183" i="34"/>
  <c r="L180" i="34"/>
  <c r="N180" i="34"/>
  <c r="M180" i="34"/>
  <c r="U179" i="34"/>
  <c r="V179" i="34"/>
  <c r="W179" i="34"/>
  <c r="V178" i="34"/>
  <c r="W178" i="34"/>
  <c r="U178" i="34"/>
  <c r="W177" i="34"/>
  <c r="U177" i="34"/>
  <c r="V177" i="34"/>
  <c r="V176" i="34"/>
  <c r="W176" i="34"/>
  <c r="U176" i="34"/>
  <c r="U174" i="34"/>
  <c r="V174" i="34"/>
  <c r="W174" i="34"/>
  <c r="W171" i="34"/>
  <c r="U171" i="34"/>
  <c r="V171" i="34"/>
  <c r="V170" i="34"/>
  <c r="W170" i="34"/>
  <c r="U170" i="34"/>
  <c r="AD163" i="34"/>
  <c r="AE163" i="34"/>
  <c r="AF163" i="34"/>
  <c r="AD162" i="34"/>
  <c r="AE162" i="34"/>
  <c r="AF162" i="34"/>
  <c r="W160" i="34"/>
  <c r="V160" i="34"/>
  <c r="U160" i="34"/>
  <c r="AD156" i="34"/>
  <c r="AE156" i="34"/>
  <c r="AF156" i="34"/>
  <c r="V155" i="34"/>
  <c r="W155" i="34"/>
  <c r="U155" i="34"/>
  <c r="W154" i="34"/>
  <c r="V154" i="34"/>
  <c r="U154" i="34"/>
  <c r="U151" i="34"/>
  <c r="V151" i="34"/>
  <c r="W151" i="34"/>
  <c r="M150" i="34"/>
  <c r="N150" i="34"/>
  <c r="L150" i="34"/>
  <c r="N149" i="34"/>
  <c r="M149" i="34"/>
  <c r="L149" i="34"/>
  <c r="AF146" i="34"/>
  <c r="AD146" i="34"/>
  <c r="AE146" i="34"/>
  <c r="L145" i="34"/>
  <c r="M145" i="34"/>
  <c r="N145" i="34"/>
  <c r="U144" i="34"/>
  <c r="V144" i="34"/>
  <c r="W144" i="34"/>
  <c r="L139" i="34"/>
  <c r="M139" i="34"/>
  <c r="N139" i="34"/>
  <c r="M138" i="34"/>
  <c r="N138" i="34"/>
  <c r="L138" i="34"/>
  <c r="V137" i="34"/>
  <c r="W137" i="34"/>
  <c r="U137" i="34"/>
  <c r="AD133" i="34"/>
  <c r="AE133" i="34"/>
  <c r="AF133" i="34"/>
  <c r="M132" i="34"/>
  <c r="N132" i="34"/>
  <c r="L132" i="34"/>
  <c r="W130" i="34"/>
  <c r="V130" i="34"/>
  <c r="U130" i="34"/>
  <c r="S128" i="34"/>
  <c r="S126" i="34"/>
  <c r="L124" i="34"/>
  <c r="M124" i="34"/>
  <c r="N124" i="34"/>
  <c r="U123" i="34"/>
  <c r="W123" i="34"/>
  <c r="V123" i="34"/>
  <c r="U122" i="34"/>
  <c r="V122" i="34"/>
  <c r="W122" i="34"/>
  <c r="AE118" i="34"/>
  <c r="AF118" i="34"/>
  <c r="AD118" i="34"/>
  <c r="AD116" i="34"/>
  <c r="AF116" i="34"/>
  <c r="AE116" i="34"/>
  <c r="L115" i="34"/>
  <c r="N115" i="34"/>
  <c r="M115" i="34"/>
  <c r="L114" i="34"/>
  <c r="M114" i="34"/>
  <c r="N114" i="34"/>
  <c r="U113" i="34"/>
  <c r="V113" i="34"/>
  <c r="W113" i="34"/>
  <c r="S110" i="34"/>
  <c r="AE109" i="34"/>
  <c r="AF109" i="34"/>
  <c r="AD109" i="34"/>
  <c r="L108" i="34"/>
  <c r="M108" i="34"/>
  <c r="N108" i="34"/>
  <c r="U107" i="34"/>
  <c r="V107" i="34"/>
  <c r="W107" i="34"/>
  <c r="U106" i="34"/>
  <c r="V106" i="34"/>
  <c r="W106" i="34"/>
  <c r="U105" i="34"/>
  <c r="V105" i="34"/>
  <c r="W105" i="34"/>
  <c r="AD100" i="34"/>
  <c r="AE100" i="34"/>
  <c r="AF100" i="34"/>
  <c r="M99" i="34"/>
  <c r="N99" i="34"/>
  <c r="L99" i="34"/>
  <c r="AD98" i="34"/>
  <c r="AE98" i="34"/>
  <c r="AF98" i="34"/>
  <c r="L97" i="34"/>
  <c r="N97" i="34"/>
  <c r="M97" i="34"/>
  <c r="U96" i="34"/>
  <c r="V96" i="34"/>
  <c r="W96" i="34"/>
  <c r="AD94" i="34"/>
  <c r="AE94" i="34"/>
  <c r="AF94" i="34"/>
  <c r="AD92" i="34"/>
  <c r="AE92" i="34"/>
  <c r="AF92" i="34"/>
  <c r="L91" i="34"/>
  <c r="N91" i="34"/>
  <c r="M91" i="34"/>
  <c r="U90" i="34"/>
  <c r="V90" i="34"/>
  <c r="W90" i="34"/>
  <c r="AD87" i="34"/>
  <c r="AE87" i="34"/>
  <c r="AF87" i="34"/>
  <c r="U84" i="34"/>
  <c r="V84" i="34"/>
  <c r="W84" i="34"/>
  <c r="U82" i="34"/>
  <c r="V82" i="34"/>
  <c r="W82" i="34"/>
  <c r="AD77" i="34"/>
  <c r="AE77" i="34"/>
  <c r="AF77" i="34"/>
  <c r="L76" i="34"/>
  <c r="M76" i="34"/>
  <c r="N76" i="34"/>
  <c r="U75" i="34"/>
  <c r="V75" i="34"/>
  <c r="W75" i="34"/>
  <c r="T63" i="12"/>
  <c r="AH74" i="34"/>
  <c r="L63" i="12"/>
  <c r="Q74" i="34"/>
  <c r="U62" i="12"/>
  <c r="AI73" i="34"/>
  <c r="G62" i="12"/>
  <c r="H73" i="34"/>
  <c r="AA61" i="12"/>
  <c r="AR72" i="34"/>
  <c r="S61" i="12"/>
  <c r="AF72" i="34"/>
  <c r="AE72" i="34"/>
  <c r="AD72" i="34"/>
  <c r="N60" i="12"/>
  <c r="M60" i="12" s="1"/>
  <c r="T71" i="34"/>
  <c r="G60" i="12"/>
  <c r="H71" i="34"/>
  <c r="AD59" i="1"/>
  <c r="N59" i="12"/>
  <c r="T70" i="34"/>
  <c r="AA58" i="12"/>
  <c r="Z58" i="12" s="1"/>
  <c r="AR69" i="34"/>
  <c r="N58" i="12"/>
  <c r="T69" i="34"/>
  <c r="T57" i="12"/>
  <c r="AH68" i="34"/>
  <c r="N56" i="12"/>
  <c r="M56" i="12" s="1"/>
  <c r="T67" i="34"/>
  <c r="G56" i="12"/>
  <c r="H67" i="34"/>
  <c r="U66" i="34"/>
  <c r="V66" i="34"/>
  <c r="W66" i="34"/>
  <c r="I55" i="12"/>
  <c r="H55" i="12" s="1"/>
  <c r="K66" i="34"/>
  <c r="P54" i="12"/>
  <c r="Y65" i="34"/>
  <c r="L65" i="34"/>
  <c r="M65" i="34"/>
  <c r="N65" i="34"/>
  <c r="G53" i="12"/>
  <c r="H64" i="34"/>
  <c r="AD63" i="34"/>
  <c r="AE63" i="34"/>
  <c r="AF63" i="34"/>
  <c r="I52" i="12"/>
  <c r="H52" i="12" s="1"/>
  <c r="K63" i="34"/>
  <c r="U51" i="12"/>
  <c r="AI62" i="34"/>
  <c r="G51" i="12"/>
  <c r="H62" i="34"/>
  <c r="U50" i="12"/>
  <c r="AI61" i="34"/>
  <c r="L50" i="12"/>
  <c r="K50" i="12" s="1"/>
  <c r="Q61" i="34"/>
  <c r="P49" i="12"/>
  <c r="Y60" i="34"/>
  <c r="L60" i="34"/>
  <c r="M60" i="34"/>
  <c r="N60" i="34"/>
  <c r="N48" i="12"/>
  <c r="T59" i="34"/>
  <c r="G48" i="12"/>
  <c r="H59" i="34"/>
  <c r="N47" i="12"/>
  <c r="T58" i="34"/>
  <c r="AA46" i="12"/>
  <c r="AR57" i="34"/>
  <c r="U57" i="34"/>
  <c r="V57" i="34"/>
  <c r="W57" i="34"/>
  <c r="I46" i="12"/>
  <c r="K57" i="34"/>
  <c r="U45" i="12"/>
  <c r="AI56" i="34"/>
  <c r="G45" i="12"/>
  <c r="F45" i="12" s="1"/>
  <c r="H56" i="34"/>
  <c r="T43" i="12"/>
  <c r="AH54" i="34"/>
  <c r="L43" i="12"/>
  <c r="Q54" i="34"/>
  <c r="U42" i="12"/>
  <c r="AI53" i="34"/>
  <c r="G42" i="12"/>
  <c r="H53" i="34"/>
  <c r="AA41" i="12"/>
  <c r="AR52" i="34"/>
  <c r="AD52" i="34"/>
  <c r="AE52" i="34"/>
  <c r="AF52" i="34"/>
  <c r="U51" i="34"/>
  <c r="V51" i="34"/>
  <c r="W51" i="34"/>
  <c r="N39" i="12"/>
  <c r="M39" i="12" s="1"/>
  <c r="T50" i="34"/>
  <c r="AA38" i="12"/>
  <c r="AR49" i="34"/>
  <c r="G38" i="12"/>
  <c r="H49" i="34"/>
  <c r="AA37" i="12"/>
  <c r="Z37" i="12" s="1"/>
  <c r="AR48" i="34"/>
  <c r="AF48" i="34"/>
  <c r="AE48" i="34"/>
  <c r="AD48" i="34"/>
  <c r="N36" i="12"/>
  <c r="T47" i="34"/>
  <c r="G36" i="12"/>
  <c r="H47" i="34"/>
  <c r="P35" i="12"/>
  <c r="Y46" i="34"/>
  <c r="L46" i="34"/>
  <c r="M46" i="34"/>
  <c r="N46" i="34"/>
  <c r="T34" i="12"/>
  <c r="AH45" i="34"/>
  <c r="L34" i="12"/>
  <c r="Q45" i="34"/>
  <c r="T33" i="12"/>
  <c r="AH44" i="34"/>
  <c r="L33" i="12"/>
  <c r="Q44" i="34"/>
  <c r="V32" i="1"/>
  <c r="W43" i="34"/>
  <c r="U43" i="34"/>
  <c r="V43" i="34"/>
  <c r="AA31" i="12"/>
  <c r="AR42" i="34"/>
  <c r="P31" i="12"/>
  <c r="Y42" i="34"/>
  <c r="L42" i="34"/>
  <c r="M42" i="34"/>
  <c r="N42" i="34"/>
  <c r="U30" i="12"/>
  <c r="AI41" i="34"/>
  <c r="G30" i="12"/>
  <c r="H41" i="34"/>
  <c r="AA29" i="12"/>
  <c r="AR40" i="34"/>
  <c r="S29" i="12"/>
  <c r="AD40" i="34"/>
  <c r="AE40" i="34"/>
  <c r="AF40" i="34"/>
  <c r="L40" i="34"/>
  <c r="M40" i="34"/>
  <c r="N40" i="34"/>
  <c r="N28" i="12"/>
  <c r="T39" i="34"/>
  <c r="G28" i="12"/>
  <c r="F28" i="12" s="1"/>
  <c r="H39" i="34"/>
  <c r="P27" i="12"/>
  <c r="Y38" i="34"/>
  <c r="N38" i="34"/>
  <c r="L38" i="34"/>
  <c r="M38" i="34"/>
  <c r="U26" i="12"/>
  <c r="AI37" i="34"/>
  <c r="G26" i="12"/>
  <c r="H37" i="34"/>
  <c r="AA25" i="12"/>
  <c r="AR36" i="34"/>
  <c r="T25" i="12"/>
  <c r="AH36" i="34"/>
  <c r="N24" i="12"/>
  <c r="M24" i="12" s="1"/>
  <c r="T35" i="34"/>
  <c r="G24" i="12"/>
  <c r="H35" i="34"/>
  <c r="AD23" i="1"/>
  <c r="N23" i="12"/>
  <c r="T34" i="34"/>
  <c r="AA22" i="12"/>
  <c r="AR33" i="34"/>
  <c r="N22" i="12"/>
  <c r="M22" i="12" s="1"/>
  <c r="T33" i="34"/>
  <c r="T21" i="12"/>
  <c r="AH32" i="34"/>
  <c r="N20" i="12"/>
  <c r="T31" i="34"/>
  <c r="G20" i="12"/>
  <c r="F20" i="12" s="1"/>
  <c r="H31" i="34"/>
  <c r="AE19" i="1"/>
  <c r="U30" i="34"/>
  <c r="V30" i="34"/>
  <c r="W30" i="34"/>
  <c r="I19" i="12"/>
  <c r="H19" i="12" s="1"/>
  <c r="K30" i="34"/>
  <c r="P18" i="12"/>
  <c r="Y29" i="34"/>
  <c r="L29" i="34"/>
  <c r="M29" i="34"/>
  <c r="N29" i="34"/>
  <c r="G17" i="12"/>
  <c r="H28" i="34"/>
  <c r="M27" i="34"/>
  <c r="N27" i="34"/>
  <c r="L27" i="34"/>
  <c r="T15" i="12"/>
  <c r="AH26" i="34"/>
  <c r="L15" i="12"/>
  <c r="Q26" i="34"/>
  <c r="U14" i="12"/>
  <c r="AI25" i="34"/>
  <c r="G14" i="12"/>
  <c r="F14" i="12" s="1"/>
  <c r="H25" i="34"/>
  <c r="AA13" i="12"/>
  <c r="Z13" i="12" s="1"/>
  <c r="AR24" i="34"/>
  <c r="AF24" i="34"/>
  <c r="AE24" i="34"/>
  <c r="AD24" i="34"/>
  <c r="L24" i="34"/>
  <c r="M24" i="34"/>
  <c r="N24" i="34"/>
  <c r="N12" i="12"/>
  <c r="T23" i="34"/>
  <c r="G12" i="12"/>
  <c r="F12" i="12" s="1"/>
  <c r="H23" i="34"/>
  <c r="AD22" i="34"/>
  <c r="AE22" i="34"/>
  <c r="AF22" i="34"/>
  <c r="L11" i="12"/>
  <c r="Q22" i="34"/>
  <c r="U10" i="12"/>
  <c r="AI21" i="34"/>
  <c r="G10" i="12"/>
  <c r="H21" i="34"/>
  <c r="AA9" i="12"/>
  <c r="Z9" i="12" s="1"/>
  <c r="AR20" i="34"/>
  <c r="AD20" i="34"/>
  <c r="AE20" i="34"/>
  <c r="AF20" i="34"/>
  <c r="V19" i="34"/>
  <c r="W19" i="34"/>
  <c r="U19" i="34"/>
  <c r="I8" i="12"/>
  <c r="K19" i="34"/>
  <c r="AA7" i="12"/>
  <c r="AR18" i="34"/>
  <c r="V7" i="1"/>
  <c r="W18" i="34"/>
  <c r="U18" i="34"/>
  <c r="V18" i="34"/>
  <c r="I7" i="12"/>
  <c r="K18" i="34"/>
  <c r="U17" i="34"/>
  <c r="V17" i="34"/>
  <c r="W17" i="34"/>
  <c r="I6" i="12"/>
  <c r="K17" i="34"/>
  <c r="U5" i="12"/>
  <c r="AI16" i="34"/>
  <c r="L5" i="12"/>
  <c r="K5" i="12" s="1"/>
  <c r="Q16" i="34"/>
  <c r="U15" i="34"/>
  <c r="V15" i="34"/>
  <c r="W15" i="34"/>
  <c r="AC773" i="34"/>
  <c r="AA773" i="34"/>
  <c r="AB773" i="34"/>
  <c r="AC767" i="34"/>
  <c r="AA767" i="34"/>
  <c r="AB767" i="34"/>
  <c r="AC761" i="34"/>
  <c r="AA761" i="34"/>
  <c r="AB761" i="34"/>
  <c r="AC755" i="34"/>
  <c r="AA755" i="34"/>
  <c r="AB755" i="34"/>
  <c r="AC749" i="34"/>
  <c r="AA749" i="34"/>
  <c r="AB749" i="34"/>
  <c r="AC743" i="34"/>
  <c r="AA743" i="34"/>
  <c r="AB743" i="34"/>
  <c r="AC737" i="34"/>
  <c r="AA737" i="34"/>
  <c r="AB737" i="34"/>
  <c r="AC731" i="34"/>
  <c r="AA731" i="34"/>
  <c r="AB731" i="34"/>
  <c r="AC725" i="34"/>
  <c r="AA725" i="34"/>
  <c r="AB725" i="34"/>
  <c r="AC719" i="34"/>
  <c r="AA719" i="34"/>
  <c r="AB719" i="34"/>
  <c r="AC713" i="34"/>
  <c r="AA713" i="34"/>
  <c r="AB713" i="34"/>
  <c r="AC707" i="34"/>
  <c r="AA707" i="34"/>
  <c r="AB707" i="34"/>
  <c r="AC701" i="34"/>
  <c r="AA701" i="34"/>
  <c r="AB701" i="34"/>
  <c r="AC695" i="34"/>
  <c r="AA695" i="34"/>
  <c r="AB695" i="34"/>
  <c r="AC689" i="34"/>
  <c r="AA689" i="34"/>
  <c r="AB689" i="34"/>
  <c r="AC683" i="34"/>
  <c r="AA683" i="34"/>
  <c r="AB683" i="34"/>
  <c r="AB677" i="34"/>
  <c r="AC677" i="34"/>
  <c r="AA677" i="34"/>
  <c r="AB671" i="34"/>
  <c r="AC671" i="34"/>
  <c r="AA671" i="34"/>
  <c r="AA665" i="34"/>
  <c r="AB665" i="34"/>
  <c r="AC665" i="34"/>
  <c r="AA659" i="34"/>
  <c r="AB659" i="34"/>
  <c r="AC659" i="34"/>
  <c r="AA653" i="34"/>
  <c r="AB653" i="34"/>
  <c r="AC653" i="34"/>
  <c r="AA647" i="34"/>
  <c r="AB647" i="34"/>
  <c r="AC647" i="34"/>
  <c r="AA641" i="34"/>
  <c r="AB641" i="34"/>
  <c r="AC641" i="34"/>
  <c r="AA635" i="34"/>
  <c r="AB635" i="34"/>
  <c r="AC635" i="34"/>
  <c r="AA629" i="34"/>
  <c r="AB629" i="34"/>
  <c r="AC629" i="34"/>
  <c r="AA623" i="34"/>
  <c r="AB623" i="34"/>
  <c r="AC623" i="34"/>
  <c r="AA617" i="34"/>
  <c r="AB617" i="34"/>
  <c r="AC617" i="34"/>
  <c r="AA611" i="34"/>
  <c r="AB611" i="34"/>
  <c r="AC611" i="34"/>
  <c r="AA605" i="34"/>
  <c r="AB605" i="34"/>
  <c r="AC605" i="34"/>
  <c r="AA599" i="34"/>
  <c r="AB599" i="34"/>
  <c r="AC599" i="34"/>
  <c r="AA593" i="34"/>
  <c r="AB593" i="34"/>
  <c r="AC593" i="34"/>
  <c r="AA587" i="34"/>
  <c r="AB587" i="34"/>
  <c r="AC587" i="34"/>
  <c r="AA581" i="34"/>
  <c r="AB581" i="34"/>
  <c r="AC581" i="34"/>
  <c r="AA575" i="34"/>
  <c r="AB575" i="34"/>
  <c r="AC575" i="34"/>
  <c r="AA569" i="34"/>
  <c r="AB569" i="34"/>
  <c r="AC569" i="34"/>
  <c r="AA563" i="34"/>
  <c r="AB563" i="34"/>
  <c r="AC563" i="34"/>
  <c r="AA557" i="34"/>
  <c r="AB557" i="34"/>
  <c r="AC557" i="34"/>
  <c r="AA551" i="34"/>
  <c r="AB551" i="34"/>
  <c r="AC551" i="34"/>
  <c r="AA545" i="34"/>
  <c r="AB545" i="34"/>
  <c r="AC545" i="34"/>
  <c r="AA539" i="34"/>
  <c r="AB539" i="34"/>
  <c r="AC539" i="34"/>
  <c r="AA533" i="34"/>
  <c r="AB533" i="34"/>
  <c r="AC533" i="34"/>
  <c r="AA527" i="34"/>
  <c r="AB527" i="34"/>
  <c r="AC527" i="34"/>
  <c r="AA521" i="34"/>
  <c r="AB521" i="34"/>
  <c r="AC521" i="34"/>
  <c r="AA515" i="34"/>
  <c r="AB515" i="34"/>
  <c r="AC515" i="34"/>
  <c r="AA509" i="34"/>
  <c r="AB509" i="34"/>
  <c r="AC509" i="34"/>
  <c r="AA503" i="34"/>
  <c r="AB503" i="34"/>
  <c r="AC503" i="34"/>
  <c r="AA497" i="34"/>
  <c r="AB497" i="34"/>
  <c r="AC497" i="34"/>
  <c r="AA491" i="34"/>
  <c r="AB491" i="34"/>
  <c r="AC491" i="34"/>
  <c r="AA485" i="34"/>
  <c r="AB485" i="34"/>
  <c r="AC485" i="34"/>
  <c r="AA479" i="34"/>
  <c r="AB479" i="34"/>
  <c r="AC479" i="34"/>
  <c r="AA473" i="34"/>
  <c r="AB473" i="34"/>
  <c r="AC473" i="34"/>
  <c r="AA467" i="34"/>
  <c r="AB467" i="34"/>
  <c r="AC467" i="34"/>
  <c r="AA461" i="34"/>
  <c r="AB461" i="34"/>
  <c r="AC461" i="34"/>
  <c r="AA455" i="34"/>
  <c r="AB455" i="34"/>
  <c r="AC455" i="34"/>
  <c r="AA449" i="34"/>
  <c r="AB449" i="34"/>
  <c r="AC449" i="34"/>
  <c r="AA443" i="34"/>
  <c r="AB443" i="34"/>
  <c r="AC443" i="34"/>
  <c r="AA437" i="34"/>
  <c r="AB437" i="34"/>
  <c r="AC437" i="34"/>
  <c r="AA431" i="34"/>
  <c r="AB431" i="34"/>
  <c r="AC431" i="34"/>
  <c r="AA425" i="34"/>
  <c r="AB425" i="34"/>
  <c r="AC425" i="34"/>
  <c r="AA419" i="34"/>
  <c r="AB419" i="34"/>
  <c r="AC419" i="34"/>
  <c r="AA413" i="34"/>
  <c r="AB413" i="34"/>
  <c r="AC413" i="34"/>
  <c r="AA407" i="34"/>
  <c r="AB407" i="34"/>
  <c r="AC407" i="34"/>
  <c r="AB401" i="34"/>
  <c r="AC401" i="34"/>
  <c r="AA401" i="34"/>
  <c r="AB395" i="34"/>
  <c r="AC395" i="34"/>
  <c r="AA395" i="34"/>
  <c r="AB389" i="34"/>
  <c r="AC389" i="34"/>
  <c r="AA389" i="34"/>
  <c r="AB383" i="34"/>
  <c r="AC383" i="34"/>
  <c r="AA383" i="34"/>
  <c r="AB377" i="34"/>
  <c r="AC377" i="34"/>
  <c r="AA377" i="34"/>
  <c r="AA371" i="34"/>
  <c r="AB371" i="34"/>
  <c r="AC371" i="34"/>
  <c r="AA365" i="34"/>
  <c r="AB365" i="34"/>
  <c r="AC365" i="34"/>
  <c r="AA359" i="34"/>
  <c r="AB359" i="34"/>
  <c r="AC359" i="34"/>
  <c r="AA353" i="34"/>
  <c r="AB353" i="34"/>
  <c r="AC353" i="34"/>
  <c r="AA347" i="34"/>
  <c r="AB347" i="34"/>
  <c r="AC347" i="34"/>
  <c r="AA341" i="34"/>
  <c r="AB341" i="34"/>
  <c r="AC341" i="34"/>
  <c r="AA335" i="34"/>
  <c r="AB335" i="34"/>
  <c r="AC335" i="34"/>
  <c r="AB329" i="34"/>
  <c r="AC329" i="34"/>
  <c r="AA329" i="34"/>
  <c r="AB323" i="34"/>
  <c r="AC323" i="34"/>
  <c r="AA323" i="34"/>
  <c r="AB317" i="34"/>
  <c r="AC317" i="34"/>
  <c r="AA317" i="34"/>
  <c r="AB311" i="34"/>
  <c r="AC311" i="34"/>
  <c r="AA311" i="34"/>
  <c r="AB305" i="34"/>
  <c r="AC305" i="34"/>
  <c r="AA305" i="34"/>
  <c r="AB299" i="34"/>
  <c r="AC299" i="34"/>
  <c r="AA299" i="34"/>
  <c r="AB293" i="34"/>
  <c r="AC293" i="34"/>
  <c r="AA293" i="34"/>
  <c r="AB287" i="34"/>
  <c r="AC287" i="34"/>
  <c r="AA287" i="34"/>
  <c r="AB281" i="34"/>
  <c r="AC281" i="34"/>
  <c r="AA281" i="34"/>
  <c r="AB275" i="34"/>
  <c r="AA275" i="34"/>
  <c r="AC275" i="34"/>
  <c r="AA269" i="34"/>
  <c r="AB269" i="34"/>
  <c r="AC269" i="34"/>
  <c r="AC263" i="34"/>
  <c r="AA263" i="34"/>
  <c r="AB263" i="34"/>
  <c r="AC257" i="34"/>
  <c r="AB257" i="34"/>
  <c r="AA257" i="34"/>
  <c r="AC251" i="34"/>
  <c r="AA251" i="34"/>
  <c r="AB251" i="34"/>
  <c r="AA245" i="34"/>
  <c r="AC245" i="34"/>
  <c r="AB245" i="34"/>
  <c r="AA239" i="34"/>
  <c r="AC239" i="34"/>
  <c r="AB239" i="34"/>
  <c r="AB233" i="34"/>
  <c r="AA233" i="34"/>
  <c r="AC233" i="34"/>
  <c r="AB227" i="34"/>
  <c r="AA227" i="34"/>
  <c r="AC227" i="34"/>
  <c r="AA221" i="34"/>
  <c r="AB221" i="34"/>
  <c r="AC221" i="34"/>
  <c r="AC215" i="34"/>
  <c r="AB215" i="34"/>
  <c r="AA215" i="34"/>
  <c r="AC209" i="34"/>
  <c r="AA209" i="34"/>
  <c r="AB209" i="34"/>
  <c r="AC203" i="34"/>
  <c r="AB203" i="34"/>
  <c r="AA203" i="34"/>
  <c r="AA197" i="34"/>
  <c r="AB197" i="34"/>
  <c r="AC197" i="34"/>
  <c r="AA191" i="34"/>
  <c r="AC191" i="34"/>
  <c r="AB191" i="34"/>
  <c r="AC185" i="34"/>
  <c r="AB185" i="34"/>
  <c r="AA185" i="34"/>
  <c r="AC179" i="34"/>
  <c r="AB179" i="34"/>
  <c r="AA179" i="34"/>
  <c r="AC173" i="34"/>
  <c r="AA173" i="34"/>
  <c r="AB173" i="34"/>
  <c r="AC167" i="34"/>
  <c r="AA167" i="34"/>
  <c r="AB167" i="34"/>
  <c r="AC161" i="34"/>
  <c r="AA161" i="34"/>
  <c r="AB161" i="34"/>
  <c r="AA155" i="34"/>
  <c r="AB155" i="34"/>
  <c r="AC155" i="34"/>
  <c r="AA149" i="34"/>
  <c r="AB149" i="34"/>
  <c r="AC149" i="34"/>
  <c r="AA143" i="34"/>
  <c r="AC143" i="34"/>
  <c r="AB143" i="34"/>
  <c r="AA137" i="34"/>
  <c r="AC137" i="34"/>
  <c r="AB137" i="34"/>
  <c r="AC131" i="34"/>
  <c r="AA131" i="34"/>
  <c r="AB131" i="34"/>
  <c r="AC125" i="34"/>
  <c r="AA125" i="34"/>
  <c r="AB125" i="34"/>
  <c r="AA119" i="34"/>
  <c r="AC119" i="34"/>
  <c r="AB119" i="34"/>
  <c r="AA113" i="34"/>
  <c r="AB113" i="34"/>
  <c r="AC113" i="34"/>
  <c r="AA107" i="34"/>
  <c r="AB107" i="34"/>
  <c r="AC107" i="34"/>
  <c r="AA101" i="34"/>
  <c r="AB101" i="34"/>
  <c r="AC101" i="34"/>
  <c r="AA95" i="34"/>
  <c r="AB95" i="34"/>
  <c r="AC95" i="34"/>
  <c r="AA89" i="34"/>
  <c r="AB89" i="34"/>
  <c r="AC89" i="34"/>
  <c r="AA83" i="34"/>
  <c r="AB83" i="34"/>
  <c r="AC83" i="34"/>
  <c r="AA77" i="34"/>
  <c r="AB77" i="34"/>
  <c r="AC77" i="34"/>
  <c r="AA71" i="34"/>
  <c r="AB71" i="34"/>
  <c r="AC71" i="34"/>
  <c r="AA65" i="34"/>
  <c r="AB65" i="34"/>
  <c r="AC65" i="34"/>
  <c r="AA59" i="34"/>
  <c r="AB59" i="34"/>
  <c r="AC59" i="34"/>
  <c r="AA53" i="34"/>
  <c r="AB53" i="34"/>
  <c r="AC53" i="34"/>
  <c r="AA47" i="34"/>
  <c r="AB47" i="34"/>
  <c r="AC47" i="34"/>
  <c r="R30" i="12"/>
  <c r="AA41" i="34"/>
  <c r="AB41" i="34"/>
  <c r="AC41" i="34"/>
  <c r="AA35" i="34"/>
  <c r="AB35" i="34"/>
  <c r="AC35" i="34"/>
  <c r="AA29" i="34"/>
  <c r="AB29" i="34"/>
  <c r="AC29" i="34"/>
  <c r="AA23" i="34"/>
  <c r="AB23" i="34"/>
  <c r="AC23" i="34"/>
  <c r="AA17" i="34"/>
  <c r="AB17" i="34"/>
  <c r="AC17" i="34"/>
  <c r="U8" i="12"/>
  <c r="AI19" i="34"/>
  <c r="U36" i="12"/>
  <c r="AI47" i="34"/>
  <c r="P5" i="12"/>
  <c r="Y16" i="34"/>
  <c r="P52" i="12"/>
  <c r="Y63" i="34"/>
  <c r="T36" i="12"/>
  <c r="AH47" i="34"/>
  <c r="E924" i="12"/>
  <c r="E912" i="12"/>
  <c r="E963" i="12"/>
  <c r="E927" i="12"/>
  <c r="E915" i="12"/>
  <c r="E939" i="12"/>
  <c r="E921" i="12"/>
  <c r="E926" i="12"/>
  <c r="E914" i="12"/>
  <c r="E942" i="12"/>
  <c r="E918" i="12"/>
  <c r="E946" i="12"/>
  <c r="E934" i="12"/>
  <c r="E922" i="12"/>
  <c r="E704" i="34"/>
  <c r="D704" i="34"/>
  <c r="AU585" i="34"/>
  <c r="Z481" i="34"/>
  <c r="Z478" i="34"/>
  <c r="Z468" i="34"/>
  <c r="Z458" i="34"/>
  <c r="Z356" i="34"/>
  <c r="Z340" i="34"/>
  <c r="Z339" i="34"/>
  <c r="Z331" i="34"/>
  <c r="Z330" i="34"/>
  <c r="E551" i="34"/>
  <c r="D551" i="34"/>
  <c r="Z483" i="34"/>
  <c r="Z474" i="34"/>
  <c r="Z355" i="34"/>
  <c r="Z342" i="34"/>
  <c r="E637" i="34"/>
  <c r="D637" i="34"/>
  <c r="E623" i="34"/>
  <c r="D623" i="34"/>
  <c r="Z466" i="34"/>
  <c r="Z357" i="34"/>
  <c r="Z354" i="34"/>
  <c r="Z329" i="34"/>
  <c r="Z328" i="34"/>
  <c r="Z327" i="34"/>
  <c r="Z290" i="34"/>
  <c r="Z484" i="34"/>
  <c r="E749" i="34"/>
  <c r="D749" i="34"/>
  <c r="E672" i="34"/>
  <c r="D672" i="34"/>
  <c r="Z487" i="34"/>
  <c r="Z470" i="34"/>
  <c r="Z462" i="34"/>
  <c r="Z363" i="34"/>
  <c r="Z338" i="34"/>
  <c r="Z302" i="34"/>
  <c r="Z300" i="34"/>
  <c r="Z296" i="34"/>
  <c r="Z284" i="34"/>
  <c r="Z283" i="34"/>
  <c r="Z240" i="34"/>
  <c r="Z341" i="34"/>
  <c r="Z316" i="34"/>
  <c r="E752" i="34"/>
  <c r="D752" i="34"/>
  <c r="E648" i="34"/>
  <c r="D648" i="34"/>
  <c r="E632" i="34"/>
  <c r="D632" i="34"/>
  <c r="E616" i="34"/>
  <c r="D616" i="34"/>
  <c r="E555" i="34"/>
  <c r="D555" i="34"/>
  <c r="Z486" i="34"/>
  <c r="Z485" i="34"/>
  <c r="Z349" i="34"/>
  <c r="Z348" i="34"/>
  <c r="Z347" i="34"/>
  <c r="Z346" i="34"/>
  <c r="Z345" i="34"/>
  <c r="Z344" i="34"/>
  <c r="Z343" i="34"/>
  <c r="Z326" i="34"/>
  <c r="Z324" i="34"/>
  <c r="Z323" i="34"/>
  <c r="Z321" i="34"/>
  <c r="Z320" i="34"/>
  <c r="Z294" i="34"/>
  <c r="Z280" i="34"/>
  <c r="Z279" i="34"/>
  <c r="Z242" i="34"/>
  <c r="Z238" i="34"/>
  <c r="Z166" i="34"/>
  <c r="Z165" i="34"/>
  <c r="Z476" i="34"/>
  <c r="E696" i="34"/>
  <c r="D696" i="34"/>
  <c r="AU467" i="34"/>
  <c r="Z362" i="34"/>
  <c r="Z361" i="34"/>
  <c r="Z360" i="34"/>
  <c r="Z359" i="34"/>
  <c r="Z350" i="34"/>
  <c r="Z337" i="34"/>
  <c r="Z336" i="34"/>
  <c r="Z335" i="34"/>
  <c r="Z334" i="34"/>
  <c r="Z333" i="34"/>
  <c r="Z322" i="34"/>
  <c r="Z318" i="34"/>
  <c r="Z310" i="34"/>
  <c r="Z308" i="34"/>
  <c r="AU288" i="34"/>
  <c r="Z278" i="34"/>
  <c r="Z236" i="34"/>
  <c r="E719" i="34"/>
  <c r="H28" i="12"/>
  <c r="F26" i="12"/>
  <c r="AE39" i="1"/>
  <c r="P39" i="13" s="1"/>
  <c r="E759" i="34"/>
  <c r="E743" i="34"/>
  <c r="E687" i="34"/>
  <c r="E571" i="34"/>
  <c r="E335" i="34"/>
  <c r="E715" i="34"/>
  <c r="E707" i="34"/>
  <c r="E691" i="34"/>
  <c r="E671" i="34"/>
  <c r="E575" i="34"/>
  <c r="F50" i="12"/>
  <c r="F43" i="12"/>
  <c r="H37" i="12"/>
  <c r="AE61" i="1"/>
  <c r="M54" i="28" s="1"/>
  <c r="AE57" i="1"/>
  <c r="G57" i="13"/>
  <c r="G41" i="13"/>
  <c r="H39" i="13"/>
  <c r="G34" i="13"/>
  <c r="G33" i="13"/>
  <c r="H31" i="13"/>
  <c r="G29" i="13"/>
  <c r="H22" i="13"/>
  <c r="Z20" i="12"/>
  <c r="G18" i="13"/>
  <c r="G16" i="13"/>
  <c r="G13" i="13"/>
  <c r="G4" i="13"/>
  <c r="Z24" i="12"/>
  <c r="G62" i="13"/>
  <c r="Z61" i="12"/>
  <c r="M49" i="12"/>
  <c r="H62" i="13"/>
  <c r="G58" i="13"/>
  <c r="H57" i="13"/>
  <c r="G55" i="13"/>
  <c r="G53" i="13"/>
  <c r="G51" i="13"/>
  <c r="G46" i="13"/>
  <c r="H45" i="13"/>
  <c r="G22" i="13"/>
  <c r="H18" i="13"/>
  <c r="M16" i="12"/>
  <c r="G5" i="13"/>
  <c r="Z62" i="12"/>
  <c r="Z50" i="12"/>
  <c r="G50" i="13"/>
  <c r="H49" i="13"/>
  <c r="Z38" i="12"/>
  <c r="G38" i="13"/>
  <c r="Z31" i="12"/>
  <c r="G30" i="13"/>
  <c r="M20" i="12"/>
  <c r="G14" i="13"/>
  <c r="G12" i="13"/>
  <c r="H6" i="13"/>
  <c r="Z4" i="12"/>
  <c r="Z56" i="12"/>
  <c r="K54" i="12"/>
  <c r="Z43" i="12"/>
  <c r="Z42" i="12"/>
  <c r="K26" i="12"/>
  <c r="K24" i="12"/>
  <c r="K20" i="12"/>
  <c r="K9" i="12"/>
  <c r="K8" i="12"/>
  <c r="M7" i="12"/>
  <c r="D542" i="34"/>
  <c r="D536" i="34"/>
  <c r="D530" i="34"/>
  <c r="D529" i="34"/>
  <c r="D525" i="34"/>
  <c r="D516" i="34"/>
  <c r="D505" i="34"/>
  <c r="D504" i="34"/>
  <c r="D477" i="34"/>
  <c r="D468" i="34"/>
  <c r="D462" i="34"/>
  <c r="D456" i="34"/>
  <c r="D446" i="34"/>
  <c r="D444" i="34"/>
  <c r="D436" i="34"/>
  <c r="D429" i="34"/>
  <c r="D422" i="34"/>
  <c r="D385" i="34"/>
  <c r="D374" i="34"/>
  <c r="D338" i="34"/>
  <c r="D332" i="34"/>
  <c r="D330" i="34"/>
  <c r="D293" i="34"/>
  <c r="D286" i="34"/>
  <c r="D284" i="34"/>
  <c r="D260" i="34"/>
  <c r="D252" i="34"/>
  <c r="D232" i="34"/>
  <c r="D225" i="34"/>
  <c r="D220" i="34"/>
  <c r="D202" i="34"/>
  <c r="D201" i="34"/>
  <c r="D200" i="34"/>
  <c r="D198" i="34"/>
  <c r="D194" i="34"/>
  <c r="D184" i="34"/>
  <c r="D181" i="34"/>
  <c r="D157" i="34"/>
  <c r="D153" i="34"/>
  <c r="D150" i="34"/>
  <c r="D149" i="34"/>
  <c r="D141" i="34"/>
  <c r="D137" i="34"/>
  <c r="D96" i="34"/>
  <c r="D88" i="34"/>
  <c r="D82" i="34"/>
  <c r="D77" i="34"/>
  <c r="Z60" i="12"/>
  <c r="K60" i="12"/>
  <c r="G59" i="13"/>
  <c r="K59" i="12"/>
  <c r="H58" i="13"/>
  <c r="M58" i="12"/>
  <c r="C58" i="6"/>
  <c r="D58" i="12"/>
  <c r="D69" i="34" s="1"/>
  <c r="C56" i="6"/>
  <c r="D56" i="12"/>
  <c r="H55" i="13"/>
  <c r="AU55" i="1"/>
  <c r="C55" i="6"/>
  <c r="D55" i="12"/>
  <c r="D66" i="34" s="1"/>
  <c r="H53" i="13"/>
  <c r="C53" i="6"/>
  <c r="D53" i="12"/>
  <c r="G52" i="13"/>
  <c r="K52" i="12"/>
  <c r="H51" i="13"/>
  <c r="AK51" i="1"/>
  <c r="AO51" i="1" s="1"/>
  <c r="C51" i="6"/>
  <c r="D51" i="12"/>
  <c r="D62" i="34" s="1"/>
  <c r="G48" i="13"/>
  <c r="K48" i="12"/>
  <c r="H46" i="13"/>
  <c r="M46" i="12"/>
  <c r="C46" i="6"/>
  <c r="D46" i="12"/>
  <c r="G45" i="13"/>
  <c r="K45" i="12"/>
  <c r="G44" i="13"/>
  <c r="K44" i="12"/>
  <c r="H42" i="13"/>
  <c r="M42" i="12"/>
  <c r="C42" i="6"/>
  <c r="D42" i="12"/>
  <c r="AI39" i="1"/>
  <c r="AN39" i="1" s="1"/>
  <c r="C39" i="6"/>
  <c r="D39" i="12"/>
  <c r="D50" i="34" s="1"/>
  <c r="G35" i="13"/>
  <c r="K35" i="12"/>
  <c r="C32" i="6"/>
  <c r="D32" i="12"/>
  <c r="C31" i="6"/>
  <c r="D31" i="12"/>
  <c r="D42" i="34" s="1"/>
  <c r="G27" i="13"/>
  <c r="K27" i="12"/>
  <c r="G23" i="13"/>
  <c r="K23" i="12"/>
  <c r="C22" i="6"/>
  <c r="D22" i="12"/>
  <c r="D33" i="34" s="1"/>
  <c r="G15" i="13"/>
  <c r="K15" i="12"/>
  <c r="G11" i="13"/>
  <c r="K11" i="12"/>
  <c r="H5" i="13"/>
  <c r="AS5" i="1"/>
  <c r="C5" i="6"/>
  <c r="D5" i="12"/>
  <c r="H20" i="13"/>
  <c r="H52" i="13"/>
  <c r="D744" i="34"/>
  <c r="D738" i="34"/>
  <c r="D722" i="34"/>
  <c r="D709" i="34"/>
  <c r="D686" i="34"/>
  <c r="D682" i="34"/>
  <c r="D642" i="34"/>
  <c r="D606" i="34"/>
  <c r="D582" i="34"/>
  <c r="D556" i="34"/>
  <c r="D493" i="34"/>
  <c r="D408" i="34"/>
  <c r="D378" i="34"/>
  <c r="D320" i="34"/>
  <c r="D537" i="34"/>
  <c r="D517" i="34"/>
  <c r="D506" i="34"/>
  <c r="D497" i="34"/>
  <c r="D484" i="34"/>
  <c r="D476" i="34"/>
  <c r="D474" i="34"/>
  <c r="D457" i="34"/>
  <c r="D453" i="34"/>
  <c r="D449" i="34"/>
  <c r="D448" i="34"/>
  <c r="D440" i="34"/>
  <c r="D433" i="34"/>
  <c r="D432" i="34"/>
  <c r="D420" i="34"/>
  <c r="D418" i="34"/>
  <c r="D414" i="34"/>
  <c r="D405" i="34"/>
  <c r="D401" i="34"/>
  <c r="D392" i="34"/>
  <c r="D373" i="34"/>
  <c r="D372" i="34"/>
  <c r="D365" i="34"/>
  <c r="D364" i="34"/>
  <c r="D357" i="34"/>
  <c r="D354" i="34"/>
  <c r="D329" i="34"/>
  <c r="D328" i="34"/>
  <c r="D318" i="34"/>
  <c r="D317" i="34"/>
  <c r="D313" i="34"/>
  <c r="D308" i="34"/>
  <c r="D282" i="34"/>
  <c r="D261" i="34"/>
  <c r="D256" i="34"/>
  <c r="D249" i="34"/>
  <c r="D238" i="34"/>
  <c r="D237" i="34"/>
  <c r="D229" i="34"/>
  <c r="D228" i="34"/>
  <c r="D226" i="34"/>
  <c r="D221" i="34"/>
  <c r="D213" i="34"/>
  <c r="D212" i="34"/>
  <c r="D204" i="34"/>
  <c r="D196" i="34"/>
  <c r="D178" i="34"/>
  <c r="D177" i="34"/>
  <c r="D174" i="34"/>
  <c r="D172" i="34"/>
  <c r="D164" i="34"/>
  <c r="D162" i="34"/>
  <c r="D158" i="34"/>
  <c r="D154" i="34"/>
  <c r="D152" i="34"/>
  <c r="D144" i="34"/>
  <c r="D142" i="34"/>
  <c r="D138" i="34"/>
  <c r="D129" i="34"/>
  <c r="D128" i="34"/>
  <c r="D122" i="34"/>
  <c r="D104" i="34"/>
  <c r="D94" i="34"/>
  <c r="D93" i="34"/>
  <c r="D89" i="34"/>
  <c r="D78" i="34"/>
  <c r="G63" i="13"/>
  <c r="K63" i="12"/>
  <c r="M62" i="12"/>
  <c r="H61" i="13"/>
  <c r="M61" i="12"/>
  <c r="AW61" i="1"/>
  <c r="C61" i="6"/>
  <c r="D61" i="12"/>
  <c r="K58" i="12"/>
  <c r="Z57" i="12"/>
  <c r="M57" i="12"/>
  <c r="K51" i="12"/>
  <c r="H50" i="13"/>
  <c r="M50" i="12"/>
  <c r="U50" i="1"/>
  <c r="X50" i="1" s="1"/>
  <c r="C50" i="6"/>
  <c r="D50" i="12"/>
  <c r="D61" i="34" s="1"/>
  <c r="G49" i="13"/>
  <c r="K49" i="12"/>
  <c r="H47" i="13"/>
  <c r="M47" i="12"/>
  <c r="C47" i="6"/>
  <c r="D47" i="12"/>
  <c r="D58" i="34" s="1"/>
  <c r="Z46" i="12"/>
  <c r="Z45" i="12"/>
  <c r="M45" i="12"/>
  <c r="Z44" i="12"/>
  <c r="H43" i="13"/>
  <c r="C43" i="6"/>
  <c r="D43" i="12"/>
  <c r="Z41" i="12"/>
  <c r="C40" i="6"/>
  <c r="D40" i="12"/>
  <c r="H38" i="13"/>
  <c r="M38" i="12"/>
  <c r="AU38" i="1"/>
  <c r="C38" i="6"/>
  <c r="D38" i="12"/>
  <c r="D49" i="34" s="1"/>
  <c r="G37" i="13"/>
  <c r="C36" i="6"/>
  <c r="D36" i="12"/>
  <c r="Z32" i="12"/>
  <c r="H30" i="13"/>
  <c r="M30" i="12"/>
  <c r="AK30" i="1"/>
  <c r="C30" i="6"/>
  <c r="D30" i="12"/>
  <c r="D41" i="34" s="1"/>
  <c r="Z28" i="12"/>
  <c r="AW28" i="1"/>
  <c r="AZ28" i="1" s="1"/>
  <c r="C28" i="6"/>
  <c r="D28" i="12"/>
  <c r="G26" i="13"/>
  <c r="H25" i="13"/>
  <c r="M25" i="12"/>
  <c r="U25" i="1"/>
  <c r="C25" i="6"/>
  <c r="D25" i="12"/>
  <c r="G24" i="13"/>
  <c r="H21" i="13"/>
  <c r="M21" i="12"/>
  <c r="AW21" i="1"/>
  <c r="C21" i="6"/>
  <c r="D21" i="12"/>
  <c r="G20" i="13"/>
  <c r="G19" i="13"/>
  <c r="K19" i="12"/>
  <c r="M18" i="12"/>
  <c r="G17" i="13"/>
  <c r="K17" i="12"/>
  <c r="H14" i="13"/>
  <c r="C14" i="6"/>
  <c r="D14" i="12"/>
  <c r="D25" i="34" s="1"/>
  <c r="C12" i="6"/>
  <c r="D12" i="12"/>
  <c r="H10" i="13"/>
  <c r="C10" i="6"/>
  <c r="D10" i="12"/>
  <c r="D21" i="34" s="1"/>
  <c r="G9" i="13"/>
  <c r="G8" i="13"/>
  <c r="H7" i="13"/>
  <c r="AK7" i="1"/>
  <c r="C7" i="6"/>
  <c r="D7" i="12"/>
  <c r="G6" i="13"/>
  <c r="K6" i="12"/>
  <c r="H24" i="13"/>
  <c r="H40" i="13"/>
  <c r="H56" i="13"/>
  <c r="D772" i="34"/>
  <c r="D769" i="34"/>
  <c r="D748" i="34"/>
  <c r="D721" i="34"/>
  <c r="D712" i="34"/>
  <c r="D710" i="34"/>
  <c r="D668" i="34"/>
  <c r="D650" i="34"/>
  <c r="D649" i="34"/>
  <c r="D628" i="34"/>
  <c r="D617" i="34"/>
  <c r="D602" i="34"/>
  <c r="D598" i="34"/>
  <c r="D596" i="34"/>
  <c r="D594" i="34"/>
  <c r="D552" i="34"/>
  <c r="D388" i="34"/>
  <c r="D545" i="34"/>
  <c r="D518" i="34"/>
  <c r="D513" i="34"/>
  <c r="D512" i="34"/>
  <c r="D509" i="34"/>
  <c r="D488" i="34"/>
  <c r="D478" i="34"/>
  <c r="D470" i="34"/>
  <c r="D458" i="34"/>
  <c r="D434" i="34"/>
  <c r="D424" i="34"/>
  <c r="D410" i="34"/>
  <c r="D400" i="34"/>
  <c r="D393" i="34"/>
  <c r="D358" i="34"/>
  <c r="D346" i="34"/>
  <c r="D340" i="34"/>
  <c r="D325" i="34"/>
  <c r="D289" i="34"/>
  <c r="D270" i="34"/>
  <c r="D257" i="34"/>
  <c r="D236" i="34"/>
  <c r="D234" i="34"/>
  <c r="D230" i="34"/>
  <c r="D222" i="34"/>
  <c r="D217" i="34"/>
  <c r="D185" i="34"/>
  <c r="D180" i="34"/>
  <c r="D169" i="34"/>
  <c r="D168" i="34"/>
  <c r="D130" i="34"/>
  <c r="D118" i="34"/>
  <c r="D117" i="34"/>
  <c r="D98" i="34"/>
  <c r="D85" i="34"/>
  <c r="C62" i="6"/>
  <c r="D62" i="12"/>
  <c r="H59" i="13"/>
  <c r="M59" i="12"/>
  <c r="C59" i="6"/>
  <c r="D59" i="12"/>
  <c r="D70" i="34" s="1"/>
  <c r="U57" i="1"/>
  <c r="C57" i="6"/>
  <c r="D57" i="12"/>
  <c r="G56" i="13"/>
  <c r="K56" i="12"/>
  <c r="C52" i="6"/>
  <c r="D52" i="12"/>
  <c r="AW48" i="1"/>
  <c r="C48" i="6"/>
  <c r="D48" i="12"/>
  <c r="D59" i="34" s="1"/>
  <c r="AS45" i="1"/>
  <c r="C45" i="6"/>
  <c r="D45" i="12"/>
  <c r="D56" i="34" s="1"/>
  <c r="C44" i="6"/>
  <c r="D44" i="12"/>
  <c r="G42" i="13"/>
  <c r="H41" i="13"/>
  <c r="M41" i="12"/>
  <c r="C41" i="6"/>
  <c r="D41" i="12"/>
  <c r="Z40" i="12"/>
  <c r="G39" i="13"/>
  <c r="K39" i="12"/>
  <c r="Z36" i="12"/>
  <c r="H35" i="13"/>
  <c r="AK35" i="1"/>
  <c r="C35" i="6"/>
  <c r="D35" i="12"/>
  <c r="D46" i="34" s="1"/>
  <c r="H34" i="13"/>
  <c r="M34" i="12"/>
  <c r="C34" i="6"/>
  <c r="D34" i="12"/>
  <c r="D45" i="34" s="1"/>
  <c r="H33" i="13"/>
  <c r="C33" i="6"/>
  <c r="D33" i="12"/>
  <c r="D44" i="34" s="1"/>
  <c r="G32" i="13"/>
  <c r="G31" i="13"/>
  <c r="K31" i="12"/>
  <c r="Z29" i="12"/>
  <c r="H29" i="13"/>
  <c r="M29" i="12"/>
  <c r="AU29" i="1"/>
  <c r="AY29" i="1" s="1"/>
  <c r="C29" i="6"/>
  <c r="D29" i="12"/>
  <c r="H27" i="13"/>
  <c r="AU27" i="1"/>
  <c r="C27" i="6"/>
  <c r="D27" i="12"/>
  <c r="H23" i="13"/>
  <c r="M23" i="12"/>
  <c r="C23" i="6"/>
  <c r="D23" i="12"/>
  <c r="U18" i="1"/>
  <c r="C18" i="6"/>
  <c r="D18" i="12"/>
  <c r="C16" i="6"/>
  <c r="D16" i="12"/>
  <c r="H15" i="13"/>
  <c r="M15" i="12"/>
  <c r="C15" i="6"/>
  <c r="D15" i="12"/>
  <c r="D26" i="34" s="1"/>
  <c r="H13" i="13"/>
  <c r="M13" i="12"/>
  <c r="C13" i="6"/>
  <c r="D13" i="12"/>
  <c r="D24" i="34" s="1"/>
  <c r="Z12" i="12"/>
  <c r="K12" i="12"/>
  <c r="H11" i="13"/>
  <c r="C11" i="6"/>
  <c r="D11" i="12"/>
  <c r="D22" i="34" s="1"/>
  <c r="M6" i="12"/>
  <c r="C4" i="6"/>
  <c r="D4" i="12"/>
  <c r="H12" i="13"/>
  <c r="M12" i="12"/>
  <c r="H44" i="13"/>
  <c r="H60" i="13"/>
  <c r="D760" i="34"/>
  <c r="D742" i="34"/>
  <c r="D734" i="34"/>
  <c r="D716" i="34"/>
  <c r="D702" i="34"/>
  <c r="D694" i="34"/>
  <c r="D666" i="34"/>
  <c r="D636" i="34"/>
  <c r="D613" i="34"/>
  <c r="D612" i="34"/>
  <c r="D589" i="34"/>
  <c r="D560" i="34"/>
  <c r="D526" i="34"/>
  <c r="D521" i="34"/>
  <c r="D377" i="34"/>
  <c r="D356" i="34"/>
  <c r="D541" i="34"/>
  <c r="D540" i="34"/>
  <c r="D486" i="34"/>
  <c r="D469" i="34"/>
  <c r="D460" i="34"/>
  <c r="D454" i="34"/>
  <c r="D442" i="34"/>
  <c r="D428" i="34"/>
  <c r="D425" i="34"/>
  <c r="D416" i="34"/>
  <c r="D413" i="34"/>
  <c r="D412" i="34"/>
  <c r="D394" i="34"/>
  <c r="D333" i="34"/>
  <c r="D326" i="34"/>
  <c r="D305" i="34"/>
  <c r="D285" i="34"/>
  <c r="D277" i="34"/>
  <c r="D272" i="34"/>
  <c r="D269" i="34"/>
  <c r="D258" i="34"/>
  <c r="D253" i="34"/>
  <c r="D250" i="34"/>
  <c r="D224" i="34"/>
  <c r="D218" i="34"/>
  <c r="D193" i="34"/>
  <c r="D165" i="34"/>
  <c r="D146" i="34"/>
  <c r="D136" i="34"/>
  <c r="D132" i="34"/>
  <c r="D101" i="34"/>
  <c r="D81" i="34"/>
  <c r="H63" i="13"/>
  <c r="M63" i="12"/>
  <c r="C63" i="6"/>
  <c r="D63" i="12"/>
  <c r="D74" i="34" s="1"/>
  <c r="G61" i="13"/>
  <c r="K61" i="12"/>
  <c r="C60" i="6"/>
  <c r="D60" i="12"/>
  <c r="K57" i="12"/>
  <c r="H54" i="13"/>
  <c r="M54" i="12"/>
  <c r="C54" i="6"/>
  <c r="D54" i="12"/>
  <c r="C49" i="6"/>
  <c r="D49" i="12"/>
  <c r="G47" i="13"/>
  <c r="K47" i="12"/>
  <c r="G43" i="13"/>
  <c r="K43" i="12"/>
  <c r="K41" i="12"/>
  <c r="G40" i="13"/>
  <c r="K40" i="12"/>
  <c r="H37" i="13"/>
  <c r="C37" i="6"/>
  <c r="D37" i="12"/>
  <c r="D48" i="34" s="1"/>
  <c r="G36" i="13"/>
  <c r="K36" i="12"/>
  <c r="Z35" i="12"/>
  <c r="K34" i="12"/>
  <c r="K33" i="12"/>
  <c r="M31" i="12"/>
  <c r="Z30" i="12"/>
  <c r="K29" i="12"/>
  <c r="G28" i="13"/>
  <c r="K28" i="12"/>
  <c r="H26" i="13"/>
  <c r="M26" i="12"/>
  <c r="C26" i="6"/>
  <c r="D26" i="12"/>
  <c r="Z25" i="12"/>
  <c r="G25" i="13"/>
  <c r="K25" i="12"/>
  <c r="C24" i="6"/>
  <c r="D24" i="12"/>
  <c r="G21" i="13"/>
  <c r="C20" i="6"/>
  <c r="D20" i="12"/>
  <c r="H19" i="13"/>
  <c r="M19" i="12"/>
  <c r="C19" i="6"/>
  <c r="D19" i="12"/>
  <c r="Z18" i="12"/>
  <c r="K18" i="12"/>
  <c r="H17" i="13"/>
  <c r="M17" i="12"/>
  <c r="C17" i="6"/>
  <c r="D17" i="12"/>
  <c r="Z16" i="12"/>
  <c r="K16" i="12"/>
  <c r="K13" i="12"/>
  <c r="G10" i="13"/>
  <c r="H9" i="13"/>
  <c r="C9" i="6"/>
  <c r="D9" i="12"/>
  <c r="H8" i="13"/>
  <c r="M8" i="12"/>
  <c r="C8" i="6"/>
  <c r="D8" i="12"/>
  <c r="G7" i="13"/>
  <c r="K7" i="12"/>
  <c r="C6" i="6"/>
  <c r="D6" i="12"/>
  <c r="K4" i="12"/>
  <c r="Z22" i="12"/>
  <c r="H16" i="13"/>
  <c r="D771" i="34"/>
  <c r="D754" i="34"/>
  <c r="D751" i="34"/>
  <c r="D740" i="34"/>
  <c r="D729" i="34"/>
  <c r="D718" i="34"/>
  <c r="D713" i="34"/>
  <c r="D662" i="34"/>
  <c r="D634" i="34"/>
  <c r="D610" i="34"/>
  <c r="D600" i="34"/>
  <c r="D590" i="34"/>
  <c r="D585" i="34"/>
  <c r="D584" i="34"/>
  <c r="D561" i="34"/>
  <c r="D337" i="34"/>
  <c r="D309" i="34"/>
  <c r="E765" i="34"/>
  <c r="E669" i="34"/>
  <c r="E665" i="34"/>
  <c r="E649" i="34"/>
  <c r="E605" i="34"/>
  <c r="E593" i="34"/>
  <c r="E589" i="34"/>
  <c r="E585" i="34"/>
  <c r="E573" i="34"/>
  <c r="E557" i="34"/>
  <c r="E553" i="34"/>
  <c r="E545" i="34"/>
  <c r="E537" i="34"/>
  <c r="E521" i="34"/>
  <c r="E501" i="34"/>
  <c r="E469" i="34"/>
  <c r="E429" i="34"/>
  <c r="E425" i="34"/>
  <c r="E401" i="34"/>
  <c r="E393" i="34"/>
  <c r="E333" i="34"/>
  <c r="E329" i="34"/>
  <c r="E185" i="34"/>
  <c r="E157" i="34"/>
  <c r="E141" i="34"/>
  <c r="E129" i="34"/>
  <c r="E756" i="34"/>
  <c r="E716" i="34"/>
  <c r="E712" i="34"/>
  <c r="E692" i="34"/>
  <c r="E596" i="34"/>
  <c r="E528" i="34"/>
  <c r="E516" i="34"/>
  <c r="E512" i="34"/>
  <c r="E484" i="34"/>
  <c r="E444" i="34"/>
  <c r="E432" i="34"/>
  <c r="E364" i="34"/>
  <c r="E320" i="34"/>
  <c r="E256" i="34"/>
  <c r="E252" i="34"/>
  <c r="E236" i="34"/>
  <c r="E196" i="34"/>
  <c r="E168" i="34"/>
  <c r="E164" i="34"/>
  <c r="E45" i="12"/>
  <c r="E56" i="34" s="1"/>
  <c r="E37" i="12"/>
  <c r="E48" i="34" s="1"/>
  <c r="E33" i="12"/>
  <c r="E44" i="34" s="1"/>
  <c r="E742" i="34"/>
  <c r="E738" i="34"/>
  <c r="E694" i="34"/>
  <c r="E670" i="34"/>
  <c r="E666" i="34"/>
  <c r="E662" i="34"/>
  <c r="E574" i="34"/>
  <c r="E562" i="34"/>
  <c r="E554" i="34"/>
  <c r="E542" i="34"/>
  <c r="E538" i="34"/>
  <c r="E518" i="34"/>
  <c r="E506" i="34"/>
  <c r="E470" i="34"/>
  <c r="E462" i="34"/>
  <c r="E458" i="34"/>
  <c r="E454" i="34"/>
  <c r="E414" i="34"/>
  <c r="E410" i="34"/>
  <c r="E350" i="34"/>
  <c r="E346" i="34"/>
  <c r="E330" i="34"/>
  <c r="E298" i="34"/>
  <c r="E286" i="34"/>
  <c r="E270" i="34"/>
  <c r="E238" i="34"/>
  <c r="E230" i="34"/>
  <c r="E226" i="34"/>
  <c r="E154" i="34"/>
  <c r="E150" i="34"/>
  <c r="E130" i="34"/>
  <c r="E82" i="34"/>
  <c r="E78" i="34"/>
  <c r="E11" i="12"/>
  <c r="E22" i="34" s="1"/>
  <c r="R57" i="12"/>
  <c r="AD57" i="1"/>
  <c r="O57" i="13" s="1"/>
  <c r="R17" i="12"/>
  <c r="AD17" i="1"/>
  <c r="R13" i="12"/>
  <c r="AD13" i="1"/>
  <c r="L34" i="28" s="1"/>
  <c r="E770" i="34"/>
  <c r="E750" i="34"/>
  <c r="H17" i="12"/>
  <c r="H11" i="12"/>
  <c r="E374" i="34"/>
  <c r="E218" i="34"/>
  <c r="H57" i="12"/>
  <c r="F56" i="12"/>
  <c r="F55" i="12"/>
  <c r="H48" i="12"/>
  <c r="H41" i="12"/>
  <c r="F39" i="12"/>
  <c r="F17" i="12"/>
  <c r="H14" i="12"/>
  <c r="F13" i="12"/>
  <c r="E634" i="34"/>
  <c r="E590" i="34"/>
  <c r="E178" i="34"/>
  <c r="E122" i="34"/>
  <c r="E98" i="34"/>
  <c r="H61" i="12"/>
  <c r="H46" i="12"/>
  <c r="H50" i="12"/>
  <c r="H36" i="12"/>
  <c r="AE29" i="1"/>
  <c r="M40" i="28" s="1"/>
  <c r="AE21" i="1"/>
  <c r="P21" i="13" s="1"/>
  <c r="F9" i="12"/>
  <c r="H7" i="12"/>
  <c r="F6" i="12"/>
  <c r="F30" i="12"/>
  <c r="H23" i="12"/>
  <c r="H8" i="12"/>
  <c r="R61" i="12"/>
  <c r="AD61" i="1"/>
  <c r="R53" i="12"/>
  <c r="AD53" i="1"/>
  <c r="R49" i="12"/>
  <c r="AD49" i="1"/>
  <c r="Z49" i="6" s="1"/>
  <c r="R45" i="12"/>
  <c r="AD45" i="1"/>
  <c r="R41" i="12"/>
  <c r="AD41" i="1"/>
  <c r="R37" i="12"/>
  <c r="AD37" i="1"/>
  <c r="Z37" i="6" s="1"/>
  <c r="R29" i="12"/>
  <c r="AD29" i="1"/>
  <c r="R25" i="12"/>
  <c r="AD25" i="1"/>
  <c r="R21" i="12"/>
  <c r="AD21" i="1"/>
  <c r="O21" i="13" s="1"/>
  <c r="R9" i="12"/>
  <c r="AD9" i="1"/>
  <c r="R5" i="12"/>
  <c r="AD5" i="1"/>
  <c r="AE5" i="1"/>
  <c r="E774" i="34"/>
  <c r="E582" i="34"/>
  <c r="E566" i="34"/>
  <c r="E530" i="34"/>
  <c r="E55" i="12"/>
  <c r="E66" i="34" s="1"/>
  <c r="E35" i="12"/>
  <c r="E46" i="34" s="1"/>
  <c r="E766" i="34"/>
  <c r="E722" i="34"/>
  <c r="E650" i="34"/>
  <c r="E602" i="34"/>
  <c r="E598" i="34"/>
  <c r="E118" i="34"/>
  <c r="E31" i="12"/>
  <c r="E42" i="34" s="1"/>
  <c r="E47" i="12"/>
  <c r="E58" i="34" s="1"/>
  <c r="B751" i="34"/>
  <c r="B737" i="34"/>
  <c r="B726" i="34"/>
  <c r="B700" i="34"/>
  <c r="B697" i="34"/>
  <c r="B696" i="34"/>
  <c r="B687" i="34"/>
  <c r="B686" i="34"/>
  <c r="B679" i="34"/>
  <c r="B663" i="34"/>
  <c r="B662" i="34"/>
  <c r="B652" i="34"/>
  <c r="B647" i="34"/>
  <c r="B642" i="34"/>
  <c r="B623" i="34"/>
  <c r="B622" i="34"/>
  <c r="B614" i="34"/>
  <c r="B597" i="34"/>
  <c r="B596" i="34"/>
  <c r="B523" i="34"/>
  <c r="B513" i="34"/>
  <c r="B508" i="34"/>
  <c r="B479" i="34"/>
  <c r="B477" i="34"/>
  <c r="B475" i="34"/>
  <c r="B473" i="34"/>
  <c r="B472" i="34"/>
  <c r="B469" i="34"/>
  <c r="B457" i="34"/>
  <c r="B456" i="34"/>
  <c r="B423" i="34"/>
  <c r="B391" i="34"/>
  <c r="B773" i="34"/>
  <c r="B767" i="34"/>
  <c r="B761" i="34"/>
  <c r="B760" i="34"/>
  <c r="B747" i="34"/>
  <c r="B746" i="34"/>
  <c r="B745" i="34"/>
  <c r="B744" i="34"/>
  <c r="B742" i="34"/>
  <c r="B736" i="34"/>
  <c r="B727" i="34"/>
  <c r="B725" i="34"/>
  <c r="B724" i="34"/>
  <c r="B713" i="34"/>
  <c r="B712" i="34"/>
  <c r="B699" i="34"/>
  <c r="B698" i="34"/>
  <c r="B695" i="34"/>
  <c r="B694" i="34"/>
  <c r="B690" i="34"/>
  <c r="B685" i="34"/>
  <c r="B684" i="34"/>
  <c r="B682" i="34"/>
  <c r="B678" i="34"/>
  <c r="B669" i="34"/>
  <c r="B668" i="34"/>
  <c r="B661" i="34"/>
  <c r="B660" i="34"/>
  <c r="B657" i="34"/>
  <c r="B656" i="34"/>
  <c r="B651" i="34"/>
  <c r="B650" i="34"/>
  <c r="B646" i="34"/>
  <c r="B641" i="34"/>
  <c r="B640" i="34"/>
  <c r="B638" i="34"/>
  <c r="B633" i="34"/>
  <c r="B632" i="34"/>
  <c r="B627" i="34"/>
  <c r="B621" i="34"/>
  <c r="B620" i="34"/>
  <c r="B613" i="34"/>
  <c r="B612" i="34"/>
  <c r="B610" i="34"/>
  <c r="B605" i="34"/>
  <c r="B604" i="34"/>
  <c r="B595" i="34"/>
  <c r="B594" i="34"/>
  <c r="B591" i="34"/>
  <c r="B590" i="34"/>
  <c r="B587" i="34"/>
  <c r="B583" i="34"/>
  <c r="B581" i="34"/>
  <c r="B578" i="34"/>
  <c r="B569" i="34"/>
  <c r="B568" i="34"/>
  <c r="B566" i="34"/>
  <c r="B564" i="34"/>
  <c r="B562" i="34"/>
  <c r="B557" i="34"/>
  <c r="B552" i="34"/>
  <c r="B550" i="34"/>
  <c r="B537" i="34"/>
  <c r="B536" i="34"/>
  <c r="B530" i="34"/>
  <c r="B529" i="34"/>
  <c r="B528" i="34"/>
  <c r="B522" i="34"/>
  <c r="B519" i="34"/>
  <c r="B518" i="34"/>
  <c r="B511" i="34"/>
  <c r="B507" i="34"/>
  <c r="B503" i="34"/>
  <c r="B502" i="34"/>
  <c r="B497" i="34"/>
  <c r="B495" i="34"/>
  <c r="B494" i="34"/>
  <c r="B486" i="34"/>
  <c r="B485" i="34"/>
  <c r="B471" i="34"/>
  <c r="B470" i="34"/>
  <c r="B455" i="34"/>
  <c r="B454" i="34"/>
  <c r="B451" i="34"/>
  <c r="B450" i="34"/>
  <c r="B447" i="34"/>
  <c r="B444" i="34"/>
  <c r="B437" i="34"/>
  <c r="B434" i="34"/>
  <c r="B422" i="34"/>
  <c r="B416" i="34"/>
  <c r="B413" i="34"/>
  <c r="B412" i="34"/>
  <c r="B403" i="34"/>
  <c r="B402" i="34"/>
  <c r="B398" i="34"/>
  <c r="B396" i="34"/>
  <c r="B389" i="34"/>
  <c r="B769" i="34"/>
  <c r="B768" i="34"/>
  <c r="B763" i="34"/>
  <c r="B762" i="34"/>
  <c r="B753" i="34"/>
  <c r="B750" i="34"/>
  <c r="B731" i="34"/>
  <c r="B714" i="34"/>
  <c r="B671" i="34"/>
  <c r="B670" i="34"/>
  <c r="B635" i="34"/>
  <c r="B634" i="34"/>
  <c r="B628" i="34"/>
  <c r="B586" i="34"/>
  <c r="B585" i="34"/>
  <c r="B577" i="34"/>
  <c r="B576" i="34"/>
  <c r="B558" i="34"/>
  <c r="B553" i="34"/>
  <c r="B539" i="34"/>
  <c r="B538" i="34"/>
  <c r="B531" i="34"/>
  <c r="B505" i="34"/>
  <c r="B496" i="34"/>
  <c r="B464" i="34"/>
  <c r="B439" i="34"/>
  <c r="B438" i="34"/>
  <c r="B435" i="34"/>
  <c r="B427" i="34"/>
  <c r="B426" i="34"/>
  <c r="B419" i="34"/>
  <c r="B409" i="34"/>
  <c r="B390" i="34"/>
  <c r="B774" i="34"/>
  <c r="B770" i="34"/>
  <c r="B765" i="34"/>
  <c r="B764" i="34"/>
  <c r="B758" i="34"/>
  <c r="B755" i="34"/>
  <c r="B754" i="34"/>
  <c r="B752" i="34"/>
  <c r="B739" i="34"/>
  <c r="B738" i="34"/>
  <c r="B733" i="34"/>
  <c r="B732" i="34"/>
  <c r="B730" i="34"/>
  <c r="B729" i="34"/>
  <c r="B728" i="34"/>
  <c r="B721" i="34"/>
  <c r="B719" i="34"/>
  <c r="B717" i="34"/>
  <c r="B715" i="34"/>
  <c r="B705" i="34"/>
  <c r="B703" i="34"/>
  <c r="B702" i="34"/>
  <c r="B693" i="34"/>
  <c r="B692" i="34"/>
  <c r="B688" i="34"/>
  <c r="B675" i="34"/>
  <c r="B673" i="34"/>
  <c r="B672" i="34"/>
  <c r="B665" i="34"/>
  <c r="B664" i="34"/>
  <c r="B648" i="34"/>
  <c r="B643" i="34"/>
  <c r="B629" i="34"/>
  <c r="B625" i="34"/>
  <c r="B624" i="34"/>
  <c r="B607" i="34"/>
  <c r="B606" i="34"/>
  <c r="B601" i="34"/>
  <c r="B599" i="34"/>
  <c r="B598" i="34"/>
  <c r="B589" i="34"/>
  <c r="B588" i="34"/>
  <c r="B584" i="34"/>
  <c r="B580" i="34"/>
  <c r="B575" i="34"/>
  <c r="B571" i="34"/>
  <c r="B570" i="34"/>
  <c r="B559" i="34"/>
  <c r="B555" i="34"/>
  <c r="B554" i="34"/>
  <c r="B547" i="34"/>
  <c r="B546" i="34"/>
  <c r="B543" i="34"/>
  <c r="B542" i="34"/>
  <c r="B541" i="34"/>
  <c r="B540" i="34"/>
  <c r="B533" i="34"/>
  <c r="B532" i="34"/>
  <c r="B524" i="34"/>
  <c r="B520" i="34"/>
  <c r="B515" i="34"/>
  <c r="B514" i="34"/>
  <c r="B512" i="34"/>
  <c r="B509" i="34"/>
  <c r="B506" i="34"/>
  <c r="B504" i="34"/>
  <c r="B499" i="34"/>
  <c r="B491" i="34"/>
  <c r="B490" i="34"/>
  <c r="B484" i="34"/>
  <c r="B483" i="34"/>
  <c r="B468" i="34"/>
  <c r="B467" i="34"/>
  <c r="B463" i="34"/>
  <c r="B462" i="34"/>
  <c r="B461" i="34"/>
  <c r="B460" i="34"/>
  <c r="B459" i="34"/>
  <c r="B458" i="34"/>
  <c r="B453" i="34"/>
  <c r="B446" i="34"/>
  <c r="B443" i="34"/>
  <c r="B441" i="34"/>
  <c r="B440" i="34"/>
  <c r="B436" i="34"/>
  <c r="B431" i="34"/>
  <c r="B429" i="34"/>
  <c r="B428" i="34"/>
  <c r="B425" i="34"/>
  <c r="B424" i="34"/>
  <c r="B421" i="34"/>
  <c r="B420" i="34"/>
  <c r="B418" i="34"/>
  <c r="B415" i="34"/>
  <c r="B414" i="34"/>
  <c r="B411" i="34"/>
  <c r="B408" i="34"/>
  <c r="B406" i="34"/>
  <c r="B399" i="34"/>
  <c r="B393" i="34"/>
  <c r="B392" i="34"/>
  <c r="B772" i="34"/>
  <c r="B749" i="34"/>
  <c r="B748" i="34"/>
  <c r="B709" i="34"/>
  <c r="B708" i="34"/>
  <c r="B701" i="34"/>
  <c r="B691" i="34"/>
  <c r="B653" i="34"/>
  <c r="B615" i="34"/>
  <c r="B593" i="34"/>
  <c r="B592" i="34"/>
  <c r="B572" i="34"/>
  <c r="B525" i="34"/>
  <c r="B498" i="34"/>
  <c r="B465" i="34"/>
  <c r="B452" i="34"/>
  <c r="B417" i="34"/>
  <c r="B407" i="34"/>
  <c r="B400" i="34"/>
  <c r="B397" i="34"/>
  <c r="B771" i="34"/>
  <c r="B766" i="34"/>
  <c r="B759" i="34"/>
  <c r="B757" i="34"/>
  <c r="B756" i="34"/>
  <c r="B743" i="34"/>
  <c r="B741" i="34"/>
  <c r="B740" i="34"/>
  <c r="B735" i="34"/>
  <c r="B734" i="34"/>
  <c r="B723" i="34"/>
  <c r="B722" i="34"/>
  <c r="B720" i="34"/>
  <c r="B718" i="34"/>
  <c r="B716" i="34"/>
  <c r="B711" i="34"/>
  <c r="B710" i="34"/>
  <c r="B707" i="34"/>
  <c r="B706" i="34"/>
  <c r="B704" i="34"/>
  <c r="B689" i="34"/>
  <c r="B683" i="34"/>
  <c r="B681" i="34"/>
  <c r="B680" i="34"/>
  <c r="B677" i="34"/>
  <c r="B676" i="34"/>
  <c r="B674" i="34"/>
  <c r="B667" i="34"/>
  <c r="B666" i="34"/>
  <c r="B659" i="34"/>
  <c r="B658" i="34"/>
  <c r="B655" i="34"/>
  <c r="B654" i="34"/>
  <c r="B649" i="34"/>
  <c r="B645" i="34"/>
  <c r="B644" i="34"/>
  <c r="B639" i="34"/>
  <c r="B637" i="34"/>
  <c r="B636" i="34"/>
  <c r="B631" i="34"/>
  <c r="B630" i="34"/>
  <c r="B626" i="34"/>
  <c r="B619" i="34"/>
  <c r="B618" i="34"/>
  <c r="B617" i="34"/>
  <c r="B616" i="34"/>
  <c r="B611" i="34"/>
  <c r="B609" i="34"/>
  <c r="B608" i="34"/>
  <c r="B603" i="34"/>
  <c r="B602" i="34"/>
  <c r="B600" i="34"/>
  <c r="B582" i="34"/>
  <c r="B579" i="34"/>
  <c r="B574" i="34"/>
  <c r="B573" i="34"/>
  <c r="B567" i="34"/>
  <c r="B565" i="34"/>
  <c r="B563" i="34"/>
  <c r="B561" i="34"/>
  <c r="B560" i="34"/>
  <c r="B556" i="34"/>
  <c r="B551" i="34"/>
  <c r="B549" i="34"/>
  <c r="B548" i="34"/>
  <c r="B545" i="34"/>
  <c r="B544" i="34"/>
  <c r="B535" i="34"/>
  <c r="B534" i="34"/>
  <c r="B527" i="34"/>
  <c r="B526" i="34"/>
  <c r="B521" i="34"/>
  <c r="B517" i="34"/>
  <c r="B516" i="34"/>
  <c r="B510" i="34"/>
  <c r="B501" i="34"/>
  <c r="B500" i="34"/>
  <c r="B493" i="34"/>
  <c r="B492" i="34"/>
  <c r="B489" i="34"/>
  <c r="B488" i="34"/>
  <c r="B487" i="34"/>
  <c r="B482" i="34"/>
  <c r="B481" i="34"/>
  <c r="B480" i="34"/>
  <c r="B478" i="34"/>
  <c r="B476" i="34"/>
  <c r="B474" i="34"/>
  <c r="B466" i="34"/>
  <c r="B449" i="34"/>
  <c r="B448" i="34"/>
  <c r="B445" i="34"/>
  <c r="B442" i="34"/>
  <c r="B433" i="34"/>
  <c r="B432" i="34"/>
  <c r="B430" i="34"/>
  <c r="B410" i="34"/>
  <c r="B405" i="34"/>
  <c r="B404" i="34"/>
  <c r="B401" i="34"/>
  <c r="B395" i="34"/>
  <c r="B394" i="34"/>
  <c r="B387" i="34"/>
  <c r="B386" i="34"/>
  <c r="B378" i="34"/>
  <c r="B372" i="34"/>
  <c r="B353" i="34"/>
  <c r="B350" i="34"/>
  <c r="B342" i="34"/>
  <c r="B341" i="34"/>
  <c r="B338" i="34"/>
  <c r="B336" i="34"/>
  <c r="B335" i="34"/>
  <c r="B334" i="34"/>
  <c r="B333" i="34"/>
  <c r="B328" i="34"/>
  <c r="B327" i="34"/>
  <c r="B320" i="34"/>
  <c r="B312" i="34"/>
  <c r="B305" i="34"/>
  <c r="B304" i="34"/>
  <c r="B297" i="34"/>
  <c r="B291" i="34"/>
  <c r="B286" i="34"/>
  <c r="B277" i="34"/>
  <c r="B276" i="34"/>
  <c r="B273" i="34"/>
  <c r="B272" i="34"/>
  <c r="B269" i="34"/>
  <c r="B268" i="34"/>
  <c r="B261" i="34"/>
  <c r="B260" i="34"/>
  <c r="B253" i="34"/>
  <c r="B244" i="34"/>
  <c r="B242" i="34"/>
  <c r="B240" i="34"/>
  <c r="B231" i="34"/>
  <c r="B223" i="34"/>
  <c r="B222" i="34"/>
  <c r="B211" i="34"/>
  <c r="B209" i="34"/>
  <c r="B208" i="34"/>
  <c r="B206" i="34"/>
  <c r="B204" i="34"/>
  <c r="B200" i="34"/>
  <c r="B198" i="34"/>
  <c r="B184" i="34"/>
  <c r="B182" i="34"/>
  <c r="B181" i="34"/>
  <c r="B173" i="34"/>
  <c r="B172" i="34"/>
  <c r="B155" i="34"/>
  <c r="B154" i="34"/>
  <c r="B150" i="34"/>
  <c r="B149" i="34"/>
  <c r="B147" i="34"/>
  <c r="B146" i="34"/>
  <c r="B137" i="34"/>
  <c r="B136" i="34"/>
  <c r="B130" i="34"/>
  <c r="B128" i="34"/>
  <c r="B126" i="34"/>
  <c r="B120" i="34"/>
  <c r="B113" i="34"/>
  <c r="B112" i="34"/>
  <c r="B107" i="34"/>
  <c r="B106" i="34"/>
  <c r="B103" i="34"/>
  <c r="B102" i="34"/>
  <c r="B100" i="34"/>
  <c r="B98" i="34"/>
  <c r="B94" i="34"/>
  <c r="B93" i="34"/>
  <c r="B92" i="34"/>
  <c r="B86" i="34"/>
  <c r="B79" i="34"/>
  <c r="B78" i="34"/>
  <c r="B76" i="34"/>
  <c r="Z63" i="6"/>
  <c r="O63" i="13"/>
  <c r="L61" i="28"/>
  <c r="D63" i="13"/>
  <c r="B63" i="6"/>
  <c r="B63" i="13"/>
  <c r="D61" i="28"/>
  <c r="B63" i="12"/>
  <c r="B74" i="34" s="1"/>
  <c r="Z59" i="6"/>
  <c r="O59" i="13"/>
  <c r="L56" i="28"/>
  <c r="D59" i="13"/>
  <c r="B59" i="6"/>
  <c r="B59" i="13"/>
  <c r="D56" i="28"/>
  <c r="B59" i="12"/>
  <c r="B70" i="34" s="1"/>
  <c r="N58" i="1"/>
  <c r="J58" i="12"/>
  <c r="C58" i="13"/>
  <c r="AE56" i="1"/>
  <c r="S56" i="12"/>
  <c r="N54" i="1"/>
  <c r="J54" i="12"/>
  <c r="C54" i="13"/>
  <c r="AE53" i="1"/>
  <c r="S53" i="12"/>
  <c r="D53" i="13"/>
  <c r="B53" i="6"/>
  <c r="B53" i="13"/>
  <c r="D58" i="28"/>
  <c r="B53" i="12"/>
  <c r="B64" i="34" s="1"/>
  <c r="N52" i="1"/>
  <c r="J52" i="12"/>
  <c r="C52" i="13"/>
  <c r="F52" i="12"/>
  <c r="Z51" i="6"/>
  <c r="O51" i="13"/>
  <c r="L4" i="28"/>
  <c r="D51" i="13"/>
  <c r="H51" i="12"/>
  <c r="B51" i="6"/>
  <c r="B51" i="13"/>
  <c r="D4" i="28"/>
  <c r="B51" i="12"/>
  <c r="B62" i="34" s="1"/>
  <c r="AE50" i="1"/>
  <c r="S50" i="12"/>
  <c r="D49" i="13"/>
  <c r="B49" i="6"/>
  <c r="B49" i="13"/>
  <c r="D25" i="28"/>
  <c r="B49" i="12"/>
  <c r="B60" i="34" s="1"/>
  <c r="AE48" i="1"/>
  <c r="S48" i="12"/>
  <c r="AE47" i="1"/>
  <c r="S47" i="12"/>
  <c r="N47" i="1"/>
  <c r="J47" i="12"/>
  <c r="C47" i="13"/>
  <c r="AE46" i="1"/>
  <c r="S46" i="12"/>
  <c r="Z45" i="6"/>
  <c r="O45" i="13"/>
  <c r="L32" i="28"/>
  <c r="D45" i="13"/>
  <c r="B45" i="6"/>
  <c r="B45" i="13"/>
  <c r="D32" i="28"/>
  <c r="B45" i="12"/>
  <c r="B56" i="34" s="1"/>
  <c r="D44" i="13"/>
  <c r="B44" i="6"/>
  <c r="B44" i="13"/>
  <c r="D19" i="28"/>
  <c r="B44" i="12"/>
  <c r="B55" i="34" s="1"/>
  <c r="N42" i="1"/>
  <c r="J42" i="12"/>
  <c r="C42" i="13"/>
  <c r="AE41" i="1"/>
  <c r="S41" i="12"/>
  <c r="D40" i="13"/>
  <c r="B40" i="6"/>
  <c r="B40" i="13"/>
  <c r="D43" i="28"/>
  <c r="B40" i="12"/>
  <c r="B51" i="34" s="1"/>
  <c r="D38" i="13"/>
  <c r="H38" i="12"/>
  <c r="B38" i="6"/>
  <c r="B38" i="13"/>
  <c r="D24" i="28"/>
  <c r="B38" i="12"/>
  <c r="B49" i="34" s="1"/>
  <c r="N35" i="1"/>
  <c r="J35" i="12"/>
  <c r="C35" i="13"/>
  <c r="N34" i="1"/>
  <c r="J34" i="12"/>
  <c r="C34" i="13"/>
  <c r="N33" i="1"/>
  <c r="J33" i="12"/>
  <c r="C33" i="13"/>
  <c r="F33" i="12"/>
  <c r="D32" i="13"/>
  <c r="B32" i="6"/>
  <c r="B32" i="13"/>
  <c r="D5" i="28"/>
  <c r="B32" i="12"/>
  <c r="B43" i="34" s="1"/>
  <c r="Z31" i="6"/>
  <c r="O31" i="13"/>
  <c r="L41" i="28"/>
  <c r="D31" i="13"/>
  <c r="B31" i="6"/>
  <c r="B31" i="13"/>
  <c r="D41" i="28"/>
  <c r="B31" i="12"/>
  <c r="B42" i="34" s="1"/>
  <c r="P29" i="13"/>
  <c r="D29" i="13"/>
  <c r="B29" i="6"/>
  <c r="B29" i="13"/>
  <c r="D40" i="28"/>
  <c r="B29" i="12"/>
  <c r="B40" i="34" s="1"/>
  <c r="AE28" i="1"/>
  <c r="S28" i="12"/>
  <c r="Z27" i="6"/>
  <c r="O27" i="13"/>
  <c r="L60" i="28"/>
  <c r="D27" i="13"/>
  <c r="H27" i="12"/>
  <c r="B27" i="6"/>
  <c r="B27" i="13"/>
  <c r="D60" i="28"/>
  <c r="B27" i="12"/>
  <c r="B38" i="34" s="1"/>
  <c r="AA26" i="6"/>
  <c r="P26" i="13"/>
  <c r="M36" i="28"/>
  <c r="AA25" i="6"/>
  <c r="P25" i="13"/>
  <c r="M20" i="28"/>
  <c r="D25" i="13"/>
  <c r="B25" i="6"/>
  <c r="B25" i="13"/>
  <c r="D20" i="28"/>
  <c r="B25" i="12"/>
  <c r="B36" i="34" s="1"/>
  <c r="N24" i="1"/>
  <c r="J24" i="12"/>
  <c r="C24" i="13"/>
  <c r="F24" i="12"/>
  <c r="AA23" i="6"/>
  <c r="P23" i="13"/>
  <c r="M49" i="28"/>
  <c r="N21" i="1"/>
  <c r="J21" i="12"/>
  <c r="C21" i="13"/>
  <c r="D20" i="13"/>
  <c r="H20" i="12"/>
  <c r="B20" i="6"/>
  <c r="B20" i="13"/>
  <c r="D23" i="28"/>
  <c r="B20" i="12"/>
  <c r="B31" i="34" s="1"/>
  <c r="Z19" i="6"/>
  <c r="O19" i="13"/>
  <c r="L46" i="28"/>
  <c r="D19" i="13"/>
  <c r="B19" i="6"/>
  <c r="B19" i="13"/>
  <c r="D46" i="28"/>
  <c r="B19" i="12"/>
  <c r="B30" i="34" s="1"/>
  <c r="D16" i="13"/>
  <c r="H16" i="12"/>
  <c r="B16" i="6"/>
  <c r="B16" i="13"/>
  <c r="D37" i="28"/>
  <c r="B16" i="12"/>
  <c r="B27" i="34" s="1"/>
  <c r="Z15" i="6"/>
  <c r="O15" i="13"/>
  <c r="L12" i="28"/>
  <c r="D15" i="13"/>
  <c r="B15" i="6"/>
  <c r="B15" i="13"/>
  <c r="D12" i="28"/>
  <c r="B15" i="12"/>
  <c r="B26" i="34" s="1"/>
  <c r="D12" i="13"/>
  <c r="B12" i="6"/>
  <c r="B12" i="13"/>
  <c r="D55" i="28"/>
  <c r="B12" i="12"/>
  <c r="B23" i="34" s="1"/>
  <c r="Z11" i="6"/>
  <c r="O11" i="13"/>
  <c r="L47" i="28"/>
  <c r="D10" i="13"/>
  <c r="H10" i="12"/>
  <c r="B10" i="6"/>
  <c r="B10" i="13"/>
  <c r="D48" i="28"/>
  <c r="B10" i="12"/>
  <c r="B21" i="34" s="1"/>
  <c r="AE7" i="1"/>
  <c r="S7" i="12"/>
  <c r="N5" i="1"/>
  <c r="J5" i="12"/>
  <c r="C5" i="13"/>
  <c r="D4" i="13"/>
  <c r="B4" i="6"/>
  <c r="B4" i="13"/>
  <c r="D18" i="28"/>
  <c r="B4" i="12"/>
  <c r="B15" i="34" s="1"/>
  <c r="AD43" i="1"/>
  <c r="R43" i="12"/>
  <c r="C42" i="7"/>
  <c r="C38" i="7"/>
  <c r="C36" i="7"/>
  <c r="B388" i="34"/>
  <c r="B376" i="34"/>
  <c r="B365" i="34"/>
  <c r="B364" i="34"/>
  <c r="B363" i="34"/>
  <c r="B360" i="34"/>
  <c r="B359" i="34"/>
  <c r="B355" i="34"/>
  <c r="B352" i="34"/>
  <c r="B348" i="34"/>
  <c r="B347" i="34"/>
  <c r="B346" i="34"/>
  <c r="B345" i="34"/>
  <c r="B331" i="34"/>
  <c r="B325" i="34"/>
  <c r="B318" i="34"/>
  <c r="B317" i="34"/>
  <c r="B315" i="34"/>
  <c r="B314" i="34"/>
  <c r="B313" i="34"/>
  <c r="B310" i="34"/>
  <c r="B309" i="34"/>
  <c r="B307" i="34"/>
  <c r="B306" i="34"/>
  <c r="B302" i="34"/>
  <c r="B301" i="34"/>
  <c r="B299" i="34"/>
  <c r="B298" i="34"/>
  <c r="B295" i="34"/>
  <c r="B292" i="34"/>
  <c r="B289" i="34"/>
  <c r="B288" i="34"/>
  <c r="B284" i="34"/>
  <c r="B283" i="34"/>
  <c r="B281" i="34"/>
  <c r="B263" i="34"/>
  <c r="B262" i="34"/>
  <c r="B255" i="34"/>
  <c r="B251" i="34"/>
  <c r="B250" i="34"/>
  <c r="B247" i="34"/>
  <c r="B245" i="34"/>
  <c r="B238" i="34"/>
  <c r="B237" i="34"/>
  <c r="B235" i="34"/>
  <c r="B233" i="34"/>
  <c r="B232" i="34"/>
  <c r="B224" i="34"/>
  <c r="B217" i="34"/>
  <c r="B214" i="34"/>
  <c r="B213" i="34"/>
  <c r="B210" i="34"/>
  <c r="B185" i="34"/>
  <c r="B175" i="34"/>
  <c r="B169" i="34"/>
  <c r="B167" i="34"/>
  <c r="B163" i="34"/>
  <c r="B160" i="34"/>
  <c r="B152" i="34"/>
  <c r="B139" i="34"/>
  <c r="B138" i="34"/>
  <c r="B133" i="34"/>
  <c r="B132" i="34"/>
  <c r="B123" i="34"/>
  <c r="B122" i="34"/>
  <c r="B115" i="34"/>
  <c r="B114" i="34"/>
  <c r="B109" i="34"/>
  <c r="B108" i="34"/>
  <c r="B105" i="34"/>
  <c r="B104" i="34"/>
  <c r="B95" i="34"/>
  <c r="B89" i="34"/>
  <c r="B88" i="34"/>
  <c r="B83" i="34"/>
  <c r="B81" i="34"/>
  <c r="B80" i="34"/>
  <c r="F63" i="12"/>
  <c r="N62" i="1"/>
  <c r="J62" i="12"/>
  <c r="C62" i="13"/>
  <c r="F62" i="12"/>
  <c r="N61" i="1"/>
  <c r="J61" i="12"/>
  <c r="C61" i="13"/>
  <c r="D60" i="13"/>
  <c r="H60" i="12"/>
  <c r="B60" i="6"/>
  <c r="B60" i="13"/>
  <c r="D57" i="28"/>
  <c r="B60" i="12"/>
  <c r="B71" i="34" s="1"/>
  <c r="F59" i="12"/>
  <c r="AE58" i="1"/>
  <c r="S58" i="12"/>
  <c r="H58" i="12"/>
  <c r="AA57" i="6"/>
  <c r="P57" i="13"/>
  <c r="M42" i="28"/>
  <c r="D57" i="13"/>
  <c r="B57" i="6"/>
  <c r="B57" i="13"/>
  <c r="D42" i="28"/>
  <c r="B57" i="12"/>
  <c r="B68" i="34" s="1"/>
  <c r="N56" i="1"/>
  <c r="J56" i="12"/>
  <c r="C56" i="13"/>
  <c r="N55" i="1"/>
  <c r="J55" i="12"/>
  <c r="C55" i="13"/>
  <c r="AE54" i="1"/>
  <c r="S54" i="12"/>
  <c r="H54" i="12"/>
  <c r="Z53" i="6"/>
  <c r="O53" i="13"/>
  <c r="L58" i="28"/>
  <c r="F51" i="12"/>
  <c r="D50" i="13"/>
  <c r="B50" i="6"/>
  <c r="B50" i="13"/>
  <c r="D31" i="28"/>
  <c r="B50" i="12"/>
  <c r="B61" i="34" s="1"/>
  <c r="N48" i="1"/>
  <c r="J48" i="12"/>
  <c r="C48" i="13"/>
  <c r="F48" i="12"/>
  <c r="D46" i="13"/>
  <c r="B46" i="6"/>
  <c r="B46" i="13"/>
  <c r="D27" i="28"/>
  <c r="B46" i="12"/>
  <c r="B57" i="34" s="1"/>
  <c r="AE44" i="1"/>
  <c r="S44" i="12"/>
  <c r="N43" i="1"/>
  <c r="J43" i="12"/>
  <c r="C43" i="13"/>
  <c r="AE42" i="1"/>
  <c r="S42" i="12"/>
  <c r="Z41" i="6"/>
  <c r="O41" i="13"/>
  <c r="L16" i="28"/>
  <c r="D41" i="13"/>
  <c r="B41" i="6"/>
  <c r="B41" i="13"/>
  <c r="D16" i="28"/>
  <c r="B41" i="12"/>
  <c r="B52" i="34" s="1"/>
  <c r="AE40" i="1"/>
  <c r="S40" i="12"/>
  <c r="N39" i="1"/>
  <c r="J39" i="12"/>
  <c r="C39" i="13"/>
  <c r="F38" i="12"/>
  <c r="N37" i="1"/>
  <c r="J37" i="12"/>
  <c r="C37" i="13"/>
  <c r="D36" i="13"/>
  <c r="B36" i="6"/>
  <c r="B36" i="13"/>
  <c r="D10" i="28"/>
  <c r="B36" i="12"/>
  <c r="B47" i="34" s="1"/>
  <c r="AA35" i="6"/>
  <c r="P35" i="13"/>
  <c r="M8" i="28"/>
  <c r="AA34" i="6"/>
  <c r="P34" i="13"/>
  <c r="M21" i="28"/>
  <c r="AA33" i="6"/>
  <c r="P33" i="13"/>
  <c r="M15" i="28"/>
  <c r="H33" i="12"/>
  <c r="AE32" i="1"/>
  <c r="S32" i="12"/>
  <c r="F31" i="12"/>
  <c r="Z30" i="6"/>
  <c r="O30" i="13"/>
  <c r="L3" i="28"/>
  <c r="D30" i="13"/>
  <c r="H30" i="12"/>
  <c r="B30" i="6"/>
  <c r="B30" i="13"/>
  <c r="D3" i="28"/>
  <c r="B30" i="12"/>
  <c r="B41" i="34" s="1"/>
  <c r="Z29" i="6"/>
  <c r="O29" i="13"/>
  <c r="L40" i="28"/>
  <c r="N28" i="1"/>
  <c r="J28" i="12"/>
  <c r="C28" i="13"/>
  <c r="F27" i="12"/>
  <c r="Z26" i="6"/>
  <c r="O26" i="13"/>
  <c r="L36" i="28"/>
  <c r="D26" i="13"/>
  <c r="H26" i="12"/>
  <c r="B26" i="6"/>
  <c r="B26" i="13"/>
  <c r="D36" i="28"/>
  <c r="B26" i="12"/>
  <c r="B37" i="34" s="1"/>
  <c r="Z25" i="6"/>
  <c r="O25" i="13"/>
  <c r="L20" i="28"/>
  <c r="F25" i="12"/>
  <c r="Z23" i="6"/>
  <c r="O23" i="13"/>
  <c r="L49" i="28"/>
  <c r="D23" i="13"/>
  <c r="B23" i="6"/>
  <c r="B23" i="13"/>
  <c r="D49" i="28"/>
  <c r="B23" i="12"/>
  <c r="B34" i="34" s="1"/>
  <c r="N22" i="1"/>
  <c r="J22" i="12"/>
  <c r="C22" i="13"/>
  <c r="F22" i="12"/>
  <c r="H21" i="12"/>
  <c r="AE20" i="1"/>
  <c r="S20" i="12"/>
  <c r="F19" i="12"/>
  <c r="N18" i="1"/>
  <c r="J18" i="12"/>
  <c r="C18" i="13"/>
  <c r="F18" i="12"/>
  <c r="AE17" i="1"/>
  <c r="S17" i="12"/>
  <c r="D17" i="13"/>
  <c r="B17" i="6"/>
  <c r="B17" i="13"/>
  <c r="D11" i="28"/>
  <c r="B17" i="12"/>
  <c r="B28" i="34" s="1"/>
  <c r="AE16" i="1"/>
  <c r="S16" i="12"/>
  <c r="F15" i="12"/>
  <c r="N14" i="1"/>
  <c r="J14" i="12"/>
  <c r="C14" i="13"/>
  <c r="AE13" i="1"/>
  <c r="S13" i="12"/>
  <c r="D13" i="13"/>
  <c r="H13" i="12"/>
  <c r="B13" i="6"/>
  <c r="B13" i="13"/>
  <c r="D34" i="28"/>
  <c r="B13" i="12"/>
  <c r="B24" i="34" s="1"/>
  <c r="AE12" i="1"/>
  <c r="S12" i="12"/>
  <c r="D11" i="13"/>
  <c r="B11" i="6"/>
  <c r="B11" i="13"/>
  <c r="D47" i="28"/>
  <c r="B11" i="12"/>
  <c r="B22" i="34" s="1"/>
  <c r="F10" i="12"/>
  <c r="N9" i="1"/>
  <c r="J9" i="12"/>
  <c r="C9" i="13"/>
  <c r="N8" i="1"/>
  <c r="J8" i="12"/>
  <c r="C8" i="13"/>
  <c r="F8" i="12"/>
  <c r="Z7" i="6"/>
  <c r="O7" i="13"/>
  <c r="L13" i="28"/>
  <c r="D7" i="13"/>
  <c r="B7" i="6"/>
  <c r="B7" i="13"/>
  <c r="D13" i="28"/>
  <c r="B7" i="12"/>
  <c r="B18" i="34" s="1"/>
  <c r="N6" i="1"/>
  <c r="J6" i="12"/>
  <c r="C6" i="13"/>
  <c r="AE4" i="1"/>
  <c r="S4" i="12"/>
  <c r="AD62" i="1"/>
  <c r="R62" i="12"/>
  <c r="AD58" i="1"/>
  <c r="R58" i="12"/>
  <c r="AD54" i="1"/>
  <c r="R54" i="12"/>
  <c r="AD50" i="1"/>
  <c r="R50" i="12"/>
  <c r="AD46" i="1"/>
  <c r="R46" i="12"/>
  <c r="AD42" i="1"/>
  <c r="R42" i="12"/>
  <c r="AD38" i="1"/>
  <c r="R38" i="12"/>
  <c r="AD22" i="1"/>
  <c r="R22" i="12"/>
  <c r="AD18" i="1"/>
  <c r="R18" i="12"/>
  <c r="AD14" i="1"/>
  <c r="R14" i="12"/>
  <c r="AD6" i="1"/>
  <c r="R6" i="12"/>
  <c r="C29" i="7"/>
  <c r="C27" i="7"/>
  <c r="C25" i="7"/>
  <c r="C23" i="7"/>
  <c r="C21" i="7"/>
  <c r="C17" i="7"/>
  <c r="C15" i="7"/>
  <c r="C13" i="7"/>
  <c r="C11" i="7"/>
  <c r="C9" i="7"/>
  <c r="C5" i="7"/>
  <c r="B381" i="34"/>
  <c r="B379" i="34"/>
  <c r="B377" i="34"/>
  <c r="B375" i="34"/>
  <c r="B374" i="34"/>
  <c r="B370" i="34"/>
  <c r="B367" i="34"/>
  <c r="B357" i="34"/>
  <c r="B356" i="34"/>
  <c r="B351" i="34"/>
  <c r="B344" i="34"/>
  <c r="B343" i="34"/>
  <c r="B340" i="34"/>
  <c r="B339" i="34"/>
  <c r="B337" i="34"/>
  <c r="B332" i="34"/>
  <c r="B330" i="34"/>
  <c r="B326" i="34"/>
  <c r="B324" i="34"/>
  <c r="B323" i="34"/>
  <c r="B316" i="34"/>
  <c r="B308" i="34"/>
  <c r="B300" i="34"/>
  <c r="B296" i="34"/>
  <c r="B293" i="34"/>
  <c r="B290" i="34"/>
  <c r="B282" i="34"/>
  <c r="B280" i="34"/>
  <c r="B279" i="34"/>
  <c r="B265" i="34"/>
  <c r="B264" i="34"/>
  <c r="B257" i="34"/>
  <c r="B256" i="34"/>
  <c r="B254" i="34"/>
  <c r="B252" i="34"/>
  <c r="B248" i="34"/>
  <c r="B246" i="34"/>
  <c r="B236" i="34"/>
  <c r="B234" i="34"/>
  <c r="B229" i="34"/>
  <c r="B227" i="34"/>
  <c r="B225" i="34"/>
  <c r="B219" i="34"/>
  <c r="B218" i="34"/>
  <c r="B215" i="34"/>
  <c r="B212" i="34"/>
  <c r="B196" i="34"/>
  <c r="B195" i="34"/>
  <c r="B194" i="34"/>
  <c r="B193" i="34"/>
  <c r="B192" i="34"/>
  <c r="B191" i="34"/>
  <c r="B190" i="34"/>
  <c r="B189" i="34"/>
  <c r="B188" i="34"/>
  <c r="B187" i="34"/>
  <c r="B186" i="34"/>
  <c r="B179" i="34"/>
  <c r="B178" i="34"/>
  <c r="B177" i="34"/>
  <c r="B176" i="34"/>
  <c r="B174" i="34"/>
  <c r="B171" i="34"/>
  <c r="B170" i="34"/>
  <c r="B168" i="34"/>
  <c r="B164" i="34"/>
  <c r="B162" i="34"/>
  <c r="B157" i="34"/>
  <c r="B156" i="34"/>
  <c r="B148" i="34"/>
  <c r="B143" i="34"/>
  <c r="B141" i="34"/>
  <c r="B135" i="34"/>
  <c r="B124" i="34"/>
  <c r="B118" i="34"/>
  <c r="B117" i="34"/>
  <c r="B116" i="34"/>
  <c r="B90" i="34"/>
  <c r="B84" i="34"/>
  <c r="B82" i="34"/>
  <c r="N63" i="1"/>
  <c r="J63" i="12"/>
  <c r="C63" i="13"/>
  <c r="AE62" i="1"/>
  <c r="S62" i="12"/>
  <c r="AA61" i="6"/>
  <c r="P61" i="13"/>
  <c r="AE60" i="1"/>
  <c r="S60" i="12"/>
  <c r="N59" i="1"/>
  <c r="J59" i="12"/>
  <c r="C59" i="13"/>
  <c r="D58" i="13"/>
  <c r="B58" i="6"/>
  <c r="B58" i="13"/>
  <c r="D50" i="28"/>
  <c r="B58" i="12"/>
  <c r="B69" i="34" s="1"/>
  <c r="Z57" i="6"/>
  <c r="AE55" i="1"/>
  <c r="S55" i="12"/>
  <c r="D54" i="13"/>
  <c r="B54" i="6"/>
  <c r="B54" i="13"/>
  <c r="D29" i="28"/>
  <c r="B54" i="12"/>
  <c r="B65" i="34" s="1"/>
  <c r="N53" i="1"/>
  <c r="J53" i="12"/>
  <c r="C53" i="13"/>
  <c r="F53" i="12"/>
  <c r="D52" i="13"/>
  <c r="B52" i="6"/>
  <c r="B52" i="13"/>
  <c r="D28" i="28"/>
  <c r="B52" i="12"/>
  <c r="B63" i="34" s="1"/>
  <c r="N51" i="1"/>
  <c r="J51" i="12"/>
  <c r="C51" i="13"/>
  <c r="N49" i="1"/>
  <c r="J49" i="12"/>
  <c r="C49" i="13"/>
  <c r="F49" i="12"/>
  <c r="D47" i="13"/>
  <c r="H47" i="12"/>
  <c r="B47" i="6"/>
  <c r="B47" i="13"/>
  <c r="D33" i="28"/>
  <c r="B47" i="12"/>
  <c r="B58" i="34" s="1"/>
  <c r="N45" i="1"/>
  <c r="J45" i="12"/>
  <c r="C45" i="13"/>
  <c r="N44" i="1"/>
  <c r="J44" i="12"/>
  <c r="C44" i="13"/>
  <c r="AE43" i="1"/>
  <c r="S43" i="12"/>
  <c r="D42" i="13"/>
  <c r="H42" i="12"/>
  <c r="B42" i="6"/>
  <c r="B42" i="13"/>
  <c r="D17" i="28"/>
  <c r="B42" i="12"/>
  <c r="B53" i="34" s="1"/>
  <c r="N40" i="1"/>
  <c r="J40" i="12"/>
  <c r="C40" i="13"/>
  <c r="F40" i="12"/>
  <c r="AA39" i="6"/>
  <c r="N38" i="1"/>
  <c r="J38" i="12"/>
  <c r="C38" i="13"/>
  <c r="AE37" i="1"/>
  <c r="S37" i="12"/>
  <c r="AE36" i="1"/>
  <c r="S36" i="12"/>
  <c r="Z35" i="6"/>
  <c r="O35" i="13"/>
  <c r="L8" i="28"/>
  <c r="D35" i="13"/>
  <c r="H35" i="12"/>
  <c r="B35" i="6"/>
  <c r="B35" i="13"/>
  <c r="D8" i="28"/>
  <c r="B35" i="12"/>
  <c r="B46" i="34" s="1"/>
  <c r="Z34" i="6"/>
  <c r="O34" i="13"/>
  <c r="L21" i="28"/>
  <c r="D34" i="13"/>
  <c r="H34" i="12"/>
  <c r="B34" i="6"/>
  <c r="B34" i="13"/>
  <c r="D21" i="28"/>
  <c r="B34" i="12"/>
  <c r="B45" i="34" s="1"/>
  <c r="Z33" i="6"/>
  <c r="O33" i="13"/>
  <c r="L15" i="28"/>
  <c r="D33" i="13"/>
  <c r="C31" i="7"/>
  <c r="B33" i="6"/>
  <c r="B33" i="13"/>
  <c r="D15" i="28"/>
  <c r="B33" i="12"/>
  <c r="B44" i="34" s="1"/>
  <c r="N32" i="1"/>
  <c r="J32" i="12"/>
  <c r="C32" i="13"/>
  <c r="F32" i="12"/>
  <c r="N31" i="1"/>
  <c r="J31" i="12"/>
  <c r="C31" i="13"/>
  <c r="N29" i="1"/>
  <c r="J29" i="12"/>
  <c r="C29" i="13"/>
  <c r="F29" i="12"/>
  <c r="N27" i="1"/>
  <c r="J27" i="12"/>
  <c r="C27" i="13"/>
  <c r="N25" i="1"/>
  <c r="J25" i="12"/>
  <c r="C25" i="13"/>
  <c r="D24" i="13"/>
  <c r="H24" i="12"/>
  <c r="B24" i="6"/>
  <c r="B24" i="13"/>
  <c r="D59" i="28"/>
  <c r="B24" i="12"/>
  <c r="B35" i="34" s="1"/>
  <c r="AE22" i="1"/>
  <c r="S22" i="12"/>
  <c r="AA21" i="6"/>
  <c r="D21" i="13"/>
  <c r="B21" i="6"/>
  <c r="B21" i="13"/>
  <c r="D53" i="28"/>
  <c r="B21" i="12"/>
  <c r="B32" i="34" s="1"/>
  <c r="N20" i="1"/>
  <c r="J20" i="12"/>
  <c r="C20" i="13"/>
  <c r="N19" i="1"/>
  <c r="J19" i="12"/>
  <c r="C19" i="13"/>
  <c r="AE18" i="1"/>
  <c r="S18" i="12"/>
  <c r="Z17" i="6"/>
  <c r="O17" i="13"/>
  <c r="L11" i="28"/>
  <c r="N16" i="1"/>
  <c r="J16" i="12"/>
  <c r="C16" i="13"/>
  <c r="F16" i="12"/>
  <c r="N15" i="1"/>
  <c r="J15" i="12"/>
  <c r="C15" i="13"/>
  <c r="AE14" i="1"/>
  <c r="S14" i="12"/>
  <c r="O13" i="13"/>
  <c r="N12" i="1"/>
  <c r="J12" i="12"/>
  <c r="C12" i="13"/>
  <c r="AE10" i="1"/>
  <c r="S10" i="12"/>
  <c r="N10" i="1"/>
  <c r="J10" i="12"/>
  <c r="C10" i="13"/>
  <c r="AE9" i="1"/>
  <c r="S9" i="12"/>
  <c r="AE6" i="1"/>
  <c r="S6" i="12"/>
  <c r="AA5" i="6"/>
  <c r="P5" i="13"/>
  <c r="M44" i="28"/>
  <c r="D5" i="13"/>
  <c r="H5" i="12"/>
  <c r="B5" i="6"/>
  <c r="B5" i="13"/>
  <c r="D44" i="28"/>
  <c r="B5" i="12"/>
  <c r="B16" i="34" s="1"/>
  <c r="N4" i="1"/>
  <c r="J4" i="12"/>
  <c r="C4" i="13"/>
  <c r="F4" i="12"/>
  <c r="C61" i="7"/>
  <c r="C57" i="7"/>
  <c r="C55" i="7"/>
  <c r="C51" i="7"/>
  <c r="C49" i="7"/>
  <c r="C47" i="7"/>
  <c r="C45" i="7"/>
  <c r="C43" i="7"/>
  <c r="C39" i="7"/>
  <c r="C33" i="7"/>
  <c r="B385" i="34"/>
  <c r="B384" i="34"/>
  <c r="B383" i="34"/>
  <c r="B382" i="34"/>
  <c r="B380" i="34"/>
  <c r="B373" i="34"/>
  <c r="B371" i="34"/>
  <c r="B369" i="34"/>
  <c r="B368" i="34"/>
  <c r="B366" i="34"/>
  <c r="B362" i="34"/>
  <c r="B361" i="34"/>
  <c r="B358" i="34"/>
  <c r="B354" i="34"/>
  <c r="B349" i="34"/>
  <c r="B329" i="34"/>
  <c r="B322" i="34"/>
  <c r="B321" i="34"/>
  <c r="B319" i="34"/>
  <c r="B311" i="34"/>
  <c r="B303" i="34"/>
  <c r="B294" i="34"/>
  <c r="B287" i="34"/>
  <c r="B285" i="34"/>
  <c r="B278" i="34"/>
  <c r="B275" i="34"/>
  <c r="B274" i="34"/>
  <c r="B271" i="34"/>
  <c r="B270" i="34"/>
  <c r="B267" i="34"/>
  <c r="B266" i="34"/>
  <c r="B259" i="34"/>
  <c r="B258" i="34"/>
  <c r="B249" i="34"/>
  <c r="B243" i="34"/>
  <c r="B241" i="34"/>
  <c r="B239" i="34"/>
  <c r="B230" i="34"/>
  <c r="B228" i="34"/>
  <c r="B226" i="34"/>
  <c r="B221" i="34"/>
  <c r="B220" i="34"/>
  <c r="B216" i="34"/>
  <c r="B207" i="34"/>
  <c r="B205" i="34"/>
  <c r="B203" i="34"/>
  <c r="B202" i="34"/>
  <c r="B201" i="34"/>
  <c r="B199" i="34"/>
  <c r="B197" i="34"/>
  <c r="B183" i="34"/>
  <c r="B180" i="34"/>
  <c r="B166" i="34"/>
  <c r="B165" i="34"/>
  <c r="B161" i="34"/>
  <c r="B159" i="34"/>
  <c r="B158" i="34"/>
  <c r="B153" i="34"/>
  <c r="B151" i="34"/>
  <c r="B145" i="34"/>
  <c r="B144" i="34"/>
  <c r="B142" i="34"/>
  <c r="B140" i="34"/>
  <c r="B134" i="34"/>
  <c r="B131" i="34"/>
  <c r="B129" i="34"/>
  <c r="B127" i="34"/>
  <c r="B125" i="34"/>
  <c r="B121" i="34"/>
  <c r="B119" i="34"/>
  <c r="B111" i="34"/>
  <c r="B110" i="34"/>
  <c r="B101" i="34"/>
  <c r="B99" i="34"/>
  <c r="B97" i="34"/>
  <c r="B96" i="34"/>
  <c r="B91" i="34"/>
  <c r="B87" i="34"/>
  <c r="B85" i="34"/>
  <c r="B77" i="34"/>
  <c r="B75" i="34"/>
  <c r="H63" i="12"/>
  <c r="D62" i="13"/>
  <c r="H62" i="12"/>
  <c r="B62" i="6"/>
  <c r="B62" i="13"/>
  <c r="D14" i="28"/>
  <c r="B62" i="12"/>
  <c r="B73" i="34" s="1"/>
  <c r="Z61" i="6"/>
  <c r="O61" i="13"/>
  <c r="L54" i="28"/>
  <c r="D61" i="13"/>
  <c r="B61" i="6"/>
  <c r="B61" i="13"/>
  <c r="D54" i="28"/>
  <c r="B61" i="12"/>
  <c r="B72" i="34" s="1"/>
  <c r="N60" i="1"/>
  <c r="J60" i="12"/>
  <c r="C60" i="13"/>
  <c r="F60" i="12"/>
  <c r="AA59" i="6"/>
  <c r="P59" i="13"/>
  <c r="M56" i="28"/>
  <c r="H59" i="12"/>
  <c r="F58" i="12"/>
  <c r="N57" i="1"/>
  <c r="J57" i="12"/>
  <c r="C57" i="13"/>
  <c r="F57" i="12"/>
  <c r="D56" i="13"/>
  <c r="B56" i="6"/>
  <c r="B56" i="13"/>
  <c r="D35" i="28"/>
  <c r="B56" i="12"/>
  <c r="B67" i="34" s="1"/>
  <c r="Z55" i="6"/>
  <c r="O55" i="13"/>
  <c r="L52" i="28"/>
  <c r="D55" i="13"/>
  <c r="B55" i="6"/>
  <c r="B55" i="13"/>
  <c r="D52" i="28"/>
  <c r="B55" i="12"/>
  <c r="B66" i="34" s="1"/>
  <c r="F54" i="12"/>
  <c r="H53" i="12"/>
  <c r="AE52" i="1"/>
  <c r="S52" i="12"/>
  <c r="AE51" i="1"/>
  <c r="S51" i="12"/>
  <c r="N50" i="1"/>
  <c r="J50" i="12"/>
  <c r="C50" i="13"/>
  <c r="AE49" i="1"/>
  <c r="S49" i="12"/>
  <c r="D48" i="13"/>
  <c r="B48" i="6"/>
  <c r="B48" i="13"/>
  <c r="D30" i="28"/>
  <c r="B48" i="12"/>
  <c r="B59" i="34" s="1"/>
  <c r="F47" i="12"/>
  <c r="N46" i="1"/>
  <c r="J46" i="12"/>
  <c r="C46" i="13"/>
  <c r="F46" i="12"/>
  <c r="AE45" i="1"/>
  <c r="S45" i="12"/>
  <c r="H45" i="12"/>
  <c r="H44" i="12"/>
  <c r="D43" i="13"/>
  <c r="H43" i="12"/>
  <c r="B43" i="6"/>
  <c r="B43" i="13"/>
  <c r="D7" i="28"/>
  <c r="B43" i="12"/>
  <c r="B54" i="34" s="1"/>
  <c r="F42" i="12"/>
  <c r="N41" i="1"/>
  <c r="J41" i="12"/>
  <c r="C41" i="13"/>
  <c r="F41" i="12"/>
  <c r="H40" i="12"/>
  <c r="Z39" i="6"/>
  <c r="O39" i="13"/>
  <c r="L22" i="28"/>
  <c r="D39" i="13"/>
  <c r="H39" i="12"/>
  <c r="B39" i="6"/>
  <c r="B39" i="13"/>
  <c r="D22" i="28"/>
  <c r="B39" i="12"/>
  <c r="B50" i="34" s="1"/>
  <c r="AE38" i="1"/>
  <c r="S38" i="12"/>
  <c r="D37" i="13"/>
  <c r="B37" i="6"/>
  <c r="B37" i="13"/>
  <c r="D26" i="28"/>
  <c r="B37" i="12"/>
  <c r="B48" i="34" s="1"/>
  <c r="N36" i="1"/>
  <c r="J36" i="12"/>
  <c r="C36" i="13"/>
  <c r="F36" i="12"/>
  <c r="F35" i="12"/>
  <c r="F34" i="12"/>
  <c r="H32" i="12"/>
  <c r="AE31" i="1"/>
  <c r="S31" i="12"/>
  <c r="N30" i="1"/>
  <c r="J30" i="12"/>
  <c r="C30" i="13"/>
  <c r="H29" i="12"/>
  <c r="D28" i="13"/>
  <c r="B28" i="6"/>
  <c r="B28" i="13"/>
  <c r="D2" i="28"/>
  <c r="B28" i="12"/>
  <c r="B39" i="34" s="1"/>
  <c r="AA27" i="6"/>
  <c r="P27" i="13"/>
  <c r="M60" i="28"/>
  <c r="N26" i="1"/>
  <c r="J26" i="12"/>
  <c r="C26" i="13"/>
  <c r="H25" i="12"/>
  <c r="AE24" i="1"/>
  <c r="S24" i="12"/>
  <c r="N23" i="1"/>
  <c r="J23" i="12"/>
  <c r="C23" i="13"/>
  <c r="D22" i="13"/>
  <c r="H22" i="12"/>
  <c r="B22" i="6"/>
  <c r="B22" i="13"/>
  <c r="D6" i="28"/>
  <c r="B22" i="12"/>
  <c r="B33" i="34" s="1"/>
  <c r="F21" i="12"/>
  <c r="AA19" i="6"/>
  <c r="P19" i="13"/>
  <c r="M46" i="28"/>
  <c r="D18" i="13"/>
  <c r="H18" i="12"/>
  <c r="B18" i="6"/>
  <c r="B18" i="13"/>
  <c r="D38" i="28"/>
  <c r="B18" i="12"/>
  <c r="B29" i="34" s="1"/>
  <c r="N17" i="1"/>
  <c r="J17" i="12"/>
  <c r="C17" i="13"/>
  <c r="AA15" i="6"/>
  <c r="P15" i="13"/>
  <c r="M12" i="28"/>
  <c r="H15" i="12"/>
  <c r="D14" i="13"/>
  <c r="B14" i="6"/>
  <c r="B14" i="13"/>
  <c r="D39" i="28"/>
  <c r="B14" i="12"/>
  <c r="B25" i="34" s="1"/>
  <c r="N13" i="1"/>
  <c r="J13" i="12"/>
  <c r="C13" i="13"/>
  <c r="H12" i="12"/>
  <c r="AE11" i="1"/>
  <c r="S11" i="12"/>
  <c r="N11" i="1"/>
  <c r="J11" i="12"/>
  <c r="C11" i="13"/>
  <c r="F11" i="12"/>
  <c r="Z10" i="6"/>
  <c r="O10" i="13"/>
  <c r="L48" i="28"/>
  <c r="Z9" i="6"/>
  <c r="O9" i="13"/>
  <c r="L45" i="28"/>
  <c r="D9" i="13"/>
  <c r="H9" i="12"/>
  <c r="B9" i="6"/>
  <c r="B9" i="13"/>
  <c r="D45" i="28"/>
  <c r="B9" i="12"/>
  <c r="B20" i="34" s="1"/>
  <c r="AE8" i="1"/>
  <c r="S8" i="12"/>
  <c r="D8" i="13"/>
  <c r="B8" i="6"/>
  <c r="B8" i="13"/>
  <c r="D51" i="28"/>
  <c r="B8" i="12"/>
  <c r="B19" i="34" s="1"/>
  <c r="N7" i="1"/>
  <c r="J7" i="12"/>
  <c r="C7" i="13"/>
  <c r="D6" i="13"/>
  <c r="H6" i="12"/>
  <c r="B6" i="6"/>
  <c r="B6" i="13"/>
  <c r="D9" i="28"/>
  <c r="B6" i="12"/>
  <c r="B17" i="34" s="1"/>
  <c r="Z5" i="6"/>
  <c r="O5" i="13"/>
  <c r="L44" i="28"/>
  <c r="F5" i="12"/>
  <c r="H4" i="12"/>
  <c r="AD60" i="1"/>
  <c r="R60" i="12"/>
  <c r="AD56" i="1"/>
  <c r="R56" i="12"/>
  <c r="AD52" i="1"/>
  <c r="R52" i="12"/>
  <c r="AD48" i="1"/>
  <c r="R48" i="12"/>
  <c r="AD44" i="1"/>
  <c r="R44" i="12"/>
  <c r="AD40" i="1"/>
  <c r="R40" i="12"/>
  <c r="AD36" i="1"/>
  <c r="R36" i="12"/>
  <c r="AD32" i="1"/>
  <c r="R32" i="12"/>
  <c r="AD28" i="1"/>
  <c r="R28" i="12"/>
  <c r="AD24" i="1"/>
  <c r="R24" i="12"/>
  <c r="AD20" i="1"/>
  <c r="R20" i="12"/>
  <c r="AD16" i="1"/>
  <c r="R16" i="12"/>
  <c r="AD12" i="1"/>
  <c r="R12" i="12"/>
  <c r="AD8" i="1"/>
  <c r="R8" i="12"/>
  <c r="AD4" i="1"/>
  <c r="R4" i="12"/>
  <c r="C30" i="7"/>
  <c r="C28" i="7"/>
  <c r="C26" i="7"/>
  <c r="C24" i="7"/>
  <c r="C22" i="7"/>
  <c r="C20" i="7"/>
  <c r="C18" i="7"/>
  <c r="C16" i="7"/>
  <c r="C14" i="7"/>
  <c r="C12" i="7"/>
  <c r="C10" i="7"/>
  <c r="C8" i="7"/>
  <c r="C6" i="7"/>
  <c r="C4" i="7"/>
  <c r="C2" i="7"/>
  <c r="V57" i="1"/>
  <c r="O57" i="12"/>
  <c r="V50" i="1"/>
  <c r="O50" i="12"/>
  <c r="V46" i="1"/>
  <c r="O46" i="12"/>
  <c r="V44" i="1"/>
  <c r="O44" i="12"/>
  <c r="Q41" i="6"/>
  <c r="K41" i="13"/>
  <c r="I16" i="28"/>
  <c r="V40" i="1"/>
  <c r="O40" i="12"/>
  <c r="Q32" i="6"/>
  <c r="K32" i="13"/>
  <c r="I5" i="28"/>
  <c r="V30" i="1"/>
  <c r="O30" i="12"/>
  <c r="V26" i="1"/>
  <c r="O26" i="12"/>
  <c r="V23" i="1"/>
  <c r="O23" i="12"/>
  <c r="V20" i="1"/>
  <c r="O20" i="12"/>
  <c r="V17" i="1"/>
  <c r="O17" i="12"/>
  <c r="V16" i="1"/>
  <c r="O16" i="12"/>
  <c r="V13" i="1"/>
  <c r="O13" i="12"/>
  <c r="Q12" i="6"/>
  <c r="K12" i="13"/>
  <c r="I55" i="28"/>
  <c r="V11" i="1"/>
  <c r="O11" i="12"/>
  <c r="Q7" i="6"/>
  <c r="K7" i="13"/>
  <c r="I13" i="28"/>
  <c r="V4" i="1"/>
  <c r="O4" i="12"/>
  <c r="O34" i="12"/>
  <c r="O7" i="12"/>
  <c r="V60" i="1"/>
  <c r="O60" i="12"/>
  <c r="V54" i="1"/>
  <c r="O54" i="12"/>
  <c r="V47" i="1"/>
  <c r="O47" i="12"/>
  <c r="V42" i="1"/>
  <c r="O42" i="12"/>
  <c r="V36" i="1"/>
  <c r="O36" i="12"/>
  <c r="V35" i="1"/>
  <c r="O35" i="12"/>
  <c r="Q34" i="6"/>
  <c r="K34" i="13"/>
  <c r="I21" i="28"/>
  <c r="V33" i="1"/>
  <c r="O33" i="12"/>
  <c r="V21" i="1"/>
  <c r="O21" i="12"/>
  <c r="V5" i="1"/>
  <c r="O5" i="12"/>
  <c r="O56" i="12"/>
  <c r="O15" i="12"/>
  <c r="O9" i="12"/>
  <c r="V62" i="1"/>
  <c r="O62" i="12"/>
  <c r="V61" i="1"/>
  <c r="O61" i="12"/>
  <c r="V55" i="1"/>
  <c r="O55" i="12"/>
  <c r="Q52" i="6"/>
  <c r="K52" i="13"/>
  <c r="I28" i="28"/>
  <c r="Q43" i="6"/>
  <c r="K43" i="13"/>
  <c r="I7" i="28"/>
  <c r="V39" i="1"/>
  <c r="O39" i="12"/>
  <c r="V37" i="1"/>
  <c r="O37" i="12"/>
  <c r="V24" i="1"/>
  <c r="O24" i="12"/>
  <c r="V22" i="1"/>
  <c r="O22" i="12"/>
  <c r="Q18" i="6"/>
  <c r="K18" i="13"/>
  <c r="I38" i="28"/>
  <c r="V14" i="1"/>
  <c r="O14" i="12"/>
  <c r="Q9" i="6"/>
  <c r="V8" i="1"/>
  <c r="O8" i="12"/>
  <c r="V6" i="1"/>
  <c r="O6" i="12"/>
  <c r="O63" i="12"/>
  <c r="O58" i="12"/>
  <c r="O41" i="12"/>
  <c r="Q63" i="6"/>
  <c r="K63" i="13"/>
  <c r="I61" i="28"/>
  <c r="V59" i="1"/>
  <c r="O59" i="12"/>
  <c r="Q56" i="6"/>
  <c r="K56" i="13"/>
  <c r="I35" i="28"/>
  <c r="Q53" i="6"/>
  <c r="K53" i="13"/>
  <c r="I58" i="28"/>
  <c r="V51" i="1"/>
  <c r="O51" i="12"/>
  <c r="V49" i="1"/>
  <c r="O49" i="12"/>
  <c r="V48" i="1"/>
  <c r="O48" i="12"/>
  <c r="V45" i="1"/>
  <c r="O45" i="12"/>
  <c r="V38" i="1"/>
  <c r="O38" i="12"/>
  <c r="V31" i="1"/>
  <c r="O31" i="12"/>
  <c r="V29" i="1"/>
  <c r="O29" i="12"/>
  <c r="V28" i="1"/>
  <c r="O28" i="12"/>
  <c r="Q27" i="6"/>
  <c r="K27" i="13"/>
  <c r="I60" i="28"/>
  <c r="V25" i="1"/>
  <c r="O25" i="12"/>
  <c r="V19" i="1"/>
  <c r="O19" i="12"/>
  <c r="Q15" i="6"/>
  <c r="K15" i="13"/>
  <c r="I12" i="28"/>
  <c r="V10" i="1"/>
  <c r="O10" i="12"/>
  <c r="O53" i="12"/>
  <c r="O52" i="12"/>
  <c r="O43" i="12"/>
  <c r="O32" i="12"/>
  <c r="O27" i="12"/>
  <c r="O18" i="12"/>
  <c r="O12" i="12"/>
  <c r="E958" i="12"/>
  <c r="E950" i="12"/>
  <c r="E717" i="34"/>
  <c r="E713" i="34"/>
  <c r="E249" i="34"/>
  <c r="E193" i="34"/>
  <c r="E58" i="12"/>
  <c r="E69" i="34" s="1"/>
  <c r="E14" i="12"/>
  <c r="E25" i="34" s="1"/>
  <c r="E969" i="12"/>
  <c r="E962" i="12"/>
  <c r="E729" i="34"/>
  <c r="E705" i="34"/>
  <c r="E701" i="34"/>
  <c r="E681" i="34"/>
  <c r="E652" i="34"/>
  <c r="E636" i="34"/>
  <c r="E600" i="34"/>
  <c r="E584" i="34"/>
  <c r="E564" i="34"/>
  <c r="E400" i="34"/>
  <c r="E388" i="34"/>
  <c r="E317" i="34"/>
  <c r="E313" i="34"/>
  <c r="E304" i="34"/>
  <c r="E132" i="34"/>
  <c r="E966" i="12"/>
  <c r="E957" i="12"/>
  <c r="E954" i="12"/>
  <c r="E949" i="12"/>
  <c r="E933" i="12"/>
  <c r="E925" i="12"/>
  <c r="E917" i="12"/>
  <c r="E760" i="34"/>
  <c r="E748" i="34"/>
  <c r="E744" i="34"/>
  <c r="E740" i="34"/>
  <c r="E709" i="34"/>
  <c r="E664" i="34"/>
  <c r="E656" i="34"/>
  <c r="E628" i="34"/>
  <c r="E612" i="34"/>
  <c r="E604" i="34"/>
  <c r="E568" i="34"/>
  <c r="E488" i="34"/>
  <c r="E468" i="34"/>
  <c r="E453" i="34"/>
  <c r="E416" i="34"/>
  <c r="E413" i="34"/>
  <c r="E357" i="34"/>
  <c r="E332" i="34"/>
  <c r="E289" i="34"/>
  <c r="E257" i="34"/>
  <c r="E232" i="34"/>
  <c r="E224" i="34"/>
  <c r="E184" i="34"/>
  <c r="E165" i="34"/>
  <c r="E89" i="34"/>
  <c r="E541" i="34"/>
  <c r="E513" i="34"/>
  <c r="E493" i="34"/>
  <c r="E476" i="34"/>
  <c r="E436" i="34"/>
  <c r="E412" i="34"/>
  <c r="E373" i="34"/>
  <c r="E337" i="34"/>
  <c r="E328" i="34"/>
  <c r="E237" i="34"/>
  <c r="E149" i="34"/>
  <c r="E85" i="34"/>
  <c r="E77" i="34"/>
  <c r="E50" i="12"/>
  <c r="E61" i="34" s="1"/>
  <c r="E560" i="34"/>
  <c r="E525" i="34"/>
  <c r="E517" i="34"/>
  <c r="E504" i="34"/>
  <c r="E457" i="34"/>
  <c r="E449" i="34"/>
  <c r="E440" i="34"/>
  <c r="E405" i="34"/>
  <c r="E309" i="34"/>
  <c r="E305" i="34"/>
  <c r="E269" i="34"/>
  <c r="E261" i="34"/>
  <c r="E253" i="34"/>
  <c r="E217" i="34"/>
  <c r="E200" i="34"/>
  <c r="E136" i="34"/>
  <c r="E128" i="34"/>
  <c r="E30" i="12"/>
  <c r="E41" i="34" s="1"/>
  <c r="E13" i="12"/>
  <c r="E24" i="34" s="1"/>
  <c r="E10" i="12"/>
  <c r="E21" i="34" s="1"/>
  <c r="E945" i="12"/>
  <c r="E751" i="34"/>
  <c r="E318" i="34"/>
  <c r="E228" i="34"/>
  <c r="T53" i="5"/>
  <c r="W25" i="5"/>
  <c r="T21" i="5"/>
  <c r="T9" i="5"/>
  <c r="W1" i="5"/>
  <c r="K36" i="1"/>
  <c r="AB12" i="1"/>
  <c r="W17" i="5"/>
  <c r="W49" i="5"/>
  <c r="T57" i="5"/>
  <c r="T37" i="5"/>
  <c r="K48" i="1"/>
  <c r="AL47" i="1"/>
  <c r="AP47" i="1" s="1"/>
  <c r="K32" i="1"/>
  <c r="S43" i="34" s="1"/>
  <c r="K28" i="1"/>
  <c r="K4" i="1"/>
  <c r="S15" i="34" s="1"/>
  <c r="AB56" i="1"/>
  <c r="T13" i="5"/>
  <c r="AB60" i="1"/>
  <c r="AH71" i="34" s="1"/>
  <c r="AA60" i="5"/>
  <c r="AC58" i="5"/>
  <c r="AB56" i="5"/>
  <c r="X56" i="5"/>
  <c r="Z55" i="5"/>
  <c r="AA44" i="5"/>
  <c r="AB40" i="5"/>
  <c r="Y36" i="5"/>
  <c r="Z35" i="5"/>
  <c r="AC33" i="5"/>
  <c r="Z31" i="5"/>
  <c r="Z28" i="5"/>
  <c r="Z20" i="5"/>
  <c r="Z16" i="5"/>
  <c r="AA12" i="5"/>
  <c r="AA8" i="5"/>
  <c r="V5" i="5"/>
  <c r="AA4" i="5"/>
  <c r="Z3" i="5"/>
  <c r="V2" i="5"/>
  <c r="AL55" i="1"/>
  <c r="AR43" i="1"/>
  <c r="AT54" i="34" s="1"/>
  <c r="AL39" i="1"/>
  <c r="AT35" i="1"/>
  <c r="AW46" i="34" s="1"/>
  <c r="T29" i="1"/>
  <c r="AL27" i="1"/>
  <c r="AP27" i="1" s="1"/>
  <c r="AH23" i="1"/>
  <c r="AK34" i="34" s="1"/>
  <c r="AL15" i="1"/>
  <c r="AL11" i="1"/>
  <c r="AQ22" i="34" s="1"/>
  <c r="AJ10" i="1"/>
  <c r="AN21" i="34" s="1"/>
  <c r="AJ7" i="1"/>
  <c r="AN18" i="34" s="1"/>
  <c r="AB55" i="5"/>
  <c r="V49" i="5"/>
  <c r="V45" i="5"/>
  <c r="AC42" i="5"/>
  <c r="AL7" i="1"/>
  <c r="AP7" i="1" s="1"/>
  <c r="Z60" i="5"/>
  <c r="AA56" i="5"/>
  <c r="X55" i="5"/>
  <c r="V54" i="5"/>
  <c r="AC53" i="5"/>
  <c r="V50" i="5"/>
  <c r="AC49" i="5"/>
  <c r="Z48" i="5"/>
  <c r="AC45" i="5"/>
  <c r="AB36" i="5"/>
  <c r="X36" i="5"/>
  <c r="X35" i="5"/>
  <c r="X32" i="5"/>
  <c r="Y31" i="5"/>
  <c r="AC29" i="5"/>
  <c r="AC25" i="5"/>
  <c r="Y16" i="5"/>
  <c r="V14" i="5"/>
  <c r="AA11" i="5"/>
  <c r="AJ15" i="1"/>
  <c r="AN26" i="34" s="1"/>
  <c r="AT7" i="1"/>
  <c r="AW18" i="34" s="1"/>
  <c r="AV4" i="1"/>
  <c r="AZ15" i="34" s="1"/>
  <c r="AV53" i="1"/>
  <c r="AZ64" i="34" s="1"/>
  <c r="AC50" i="5"/>
  <c r="AC38" i="5"/>
  <c r="AV41" i="1"/>
  <c r="AZ52" i="34" s="1"/>
  <c r="AV37" i="1"/>
  <c r="AZ48" i="34" s="1"/>
  <c r="AC34" i="5"/>
  <c r="AC22" i="5"/>
  <c r="AV25" i="1"/>
  <c r="AZ36" i="34" s="1"/>
  <c r="AC10" i="5"/>
  <c r="AV13" i="1"/>
  <c r="AZ24" i="34" s="1"/>
  <c r="AB19" i="5"/>
  <c r="AT22" i="1"/>
  <c r="AW33" i="34" s="1"/>
  <c r="AT34" i="1"/>
  <c r="AW45" i="34" s="1"/>
  <c r="AB31" i="5"/>
  <c r="AT42" i="1"/>
  <c r="AW53" i="34" s="1"/>
  <c r="AB39" i="5"/>
  <c r="AR34" i="1"/>
  <c r="AT45" i="34" s="1"/>
  <c r="AA31" i="5"/>
  <c r="AA43" i="5"/>
  <c r="AR46" i="1"/>
  <c r="AT57" i="34" s="1"/>
  <c r="AJ6" i="1"/>
  <c r="AN17" i="34" s="1"/>
  <c r="Y3" i="5"/>
  <c r="AJ38" i="1"/>
  <c r="AN49" i="34" s="1"/>
  <c r="Y35" i="5"/>
  <c r="AJ50" i="1"/>
  <c r="AN61" i="34" s="1"/>
  <c r="Y47" i="5"/>
  <c r="AH10" i="1"/>
  <c r="AK21" i="34" s="1"/>
  <c r="X7" i="5"/>
  <c r="AH50" i="1"/>
  <c r="AK61" i="34" s="1"/>
  <c r="X47" i="5"/>
  <c r="T12" i="1"/>
  <c r="V9" i="5"/>
  <c r="T24" i="1"/>
  <c r="V21" i="5"/>
  <c r="T36" i="1"/>
  <c r="V33" i="5"/>
  <c r="V53" i="5"/>
  <c r="T56" i="1"/>
  <c r="Y59" i="5"/>
  <c r="V57" i="5"/>
  <c r="AA55" i="5"/>
  <c r="Y39" i="5"/>
  <c r="AA27" i="5"/>
  <c r="Y19" i="5"/>
  <c r="AJ58" i="1"/>
  <c r="AN69" i="34" s="1"/>
  <c r="AJ26" i="1"/>
  <c r="AN37" i="34" s="1"/>
  <c r="AH22" i="1"/>
  <c r="AK33" i="34" s="1"/>
  <c r="AV29" i="1"/>
  <c r="AZ40" i="34" s="1"/>
  <c r="AC26" i="5"/>
  <c r="AC14" i="5"/>
  <c r="AV17" i="1"/>
  <c r="AZ28" i="34" s="1"/>
  <c r="AV5" i="1"/>
  <c r="AZ16" i="34" s="1"/>
  <c r="AC2" i="5"/>
  <c r="AB23" i="5"/>
  <c r="AT26" i="1"/>
  <c r="AW37" i="34" s="1"/>
  <c r="AB27" i="5"/>
  <c r="AT30" i="1"/>
  <c r="AW41" i="34" s="1"/>
  <c r="AT50" i="1"/>
  <c r="AW61" i="34" s="1"/>
  <c r="AB47" i="5"/>
  <c r="AR26" i="1"/>
  <c r="AT37" i="34" s="1"/>
  <c r="AA23" i="5"/>
  <c r="AR38" i="1"/>
  <c r="AT49" i="34" s="1"/>
  <c r="AA35" i="5"/>
  <c r="AR50" i="1"/>
  <c r="AT61" i="34" s="1"/>
  <c r="AA47" i="5"/>
  <c r="AH18" i="1"/>
  <c r="AK29" i="34" s="1"/>
  <c r="X15" i="5"/>
  <c r="AH30" i="1"/>
  <c r="AK41" i="34" s="1"/>
  <c r="X27" i="5"/>
  <c r="AH42" i="1"/>
  <c r="AK53" i="34" s="1"/>
  <c r="X39" i="5"/>
  <c r="T16" i="1"/>
  <c r="V13" i="5"/>
  <c r="T40" i="1"/>
  <c r="V37" i="5"/>
  <c r="AB59" i="5"/>
  <c r="X59" i="5"/>
  <c r="AC54" i="5"/>
  <c r="AB35" i="5"/>
  <c r="V29" i="5"/>
  <c r="AB7" i="5"/>
  <c r="V1" i="5"/>
  <c r="AR22" i="1"/>
  <c r="AT33" i="34" s="1"/>
  <c r="AV49" i="1"/>
  <c r="AZ60" i="34" s="1"/>
  <c r="AC46" i="5"/>
  <c r="AV33" i="1"/>
  <c r="AZ44" i="34" s="1"/>
  <c r="AC30" i="5"/>
  <c r="AV21" i="1"/>
  <c r="AZ32" i="34" s="1"/>
  <c r="AC18" i="5"/>
  <c r="AB3" i="5"/>
  <c r="AT6" i="1"/>
  <c r="AW17" i="34" s="1"/>
  <c r="AT46" i="1"/>
  <c r="AW57" i="34" s="1"/>
  <c r="AB43" i="5"/>
  <c r="AT54" i="1"/>
  <c r="AW65" i="34" s="1"/>
  <c r="AB51" i="5"/>
  <c r="AR18" i="1"/>
  <c r="AT29" i="34" s="1"/>
  <c r="AA15" i="5"/>
  <c r="AR42" i="1"/>
  <c r="AT53" i="34" s="1"/>
  <c r="AA39" i="5"/>
  <c r="AR54" i="1"/>
  <c r="AT65" i="34" s="1"/>
  <c r="AA51" i="5"/>
  <c r="AJ46" i="1"/>
  <c r="AN57" i="34" s="1"/>
  <c r="Y43" i="5"/>
  <c r="AH26" i="1"/>
  <c r="AK37" i="34" s="1"/>
  <c r="X23" i="5"/>
  <c r="AH34" i="1"/>
  <c r="AK45" i="34" s="1"/>
  <c r="X31" i="5"/>
  <c r="X43" i="5"/>
  <c r="AH46" i="1"/>
  <c r="AK57" i="34" s="1"/>
  <c r="AH54" i="1"/>
  <c r="AK65" i="34" s="1"/>
  <c r="X51" i="5"/>
  <c r="V17" i="5"/>
  <c r="T20" i="1"/>
  <c r="T28" i="1"/>
  <c r="V25" i="5"/>
  <c r="T44" i="1"/>
  <c r="V41" i="5"/>
  <c r="AA59" i="5"/>
  <c r="Y51" i="5"/>
  <c r="AB15" i="5"/>
  <c r="AJ30" i="1"/>
  <c r="AN41" i="34" s="1"/>
  <c r="AV9" i="1"/>
  <c r="AZ20" i="34" s="1"/>
  <c r="AC6" i="5"/>
  <c r="AB11" i="5"/>
  <c r="AT14" i="1"/>
  <c r="AW25" i="34" s="1"/>
  <c r="AA3" i="5"/>
  <c r="AR6" i="1"/>
  <c r="AT17" i="34" s="1"/>
  <c r="AR10" i="1"/>
  <c r="AT21" i="34" s="1"/>
  <c r="AA7" i="5"/>
  <c r="AJ14" i="1"/>
  <c r="AN25" i="34" s="1"/>
  <c r="Y11" i="5"/>
  <c r="Y15" i="5"/>
  <c r="AJ18" i="1"/>
  <c r="AN29" i="34" s="1"/>
  <c r="AH6" i="1"/>
  <c r="AK17" i="34" s="1"/>
  <c r="X3" i="5"/>
  <c r="AH14" i="1"/>
  <c r="AK25" i="34" s="1"/>
  <c r="X11" i="5"/>
  <c r="AV20" i="1"/>
  <c r="AZ31" i="34" s="1"/>
  <c r="AC17" i="5"/>
  <c r="AB8" i="5"/>
  <c r="AT11" i="1"/>
  <c r="AW22" i="34" s="1"/>
  <c r="AT23" i="1"/>
  <c r="AW34" i="34" s="1"/>
  <c r="AB20" i="5"/>
  <c r="AR19" i="1"/>
  <c r="AT30" i="34" s="1"/>
  <c r="AA16" i="5"/>
  <c r="AJ11" i="1"/>
  <c r="AN22" i="34" s="1"/>
  <c r="Y8" i="5"/>
  <c r="AJ23" i="1"/>
  <c r="AN34" i="34" s="1"/>
  <c r="Y20" i="5"/>
  <c r="X4" i="5"/>
  <c r="AH7" i="1"/>
  <c r="AK18" i="34" s="1"/>
  <c r="AH11" i="1"/>
  <c r="AK22" i="34" s="1"/>
  <c r="X8" i="5"/>
  <c r="Y45" i="5"/>
  <c r="W41" i="5"/>
  <c r="AB48" i="1"/>
  <c r="AH59" i="34" s="1"/>
  <c r="Y49" i="5"/>
  <c r="W33" i="5"/>
  <c r="X9" i="5"/>
  <c r="AJ28" i="1"/>
  <c r="AN39" i="34" s="1"/>
  <c r="X57" i="5"/>
  <c r="X53" i="5"/>
  <c r="X49" i="5"/>
  <c r="X45" i="5"/>
  <c r="Y17" i="5"/>
  <c r="AB13" i="5"/>
  <c r="AH36" i="1"/>
  <c r="AK47" i="34" s="1"/>
  <c r="AH28" i="1"/>
  <c r="AK39" i="34" s="1"/>
  <c r="AH16" i="1"/>
  <c r="AK27" i="34" s="1"/>
  <c r="AH4" i="1"/>
  <c r="AK15" i="34" s="1"/>
  <c r="X29" i="5"/>
  <c r="X21" i="5"/>
  <c r="X17" i="5"/>
  <c r="X5" i="5"/>
  <c r="Y1" i="5"/>
  <c r="AT48" i="1"/>
  <c r="AW59" i="34" s="1"/>
  <c r="AR12" i="1"/>
  <c r="AT23" i="34" s="1"/>
  <c r="Y9" i="5"/>
  <c r="AR52" i="1"/>
  <c r="AT63" i="34" s="1"/>
  <c r="Y41" i="5"/>
  <c r="AA37" i="5"/>
  <c r="AB33" i="5"/>
  <c r="Y29" i="5"/>
  <c r="AJ40" i="1"/>
  <c r="AN51" i="34" s="1"/>
  <c r="AJ24" i="1"/>
  <c r="AN35" i="34" s="1"/>
  <c r="Y57" i="5"/>
  <c r="AB17" i="5"/>
  <c r="Y13" i="5"/>
  <c r="AB9" i="5"/>
  <c r="AV27" i="1"/>
  <c r="AZ38" i="34" s="1"/>
  <c r="AT24" i="1"/>
  <c r="AW35" i="34" s="1"/>
  <c r="AJ8" i="1"/>
  <c r="AN19" i="34" s="1"/>
  <c r="Y53" i="5"/>
  <c r="AB41" i="5"/>
  <c r="Y33" i="5"/>
  <c r="AA29" i="5"/>
  <c r="AR60" i="1"/>
  <c r="AT71" i="34" s="1"/>
  <c r="AR8" i="1"/>
  <c r="AT19" i="34" s="1"/>
  <c r="AB53" i="5"/>
  <c r="AA41" i="5"/>
  <c r="AA33" i="5"/>
  <c r="AA17" i="5"/>
  <c r="AA13" i="5"/>
  <c r="AB1" i="5"/>
  <c r="AR48" i="1"/>
  <c r="AT59" i="34" s="1"/>
  <c r="AT40" i="1"/>
  <c r="AW51" i="34" s="1"/>
  <c r="AR24" i="1"/>
  <c r="AT35" i="34" s="1"/>
  <c r="AV7" i="1"/>
  <c r="AZ18" i="34" s="1"/>
  <c r="AB57" i="5"/>
  <c r="AA53" i="5"/>
  <c r="AB25" i="5"/>
  <c r="AC20" i="5"/>
  <c r="AC16" i="5"/>
  <c r="AC12" i="5"/>
  <c r="AC8" i="5"/>
  <c r="AB5" i="5"/>
  <c r="AA1" i="5"/>
  <c r="AT32" i="1"/>
  <c r="AW43" i="34" s="1"/>
  <c r="AB49" i="5"/>
  <c r="AC44" i="5"/>
  <c r="AA25" i="5"/>
  <c r="AC48" i="5"/>
  <c r="AC32" i="5"/>
  <c r="AC28" i="5"/>
  <c r="AV63" i="1"/>
  <c r="AZ74" i="34" s="1"/>
  <c r="AV59" i="1"/>
  <c r="AZ70" i="34" s="1"/>
  <c r="AV55" i="1"/>
  <c r="AZ66" i="34" s="1"/>
  <c r="AC36" i="5"/>
  <c r="AV43" i="1"/>
  <c r="AZ54" i="34" s="1"/>
  <c r="BA557" i="34"/>
  <c r="AL144" i="34"/>
  <c r="X25" i="1"/>
  <c r="AI25" i="1"/>
  <c r="AL36" i="34" s="1"/>
  <c r="AU81" i="34"/>
  <c r="Y577" i="34"/>
  <c r="AU471" i="34"/>
  <c r="AI29" i="1"/>
  <c r="AL40" i="34" s="1"/>
  <c r="AU459" i="34"/>
  <c r="Y569" i="34"/>
  <c r="Y473" i="34"/>
  <c r="Y436" i="34"/>
  <c r="Y312" i="34"/>
  <c r="Y292" i="34"/>
  <c r="Y582" i="34"/>
  <c r="M51" i="1"/>
  <c r="M27" i="1"/>
  <c r="M48" i="1"/>
  <c r="M45" i="1"/>
  <c r="M35" i="1"/>
  <c r="M14" i="1"/>
  <c r="AU130" i="34"/>
  <c r="M53" i="1"/>
  <c r="M41" i="1"/>
  <c r="M36" i="1"/>
  <c r="M29" i="1"/>
  <c r="M52" i="1"/>
  <c r="M62" i="1"/>
  <c r="M58" i="1"/>
  <c r="M54" i="1"/>
  <c r="M49" i="1"/>
  <c r="M46" i="1"/>
  <c r="M42" i="1"/>
  <c r="M18" i="1"/>
  <c r="M63" i="1"/>
  <c r="M59" i="1"/>
  <c r="M55" i="1"/>
  <c r="M50" i="1"/>
  <c r="M47" i="1"/>
  <c r="M43" i="1"/>
  <c r="M37" i="1"/>
  <c r="M32" i="1"/>
  <c r="M22" i="1"/>
  <c r="M60" i="1"/>
  <c r="M56" i="1"/>
  <c r="M44" i="1"/>
  <c r="M33" i="1"/>
  <c r="M10" i="1"/>
  <c r="M6" i="1"/>
  <c r="AH416" i="34"/>
  <c r="AH522" i="34"/>
  <c r="AH769" i="34"/>
  <c r="AH121" i="34"/>
  <c r="AH159" i="34"/>
  <c r="AH356" i="34"/>
  <c r="AH370" i="34"/>
  <c r="AH399" i="34"/>
  <c r="AH436" i="34"/>
  <c r="AH378" i="34"/>
  <c r="AH85" i="34"/>
  <c r="AB50" i="1"/>
  <c r="AH61" i="34" s="1"/>
  <c r="W47" i="5"/>
  <c r="AH87" i="34"/>
  <c r="AH373" i="34"/>
  <c r="AH447" i="34"/>
  <c r="AH397" i="34"/>
  <c r="W21" i="5"/>
  <c r="AO613" i="34"/>
  <c r="BA208" i="34"/>
  <c r="AU208" i="34"/>
  <c r="AU53" i="1"/>
  <c r="AK53" i="1"/>
  <c r="AO64" i="34" s="1"/>
  <c r="AS53" i="1"/>
  <c r="AU64" i="34" s="1"/>
  <c r="W35" i="5"/>
  <c r="AB38" i="1"/>
  <c r="AH49" i="34" s="1"/>
  <c r="AH131" i="34"/>
  <c r="Y148" i="34"/>
  <c r="AH211" i="34"/>
  <c r="AH252" i="34"/>
  <c r="AH287" i="34"/>
  <c r="AH84" i="34"/>
  <c r="AH152" i="34"/>
  <c r="W8" i="5"/>
  <c r="AB11" i="1"/>
  <c r="AB47" i="1"/>
  <c r="AH58" i="34" s="1"/>
  <c r="W44" i="5"/>
  <c r="AH94" i="34"/>
  <c r="AH422" i="34"/>
  <c r="AH375" i="34"/>
  <c r="AH400" i="34"/>
  <c r="AH425" i="34"/>
  <c r="AH230" i="34"/>
  <c r="W37" i="5"/>
  <c r="AH519" i="34"/>
  <c r="AO98" i="34"/>
  <c r="AU98" i="34"/>
  <c r="AH95" i="34"/>
  <c r="Y353" i="34"/>
  <c r="Y411" i="34"/>
  <c r="AH355" i="34"/>
  <c r="AH398" i="34"/>
  <c r="AH173" i="34"/>
  <c r="AH403" i="34"/>
  <c r="AH353" i="34"/>
  <c r="AH305" i="34"/>
  <c r="AH253" i="34"/>
  <c r="AH133" i="34"/>
  <c r="AH118" i="34"/>
  <c r="W7" i="5"/>
  <c r="AH469" i="34"/>
  <c r="AH214" i="34"/>
  <c r="AH90" i="34"/>
  <c r="AL701" i="34"/>
  <c r="AU553" i="34"/>
  <c r="AL704" i="34"/>
  <c r="AU131" i="34"/>
  <c r="AL100" i="34"/>
  <c r="AL719" i="34"/>
  <c r="AL705" i="34"/>
  <c r="AU679" i="34"/>
  <c r="AO679" i="34"/>
  <c r="AU568" i="34"/>
  <c r="AU475" i="34"/>
  <c r="Y426" i="34"/>
  <c r="AW50" i="1"/>
  <c r="BA61" i="34" s="1"/>
  <c r="Y399" i="34"/>
  <c r="M61" i="1"/>
  <c r="M57" i="1"/>
  <c r="M38" i="1"/>
  <c r="M30" i="1"/>
  <c r="M28" i="1"/>
  <c r="M23" i="1"/>
  <c r="M19" i="1"/>
  <c r="M15" i="1"/>
  <c r="M11" i="1"/>
  <c r="M7" i="1"/>
  <c r="M5" i="1"/>
  <c r="M39" i="1"/>
  <c r="M31" i="1"/>
  <c r="M24" i="1"/>
  <c r="M20" i="1"/>
  <c r="M16" i="1"/>
  <c r="M12" i="1"/>
  <c r="M8" i="1"/>
  <c r="M40" i="1"/>
  <c r="M34" i="1"/>
  <c r="M26" i="1"/>
  <c r="M25" i="1"/>
  <c r="M21" i="1"/>
  <c r="M17" i="1"/>
  <c r="M13" i="1"/>
  <c r="M9" i="1"/>
  <c r="AU95" i="34"/>
  <c r="AO95" i="34"/>
  <c r="AI57" i="1"/>
  <c r="AL68" i="34" s="1"/>
  <c r="AS50" i="1"/>
  <c r="AW53" i="1"/>
  <c r="BA64" i="34" s="1"/>
  <c r="AK50" i="1"/>
  <c r="AI53" i="1"/>
  <c r="AL64" i="34" s="1"/>
  <c r="U53" i="1"/>
  <c r="Z64" i="34" s="1"/>
  <c r="AK45" i="1"/>
  <c r="AO56" i="34" s="1"/>
  <c r="AU711" i="34"/>
  <c r="Z268" i="34"/>
  <c r="AX86" i="34"/>
  <c r="Z488" i="34"/>
  <c r="AU51" i="1"/>
  <c r="AX62" i="34" s="1"/>
  <c r="AI45" i="1"/>
  <c r="AL56" i="34" s="1"/>
  <c r="U45" i="1"/>
  <c r="Z56" i="34" s="1"/>
  <c r="Z460" i="34"/>
  <c r="AX570" i="34"/>
  <c r="AU557" i="34"/>
  <c r="AO557" i="34"/>
  <c r="AS48" i="1"/>
  <c r="AU45" i="1"/>
  <c r="AX56" i="34" s="1"/>
  <c r="Y164" i="34"/>
  <c r="Y188" i="34"/>
  <c r="Y273" i="34"/>
  <c r="Y306" i="34"/>
  <c r="Y351" i="34"/>
  <c r="Y377" i="34"/>
  <c r="Y405" i="34"/>
  <c r="Y425" i="34"/>
  <c r="Y446" i="34"/>
  <c r="Y454" i="34"/>
  <c r="Y469" i="34"/>
  <c r="Y506" i="34"/>
  <c r="Y554" i="34"/>
  <c r="Y575" i="34"/>
  <c r="Y580" i="34"/>
  <c r="Y646" i="34"/>
  <c r="Y690" i="34"/>
  <c r="AL700" i="34"/>
  <c r="Z700" i="34"/>
  <c r="AU57" i="1"/>
  <c r="AX68" i="34" s="1"/>
  <c r="AX700" i="34"/>
  <c r="BA356" i="34"/>
  <c r="AO260" i="34"/>
  <c r="AO731" i="34"/>
  <c r="BA607" i="34"/>
  <c r="AX490" i="34"/>
  <c r="AX572" i="34"/>
  <c r="AU572" i="34"/>
  <c r="BA484" i="34"/>
  <c r="AO390" i="34"/>
  <c r="BA390" i="34"/>
  <c r="BA265" i="34"/>
  <c r="AO265" i="34"/>
  <c r="AU265" i="34"/>
  <c r="Y155" i="34"/>
  <c r="Y252" i="34"/>
  <c r="Y301" i="34"/>
  <c r="Y396" i="34"/>
  <c r="AX77" i="34"/>
  <c r="AL725" i="34"/>
  <c r="Z725" i="34"/>
  <c r="AL683" i="34"/>
  <c r="Z683" i="34"/>
  <c r="BA683" i="34"/>
  <c r="Z597" i="34"/>
  <c r="AL597" i="34"/>
  <c r="AX567" i="34"/>
  <c r="Y579" i="34"/>
  <c r="Y358" i="34"/>
  <c r="Y530" i="34"/>
  <c r="Y601" i="34"/>
  <c r="Z596" i="34"/>
  <c r="AX596" i="34"/>
  <c r="Y216" i="34"/>
  <c r="BA725" i="34"/>
  <c r="AO589" i="34"/>
  <c r="AU589" i="34"/>
  <c r="AO319" i="34"/>
  <c r="Z319" i="34"/>
  <c r="AO290" i="34"/>
  <c r="AU290" i="34"/>
  <c r="BA248" i="34"/>
  <c r="AO248" i="34"/>
  <c r="AU248" i="34"/>
  <c r="Y152" i="34"/>
  <c r="Y171" i="34"/>
  <c r="Y196" i="34"/>
  <c r="Y374" i="34"/>
  <c r="Y409" i="34"/>
  <c r="Y510" i="34"/>
  <c r="Y581" i="34"/>
  <c r="AX707" i="34"/>
  <c r="AW57" i="1"/>
  <c r="BA68" i="34" s="1"/>
  <c r="AS57" i="1"/>
  <c r="AU68" i="34" s="1"/>
  <c r="AK57" i="1"/>
  <c r="AO68" i="34" s="1"/>
  <c r="AO736" i="34"/>
  <c r="AU50" i="1"/>
  <c r="AX61" i="34" s="1"/>
  <c r="AI50" i="1"/>
  <c r="AL61" i="34" s="1"/>
  <c r="AF28" i="1"/>
  <c r="AP9" i="1"/>
  <c r="AF7" i="1"/>
  <c r="AF5" i="1"/>
  <c r="Y503" i="34"/>
  <c r="Y403" i="34"/>
  <c r="Y376" i="34"/>
  <c r="Y465" i="34"/>
  <c r="Y253" i="34"/>
  <c r="AL607" i="34"/>
  <c r="Z607" i="34"/>
  <c r="AU521" i="34"/>
  <c r="AO521" i="34"/>
  <c r="AU460" i="34"/>
  <c r="AU416" i="34"/>
  <c r="AO416" i="34"/>
  <c r="BA404" i="34"/>
  <c r="BA424" i="34"/>
  <c r="AU542" i="34"/>
  <c r="Z521" i="34"/>
  <c r="AO490" i="34"/>
  <c r="AU344" i="34"/>
  <c r="Z272" i="34"/>
  <c r="AU255" i="34"/>
  <c r="BA191" i="34"/>
  <c r="AK48" i="1"/>
  <c r="AO493" i="34"/>
  <c r="AU493" i="34"/>
  <c r="U42" i="1"/>
  <c r="Z53" i="34" s="1"/>
  <c r="AI42" i="1"/>
  <c r="AL53" i="34" s="1"/>
  <c r="AU42" i="1"/>
  <c r="AX53" i="34" s="1"/>
  <c r="AK42" i="1"/>
  <c r="AO53" i="34" s="1"/>
  <c r="AS42" i="1"/>
  <c r="AU53" i="34" s="1"/>
  <c r="AW42" i="1"/>
  <c r="BA53" i="34" s="1"/>
  <c r="AI33" i="1"/>
  <c r="AL44" i="34" s="1"/>
  <c r="AU33" i="1"/>
  <c r="AX44" i="34" s="1"/>
  <c r="AO549" i="34"/>
  <c r="AX549" i="34"/>
  <c r="U32" i="1"/>
  <c r="Z43" i="34" s="1"/>
  <c r="AK32" i="1"/>
  <c r="AO43" i="34" s="1"/>
  <c r="AS32" i="1"/>
  <c r="AW32" i="1"/>
  <c r="BA43" i="34" s="1"/>
  <c r="AO729" i="34"/>
  <c r="AL707" i="34"/>
  <c r="Z707" i="34"/>
  <c r="AX550" i="34"/>
  <c r="AO550" i="34"/>
  <c r="AO323" i="34"/>
  <c r="AL323" i="34"/>
  <c r="AX323" i="34"/>
  <c r="AO195" i="34"/>
  <c r="AU195" i="34"/>
  <c r="U36" i="1"/>
  <c r="Z47" i="34" s="1"/>
  <c r="AU36" i="1"/>
  <c r="AX47" i="34" s="1"/>
  <c r="AK15" i="1"/>
  <c r="AO26" i="34" s="1"/>
  <c r="U15" i="1"/>
  <c r="Z26" i="34" s="1"/>
  <c r="AI15" i="1"/>
  <c r="AL26" i="34" s="1"/>
  <c r="AU15" i="1"/>
  <c r="AX26" i="34" s="1"/>
  <c r="AX621" i="34"/>
  <c r="AO621" i="34"/>
  <c r="AU621" i="34"/>
  <c r="AU80" i="34"/>
  <c r="AL80" i="34"/>
  <c r="AO80" i="34"/>
  <c r="AO612" i="34"/>
  <c r="Z612" i="34"/>
  <c r="AL612" i="34"/>
  <c r="AX569" i="34"/>
  <c r="AO569" i="34"/>
  <c r="AU569" i="34"/>
  <c r="BA353" i="34"/>
  <c r="AU304" i="34"/>
  <c r="BA304" i="34"/>
  <c r="AO261" i="34"/>
  <c r="Z142" i="34"/>
  <c r="AU142" i="34"/>
  <c r="U59" i="1"/>
  <c r="Z70" i="34" s="1"/>
  <c r="AW59" i="1"/>
  <c r="BA70" i="34" s="1"/>
  <c r="AK59" i="1"/>
  <c r="AO70" i="34" s="1"/>
  <c r="AS59" i="1"/>
  <c r="AU70" i="34" s="1"/>
  <c r="AO739" i="34"/>
  <c r="AO696" i="34"/>
  <c r="Z696" i="34"/>
  <c r="AO605" i="34"/>
  <c r="AU605" i="34"/>
  <c r="BA569" i="34"/>
  <c r="AO163" i="34"/>
  <c r="Z163" i="34"/>
  <c r="AL163" i="34"/>
  <c r="BA142" i="34"/>
  <c r="AU94" i="34"/>
  <c r="AU32" i="1"/>
  <c r="Z613" i="34"/>
  <c r="BA501" i="34"/>
  <c r="BA360" i="34"/>
  <c r="AO446" i="34"/>
  <c r="BA439" i="34"/>
  <c r="AU424" i="34"/>
  <c r="AU272" i="34"/>
  <c r="AO272" i="34"/>
  <c r="AU249" i="34"/>
  <c r="AF39" i="1"/>
  <c r="AF21" i="1"/>
  <c r="AF14" i="1"/>
  <c r="AP8" i="1"/>
  <c r="AX565" i="34"/>
  <c r="AO565" i="34"/>
  <c r="AO537" i="34"/>
  <c r="AU537" i="34"/>
  <c r="AL514" i="34"/>
  <c r="AO514" i="34"/>
  <c r="AL257" i="34"/>
  <c r="Z257" i="34"/>
  <c r="AO235" i="34"/>
  <c r="AU235" i="34"/>
  <c r="BA565" i="34"/>
  <c r="BA514" i="34"/>
  <c r="BA257" i="34"/>
  <c r="AO166" i="34"/>
  <c r="AU166" i="34"/>
  <c r="BA152" i="34"/>
  <c r="AO152" i="34"/>
  <c r="AU152" i="34"/>
  <c r="AU62" i="1"/>
  <c r="AX73" i="34" s="1"/>
  <c r="AK62" i="1"/>
  <c r="AO73" i="34" s="1"/>
  <c r="AO735" i="34"/>
  <c r="AO728" i="34"/>
  <c r="AO700" i="34"/>
  <c r="AU619" i="34"/>
  <c r="AO619" i="34"/>
  <c r="AX612" i="34"/>
  <c r="Z548" i="34"/>
  <c r="AO548" i="34"/>
  <c r="AU548" i="34"/>
  <c r="AL484" i="34"/>
  <c r="AX484" i="34"/>
  <c r="Z440" i="34"/>
  <c r="AO440" i="34"/>
  <c r="AL400" i="34"/>
  <c r="BA400" i="34"/>
  <c r="AO400" i="34"/>
  <c r="AU400" i="34"/>
  <c r="BA341" i="34"/>
  <c r="AO740" i="34"/>
  <c r="AO732" i="34"/>
  <c r="BA707" i="34"/>
  <c r="AU707" i="34"/>
  <c r="BA688" i="34"/>
  <c r="AU623" i="34"/>
  <c r="AO623" i="34"/>
  <c r="AL621" i="34"/>
  <c r="Z621" i="34"/>
  <c r="AU609" i="34"/>
  <c r="Z433" i="34"/>
  <c r="AU433" i="34"/>
  <c r="BA345" i="34"/>
  <c r="AL253" i="34"/>
  <c r="Z154" i="34"/>
  <c r="BA154" i="34"/>
  <c r="AL149" i="34"/>
  <c r="AO149" i="34"/>
  <c r="AU149" i="34"/>
  <c r="AL84" i="34"/>
  <c r="AU84" i="34"/>
  <c r="AU384" i="34"/>
  <c r="AY27" i="1"/>
  <c r="Z490" i="34"/>
  <c r="Z265" i="34"/>
  <c r="BA252" i="34"/>
  <c r="BA178" i="34"/>
  <c r="AO223" i="34"/>
  <c r="AU218" i="34"/>
  <c r="AO218" i="34"/>
  <c r="BA172" i="34"/>
  <c r="AF30" i="1"/>
  <c r="AF29" i="1"/>
  <c r="AF13" i="1"/>
  <c r="AO604" i="34"/>
  <c r="Z604" i="34"/>
  <c r="AL604" i="34"/>
  <c r="AO588" i="34"/>
  <c r="Z588" i="34"/>
  <c r="AL588" i="34"/>
  <c r="AX588" i="34"/>
  <c r="AU492" i="34"/>
  <c r="Z492" i="34"/>
  <c r="BA492" i="34"/>
  <c r="AO91" i="34"/>
  <c r="AU91" i="34"/>
  <c r="BA91" i="34"/>
  <c r="Z83" i="34"/>
  <c r="AL83" i="34"/>
  <c r="AX83" i="34"/>
  <c r="AO83" i="34"/>
  <c r="AU83" i="34"/>
  <c r="BA83" i="34"/>
  <c r="BA604" i="34"/>
  <c r="AX595" i="34"/>
  <c r="AO595" i="34"/>
  <c r="AU595" i="34"/>
  <c r="AX563" i="34"/>
  <c r="AO563" i="34"/>
  <c r="AO560" i="34"/>
  <c r="AO543" i="34"/>
  <c r="AU543" i="34"/>
  <c r="AX485" i="34"/>
  <c r="AO485" i="34"/>
  <c r="AL271" i="34"/>
  <c r="AO271" i="34"/>
  <c r="AU271" i="34"/>
  <c r="Z271" i="34"/>
  <c r="Z585" i="34"/>
  <c r="BA585" i="34"/>
  <c r="BA560" i="34"/>
  <c r="AO417" i="34"/>
  <c r="Z417" i="34"/>
  <c r="BA406" i="34"/>
  <c r="AU343" i="34"/>
  <c r="BA343" i="34"/>
  <c r="AO594" i="34"/>
  <c r="AX594" i="34"/>
  <c r="AL539" i="34"/>
  <c r="AO539" i="34"/>
  <c r="AU539" i="34"/>
  <c r="Z140" i="34"/>
  <c r="AU140" i="34"/>
  <c r="U60" i="1"/>
  <c r="Z71" i="34" s="1"/>
  <c r="AI60" i="1"/>
  <c r="AL71" i="34" s="1"/>
  <c r="AU60" i="1"/>
  <c r="AX71" i="34" s="1"/>
  <c r="AW60" i="1"/>
  <c r="BA71" i="34" s="1"/>
  <c r="AK60" i="1"/>
  <c r="AO71" i="34" s="1"/>
  <c r="AS60" i="1"/>
  <c r="U10" i="1"/>
  <c r="Z21" i="34" s="1"/>
  <c r="AW10" i="1"/>
  <c r="BA21" i="34" s="1"/>
  <c r="AL738" i="34"/>
  <c r="AO738" i="34"/>
  <c r="AO737" i="34"/>
  <c r="AL730" i="34"/>
  <c r="AO730" i="34"/>
  <c r="BA723" i="34"/>
  <c r="Z723" i="34"/>
  <c r="Z709" i="34"/>
  <c r="AO709" i="34"/>
  <c r="AU709" i="34"/>
  <c r="BA709" i="34"/>
  <c r="AL678" i="34"/>
  <c r="AO678" i="34"/>
  <c r="AU678" i="34"/>
  <c r="Z678" i="34"/>
  <c r="BA588" i="34"/>
  <c r="AX556" i="34"/>
  <c r="AO556" i="34"/>
  <c r="AU556" i="34"/>
  <c r="AX555" i="34"/>
  <c r="BA398" i="34"/>
  <c r="AO333" i="34"/>
  <c r="AL333" i="34"/>
  <c r="AX333" i="34"/>
  <c r="BA333" i="34"/>
  <c r="AU333" i="34"/>
  <c r="AL173" i="34"/>
  <c r="AU173" i="34"/>
  <c r="Z173" i="34"/>
  <c r="AL741" i="34"/>
  <c r="BA741" i="34"/>
  <c r="AL734" i="34"/>
  <c r="AO734" i="34"/>
  <c r="AL733" i="34"/>
  <c r="AO733" i="34"/>
  <c r="AO699" i="34"/>
  <c r="Z699" i="34"/>
  <c r="BA699" i="34"/>
  <c r="AO692" i="34"/>
  <c r="BA692" i="34"/>
  <c r="BA678" i="34"/>
  <c r="AX627" i="34"/>
  <c r="Z627" i="34"/>
  <c r="AL627" i="34"/>
  <c r="AO627" i="34"/>
  <c r="AU627" i="34"/>
  <c r="AO558" i="34"/>
  <c r="AX558" i="34"/>
  <c r="BA556" i="34"/>
  <c r="AO369" i="34"/>
  <c r="Z369" i="34"/>
  <c r="AU369" i="34"/>
  <c r="AO321" i="34"/>
  <c r="AU321" i="34"/>
  <c r="BA321" i="34"/>
  <c r="AL274" i="34"/>
  <c r="Z274" i="34"/>
  <c r="AO128" i="34"/>
  <c r="BA128" i="34"/>
  <c r="U11" i="1"/>
  <c r="Z22" i="34" s="1"/>
  <c r="AI11" i="1"/>
  <c r="AL22" i="34" s="1"/>
  <c r="AU11" i="1"/>
  <c r="AK11" i="1"/>
  <c r="AS11" i="1"/>
  <c r="AU22" i="34" s="1"/>
  <c r="AW11" i="1"/>
  <c r="BA22" i="34" s="1"/>
  <c r="AL727" i="34"/>
  <c r="AO727" i="34"/>
  <c r="BA679" i="34"/>
  <c r="Z679" i="34"/>
  <c r="AX619" i="34"/>
  <c r="Z619" i="34"/>
  <c r="AL619" i="34"/>
  <c r="Z605" i="34"/>
  <c r="AL605" i="34"/>
  <c r="AX605" i="34"/>
  <c r="AX598" i="34"/>
  <c r="AO598" i="34"/>
  <c r="AU598" i="34"/>
  <c r="AL537" i="34"/>
  <c r="BA537" i="34"/>
  <c r="BA521" i="34"/>
  <c r="AL498" i="34"/>
  <c r="AO498" i="34"/>
  <c r="AO425" i="34"/>
  <c r="AU425" i="34"/>
  <c r="AL375" i="34"/>
  <c r="AU375" i="34"/>
  <c r="BA355" i="34"/>
  <c r="AO222" i="34"/>
  <c r="AO188" i="34"/>
  <c r="AU188" i="34"/>
  <c r="BA185" i="34"/>
  <c r="AO185" i="34"/>
  <c r="AU185" i="34"/>
  <c r="AO439" i="34"/>
  <c r="AU439" i="34"/>
  <c r="AO325" i="34"/>
  <c r="AL325" i="34"/>
  <c r="AL269" i="34"/>
  <c r="BA269" i="34"/>
  <c r="AO269" i="34"/>
  <c r="AU269" i="34"/>
  <c r="AO688" i="34"/>
  <c r="AU688" i="34"/>
  <c r="AO687" i="34"/>
  <c r="BA687" i="34"/>
  <c r="AX613" i="34"/>
  <c r="Z589" i="34"/>
  <c r="AL589" i="34"/>
  <c r="AX589" i="34"/>
  <c r="AO561" i="34"/>
  <c r="AX561" i="34"/>
  <c r="AL542" i="34"/>
  <c r="BA542" i="34"/>
  <c r="AU541" i="34"/>
  <c r="BA541" i="34"/>
  <c r="AL517" i="34"/>
  <c r="AO517" i="34"/>
  <c r="AU517" i="34"/>
  <c r="AU509" i="34"/>
  <c r="BA498" i="34"/>
  <c r="AO422" i="34"/>
  <c r="BA422" i="34"/>
  <c r="AU360" i="34"/>
  <c r="AO360" i="34"/>
  <c r="AL344" i="34"/>
  <c r="BA344" i="34"/>
  <c r="AX325" i="34"/>
  <c r="BA323" i="34"/>
  <c r="AU323" i="34"/>
  <c r="AO279" i="34"/>
  <c r="AU279" i="34"/>
  <c r="AU274" i="34"/>
  <c r="AO274" i="34"/>
  <c r="AL263" i="34"/>
  <c r="Z263" i="34"/>
  <c r="AO263" i="34"/>
  <c r="AU263" i="34"/>
  <c r="AL249" i="34"/>
  <c r="Z249" i="34"/>
  <c r="BA249" i="34"/>
  <c r="AO180" i="34"/>
  <c r="AU180" i="34"/>
  <c r="AO179" i="34"/>
  <c r="BA179" i="34"/>
  <c r="AL170" i="34"/>
  <c r="AU170" i="34"/>
  <c r="Z134" i="34"/>
  <c r="AL134" i="34"/>
  <c r="AU88" i="34"/>
  <c r="AX88" i="34"/>
  <c r="Z88" i="34"/>
  <c r="AL88" i="34"/>
  <c r="AW52" i="1"/>
  <c r="BA63" i="34" s="1"/>
  <c r="AK52" i="1"/>
  <c r="AO63" i="34" s="1"/>
  <c r="AS52" i="1"/>
  <c r="AU63" i="34" s="1"/>
  <c r="AO264" i="34"/>
  <c r="AU264" i="34"/>
  <c r="AO210" i="34"/>
  <c r="Z207" i="34"/>
  <c r="BA207" i="34"/>
  <c r="AO207" i="34"/>
  <c r="AU207" i="34"/>
  <c r="AO203" i="34"/>
  <c r="BA203" i="34"/>
  <c r="AL154" i="34"/>
  <c r="AO154" i="34"/>
  <c r="AU154" i="34"/>
  <c r="AO101" i="34"/>
  <c r="AX101" i="34"/>
  <c r="BA78" i="34"/>
  <c r="AU78" i="34"/>
  <c r="U24" i="1"/>
  <c r="AI24" i="1"/>
  <c r="AL35" i="34" s="1"/>
  <c r="AU24" i="1"/>
  <c r="AK24" i="1"/>
  <c r="AS24" i="1"/>
  <c r="AW24" i="1"/>
  <c r="BA35" i="34" s="1"/>
  <c r="AW13" i="1"/>
  <c r="BA24" i="34" s="1"/>
  <c r="AK13" i="1"/>
  <c r="AO24" i="34" s="1"/>
  <c r="AS13" i="1"/>
  <c r="AU24" i="34" s="1"/>
  <c r="O34" i="1"/>
  <c r="Z178" i="34"/>
  <c r="AF33" i="1"/>
  <c r="AP19" i="1"/>
  <c r="AP57" i="1"/>
  <c r="AF57" i="1"/>
  <c r="AG57" i="1" s="1"/>
  <c r="X57" i="1"/>
  <c r="AP38" i="1"/>
  <c r="AF26" i="1"/>
  <c r="AG26" i="1" s="1"/>
  <c r="AF25" i="1"/>
  <c r="AG25" i="1" s="1"/>
  <c r="AP24" i="1"/>
  <c r="AF24" i="1"/>
  <c r="AF9" i="1"/>
  <c r="AL522" i="34"/>
  <c r="AO522" i="34"/>
  <c r="BA482" i="34"/>
  <c r="AO482" i="34"/>
  <c r="AU482" i="34"/>
  <c r="BA435" i="34"/>
  <c r="AO435" i="34"/>
  <c r="BA379" i="34"/>
  <c r="AO379" i="34"/>
  <c r="AU379" i="34"/>
  <c r="AU349" i="34"/>
  <c r="BA349" i="34"/>
  <c r="AL348" i="34"/>
  <c r="BA348" i="34"/>
  <c r="AO348" i="34"/>
  <c r="AU348" i="34"/>
  <c r="AU347" i="34"/>
  <c r="BA347" i="34"/>
  <c r="AO331" i="34"/>
  <c r="AU331" i="34"/>
  <c r="BA331" i="34"/>
  <c r="AX331" i="34"/>
  <c r="AO601" i="34"/>
  <c r="AO585" i="34"/>
  <c r="AX575" i="34"/>
  <c r="AX573" i="34"/>
  <c r="AO536" i="34"/>
  <c r="AU536" i="34"/>
  <c r="AL526" i="34"/>
  <c r="BA526" i="34"/>
  <c r="AU523" i="34"/>
  <c r="AO523" i="34"/>
  <c r="Z489" i="34"/>
  <c r="BA489" i="34"/>
  <c r="AU489" i="34"/>
  <c r="AU488" i="34"/>
  <c r="AO488" i="34"/>
  <c r="AL486" i="34"/>
  <c r="BA486" i="34"/>
  <c r="AO486" i="34"/>
  <c r="AU486" i="34"/>
  <c r="AX483" i="34"/>
  <c r="AO469" i="34"/>
  <c r="AU462" i="34"/>
  <c r="BA462" i="34"/>
  <c r="AO462" i="34"/>
  <c r="AU455" i="34"/>
  <c r="Z455" i="34"/>
  <c r="BA455" i="34"/>
  <c r="AU445" i="34"/>
  <c r="AO445" i="34"/>
  <c r="BA411" i="34"/>
  <c r="AO411" i="34"/>
  <c r="AU411" i="34"/>
  <c r="AL392" i="34"/>
  <c r="AO392" i="34"/>
  <c r="BA392" i="34"/>
  <c r="AO385" i="34"/>
  <c r="Z385" i="34"/>
  <c r="AL327" i="34"/>
  <c r="AX327" i="34"/>
  <c r="AO327" i="34"/>
  <c r="AU327" i="34"/>
  <c r="Z205" i="34"/>
  <c r="BA205" i="34"/>
  <c r="AO205" i="34"/>
  <c r="AU205" i="34"/>
  <c r="AL184" i="34"/>
  <c r="Z184" i="34"/>
  <c r="BA184" i="34"/>
  <c r="AO184" i="34"/>
  <c r="AU184" i="34"/>
  <c r="AO177" i="34"/>
  <c r="AU177" i="34"/>
  <c r="AU175" i="34"/>
  <c r="Z175" i="34"/>
  <c r="AO175" i="34"/>
  <c r="AY38" i="1"/>
  <c r="U16" i="1"/>
  <c r="AI16" i="1"/>
  <c r="AU16" i="1"/>
  <c r="AX27" i="34" s="1"/>
  <c r="AK16" i="1"/>
  <c r="AO27" i="34" s="1"/>
  <c r="AS16" i="1"/>
  <c r="AU27" i="34" s="1"/>
  <c r="AW16" i="1"/>
  <c r="BA27" i="34" s="1"/>
  <c r="AL505" i="34"/>
  <c r="Z505" i="34"/>
  <c r="AO470" i="34"/>
  <c r="BA470" i="34"/>
  <c r="AL407" i="34"/>
  <c r="AU407" i="34"/>
  <c r="AL352" i="34"/>
  <c r="AO352" i="34"/>
  <c r="BA352" i="34"/>
  <c r="AU352" i="34"/>
  <c r="AU351" i="34"/>
  <c r="BA351" i="34"/>
  <c r="AO741" i="34"/>
  <c r="BA740" i="34"/>
  <c r="BA739" i="34"/>
  <c r="BA738" i="34"/>
  <c r="BA737" i="34"/>
  <c r="BA736" i="34"/>
  <c r="BA735" i="34"/>
  <c r="BA734" i="34"/>
  <c r="BA733" i="34"/>
  <c r="BA732" i="34"/>
  <c r="BA731" i="34"/>
  <c r="BA730" i="34"/>
  <c r="BA729" i="34"/>
  <c r="BA728" i="34"/>
  <c r="BA727" i="34"/>
  <c r="AU717" i="34"/>
  <c r="AO717" i="34"/>
  <c r="AX709" i="34"/>
  <c r="AL709" i="34"/>
  <c r="AU695" i="34"/>
  <c r="AO695" i="34"/>
  <c r="AU691" i="34"/>
  <c r="AO691" i="34"/>
  <c r="AO682" i="34"/>
  <c r="AU624" i="34"/>
  <c r="BA613" i="34"/>
  <c r="AU613" i="34"/>
  <c r="AX601" i="34"/>
  <c r="AX585" i="34"/>
  <c r="BA572" i="34"/>
  <c r="Z531" i="34"/>
  <c r="AO531" i="34"/>
  <c r="AO527" i="34"/>
  <c r="AU527" i="34"/>
  <c r="AU526" i="34"/>
  <c r="AO526" i="34"/>
  <c r="AU524" i="34"/>
  <c r="AU520" i="34"/>
  <c r="AO520" i="34"/>
  <c r="AU505" i="34"/>
  <c r="AO505" i="34"/>
  <c r="AX491" i="34"/>
  <c r="AU478" i="34"/>
  <c r="BA478" i="34"/>
  <c r="AU470" i="34"/>
  <c r="BA445" i="34"/>
  <c r="BA443" i="34"/>
  <c r="AO443" i="34"/>
  <c r="AU443" i="34"/>
  <c r="Z431" i="34"/>
  <c r="AO431" i="34"/>
  <c r="AU431" i="34"/>
  <c r="AL424" i="34"/>
  <c r="Z424" i="34"/>
  <c r="AL404" i="34"/>
  <c r="Z404" i="34"/>
  <c r="AU401" i="34"/>
  <c r="AO401" i="34"/>
  <c r="AL368" i="34"/>
  <c r="BA368" i="34"/>
  <c r="AO368" i="34"/>
  <c r="AU368" i="34"/>
  <c r="BA357" i="34"/>
  <c r="BA327" i="34"/>
  <c r="AO306" i="34"/>
  <c r="BA299" i="34"/>
  <c r="AU299" i="34"/>
  <c r="BA177" i="34"/>
  <c r="AO165" i="34"/>
  <c r="AU165" i="34"/>
  <c r="AL150" i="34"/>
  <c r="AO150" i="34"/>
  <c r="AU150" i="34"/>
  <c r="BA150" i="34"/>
  <c r="AL146" i="34"/>
  <c r="AO146" i="34"/>
  <c r="AU146" i="34"/>
  <c r="AL510" i="34"/>
  <c r="BA510" i="34"/>
  <c r="AL372" i="34"/>
  <c r="Z372" i="34"/>
  <c r="BA372" i="34"/>
  <c r="AL362" i="34"/>
  <c r="AO362" i="34"/>
  <c r="AU362" i="34"/>
  <c r="BA256" i="34"/>
  <c r="AO256" i="34"/>
  <c r="AU256" i="34"/>
  <c r="AO103" i="34"/>
  <c r="Z103" i="34"/>
  <c r="AU103" i="34"/>
  <c r="BA103" i="34"/>
  <c r="Z740" i="34"/>
  <c r="Z739" i="34"/>
  <c r="Z738" i="34"/>
  <c r="Z737" i="34"/>
  <c r="Z736" i="34"/>
  <c r="Z735" i="34"/>
  <c r="Z734" i="34"/>
  <c r="Z733" i="34"/>
  <c r="Z732" i="34"/>
  <c r="Z731" i="34"/>
  <c r="Z730" i="34"/>
  <c r="Z729" i="34"/>
  <c r="Z728" i="34"/>
  <c r="Z727" i="34"/>
  <c r="AO723" i="34"/>
  <c r="BA717" i="34"/>
  <c r="Z717" i="34"/>
  <c r="AU699" i="34"/>
  <c r="BA695" i="34"/>
  <c r="AU692" i="34"/>
  <c r="BA691" i="34"/>
  <c r="AU687" i="34"/>
  <c r="AO683" i="34"/>
  <c r="BA682" i="34"/>
  <c r="Z682" i="34"/>
  <c r="BA627" i="34"/>
  <c r="AU622" i="34"/>
  <c r="BA621" i="34"/>
  <c r="AU616" i="34"/>
  <c r="BA615" i="34"/>
  <c r="BA612" i="34"/>
  <c r="AU612" i="34"/>
  <c r="AX610" i="34"/>
  <c r="AL601" i="34"/>
  <c r="AU593" i="34"/>
  <c r="AL585" i="34"/>
  <c r="AX584" i="34"/>
  <c r="BA575" i="34"/>
  <c r="AU575" i="34"/>
  <c r="AX574" i="34"/>
  <c r="BA573" i="34"/>
  <c r="AU573" i="34"/>
  <c r="AO547" i="34"/>
  <c r="AU547" i="34"/>
  <c r="Z545" i="34"/>
  <c r="AO545" i="34"/>
  <c r="AU540" i="34"/>
  <c r="BA520" i="34"/>
  <c r="BA505" i="34"/>
  <c r="AO501" i="34"/>
  <c r="AL494" i="34"/>
  <c r="BA494" i="34"/>
  <c r="AL483" i="34"/>
  <c r="AO478" i="34"/>
  <c r="AO455" i="34"/>
  <c r="Z438" i="34"/>
  <c r="AO438" i="34"/>
  <c r="AO436" i="34"/>
  <c r="Z435" i="34"/>
  <c r="BA431" i="34"/>
  <c r="AL416" i="34"/>
  <c r="Z416" i="34"/>
  <c r="AO393" i="34"/>
  <c r="AU393" i="34"/>
  <c r="AU392" i="34"/>
  <c r="AL384" i="34"/>
  <c r="AO384" i="34"/>
  <c r="BA384" i="34"/>
  <c r="BA374" i="34"/>
  <c r="AO374" i="34"/>
  <c r="AL331" i="34"/>
  <c r="BA316" i="34"/>
  <c r="AO316" i="34"/>
  <c r="AU316" i="34"/>
  <c r="BA312" i="34"/>
  <c r="AO312" i="34"/>
  <c r="AU312" i="34"/>
  <c r="AO296" i="34"/>
  <c r="BA296" i="34"/>
  <c r="AU296" i="34"/>
  <c r="AO251" i="34"/>
  <c r="AU251" i="34"/>
  <c r="AO230" i="34"/>
  <c r="Z230" i="34"/>
  <c r="AU215" i="34"/>
  <c r="AL181" i="34"/>
  <c r="Z181" i="34"/>
  <c r="AO181" i="34"/>
  <c r="AO167" i="34"/>
  <c r="BA167" i="34"/>
  <c r="BA165" i="34"/>
  <c r="AO284" i="34"/>
  <c r="AU284" i="34"/>
  <c r="AL261" i="34"/>
  <c r="Z261" i="34"/>
  <c r="BA261" i="34"/>
  <c r="AO137" i="34"/>
  <c r="AU137" i="34"/>
  <c r="AO85" i="34"/>
  <c r="Z85" i="34"/>
  <c r="AL85" i="34"/>
  <c r="AX85" i="34"/>
  <c r="U40" i="1"/>
  <c r="Z51" i="34" s="1"/>
  <c r="AS40" i="1"/>
  <c r="AU51" i="34" s="1"/>
  <c r="AW40" i="1"/>
  <c r="BA51" i="34" s="1"/>
  <c r="AK8" i="1"/>
  <c r="U8" i="1"/>
  <c r="Z19" i="34" s="1"/>
  <c r="AI8" i="1"/>
  <c r="AL19" i="34" s="1"/>
  <c r="AU8" i="1"/>
  <c r="AX19" i="34" s="1"/>
  <c r="AU450" i="34"/>
  <c r="AO450" i="34"/>
  <c r="BA359" i="34"/>
  <c r="AL356" i="34"/>
  <c r="AU356" i="34"/>
  <c r="AL340" i="34"/>
  <c r="AO340" i="34"/>
  <c r="AL338" i="34"/>
  <c r="BA338" i="34"/>
  <c r="AO338" i="34"/>
  <c r="AO303" i="34"/>
  <c r="AU303" i="34"/>
  <c r="AL185" i="34"/>
  <c r="Z185" i="34"/>
  <c r="AL180" i="34"/>
  <c r="Z180" i="34"/>
  <c r="BA180" i="34"/>
  <c r="AU155" i="34"/>
  <c r="AO148" i="34"/>
  <c r="AU148" i="34"/>
  <c r="Z99" i="34"/>
  <c r="AL99" i="34"/>
  <c r="AX99" i="34"/>
  <c r="AO99" i="34"/>
  <c r="Z94" i="34"/>
  <c r="AL94" i="34"/>
  <c r="AX94" i="34"/>
  <c r="BA325" i="34"/>
  <c r="AU325" i="34"/>
  <c r="AU268" i="34"/>
  <c r="AU257" i="34"/>
  <c r="AO257" i="34"/>
  <c r="BA253" i="34"/>
  <c r="AU252" i="34"/>
  <c r="AO252" i="34"/>
  <c r="AO178" i="34"/>
  <c r="BA170" i="34"/>
  <c r="AO170" i="34"/>
  <c r="BA163" i="34"/>
  <c r="AU163" i="34"/>
  <c r="BA129" i="34"/>
  <c r="BA99" i="34"/>
  <c r="AK54" i="1"/>
  <c r="AO65" i="34" s="1"/>
  <c r="AU54" i="1"/>
  <c r="AX65" i="34" s="1"/>
  <c r="AW43" i="1"/>
  <c r="BA54" i="34" s="1"/>
  <c r="AK43" i="1"/>
  <c r="AO54" i="34" s="1"/>
  <c r="AS43" i="1"/>
  <c r="AU54" i="34" s="1"/>
  <c r="AK19" i="1"/>
  <c r="AO30" i="34" s="1"/>
  <c r="U19" i="1"/>
  <c r="Z30" i="34" s="1"/>
  <c r="AI19" i="1"/>
  <c r="AL30" i="34" s="1"/>
  <c r="AU19" i="1"/>
  <c r="AX30" i="34" s="1"/>
  <c r="Z80" i="34"/>
  <c r="AS61" i="1"/>
  <c r="AU72" i="34" s="1"/>
  <c r="AK61" i="1"/>
  <c r="AO72" i="34" s="1"/>
  <c r="O57" i="1"/>
  <c r="AZ48" i="1"/>
  <c r="AS21" i="1"/>
  <c r="AU32" i="34" s="1"/>
  <c r="AK21" i="1"/>
  <c r="AO32" i="34" s="1"/>
  <c r="AF15" i="1"/>
  <c r="AU59" i="1"/>
  <c r="AX70" i="34" s="1"/>
  <c r="AF49" i="1"/>
  <c r="AP46" i="1"/>
  <c r="AF11" i="1"/>
  <c r="AO81" i="34"/>
  <c r="AZ61" i="1"/>
  <c r="O60" i="1"/>
  <c r="AP59" i="1"/>
  <c r="AI59" i="1"/>
  <c r="AL70" i="34" s="1"/>
  <c r="AF59" i="1"/>
  <c r="O59" i="1"/>
  <c r="AP45" i="1"/>
  <c r="AF45" i="1"/>
  <c r="O45" i="1"/>
  <c r="AP41" i="1"/>
  <c r="AP31" i="1"/>
  <c r="AU25" i="1"/>
  <c r="AX36" i="34" s="1"/>
  <c r="AF19" i="1"/>
  <c r="AG19" i="1" s="1"/>
  <c r="AF18" i="1"/>
  <c r="AF17" i="1"/>
  <c r="AP16" i="1"/>
  <c r="AF16" i="1"/>
  <c r="AF10" i="1"/>
  <c r="AF8" i="1"/>
  <c r="AF4" i="1"/>
  <c r="AX713" i="34"/>
  <c r="AO713" i="34"/>
  <c r="AU713" i="34"/>
  <c r="Z713" i="34"/>
  <c r="AO694" i="34"/>
  <c r="AU694" i="34"/>
  <c r="AO614" i="34"/>
  <c r="AU614" i="34"/>
  <c r="BA614" i="34"/>
  <c r="AL376" i="34"/>
  <c r="AO376" i="34"/>
  <c r="BA376" i="34"/>
  <c r="Z376" i="34"/>
  <c r="AU376" i="34"/>
  <c r="BA300" i="34"/>
  <c r="AO300" i="34"/>
  <c r="AU300" i="34"/>
  <c r="AU718" i="34"/>
  <c r="AL718" i="34"/>
  <c r="Z689" i="34"/>
  <c r="BA689" i="34"/>
  <c r="AO689" i="34"/>
  <c r="AU689" i="34"/>
  <c r="AL675" i="34"/>
  <c r="Z675" i="34"/>
  <c r="AO675" i="34"/>
  <c r="BA675" i="34"/>
  <c r="AX625" i="34"/>
  <c r="Z625" i="34"/>
  <c r="AL625" i="34"/>
  <c r="BA625" i="34"/>
  <c r="AO620" i="34"/>
  <c r="AU620" i="34"/>
  <c r="AO597" i="34"/>
  <c r="AU597" i="34"/>
  <c r="BA597" i="34"/>
  <c r="Z544" i="34"/>
  <c r="BA544" i="34"/>
  <c r="AU447" i="34"/>
  <c r="Z447" i="34"/>
  <c r="BA447" i="34"/>
  <c r="AL420" i="34"/>
  <c r="Z420" i="34"/>
  <c r="BA420" i="34"/>
  <c r="AO420" i="34"/>
  <c r="AU420" i="34"/>
  <c r="AL336" i="34"/>
  <c r="AO336" i="34"/>
  <c r="AU336" i="34"/>
  <c r="U44" i="1"/>
  <c r="AI44" i="1"/>
  <c r="AL55" i="34" s="1"/>
  <c r="AU44" i="1"/>
  <c r="AX55" i="34" s="1"/>
  <c r="AW44" i="1"/>
  <c r="BA55" i="34" s="1"/>
  <c r="AK44" i="1"/>
  <c r="AO55" i="34" s="1"/>
  <c r="AS44" i="1"/>
  <c r="AU55" i="34" s="1"/>
  <c r="Z721" i="34"/>
  <c r="AL721" i="34"/>
  <c r="BA721" i="34"/>
  <c r="AU721" i="34"/>
  <c r="AL713" i="34"/>
  <c r="AO690" i="34"/>
  <c r="AU690" i="34"/>
  <c r="AX623" i="34"/>
  <c r="Z623" i="34"/>
  <c r="AL623" i="34"/>
  <c r="AO618" i="34"/>
  <c r="AU618" i="34"/>
  <c r="AU617" i="34"/>
  <c r="AX609" i="34"/>
  <c r="Z609" i="34"/>
  <c r="AL609" i="34"/>
  <c r="BA609" i="34"/>
  <c r="AX597" i="34"/>
  <c r="AU583" i="34"/>
  <c r="AX583" i="34"/>
  <c r="AU579" i="34"/>
  <c r="AX579" i="34"/>
  <c r="BA568" i="34"/>
  <c r="AO562" i="34"/>
  <c r="AX562" i="34"/>
  <c r="AO546" i="34"/>
  <c r="AU546" i="34"/>
  <c r="AO544" i="34"/>
  <c r="AL518" i="34"/>
  <c r="BA518" i="34"/>
  <c r="AO518" i="34"/>
  <c r="AL513" i="34"/>
  <c r="Z513" i="34"/>
  <c r="BA513" i="34"/>
  <c r="AO513" i="34"/>
  <c r="AU513" i="34"/>
  <c r="AL502" i="34"/>
  <c r="BA502" i="34"/>
  <c r="AO502" i="34"/>
  <c r="AL497" i="34"/>
  <c r="Z497" i="34"/>
  <c r="BA497" i="34"/>
  <c r="AO497" i="34"/>
  <c r="AU497" i="34"/>
  <c r="AO447" i="34"/>
  <c r="AL415" i="34"/>
  <c r="AU415" i="34"/>
  <c r="BA414" i="34"/>
  <c r="AO414" i="34"/>
  <c r="AL412" i="34"/>
  <c r="AU412" i="34"/>
  <c r="Z412" i="34"/>
  <c r="BA412" i="34"/>
  <c r="AO412" i="34"/>
  <c r="AL388" i="34"/>
  <c r="Z388" i="34"/>
  <c r="BA388" i="34"/>
  <c r="AO388" i="34"/>
  <c r="AU388" i="34"/>
  <c r="BA336" i="34"/>
  <c r="AL334" i="34"/>
  <c r="BA334" i="34"/>
  <c r="AO334" i="34"/>
  <c r="AU334" i="34"/>
  <c r="BA259" i="34"/>
  <c r="AO259" i="34"/>
  <c r="AU259" i="34"/>
  <c r="AL247" i="34"/>
  <c r="Z247" i="34"/>
  <c r="AO247" i="34"/>
  <c r="AU247" i="34"/>
  <c r="AL246" i="34"/>
  <c r="BA246" i="34"/>
  <c r="AO240" i="34"/>
  <c r="BA240" i="34"/>
  <c r="AU240" i="34"/>
  <c r="AL742" i="34"/>
  <c r="BA742" i="34"/>
  <c r="AO719" i="34"/>
  <c r="AU719" i="34"/>
  <c r="BA719" i="34"/>
  <c r="AO686" i="34"/>
  <c r="AU686" i="34"/>
  <c r="AX617" i="34"/>
  <c r="Z617" i="34"/>
  <c r="AL617" i="34"/>
  <c r="BA617" i="34"/>
  <c r="AO590" i="34"/>
  <c r="AU590" i="34"/>
  <c r="BA590" i="34"/>
  <c r="BA525" i="34"/>
  <c r="AU525" i="34"/>
  <c r="AL367" i="34"/>
  <c r="AU367" i="34"/>
  <c r="Z367" i="34"/>
  <c r="AL364" i="34"/>
  <c r="AO364" i="34"/>
  <c r="BA364" i="34"/>
  <c r="AU364" i="34"/>
  <c r="AL363" i="34"/>
  <c r="BA363" i="34"/>
  <c r="AO363" i="34"/>
  <c r="AU363" i="34"/>
  <c r="AL275" i="34"/>
  <c r="Z275" i="34"/>
  <c r="BA275" i="34"/>
  <c r="AO275" i="34"/>
  <c r="AU275" i="34"/>
  <c r="BA694" i="34"/>
  <c r="BA686" i="34"/>
  <c r="AL674" i="34"/>
  <c r="Z674" i="34"/>
  <c r="AO674" i="34"/>
  <c r="BA674" i="34"/>
  <c r="AL671" i="34"/>
  <c r="AO671" i="34"/>
  <c r="BA671" i="34"/>
  <c r="AU671" i="34"/>
  <c r="AX611" i="34"/>
  <c r="AO611" i="34"/>
  <c r="AU611" i="34"/>
  <c r="AU582" i="34"/>
  <c r="AX582" i="34"/>
  <c r="AU578" i="34"/>
  <c r="AX578" i="34"/>
  <c r="Z528" i="34"/>
  <c r="BA528" i="34"/>
  <c r="Z442" i="34"/>
  <c r="AO442" i="34"/>
  <c r="Z434" i="34"/>
  <c r="AO434" i="34"/>
  <c r="Z428" i="34"/>
  <c r="AU428" i="34"/>
  <c r="Z105" i="34"/>
  <c r="AL105" i="34"/>
  <c r="AX105" i="34"/>
  <c r="AO105" i="34"/>
  <c r="AU105" i="34"/>
  <c r="BA105" i="34"/>
  <c r="AX87" i="34"/>
  <c r="AL87" i="34"/>
  <c r="AK47" i="1"/>
  <c r="AO58" i="34" s="1"/>
  <c r="AS47" i="1"/>
  <c r="AU58" i="34" s="1"/>
  <c r="AW47" i="1"/>
  <c r="BA58" i="34" s="1"/>
  <c r="AU47" i="1"/>
  <c r="AX58" i="34" s="1"/>
  <c r="AL726" i="34"/>
  <c r="AO726" i="34"/>
  <c r="AL724" i="34"/>
  <c r="AO724" i="34"/>
  <c r="Z722" i="34"/>
  <c r="AO722" i="34"/>
  <c r="AO718" i="34"/>
  <c r="BA713" i="34"/>
  <c r="BA703" i="34"/>
  <c r="Z703" i="34"/>
  <c r="AO703" i="34"/>
  <c r="AU703" i="34"/>
  <c r="Z694" i="34"/>
  <c r="Z693" i="34"/>
  <c r="BA693" i="34"/>
  <c r="AO693" i="34"/>
  <c r="AU693" i="34"/>
  <c r="BA690" i="34"/>
  <c r="Z686" i="34"/>
  <c r="AO626" i="34"/>
  <c r="AU626" i="34"/>
  <c r="AU625" i="34"/>
  <c r="AO625" i="34"/>
  <c r="AL615" i="34"/>
  <c r="Z615" i="34"/>
  <c r="AX614" i="34"/>
  <c r="AO606" i="34"/>
  <c r="AU606" i="34"/>
  <c r="BA606" i="34"/>
  <c r="AX599" i="34"/>
  <c r="Z599" i="34"/>
  <c r="AL599" i="34"/>
  <c r="BA599" i="34"/>
  <c r="AX593" i="34"/>
  <c r="Z593" i="34"/>
  <c r="AL593" i="34"/>
  <c r="BA593" i="34"/>
  <c r="AL591" i="34"/>
  <c r="Z591" i="34"/>
  <c r="AX590" i="34"/>
  <c r="BA562" i="34"/>
  <c r="AX552" i="34"/>
  <c r="AO552" i="34"/>
  <c r="AU552" i="34"/>
  <c r="AL536" i="34"/>
  <c r="BA536" i="34"/>
  <c r="Z536" i="34"/>
  <c r="Z534" i="34"/>
  <c r="BA534" i="34"/>
  <c r="AL509" i="34"/>
  <c r="BA509" i="34"/>
  <c r="Z509" i="34"/>
  <c r="AL493" i="34"/>
  <c r="BA493" i="34"/>
  <c r="Z493" i="34"/>
  <c r="AL408" i="34"/>
  <c r="AO408" i="34"/>
  <c r="BA408" i="34"/>
  <c r="Z408" i="34"/>
  <c r="AU408" i="34"/>
  <c r="AL399" i="34"/>
  <c r="AU399" i="34"/>
  <c r="AL396" i="34"/>
  <c r="AO396" i="34"/>
  <c r="BA396" i="34"/>
  <c r="AU396" i="34"/>
  <c r="AL383" i="34"/>
  <c r="AU383" i="34"/>
  <c r="BA382" i="34"/>
  <c r="AO382" i="34"/>
  <c r="AL380" i="34"/>
  <c r="AU380" i="34"/>
  <c r="Z380" i="34"/>
  <c r="BA380" i="34"/>
  <c r="AO380" i="34"/>
  <c r="Z364" i="34"/>
  <c r="AO318" i="34"/>
  <c r="BA318" i="34"/>
  <c r="AU318" i="34"/>
  <c r="BA311" i="34"/>
  <c r="AL174" i="34"/>
  <c r="Z174" i="34"/>
  <c r="AO174" i="34"/>
  <c r="AU174" i="34"/>
  <c r="BA174" i="34"/>
  <c r="AU603" i="34"/>
  <c r="AO603" i="34"/>
  <c r="AX602" i="34"/>
  <c r="AL596" i="34"/>
  <c r="AU587" i="34"/>
  <c r="AO587" i="34"/>
  <c r="AX586" i="34"/>
  <c r="AU580" i="34"/>
  <c r="AX580" i="34"/>
  <c r="AU576" i="34"/>
  <c r="AX576" i="34"/>
  <c r="AO566" i="34"/>
  <c r="AX566" i="34"/>
  <c r="AO553" i="34"/>
  <c r="AX553" i="34"/>
  <c r="BA548" i="34"/>
  <c r="Z542" i="34"/>
  <c r="Z526" i="34"/>
  <c r="AL523" i="34"/>
  <c r="Z523" i="34"/>
  <c r="AU491" i="34"/>
  <c r="BA491" i="34"/>
  <c r="AL491" i="34"/>
  <c r="AL488" i="34"/>
  <c r="AX488" i="34"/>
  <c r="AU474" i="34"/>
  <c r="AO474" i="34"/>
  <c r="AO473" i="34"/>
  <c r="BA473" i="34"/>
  <c r="AU473" i="34"/>
  <c r="BA453" i="34"/>
  <c r="AO453" i="34"/>
  <c r="AU453" i="34"/>
  <c r="AL423" i="34"/>
  <c r="AU423" i="34"/>
  <c r="AU409" i="34"/>
  <c r="Z393" i="34"/>
  <c r="AL391" i="34"/>
  <c r="AU391" i="34"/>
  <c r="AU377" i="34"/>
  <c r="AO302" i="34"/>
  <c r="BA302" i="34"/>
  <c r="AU302" i="34"/>
  <c r="AO212" i="34"/>
  <c r="Z212" i="34"/>
  <c r="AL273" i="34"/>
  <c r="AO273" i="34"/>
  <c r="AU273" i="34"/>
  <c r="AL167" i="34"/>
  <c r="Z167" i="34"/>
  <c r="AU167" i="34"/>
  <c r="U20" i="1"/>
  <c r="AI20" i="1"/>
  <c r="AL31" i="34" s="1"/>
  <c r="AU20" i="1"/>
  <c r="AX31" i="34" s="1"/>
  <c r="AK20" i="1"/>
  <c r="AO31" i="34" s="1"/>
  <c r="AS20" i="1"/>
  <c r="AU31" i="34" s="1"/>
  <c r="AW20" i="1"/>
  <c r="U12" i="1"/>
  <c r="Z23" i="34" s="1"/>
  <c r="AI12" i="1"/>
  <c r="AL23" i="34" s="1"/>
  <c r="AU12" i="1"/>
  <c r="AX23" i="34" s="1"/>
  <c r="AK12" i="1"/>
  <c r="AO23" i="34" s="1"/>
  <c r="AS12" i="1"/>
  <c r="AW12" i="1"/>
  <c r="BA23" i="34" s="1"/>
  <c r="AW9" i="1"/>
  <c r="BA20" i="34" s="1"/>
  <c r="AK9" i="1"/>
  <c r="AO20" i="34" s="1"/>
  <c r="AS9" i="1"/>
  <c r="AU725" i="34"/>
  <c r="AO725" i="34"/>
  <c r="AL717" i="34"/>
  <c r="AX701" i="34"/>
  <c r="AU683" i="34"/>
  <c r="AU682" i="34"/>
  <c r="AO596" i="34"/>
  <c r="AU596" i="34"/>
  <c r="BA596" i="34"/>
  <c r="AU581" i="34"/>
  <c r="AX581" i="34"/>
  <c r="AU577" i="34"/>
  <c r="AX577" i="34"/>
  <c r="AL538" i="34"/>
  <c r="AO538" i="34"/>
  <c r="AL532" i="34"/>
  <c r="AO532" i="34"/>
  <c r="AL506" i="34"/>
  <c r="BA506" i="34"/>
  <c r="AL482" i="34"/>
  <c r="AX482" i="34"/>
  <c r="AO476" i="34"/>
  <c r="BA476" i="34"/>
  <c r="AU476" i="34"/>
  <c r="Z456" i="34"/>
  <c r="AO456" i="34"/>
  <c r="AU456" i="34"/>
  <c r="Z452" i="34"/>
  <c r="AO452" i="34"/>
  <c r="BA403" i="34"/>
  <c r="AO403" i="34"/>
  <c r="AU403" i="34"/>
  <c r="BA371" i="34"/>
  <c r="AO371" i="34"/>
  <c r="AU371" i="34"/>
  <c r="AL358" i="34"/>
  <c r="AO358" i="34"/>
  <c r="BA358" i="34"/>
  <c r="AL354" i="34"/>
  <c r="AO354" i="34"/>
  <c r="BA354" i="34"/>
  <c r="AL350" i="34"/>
  <c r="AO350" i="34"/>
  <c r="BA350" i="34"/>
  <c r="AL346" i="34"/>
  <c r="AO346" i="34"/>
  <c r="BA346" i="34"/>
  <c r="AL342" i="34"/>
  <c r="AO342" i="34"/>
  <c r="BA342" i="34"/>
  <c r="AL329" i="34"/>
  <c r="AX329" i="34"/>
  <c r="BA329" i="34"/>
  <c r="AO329" i="34"/>
  <c r="AU329" i="34"/>
  <c r="AL264" i="34"/>
  <c r="BA264" i="34"/>
  <c r="AX138" i="34"/>
  <c r="Z138" i="34"/>
  <c r="AL138" i="34"/>
  <c r="BA138" i="34"/>
  <c r="AO138" i="34"/>
  <c r="AU138" i="34"/>
  <c r="BA561" i="34"/>
  <c r="AU561" i="34"/>
  <c r="Z539" i="34"/>
  <c r="Z537" i="34"/>
  <c r="BA522" i="34"/>
  <c r="Z520" i="34"/>
  <c r="Z517" i="34"/>
  <c r="Z501" i="34"/>
  <c r="AX486" i="34"/>
  <c r="BA460" i="34"/>
  <c r="AU432" i="34"/>
  <c r="Z407" i="34"/>
  <c r="AU404" i="34"/>
  <c r="Z400" i="34"/>
  <c r="Z375" i="34"/>
  <c r="AU372" i="34"/>
  <c r="BA362" i="34"/>
  <c r="AL321" i="34"/>
  <c r="AX321" i="34"/>
  <c r="AO315" i="34"/>
  <c r="BA315" i="34"/>
  <c r="AO282" i="34"/>
  <c r="Z282" i="34"/>
  <c r="AU281" i="34"/>
  <c r="AL268" i="34"/>
  <c r="BA268" i="34"/>
  <c r="AL248" i="34"/>
  <c r="Z248" i="34"/>
  <c r="AO244" i="34"/>
  <c r="BA244" i="34"/>
  <c r="Z244" i="34"/>
  <c r="BA226" i="34"/>
  <c r="Z226" i="34"/>
  <c r="AO226" i="34"/>
  <c r="Z222" i="34"/>
  <c r="AL192" i="34"/>
  <c r="BA192" i="34"/>
  <c r="AO192" i="34"/>
  <c r="AU192" i="34"/>
  <c r="Z192" i="34"/>
  <c r="U56" i="1"/>
  <c r="Z67" i="34" s="1"/>
  <c r="AI56" i="1"/>
  <c r="AL67" i="34" s="1"/>
  <c r="AU56" i="1"/>
  <c r="AX67" i="34" s="1"/>
  <c r="AK56" i="1"/>
  <c r="AO67" i="34" s="1"/>
  <c r="AS56" i="1"/>
  <c r="AU67" i="34" s="1"/>
  <c r="AW56" i="1"/>
  <c r="BA67" i="34" s="1"/>
  <c r="AY55" i="1"/>
  <c r="AU340" i="34"/>
  <c r="AU338" i="34"/>
  <c r="AU319" i="34"/>
  <c r="AU315" i="34"/>
  <c r="AO299" i="34"/>
  <c r="Z299" i="34"/>
  <c r="Z276" i="34"/>
  <c r="AL260" i="34"/>
  <c r="Z260" i="34"/>
  <c r="AL256" i="34"/>
  <c r="Z256" i="34"/>
  <c r="Z234" i="34"/>
  <c r="BA234" i="34"/>
  <c r="AO234" i="34"/>
  <c r="AO220" i="34"/>
  <c r="Z220" i="34"/>
  <c r="AL189" i="34"/>
  <c r="AU189" i="34"/>
  <c r="Z189" i="34"/>
  <c r="BA189" i="34"/>
  <c r="AO153" i="34"/>
  <c r="AU153" i="34"/>
  <c r="BA153" i="34"/>
  <c r="Z141" i="34"/>
  <c r="AL141" i="34"/>
  <c r="AU141" i="34"/>
  <c r="AL255" i="34"/>
  <c r="Z255" i="34"/>
  <c r="Z232" i="34"/>
  <c r="AO232" i="34"/>
  <c r="Z209" i="34"/>
  <c r="AU209" i="34"/>
  <c r="BA197" i="34"/>
  <c r="AO197" i="34"/>
  <c r="AU197" i="34"/>
  <c r="AL188" i="34"/>
  <c r="BA188" i="34"/>
  <c r="AL145" i="34"/>
  <c r="Z145" i="34"/>
  <c r="AU145" i="34"/>
  <c r="Z137" i="34"/>
  <c r="AL137" i="34"/>
  <c r="BA137" i="34"/>
  <c r="AO134" i="34"/>
  <c r="AU134" i="34"/>
  <c r="BA134" i="34"/>
  <c r="U58" i="1"/>
  <c r="Z69" i="34" s="1"/>
  <c r="AI58" i="1"/>
  <c r="AL69" i="34" s="1"/>
  <c r="AU58" i="1"/>
  <c r="AX69" i="34" s="1"/>
  <c r="AW58" i="1"/>
  <c r="BA69" i="34" s="1"/>
  <c r="AK58" i="1"/>
  <c r="AO69" i="34" s="1"/>
  <c r="AS58" i="1"/>
  <c r="AU69" i="34" s="1"/>
  <c r="BA279" i="34"/>
  <c r="BA274" i="34"/>
  <c r="BA272" i="34"/>
  <c r="AL195" i="34"/>
  <c r="Z195" i="34"/>
  <c r="BA195" i="34"/>
  <c r="AL193" i="34"/>
  <c r="Z193" i="34"/>
  <c r="AO193" i="34"/>
  <c r="BA193" i="34"/>
  <c r="Z143" i="34"/>
  <c r="AL143" i="34"/>
  <c r="AX134" i="34"/>
  <c r="Z133" i="34"/>
  <c r="AL133" i="34"/>
  <c r="Z100" i="34"/>
  <c r="AO100" i="34"/>
  <c r="AU100" i="34"/>
  <c r="BA100" i="34"/>
  <c r="BA89" i="34"/>
  <c r="AO89" i="34"/>
  <c r="AU89" i="34"/>
  <c r="AL82" i="34"/>
  <c r="AX82" i="34"/>
  <c r="AK34" i="1"/>
  <c r="AO45" i="34" s="1"/>
  <c r="AU34" i="1"/>
  <c r="AU213" i="34"/>
  <c r="AU178" i="34"/>
  <c r="BA166" i="34"/>
  <c r="Z150" i="34"/>
  <c r="Z149" i="34"/>
  <c r="BA146" i="34"/>
  <c r="Z146" i="34"/>
  <c r="BA140" i="34"/>
  <c r="BA136" i="34"/>
  <c r="Z136" i="34"/>
  <c r="AL104" i="34"/>
  <c r="Z98" i="34"/>
  <c r="AL98" i="34"/>
  <c r="AX98" i="34"/>
  <c r="AU97" i="34"/>
  <c r="Z96" i="34"/>
  <c r="BA96" i="34"/>
  <c r="AO96" i="34"/>
  <c r="AU96" i="34"/>
  <c r="AO93" i="34"/>
  <c r="Z93" i="34"/>
  <c r="AL93" i="34"/>
  <c r="Z91" i="34"/>
  <c r="AL91" i="34"/>
  <c r="AX91" i="34"/>
  <c r="AO77" i="34"/>
  <c r="AU77" i="34"/>
  <c r="BA77" i="34"/>
  <c r="Z77" i="34"/>
  <c r="AI54" i="1"/>
  <c r="AL65" i="34" s="1"/>
  <c r="AF54" i="1"/>
  <c r="AP53" i="1"/>
  <c r="AF53" i="1"/>
  <c r="AG53" i="1" s="1"/>
  <c r="O53" i="1"/>
  <c r="AS51" i="1"/>
  <c r="AU62" i="34" s="1"/>
  <c r="AW51" i="1"/>
  <c r="BA62" i="34" s="1"/>
  <c r="U51" i="1"/>
  <c r="Z62" i="34" s="1"/>
  <c r="AI51" i="1"/>
  <c r="AL62" i="34" s="1"/>
  <c r="AP50" i="1"/>
  <c r="O30" i="1"/>
  <c r="AW26" i="1"/>
  <c r="BA37" i="34" s="1"/>
  <c r="AK26" i="1"/>
  <c r="AS26" i="1"/>
  <c r="AX97" i="34"/>
  <c r="Z97" i="34"/>
  <c r="AL97" i="34"/>
  <c r="BA97" i="34"/>
  <c r="AO86" i="34"/>
  <c r="AU86" i="34"/>
  <c r="BA86" i="34"/>
  <c r="Z86" i="34"/>
  <c r="Z78" i="34"/>
  <c r="AL78" i="34"/>
  <c r="AX78" i="34"/>
  <c r="U61" i="1"/>
  <c r="Z72" i="34" s="1"/>
  <c r="AI61" i="1"/>
  <c r="AL72" i="34" s="1"/>
  <c r="AU61" i="1"/>
  <c r="AX72" i="34" s="1"/>
  <c r="AP54" i="1"/>
  <c r="U52" i="1"/>
  <c r="Z63" i="34" s="1"/>
  <c r="AI52" i="1"/>
  <c r="AL63" i="34" s="1"/>
  <c r="AU52" i="1"/>
  <c r="AX63" i="34" s="1"/>
  <c r="U48" i="1"/>
  <c r="Z59" i="34" s="1"/>
  <c r="AI48" i="1"/>
  <c r="AL59" i="34" s="1"/>
  <c r="AU48" i="1"/>
  <c r="U43" i="1"/>
  <c r="Z54" i="34" s="1"/>
  <c r="AI43" i="1"/>
  <c r="AL54" i="34" s="1"/>
  <c r="AU43" i="1"/>
  <c r="AX54" i="34" s="1"/>
  <c r="AI40" i="1"/>
  <c r="AL51" i="34" s="1"/>
  <c r="AU40" i="1"/>
  <c r="AK40" i="1"/>
  <c r="O38" i="1"/>
  <c r="AI38" i="1"/>
  <c r="AL49" i="34" s="1"/>
  <c r="U38" i="1"/>
  <c r="Z49" i="34" s="1"/>
  <c r="AK38" i="1"/>
  <c r="AO49" i="34" s="1"/>
  <c r="O36" i="1"/>
  <c r="U33" i="1"/>
  <c r="Z44" i="34" s="1"/>
  <c r="AK33" i="1"/>
  <c r="AO44" i="34" s="1"/>
  <c r="AS33" i="1"/>
  <c r="AU44" i="34" s="1"/>
  <c r="AW33" i="1"/>
  <c r="BA44" i="34" s="1"/>
  <c r="U28" i="1"/>
  <c r="Z39" i="34" s="1"/>
  <c r="AI28" i="1"/>
  <c r="AL39" i="34" s="1"/>
  <c r="AU28" i="1"/>
  <c r="AX39" i="34" s="1"/>
  <c r="AK28" i="1"/>
  <c r="AS28" i="1"/>
  <c r="AU39" i="34" s="1"/>
  <c r="AI27" i="1"/>
  <c r="AL38" i="34" s="1"/>
  <c r="U27" i="1"/>
  <c r="Z38" i="34" s="1"/>
  <c r="AK27" i="1"/>
  <c r="AO38" i="34" s="1"/>
  <c r="AS27" i="1"/>
  <c r="AW27" i="1"/>
  <c r="BA95" i="34"/>
  <c r="BA84" i="34"/>
  <c r="AF62" i="1"/>
  <c r="O52" i="1"/>
  <c r="AP51" i="1"/>
  <c r="AF51" i="1"/>
  <c r="O51" i="1"/>
  <c r="AW45" i="1"/>
  <c r="BA56" i="34" s="1"/>
  <c r="O35" i="1"/>
  <c r="AO35" i="1"/>
  <c r="AP32" i="1"/>
  <c r="AI32" i="1"/>
  <c r="AL43" i="34" s="1"/>
  <c r="AF32" i="1"/>
  <c r="U22" i="1"/>
  <c r="Z33" i="34" s="1"/>
  <c r="AW22" i="1"/>
  <c r="BA33" i="34" s="1"/>
  <c r="AK22" i="1"/>
  <c r="AO33" i="34" s="1"/>
  <c r="AS22" i="1"/>
  <c r="AU33" i="34" s="1"/>
  <c r="AP62" i="1"/>
  <c r="AP58" i="1"/>
  <c r="AF58" i="1"/>
  <c r="AP56" i="1"/>
  <c r="AF56" i="1"/>
  <c r="AP49" i="1"/>
  <c r="AP48" i="1"/>
  <c r="AF46" i="1"/>
  <c r="O44" i="1"/>
  <c r="AP43" i="1"/>
  <c r="AF43" i="1"/>
  <c r="O43" i="1"/>
  <c r="AF40" i="1"/>
  <c r="O40" i="1"/>
  <c r="AP25" i="1"/>
  <c r="U23" i="1"/>
  <c r="Z34" i="34" s="1"/>
  <c r="AI23" i="1"/>
  <c r="AL34" i="34" s="1"/>
  <c r="AU23" i="1"/>
  <c r="AK23" i="1"/>
  <c r="AO34" i="34" s="1"/>
  <c r="AS23" i="1"/>
  <c r="AU34" i="34" s="1"/>
  <c r="AW23" i="1"/>
  <c r="BA34" i="34" s="1"/>
  <c r="O4" i="1"/>
  <c r="O29" i="1"/>
  <c r="AW25" i="1"/>
  <c r="AS25" i="1"/>
  <c r="AU36" i="34" s="1"/>
  <c r="AK25" i="1"/>
  <c r="AO36" i="34" s="1"/>
  <c r="AW15" i="1"/>
  <c r="BA26" i="34" s="1"/>
  <c r="AS15" i="1"/>
  <c r="AU26" i="34" s="1"/>
  <c r="AW8" i="1"/>
  <c r="BA19" i="34" s="1"/>
  <c r="AS8" i="1"/>
  <c r="AP29" i="1"/>
  <c r="AP28" i="1"/>
  <c r="AF27" i="1"/>
  <c r="AG27" i="1" s="1"/>
  <c r="F25" i="7" s="1"/>
  <c r="AP23" i="1"/>
  <c r="AF23" i="1"/>
  <c r="AF22" i="1"/>
  <c r="AP21" i="1"/>
  <c r="AP20" i="1"/>
  <c r="AF20" i="1"/>
  <c r="AW19" i="1"/>
  <c r="BA30" i="34" s="1"/>
  <c r="AS19" i="1"/>
  <c r="AU30" i="34" s="1"/>
  <c r="AP17" i="1"/>
  <c r="AP13" i="1"/>
  <c r="AP12" i="1"/>
  <c r="AS10" i="1"/>
  <c r="AK10" i="1"/>
  <c r="AO21" i="34" s="1"/>
  <c r="AP6" i="1"/>
  <c r="AP4" i="1"/>
  <c r="Z714" i="34"/>
  <c r="AL714" i="34"/>
  <c r="AX714" i="34"/>
  <c r="Z710" i="34"/>
  <c r="AL710" i="34"/>
  <c r="AX710" i="34"/>
  <c r="AU706" i="34"/>
  <c r="Z706" i="34"/>
  <c r="AL706" i="34"/>
  <c r="AX706" i="34"/>
  <c r="AL702" i="34"/>
  <c r="AU667" i="34"/>
  <c r="BA667" i="34"/>
  <c r="Z667" i="34"/>
  <c r="AL667" i="34"/>
  <c r="AX667" i="34"/>
  <c r="AU663" i="34"/>
  <c r="BA663" i="34"/>
  <c r="Z663" i="34"/>
  <c r="AL663" i="34"/>
  <c r="AX663" i="34"/>
  <c r="AU659" i="34"/>
  <c r="BA659" i="34"/>
  <c r="Z659" i="34"/>
  <c r="AL659" i="34"/>
  <c r="AX659" i="34"/>
  <c r="AU651" i="34"/>
  <c r="BA651" i="34"/>
  <c r="Z651" i="34"/>
  <c r="AL651" i="34"/>
  <c r="AX651" i="34"/>
  <c r="AU643" i="34"/>
  <c r="BA643" i="34"/>
  <c r="Z643" i="34"/>
  <c r="AL643" i="34"/>
  <c r="AX643" i="34"/>
  <c r="AU635" i="34"/>
  <c r="BA635" i="34"/>
  <c r="Z635" i="34"/>
  <c r="AL635" i="34"/>
  <c r="AX635" i="34"/>
  <c r="AU631" i="34"/>
  <c r="BA631" i="34"/>
  <c r="Z631" i="34"/>
  <c r="AL631" i="34"/>
  <c r="AX631" i="34"/>
  <c r="AO592" i="34"/>
  <c r="Z592" i="34"/>
  <c r="AL592" i="34"/>
  <c r="AX592" i="34"/>
  <c r="AU592" i="34"/>
  <c r="BA592" i="34"/>
  <c r="AL500" i="34"/>
  <c r="Z500" i="34"/>
  <c r="BA500" i="34"/>
  <c r="AO500" i="34"/>
  <c r="AU500" i="34"/>
  <c r="AU774" i="34"/>
  <c r="AU773" i="34"/>
  <c r="AU772" i="34"/>
  <c r="AU771" i="34"/>
  <c r="AU770" i="34"/>
  <c r="AU769" i="34"/>
  <c r="AU768" i="34"/>
  <c r="AU767" i="34"/>
  <c r="AU766" i="34"/>
  <c r="AU765" i="34"/>
  <c r="AU764" i="34"/>
  <c r="AU763" i="34"/>
  <c r="AU762" i="34"/>
  <c r="AU761" i="34"/>
  <c r="AU760" i="34"/>
  <c r="AU759" i="34"/>
  <c r="AU758" i="34"/>
  <c r="AU757" i="34"/>
  <c r="AU756" i="34"/>
  <c r="AU755" i="34"/>
  <c r="AU754" i="34"/>
  <c r="AU753" i="34"/>
  <c r="AU752" i="34"/>
  <c r="AU751" i="34"/>
  <c r="AU750" i="34"/>
  <c r="AU749" i="34"/>
  <c r="AU748" i="34"/>
  <c r="AU747" i="34"/>
  <c r="AU746" i="34"/>
  <c r="AU745" i="34"/>
  <c r="AU744" i="34"/>
  <c r="AU743" i="34"/>
  <c r="AU742" i="34"/>
  <c r="AU741" i="34"/>
  <c r="AU740" i="34"/>
  <c r="AU739" i="34"/>
  <c r="AU738" i="34"/>
  <c r="AU737" i="34"/>
  <c r="AU736" i="34"/>
  <c r="AU735" i="34"/>
  <c r="AU734" i="34"/>
  <c r="AU733" i="34"/>
  <c r="AU732" i="34"/>
  <c r="AU731" i="34"/>
  <c r="AU730" i="34"/>
  <c r="AU729" i="34"/>
  <c r="AU728" i="34"/>
  <c r="AU727" i="34"/>
  <c r="AU726" i="34"/>
  <c r="Z726" i="34"/>
  <c r="AL723" i="34"/>
  <c r="AU723" i="34"/>
  <c r="AL720" i="34"/>
  <c r="AO715" i="34"/>
  <c r="Z715" i="34"/>
  <c r="AL715" i="34"/>
  <c r="Z708" i="34"/>
  <c r="AL708" i="34"/>
  <c r="AL685" i="34"/>
  <c r="Z685" i="34"/>
  <c r="AL684" i="34"/>
  <c r="Z684" i="34"/>
  <c r="AO684" i="34"/>
  <c r="BA684" i="34"/>
  <c r="AL681" i="34"/>
  <c r="Z681" i="34"/>
  <c r="AL680" i="34"/>
  <c r="Z680" i="34"/>
  <c r="AO680" i="34"/>
  <c r="BA680" i="34"/>
  <c r="AL677" i="34"/>
  <c r="Z677" i="34"/>
  <c r="AL676" i="34"/>
  <c r="Z676" i="34"/>
  <c r="AO676" i="34"/>
  <c r="BA676" i="34"/>
  <c r="AL673" i="34"/>
  <c r="Z673" i="34"/>
  <c r="AL672" i="34"/>
  <c r="Z672" i="34"/>
  <c r="AO672" i="34"/>
  <c r="BA672" i="34"/>
  <c r="AU666" i="34"/>
  <c r="BA666" i="34"/>
  <c r="Z666" i="34"/>
  <c r="AL666" i="34"/>
  <c r="AX666" i="34"/>
  <c r="AU662" i="34"/>
  <c r="BA662" i="34"/>
  <c r="Z662" i="34"/>
  <c r="AL662" i="34"/>
  <c r="AX662" i="34"/>
  <c r="AU658" i="34"/>
  <c r="BA658" i="34"/>
  <c r="Z658" i="34"/>
  <c r="AL658" i="34"/>
  <c r="AX658" i="34"/>
  <c r="AU654" i="34"/>
  <c r="BA654" i="34"/>
  <c r="Z654" i="34"/>
  <c r="AL654" i="34"/>
  <c r="AX654" i="34"/>
  <c r="AU650" i="34"/>
  <c r="BA650" i="34"/>
  <c r="Z650" i="34"/>
  <c r="AL650" i="34"/>
  <c r="AX650" i="34"/>
  <c r="AU646" i="34"/>
  <c r="BA646" i="34"/>
  <c r="AL646" i="34"/>
  <c r="AX646" i="34"/>
  <c r="AU642" i="34"/>
  <c r="BA642" i="34"/>
  <c r="Z642" i="34"/>
  <c r="AL642" i="34"/>
  <c r="AX642" i="34"/>
  <c r="AU638" i="34"/>
  <c r="BA638" i="34"/>
  <c r="Z638" i="34"/>
  <c r="AL638" i="34"/>
  <c r="AX638" i="34"/>
  <c r="AU634" i="34"/>
  <c r="BA634" i="34"/>
  <c r="Z634" i="34"/>
  <c r="AL634" i="34"/>
  <c r="AX634" i="34"/>
  <c r="AU630" i="34"/>
  <c r="BA630" i="34"/>
  <c r="Z630" i="34"/>
  <c r="AL630" i="34"/>
  <c r="AX630" i="34"/>
  <c r="AO600" i="34"/>
  <c r="Z600" i="34"/>
  <c r="AL600" i="34"/>
  <c r="AX600" i="34"/>
  <c r="AU600" i="34"/>
  <c r="BA600" i="34"/>
  <c r="AL512" i="34"/>
  <c r="Z512" i="34"/>
  <c r="BA512" i="34"/>
  <c r="AO512" i="34"/>
  <c r="AU512" i="34"/>
  <c r="AL496" i="34"/>
  <c r="Z496" i="34"/>
  <c r="BA496" i="34"/>
  <c r="AO496" i="34"/>
  <c r="AU496" i="34"/>
  <c r="Z716" i="34"/>
  <c r="AL716" i="34"/>
  <c r="Z698" i="34"/>
  <c r="AU698" i="34"/>
  <c r="AU655" i="34"/>
  <c r="BA655" i="34"/>
  <c r="Z655" i="34"/>
  <c r="AL655" i="34"/>
  <c r="AX655" i="34"/>
  <c r="AU647" i="34"/>
  <c r="BA647" i="34"/>
  <c r="Z647" i="34"/>
  <c r="AL647" i="34"/>
  <c r="AX647" i="34"/>
  <c r="AU639" i="34"/>
  <c r="BA639" i="34"/>
  <c r="Z639" i="34"/>
  <c r="AL639" i="34"/>
  <c r="AX639" i="34"/>
  <c r="AL516" i="34"/>
  <c r="Z516" i="34"/>
  <c r="BA516" i="34"/>
  <c r="AO516" i="34"/>
  <c r="AU516" i="34"/>
  <c r="BA774" i="34"/>
  <c r="AO774" i="34"/>
  <c r="Z774" i="34"/>
  <c r="BA773" i="34"/>
  <c r="AO773" i="34"/>
  <c r="Z773" i="34"/>
  <c r="BA772" i="34"/>
  <c r="AO772" i="34"/>
  <c r="Z772" i="34"/>
  <c r="BA771" i="34"/>
  <c r="AO771" i="34"/>
  <c r="Z771" i="34"/>
  <c r="BA770" i="34"/>
  <c r="AO770" i="34"/>
  <c r="Z770" i="34"/>
  <c r="BA769" i="34"/>
  <c r="AO769" i="34"/>
  <c r="Z769" i="34"/>
  <c r="BA768" i="34"/>
  <c r="AO768" i="34"/>
  <c r="Z768" i="34"/>
  <c r="BA767" i="34"/>
  <c r="AO767" i="34"/>
  <c r="Z767" i="34"/>
  <c r="BA766" i="34"/>
  <c r="AO766" i="34"/>
  <c r="Z766" i="34"/>
  <c r="BA765" i="34"/>
  <c r="AO765" i="34"/>
  <c r="Z765" i="34"/>
  <c r="BA764" i="34"/>
  <c r="AO764" i="34"/>
  <c r="Z764" i="34"/>
  <c r="BA763" i="34"/>
  <c r="AO763" i="34"/>
  <c r="Z763" i="34"/>
  <c r="BA762" i="34"/>
  <c r="AO762" i="34"/>
  <c r="Z762" i="34"/>
  <c r="BA761" i="34"/>
  <c r="AO761" i="34"/>
  <c r="Z761" i="34"/>
  <c r="BA760" i="34"/>
  <c r="AO760" i="34"/>
  <c r="Z760" i="34"/>
  <c r="BA759" i="34"/>
  <c r="AO759" i="34"/>
  <c r="Z759" i="34"/>
  <c r="BA758" i="34"/>
  <c r="AO758" i="34"/>
  <c r="Z758" i="34"/>
  <c r="BA757" i="34"/>
  <c r="AO757" i="34"/>
  <c r="Z757" i="34"/>
  <c r="BA756" i="34"/>
  <c r="AO756" i="34"/>
  <c r="Z756" i="34"/>
  <c r="BA755" i="34"/>
  <c r="AO755" i="34"/>
  <c r="Z755" i="34"/>
  <c r="BA754" i="34"/>
  <c r="AO754" i="34"/>
  <c r="Z754" i="34"/>
  <c r="BA753" i="34"/>
  <c r="AO753" i="34"/>
  <c r="Z753" i="34"/>
  <c r="BA752" i="34"/>
  <c r="AO752" i="34"/>
  <c r="Z752" i="34"/>
  <c r="BA751" i="34"/>
  <c r="AO751" i="34"/>
  <c r="Z751" i="34"/>
  <c r="BA750" i="34"/>
  <c r="AO750" i="34"/>
  <c r="Z750" i="34"/>
  <c r="BA749" i="34"/>
  <c r="AO749" i="34"/>
  <c r="Z749" i="34"/>
  <c r="BA748" i="34"/>
  <c r="AO748" i="34"/>
  <c r="Z748" i="34"/>
  <c r="BA747" i="34"/>
  <c r="AO747" i="34"/>
  <c r="Z747" i="34"/>
  <c r="BA746" i="34"/>
  <c r="AO746" i="34"/>
  <c r="Z746" i="34"/>
  <c r="BA745" i="34"/>
  <c r="AO745" i="34"/>
  <c r="Z745" i="34"/>
  <c r="BA744" i="34"/>
  <c r="AO744" i="34"/>
  <c r="Z744" i="34"/>
  <c r="BA743" i="34"/>
  <c r="AO743" i="34"/>
  <c r="Z743" i="34"/>
  <c r="AO742" i="34"/>
  <c r="Z742" i="34"/>
  <c r="Z741" i="34"/>
  <c r="AL722" i="34"/>
  <c r="AU722" i="34"/>
  <c r="AU714" i="34"/>
  <c r="AO714" i="34"/>
  <c r="AO710" i="34"/>
  <c r="AO706" i="34"/>
  <c r="AO702" i="34"/>
  <c r="AO698" i="34"/>
  <c r="AO697" i="34"/>
  <c r="BA697" i="34"/>
  <c r="Z697" i="34"/>
  <c r="AU697" i="34"/>
  <c r="AL670" i="34"/>
  <c r="Z670" i="34"/>
  <c r="AX670" i="34"/>
  <c r="AO670" i="34"/>
  <c r="AU669" i="34"/>
  <c r="BA669" i="34"/>
  <c r="Z669" i="34"/>
  <c r="AL669" i="34"/>
  <c r="AX669" i="34"/>
  <c r="AO667" i="34"/>
  <c r="AU665" i="34"/>
  <c r="BA665" i="34"/>
  <c r="Z665" i="34"/>
  <c r="AL665" i="34"/>
  <c r="AX665" i="34"/>
  <c r="AO663" i="34"/>
  <c r="AU661" i="34"/>
  <c r="BA661" i="34"/>
  <c r="Z661" i="34"/>
  <c r="AL661" i="34"/>
  <c r="AX661" i="34"/>
  <c r="AO659" i="34"/>
  <c r="AU657" i="34"/>
  <c r="BA657" i="34"/>
  <c r="Z657" i="34"/>
  <c r="AL657" i="34"/>
  <c r="AX657" i="34"/>
  <c r="AO655" i="34"/>
  <c r="AU653" i="34"/>
  <c r="BA653" i="34"/>
  <c r="Z653" i="34"/>
  <c r="AL653" i="34"/>
  <c r="AX653" i="34"/>
  <c r="AO651" i="34"/>
  <c r="AU649" i="34"/>
  <c r="BA649" i="34"/>
  <c r="Z649" i="34"/>
  <c r="AL649" i="34"/>
  <c r="AX649" i="34"/>
  <c r="AO647" i="34"/>
  <c r="AU645" i="34"/>
  <c r="BA645" i="34"/>
  <c r="Z645" i="34"/>
  <c r="AL645" i="34"/>
  <c r="AX645" i="34"/>
  <c r="AO643" i="34"/>
  <c r="AU641" i="34"/>
  <c r="BA641" i="34"/>
  <c r="Z641" i="34"/>
  <c r="AL641" i="34"/>
  <c r="AX641" i="34"/>
  <c r="AO639" i="34"/>
  <c r="AU637" i="34"/>
  <c r="BA637" i="34"/>
  <c r="Z637" i="34"/>
  <c r="AL637" i="34"/>
  <c r="AX637" i="34"/>
  <c r="AO635" i="34"/>
  <c r="AU633" i="34"/>
  <c r="BA633" i="34"/>
  <c r="Z633" i="34"/>
  <c r="AL633" i="34"/>
  <c r="AX633" i="34"/>
  <c r="AO631" i="34"/>
  <c r="AU629" i="34"/>
  <c r="BA629" i="34"/>
  <c r="Z629" i="34"/>
  <c r="AL629" i="34"/>
  <c r="AX629" i="34"/>
  <c r="AO608" i="34"/>
  <c r="Z608" i="34"/>
  <c r="AL608" i="34"/>
  <c r="AX608" i="34"/>
  <c r="AU608" i="34"/>
  <c r="BA608" i="34"/>
  <c r="AL508" i="34"/>
  <c r="Z508" i="34"/>
  <c r="BA508" i="34"/>
  <c r="AO508" i="34"/>
  <c r="AU508" i="34"/>
  <c r="AU724" i="34"/>
  <c r="Z724" i="34"/>
  <c r="BA722" i="34"/>
  <c r="BA714" i="34"/>
  <c r="Z712" i="34"/>
  <c r="AL712" i="34"/>
  <c r="Z705" i="34"/>
  <c r="AO705" i="34"/>
  <c r="AU705" i="34"/>
  <c r="BA705" i="34"/>
  <c r="AL703" i="34"/>
  <c r="AX703" i="34"/>
  <c r="BA698" i="34"/>
  <c r="AU685" i="34"/>
  <c r="AO685" i="34"/>
  <c r="AU681" i="34"/>
  <c r="AO681" i="34"/>
  <c r="AU677" i="34"/>
  <c r="AO677" i="34"/>
  <c r="AU673" i="34"/>
  <c r="AO673" i="34"/>
  <c r="BA670" i="34"/>
  <c r="AU668" i="34"/>
  <c r="BA668" i="34"/>
  <c r="Z668" i="34"/>
  <c r="AL668" i="34"/>
  <c r="AX668" i="34"/>
  <c r="AO666" i="34"/>
  <c r="AU664" i="34"/>
  <c r="BA664" i="34"/>
  <c r="Z664" i="34"/>
  <c r="AL664" i="34"/>
  <c r="AX664" i="34"/>
  <c r="AO662" i="34"/>
  <c r="AU660" i="34"/>
  <c r="BA660" i="34"/>
  <c r="Z660" i="34"/>
  <c r="AL660" i="34"/>
  <c r="AX660" i="34"/>
  <c r="AO658" i="34"/>
  <c r="AU656" i="34"/>
  <c r="BA656" i="34"/>
  <c r="Z656" i="34"/>
  <c r="AL656" i="34"/>
  <c r="AX656" i="34"/>
  <c r="AO654" i="34"/>
  <c r="AU652" i="34"/>
  <c r="BA652" i="34"/>
  <c r="Z652" i="34"/>
  <c r="AL652" i="34"/>
  <c r="AX652" i="34"/>
  <c r="AO650" i="34"/>
  <c r="AU648" i="34"/>
  <c r="BA648" i="34"/>
  <c r="Z648" i="34"/>
  <c r="AL648" i="34"/>
  <c r="AX648" i="34"/>
  <c r="AO646" i="34"/>
  <c r="AU644" i="34"/>
  <c r="BA644" i="34"/>
  <c r="Z644" i="34"/>
  <c r="AL644" i="34"/>
  <c r="AX644" i="34"/>
  <c r="AO642" i="34"/>
  <c r="AU640" i="34"/>
  <c r="BA640" i="34"/>
  <c r="Z640" i="34"/>
  <c r="AL640" i="34"/>
  <c r="AX640" i="34"/>
  <c r="AO638" i="34"/>
  <c r="AU636" i="34"/>
  <c r="BA636" i="34"/>
  <c r="Z636" i="34"/>
  <c r="AL636" i="34"/>
  <c r="AX636" i="34"/>
  <c r="AO634" i="34"/>
  <c r="AU632" i="34"/>
  <c r="BA632" i="34"/>
  <c r="Z632" i="34"/>
  <c r="AL632" i="34"/>
  <c r="AX632" i="34"/>
  <c r="AO630" i="34"/>
  <c r="AU628" i="34"/>
  <c r="BA628" i="34"/>
  <c r="Z628" i="34"/>
  <c r="AL628" i="34"/>
  <c r="AX628" i="34"/>
  <c r="AX626" i="34"/>
  <c r="Z626" i="34"/>
  <c r="AL626" i="34"/>
  <c r="BA626" i="34"/>
  <c r="AX624" i="34"/>
  <c r="Z624" i="34"/>
  <c r="AL624" i="34"/>
  <c r="BA624" i="34"/>
  <c r="AX622" i="34"/>
  <c r="Z622" i="34"/>
  <c r="AL622" i="34"/>
  <c r="BA622" i="34"/>
  <c r="AX620" i="34"/>
  <c r="Z620" i="34"/>
  <c r="AL620" i="34"/>
  <c r="BA620" i="34"/>
  <c r="AX618" i="34"/>
  <c r="Z618" i="34"/>
  <c r="AL618" i="34"/>
  <c r="BA618" i="34"/>
  <c r="AX616" i="34"/>
  <c r="Z616" i="34"/>
  <c r="AL616" i="34"/>
  <c r="BA616" i="34"/>
  <c r="AL530" i="34"/>
  <c r="BA530" i="34"/>
  <c r="AO530" i="34"/>
  <c r="AU530" i="34"/>
  <c r="AL504" i="34"/>
  <c r="Z504" i="34"/>
  <c r="BA504" i="34"/>
  <c r="AO504" i="34"/>
  <c r="AU504" i="34"/>
  <c r="AX721" i="34"/>
  <c r="AO721" i="34"/>
  <c r="Z719" i="34"/>
  <c r="AX711" i="34"/>
  <c r="Z711" i="34"/>
  <c r="BA701" i="34"/>
  <c r="AU701" i="34"/>
  <c r="Z701" i="34"/>
  <c r="BA700" i="34"/>
  <c r="BA696" i="34"/>
  <c r="Z614" i="34"/>
  <c r="AL614" i="34"/>
  <c r="BA611" i="34"/>
  <c r="BA610" i="34"/>
  <c r="AU610" i="34"/>
  <c r="Z606" i="34"/>
  <c r="AL606" i="34"/>
  <c r="BA603" i="34"/>
  <c r="BA602" i="34"/>
  <c r="AU602" i="34"/>
  <c r="Z598" i="34"/>
  <c r="AL598" i="34"/>
  <c r="BA595" i="34"/>
  <c r="BA594" i="34"/>
  <c r="AU594" i="34"/>
  <c r="Z590" i="34"/>
  <c r="AL590" i="34"/>
  <c r="BA587" i="34"/>
  <c r="BA586" i="34"/>
  <c r="AU586" i="34"/>
  <c r="BA584" i="34"/>
  <c r="AL529" i="34"/>
  <c r="BA529" i="34"/>
  <c r="Z529" i="34"/>
  <c r="AU529" i="34"/>
  <c r="AO529" i="34"/>
  <c r="BA466" i="34"/>
  <c r="AO466" i="34"/>
  <c r="AU466" i="34"/>
  <c r="AU449" i="34"/>
  <c r="Z449" i="34"/>
  <c r="BA449" i="34"/>
  <c r="AO449" i="34"/>
  <c r="AL427" i="34"/>
  <c r="Z427" i="34"/>
  <c r="AU427" i="34"/>
  <c r="BA427" i="34"/>
  <c r="AO427" i="34"/>
  <c r="AL426" i="34"/>
  <c r="AU426" i="34"/>
  <c r="AO426" i="34"/>
  <c r="BA426" i="34"/>
  <c r="AL395" i="34"/>
  <c r="Z395" i="34"/>
  <c r="BA395" i="34"/>
  <c r="AO395" i="34"/>
  <c r="AU395" i="34"/>
  <c r="AL394" i="34"/>
  <c r="Z394" i="34"/>
  <c r="AU394" i="34"/>
  <c r="AO394" i="34"/>
  <c r="BA394" i="34"/>
  <c r="BA308" i="34"/>
  <c r="AU308" i="34"/>
  <c r="AO308" i="34"/>
  <c r="AU615" i="34"/>
  <c r="AO615" i="34"/>
  <c r="AL611" i="34"/>
  <c r="Z611" i="34"/>
  <c r="AU607" i="34"/>
  <c r="AO607" i="34"/>
  <c r="AL603" i="34"/>
  <c r="Z603" i="34"/>
  <c r="AU599" i="34"/>
  <c r="AO599" i="34"/>
  <c r="AL595" i="34"/>
  <c r="Z595" i="34"/>
  <c r="AU591" i="34"/>
  <c r="AO591" i="34"/>
  <c r="AL587" i="34"/>
  <c r="Z587" i="34"/>
  <c r="BA583" i="34"/>
  <c r="BA582" i="34"/>
  <c r="BA581" i="34"/>
  <c r="BA580" i="34"/>
  <c r="BA579" i="34"/>
  <c r="BA578" i="34"/>
  <c r="BA577" i="34"/>
  <c r="BA576" i="34"/>
  <c r="BA574" i="34"/>
  <c r="Z572" i="34"/>
  <c r="AL572" i="34"/>
  <c r="AO572" i="34"/>
  <c r="BA570" i="34"/>
  <c r="Z568" i="34"/>
  <c r="AL568" i="34"/>
  <c r="AO568" i="34"/>
  <c r="Z559" i="34"/>
  <c r="AL559" i="34"/>
  <c r="AO559" i="34"/>
  <c r="AU559" i="34"/>
  <c r="BA559" i="34"/>
  <c r="AX559" i="34"/>
  <c r="AL519" i="34"/>
  <c r="Z519" i="34"/>
  <c r="AU519" i="34"/>
  <c r="BA519" i="34"/>
  <c r="AO519" i="34"/>
  <c r="AL515" i="34"/>
  <c r="Z515" i="34"/>
  <c r="AU515" i="34"/>
  <c r="BA515" i="34"/>
  <c r="AO515" i="34"/>
  <c r="AL511" i="34"/>
  <c r="Z511" i="34"/>
  <c r="AU511" i="34"/>
  <c r="BA511" i="34"/>
  <c r="AO511" i="34"/>
  <c r="AL507" i="34"/>
  <c r="Z507" i="34"/>
  <c r="AU507" i="34"/>
  <c r="BA507" i="34"/>
  <c r="AO507" i="34"/>
  <c r="AL503" i="34"/>
  <c r="AU503" i="34"/>
  <c r="BA503" i="34"/>
  <c r="AO503" i="34"/>
  <c r="AL499" i="34"/>
  <c r="Z499" i="34"/>
  <c r="AU499" i="34"/>
  <c r="BA499" i="34"/>
  <c r="AO499" i="34"/>
  <c r="AL495" i="34"/>
  <c r="Z495" i="34"/>
  <c r="AU495" i="34"/>
  <c r="BA495" i="34"/>
  <c r="AO495" i="34"/>
  <c r="AU324" i="34"/>
  <c r="BA324" i="34"/>
  <c r="AL324" i="34"/>
  <c r="AX324" i="34"/>
  <c r="AO324" i="34"/>
  <c r="Z610" i="34"/>
  <c r="AL610" i="34"/>
  <c r="Z602" i="34"/>
  <c r="AL602" i="34"/>
  <c r="Z594" i="34"/>
  <c r="AL594" i="34"/>
  <c r="Z586" i="34"/>
  <c r="AL586" i="34"/>
  <c r="AO584" i="34"/>
  <c r="Z584" i="34"/>
  <c r="AO583" i="34"/>
  <c r="Z583" i="34"/>
  <c r="AL583" i="34"/>
  <c r="AO582" i="34"/>
  <c r="AL582" i="34"/>
  <c r="AO581" i="34"/>
  <c r="AL581" i="34"/>
  <c r="AO580" i="34"/>
  <c r="AL580" i="34"/>
  <c r="AO579" i="34"/>
  <c r="AL579" i="34"/>
  <c r="AO578" i="34"/>
  <c r="Z578" i="34"/>
  <c r="AL578" i="34"/>
  <c r="AO577" i="34"/>
  <c r="Z577" i="34"/>
  <c r="AL577" i="34"/>
  <c r="AO576" i="34"/>
  <c r="Z576" i="34"/>
  <c r="AL576" i="34"/>
  <c r="Z574" i="34"/>
  <c r="AL574" i="34"/>
  <c r="AO574" i="34"/>
  <c r="Z570" i="34"/>
  <c r="AL570" i="34"/>
  <c r="AO570" i="34"/>
  <c r="Z564" i="34"/>
  <c r="AL564" i="34"/>
  <c r="AO564" i="34"/>
  <c r="AU564" i="34"/>
  <c r="BA564" i="34"/>
  <c r="Z571" i="34"/>
  <c r="AL571" i="34"/>
  <c r="Z567" i="34"/>
  <c r="AL567" i="34"/>
  <c r="Z563" i="34"/>
  <c r="AL563" i="34"/>
  <c r="BA551" i="34"/>
  <c r="Z550" i="34"/>
  <c r="AL550" i="34"/>
  <c r="AU550" i="34"/>
  <c r="BA550" i="34"/>
  <c r="Z549" i="34"/>
  <c r="AL549" i="34"/>
  <c r="AL545" i="34"/>
  <c r="BA545" i="34"/>
  <c r="AU545" i="34"/>
  <c r="AL535" i="34"/>
  <c r="Z535" i="34"/>
  <c r="AU535" i="34"/>
  <c r="AO283" i="34"/>
  <c r="AU283" i="34"/>
  <c r="Z217" i="34"/>
  <c r="AU217" i="34"/>
  <c r="Z566" i="34"/>
  <c r="AL566" i="34"/>
  <c r="Z562" i="34"/>
  <c r="AL562" i="34"/>
  <c r="AL554" i="34"/>
  <c r="AU554" i="34"/>
  <c r="BA554" i="34"/>
  <c r="Z553" i="34"/>
  <c r="AL553" i="34"/>
  <c r="Z551" i="34"/>
  <c r="AL551" i="34"/>
  <c r="AO551" i="34"/>
  <c r="AL533" i="34"/>
  <c r="AU533" i="34"/>
  <c r="Z533" i="34"/>
  <c r="AL531" i="34"/>
  <c r="AU531" i="34"/>
  <c r="AO492" i="34"/>
  <c r="AX492" i="34"/>
  <c r="AL492" i="34"/>
  <c r="Z430" i="34"/>
  <c r="AU430" i="34"/>
  <c r="Z429" i="34"/>
  <c r="AU429" i="34"/>
  <c r="BA429" i="34"/>
  <c r="AO429" i="34"/>
  <c r="AL421" i="34"/>
  <c r="BA421" i="34"/>
  <c r="Z421" i="34"/>
  <c r="AU421" i="34"/>
  <c r="AO421" i="34"/>
  <c r="AL389" i="34"/>
  <c r="BA389" i="34"/>
  <c r="Z389" i="34"/>
  <c r="AU389" i="34"/>
  <c r="AO389" i="34"/>
  <c r="AL267" i="34"/>
  <c r="Z267" i="34"/>
  <c r="BA267" i="34"/>
  <c r="AO267" i="34"/>
  <c r="AU267" i="34"/>
  <c r="AO575" i="34"/>
  <c r="Z573" i="34"/>
  <c r="AL573" i="34"/>
  <c r="BA571" i="34"/>
  <c r="AU571" i="34"/>
  <c r="AL569" i="34"/>
  <c r="BA567" i="34"/>
  <c r="AU567" i="34"/>
  <c r="Z565" i="34"/>
  <c r="AL565" i="34"/>
  <c r="BA563" i="34"/>
  <c r="AU563" i="34"/>
  <c r="Z561" i="34"/>
  <c r="AL561" i="34"/>
  <c r="Z558" i="34"/>
  <c r="AL558" i="34"/>
  <c r="AU558" i="34"/>
  <c r="BA558" i="34"/>
  <c r="Z557" i="34"/>
  <c r="AL557" i="34"/>
  <c r="Z555" i="34"/>
  <c r="AL555" i="34"/>
  <c r="AO555" i="34"/>
  <c r="AX554" i="34"/>
  <c r="AX551" i="34"/>
  <c r="BA549" i="34"/>
  <c r="AU549" i="34"/>
  <c r="AL546" i="34"/>
  <c r="Z546" i="34"/>
  <c r="BA546" i="34"/>
  <c r="BA535" i="34"/>
  <c r="BA533" i="34"/>
  <c r="AO533" i="34"/>
  <c r="BA531" i="34"/>
  <c r="AU487" i="34"/>
  <c r="BA487" i="34"/>
  <c r="AL487" i="34"/>
  <c r="AX487" i="34"/>
  <c r="AO487" i="34"/>
  <c r="AU458" i="34"/>
  <c r="BA458" i="34"/>
  <c r="AO458" i="34"/>
  <c r="AL361" i="34"/>
  <c r="AO361" i="34"/>
  <c r="BA361" i="34"/>
  <c r="AU361" i="34"/>
  <c r="AL339" i="34"/>
  <c r="AO339" i="34"/>
  <c r="BA339" i="34"/>
  <c r="AU339" i="34"/>
  <c r="AU332" i="34"/>
  <c r="BA332" i="34"/>
  <c r="AL332" i="34"/>
  <c r="AX332" i="34"/>
  <c r="AO332" i="34"/>
  <c r="Z277" i="34"/>
  <c r="AU277" i="34"/>
  <c r="BA277" i="34"/>
  <c r="AO277" i="34"/>
  <c r="AL186" i="34"/>
  <c r="BA186" i="34"/>
  <c r="Z186" i="34"/>
  <c r="AU186" i="34"/>
  <c r="AO186" i="34"/>
  <c r="AL182" i="34"/>
  <c r="BA182" i="34"/>
  <c r="Z182" i="34"/>
  <c r="AU182" i="34"/>
  <c r="AO182" i="34"/>
  <c r="AO472" i="34"/>
  <c r="Z472" i="34"/>
  <c r="BA472" i="34"/>
  <c r="AU472" i="34"/>
  <c r="AO468" i="34"/>
  <c r="AU468" i="34"/>
  <c r="AO465" i="34"/>
  <c r="BA465" i="34"/>
  <c r="AU465" i="34"/>
  <c r="BA464" i="34"/>
  <c r="Z464" i="34"/>
  <c r="Z437" i="34"/>
  <c r="AO437" i="34"/>
  <c r="BA437" i="34"/>
  <c r="AL419" i="34"/>
  <c r="Z419" i="34"/>
  <c r="AL418" i="34"/>
  <c r="Z418" i="34"/>
  <c r="AU418" i="34"/>
  <c r="AO418" i="34"/>
  <c r="BA418" i="34"/>
  <c r="AL413" i="34"/>
  <c r="BA413" i="34"/>
  <c r="Z413" i="34"/>
  <c r="AU413" i="34"/>
  <c r="AL387" i="34"/>
  <c r="Z387" i="34"/>
  <c r="AL386" i="34"/>
  <c r="Z386" i="34"/>
  <c r="AU386" i="34"/>
  <c r="AO386" i="34"/>
  <c r="BA386" i="34"/>
  <c r="AL381" i="34"/>
  <c r="BA381" i="34"/>
  <c r="Z381" i="34"/>
  <c r="AU381" i="34"/>
  <c r="AL337" i="34"/>
  <c r="AO337" i="34"/>
  <c r="BA337" i="34"/>
  <c r="AU337" i="34"/>
  <c r="AU326" i="34"/>
  <c r="BA326" i="34"/>
  <c r="AL326" i="34"/>
  <c r="AX326" i="34"/>
  <c r="AL320" i="34"/>
  <c r="AU320" i="34"/>
  <c r="BA320" i="34"/>
  <c r="AX320" i="34"/>
  <c r="AO314" i="34"/>
  <c r="Z314" i="34"/>
  <c r="AO307" i="34"/>
  <c r="Z307" i="34"/>
  <c r="BA307" i="34"/>
  <c r="AO295" i="34"/>
  <c r="Z295" i="34"/>
  <c r="BA295" i="34"/>
  <c r="AU295" i="34"/>
  <c r="AL250" i="34"/>
  <c r="Z250" i="34"/>
  <c r="AU250" i="34"/>
  <c r="BA250" i="34"/>
  <c r="AO239" i="34"/>
  <c r="AU239" i="34"/>
  <c r="Z228" i="34"/>
  <c r="AO228" i="34"/>
  <c r="BA228" i="34"/>
  <c r="Z225" i="34"/>
  <c r="AO225" i="34"/>
  <c r="Z224" i="34"/>
  <c r="AO224" i="34"/>
  <c r="BA224" i="34"/>
  <c r="Z560" i="34"/>
  <c r="AL560" i="34"/>
  <c r="Z556" i="34"/>
  <c r="AL556" i="34"/>
  <c r="Z552" i="34"/>
  <c r="AL552" i="34"/>
  <c r="AL544" i="34"/>
  <c r="AU544" i="34"/>
  <c r="AL543" i="34"/>
  <c r="Z543" i="34"/>
  <c r="BA543" i="34"/>
  <c r="AL541" i="34"/>
  <c r="Z541" i="34"/>
  <c r="AO541" i="34"/>
  <c r="AU538" i="34"/>
  <c r="Z538" i="34"/>
  <c r="AL534" i="34"/>
  <c r="AU534" i="34"/>
  <c r="AU532" i="34"/>
  <c r="Z532" i="34"/>
  <c r="AL528" i="34"/>
  <c r="AU528" i="34"/>
  <c r="AL527" i="34"/>
  <c r="Z527" i="34"/>
  <c r="BA527" i="34"/>
  <c r="AL525" i="34"/>
  <c r="Z525" i="34"/>
  <c r="AO525" i="34"/>
  <c r="AU522" i="34"/>
  <c r="Z522" i="34"/>
  <c r="AU518" i="34"/>
  <c r="Z518" i="34"/>
  <c r="AU514" i="34"/>
  <c r="Z514" i="34"/>
  <c r="AU510" i="34"/>
  <c r="AU506" i="34"/>
  <c r="AU502" i="34"/>
  <c r="Z502" i="34"/>
  <c r="AU498" i="34"/>
  <c r="Z498" i="34"/>
  <c r="AU494" i="34"/>
  <c r="Z494" i="34"/>
  <c r="AO489" i="34"/>
  <c r="AX489" i="34"/>
  <c r="AL489" i="34"/>
  <c r="AU457" i="34"/>
  <c r="Z457" i="34"/>
  <c r="BA457" i="34"/>
  <c r="Z448" i="34"/>
  <c r="AO448" i="34"/>
  <c r="AU441" i="34"/>
  <c r="AO441" i="34"/>
  <c r="AL411" i="34"/>
  <c r="AL410" i="34"/>
  <c r="Z410" i="34"/>
  <c r="AU410" i="34"/>
  <c r="AO410" i="34"/>
  <c r="BA410" i="34"/>
  <c r="AL405" i="34"/>
  <c r="BA405" i="34"/>
  <c r="AU405" i="34"/>
  <c r="AL379" i="34"/>
  <c r="Z379" i="34"/>
  <c r="AL378" i="34"/>
  <c r="Z378" i="34"/>
  <c r="AU378" i="34"/>
  <c r="AO378" i="34"/>
  <c r="BA378" i="34"/>
  <c r="AL373" i="34"/>
  <c r="BA373" i="34"/>
  <c r="Z373" i="34"/>
  <c r="AU373" i="34"/>
  <c r="AU328" i="34"/>
  <c r="BA328" i="34"/>
  <c r="AL328" i="34"/>
  <c r="AX328" i="34"/>
  <c r="AO326" i="34"/>
  <c r="AO320" i="34"/>
  <c r="BA314" i="34"/>
  <c r="AL258" i="34"/>
  <c r="Z258" i="34"/>
  <c r="AU258" i="34"/>
  <c r="BA258" i="34"/>
  <c r="AL251" i="34"/>
  <c r="Z251" i="34"/>
  <c r="AO250" i="34"/>
  <c r="AU238" i="34"/>
  <c r="BA238" i="34"/>
  <c r="AO238" i="34"/>
  <c r="Z227" i="34"/>
  <c r="AO227" i="34"/>
  <c r="AL540" i="34"/>
  <c r="Z540" i="34"/>
  <c r="BA540" i="34"/>
  <c r="AL524" i="34"/>
  <c r="Z524" i="34"/>
  <c r="BA524" i="34"/>
  <c r="AU481" i="34"/>
  <c r="BA481" i="34"/>
  <c r="AL481" i="34"/>
  <c r="AX481" i="34"/>
  <c r="AO480" i="34"/>
  <c r="AL480" i="34"/>
  <c r="Z480" i="34"/>
  <c r="Z451" i="34"/>
  <c r="AO451" i="34"/>
  <c r="BA451" i="34"/>
  <c r="BA441" i="34"/>
  <c r="AU419" i="34"/>
  <c r="AO419" i="34"/>
  <c r="AO413" i="34"/>
  <c r="AL403" i="34"/>
  <c r="AL402" i="34"/>
  <c r="Z402" i="34"/>
  <c r="AU402" i="34"/>
  <c r="AO402" i="34"/>
  <c r="BA402" i="34"/>
  <c r="AL397" i="34"/>
  <c r="BA397" i="34"/>
  <c r="Z397" i="34"/>
  <c r="AU397" i="34"/>
  <c r="AU387" i="34"/>
  <c r="AO387" i="34"/>
  <c r="AO381" i="34"/>
  <c r="AL371" i="34"/>
  <c r="Z371" i="34"/>
  <c r="AL370" i="34"/>
  <c r="Z370" i="34"/>
  <c r="AU370" i="34"/>
  <c r="AO370" i="34"/>
  <c r="BA370" i="34"/>
  <c r="AL365" i="34"/>
  <c r="BA365" i="34"/>
  <c r="Z365" i="34"/>
  <c r="AU365" i="34"/>
  <c r="AU330" i="34"/>
  <c r="BA330" i="34"/>
  <c r="AL330" i="34"/>
  <c r="AX330" i="34"/>
  <c r="AU322" i="34"/>
  <c r="BA322" i="34"/>
  <c r="AL322" i="34"/>
  <c r="AX322" i="34"/>
  <c r="AO310" i="34"/>
  <c r="BA310" i="34"/>
  <c r="AU310" i="34"/>
  <c r="AO278" i="34"/>
  <c r="BA278" i="34"/>
  <c r="AL266" i="34"/>
  <c r="Z266" i="34"/>
  <c r="AU266" i="34"/>
  <c r="BA266" i="34"/>
  <c r="AL259" i="34"/>
  <c r="Z259" i="34"/>
  <c r="BA237" i="34"/>
  <c r="AU237" i="34"/>
  <c r="Z214" i="34"/>
  <c r="AO214" i="34"/>
  <c r="AU214" i="34"/>
  <c r="Z211" i="34"/>
  <c r="AU211" i="34"/>
  <c r="AL183" i="34"/>
  <c r="Z183" i="34"/>
  <c r="AU183" i="34"/>
  <c r="AO183" i="34"/>
  <c r="AL164" i="34"/>
  <c r="AO164" i="34"/>
  <c r="BA164" i="34"/>
  <c r="AU164" i="34"/>
  <c r="AS49" i="1"/>
  <c r="AU60" i="34" s="1"/>
  <c r="AW49" i="1"/>
  <c r="U49" i="1"/>
  <c r="Z60" i="34" s="1"/>
  <c r="AI49" i="1"/>
  <c r="AL60" i="34" s="1"/>
  <c r="AK49" i="1"/>
  <c r="AO60" i="34" s="1"/>
  <c r="AU49" i="1"/>
  <c r="AX60" i="34" s="1"/>
  <c r="Z90" i="34"/>
  <c r="AO90" i="34"/>
  <c r="AU90" i="34"/>
  <c r="BA90" i="34"/>
  <c r="AL90" i="34"/>
  <c r="AX90" i="34"/>
  <c r="AI14" i="1"/>
  <c r="AU14" i="1"/>
  <c r="AX25" i="34" s="1"/>
  <c r="U14" i="1"/>
  <c r="Z25" i="34" s="1"/>
  <c r="AW14" i="1"/>
  <c r="BA25" i="34" s="1"/>
  <c r="AK14" i="1"/>
  <c r="AO25" i="34" s="1"/>
  <c r="AS14" i="1"/>
  <c r="AU25" i="34" s="1"/>
  <c r="AU483" i="34"/>
  <c r="BA483" i="34"/>
  <c r="AO479" i="34"/>
  <c r="AU479" i="34"/>
  <c r="AO477" i="34"/>
  <c r="BA477" i="34"/>
  <c r="AO463" i="34"/>
  <c r="AU463" i="34"/>
  <c r="AO461" i="34"/>
  <c r="BA461" i="34"/>
  <c r="AL359" i="34"/>
  <c r="AO359" i="34"/>
  <c r="AL357" i="34"/>
  <c r="AO357" i="34"/>
  <c r="AL355" i="34"/>
  <c r="AO355" i="34"/>
  <c r="AL353" i="34"/>
  <c r="AO353" i="34"/>
  <c r="AL351" i="34"/>
  <c r="AO351" i="34"/>
  <c r="AL349" i="34"/>
  <c r="AO349" i="34"/>
  <c r="AL347" i="34"/>
  <c r="AO347" i="34"/>
  <c r="AL345" i="34"/>
  <c r="AO345" i="34"/>
  <c r="AL343" i="34"/>
  <c r="AO343" i="34"/>
  <c r="AL341" i="34"/>
  <c r="AO341" i="34"/>
  <c r="AO311" i="34"/>
  <c r="Z311" i="34"/>
  <c r="AO298" i="34"/>
  <c r="Z298" i="34"/>
  <c r="AO294" i="34"/>
  <c r="BA294" i="34"/>
  <c r="BA292" i="34"/>
  <c r="AU292" i="34"/>
  <c r="AO280" i="34"/>
  <c r="BA280" i="34"/>
  <c r="AL270" i="34"/>
  <c r="Z270" i="34"/>
  <c r="AU270" i="34"/>
  <c r="AL262" i="34"/>
  <c r="Z262" i="34"/>
  <c r="AU262" i="34"/>
  <c r="AL254" i="34"/>
  <c r="Z254" i="34"/>
  <c r="AU254" i="34"/>
  <c r="AO246" i="34"/>
  <c r="AX246" i="34"/>
  <c r="Z246" i="34"/>
  <c r="AU246" i="34"/>
  <c r="AO243" i="34"/>
  <c r="AU243" i="34"/>
  <c r="AU236" i="34"/>
  <c r="AO236" i="34"/>
  <c r="BA236" i="34"/>
  <c r="Z219" i="34"/>
  <c r="AU219" i="34"/>
  <c r="AO216" i="34"/>
  <c r="Z210" i="34"/>
  <c r="BA210" i="34"/>
  <c r="AL187" i="34"/>
  <c r="Z187" i="34"/>
  <c r="AU187" i="34"/>
  <c r="BA187" i="34"/>
  <c r="AO187" i="34"/>
  <c r="AL156" i="34"/>
  <c r="Z156" i="34"/>
  <c r="BA156" i="34"/>
  <c r="AO156" i="34"/>
  <c r="AU156" i="34"/>
  <c r="BA490" i="34"/>
  <c r="AU490" i="34"/>
  <c r="AU485" i="34"/>
  <c r="BA485" i="34"/>
  <c r="AU477" i="34"/>
  <c r="BA469" i="34"/>
  <c r="AU461" i="34"/>
  <c r="AU454" i="34"/>
  <c r="AO444" i="34"/>
  <c r="BA433" i="34"/>
  <c r="AO433" i="34"/>
  <c r="AL425" i="34"/>
  <c r="BA425" i="34"/>
  <c r="BA423" i="34"/>
  <c r="AO423" i="34"/>
  <c r="AL422" i="34"/>
  <c r="Z422" i="34"/>
  <c r="AU422" i="34"/>
  <c r="AL417" i="34"/>
  <c r="BA417" i="34"/>
  <c r="BA415" i="34"/>
  <c r="AO415" i="34"/>
  <c r="AL414" i="34"/>
  <c r="Z414" i="34"/>
  <c r="AU414" i="34"/>
  <c r="AL409" i="34"/>
  <c r="BA409" i="34"/>
  <c r="BA407" i="34"/>
  <c r="AO407" i="34"/>
  <c r="AL406" i="34"/>
  <c r="Z406" i="34"/>
  <c r="AU406" i="34"/>
  <c r="AL401" i="34"/>
  <c r="BA401" i="34"/>
  <c r="BA399" i="34"/>
  <c r="AO399" i="34"/>
  <c r="AL398" i="34"/>
  <c r="Z398" i="34"/>
  <c r="AU398" i="34"/>
  <c r="AL393" i="34"/>
  <c r="BA393" i="34"/>
  <c r="BA391" i="34"/>
  <c r="AO391" i="34"/>
  <c r="AL390" i="34"/>
  <c r="Z390" i="34"/>
  <c r="AU390" i="34"/>
  <c r="AL385" i="34"/>
  <c r="BA385" i="34"/>
  <c r="BA383" i="34"/>
  <c r="AO383" i="34"/>
  <c r="AL382" i="34"/>
  <c r="Z382" i="34"/>
  <c r="AU382" i="34"/>
  <c r="AL377" i="34"/>
  <c r="BA377" i="34"/>
  <c r="BA375" i="34"/>
  <c r="AO375" i="34"/>
  <c r="AL374" i="34"/>
  <c r="AU374" i="34"/>
  <c r="AL369" i="34"/>
  <c r="BA369" i="34"/>
  <c r="BA367" i="34"/>
  <c r="AO367" i="34"/>
  <c r="AL366" i="34"/>
  <c r="Z366" i="34"/>
  <c r="AU366" i="34"/>
  <c r="AL335" i="34"/>
  <c r="AO335" i="34"/>
  <c r="BA335" i="34"/>
  <c r="AO304" i="34"/>
  <c r="BA298" i="34"/>
  <c r="AO291" i="34"/>
  <c r="Z291" i="34"/>
  <c r="BA291" i="34"/>
  <c r="BA271" i="34"/>
  <c r="AO270" i="34"/>
  <c r="BA263" i="34"/>
  <c r="AO262" i="34"/>
  <c r="BA255" i="34"/>
  <c r="AO254" i="34"/>
  <c r="BA247" i="34"/>
  <c r="Z229" i="34"/>
  <c r="AO229" i="34"/>
  <c r="BA200" i="34"/>
  <c r="AO200" i="34"/>
  <c r="AL169" i="34"/>
  <c r="Z169" i="34"/>
  <c r="BA169" i="34"/>
  <c r="AO169" i="34"/>
  <c r="AU169" i="34"/>
  <c r="AL168" i="34"/>
  <c r="Z168" i="34"/>
  <c r="AU168" i="34"/>
  <c r="AO168" i="34"/>
  <c r="BA168" i="34"/>
  <c r="AU157" i="34"/>
  <c r="Z157" i="34"/>
  <c r="BA157" i="34"/>
  <c r="AO157" i="34"/>
  <c r="AL147" i="34"/>
  <c r="AO147" i="34"/>
  <c r="BA147" i="34"/>
  <c r="Z147" i="34"/>
  <c r="AU147" i="34"/>
  <c r="AO107" i="34"/>
  <c r="Z107" i="34"/>
  <c r="AU107" i="34"/>
  <c r="BA107" i="34"/>
  <c r="Z79" i="34"/>
  <c r="AO79" i="34"/>
  <c r="AU79" i="34"/>
  <c r="BA79" i="34"/>
  <c r="AL79" i="34"/>
  <c r="AX79" i="34"/>
  <c r="Z76" i="34"/>
  <c r="AL76" i="34"/>
  <c r="AU76" i="34"/>
  <c r="BA76" i="34"/>
  <c r="AO76" i="34"/>
  <c r="Z233" i="34"/>
  <c r="AO233" i="34"/>
  <c r="Z203" i="34"/>
  <c r="AU203" i="34"/>
  <c r="AO199" i="34"/>
  <c r="BA199" i="34"/>
  <c r="Z199" i="34"/>
  <c r="AU199" i="34"/>
  <c r="AL194" i="34"/>
  <c r="Z194" i="34"/>
  <c r="AO194" i="34"/>
  <c r="AL179" i="34"/>
  <c r="Z179" i="34"/>
  <c r="AU179" i="34"/>
  <c r="AO161" i="34"/>
  <c r="Z161" i="34"/>
  <c r="AX161" i="34"/>
  <c r="AU160" i="34"/>
  <c r="BA160" i="34"/>
  <c r="AO160" i="34"/>
  <c r="AU159" i="34"/>
  <c r="BA159" i="34"/>
  <c r="AO159" i="34"/>
  <c r="BA158" i="34"/>
  <c r="AO158" i="34"/>
  <c r="AU158" i="34"/>
  <c r="AL153" i="34"/>
  <c r="Z153" i="34"/>
  <c r="AL151" i="34"/>
  <c r="AO151" i="34"/>
  <c r="BA151" i="34"/>
  <c r="AU151" i="34"/>
  <c r="AL142" i="34"/>
  <c r="AX142" i="34"/>
  <c r="AO142" i="34"/>
  <c r="Z132" i="34"/>
  <c r="AO132" i="34"/>
  <c r="AU132" i="34"/>
  <c r="BA132" i="34"/>
  <c r="AX132" i="34"/>
  <c r="Z75" i="34"/>
  <c r="AL75" i="34"/>
  <c r="AU75" i="34"/>
  <c r="BA75" i="34"/>
  <c r="AO75" i="34"/>
  <c r="U63" i="1"/>
  <c r="Z74" i="34" s="1"/>
  <c r="AI63" i="1"/>
  <c r="AL74" i="34" s="1"/>
  <c r="AU63" i="1"/>
  <c r="AX74" i="34" s="1"/>
  <c r="AW63" i="1"/>
  <c r="AK63" i="1"/>
  <c r="AO74" i="34" s="1"/>
  <c r="AS63" i="1"/>
  <c r="AU74" i="34" s="1"/>
  <c r="U41" i="1"/>
  <c r="Z52" i="34" s="1"/>
  <c r="AK41" i="1"/>
  <c r="AO52" i="34" s="1"/>
  <c r="AI41" i="1"/>
  <c r="AL52" i="34" s="1"/>
  <c r="BA319" i="34"/>
  <c r="BA306" i="34"/>
  <c r="BA303" i="34"/>
  <c r="BA290" i="34"/>
  <c r="BA242" i="34"/>
  <c r="AO242" i="34"/>
  <c r="AO231" i="34"/>
  <c r="Z221" i="34"/>
  <c r="AO221" i="34"/>
  <c r="AU220" i="34"/>
  <c r="AU212" i="34"/>
  <c r="AL208" i="34"/>
  <c r="AO208" i="34"/>
  <c r="BA194" i="34"/>
  <c r="AL191" i="34"/>
  <c r="Z191" i="34"/>
  <c r="AU191" i="34"/>
  <c r="AL190" i="34"/>
  <c r="BA190" i="34"/>
  <c r="Z190" i="34"/>
  <c r="AU190" i="34"/>
  <c r="AL177" i="34"/>
  <c r="Z177" i="34"/>
  <c r="AL176" i="34"/>
  <c r="Z176" i="34"/>
  <c r="AU176" i="34"/>
  <c r="AO176" i="34"/>
  <c r="BA176" i="34"/>
  <c r="AL171" i="34"/>
  <c r="BA171" i="34"/>
  <c r="AU171" i="34"/>
  <c r="AX92" i="34"/>
  <c r="Z92" i="34"/>
  <c r="AO92" i="34"/>
  <c r="AL92" i="34"/>
  <c r="BA92" i="34"/>
  <c r="AX75" i="34"/>
  <c r="U46" i="1"/>
  <c r="Z57" i="34" s="1"/>
  <c r="AS46" i="1"/>
  <c r="AW46" i="1"/>
  <c r="BA57" i="34" s="1"/>
  <c r="AI46" i="1"/>
  <c r="AU46" i="1"/>
  <c r="AX57" i="34" s="1"/>
  <c r="AK46" i="1"/>
  <c r="AO57" i="34" s="1"/>
  <c r="AL155" i="34"/>
  <c r="AO155" i="34"/>
  <c r="BA155" i="34"/>
  <c r="AL148" i="34"/>
  <c r="Z148" i="34"/>
  <c r="AO144" i="34"/>
  <c r="Z144" i="34"/>
  <c r="AU144" i="34"/>
  <c r="BA144" i="34"/>
  <c r="Z87" i="34"/>
  <c r="AO87" i="34"/>
  <c r="AU87" i="34"/>
  <c r="BA87" i="34"/>
  <c r="AL81" i="34"/>
  <c r="AX81" i="34"/>
  <c r="Z81" i="34"/>
  <c r="U29" i="1"/>
  <c r="AK29" i="1"/>
  <c r="AO40" i="34" s="1"/>
  <c r="AS29" i="1"/>
  <c r="AU40" i="34" s="1"/>
  <c r="AW29" i="1"/>
  <c r="BA40" i="34" s="1"/>
  <c r="AL175" i="34"/>
  <c r="BA175" i="34"/>
  <c r="BA173" i="34"/>
  <c r="AO173" i="34"/>
  <c r="AL172" i="34"/>
  <c r="Z172" i="34"/>
  <c r="AU172" i="34"/>
  <c r="Z162" i="34"/>
  <c r="AL162" i="34"/>
  <c r="AL152" i="34"/>
  <c r="BA145" i="34"/>
  <c r="AO145" i="34"/>
  <c r="AO140" i="34"/>
  <c r="AL140" i="34"/>
  <c r="AX140" i="34"/>
  <c r="AO133" i="34"/>
  <c r="AU133" i="34"/>
  <c r="BA133" i="34"/>
  <c r="Z101" i="34"/>
  <c r="AL101" i="34"/>
  <c r="AU101" i="34"/>
  <c r="BA101" i="34"/>
  <c r="AL96" i="34"/>
  <c r="AX96" i="34"/>
  <c r="AL95" i="34"/>
  <c r="AX95" i="34"/>
  <c r="AL89" i="34"/>
  <c r="AX89" i="34"/>
  <c r="Z89" i="34"/>
  <c r="AX84" i="34"/>
  <c r="Z84" i="34"/>
  <c r="AO84" i="34"/>
  <c r="Z82" i="34"/>
  <c r="AO82" i="34"/>
  <c r="AU82" i="34"/>
  <c r="BA82" i="34"/>
  <c r="U62" i="1"/>
  <c r="Z73" i="34" s="1"/>
  <c r="AS62" i="1"/>
  <c r="AU73" i="34" s="1"/>
  <c r="AW62" i="1"/>
  <c r="BA73" i="34" s="1"/>
  <c r="AI62" i="1"/>
  <c r="AL73" i="34" s="1"/>
  <c r="AP61" i="1"/>
  <c r="AF61" i="1"/>
  <c r="O61" i="1"/>
  <c r="U55" i="1"/>
  <c r="Z66" i="34" s="1"/>
  <c r="AI55" i="1"/>
  <c r="AL66" i="34" s="1"/>
  <c r="AS55" i="1"/>
  <c r="AU66" i="34" s="1"/>
  <c r="AW55" i="1"/>
  <c r="AK55" i="1"/>
  <c r="AO66" i="34" s="1"/>
  <c r="AP44" i="1"/>
  <c r="AF44" i="1"/>
  <c r="U37" i="1"/>
  <c r="Z48" i="34" s="1"/>
  <c r="AI37" i="1"/>
  <c r="AL48" i="34" s="1"/>
  <c r="AU37" i="1"/>
  <c r="AX48" i="34" s="1"/>
  <c r="AW37" i="1"/>
  <c r="AK37" i="1"/>
  <c r="AO48" i="34" s="1"/>
  <c r="AS37" i="1"/>
  <c r="AU48" i="34" s="1"/>
  <c r="AI30" i="1"/>
  <c r="AU30" i="1"/>
  <c r="U30" i="1"/>
  <c r="Z41" i="34" s="1"/>
  <c r="O49" i="1"/>
  <c r="AI36" i="1"/>
  <c r="AL47" i="34" s="1"/>
  <c r="AK36" i="1"/>
  <c r="AO47" i="34" s="1"/>
  <c r="O33" i="1"/>
  <c r="AI26" i="1"/>
  <c r="AU26" i="1"/>
  <c r="AX37" i="34" s="1"/>
  <c r="U26" i="1"/>
  <c r="Z37" i="34" s="1"/>
  <c r="U21" i="1"/>
  <c r="Z32" i="34" s="1"/>
  <c r="AI21" i="1"/>
  <c r="AL32" i="34" s="1"/>
  <c r="AU21" i="1"/>
  <c r="AX32" i="34" s="1"/>
  <c r="X18" i="1"/>
  <c r="AI18" i="1"/>
  <c r="AL29" i="34" s="1"/>
  <c r="AU18" i="1"/>
  <c r="AX29" i="34" s="1"/>
  <c r="AW18" i="1"/>
  <c r="BA29" i="34" s="1"/>
  <c r="AK18" i="1"/>
  <c r="AO29" i="34" s="1"/>
  <c r="AS18" i="1"/>
  <c r="U17" i="1"/>
  <c r="Z28" i="34" s="1"/>
  <c r="AI17" i="1"/>
  <c r="AL28" i="34" s="1"/>
  <c r="AU17" i="1"/>
  <c r="AX28" i="34" s="1"/>
  <c r="AW17" i="1"/>
  <c r="BA28" i="34" s="1"/>
  <c r="AK17" i="1"/>
  <c r="AO28" i="34" s="1"/>
  <c r="AS17" i="1"/>
  <c r="AU28" i="34" s="1"/>
  <c r="U6" i="1"/>
  <c r="Z17" i="34" s="1"/>
  <c r="AW6" i="1"/>
  <c r="BA17" i="34" s="1"/>
  <c r="AI6" i="1"/>
  <c r="AL17" i="34" s="1"/>
  <c r="AS6" i="1"/>
  <c r="AU17" i="34" s="1"/>
  <c r="O5" i="1"/>
  <c r="AK5" i="1"/>
  <c r="AO16" i="34" s="1"/>
  <c r="AI5" i="1"/>
  <c r="AL16" i="34" s="1"/>
  <c r="AW5" i="1"/>
  <c r="BA16" i="34" s="1"/>
  <c r="BA141" i="34"/>
  <c r="AO141" i="34"/>
  <c r="AX136" i="34"/>
  <c r="AL136" i="34"/>
  <c r="AX103" i="34"/>
  <c r="AL103" i="34"/>
  <c r="BA93" i="34"/>
  <c r="AU93" i="34"/>
  <c r="BA88" i="34"/>
  <c r="BA85" i="34"/>
  <c r="AU85" i="34"/>
  <c r="BA80" i="34"/>
  <c r="AP63" i="1"/>
  <c r="AF63" i="1"/>
  <c r="O63" i="1"/>
  <c r="O62" i="1"/>
  <c r="AP60" i="1"/>
  <c r="O58" i="1"/>
  <c r="O42" i="1"/>
  <c r="O41" i="1"/>
  <c r="AW36" i="1"/>
  <c r="BA47" i="34" s="1"/>
  <c r="AS36" i="1"/>
  <c r="AU47" i="34" s="1"/>
  <c r="AX9" i="1"/>
  <c r="AS7" i="1"/>
  <c r="AU18" i="34" s="1"/>
  <c r="AW7" i="1"/>
  <c r="AI7" i="1"/>
  <c r="AL18" i="34" s="1"/>
  <c r="U7" i="1"/>
  <c r="Z18" i="34" s="1"/>
  <c r="AU7" i="1"/>
  <c r="AX18" i="34" s="1"/>
  <c r="AK6" i="1"/>
  <c r="U54" i="1"/>
  <c r="Z65" i="34" s="1"/>
  <c r="AS54" i="1"/>
  <c r="AW54" i="1"/>
  <c r="BA65" i="34" s="1"/>
  <c r="AP52" i="1"/>
  <c r="AF52" i="1"/>
  <c r="O50" i="1"/>
  <c r="U47" i="1"/>
  <c r="Z58" i="34" s="1"/>
  <c r="AI47" i="1"/>
  <c r="AL58" i="34" s="1"/>
  <c r="AX45" i="1"/>
  <c r="AP42" i="1"/>
  <c r="AF42" i="1"/>
  <c r="AF41" i="1"/>
  <c r="O39" i="1"/>
  <c r="AF37" i="1"/>
  <c r="AP34" i="1"/>
  <c r="AI34" i="1"/>
  <c r="AL45" i="34" s="1"/>
  <c r="U34" i="1"/>
  <c r="Z45" i="34" s="1"/>
  <c r="AP33" i="1"/>
  <c r="AI22" i="1"/>
  <c r="AU22" i="1"/>
  <c r="U9" i="1"/>
  <c r="Z20" i="34" s="1"/>
  <c r="AI9" i="1"/>
  <c r="AL20" i="34" s="1"/>
  <c r="AU9" i="1"/>
  <c r="AX20" i="34" s="1"/>
  <c r="AP5" i="1"/>
  <c r="U13" i="1"/>
  <c r="Z24" i="34" s="1"/>
  <c r="AI13" i="1"/>
  <c r="AL24" i="34" s="1"/>
  <c r="AU13" i="1"/>
  <c r="AX24" i="34" s="1"/>
  <c r="AI10" i="1"/>
  <c r="AL21" i="34" s="1"/>
  <c r="AU10" i="1"/>
  <c r="AX21" i="34" s="1"/>
  <c r="O6" i="1"/>
  <c r="O56" i="1"/>
  <c r="AF55" i="1"/>
  <c r="O55" i="1"/>
  <c r="O54" i="1"/>
  <c r="O48" i="1"/>
  <c r="O47" i="1"/>
  <c r="O46" i="1"/>
  <c r="AP40" i="1"/>
  <c r="AP39" i="1"/>
  <c r="AP37" i="1"/>
  <c r="O37" i="1"/>
  <c r="AP36" i="1"/>
  <c r="AF36" i="1"/>
  <c r="AP35" i="1"/>
  <c r="AF35" i="1"/>
  <c r="AF34" i="1"/>
  <c r="AX32" i="1"/>
  <c r="AF31" i="1"/>
  <c r="O31" i="1"/>
  <c r="AP30" i="1"/>
  <c r="AP26" i="1"/>
  <c r="AP22" i="1"/>
  <c r="AP18" i="1"/>
  <c r="AP14" i="1"/>
  <c r="AP10" i="1"/>
  <c r="O7" i="1"/>
  <c r="AF6" i="1"/>
  <c r="AO720" i="34"/>
  <c r="AO716" i="34"/>
  <c r="BA715" i="34"/>
  <c r="AU715" i="34"/>
  <c r="AO712" i="34"/>
  <c r="AO708" i="34"/>
  <c r="AO704" i="34"/>
  <c r="BA720" i="34"/>
  <c r="AU720" i="34"/>
  <c r="AX718" i="34"/>
  <c r="Z718" i="34"/>
  <c r="BA716" i="34"/>
  <c r="AU716" i="34"/>
  <c r="BA712" i="34"/>
  <c r="AU712" i="34"/>
  <c r="BA708" i="34"/>
  <c r="AU708" i="34"/>
  <c r="BA704" i="34"/>
  <c r="AU704" i="34"/>
  <c r="AX702" i="34"/>
  <c r="Z702" i="34"/>
  <c r="AL699" i="34"/>
  <c r="AX699" i="34"/>
  <c r="AL698" i="34"/>
  <c r="AX698" i="34"/>
  <c r="AL697" i="34"/>
  <c r="AX697" i="34"/>
  <c r="AL696" i="34"/>
  <c r="AX696" i="34"/>
  <c r="AL695" i="34"/>
  <c r="AX695" i="34"/>
  <c r="AL694" i="34"/>
  <c r="AX694" i="34"/>
  <c r="AL693" i="34"/>
  <c r="AX693" i="34"/>
  <c r="AL692" i="34"/>
  <c r="AX692" i="34"/>
  <c r="AL691" i="34"/>
  <c r="AX691" i="34"/>
  <c r="AL690" i="34"/>
  <c r="AX690" i="34"/>
  <c r="AL689" i="34"/>
  <c r="AX689" i="34"/>
  <c r="AL688" i="34"/>
  <c r="AX688" i="34"/>
  <c r="AL687" i="34"/>
  <c r="AX687" i="34"/>
  <c r="AL686" i="34"/>
  <c r="AX686" i="34"/>
  <c r="AX774" i="34"/>
  <c r="AX773" i="34"/>
  <c r="AX772" i="34"/>
  <c r="AX771" i="34"/>
  <c r="AX770" i="34"/>
  <c r="AX769" i="34"/>
  <c r="AX768" i="34"/>
  <c r="AX767" i="34"/>
  <c r="AX766" i="34"/>
  <c r="AX765" i="34"/>
  <c r="AX764" i="34"/>
  <c r="AX763" i="34"/>
  <c r="AX762" i="34"/>
  <c r="AX761" i="34"/>
  <c r="AX760" i="34"/>
  <c r="AX759" i="34"/>
  <c r="AX758" i="34"/>
  <c r="AX757" i="34"/>
  <c r="AX756" i="34"/>
  <c r="AX755" i="34"/>
  <c r="AX754" i="34"/>
  <c r="AX753" i="34"/>
  <c r="AX752" i="34"/>
  <c r="AX751" i="34"/>
  <c r="AX750" i="34"/>
  <c r="AX749" i="34"/>
  <c r="AX748" i="34"/>
  <c r="AX747" i="34"/>
  <c r="AX746" i="34"/>
  <c r="AX745" i="34"/>
  <c r="AX744" i="34"/>
  <c r="AX743" i="34"/>
  <c r="AX742" i="34"/>
  <c r="AX741" i="34"/>
  <c r="AX740" i="34"/>
  <c r="AX739" i="34"/>
  <c r="AX738" i="34"/>
  <c r="AX737" i="34"/>
  <c r="AX736" i="34"/>
  <c r="AX735" i="34"/>
  <c r="AX734" i="34"/>
  <c r="AX733" i="34"/>
  <c r="AX732" i="34"/>
  <c r="AX731" i="34"/>
  <c r="AX730" i="34"/>
  <c r="AX729" i="34"/>
  <c r="AX728" i="34"/>
  <c r="AX727" i="34"/>
  <c r="AX726" i="34"/>
  <c r="AX725" i="34"/>
  <c r="AX724" i="34"/>
  <c r="AX723" i="34"/>
  <c r="AX722" i="34"/>
  <c r="AX720" i="34"/>
  <c r="BA718" i="34"/>
  <c r="AX716" i="34"/>
  <c r="AX712" i="34"/>
  <c r="BA710" i="34"/>
  <c r="AX708" i="34"/>
  <c r="BA706" i="34"/>
  <c r="AX704" i="34"/>
  <c r="BA702" i="34"/>
  <c r="AL548" i="34"/>
  <c r="AX548" i="34"/>
  <c r="AX685" i="34"/>
  <c r="AX684" i="34"/>
  <c r="AX683" i="34"/>
  <c r="AX682" i="34"/>
  <c r="AX681" i="34"/>
  <c r="AX680" i="34"/>
  <c r="AX679" i="34"/>
  <c r="AX678" i="34"/>
  <c r="AX677" i="34"/>
  <c r="AX676" i="34"/>
  <c r="AX675" i="34"/>
  <c r="AX674" i="34"/>
  <c r="AX673" i="34"/>
  <c r="AX672" i="34"/>
  <c r="AX671" i="34"/>
  <c r="AL547" i="34"/>
  <c r="AX547" i="34"/>
  <c r="BA547" i="34"/>
  <c r="Z547" i="34"/>
  <c r="BA480" i="34"/>
  <c r="AU480" i="34"/>
  <c r="BA479" i="34"/>
  <c r="Z479" i="34"/>
  <c r="AL478" i="34"/>
  <c r="AX478" i="34"/>
  <c r="BA475" i="34"/>
  <c r="Z475" i="34"/>
  <c r="AL474" i="34"/>
  <c r="AX474" i="34"/>
  <c r="BA471" i="34"/>
  <c r="Z471" i="34"/>
  <c r="AL470" i="34"/>
  <c r="AX470" i="34"/>
  <c r="BA467" i="34"/>
  <c r="Z467" i="34"/>
  <c r="AL466" i="34"/>
  <c r="AX466" i="34"/>
  <c r="BA463" i="34"/>
  <c r="Z463" i="34"/>
  <c r="AL462" i="34"/>
  <c r="AX462" i="34"/>
  <c r="BA459" i="34"/>
  <c r="Z459" i="34"/>
  <c r="AL458" i="34"/>
  <c r="AX458" i="34"/>
  <c r="AL457" i="34"/>
  <c r="AX457" i="34"/>
  <c r="BA456" i="34"/>
  <c r="AL455" i="34"/>
  <c r="AX455" i="34"/>
  <c r="BA454" i="34"/>
  <c r="AL453" i="34"/>
  <c r="AX453" i="34"/>
  <c r="BA452" i="34"/>
  <c r="AL451" i="34"/>
  <c r="AX451" i="34"/>
  <c r="BA450" i="34"/>
  <c r="AL449" i="34"/>
  <c r="AX449" i="34"/>
  <c r="BA448" i="34"/>
  <c r="AL447" i="34"/>
  <c r="AX447" i="34"/>
  <c r="BA446" i="34"/>
  <c r="AL445" i="34"/>
  <c r="AX445" i="34"/>
  <c r="BA444" i="34"/>
  <c r="AL443" i="34"/>
  <c r="AX443" i="34"/>
  <c r="BA442" i="34"/>
  <c r="AL441" i="34"/>
  <c r="AX441" i="34"/>
  <c r="BA440" i="34"/>
  <c r="AL439" i="34"/>
  <c r="AX439" i="34"/>
  <c r="BA438" i="34"/>
  <c r="AL437" i="34"/>
  <c r="AX437" i="34"/>
  <c r="BA436" i="34"/>
  <c r="AL435" i="34"/>
  <c r="AX435" i="34"/>
  <c r="BA434" i="34"/>
  <c r="AL433" i="34"/>
  <c r="AX433" i="34"/>
  <c r="AO432" i="34"/>
  <c r="AL431" i="34"/>
  <c r="AX431" i="34"/>
  <c r="AO430" i="34"/>
  <c r="AL429" i="34"/>
  <c r="AX429" i="34"/>
  <c r="AO428" i="34"/>
  <c r="AL477" i="34"/>
  <c r="AX477" i="34"/>
  <c r="AL473" i="34"/>
  <c r="AX473" i="34"/>
  <c r="AL469" i="34"/>
  <c r="AX469" i="34"/>
  <c r="AL465" i="34"/>
  <c r="AX465" i="34"/>
  <c r="AL461" i="34"/>
  <c r="AX461" i="34"/>
  <c r="AX546" i="34"/>
  <c r="AX545" i="34"/>
  <c r="AX544" i="34"/>
  <c r="AX543" i="34"/>
  <c r="AX542" i="34"/>
  <c r="AX541" i="34"/>
  <c r="AX540" i="34"/>
  <c r="AX539" i="34"/>
  <c r="AX538" i="34"/>
  <c r="AX537" i="34"/>
  <c r="AX536" i="34"/>
  <c r="AX535" i="34"/>
  <c r="AX534" i="34"/>
  <c r="AX533" i="34"/>
  <c r="AX532" i="34"/>
  <c r="AX531" i="34"/>
  <c r="AX530" i="34"/>
  <c r="AX529" i="34"/>
  <c r="AX528" i="34"/>
  <c r="AX527" i="34"/>
  <c r="AX526" i="34"/>
  <c r="AX525" i="34"/>
  <c r="AX524" i="34"/>
  <c r="AX523" i="34"/>
  <c r="AX522" i="34"/>
  <c r="AX521" i="34"/>
  <c r="AX520" i="34"/>
  <c r="AX519" i="34"/>
  <c r="AX518" i="34"/>
  <c r="AX517" i="34"/>
  <c r="AX516" i="34"/>
  <c r="AX515" i="34"/>
  <c r="AX514" i="34"/>
  <c r="AX513" i="34"/>
  <c r="AX512" i="34"/>
  <c r="AX511" i="34"/>
  <c r="AX510" i="34"/>
  <c r="AX509" i="34"/>
  <c r="AX508" i="34"/>
  <c r="AX507" i="34"/>
  <c r="AX506" i="34"/>
  <c r="AX505" i="34"/>
  <c r="AX504" i="34"/>
  <c r="AX503" i="34"/>
  <c r="AX502" i="34"/>
  <c r="AX501" i="34"/>
  <c r="AX500" i="34"/>
  <c r="AX499" i="34"/>
  <c r="AX498" i="34"/>
  <c r="AX497" i="34"/>
  <c r="AX496" i="34"/>
  <c r="AX495" i="34"/>
  <c r="AX494" i="34"/>
  <c r="AX493" i="34"/>
  <c r="AL476" i="34"/>
  <c r="AX476" i="34"/>
  <c r="AL472" i="34"/>
  <c r="AX472" i="34"/>
  <c r="AL468" i="34"/>
  <c r="AX468" i="34"/>
  <c r="AL464" i="34"/>
  <c r="AX464" i="34"/>
  <c r="AL460" i="34"/>
  <c r="AX460" i="34"/>
  <c r="AL456" i="34"/>
  <c r="AX456" i="34"/>
  <c r="AL454" i="34"/>
  <c r="AX454" i="34"/>
  <c r="AL452" i="34"/>
  <c r="AX452" i="34"/>
  <c r="AL450" i="34"/>
  <c r="AX450" i="34"/>
  <c r="AL448" i="34"/>
  <c r="AX448" i="34"/>
  <c r="AL446" i="34"/>
  <c r="AX446" i="34"/>
  <c r="AL444" i="34"/>
  <c r="AX444" i="34"/>
  <c r="AL442" i="34"/>
  <c r="AX442" i="34"/>
  <c r="AL440" i="34"/>
  <c r="AX440" i="34"/>
  <c r="AL438" i="34"/>
  <c r="AX438" i="34"/>
  <c r="AL436" i="34"/>
  <c r="AX436" i="34"/>
  <c r="AL434" i="34"/>
  <c r="AX434" i="34"/>
  <c r="AL432" i="34"/>
  <c r="AX432" i="34"/>
  <c r="AL430" i="34"/>
  <c r="AX430" i="34"/>
  <c r="AL428" i="34"/>
  <c r="AX428" i="34"/>
  <c r="AL479" i="34"/>
  <c r="AX479" i="34"/>
  <c r="AL475" i="34"/>
  <c r="AX475" i="34"/>
  <c r="AL471" i="34"/>
  <c r="AX471" i="34"/>
  <c r="AL467" i="34"/>
  <c r="AX467" i="34"/>
  <c r="AL463" i="34"/>
  <c r="AX463" i="34"/>
  <c r="AL459" i="34"/>
  <c r="AX459" i="34"/>
  <c r="AU446" i="34"/>
  <c r="AU444" i="34"/>
  <c r="AU442" i="34"/>
  <c r="AU440" i="34"/>
  <c r="AU438" i="34"/>
  <c r="AU436" i="34"/>
  <c r="AU434" i="34"/>
  <c r="BA432" i="34"/>
  <c r="BA430" i="34"/>
  <c r="BA428" i="34"/>
  <c r="AL317" i="34"/>
  <c r="AX317" i="34"/>
  <c r="AL313" i="34"/>
  <c r="AX313" i="34"/>
  <c r="AL309" i="34"/>
  <c r="AX309" i="34"/>
  <c r="AL305" i="34"/>
  <c r="AX305" i="34"/>
  <c r="AL301" i="34"/>
  <c r="AX301" i="34"/>
  <c r="AL297" i="34"/>
  <c r="AX297" i="34"/>
  <c r="AL293" i="34"/>
  <c r="AX293" i="34"/>
  <c r="AL289" i="34"/>
  <c r="AX289" i="34"/>
  <c r="AL288" i="34"/>
  <c r="AX288" i="34"/>
  <c r="AL287" i="34"/>
  <c r="AX287" i="34"/>
  <c r="AL286" i="34"/>
  <c r="AX286" i="34"/>
  <c r="AL285" i="34"/>
  <c r="AX285" i="34"/>
  <c r="AL284" i="34"/>
  <c r="AX284" i="34"/>
  <c r="AL283" i="34"/>
  <c r="AX283" i="34"/>
  <c r="AL282" i="34"/>
  <c r="AX282" i="34"/>
  <c r="AL281" i="34"/>
  <c r="AX281" i="34"/>
  <c r="AL280" i="34"/>
  <c r="AX280" i="34"/>
  <c r="AL279" i="34"/>
  <c r="AX279" i="34"/>
  <c r="AL278" i="34"/>
  <c r="AX278" i="34"/>
  <c r="AL277" i="34"/>
  <c r="AX277" i="34"/>
  <c r="AO276" i="34"/>
  <c r="BA317" i="34"/>
  <c r="Z317" i="34"/>
  <c r="AL316" i="34"/>
  <c r="AX316" i="34"/>
  <c r="BA313" i="34"/>
  <c r="Z313" i="34"/>
  <c r="AL312" i="34"/>
  <c r="AX312" i="34"/>
  <c r="BA309" i="34"/>
  <c r="Z309" i="34"/>
  <c r="AL308" i="34"/>
  <c r="AX308" i="34"/>
  <c r="BA305" i="34"/>
  <c r="Z305" i="34"/>
  <c r="AL304" i="34"/>
  <c r="AX304" i="34"/>
  <c r="BA301" i="34"/>
  <c r="AL300" i="34"/>
  <c r="AX300" i="34"/>
  <c r="BA297" i="34"/>
  <c r="Z297" i="34"/>
  <c r="AL296" i="34"/>
  <c r="AX296" i="34"/>
  <c r="BA293" i="34"/>
  <c r="Z293" i="34"/>
  <c r="AL292" i="34"/>
  <c r="AX292" i="34"/>
  <c r="BA289" i="34"/>
  <c r="BA288" i="34"/>
  <c r="BA287" i="34"/>
  <c r="BA286" i="34"/>
  <c r="BA285" i="34"/>
  <c r="BA284" i="34"/>
  <c r="BA283" i="34"/>
  <c r="BA282" i="34"/>
  <c r="BA281" i="34"/>
  <c r="AL319" i="34"/>
  <c r="AX319" i="34"/>
  <c r="AL315" i="34"/>
  <c r="AX315" i="34"/>
  <c r="AL311" i="34"/>
  <c r="AX311" i="34"/>
  <c r="AL307" i="34"/>
  <c r="AX307" i="34"/>
  <c r="AL303" i="34"/>
  <c r="AX303" i="34"/>
  <c r="AL299" i="34"/>
  <c r="AX299" i="34"/>
  <c r="AL295" i="34"/>
  <c r="AX295" i="34"/>
  <c r="AL291" i="34"/>
  <c r="AX291" i="34"/>
  <c r="AO289" i="34"/>
  <c r="Z289" i="34"/>
  <c r="AO288" i="34"/>
  <c r="Z288" i="34"/>
  <c r="AO287" i="34"/>
  <c r="Z287" i="34"/>
  <c r="AO286" i="34"/>
  <c r="Z286" i="34"/>
  <c r="AO285" i="34"/>
  <c r="Z285" i="34"/>
  <c r="AL276" i="34"/>
  <c r="AX276" i="34"/>
  <c r="AX427" i="34"/>
  <c r="AX426" i="34"/>
  <c r="AX425" i="34"/>
  <c r="AX424" i="34"/>
  <c r="AX423" i="34"/>
  <c r="AX422" i="34"/>
  <c r="AX421" i="34"/>
  <c r="AX420" i="34"/>
  <c r="AX419" i="34"/>
  <c r="AX418" i="34"/>
  <c r="AX417" i="34"/>
  <c r="AX416" i="34"/>
  <c r="AX415" i="34"/>
  <c r="AX414" i="34"/>
  <c r="AX413" i="34"/>
  <c r="AX412" i="34"/>
  <c r="AX411" i="34"/>
  <c r="AX410" i="34"/>
  <c r="AX409" i="34"/>
  <c r="AX408" i="34"/>
  <c r="AX407" i="34"/>
  <c r="AX406" i="34"/>
  <c r="AX405" i="34"/>
  <c r="AX404" i="34"/>
  <c r="AX403" i="34"/>
  <c r="AX402" i="34"/>
  <c r="AX401" i="34"/>
  <c r="AX400" i="34"/>
  <c r="AX399" i="34"/>
  <c r="AX398" i="34"/>
  <c r="AX397" i="34"/>
  <c r="AX396" i="34"/>
  <c r="AX395" i="34"/>
  <c r="AX394" i="34"/>
  <c r="AX393" i="34"/>
  <c r="AX392" i="34"/>
  <c r="AX391" i="34"/>
  <c r="AX390" i="34"/>
  <c r="AX389" i="34"/>
  <c r="AX388" i="34"/>
  <c r="AX387" i="34"/>
  <c r="AX386" i="34"/>
  <c r="AX385" i="34"/>
  <c r="AX384" i="34"/>
  <c r="AX383" i="34"/>
  <c r="AX382" i="34"/>
  <c r="AX381" i="34"/>
  <c r="AX380" i="34"/>
  <c r="AX379" i="34"/>
  <c r="AX378" i="34"/>
  <c r="AX377" i="34"/>
  <c r="AX376" i="34"/>
  <c r="AX375" i="34"/>
  <c r="AX374" i="34"/>
  <c r="AX373" i="34"/>
  <c r="AX372" i="34"/>
  <c r="AX371" i="34"/>
  <c r="AX370" i="34"/>
  <c r="AX369" i="34"/>
  <c r="AX368" i="34"/>
  <c r="AX367" i="34"/>
  <c r="AX366" i="34"/>
  <c r="AX365" i="34"/>
  <c r="AX364" i="34"/>
  <c r="AX363" i="34"/>
  <c r="AX362" i="34"/>
  <c r="AX361" i="34"/>
  <c r="AX360" i="34"/>
  <c r="AX359" i="34"/>
  <c r="AX358" i="34"/>
  <c r="AX357" i="34"/>
  <c r="AX356" i="34"/>
  <c r="AX355" i="34"/>
  <c r="AX354" i="34"/>
  <c r="AX353" i="34"/>
  <c r="AX352" i="34"/>
  <c r="AX351" i="34"/>
  <c r="AX350" i="34"/>
  <c r="AX349" i="34"/>
  <c r="AX348" i="34"/>
  <c r="AX347" i="34"/>
  <c r="AX346" i="34"/>
  <c r="AX345" i="34"/>
  <c r="AX344" i="34"/>
  <c r="AX343" i="34"/>
  <c r="AX342" i="34"/>
  <c r="AX341" i="34"/>
  <c r="AX340" i="34"/>
  <c r="AX339" i="34"/>
  <c r="AX338" i="34"/>
  <c r="AX337" i="34"/>
  <c r="AX336" i="34"/>
  <c r="AX335" i="34"/>
  <c r="AX334" i="34"/>
  <c r="AL318" i="34"/>
  <c r="AX318" i="34"/>
  <c r="AO317" i="34"/>
  <c r="AL314" i="34"/>
  <c r="AX314" i="34"/>
  <c r="AO313" i="34"/>
  <c r="AL310" i="34"/>
  <c r="AX310" i="34"/>
  <c r="AO309" i="34"/>
  <c r="AL306" i="34"/>
  <c r="AX306" i="34"/>
  <c r="AO305" i="34"/>
  <c r="AL302" i="34"/>
  <c r="AX302" i="34"/>
  <c r="AO301" i="34"/>
  <c r="AL298" i="34"/>
  <c r="AX298" i="34"/>
  <c r="AO297" i="34"/>
  <c r="AL294" i="34"/>
  <c r="AX294" i="34"/>
  <c r="AO293" i="34"/>
  <c r="AL290" i="34"/>
  <c r="AX290" i="34"/>
  <c r="BA276" i="34"/>
  <c r="AL241" i="34"/>
  <c r="AX241" i="34"/>
  <c r="AL237" i="34"/>
  <c r="AX237" i="34"/>
  <c r="AL234" i="34"/>
  <c r="AX234" i="34"/>
  <c r="BA233" i="34"/>
  <c r="AL232" i="34"/>
  <c r="AX232" i="34"/>
  <c r="BA231" i="34"/>
  <c r="AL230" i="34"/>
  <c r="AX230" i="34"/>
  <c r="BA229" i="34"/>
  <c r="AL228" i="34"/>
  <c r="AX228" i="34"/>
  <c r="BA227" i="34"/>
  <c r="AL226" i="34"/>
  <c r="AX226" i="34"/>
  <c r="BA225" i="34"/>
  <c r="AL224" i="34"/>
  <c r="AX224" i="34"/>
  <c r="BA223" i="34"/>
  <c r="AL222" i="34"/>
  <c r="AX222" i="34"/>
  <c r="BA221" i="34"/>
  <c r="AL220" i="34"/>
  <c r="AX220" i="34"/>
  <c r="AO219" i="34"/>
  <c r="AL218" i="34"/>
  <c r="AX218" i="34"/>
  <c r="AO217" i="34"/>
  <c r="AL216" i="34"/>
  <c r="AX216" i="34"/>
  <c r="AO215" i="34"/>
  <c r="AL214" i="34"/>
  <c r="AX214" i="34"/>
  <c r="AO213" i="34"/>
  <c r="AL212" i="34"/>
  <c r="AX212" i="34"/>
  <c r="AO211" i="34"/>
  <c r="AL210" i="34"/>
  <c r="AX210" i="34"/>
  <c r="AO209" i="34"/>
  <c r="BA245" i="34"/>
  <c r="AU245" i="34"/>
  <c r="AO245" i="34"/>
  <c r="Z245" i="34"/>
  <c r="AL244" i="34"/>
  <c r="AX244" i="34"/>
  <c r="BA241" i="34"/>
  <c r="Z241" i="34"/>
  <c r="AL240" i="34"/>
  <c r="AX240" i="34"/>
  <c r="Z237" i="34"/>
  <c r="AL236" i="34"/>
  <c r="AX236" i="34"/>
  <c r="AU234" i="34"/>
  <c r="AU232" i="34"/>
  <c r="AU230" i="34"/>
  <c r="AU228" i="34"/>
  <c r="AU226" i="34"/>
  <c r="AU224" i="34"/>
  <c r="AU222" i="34"/>
  <c r="BA220" i="34"/>
  <c r="BA218" i="34"/>
  <c r="BA216" i="34"/>
  <c r="BA214" i="34"/>
  <c r="BA212" i="34"/>
  <c r="AL243" i="34"/>
  <c r="AX243" i="34"/>
  <c r="AL239" i="34"/>
  <c r="AX239" i="34"/>
  <c r="AL235" i="34"/>
  <c r="AX235" i="34"/>
  <c r="AL233" i="34"/>
  <c r="AX233" i="34"/>
  <c r="AL231" i="34"/>
  <c r="AX231" i="34"/>
  <c r="AL229" i="34"/>
  <c r="AX229" i="34"/>
  <c r="AL227" i="34"/>
  <c r="AX227" i="34"/>
  <c r="AL225" i="34"/>
  <c r="AX225" i="34"/>
  <c r="AL223" i="34"/>
  <c r="AX223" i="34"/>
  <c r="AL221" i="34"/>
  <c r="AX221" i="34"/>
  <c r="AL219" i="34"/>
  <c r="AX219" i="34"/>
  <c r="AL217" i="34"/>
  <c r="AX217" i="34"/>
  <c r="AL215" i="34"/>
  <c r="AX215" i="34"/>
  <c r="AL213" i="34"/>
  <c r="AX213" i="34"/>
  <c r="AL211" i="34"/>
  <c r="AX211" i="34"/>
  <c r="AL209" i="34"/>
  <c r="AX209" i="34"/>
  <c r="AX275" i="34"/>
  <c r="AX274" i="34"/>
  <c r="AX273" i="34"/>
  <c r="AX272" i="34"/>
  <c r="AX271" i="34"/>
  <c r="AX270" i="34"/>
  <c r="AX269" i="34"/>
  <c r="AX268" i="34"/>
  <c r="AX267" i="34"/>
  <c r="AX266" i="34"/>
  <c r="AX265" i="34"/>
  <c r="AX264" i="34"/>
  <c r="AX263" i="34"/>
  <c r="AX262" i="34"/>
  <c r="AX261" i="34"/>
  <c r="AX260" i="34"/>
  <c r="AX259" i="34"/>
  <c r="AX258" i="34"/>
  <c r="AX257" i="34"/>
  <c r="AX256" i="34"/>
  <c r="AX255" i="34"/>
  <c r="AX254" i="34"/>
  <c r="AX253" i="34"/>
  <c r="AX252" i="34"/>
  <c r="AX251" i="34"/>
  <c r="AX250" i="34"/>
  <c r="AX249" i="34"/>
  <c r="AX248" i="34"/>
  <c r="AX247" i="34"/>
  <c r="AX245" i="34"/>
  <c r="BA243" i="34"/>
  <c r="Z243" i="34"/>
  <c r="AL242" i="34"/>
  <c r="AX242" i="34"/>
  <c r="AO241" i="34"/>
  <c r="BA239" i="34"/>
  <c r="Z239" i="34"/>
  <c r="AL238" i="34"/>
  <c r="AX238" i="34"/>
  <c r="AO237" i="34"/>
  <c r="BA235" i="34"/>
  <c r="Z235" i="34"/>
  <c r="AU233" i="34"/>
  <c r="AU231" i="34"/>
  <c r="AU229" i="34"/>
  <c r="AU227" i="34"/>
  <c r="AU225" i="34"/>
  <c r="AU223" i="34"/>
  <c r="AU221" i="34"/>
  <c r="BA219" i="34"/>
  <c r="BA217" i="34"/>
  <c r="BA215" i="34"/>
  <c r="BA213" i="34"/>
  <c r="BA211" i="34"/>
  <c r="BA209" i="34"/>
  <c r="AL202" i="34"/>
  <c r="AX202" i="34"/>
  <c r="AL201" i="34"/>
  <c r="AX201" i="34"/>
  <c r="AL196" i="34"/>
  <c r="AX196" i="34"/>
  <c r="AL206" i="34"/>
  <c r="AX206" i="34"/>
  <c r="AL204" i="34"/>
  <c r="AX204" i="34"/>
  <c r="AO202" i="34"/>
  <c r="AO201" i="34"/>
  <c r="AL200" i="34"/>
  <c r="AX200" i="34"/>
  <c r="AL198" i="34"/>
  <c r="AX198" i="34"/>
  <c r="AU196" i="34"/>
  <c r="AX208" i="34"/>
  <c r="Z208" i="34"/>
  <c r="AL207" i="34"/>
  <c r="AX207" i="34"/>
  <c r="AU206" i="34"/>
  <c r="AU204" i="34"/>
  <c r="AU202" i="34"/>
  <c r="Z202" i="34"/>
  <c r="Z201" i="34"/>
  <c r="AU198" i="34"/>
  <c r="BA196" i="34"/>
  <c r="BA206" i="34"/>
  <c r="Z206" i="34"/>
  <c r="AL205" i="34"/>
  <c r="AX205" i="34"/>
  <c r="BA204" i="34"/>
  <c r="Z204" i="34"/>
  <c r="AL203" i="34"/>
  <c r="AX203" i="34"/>
  <c r="BA202" i="34"/>
  <c r="AU201" i="34"/>
  <c r="AU200" i="34"/>
  <c r="Z200" i="34"/>
  <c r="AL199" i="34"/>
  <c r="AX199" i="34"/>
  <c r="BA198" i="34"/>
  <c r="Z198" i="34"/>
  <c r="AL197" i="34"/>
  <c r="AX197" i="34"/>
  <c r="AO196" i="34"/>
  <c r="AX195" i="34"/>
  <c r="AX194" i="34"/>
  <c r="AX193" i="34"/>
  <c r="AX192" i="34"/>
  <c r="AX191" i="34"/>
  <c r="AX190" i="34"/>
  <c r="AX189" i="34"/>
  <c r="AX188" i="34"/>
  <c r="AX187" i="34"/>
  <c r="AX186" i="34"/>
  <c r="AX185" i="34"/>
  <c r="AX184" i="34"/>
  <c r="AX183" i="34"/>
  <c r="AX182" i="34"/>
  <c r="AX181" i="34"/>
  <c r="AX180" i="34"/>
  <c r="AX179" i="34"/>
  <c r="AX178" i="34"/>
  <c r="AX177" i="34"/>
  <c r="AX176" i="34"/>
  <c r="AX175" i="34"/>
  <c r="AX174" i="34"/>
  <c r="AX173" i="34"/>
  <c r="AX172" i="34"/>
  <c r="AX171" i="34"/>
  <c r="AX170" i="34"/>
  <c r="AX169" i="34"/>
  <c r="AX168" i="34"/>
  <c r="AX167" i="34"/>
  <c r="AX166" i="34"/>
  <c r="AX165" i="34"/>
  <c r="AX164" i="34"/>
  <c r="AO162" i="34"/>
  <c r="BA161" i="34"/>
  <c r="AU161" i="34"/>
  <c r="BA162" i="34"/>
  <c r="AU162" i="34"/>
  <c r="AL160" i="34"/>
  <c r="AX160" i="34"/>
  <c r="AL159" i="34"/>
  <c r="AX159" i="34"/>
  <c r="AL158" i="34"/>
  <c r="AX158" i="34"/>
  <c r="AL157" i="34"/>
  <c r="AX157" i="34"/>
  <c r="AX162" i="34"/>
  <c r="Z160" i="34"/>
  <c r="Z159" i="34"/>
  <c r="Z158" i="34"/>
  <c r="AX156" i="34"/>
  <c r="AX155" i="34"/>
  <c r="AX154" i="34"/>
  <c r="AX153" i="34"/>
  <c r="AX152" i="34"/>
  <c r="AX151" i="34"/>
  <c r="AX150" i="34"/>
  <c r="AX149" i="34"/>
  <c r="AX148" i="34"/>
  <c r="AX147" i="34"/>
  <c r="AX146" i="34"/>
  <c r="AX145" i="34"/>
  <c r="AO143" i="34"/>
  <c r="AO139" i="34"/>
  <c r="AO135" i="34"/>
  <c r="AL130" i="34"/>
  <c r="AX130" i="34"/>
  <c r="Z130" i="34"/>
  <c r="AO130" i="34"/>
  <c r="AL126" i="34"/>
  <c r="AX126" i="34"/>
  <c r="Z126" i="34"/>
  <c r="AU126" i="34"/>
  <c r="AO126" i="34"/>
  <c r="BA126" i="34"/>
  <c r="AL122" i="34"/>
  <c r="AX122" i="34"/>
  <c r="Z122" i="34"/>
  <c r="AU122" i="34"/>
  <c r="AO122" i="34"/>
  <c r="BA122" i="34"/>
  <c r="AL118" i="34"/>
  <c r="AX118" i="34"/>
  <c r="Z118" i="34"/>
  <c r="AU118" i="34"/>
  <c r="AO118" i="34"/>
  <c r="BA118" i="34"/>
  <c r="AL114" i="34"/>
  <c r="AX114" i="34"/>
  <c r="Z114" i="34"/>
  <c r="AU114" i="34"/>
  <c r="AO114" i="34"/>
  <c r="BA114" i="34"/>
  <c r="AL110" i="34"/>
  <c r="AX110" i="34"/>
  <c r="Z110" i="34"/>
  <c r="AU110" i="34"/>
  <c r="AO110" i="34"/>
  <c r="BA110" i="34"/>
  <c r="BA143" i="34"/>
  <c r="AU143" i="34"/>
  <c r="AX141" i="34"/>
  <c r="BA139" i="34"/>
  <c r="AU139" i="34"/>
  <c r="AX137" i="34"/>
  <c r="BA135" i="34"/>
  <c r="AU135" i="34"/>
  <c r="AL125" i="34"/>
  <c r="AX125" i="34"/>
  <c r="Z125" i="34"/>
  <c r="AU125" i="34"/>
  <c r="AO125" i="34"/>
  <c r="BA125" i="34"/>
  <c r="AL121" i="34"/>
  <c r="AX121" i="34"/>
  <c r="Z121" i="34"/>
  <c r="AU121" i="34"/>
  <c r="AO121" i="34"/>
  <c r="BA121" i="34"/>
  <c r="AL117" i="34"/>
  <c r="AX117" i="34"/>
  <c r="Z117" i="34"/>
  <c r="AU117" i="34"/>
  <c r="AO117" i="34"/>
  <c r="BA117" i="34"/>
  <c r="AL113" i="34"/>
  <c r="AX113" i="34"/>
  <c r="Z113" i="34"/>
  <c r="AU113" i="34"/>
  <c r="AO113" i="34"/>
  <c r="BA113" i="34"/>
  <c r="AL109" i="34"/>
  <c r="AX109" i="34"/>
  <c r="Z109" i="34"/>
  <c r="AU109" i="34"/>
  <c r="AO109" i="34"/>
  <c r="BA109" i="34"/>
  <c r="AL131" i="34"/>
  <c r="AX131" i="34"/>
  <c r="AO131" i="34"/>
  <c r="AL128" i="34"/>
  <c r="AX128" i="34"/>
  <c r="Z128" i="34"/>
  <c r="AU128" i="34"/>
  <c r="AL124" i="34"/>
  <c r="AX124" i="34"/>
  <c r="Z124" i="34"/>
  <c r="AU124" i="34"/>
  <c r="AO124" i="34"/>
  <c r="BA124" i="34"/>
  <c r="AL120" i="34"/>
  <c r="AX120" i="34"/>
  <c r="Z120" i="34"/>
  <c r="AU120" i="34"/>
  <c r="AO120" i="34"/>
  <c r="BA120" i="34"/>
  <c r="AL116" i="34"/>
  <c r="AX116" i="34"/>
  <c r="Z116" i="34"/>
  <c r="AU116" i="34"/>
  <c r="AO116" i="34"/>
  <c r="BA116" i="34"/>
  <c r="AL112" i="34"/>
  <c r="AX112" i="34"/>
  <c r="Z112" i="34"/>
  <c r="AU112" i="34"/>
  <c r="AO112" i="34"/>
  <c r="BA112" i="34"/>
  <c r="AX143" i="34"/>
  <c r="AX139" i="34"/>
  <c r="AX135" i="34"/>
  <c r="BA131" i="34"/>
  <c r="AL129" i="34"/>
  <c r="AX129" i="34"/>
  <c r="Z129" i="34"/>
  <c r="AU129" i="34"/>
  <c r="AL127" i="34"/>
  <c r="AX127" i="34"/>
  <c r="Z127" i="34"/>
  <c r="AU127" i="34"/>
  <c r="AO127" i="34"/>
  <c r="BA127" i="34"/>
  <c r="AL123" i="34"/>
  <c r="AX123" i="34"/>
  <c r="Z123" i="34"/>
  <c r="AU123" i="34"/>
  <c r="AO123" i="34"/>
  <c r="BA123" i="34"/>
  <c r="AL119" i="34"/>
  <c r="AX119" i="34"/>
  <c r="Z119" i="34"/>
  <c r="AU119" i="34"/>
  <c r="AO119" i="34"/>
  <c r="BA119" i="34"/>
  <c r="AL115" i="34"/>
  <c r="AX115" i="34"/>
  <c r="Z115" i="34"/>
  <c r="AU115" i="34"/>
  <c r="AO115" i="34"/>
  <c r="BA115" i="34"/>
  <c r="AL111" i="34"/>
  <c r="AX111" i="34"/>
  <c r="Z111" i="34"/>
  <c r="AU111" i="34"/>
  <c r="AO111" i="34"/>
  <c r="BA111" i="34"/>
  <c r="BA108" i="34"/>
  <c r="AL108" i="34"/>
  <c r="AX108" i="34"/>
  <c r="AU106" i="34"/>
  <c r="BA106" i="34"/>
  <c r="AO106" i="34"/>
  <c r="Z106" i="34"/>
  <c r="AX106" i="34"/>
  <c r="AI31" i="1"/>
  <c r="AL42" i="34" s="1"/>
  <c r="AS31" i="1"/>
  <c r="AU42" i="34" s="1"/>
  <c r="AW31" i="1"/>
  <c r="BA42" i="34" s="1"/>
  <c r="U31" i="1"/>
  <c r="Z42" i="34" s="1"/>
  <c r="AU31" i="1"/>
  <c r="AX42" i="34" s="1"/>
  <c r="AU108" i="34"/>
  <c r="Z108" i="34"/>
  <c r="AL106" i="34"/>
  <c r="AU102" i="34"/>
  <c r="BA102" i="34"/>
  <c r="AO102" i="34"/>
  <c r="Z102" i="34"/>
  <c r="AX102" i="34"/>
  <c r="AK31" i="1"/>
  <c r="AO42" i="34" s="1"/>
  <c r="BA104" i="34"/>
  <c r="AU104" i="34"/>
  <c r="AI35" i="1"/>
  <c r="AL46" i="34" s="1"/>
  <c r="AS35" i="1"/>
  <c r="AU46" i="34" s="1"/>
  <c r="AW35" i="1"/>
  <c r="BA46" i="34" s="1"/>
  <c r="U35" i="1"/>
  <c r="Z46" i="34" s="1"/>
  <c r="AS39" i="1"/>
  <c r="AU50" i="34" s="1"/>
  <c r="AW39" i="1"/>
  <c r="BA50" i="34" s="1"/>
  <c r="AK39" i="1"/>
  <c r="AO50" i="34" s="1"/>
  <c r="U39" i="1"/>
  <c r="Z50" i="34" s="1"/>
  <c r="AU39" i="1"/>
  <c r="AX50" i="34" s="1"/>
  <c r="AX104" i="34"/>
  <c r="AU35" i="1"/>
  <c r="AI4" i="1"/>
  <c r="AS4" i="1"/>
  <c r="AU15" i="34" s="1"/>
  <c r="AW4" i="1"/>
  <c r="U4" i="1"/>
  <c r="Z15" i="34" s="1"/>
  <c r="AK4" i="1"/>
  <c r="AO15" i="34" s="1"/>
  <c r="AU4" i="1"/>
  <c r="AX15" i="34" s="1"/>
  <c r="AW41" i="1"/>
  <c r="AS41" i="1"/>
  <c r="AU52" i="34" s="1"/>
  <c r="AW38" i="1"/>
  <c r="BA49" i="34" s="1"/>
  <c r="AS38" i="1"/>
  <c r="AU49" i="34" s="1"/>
  <c r="AW34" i="1"/>
  <c r="BA45" i="34" s="1"/>
  <c r="AS34" i="1"/>
  <c r="AW30" i="1"/>
  <c r="BA41" i="34" s="1"/>
  <c r="AS30" i="1"/>
  <c r="AU41" i="34" s="1"/>
  <c r="AU41" i="1"/>
  <c r="AX52" i="34" s="1"/>
  <c r="O26" i="1"/>
  <c r="O24" i="1"/>
  <c r="O22" i="1"/>
  <c r="O20" i="1"/>
  <c r="O18" i="1"/>
  <c r="O16" i="1"/>
  <c r="O14" i="1"/>
  <c r="O12" i="1"/>
  <c r="O10" i="1"/>
  <c r="O8" i="1"/>
  <c r="O27" i="1"/>
  <c r="O25" i="1"/>
  <c r="O23" i="1"/>
  <c r="O21" i="1"/>
  <c r="O19" i="1"/>
  <c r="O17" i="1"/>
  <c r="O15" i="1"/>
  <c r="O13" i="1"/>
  <c r="O11" i="1"/>
  <c r="O9" i="1"/>
  <c r="AX5" i="1"/>
  <c r="M4" i="1"/>
  <c r="AU5" i="1"/>
  <c r="AX16" i="34" s="1"/>
  <c r="U5" i="1"/>
  <c r="Z16" i="34" s="1"/>
  <c r="AU6" i="1"/>
  <c r="AX17" i="34" s="1"/>
  <c r="P24" i="12" l="1"/>
  <c r="Y35" i="34"/>
  <c r="T12" i="12"/>
  <c r="AH23" i="34"/>
  <c r="AG63" i="1"/>
  <c r="T11" i="12"/>
  <c r="AH22" i="34"/>
  <c r="P56" i="12"/>
  <c r="Y67" i="34"/>
  <c r="P29" i="12"/>
  <c r="Y40" i="34"/>
  <c r="T56" i="12"/>
  <c r="AH67" i="34"/>
  <c r="H36" i="13"/>
  <c r="S47" i="34"/>
  <c r="M61" i="28"/>
  <c r="Z13" i="6"/>
  <c r="AA29" i="6"/>
  <c r="H48" i="13"/>
  <c r="S59" i="34"/>
  <c r="AF12" i="1"/>
  <c r="P28" i="12"/>
  <c r="Y39" i="34"/>
  <c r="P40" i="12"/>
  <c r="Y51" i="34"/>
  <c r="P12" i="12"/>
  <c r="Y23" i="34"/>
  <c r="Z7" i="12"/>
  <c r="AQ18" i="34"/>
  <c r="I50" i="28"/>
  <c r="P63" i="13"/>
  <c r="M3" i="28"/>
  <c r="P44" i="12"/>
  <c r="Y55" i="34"/>
  <c r="Z27" i="12"/>
  <c r="AQ38" i="34"/>
  <c r="P20" i="12"/>
  <c r="Y31" i="34"/>
  <c r="Z39" i="12"/>
  <c r="AQ50" i="34"/>
  <c r="M28" i="12"/>
  <c r="S39" i="34"/>
  <c r="K58" i="13"/>
  <c r="L33" i="28"/>
  <c r="P30" i="13"/>
  <c r="P16" i="12"/>
  <c r="Y27" i="34"/>
  <c r="P36" i="12"/>
  <c r="Y47" i="34"/>
  <c r="Z15" i="12"/>
  <c r="AQ26" i="34"/>
  <c r="I45" i="28"/>
  <c r="Z21" i="6"/>
  <c r="L26" i="28"/>
  <c r="M22" i="28"/>
  <c r="O47" i="13"/>
  <c r="AG29" i="1"/>
  <c r="AP55" i="1"/>
  <c r="AQ66" i="34"/>
  <c r="Z47" i="12"/>
  <c r="AQ58" i="34"/>
  <c r="O37" i="13"/>
  <c r="E340" i="34"/>
  <c r="E721" i="34"/>
  <c r="E59" i="12"/>
  <c r="E70" i="34" s="1"/>
  <c r="E354" i="34"/>
  <c r="E93" i="34"/>
  <c r="E392" i="34"/>
  <c r="E356" i="34"/>
  <c r="E308" i="34"/>
  <c r="E81" i="34"/>
  <c r="E326" i="34"/>
  <c r="E378" i="34"/>
  <c r="E718" i="34"/>
  <c r="E540" i="34"/>
  <c r="E181" i="34"/>
  <c r="E152" i="34"/>
  <c r="E606" i="34"/>
  <c r="E88" i="34"/>
  <c r="E456" i="34"/>
  <c r="E385" i="34"/>
  <c r="E420" i="34"/>
  <c r="E642" i="34"/>
  <c r="E250" i="34"/>
  <c r="E338" i="34"/>
  <c r="E96" i="34"/>
  <c r="E225" i="34"/>
  <c r="E180" i="34"/>
  <c r="E285" i="34"/>
  <c r="E686" i="34"/>
  <c r="E434" i="34"/>
  <c r="E137" i="34"/>
  <c r="E433" i="34"/>
  <c r="E734" i="34"/>
  <c r="E260" i="34"/>
  <c r="AG10" i="1"/>
  <c r="E771" i="34"/>
  <c r="E22" i="12"/>
  <c r="E33" i="34" s="1"/>
  <c r="E272" i="34"/>
  <c r="E408" i="34"/>
  <c r="E424" i="34"/>
  <c r="E556" i="34"/>
  <c r="E365" i="34"/>
  <c r="L25" i="28"/>
  <c r="E174" i="34"/>
  <c r="E702" i="34"/>
  <c r="E422" i="34"/>
  <c r="E94" i="34"/>
  <c r="E162" i="34"/>
  <c r="E258" i="34"/>
  <c r="E394" i="34"/>
  <c r="E172" i="34"/>
  <c r="E284" i="34"/>
  <c r="E448" i="34"/>
  <c r="E201" i="34"/>
  <c r="AG37" i="1"/>
  <c r="E526" i="34"/>
  <c r="E428" i="34"/>
  <c r="E34" i="12"/>
  <c r="E45" i="34" s="1"/>
  <c r="E536" i="34"/>
  <c r="E204" i="34"/>
  <c r="O49" i="13"/>
  <c r="E594" i="34"/>
  <c r="E710" i="34"/>
  <c r="E222" i="34"/>
  <c r="E552" i="34"/>
  <c r="E221" i="34"/>
  <c r="E505" i="34"/>
  <c r="E38" i="12"/>
  <c r="E49" i="34" s="1"/>
  <c r="E509" i="34"/>
  <c r="E668" i="34"/>
  <c r="E277" i="34"/>
  <c r="L53" i="28"/>
  <c r="M53" i="28"/>
  <c r="L42" i="28"/>
  <c r="E194" i="34"/>
  <c r="E138" i="34"/>
  <c r="E282" i="34"/>
  <c r="E478" i="34"/>
  <c r="E682" i="34"/>
  <c r="E104" i="34"/>
  <c r="E169" i="34"/>
  <c r="E561" i="34"/>
  <c r="E613" i="34"/>
  <c r="E769" i="34"/>
  <c r="AG41" i="1"/>
  <c r="E293" i="34"/>
  <c r="E377" i="34"/>
  <c r="E325" i="34"/>
  <c r="E497" i="34"/>
  <c r="E213" i="34"/>
  <c r="E39" i="12"/>
  <c r="E50" i="34" s="1"/>
  <c r="E142" i="34"/>
  <c r="E418" i="34"/>
  <c r="E486" i="34"/>
  <c r="E144" i="34"/>
  <c r="E372" i="34"/>
  <c r="E101" i="34"/>
  <c r="E177" i="34"/>
  <c r="E229" i="34"/>
  <c r="E529" i="34"/>
  <c r="E617" i="34"/>
  <c r="Q29" i="12"/>
  <c r="Z40" i="34"/>
  <c r="Z399" i="34"/>
  <c r="AC24" i="12"/>
  <c r="AB24" i="12" s="1"/>
  <c r="AU35" i="34"/>
  <c r="AE22" i="12"/>
  <c r="AX33" i="34"/>
  <c r="AG37" i="12"/>
  <c r="BA48" i="34"/>
  <c r="AC46" i="12"/>
  <c r="AB46" i="12" s="1"/>
  <c r="AU57" i="34"/>
  <c r="AG63" i="12"/>
  <c r="AF63" i="12" s="1"/>
  <c r="BA74" i="34"/>
  <c r="Z510" i="34"/>
  <c r="Z554" i="34"/>
  <c r="AC8" i="12"/>
  <c r="AB8" i="12" s="1"/>
  <c r="AU19" i="34"/>
  <c r="AG25" i="12"/>
  <c r="BA36" i="34"/>
  <c r="AE23" i="12"/>
  <c r="AD23" i="12" s="1"/>
  <c r="AX34" i="34"/>
  <c r="AG27" i="12"/>
  <c r="BA38" i="34"/>
  <c r="Y28" i="12"/>
  <c r="X28" i="12" s="1"/>
  <c r="AO39" i="34"/>
  <c r="Y26" i="12"/>
  <c r="X26" i="12" s="1"/>
  <c r="AO37" i="34"/>
  <c r="AE34" i="12"/>
  <c r="AX45" i="34"/>
  <c r="Z368" i="34"/>
  <c r="Z155" i="34"/>
  <c r="Z436" i="34"/>
  <c r="AU306" i="34"/>
  <c r="Q16" i="12"/>
  <c r="Z27" i="34"/>
  <c r="Z469" i="34"/>
  <c r="Q24" i="12"/>
  <c r="Z35" i="34"/>
  <c r="AU210" i="34"/>
  <c r="AL737" i="34"/>
  <c r="AU417" i="34"/>
  <c r="AL485" i="34"/>
  <c r="AO484" i="34"/>
  <c r="AU260" i="34"/>
  <c r="Y50" i="12"/>
  <c r="X50" i="12" s="1"/>
  <c r="AO61" i="34"/>
  <c r="BA601" i="34"/>
  <c r="AU566" i="34"/>
  <c r="E441" i="34"/>
  <c r="D441" i="34"/>
  <c r="E579" i="34"/>
  <c r="D579" i="34"/>
  <c r="E679" i="34"/>
  <c r="D679" i="34"/>
  <c r="E706" i="34"/>
  <c r="D706" i="34"/>
  <c r="E726" i="34"/>
  <c r="D726" i="34"/>
  <c r="E20" i="12"/>
  <c r="E31" i="34" s="1"/>
  <c r="D31" i="34"/>
  <c r="AX76" i="34"/>
  <c r="E113" i="34"/>
  <c r="D113" i="34"/>
  <c r="E140" i="34"/>
  <c r="D140" i="34"/>
  <c r="E171" i="34"/>
  <c r="D171" i="34"/>
  <c r="E187" i="34"/>
  <c r="D187" i="34"/>
  <c r="E199" i="34"/>
  <c r="D199" i="34"/>
  <c r="Z218" i="34"/>
  <c r="E231" i="34"/>
  <c r="D231" i="34"/>
  <c r="AO258" i="34"/>
  <c r="E276" i="34"/>
  <c r="D276" i="34"/>
  <c r="AU287" i="34"/>
  <c r="Z304" i="34"/>
  <c r="E334" i="34"/>
  <c r="D334" i="34"/>
  <c r="AU355" i="34"/>
  <c r="AO366" i="34"/>
  <c r="E370" i="34"/>
  <c r="D370" i="34"/>
  <c r="E399" i="34"/>
  <c r="D399" i="34"/>
  <c r="E437" i="34"/>
  <c r="D437" i="34"/>
  <c r="E452" i="34"/>
  <c r="D452" i="34"/>
  <c r="E473" i="34"/>
  <c r="D473" i="34"/>
  <c r="E507" i="34"/>
  <c r="D507" i="34"/>
  <c r="AX587" i="34"/>
  <c r="AO616" i="34"/>
  <c r="AO637" i="34"/>
  <c r="AO656" i="34"/>
  <c r="Z692" i="34"/>
  <c r="E281" i="34"/>
  <c r="D281" i="34"/>
  <c r="E390" i="34"/>
  <c r="D390" i="34"/>
  <c r="E466" i="34"/>
  <c r="D466" i="34"/>
  <c r="E533" i="34"/>
  <c r="D533" i="34"/>
  <c r="E567" i="34"/>
  <c r="D567" i="34"/>
  <c r="E680" i="34"/>
  <c r="D680" i="34"/>
  <c r="E737" i="34"/>
  <c r="D737" i="34"/>
  <c r="E753" i="34"/>
  <c r="D753" i="34"/>
  <c r="E18" i="12"/>
  <c r="E29" i="34" s="1"/>
  <c r="D29" i="34"/>
  <c r="E124" i="34"/>
  <c r="D124" i="34"/>
  <c r="BA130" i="34"/>
  <c r="Z215" i="34"/>
  <c r="BA230" i="34"/>
  <c r="AL245" i="34"/>
  <c r="E262" i="34"/>
  <c r="D262" i="34"/>
  <c r="E278" i="34"/>
  <c r="D278" i="34"/>
  <c r="AO292" i="34"/>
  <c r="E316" i="34"/>
  <c r="D316" i="34"/>
  <c r="E353" i="34"/>
  <c r="D353" i="34"/>
  <c r="AO397" i="34"/>
  <c r="E459" i="34"/>
  <c r="D459" i="34"/>
  <c r="AX480" i="34"/>
  <c r="E490" i="34"/>
  <c r="D490" i="34"/>
  <c r="Z575" i="34"/>
  <c r="AO593" i="34"/>
  <c r="AO636" i="34"/>
  <c r="Z695" i="34"/>
  <c r="E619" i="34"/>
  <c r="D619" i="34"/>
  <c r="E661" i="34"/>
  <c r="D661" i="34"/>
  <c r="AG21" i="12"/>
  <c r="BA32" i="34"/>
  <c r="Q25" i="12"/>
  <c r="Z36" i="34"/>
  <c r="AG28" i="12"/>
  <c r="AF28" i="12" s="1"/>
  <c r="BA39" i="34"/>
  <c r="BA94" i="34"/>
  <c r="AO97" i="34"/>
  <c r="Z104" i="34"/>
  <c r="E110" i="34"/>
  <c r="D110" i="34"/>
  <c r="E131" i="34"/>
  <c r="D131" i="34"/>
  <c r="AX144" i="34"/>
  <c r="E155" i="34"/>
  <c r="D155" i="34"/>
  <c r="AO172" i="34"/>
  <c r="E190" i="34"/>
  <c r="D190" i="34"/>
  <c r="AO204" i="34"/>
  <c r="Z213" i="34"/>
  <c r="E242" i="34"/>
  <c r="D242" i="34"/>
  <c r="E244" i="34"/>
  <c r="D244" i="34"/>
  <c r="E266" i="34"/>
  <c r="D266" i="34"/>
  <c r="E310" i="34"/>
  <c r="D310" i="34"/>
  <c r="E314" i="34"/>
  <c r="D314" i="34"/>
  <c r="AU357" i="34"/>
  <c r="AO373" i="34"/>
  <c r="E387" i="34"/>
  <c r="D387" i="34"/>
  <c r="Z401" i="34"/>
  <c r="Z423" i="34"/>
  <c r="E430" i="34"/>
  <c r="D430" i="34"/>
  <c r="E445" i="34"/>
  <c r="D445" i="34"/>
  <c r="E546" i="34"/>
  <c r="D546" i="34"/>
  <c r="AO669" i="34"/>
  <c r="AX705" i="34"/>
  <c r="AL732" i="34"/>
  <c r="E395" i="34"/>
  <c r="D395" i="34"/>
  <c r="E581" i="34"/>
  <c r="D581" i="34"/>
  <c r="E639" i="34"/>
  <c r="D639" i="34"/>
  <c r="E698" i="34"/>
  <c r="D698" i="34"/>
  <c r="AC5" i="12"/>
  <c r="AB5" i="12" s="1"/>
  <c r="AU16" i="34"/>
  <c r="E46" i="12"/>
  <c r="E57" i="34" s="1"/>
  <c r="D57" i="34"/>
  <c r="E53" i="12"/>
  <c r="E64" i="34" s="1"/>
  <c r="D64" i="34"/>
  <c r="AE55" i="12"/>
  <c r="AD55" i="12" s="1"/>
  <c r="AX66" i="34"/>
  <c r="AU92" i="34"/>
  <c r="AL102" i="34"/>
  <c r="E114" i="34"/>
  <c r="D114" i="34"/>
  <c r="E120" i="34"/>
  <c r="D120" i="34"/>
  <c r="E133" i="34"/>
  <c r="D133" i="34"/>
  <c r="BA149" i="34"/>
  <c r="E210" i="34"/>
  <c r="D210" i="34"/>
  <c r="E241" i="34"/>
  <c r="D241" i="34"/>
  <c r="AO255" i="34"/>
  <c r="AU286" i="34"/>
  <c r="E296" i="34"/>
  <c r="D296" i="34"/>
  <c r="E301" i="34"/>
  <c r="D301" i="34"/>
  <c r="E307" i="34"/>
  <c r="D307" i="34"/>
  <c r="E321" i="34"/>
  <c r="D321" i="34"/>
  <c r="AO322" i="34"/>
  <c r="AO330" i="34"/>
  <c r="AU342" i="34"/>
  <c r="E351" i="34"/>
  <c r="D351" i="34"/>
  <c r="E375" i="34"/>
  <c r="D375" i="34"/>
  <c r="Z396" i="34"/>
  <c r="AO406" i="34"/>
  <c r="AO409" i="34"/>
  <c r="Z439" i="34"/>
  <c r="AO467" i="34"/>
  <c r="AX606" i="34"/>
  <c r="AO653" i="34"/>
  <c r="AL682" i="34"/>
  <c r="AC34" i="12"/>
  <c r="AU45" i="34"/>
  <c r="AL165" i="34"/>
  <c r="AG41" i="12"/>
  <c r="AF41" i="12" s="1"/>
  <c r="BA52" i="34"/>
  <c r="W4" i="12"/>
  <c r="AL15" i="34"/>
  <c r="W22" i="12"/>
  <c r="AL33" i="34"/>
  <c r="AC54" i="12"/>
  <c r="AB54" i="12" s="1"/>
  <c r="AU65" i="34"/>
  <c r="AG7" i="12"/>
  <c r="AF7" i="12" s="1"/>
  <c r="BA18" i="34"/>
  <c r="AG55" i="12"/>
  <c r="BA66" i="34"/>
  <c r="Z171" i="34"/>
  <c r="Z374" i="34"/>
  <c r="Z454" i="34"/>
  <c r="W14" i="12"/>
  <c r="AL25" i="34"/>
  <c r="AG49" i="12"/>
  <c r="BA60" i="34"/>
  <c r="Z646" i="34"/>
  <c r="AU702" i="34"/>
  <c r="AC27" i="12"/>
  <c r="AB27" i="12" s="1"/>
  <c r="AU38" i="34"/>
  <c r="Y40" i="12"/>
  <c r="X40" i="12" s="1"/>
  <c r="AO51" i="34"/>
  <c r="AE48" i="12"/>
  <c r="AX59" i="34"/>
  <c r="Z188" i="34"/>
  <c r="Q20" i="12"/>
  <c r="Z31" i="34"/>
  <c r="Z273" i="34"/>
  <c r="Q44" i="12"/>
  <c r="Z55" i="34"/>
  <c r="AU385" i="34"/>
  <c r="AC60" i="12"/>
  <c r="AU71" i="34"/>
  <c r="BA591" i="34"/>
  <c r="AE32" i="12"/>
  <c r="AD32" i="12" s="1"/>
  <c r="AX43" i="34"/>
  <c r="Y48" i="12"/>
  <c r="X48" i="12" s="1"/>
  <c r="AO59" i="34"/>
  <c r="AU601" i="34"/>
  <c r="AE53" i="12"/>
  <c r="AD53" i="12" s="1"/>
  <c r="AX64" i="34"/>
  <c r="BA711" i="34"/>
  <c r="AO571" i="34"/>
  <c r="E202" i="34"/>
  <c r="E234" i="34"/>
  <c r="E474" i="34"/>
  <c r="E153" i="34"/>
  <c r="E477" i="34"/>
  <c r="E362" i="34"/>
  <c r="D362" i="34"/>
  <c r="E389" i="34"/>
  <c r="D389" i="34"/>
  <c r="E502" i="34"/>
  <c r="D502" i="34"/>
  <c r="E693" i="34"/>
  <c r="D693" i="34"/>
  <c r="E728" i="34"/>
  <c r="D728" i="34"/>
  <c r="E735" i="34"/>
  <c r="D735" i="34"/>
  <c r="E746" i="34"/>
  <c r="D746" i="34"/>
  <c r="E773" i="34"/>
  <c r="D773" i="34"/>
  <c r="E8" i="12"/>
  <c r="E19" i="34" s="1"/>
  <c r="D19" i="34"/>
  <c r="E49" i="12"/>
  <c r="E60" i="34" s="1"/>
  <c r="D60" i="34"/>
  <c r="BA81" i="34"/>
  <c r="AL86" i="34"/>
  <c r="E156" i="34"/>
  <c r="D156" i="34"/>
  <c r="BA183" i="34"/>
  <c r="E209" i="34"/>
  <c r="D209" i="34"/>
  <c r="AU216" i="34"/>
  <c r="E219" i="34"/>
  <c r="D219" i="34"/>
  <c r="E239" i="34"/>
  <c r="D239" i="34"/>
  <c r="E246" i="34"/>
  <c r="D246" i="34"/>
  <c r="E264" i="34"/>
  <c r="D264" i="34"/>
  <c r="AL272" i="34"/>
  <c r="AU298" i="34"/>
  <c r="AU311" i="34"/>
  <c r="E336" i="34"/>
  <c r="D336" i="34"/>
  <c r="Z352" i="34"/>
  <c r="E384" i="34"/>
  <c r="D384" i="34"/>
  <c r="E407" i="34"/>
  <c r="D407" i="34"/>
  <c r="E435" i="34"/>
  <c r="D435" i="34"/>
  <c r="AO454" i="34"/>
  <c r="Z461" i="34"/>
  <c r="E465" i="34"/>
  <c r="D465" i="34"/>
  <c r="E514" i="34"/>
  <c r="D514" i="34"/>
  <c r="E523" i="34"/>
  <c r="D523" i="34"/>
  <c r="AU555" i="34"/>
  <c r="AO573" i="34"/>
  <c r="AO632" i="34"/>
  <c r="AO648" i="34"/>
  <c r="AU672" i="34"/>
  <c r="AX717" i="34"/>
  <c r="AL743" i="34"/>
  <c r="AL766" i="34"/>
  <c r="E482" i="34"/>
  <c r="D482" i="34"/>
  <c r="E543" i="34"/>
  <c r="D543" i="34"/>
  <c r="E588" i="34"/>
  <c r="D588" i="34"/>
  <c r="E739" i="34"/>
  <c r="D739" i="34"/>
  <c r="E755" i="34"/>
  <c r="D755" i="34"/>
  <c r="E27" i="12"/>
  <c r="E38" i="34" s="1"/>
  <c r="D38" i="34"/>
  <c r="AE29" i="12"/>
  <c r="AD29" i="12" s="1"/>
  <c r="AX40" i="34"/>
  <c r="Y35" i="12"/>
  <c r="X35" i="12" s="1"/>
  <c r="AO46" i="34"/>
  <c r="E44" i="12"/>
  <c r="E55" i="34" s="1"/>
  <c r="D55" i="34"/>
  <c r="E57" i="12"/>
  <c r="E68" i="34" s="1"/>
  <c r="D68" i="34"/>
  <c r="AL161" i="34"/>
  <c r="AO206" i="34"/>
  <c r="E223" i="34"/>
  <c r="D223" i="34"/>
  <c r="AU297" i="34"/>
  <c r="E343" i="34"/>
  <c r="D343" i="34"/>
  <c r="AO344" i="34"/>
  <c r="AU346" i="34"/>
  <c r="E383" i="34"/>
  <c r="D383" i="34"/>
  <c r="E443" i="34"/>
  <c r="D443" i="34"/>
  <c r="Z482" i="34"/>
  <c r="AO491" i="34"/>
  <c r="E498" i="34"/>
  <c r="D498" i="34"/>
  <c r="E539" i="34"/>
  <c r="D539" i="34"/>
  <c r="AX557" i="34"/>
  <c r="AO609" i="34"/>
  <c r="Z671" i="34"/>
  <c r="Z688" i="34"/>
  <c r="BA724" i="34"/>
  <c r="AL755" i="34"/>
  <c r="E299" i="34"/>
  <c r="D299" i="34"/>
  <c r="E438" i="34"/>
  <c r="D438" i="34"/>
  <c r="E629" i="34"/>
  <c r="D629" i="34"/>
  <c r="E663" i="34"/>
  <c r="D663" i="34"/>
  <c r="E714" i="34"/>
  <c r="D714" i="34"/>
  <c r="E763" i="34"/>
  <c r="D763" i="34"/>
  <c r="AE38" i="12"/>
  <c r="AD38" i="12" s="1"/>
  <c r="AX49" i="34"/>
  <c r="E43" i="12"/>
  <c r="E54" i="34" s="1"/>
  <c r="D54" i="34"/>
  <c r="E61" i="12"/>
  <c r="E72" i="34" s="1"/>
  <c r="D72" i="34"/>
  <c r="E99" i="34"/>
  <c r="D99" i="34"/>
  <c r="E106" i="34"/>
  <c r="D106" i="34"/>
  <c r="E123" i="34"/>
  <c r="D123" i="34"/>
  <c r="E148" i="34"/>
  <c r="D148" i="34"/>
  <c r="Z164" i="34"/>
  <c r="E176" i="34"/>
  <c r="D176" i="34"/>
  <c r="E179" i="34"/>
  <c r="D179" i="34"/>
  <c r="E189" i="34"/>
  <c r="D189" i="34"/>
  <c r="AU282" i="34"/>
  <c r="AO365" i="34"/>
  <c r="AO372" i="34"/>
  <c r="AO377" i="34"/>
  <c r="AO398" i="34"/>
  <c r="E404" i="34"/>
  <c r="D404" i="34"/>
  <c r="Z415" i="34"/>
  <c r="AU448" i="34"/>
  <c r="E483" i="34"/>
  <c r="D483" i="34"/>
  <c r="Z687" i="34"/>
  <c r="AL750" i="34"/>
  <c r="AL762" i="34"/>
  <c r="AL768" i="34"/>
  <c r="AL773" i="34"/>
  <c r="E640" i="34"/>
  <c r="D640" i="34"/>
  <c r="E651" i="34"/>
  <c r="D651" i="34"/>
  <c r="E103" i="34"/>
  <c r="D103" i="34"/>
  <c r="E143" i="34"/>
  <c r="D143" i="34"/>
  <c r="E188" i="34"/>
  <c r="D188" i="34"/>
  <c r="BA232" i="34"/>
  <c r="AL252" i="34"/>
  <c r="Z312" i="34"/>
  <c r="E341" i="34"/>
  <c r="D341" i="34"/>
  <c r="AU359" i="34"/>
  <c r="Z391" i="34"/>
  <c r="E419" i="34"/>
  <c r="D419" i="34"/>
  <c r="E431" i="34"/>
  <c r="D431" i="34"/>
  <c r="BA552" i="34"/>
  <c r="AU584" i="34"/>
  <c r="BA598" i="34"/>
  <c r="AO641" i="34"/>
  <c r="AO661" i="34"/>
  <c r="AL736" i="34"/>
  <c r="AL745" i="34"/>
  <c r="Z216" i="34"/>
  <c r="BA366" i="34"/>
  <c r="AL575" i="34"/>
  <c r="E442" i="34"/>
  <c r="E198" i="34"/>
  <c r="E51" i="12"/>
  <c r="E62" i="34" s="1"/>
  <c r="E15" i="12"/>
  <c r="E26" i="34" s="1"/>
  <c r="E158" i="34"/>
  <c r="E294" i="34"/>
  <c r="D294" i="34"/>
  <c r="E342" i="34"/>
  <c r="D342" i="34"/>
  <c r="E563" i="34"/>
  <c r="D563" i="34"/>
  <c r="E597" i="34"/>
  <c r="D597" i="34"/>
  <c r="E607" i="34"/>
  <c r="D607" i="34"/>
  <c r="E654" i="34"/>
  <c r="D654" i="34"/>
  <c r="E674" i="34"/>
  <c r="D674" i="34"/>
  <c r="E688" i="34"/>
  <c r="D688" i="34"/>
  <c r="E695" i="34"/>
  <c r="D695" i="34"/>
  <c r="E708" i="34"/>
  <c r="D708" i="34"/>
  <c r="E757" i="34"/>
  <c r="D757" i="34"/>
  <c r="E17" i="12"/>
  <c r="E28" i="34" s="1"/>
  <c r="D28" i="34"/>
  <c r="E19" i="12"/>
  <c r="E30" i="34" s="1"/>
  <c r="D30" i="34"/>
  <c r="E60" i="12"/>
  <c r="E71" i="34" s="1"/>
  <c r="D71" i="34"/>
  <c r="E83" i="34"/>
  <c r="D83" i="34"/>
  <c r="E121" i="34"/>
  <c r="D121" i="34"/>
  <c r="AO136" i="34"/>
  <c r="E151" i="34"/>
  <c r="D151" i="34"/>
  <c r="AO171" i="34"/>
  <c r="AU193" i="34"/>
  <c r="Z231" i="34"/>
  <c r="AO253" i="34"/>
  <c r="E273" i="34"/>
  <c r="D273" i="34"/>
  <c r="AU437" i="34"/>
  <c r="AU452" i="34"/>
  <c r="AO460" i="34"/>
  <c r="E464" i="34"/>
  <c r="D464" i="34"/>
  <c r="AU469" i="34"/>
  <c r="E475" i="34"/>
  <c r="D475" i="34"/>
  <c r="E485" i="34"/>
  <c r="D485" i="34"/>
  <c r="E489" i="34"/>
  <c r="D489" i="34"/>
  <c r="E510" i="34"/>
  <c r="D510" i="34"/>
  <c r="E535" i="34"/>
  <c r="D535" i="34"/>
  <c r="BA566" i="34"/>
  <c r="AU696" i="34"/>
  <c r="AO701" i="34"/>
  <c r="AL735" i="34"/>
  <c r="AL757" i="34"/>
  <c r="E360" i="34"/>
  <c r="D360" i="34"/>
  <c r="E611" i="34"/>
  <c r="D611" i="34"/>
  <c r="E624" i="34"/>
  <c r="D624" i="34"/>
  <c r="E635" i="34"/>
  <c r="D635" i="34"/>
  <c r="E653" i="34"/>
  <c r="D653" i="34"/>
  <c r="E673" i="34"/>
  <c r="D673" i="34"/>
  <c r="E732" i="34"/>
  <c r="D732" i="34"/>
  <c r="Q18" i="12"/>
  <c r="Z29" i="34"/>
  <c r="E41" i="12"/>
  <c r="E52" i="34" s="1"/>
  <c r="D52" i="34"/>
  <c r="AG48" i="12"/>
  <c r="AF48" i="12" s="1"/>
  <c r="BA59" i="34"/>
  <c r="E62" i="12"/>
  <c r="E73" i="34" s="1"/>
  <c r="D73" i="34"/>
  <c r="E100" i="34"/>
  <c r="D100" i="34"/>
  <c r="E108" i="34"/>
  <c r="D108" i="34"/>
  <c r="E145" i="34"/>
  <c r="D145" i="34"/>
  <c r="E247" i="34"/>
  <c r="D247" i="34"/>
  <c r="BA262" i="34"/>
  <c r="E268" i="34"/>
  <c r="D268" i="34"/>
  <c r="E274" i="34"/>
  <c r="D274" i="34"/>
  <c r="AU278" i="34"/>
  <c r="E303" i="34"/>
  <c r="D303" i="34"/>
  <c r="BA340" i="34"/>
  <c r="E345" i="34"/>
  <c r="D345" i="34"/>
  <c r="E348" i="34"/>
  <c r="D348" i="34"/>
  <c r="AU353" i="34"/>
  <c r="AU358" i="34"/>
  <c r="E426" i="34"/>
  <c r="D426" i="34"/>
  <c r="E451" i="34"/>
  <c r="D451" i="34"/>
  <c r="AO459" i="34"/>
  <c r="E481" i="34"/>
  <c r="D481" i="34"/>
  <c r="AL490" i="34"/>
  <c r="E519" i="34"/>
  <c r="D519" i="34"/>
  <c r="E522" i="34"/>
  <c r="D522" i="34"/>
  <c r="AU604" i="34"/>
  <c r="AO664" i="34"/>
  <c r="AO707" i="34"/>
  <c r="AL752" i="34"/>
  <c r="AL765" i="34"/>
  <c r="E398" i="34"/>
  <c r="D398" i="34"/>
  <c r="E576" i="34"/>
  <c r="D576" i="34"/>
  <c r="E601" i="34"/>
  <c r="D601" i="34"/>
  <c r="E620" i="34"/>
  <c r="D620" i="34"/>
  <c r="E630" i="34"/>
  <c r="D630" i="34"/>
  <c r="E655" i="34"/>
  <c r="D655" i="34"/>
  <c r="E699" i="34"/>
  <c r="D699" i="34"/>
  <c r="E741" i="34"/>
  <c r="D741" i="34"/>
  <c r="E7" i="12"/>
  <c r="E18" i="34" s="1"/>
  <c r="D18" i="34"/>
  <c r="E36" i="12"/>
  <c r="E47" i="34" s="1"/>
  <c r="D47" i="34"/>
  <c r="AX93" i="34"/>
  <c r="E111" i="34"/>
  <c r="D111" i="34"/>
  <c r="Z131" i="34"/>
  <c r="E135" i="34"/>
  <c r="D135" i="34"/>
  <c r="E139" i="34"/>
  <c r="D139" i="34"/>
  <c r="E167" i="34"/>
  <c r="D167" i="34"/>
  <c r="AO190" i="34"/>
  <c r="E233" i="34"/>
  <c r="D233" i="34"/>
  <c r="AU242" i="34"/>
  <c r="AU244" i="34"/>
  <c r="AO266" i="34"/>
  <c r="AU280" i="34"/>
  <c r="E288" i="34"/>
  <c r="D288" i="34"/>
  <c r="E291" i="34"/>
  <c r="D291" i="34"/>
  <c r="AU294" i="34"/>
  <c r="AU314" i="34"/>
  <c r="AU317" i="34"/>
  <c r="E327" i="34"/>
  <c r="D327" i="34"/>
  <c r="AO328" i="34"/>
  <c r="BA387" i="34"/>
  <c r="AO405" i="34"/>
  <c r="Z445" i="34"/>
  <c r="BA474" i="34"/>
  <c r="E494" i="34"/>
  <c r="D494" i="34"/>
  <c r="AL501" i="34"/>
  <c r="E544" i="34"/>
  <c r="D544" i="34"/>
  <c r="AU570" i="34"/>
  <c r="AU588" i="34"/>
  <c r="AO602" i="34"/>
  <c r="AU674" i="34"/>
  <c r="AL748" i="34"/>
  <c r="E369" i="34"/>
  <c r="D369" i="34"/>
  <c r="E558" i="34"/>
  <c r="D558" i="34"/>
  <c r="E583" i="34"/>
  <c r="D583" i="34"/>
  <c r="E641" i="34"/>
  <c r="D641" i="34"/>
  <c r="E657" i="34"/>
  <c r="D657" i="34"/>
  <c r="E683" i="34"/>
  <c r="D683" i="34"/>
  <c r="Y51" i="12"/>
  <c r="X51" i="12" s="1"/>
  <c r="AO62" i="34"/>
  <c r="E56" i="12"/>
  <c r="E67" i="34" s="1"/>
  <c r="D67" i="34"/>
  <c r="E127" i="34"/>
  <c r="D127" i="34"/>
  <c r="AX133" i="34"/>
  <c r="E182" i="34"/>
  <c r="D182" i="34"/>
  <c r="AO198" i="34"/>
  <c r="E203" i="34"/>
  <c r="D203" i="34"/>
  <c r="E240" i="34"/>
  <c r="D240" i="34"/>
  <c r="AU241" i="34"/>
  <c r="E265" i="34"/>
  <c r="D265" i="34"/>
  <c r="AU301" i="34"/>
  <c r="E306" i="34"/>
  <c r="D306" i="34"/>
  <c r="AU307" i="34"/>
  <c r="Z351" i="34"/>
  <c r="E371" i="34"/>
  <c r="D371" i="34"/>
  <c r="Z446" i="34"/>
  <c r="E463" i="34"/>
  <c r="D463" i="34"/>
  <c r="Z477" i="34"/>
  <c r="E500" i="34"/>
  <c r="D500" i="34"/>
  <c r="E520" i="34"/>
  <c r="D520" i="34"/>
  <c r="AX607" i="34"/>
  <c r="BA619" i="34"/>
  <c r="AO628" i="34"/>
  <c r="AO657" i="34"/>
  <c r="BA673" i="34"/>
  <c r="AU684" i="34"/>
  <c r="AL760" i="34"/>
  <c r="AL767" i="34"/>
  <c r="Z301" i="34"/>
  <c r="Z411" i="34"/>
  <c r="Z465" i="34"/>
  <c r="Z582" i="34"/>
  <c r="AO78" i="34"/>
  <c r="AL166" i="34"/>
  <c r="Z292" i="34"/>
  <c r="Y6" i="12"/>
  <c r="AO17" i="34"/>
  <c r="W30" i="12"/>
  <c r="V30" i="12" s="1"/>
  <c r="AL41" i="34"/>
  <c r="Z503" i="34"/>
  <c r="Z720" i="34"/>
  <c r="AU710" i="34"/>
  <c r="AC10" i="12"/>
  <c r="AU21" i="34"/>
  <c r="AC12" i="12"/>
  <c r="AB12" i="12" s="1"/>
  <c r="AU23" i="34"/>
  <c r="Z377" i="34"/>
  <c r="Z409" i="34"/>
  <c r="AU181" i="34"/>
  <c r="AU501" i="34"/>
  <c r="Y24" i="12"/>
  <c r="X24" i="12" s="1"/>
  <c r="AO35" i="34"/>
  <c r="Y11" i="12"/>
  <c r="X11" i="12" s="1"/>
  <c r="AO22" i="34"/>
  <c r="AO94" i="34"/>
  <c r="AU261" i="34"/>
  <c r="AL77" i="34"/>
  <c r="Z491" i="34"/>
  <c r="AL139" i="34"/>
  <c r="AL711" i="34"/>
  <c r="Z281" i="34"/>
  <c r="E446" i="34"/>
  <c r="E358" i="34"/>
  <c r="E48" i="12"/>
  <c r="E59" i="34" s="1"/>
  <c r="E212" i="34"/>
  <c r="E117" i="34"/>
  <c r="E302" i="34"/>
  <c r="D302" i="34"/>
  <c r="E367" i="34"/>
  <c r="D367" i="34"/>
  <c r="E608" i="34"/>
  <c r="D608" i="34"/>
  <c r="E643" i="34"/>
  <c r="D643" i="34"/>
  <c r="E711" i="34"/>
  <c r="D711" i="34"/>
  <c r="E730" i="34"/>
  <c r="D730" i="34"/>
  <c r="E758" i="34"/>
  <c r="D758" i="34"/>
  <c r="E6" i="12"/>
  <c r="E17" i="34" s="1"/>
  <c r="D17" i="34"/>
  <c r="E54" i="12"/>
  <c r="E65" i="34" s="1"/>
  <c r="D65" i="34"/>
  <c r="AL132" i="34"/>
  <c r="E160" i="34"/>
  <c r="D160" i="34"/>
  <c r="E166" i="34"/>
  <c r="D166" i="34"/>
  <c r="E170" i="34"/>
  <c r="D170" i="34"/>
  <c r="E197" i="34"/>
  <c r="D197" i="34"/>
  <c r="E251" i="34"/>
  <c r="D251" i="34"/>
  <c r="E259" i="34"/>
  <c r="D259" i="34"/>
  <c r="Z264" i="34"/>
  <c r="AU285" i="34"/>
  <c r="E290" i="34"/>
  <c r="D290" i="34"/>
  <c r="E295" i="34"/>
  <c r="D295" i="34"/>
  <c r="E324" i="34"/>
  <c r="D324" i="34"/>
  <c r="E361" i="34"/>
  <c r="D361" i="34"/>
  <c r="Z384" i="34"/>
  <c r="E515" i="34"/>
  <c r="D515" i="34"/>
  <c r="BA523" i="34"/>
  <c r="E534" i="34"/>
  <c r="D534" i="34"/>
  <c r="AO540" i="34"/>
  <c r="E549" i="34"/>
  <c r="D549" i="34"/>
  <c r="AU551" i="34"/>
  <c r="AU562" i="34"/>
  <c r="AU574" i="34"/>
  <c r="AO610" i="34"/>
  <c r="AO622" i="34"/>
  <c r="AO652" i="34"/>
  <c r="BA681" i="34"/>
  <c r="AX719" i="34"/>
  <c r="AL771" i="34"/>
  <c r="E591" i="34"/>
  <c r="D591" i="34"/>
  <c r="E625" i="34"/>
  <c r="D625" i="34"/>
  <c r="E675" i="34"/>
  <c r="D675" i="34"/>
  <c r="E697" i="34"/>
  <c r="D697" i="34"/>
  <c r="E720" i="34"/>
  <c r="D720" i="34"/>
  <c r="E733" i="34"/>
  <c r="D733" i="34"/>
  <c r="E745" i="34"/>
  <c r="D745" i="34"/>
  <c r="E23" i="12"/>
  <c r="E34" i="34" s="1"/>
  <c r="D34" i="34"/>
  <c r="AE27" i="12"/>
  <c r="AD27" i="12" s="1"/>
  <c r="AX38" i="34"/>
  <c r="E52" i="12"/>
  <c r="E63" i="34" s="1"/>
  <c r="D63" i="34"/>
  <c r="Q57" i="12"/>
  <c r="Z68" i="34"/>
  <c r="E80" i="34"/>
  <c r="D80" i="34"/>
  <c r="E87" i="34"/>
  <c r="D87" i="34"/>
  <c r="E90" i="34"/>
  <c r="D90" i="34"/>
  <c r="E95" i="34"/>
  <c r="D95" i="34"/>
  <c r="Z223" i="34"/>
  <c r="BA270" i="34"/>
  <c r="AU289" i="34"/>
  <c r="E380" i="34"/>
  <c r="D380" i="34"/>
  <c r="Z383" i="34"/>
  <c r="E402" i="34"/>
  <c r="D402" i="34"/>
  <c r="Z443" i="34"/>
  <c r="E450" i="34"/>
  <c r="D450" i="34"/>
  <c r="E471" i="34"/>
  <c r="D471" i="34"/>
  <c r="E496" i="34"/>
  <c r="D496" i="34"/>
  <c r="E532" i="34"/>
  <c r="D532" i="34"/>
  <c r="BA539" i="34"/>
  <c r="AU565" i="34"/>
  <c r="BA677" i="34"/>
  <c r="AL758" i="34"/>
  <c r="E578" i="34"/>
  <c r="D578" i="34"/>
  <c r="E615" i="34"/>
  <c r="D615" i="34"/>
  <c r="E647" i="34"/>
  <c r="D647" i="34"/>
  <c r="E667" i="34"/>
  <c r="D667" i="34"/>
  <c r="E725" i="34"/>
  <c r="D725" i="34"/>
  <c r="E767" i="34"/>
  <c r="D767" i="34"/>
  <c r="AG61" i="12"/>
  <c r="AF61" i="12" s="1"/>
  <c r="BA72" i="34"/>
  <c r="E79" i="34"/>
  <c r="D79" i="34"/>
  <c r="AU99" i="34"/>
  <c r="E107" i="34"/>
  <c r="D107" i="34"/>
  <c r="BA148" i="34"/>
  <c r="AO189" i="34"/>
  <c r="E191" i="34"/>
  <c r="D191" i="34"/>
  <c r="E205" i="34"/>
  <c r="D205" i="34"/>
  <c r="E214" i="34"/>
  <c r="D214" i="34"/>
  <c r="E254" i="34"/>
  <c r="D254" i="34"/>
  <c r="E267" i="34"/>
  <c r="D267" i="34"/>
  <c r="E315" i="34"/>
  <c r="D315" i="34"/>
  <c r="AU354" i="34"/>
  <c r="Z392" i="34"/>
  <c r="AO404" i="34"/>
  <c r="AO457" i="34"/>
  <c r="AO483" i="34"/>
  <c r="AO506" i="34"/>
  <c r="AL521" i="34"/>
  <c r="E547" i="34"/>
  <c r="D547" i="34"/>
  <c r="AX615" i="34"/>
  <c r="Z690" i="34"/>
  <c r="Z704" i="34"/>
  <c r="AL729" i="34"/>
  <c r="AL751" i="34"/>
  <c r="AL769" i="34"/>
  <c r="E559" i="34"/>
  <c r="D559" i="34"/>
  <c r="E659" i="34"/>
  <c r="D659" i="34"/>
  <c r="E736" i="34"/>
  <c r="D736" i="34"/>
  <c r="E32" i="12"/>
  <c r="E43" i="34" s="1"/>
  <c r="D43" i="34"/>
  <c r="W39" i="12"/>
  <c r="V39" i="12" s="1"/>
  <c r="AL50" i="34"/>
  <c r="E115" i="34"/>
  <c r="D115" i="34"/>
  <c r="E163" i="34"/>
  <c r="D163" i="34"/>
  <c r="E175" i="34"/>
  <c r="D175" i="34"/>
  <c r="AU194" i="34"/>
  <c r="BA201" i="34"/>
  <c r="E243" i="34"/>
  <c r="D243" i="34"/>
  <c r="BA260" i="34"/>
  <c r="AU293" i="34"/>
  <c r="AU341" i="34"/>
  <c r="AL360" i="34"/>
  <c r="BA419" i="34"/>
  <c r="E479" i="34"/>
  <c r="D479" i="34"/>
  <c r="E511" i="34"/>
  <c r="D511" i="34"/>
  <c r="AO524" i="34"/>
  <c r="AO586" i="34"/>
  <c r="Z601" i="34"/>
  <c r="AO645" i="34"/>
  <c r="AL679" i="34"/>
  <c r="AL728" i="34"/>
  <c r="AL746" i="34"/>
  <c r="AE35" i="12"/>
  <c r="AX46" i="34"/>
  <c r="AE40" i="12"/>
  <c r="AX51" i="34"/>
  <c r="AG20" i="12"/>
  <c r="BA31" i="34"/>
  <c r="AL265" i="34"/>
  <c r="AU136" i="34"/>
  <c r="AL107" i="34"/>
  <c r="AL584" i="34"/>
  <c r="Z196" i="34"/>
  <c r="W26" i="12"/>
  <c r="V26" i="12" s="1"/>
  <c r="AL37" i="34"/>
  <c r="Z152" i="34"/>
  <c r="W46" i="12"/>
  <c r="AL57" i="34"/>
  <c r="Z403" i="34"/>
  <c r="Z506" i="34"/>
  <c r="Z569" i="34"/>
  <c r="Z426" i="34"/>
  <c r="Z530" i="34"/>
  <c r="Z425" i="34"/>
  <c r="Z252" i="34"/>
  <c r="AE24" i="12"/>
  <c r="AX35" i="34"/>
  <c r="AE11" i="12"/>
  <c r="AX22" i="34"/>
  <c r="BA555" i="34"/>
  <c r="AX560" i="34"/>
  <c r="AX604" i="34"/>
  <c r="Z253" i="34"/>
  <c r="AC32" i="12"/>
  <c r="AB32" i="12" s="1"/>
  <c r="AU43" i="34"/>
  <c r="AC48" i="12"/>
  <c r="AB48" i="12" s="1"/>
  <c r="AU59" i="34"/>
  <c r="AC50" i="12"/>
  <c r="AB50" i="12" s="1"/>
  <c r="AU61" i="34"/>
  <c r="Z353" i="34"/>
  <c r="E754" i="34"/>
  <c r="E610" i="34"/>
  <c r="E63" i="12"/>
  <c r="E74" i="34" s="1"/>
  <c r="E220" i="34"/>
  <c r="E352" i="34"/>
  <c r="D352" i="34"/>
  <c r="E376" i="34"/>
  <c r="D376" i="34"/>
  <c r="E550" i="34"/>
  <c r="D550" i="34"/>
  <c r="E572" i="34"/>
  <c r="D572" i="34"/>
  <c r="E586" i="34"/>
  <c r="D586" i="34"/>
  <c r="E592" i="34"/>
  <c r="D592" i="34"/>
  <c r="E599" i="34"/>
  <c r="D599" i="34"/>
  <c r="E609" i="34"/>
  <c r="D609" i="34"/>
  <c r="E621" i="34"/>
  <c r="D621" i="34"/>
  <c r="E633" i="34"/>
  <c r="D633" i="34"/>
  <c r="E644" i="34"/>
  <c r="D644" i="34"/>
  <c r="E677" i="34"/>
  <c r="D677" i="34"/>
  <c r="E684" i="34"/>
  <c r="D684" i="34"/>
  <c r="E689" i="34"/>
  <c r="D689" i="34"/>
  <c r="E700" i="34"/>
  <c r="D700" i="34"/>
  <c r="E724" i="34"/>
  <c r="D724" i="34"/>
  <c r="E731" i="34"/>
  <c r="D731" i="34"/>
  <c r="E26" i="12"/>
  <c r="E37" i="34" s="1"/>
  <c r="D37" i="34"/>
  <c r="E76" i="34"/>
  <c r="D76" i="34"/>
  <c r="E91" i="34"/>
  <c r="D91" i="34"/>
  <c r="E109" i="34"/>
  <c r="D109" i="34"/>
  <c r="E119" i="34"/>
  <c r="D119" i="34"/>
  <c r="E147" i="34"/>
  <c r="D147" i="34"/>
  <c r="Z151" i="34"/>
  <c r="E186" i="34"/>
  <c r="D186" i="34"/>
  <c r="E211" i="34"/>
  <c r="D211" i="34"/>
  <c r="Z269" i="34"/>
  <c r="BA273" i="34"/>
  <c r="E287" i="34"/>
  <c r="D287" i="34"/>
  <c r="AU335" i="34"/>
  <c r="E355" i="34"/>
  <c r="D355" i="34"/>
  <c r="E366" i="34"/>
  <c r="D366" i="34"/>
  <c r="E455" i="34"/>
  <c r="D455" i="34"/>
  <c r="AU464" i="34"/>
  <c r="E472" i="34"/>
  <c r="D472" i="34"/>
  <c r="AO475" i="34"/>
  <c r="AO510" i="34"/>
  <c r="AO535" i="34"/>
  <c r="AX568" i="34"/>
  <c r="AO633" i="34"/>
  <c r="AO644" i="34"/>
  <c r="AL740" i="34"/>
  <c r="AL759" i="34"/>
  <c r="E423" i="34"/>
  <c r="D423" i="34"/>
  <c r="E524" i="34"/>
  <c r="D524" i="34"/>
  <c r="E626" i="34"/>
  <c r="D626" i="34"/>
  <c r="E676" i="34"/>
  <c r="D676" i="34"/>
  <c r="E723" i="34"/>
  <c r="D723" i="34"/>
  <c r="E764" i="34"/>
  <c r="D764" i="34"/>
  <c r="E16" i="12"/>
  <c r="E27" i="34" s="1"/>
  <c r="D27" i="34"/>
  <c r="E75" i="34"/>
  <c r="D75" i="34"/>
  <c r="BA98" i="34"/>
  <c r="AX100" i="34"/>
  <c r="E105" i="34"/>
  <c r="D105" i="34"/>
  <c r="AO108" i="34"/>
  <c r="E208" i="34"/>
  <c r="D208" i="34"/>
  <c r="E215" i="34"/>
  <c r="D215" i="34"/>
  <c r="BA222" i="34"/>
  <c r="E245" i="34"/>
  <c r="D245" i="34"/>
  <c r="AO268" i="34"/>
  <c r="E271" i="34"/>
  <c r="D271" i="34"/>
  <c r="E275" i="34"/>
  <c r="D275" i="34"/>
  <c r="E292" i="34"/>
  <c r="D292" i="34"/>
  <c r="Z303" i="34"/>
  <c r="AU345" i="34"/>
  <c r="E347" i="34"/>
  <c r="D347" i="34"/>
  <c r="E397" i="34"/>
  <c r="D397" i="34"/>
  <c r="E427" i="34"/>
  <c r="D427" i="34"/>
  <c r="Z441" i="34"/>
  <c r="AU451" i="34"/>
  <c r="E480" i="34"/>
  <c r="D480" i="34"/>
  <c r="AO481" i="34"/>
  <c r="E487" i="34"/>
  <c r="D487" i="34"/>
  <c r="BA488" i="34"/>
  <c r="BA538" i="34"/>
  <c r="BA553" i="34"/>
  <c r="BA589" i="34"/>
  <c r="Z691" i="34"/>
  <c r="AL770" i="34"/>
  <c r="E411" i="34"/>
  <c r="D411" i="34"/>
  <c r="E569" i="34"/>
  <c r="D569" i="34"/>
  <c r="E603" i="34"/>
  <c r="D603" i="34"/>
  <c r="E685" i="34"/>
  <c r="D685" i="34"/>
  <c r="E727" i="34"/>
  <c r="D727" i="34"/>
  <c r="E768" i="34"/>
  <c r="D768" i="34"/>
  <c r="Y7" i="12"/>
  <c r="AO18" i="34"/>
  <c r="E21" i="12"/>
  <c r="E32" i="34" s="1"/>
  <c r="D32" i="34"/>
  <c r="E25" i="12"/>
  <c r="E36" i="34" s="1"/>
  <c r="D36" i="34"/>
  <c r="E28" i="12"/>
  <c r="E39" i="34" s="1"/>
  <c r="D39" i="34"/>
  <c r="Y30" i="12"/>
  <c r="AO41" i="34"/>
  <c r="E40" i="12"/>
  <c r="E51" i="34" s="1"/>
  <c r="D51" i="34"/>
  <c r="Q50" i="12"/>
  <c r="Z61" i="34"/>
  <c r="E97" i="34"/>
  <c r="D97" i="34"/>
  <c r="E116" i="34"/>
  <c r="D116" i="34"/>
  <c r="Z135" i="34"/>
  <c r="Z139" i="34"/>
  <c r="E159" i="34"/>
  <c r="D159" i="34"/>
  <c r="AL178" i="34"/>
  <c r="AU291" i="34"/>
  <c r="E349" i="34"/>
  <c r="D349" i="34"/>
  <c r="E386" i="34"/>
  <c r="D386" i="34"/>
  <c r="Z453" i="34"/>
  <c r="AO494" i="34"/>
  <c r="AX571" i="34"/>
  <c r="AO668" i="34"/>
  <c r="AU676" i="34"/>
  <c r="AL763" i="34"/>
  <c r="E339" i="34"/>
  <c r="D339" i="34"/>
  <c r="E631" i="34"/>
  <c r="D631" i="34"/>
  <c r="E5" i="12"/>
  <c r="E16" i="34" s="1"/>
  <c r="D16" i="34"/>
  <c r="E42" i="12"/>
  <c r="E53" i="34" s="1"/>
  <c r="D53" i="34"/>
  <c r="E84" i="34"/>
  <c r="D84" i="34"/>
  <c r="E92" i="34"/>
  <c r="D92" i="34"/>
  <c r="E102" i="34"/>
  <c r="D102" i="34"/>
  <c r="E125" i="34"/>
  <c r="D125" i="34"/>
  <c r="E195" i="34"/>
  <c r="D195" i="34"/>
  <c r="E255" i="34"/>
  <c r="D255" i="34"/>
  <c r="AO281" i="34"/>
  <c r="E300" i="34"/>
  <c r="D300" i="34"/>
  <c r="Z306" i="34"/>
  <c r="E322" i="34"/>
  <c r="D322" i="34"/>
  <c r="AO356" i="34"/>
  <c r="E396" i="34"/>
  <c r="D396" i="34"/>
  <c r="E406" i="34"/>
  <c r="D406" i="34"/>
  <c r="E409" i="34"/>
  <c r="D409" i="34"/>
  <c r="Z444" i="34"/>
  <c r="E467" i="34"/>
  <c r="D467" i="34"/>
  <c r="E508" i="34"/>
  <c r="D508" i="34"/>
  <c r="AL520" i="34"/>
  <c r="AO624" i="34"/>
  <c r="AO660" i="34"/>
  <c r="BA685" i="34"/>
  <c r="AL744" i="34"/>
  <c r="AE30" i="12"/>
  <c r="AD30" i="12" s="1"/>
  <c r="AX41" i="34"/>
  <c r="Z580" i="34"/>
  <c r="AG4" i="12"/>
  <c r="BA15" i="34"/>
  <c r="AC18" i="12"/>
  <c r="AU29" i="34"/>
  <c r="Z405" i="34"/>
  <c r="AO464" i="34"/>
  <c r="Z579" i="34"/>
  <c r="Z581" i="34"/>
  <c r="AC26" i="12"/>
  <c r="AB26" i="12" s="1"/>
  <c r="AU37" i="34"/>
  <c r="AU276" i="34"/>
  <c r="AC9" i="12"/>
  <c r="AB9" i="12" s="1"/>
  <c r="AU20" i="34"/>
  <c r="Z473" i="34"/>
  <c r="Y8" i="12"/>
  <c r="X8" i="12" s="1"/>
  <c r="AO19" i="34"/>
  <c r="W16" i="12"/>
  <c r="AL27" i="34"/>
  <c r="AU435" i="34"/>
  <c r="AG9" i="1"/>
  <c r="AU253" i="34"/>
  <c r="AO567" i="34"/>
  <c r="AU484" i="34"/>
  <c r="Z358" i="34"/>
  <c r="AO104" i="34"/>
  <c r="AL613" i="34"/>
  <c r="AL135" i="34"/>
  <c r="E146" i="34"/>
  <c r="E460" i="34"/>
  <c r="E772" i="34"/>
  <c r="E280" i="34"/>
  <c r="D280" i="34"/>
  <c r="E323" i="34"/>
  <c r="D323" i="34"/>
  <c r="E379" i="34"/>
  <c r="D379" i="34"/>
  <c r="E439" i="34"/>
  <c r="D439" i="34"/>
  <c r="E577" i="34"/>
  <c r="D577" i="34"/>
  <c r="E587" i="34"/>
  <c r="D587" i="34"/>
  <c r="E622" i="34"/>
  <c r="D622" i="34"/>
  <c r="E645" i="34"/>
  <c r="D645" i="34"/>
  <c r="E678" i="34"/>
  <c r="D678" i="34"/>
  <c r="E690" i="34"/>
  <c r="D690" i="34"/>
  <c r="E703" i="34"/>
  <c r="D703" i="34"/>
  <c r="E762" i="34"/>
  <c r="D762" i="34"/>
  <c r="E9" i="12"/>
  <c r="E20" i="34" s="1"/>
  <c r="D20" i="34"/>
  <c r="E24" i="12"/>
  <c r="E35" i="34" s="1"/>
  <c r="D35" i="34"/>
  <c r="E86" i="34"/>
  <c r="D86" i="34"/>
  <c r="Z170" i="34"/>
  <c r="E173" i="34"/>
  <c r="D173" i="34"/>
  <c r="E183" i="34"/>
  <c r="D183" i="34"/>
  <c r="Z197" i="34"/>
  <c r="E216" i="34"/>
  <c r="D216" i="34"/>
  <c r="E248" i="34"/>
  <c r="D248" i="34"/>
  <c r="BA251" i="34"/>
  <c r="AU305" i="34"/>
  <c r="E311" i="34"/>
  <c r="D311" i="34"/>
  <c r="E331" i="34"/>
  <c r="D331" i="34"/>
  <c r="BA416" i="34"/>
  <c r="E461" i="34"/>
  <c r="D461" i="34"/>
  <c r="E492" i="34"/>
  <c r="D492" i="34"/>
  <c r="E499" i="34"/>
  <c r="D499" i="34"/>
  <c r="AO528" i="34"/>
  <c r="AO534" i="34"/>
  <c r="AO554" i="34"/>
  <c r="AX564" i="34"/>
  <c r="BA623" i="34"/>
  <c r="AO665" i="34"/>
  <c r="AU700" i="34"/>
  <c r="AO711" i="34"/>
  <c r="BA726" i="34"/>
  <c r="AL756" i="34"/>
  <c r="AL774" i="34"/>
  <c r="E319" i="34"/>
  <c r="D319" i="34"/>
  <c r="E565" i="34"/>
  <c r="D565" i="34"/>
  <c r="E614" i="34"/>
  <c r="D614" i="34"/>
  <c r="E646" i="34"/>
  <c r="D646" i="34"/>
  <c r="E658" i="34"/>
  <c r="D658" i="34"/>
  <c r="E4" i="12"/>
  <c r="E15" i="34" s="1"/>
  <c r="D15" i="34"/>
  <c r="E29" i="12"/>
  <c r="E40" i="34" s="1"/>
  <c r="D40" i="34"/>
  <c r="AC45" i="12"/>
  <c r="AB45" i="12" s="1"/>
  <c r="AU56" i="34"/>
  <c r="AX80" i="34"/>
  <c r="Z95" i="34"/>
  <c r="E112" i="34"/>
  <c r="D112" i="34"/>
  <c r="E134" i="34"/>
  <c r="D134" i="34"/>
  <c r="E161" i="34"/>
  <c r="D161" i="34"/>
  <c r="E192" i="34"/>
  <c r="D192" i="34"/>
  <c r="E206" i="34"/>
  <c r="D206" i="34"/>
  <c r="E263" i="34"/>
  <c r="D263" i="34"/>
  <c r="E297" i="34"/>
  <c r="D297" i="34"/>
  <c r="Z325" i="34"/>
  <c r="E344" i="34"/>
  <c r="D344" i="34"/>
  <c r="AU350" i="34"/>
  <c r="E382" i="34"/>
  <c r="D382" i="34"/>
  <c r="E403" i="34"/>
  <c r="D403" i="34"/>
  <c r="AO424" i="34"/>
  <c r="E447" i="34"/>
  <c r="D447" i="34"/>
  <c r="Z450" i="34"/>
  <c r="AO471" i="34"/>
  <c r="E491" i="34"/>
  <c r="D491" i="34"/>
  <c r="E503" i="34"/>
  <c r="D503" i="34"/>
  <c r="AO509" i="34"/>
  <c r="E527" i="34"/>
  <c r="D527" i="34"/>
  <c r="BA532" i="34"/>
  <c r="E548" i="34"/>
  <c r="D548" i="34"/>
  <c r="BA605" i="34"/>
  <c r="AU670" i="34"/>
  <c r="AU680" i="34"/>
  <c r="AX715" i="34"/>
  <c r="AL739" i="34"/>
  <c r="AL754" i="34"/>
  <c r="AL764" i="34"/>
  <c r="E368" i="34"/>
  <c r="D368" i="34"/>
  <c r="E421" i="34"/>
  <c r="D421" i="34"/>
  <c r="E570" i="34"/>
  <c r="D570" i="34"/>
  <c r="E618" i="34"/>
  <c r="D618" i="34"/>
  <c r="E627" i="34"/>
  <c r="D627" i="34"/>
  <c r="E638" i="34"/>
  <c r="D638" i="34"/>
  <c r="E660" i="34"/>
  <c r="D660" i="34"/>
  <c r="E747" i="34"/>
  <c r="D747" i="34"/>
  <c r="E761" i="34"/>
  <c r="D761" i="34"/>
  <c r="E12" i="12"/>
  <c r="E23" i="34" s="1"/>
  <c r="D23" i="34"/>
  <c r="AX107" i="34"/>
  <c r="E126" i="34"/>
  <c r="D126" i="34"/>
  <c r="AO129" i="34"/>
  <c r="AO191" i="34"/>
  <c r="E207" i="34"/>
  <c r="D207" i="34"/>
  <c r="E235" i="34"/>
  <c r="D235" i="34"/>
  <c r="AO249" i="34"/>
  <c r="BA254" i="34"/>
  <c r="E279" i="34"/>
  <c r="D279" i="34"/>
  <c r="AU309" i="34"/>
  <c r="AU313" i="34"/>
  <c r="Z315" i="34"/>
  <c r="E363" i="34"/>
  <c r="D363" i="34"/>
  <c r="E381" i="34"/>
  <c r="D381" i="34"/>
  <c r="E415" i="34"/>
  <c r="D415" i="34"/>
  <c r="Z432" i="34"/>
  <c r="E495" i="34"/>
  <c r="D495" i="34"/>
  <c r="BA517" i="34"/>
  <c r="E531" i="34"/>
  <c r="D531" i="34"/>
  <c r="AU560" i="34"/>
  <c r="AX603" i="34"/>
  <c r="AO629" i="34"/>
  <c r="AO649" i="34"/>
  <c r="AL749" i="34"/>
  <c r="AL753" i="34"/>
  <c r="AL772" i="34"/>
  <c r="E391" i="34"/>
  <c r="D391" i="34"/>
  <c r="E580" i="34"/>
  <c r="D580" i="34"/>
  <c r="E595" i="34"/>
  <c r="D595" i="34"/>
  <c r="AO88" i="34"/>
  <c r="AX163" i="34"/>
  <c r="BA181" i="34"/>
  <c r="E227" i="34"/>
  <c r="D227" i="34"/>
  <c r="E283" i="34"/>
  <c r="D283" i="34"/>
  <c r="E312" i="34"/>
  <c r="D312" i="34"/>
  <c r="Z332" i="34"/>
  <c r="E359" i="34"/>
  <c r="D359" i="34"/>
  <c r="E417" i="34"/>
  <c r="D417" i="34"/>
  <c r="BA468" i="34"/>
  <c r="AO542" i="34"/>
  <c r="AX591" i="34"/>
  <c r="AO617" i="34"/>
  <c r="AO640" i="34"/>
  <c r="AU675" i="34"/>
  <c r="AL731" i="34"/>
  <c r="AL747" i="34"/>
  <c r="AL761" i="34"/>
  <c r="AD35" i="12"/>
  <c r="AF49" i="12"/>
  <c r="AX27" i="1"/>
  <c r="AT27" i="6" s="1"/>
  <c r="AF25" i="12"/>
  <c r="AP15" i="1"/>
  <c r="AF37" i="12"/>
  <c r="AZ21" i="1"/>
  <c r="AO7" i="1"/>
  <c r="AD34" i="12"/>
  <c r="AF4" i="12"/>
  <c r="AY53" i="1"/>
  <c r="AO48" i="1"/>
  <c r="AB6" i="6"/>
  <c r="Q6" i="13"/>
  <c r="N9" i="28"/>
  <c r="AL18" i="6"/>
  <c r="U18" i="13"/>
  <c r="R38" i="28"/>
  <c r="AL30" i="6"/>
  <c r="U30" i="13"/>
  <c r="R3" i="28"/>
  <c r="AB34" i="6"/>
  <c r="Q34" i="13"/>
  <c r="N21" i="28"/>
  <c r="AL36" i="6"/>
  <c r="U36" i="13"/>
  <c r="R10" i="28"/>
  <c r="AL40" i="6"/>
  <c r="U40" i="13"/>
  <c r="R43" i="28"/>
  <c r="P48" i="1"/>
  <c r="I48" i="6"/>
  <c r="I48" i="13"/>
  <c r="G30" i="28"/>
  <c r="I56" i="6"/>
  <c r="I56" i="13"/>
  <c r="G35" i="28"/>
  <c r="I6" i="6"/>
  <c r="I6" i="13"/>
  <c r="G9" i="28"/>
  <c r="AN10" i="1"/>
  <c r="W10" i="12"/>
  <c r="V10" i="12" s="1"/>
  <c r="AL5" i="6"/>
  <c r="U5" i="13"/>
  <c r="R44" i="28"/>
  <c r="X9" i="1"/>
  <c r="Q9" i="12"/>
  <c r="W27" i="13"/>
  <c r="AL34" i="6"/>
  <c r="U34" i="13"/>
  <c r="R21" i="28"/>
  <c r="AB42" i="6"/>
  <c r="Q42" i="13"/>
  <c r="N17" i="28"/>
  <c r="X47" i="1"/>
  <c r="Q47" i="12"/>
  <c r="AL52" i="6"/>
  <c r="U52" i="13"/>
  <c r="R28" i="28"/>
  <c r="AZ36" i="1"/>
  <c r="AG36" i="12"/>
  <c r="AF36" i="12" s="1"/>
  <c r="AL60" i="6"/>
  <c r="U60" i="13"/>
  <c r="R57" i="28"/>
  <c r="AL63" i="6"/>
  <c r="U63" i="13"/>
  <c r="R61" i="28"/>
  <c r="AO5" i="1"/>
  <c r="Y5" i="12"/>
  <c r="X5" i="12" s="1"/>
  <c r="AZ6" i="1"/>
  <c r="AG6" i="12"/>
  <c r="AF6" i="12" s="1"/>
  <c r="AZ17" i="1"/>
  <c r="AG17" i="12"/>
  <c r="AF17" i="12" s="1"/>
  <c r="AN18" i="1"/>
  <c r="W18" i="12"/>
  <c r="V18" i="12" s="1"/>
  <c r="X21" i="1"/>
  <c r="Q21" i="12"/>
  <c r="P33" i="1"/>
  <c r="I33" i="6"/>
  <c r="I33" i="13"/>
  <c r="G15" i="28"/>
  <c r="AB44" i="6"/>
  <c r="Q44" i="13"/>
  <c r="N19" i="28"/>
  <c r="AX55" i="1"/>
  <c r="AC55" i="12"/>
  <c r="AB55" i="12" s="1"/>
  <c r="AB61" i="6"/>
  <c r="Q61" i="13"/>
  <c r="N54" i="28"/>
  <c r="AX62" i="1"/>
  <c r="AC62" i="12"/>
  <c r="AB62" i="12" s="1"/>
  <c r="AX29" i="1"/>
  <c r="AC29" i="12"/>
  <c r="AB29" i="12" s="1"/>
  <c r="AO41" i="1"/>
  <c r="Y41" i="12"/>
  <c r="X41" i="12" s="1"/>
  <c r="AO14" i="1"/>
  <c r="Y14" i="12"/>
  <c r="AY49" i="1"/>
  <c r="AE49" i="12"/>
  <c r="AD49" i="12" s="1"/>
  <c r="AL6" i="6"/>
  <c r="U6" i="13"/>
  <c r="R9" i="28"/>
  <c r="AL12" i="6"/>
  <c r="U12" i="13"/>
  <c r="R55" i="28"/>
  <c r="AZ19" i="1"/>
  <c r="AG19" i="12"/>
  <c r="AF19" i="12" s="1"/>
  <c r="AB22" i="6"/>
  <c r="Q22" i="13"/>
  <c r="N6" i="28"/>
  <c r="AL28" i="6"/>
  <c r="U28" i="13"/>
  <c r="R2" i="28"/>
  <c r="AZ8" i="1"/>
  <c r="AG8" i="12"/>
  <c r="AF8" i="12" s="1"/>
  <c r="AX25" i="1"/>
  <c r="AC25" i="12"/>
  <c r="AB25" i="12" s="1"/>
  <c r="AZ23" i="1"/>
  <c r="AG23" i="12"/>
  <c r="AF23" i="12" s="1"/>
  <c r="AN23" i="1"/>
  <c r="W23" i="12"/>
  <c r="V23" i="12" s="1"/>
  <c r="AB40" i="6"/>
  <c r="Q40" i="13"/>
  <c r="N43" i="28"/>
  <c r="I44" i="6"/>
  <c r="I44" i="13"/>
  <c r="G19" i="28"/>
  <c r="AB56" i="6"/>
  <c r="Q56" i="13"/>
  <c r="N35" i="28"/>
  <c r="AL62" i="6"/>
  <c r="U62" i="13"/>
  <c r="R14" i="28"/>
  <c r="AX22" i="1"/>
  <c r="AC22" i="12"/>
  <c r="AB32" i="6"/>
  <c r="Q32" i="13"/>
  <c r="N5" i="28"/>
  <c r="I35" i="6"/>
  <c r="I35" i="13"/>
  <c r="G8" i="28"/>
  <c r="AL51" i="6"/>
  <c r="U51" i="13"/>
  <c r="R4" i="28"/>
  <c r="AN27" i="1"/>
  <c r="W27" i="12"/>
  <c r="V27" i="12" s="1"/>
  <c r="AN28" i="1"/>
  <c r="W28" i="12"/>
  <c r="AO33" i="1"/>
  <c r="Y33" i="12"/>
  <c r="X33" i="12" s="1"/>
  <c r="X38" i="1"/>
  <c r="Q38" i="12"/>
  <c r="X43" i="1"/>
  <c r="Q43" i="12"/>
  <c r="AY52" i="1"/>
  <c r="AE52" i="12"/>
  <c r="AD52" i="12" s="1"/>
  <c r="AY61" i="1"/>
  <c r="AE61" i="12"/>
  <c r="AD61" i="12" s="1"/>
  <c r="I30" i="6"/>
  <c r="I30" i="13"/>
  <c r="G3" i="28"/>
  <c r="AZ51" i="1"/>
  <c r="AG51" i="12"/>
  <c r="AF51" i="12" s="1"/>
  <c r="AL53" i="6"/>
  <c r="U53" i="13"/>
  <c r="R58" i="28"/>
  <c r="AZ58" i="1"/>
  <c r="AG58" i="12"/>
  <c r="AF58" i="12" s="1"/>
  <c r="AU55" i="6"/>
  <c r="X55" i="13"/>
  <c r="U52" i="28"/>
  <c r="AY56" i="1"/>
  <c r="AE56" i="12"/>
  <c r="AD56" i="12" s="1"/>
  <c r="AZ12" i="1"/>
  <c r="AG12" i="12"/>
  <c r="AF12" i="12" s="1"/>
  <c r="AN12" i="1"/>
  <c r="W12" i="12"/>
  <c r="V12" i="12" s="1"/>
  <c r="AO20" i="1"/>
  <c r="Y20" i="12"/>
  <c r="X20" i="12" s="1"/>
  <c r="AY47" i="1"/>
  <c r="AE47" i="12"/>
  <c r="AD47" i="12" s="1"/>
  <c r="AO44" i="1"/>
  <c r="Y44" i="12"/>
  <c r="X44" i="12" s="1"/>
  <c r="AB4" i="6"/>
  <c r="Q4" i="13"/>
  <c r="N18" i="28"/>
  <c r="AL16" i="6"/>
  <c r="U16" i="13"/>
  <c r="R37" i="28"/>
  <c r="AY25" i="1"/>
  <c r="AE25" i="12"/>
  <c r="AD25" i="12" s="1"/>
  <c r="AB45" i="6"/>
  <c r="Q45" i="13"/>
  <c r="N32" i="28"/>
  <c r="AB59" i="6"/>
  <c r="Q59" i="13"/>
  <c r="N56" i="28"/>
  <c r="AV61" i="6"/>
  <c r="Y61" i="13"/>
  <c r="V54" i="28"/>
  <c r="AL46" i="6"/>
  <c r="U46" i="13"/>
  <c r="R27" i="28"/>
  <c r="AB15" i="6"/>
  <c r="Q15" i="13"/>
  <c r="N12" i="28"/>
  <c r="P57" i="1"/>
  <c r="I57" i="6"/>
  <c r="I57" i="13"/>
  <c r="G42" i="28"/>
  <c r="AN19" i="1"/>
  <c r="W19" i="12"/>
  <c r="V19" i="12" s="1"/>
  <c r="AX43" i="1"/>
  <c r="AC43" i="12"/>
  <c r="AY54" i="1"/>
  <c r="AE54" i="12"/>
  <c r="AD54" i="12" s="1"/>
  <c r="AN8" i="1"/>
  <c r="W8" i="12"/>
  <c r="V8" i="12" s="1"/>
  <c r="AX40" i="1"/>
  <c r="AC40" i="12"/>
  <c r="AB40" i="12" s="1"/>
  <c r="AX16" i="1"/>
  <c r="AC16" i="12"/>
  <c r="AB16" i="12" s="1"/>
  <c r="AL24" i="6"/>
  <c r="U24" i="13"/>
  <c r="R59" i="28"/>
  <c r="W57" i="1"/>
  <c r="R57" i="6"/>
  <c r="M57" i="13"/>
  <c r="J42" i="28"/>
  <c r="AZ13" i="1"/>
  <c r="AG13" i="12"/>
  <c r="AO52" i="1"/>
  <c r="Y52" i="12"/>
  <c r="X52" i="12" s="1"/>
  <c r="AZ11" i="1"/>
  <c r="AG11" i="12"/>
  <c r="AF11" i="12" s="1"/>
  <c r="AN11" i="1"/>
  <c r="W11" i="12"/>
  <c r="AN60" i="1"/>
  <c r="W60" i="12"/>
  <c r="V60" i="12" s="1"/>
  <c r="AB30" i="6"/>
  <c r="Q30" i="13"/>
  <c r="N3" i="28"/>
  <c r="AB14" i="6"/>
  <c r="Q14" i="13"/>
  <c r="N39" i="28"/>
  <c r="AZ59" i="1"/>
  <c r="AG59" i="12"/>
  <c r="AF59" i="12" s="1"/>
  <c r="X15" i="1"/>
  <c r="Q15" i="12"/>
  <c r="AZ32" i="1"/>
  <c r="AG32" i="12"/>
  <c r="AF32" i="12" s="1"/>
  <c r="AZ42" i="1"/>
  <c r="AG42" i="12"/>
  <c r="AF42" i="12" s="1"/>
  <c r="AN42" i="1"/>
  <c r="W42" i="12"/>
  <c r="V42" i="12" s="1"/>
  <c r="AB5" i="6"/>
  <c r="Q5" i="13"/>
  <c r="N44" i="28"/>
  <c r="AN50" i="1"/>
  <c r="W50" i="12"/>
  <c r="V50" i="12" s="1"/>
  <c r="AX57" i="1"/>
  <c r="AC57" i="12"/>
  <c r="AB57" i="12" s="1"/>
  <c r="AY57" i="1"/>
  <c r="AE57" i="12"/>
  <c r="AD57" i="12" s="1"/>
  <c r="X45" i="1"/>
  <c r="Q45" i="12"/>
  <c r="AO45" i="1"/>
  <c r="Y45" i="12"/>
  <c r="X45" i="12" s="1"/>
  <c r="AZ53" i="1"/>
  <c r="AG53" i="12"/>
  <c r="AF53" i="12" s="1"/>
  <c r="AN57" i="1"/>
  <c r="W57" i="12"/>
  <c r="V57" i="12" s="1"/>
  <c r="AF50" i="1"/>
  <c r="T50" i="12"/>
  <c r="AN25" i="1"/>
  <c r="W25" i="12"/>
  <c r="V25" i="12" s="1"/>
  <c r="AB60" i="12"/>
  <c r="V16" i="12"/>
  <c r="AD11" i="12"/>
  <c r="AO30" i="1"/>
  <c r="X30" i="12"/>
  <c r="AB18" i="12"/>
  <c r="AV21" i="6"/>
  <c r="Y21" i="13"/>
  <c r="V53" i="28"/>
  <c r="AD22" i="12"/>
  <c r="O32" i="1"/>
  <c r="H32" i="13"/>
  <c r="AG61" i="1"/>
  <c r="F59" i="7" s="1"/>
  <c r="I19" i="6"/>
  <c r="I19" i="13"/>
  <c r="G46" i="28"/>
  <c r="I18" i="6"/>
  <c r="I18" i="13"/>
  <c r="G38" i="28"/>
  <c r="AZ34" i="1"/>
  <c r="AG34" i="12"/>
  <c r="AF34" i="12" s="1"/>
  <c r="X35" i="1"/>
  <c r="Q35" i="12"/>
  <c r="AY6" i="1"/>
  <c r="AE6" i="12"/>
  <c r="AD6" i="12" s="1"/>
  <c r="P13" i="1"/>
  <c r="I13" i="6"/>
  <c r="I13" i="13"/>
  <c r="G34" i="28"/>
  <c r="I21" i="6"/>
  <c r="I21" i="13"/>
  <c r="G53" i="28"/>
  <c r="I27" i="6"/>
  <c r="I27" i="13"/>
  <c r="G60" i="28"/>
  <c r="P12" i="1"/>
  <c r="I12" i="6"/>
  <c r="I12" i="13"/>
  <c r="G55" i="28"/>
  <c r="I20" i="6"/>
  <c r="I20" i="13"/>
  <c r="G23" i="28"/>
  <c r="AX30" i="1"/>
  <c r="AC30" i="12"/>
  <c r="AB30" i="12" s="1"/>
  <c r="AX38" i="1"/>
  <c r="AC38" i="12"/>
  <c r="X4" i="1"/>
  <c r="Q4" i="12"/>
  <c r="AO39" i="1"/>
  <c r="Y39" i="12"/>
  <c r="X39" i="12" s="1"/>
  <c r="AZ35" i="1"/>
  <c r="AG35" i="12"/>
  <c r="AF35" i="12" s="1"/>
  <c r="AY31" i="1"/>
  <c r="AE31" i="12"/>
  <c r="AD31" i="12" s="1"/>
  <c r="AN31" i="1"/>
  <c r="W31" i="12"/>
  <c r="V31" i="12" s="1"/>
  <c r="I7" i="6"/>
  <c r="I7" i="13"/>
  <c r="G13" i="28"/>
  <c r="AL22" i="6"/>
  <c r="U22" i="13"/>
  <c r="R6" i="28"/>
  <c r="P31" i="1"/>
  <c r="I31" i="6"/>
  <c r="I31" i="13"/>
  <c r="G41" i="28"/>
  <c r="AB35" i="6"/>
  <c r="Q35" i="13"/>
  <c r="N8" i="28"/>
  <c r="I37" i="6"/>
  <c r="I37" i="13"/>
  <c r="G26" i="28"/>
  <c r="P46" i="1"/>
  <c r="I46" i="6"/>
  <c r="I46" i="13"/>
  <c r="G27" i="28"/>
  <c r="I54" i="6"/>
  <c r="I54" i="13"/>
  <c r="G29" i="28"/>
  <c r="AY13" i="1"/>
  <c r="AE13" i="12"/>
  <c r="AD13" i="12" s="1"/>
  <c r="AK7" i="6"/>
  <c r="T7" i="13"/>
  <c r="Q13" i="28"/>
  <c r="AL15" i="6"/>
  <c r="U15" i="13"/>
  <c r="R12" i="28"/>
  <c r="AL33" i="6"/>
  <c r="U33" i="13"/>
  <c r="R15" i="28"/>
  <c r="F35" i="7"/>
  <c r="AB37" i="6"/>
  <c r="Q37" i="13"/>
  <c r="N26" i="28"/>
  <c r="AL42" i="6"/>
  <c r="U42" i="13"/>
  <c r="R17" i="28"/>
  <c r="P50" i="1"/>
  <c r="I50" i="6"/>
  <c r="I50" i="13"/>
  <c r="G31" i="28"/>
  <c r="AZ54" i="1"/>
  <c r="AG54" i="12"/>
  <c r="AF54" i="12" s="1"/>
  <c r="AY7" i="1"/>
  <c r="AE7" i="12"/>
  <c r="AD7" i="12" s="1"/>
  <c r="AX7" i="1"/>
  <c r="AC7" i="12"/>
  <c r="AB7" i="12" s="1"/>
  <c r="I41" i="6"/>
  <c r="I41" i="13"/>
  <c r="G16" i="28"/>
  <c r="P62" i="1"/>
  <c r="I62" i="6"/>
  <c r="I62" i="13"/>
  <c r="G14" i="28"/>
  <c r="I5" i="6"/>
  <c r="I5" i="13"/>
  <c r="G44" i="28"/>
  <c r="X6" i="1"/>
  <c r="Q6" i="12"/>
  <c r="AY17" i="1"/>
  <c r="AE17" i="12"/>
  <c r="AD17" i="12" s="1"/>
  <c r="AO18" i="1"/>
  <c r="Y18" i="12"/>
  <c r="W18" i="1"/>
  <c r="R18" i="6"/>
  <c r="M18" i="13"/>
  <c r="J38" i="28"/>
  <c r="X26" i="1"/>
  <c r="Q26" i="12"/>
  <c r="AO36" i="1"/>
  <c r="Y36" i="12"/>
  <c r="X36" i="12" s="1"/>
  <c r="AY37" i="1"/>
  <c r="AE37" i="12"/>
  <c r="AD37" i="12" s="1"/>
  <c r="AL44" i="6"/>
  <c r="U44" i="13"/>
  <c r="R19" i="28"/>
  <c r="AN55" i="1"/>
  <c r="W55" i="12"/>
  <c r="V55" i="12" s="1"/>
  <c r="AL61" i="6"/>
  <c r="U61" i="13"/>
  <c r="R54" i="28"/>
  <c r="X62" i="1"/>
  <c r="Q62" i="12"/>
  <c r="AO29" i="1"/>
  <c r="Y29" i="12"/>
  <c r="X29" i="12" s="1"/>
  <c r="AZ46" i="1"/>
  <c r="AG46" i="12"/>
  <c r="AF46" i="12" s="1"/>
  <c r="X41" i="1"/>
  <c r="Q41" i="12"/>
  <c r="AY63" i="1"/>
  <c r="AE63" i="12"/>
  <c r="AD63" i="12" s="1"/>
  <c r="AZ14" i="1"/>
  <c r="AG14" i="12"/>
  <c r="AF14" i="12" s="1"/>
  <c r="AO49" i="1"/>
  <c r="Y49" i="12"/>
  <c r="X49" i="12" s="1"/>
  <c r="AX49" i="1"/>
  <c r="AC49" i="12"/>
  <c r="AB49" i="12" s="1"/>
  <c r="AO10" i="1"/>
  <c r="Y10" i="12"/>
  <c r="AL13" i="6"/>
  <c r="U13" i="13"/>
  <c r="R34" i="28"/>
  <c r="AB20" i="6"/>
  <c r="Q20" i="13"/>
  <c r="N23" i="28"/>
  <c r="AB23" i="6"/>
  <c r="Q23" i="13"/>
  <c r="N49" i="28"/>
  <c r="AL29" i="6"/>
  <c r="U29" i="13"/>
  <c r="R40" i="28"/>
  <c r="AX15" i="1"/>
  <c r="AC15" i="12"/>
  <c r="AB15" i="12" s="1"/>
  <c r="AX23" i="1"/>
  <c r="AC23" i="12"/>
  <c r="AB23" i="12" s="1"/>
  <c r="X23" i="1"/>
  <c r="Q23" i="12"/>
  <c r="I43" i="6"/>
  <c r="I43" i="13"/>
  <c r="G7" i="28"/>
  <c r="AB46" i="6"/>
  <c r="Q46" i="13"/>
  <c r="N27" i="28"/>
  <c r="AL56" i="6"/>
  <c r="U56" i="13"/>
  <c r="R35" i="28"/>
  <c r="AO22" i="1"/>
  <c r="Y22" i="12"/>
  <c r="X22" i="12" s="1"/>
  <c r="AN32" i="1"/>
  <c r="W32" i="12"/>
  <c r="V32" i="12" s="1"/>
  <c r="AZ45" i="1"/>
  <c r="AG45" i="12"/>
  <c r="AF45" i="12" s="1"/>
  <c r="I52" i="6"/>
  <c r="I52" i="13"/>
  <c r="G28" i="28"/>
  <c r="AX28" i="1"/>
  <c r="AC28" i="12"/>
  <c r="AB28" i="12" s="1"/>
  <c r="X28" i="1"/>
  <c r="Q28" i="12"/>
  <c r="X33" i="1"/>
  <c r="Q33" i="12"/>
  <c r="AN38" i="1"/>
  <c r="W38" i="12"/>
  <c r="V38" i="12" s="1"/>
  <c r="AN40" i="1"/>
  <c r="W40" i="12"/>
  <c r="V40" i="12" s="1"/>
  <c r="AN52" i="1"/>
  <c r="W52" i="12"/>
  <c r="V52" i="12" s="1"/>
  <c r="AN61" i="1"/>
  <c r="W61" i="12"/>
  <c r="V61" i="12" s="1"/>
  <c r="AL50" i="6"/>
  <c r="U50" i="13"/>
  <c r="R31" i="28"/>
  <c r="AX51" i="1"/>
  <c r="AC51" i="12"/>
  <c r="AB51" i="12" s="1"/>
  <c r="AB54" i="6"/>
  <c r="Q54" i="13"/>
  <c r="N29" i="28"/>
  <c r="AY58" i="1"/>
  <c r="AE58" i="12"/>
  <c r="AD58" i="12" s="1"/>
  <c r="AZ56" i="1"/>
  <c r="AG56" i="12"/>
  <c r="AF56" i="12" s="1"/>
  <c r="AN56" i="1"/>
  <c r="W56" i="12"/>
  <c r="V56" i="12" s="1"/>
  <c r="X12" i="1"/>
  <c r="Q12" i="12"/>
  <c r="AY20" i="1"/>
  <c r="AE20" i="12"/>
  <c r="AD20" i="12" s="1"/>
  <c r="AZ47" i="1"/>
  <c r="AG47" i="12"/>
  <c r="AF47" i="12" s="1"/>
  <c r="AZ44" i="1"/>
  <c r="AG44" i="12"/>
  <c r="AF44" i="12" s="1"/>
  <c r="AB8" i="6"/>
  <c r="Q8" i="13"/>
  <c r="N51" i="28"/>
  <c r="AB17" i="6"/>
  <c r="Q17" i="13"/>
  <c r="N11" i="28"/>
  <c r="AL31" i="6"/>
  <c r="U31" i="13"/>
  <c r="R41" i="28"/>
  <c r="AL45" i="6"/>
  <c r="U45" i="13"/>
  <c r="R32" i="28"/>
  <c r="AN59" i="1"/>
  <c r="W59" i="12"/>
  <c r="V59" i="12" s="1"/>
  <c r="AB49" i="6"/>
  <c r="Q49" i="13"/>
  <c r="N25" i="28"/>
  <c r="AO21" i="1"/>
  <c r="Y21" i="12"/>
  <c r="X21" i="12" s="1"/>
  <c r="AO61" i="1"/>
  <c r="Y61" i="12"/>
  <c r="X61" i="12" s="1"/>
  <c r="X19" i="1"/>
  <c r="Q19" i="12"/>
  <c r="AO43" i="1"/>
  <c r="Y43" i="12"/>
  <c r="X43" i="12" s="1"/>
  <c r="AO54" i="1"/>
  <c r="Y54" i="12"/>
  <c r="X54" i="12" s="1"/>
  <c r="X8" i="1"/>
  <c r="Q8" i="12"/>
  <c r="X40" i="1"/>
  <c r="Q40" i="12"/>
  <c r="AO16" i="1"/>
  <c r="Y16" i="12"/>
  <c r="X16" i="12" s="1"/>
  <c r="AU38" i="6"/>
  <c r="X38" i="13"/>
  <c r="U24" i="28"/>
  <c r="AL7" i="6"/>
  <c r="U7" i="13"/>
  <c r="R13" i="28"/>
  <c r="F23" i="7"/>
  <c r="AB25" i="6"/>
  <c r="Q25" i="13"/>
  <c r="N20" i="28"/>
  <c r="AB57" i="6"/>
  <c r="Q57" i="13"/>
  <c r="N42" i="28"/>
  <c r="AL19" i="6"/>
  <c r="U19" i="13"/>
  <c r="R46" i="28"/>
  <c r="AU29" i="6"/>
  <c r="X29" i="13"/>
  <c r="U40" i="28"/>
  <c r="AZ24" i="1"/>
  <c r="AG24" i="12"/>
  <c r="AF24" i="12" s="1"/>
  <c r="AN24" i="1"/>
  <c r="W24" i="12"/>
  <c r="V24" i="12" s="1"/>
  <c r="AZ52" i="1"/>
  <c r="AG52" i="12"/>
  <c r="AF52" i="12" s="1"/>
  <c r="AX11" i="1"/>
  <c r="AC11" i="12"/>
  <c r="AB11" i="12" s="1"/>
  <c r="X11" i="1"/>
  <c r="Q11" i="12"/>
  <c r="AO60" i="1"/>
  <c r="Y60" i="12"/>
  <c r="X60" i="12" s="1"/>
  <c r="X60" i="1"/>
  <c r="Q60" i="12"/>
  <c r="AU27" i="6"/>
  <c r="X27" i="13"/>
  <c r="U60" i="28"/>
  <c r="AO62" i="1"/>
  <c r="Y62" i="12"/>
  <c r="X62" i="12" s="1"/>
  <c r="AB21" i="6"/>
  <c r="Q21" i="13"/>
  <c r="N53" i="28"/>
  <c r="X59" i="1"/>
  <c r="Q59" i="12"/>
  <c r="AO15" i="1"/>
  <c r="Y15" i="12"/>
  <c r="X15" i="12" s="1"/>
  <c r="AX42" i="1"/>
  <c r="AC42" i="12"/>
  <c r="AB42" i="12" s="1"/>
  <c r="X42" i="1"/>
  <c r="Q42" i="12"/>
  <c r="AB7" i="6"/>
  <c r="Q7" i="13"/>
  <c r="N13" i="28"/>
  <c r="AY50" i="1"/>
  <c r="AE50" i="12"/>
  <c r="AD50" i="12" s="1"/>
  <c r="AZ57" i="1"/>
  <c r="AG57" i="12"/>
  <c r="AF57" i="12" s="1"/>
  <c r="AN45" i="1"/>
  <c r="W45" i="12"/>
  <c r="V45" i="12" s="1"/>
  <c r="X53" i="1"/>
  <c r="Q53" i="12"/>
  <c r="AZ50" i="1"/>
  <c r="AG50" i="12"/>
  <c r="AF50" i="12" s="1"/>
  <c r="AX53" i="1"/>
  <c r="AC53" i="12"/>
  <c r="AB53" i="12" s="1"/>
  <c r="AN29" i="1"/>
  <c r="W29" i="12"/>
  <c r="V29" i="12" s="1"/>
  <c r="AD48" i="12"/>
  <c r="V28" i="12"/>
  <c r="AF48" i="1"/>
  <c r="T48" i="12"/>
  <c r="V11" i="12"/>
  <c r="X14" i="12"/>
  <c r="AB22" i="12"/>
  <c r="W25" i="1"/>
  <c r="L25" i="13" s="1"/>
  <c r="Y57" i="1"/>
  <c r="AG21" i="1"/>
  <c r="F19" i="7" s="1"/>
  <c r="AG7" i="1"/>
  <c r="M48" i="12"/>
  <c r="AF21" i="12"/>
  <c r="P11" i="1"/>
  <c r="I11" i="6"/>
  <c r="I11" i="13"/>
  <c r="G47" i="28"/>
  <c r="P10" i="1"/>
  <c r="I10" i="6"/>
  <c r="I10" i="13"/>
  <c r="G48" i="28"/>
  <c r="AY41" i="1"/>
  <c r="AE41" i="12"/>
  <c r="AD41" i="12" s="1"/>
  <c r="AO4" i="1"/>
  <c r="Y4" i="12"/>
  <c r="X4" i="12" s="1"/>
  <c r="X39" i="1"/>
  <c r="Q39" i="12"/>
  <c r="X5" i="1"/>
  <c r="Q5" i="12"/>
  <c r="I15" i="6"/>
  <c r="I15" i="13"/>
  <c r="G12" i="28"/>
  <c r="I14" i="6"/>
  <c r="I14" i="13"/>
  <c r="G39" i="28"/>
  <c r="I22" i="6"/>
  <c r="I22" i="13"/>
  <c r="G6" i="28"/>
  <c r="AZ30" i="1"/>
  <c r="AG30" i="12"/>
  <c r="AF30" i="12" s="1"/>
  <c r="AZ38" i="1"/>
  <c r="AG38" i="12"/>
  <c r="AF38" i="12" s="1"/>
  <c r="AZ39" i="1"/>
  <c r="AG39" i="12"/>
  <c r="AF39" i="12" s="1"/>
  <c r="AX35" i="1"/>
  <c r="AC35" i="12"/>
  <c r="AB35" i="12" s="1"/>
  <c r="X31" i="1"/>
  <c r="Q31" i="12"/>
  <c r="AL10" i="6"/>
  <c r="U10" i="13"/>
  <c r="R48" i="28"/>
  <c r="AL26" i="6"/>
  <c r="U26" i="13"/>
  <c r="R36" i="28"/>
  <c r="AB31" i="6"/>
  <c r="Q31" i="13"/>
  <c r="N41" i="28"/>
  <c r="AL35" i="6"/>
  <c r="U35" i="13"/>
  <c r="R8" i="28"/>
  <c r="AL37" i="6"/>
  <c r="U37" i="13"/>
  <c r="R26" i="28"/>
  <c r="P47" i="1"/>
  <c r="I47" i="6"/>
  <c r="I47" i="13"/>
  <c r="G33" i="28"/>
  <c r="I55" i="6"/>
  <c r="I55" i="13"/>
  <c r="G52" i="28"/>
  <c r="AN13" i="1"/>
  <c r="W13" i="12"/>
  <c r="V13" i="12" s="1"/>
  <c r="AY9" i="1"/>
  <c r="AE9" i="12"/>
  <c r="AD9" i="12" s="1"/>
  <c r="X34" i="1"/>
  <c r="Q34" i="12"/>
  <c r="P39" i="1"/>
  <c r="I39" i="6"/>
  <c r="I39" i="13"/>
  <c r="G22" i="28"/>
  <c r="AT45" i="6"/>
  <c r="W45" i="13"/>
  <c r="T32" i="28"/>
  <c r="W50" i="1"/>
  <c r="R50" i="6"/>
  <c r="M50" i="13"/>
  <c r="J31" i="28"/>
  <c r="X7" i="1"/>
  <c r="Q7" i="12"/>
  <c r="AT9" i="6"/>
  <c r="W9" i="13"/>
  <c r="T45" i="28"/>
  <c r="P42" i="1"/>
  <c r="I42" i="6"/>
  <c r="I42" i="13"/>
  <c r="G17" i="28"/>
  <c r="P63" i="1"/>
  <c r="I63" i="6"/>
  <c r="I63" i="13"/>
  <c r="G61" i="28"/>
  <c r="AZ5" i="1"/>
  <c r="AG5" i="12"/>
  <c r="AF5" i="12" s="1"/>
  <c r="AX6" i="1"/>
  <c r="AC6" i="12"/>
  <c r="AB6" i="12" s="1"/>
  <c r="AX17" i="1"/>
  <c r="AC17" i="12"/>
  <c r="AB17" i="12" s="1"/>
  <c r="AN17" i="1"/>
  <c r="W17" i="12"/>
  <c r="V17" i="12" s="1"/>
  <c r="AZ18" i="1"/>
  <c r="AG18" i="12"/>
  <c r="AF18" i="12" s="1"/>
  <c r="AY21" i="1"/>
  <c r="AE21" i="12"/>
  <c r="AD21" i="12" s="1"/>
  <c r="AY26" i="1"/>
  <c r="AE26" i="12"/>
  <c r="AD26" i="12" s="1"/>
  <c r="AN36" i="1"/>
  <c r="W36" i="12"/>
  <c r="V36" i="12" s="1"/>
  <c r="AX37" i="1"/>
  <c r="AC37" i="12"/>
  <c r="AB37" i="12" s="1"/>
  <c r="AN37" i="1"/>
  <c r="W37" i="12"/>
  <c r="V37" i="12" s="1"/>
  <c r="AO55" i="1"/>
  <c r="Y55" i="12"/>
  <c r="X55" i="12" s="1"/>
  <c r="X55" i="1"/>
  <c r="Q55" i="12"/>
  <c r="AN62" i="1"/>
  <c r="W62" i="12"/>
  <c r="V62" i="12" s="1"/>
  <c r="AO46" i="1"/>
  <c r="Y46" i="12"/>
  <c r="X46" i="12" s="1"/>
  <c r="AX63" i="1"/>
  <c r="AC63" i="12"/>
  <c r="AB63" i="12" s="1"/>
  <c r="AN63" i="1"/>
  <c r="W63" i="12"/>
  <c r="V63" i="12" s="1"/>
  <c r="X14" i="1"/>
  <c r="Q14" i="12"/>
  <c r="AN49" i="1"/>
  <c r="W49" i="12"/>
  <c r="V49" i="12" s="1"/>
  <c r="AL17" i="6"/>
  <c r="U17" i="13"/>
  <c r="R11" i="28"/>
  <c r="AL20" i="6"/>
  <c r="U20" i="13"/>
  <c r="R23" i="28"/>
  <c r="AL23" i="6"/>
  <c r="U23" i="13"/>
  <c r="R49" i="28"/>
  <c r="AZ15" i="1"/>
  <c r="AG15" i="12"/>
  <c r="AF15" i="12" s="1"/>
  <c r="I29" i="6"/>
  <c r="I29" i="13"/>
  <c r="G40" i="28"/>
  <c r="AO23" i="1"/>
  <c r="Y23" i="12"/>
  <c r="X23" i="12" s="1"/>
  <c r="AL25" i="6"/>
  <c r="U25" i="13"/>
  <c r="R20" i="28"/>
  <c r="AB43" i="6"/>
  <c r="Q43" i="13"/>
  <c r="N7" i="28"/>
  <c r="AL48" i="6"/>
  <c r="U48" i="13"/>
  <c r="R30" i="28"/>
  <c r="AB58" i="6"/>
  <c r="Q58" i="13"/>
  <c r="N50" i="28"/>
  <c r="AZ22" i="1"/>
  <c r="AG22" i="12"/>
  <c r="AF22" i="12" s="1"/>
  <c r="AL32" i="6"/>
  <c r="U32" i="13"/>
  <c r="R5" i="28"/>
  <c r="I51" i="6"/>
  <c r="I51" i="13"/>
  <c r="G4" i="28"/>
  <c r="AU53" i="6"/>
  <c r="X53" i="13"/>
  <c r="U58" i="28"/>
  <c r="AO27" i="1"/>
  <c r="Y27" i="12"/>
  <c r="X27" i="12" s="1"/>
  <c r="AZ33" i="1"/>
  <c r="AG33" i="12"/>
  <c r="AF33" i="12" s="1"/>
  <c r="P36" i="1"/>
  <c r="D34" i="7" s="1"/>
  <c r="I36" i="6"/>
  <c r="I36" i="13"/>
  <c r="G10" i="28"/>
  <c r="I38" i="6"/>
  <c r="I38" i="13"/>
  <c r="G24" i="28"/>
  <c r="AY43" i="1"/>
  <c r="AE43" i="12"/>
  <c r="AD43" i="12" s="1"/>
  <c r="AN48" i="1"/>
  <c r="W48" i="12"/>
  <c r="V48" i="12" s="1"/>
  <c r="X52" i="1"/>
  <c r="Q52" i="12"/>
  <c r="X61" i="1"/>
  <c r="Q61" i="12"/>
  <c r="AN51" i="1"/>
  <c r="W51" i="12"/>
  <c r="V51" i="12" s="1"/>
  <c r="I53" i="6"/>
  <c r="I53" i="13"/>
  <c r="G58" i="28"/>
  <c r="AN54" i="1"/>
  <c r="W54" i="12"/>
  <c r="V54" i="12" s="1"/>
  <c r="AO34" i="1"/>
  <c r="Y34" i="12"/>
  <c r="X34" i="12" s="1"/>
  <c r="AX58" i="1"/>
  <c r="AC58" i="12"/>
  <c r="AB58" i="12" s="1"/>
  <c r="AN58" i="1"/>
  <c r="W58" i="12"/>
  <c r="V58" i="12" s="1"/>
  <c r="AX56" i="1"/>
  <c r="AC56" i="12"/>
  <c r="AB56" i="12" s="1"/>
  <c r="X56" i="1"/>
  <c r="Q56" i="12"/>
  <c r="AO9" i="1"/>
  <c r="Y9" i="12"/>
  <c r="X9" i="12" s="1"/>
  <c r="AO12" i="1"/>
  <c r="Y12" i="12"/>
  <c r="X12" i="12" s="1"/>
  <c r="AN20" i="1"/>
  <c r="W20" i="12"/>
  <c r="V20" i="12" s="1"/>
  <c r="AX47" i="1"/>
  <c r="AC47" i="12"/>
  <c r="AB47" i="12" s="1"/>
  <c r="AY44" i="1"/>
  <c r="AE44" i="12"/>
  <c r="AD44" i="12" s="1"/>
  <c r="F8" i="7"/>
  <c r="AB10" i="6"/>
  <c r="Q10" i="13"/>
  <c r="N48" i="28"/>
  <c r="AB18" i="6"/>
  <c r="Q18" i="13"/>
  <c r="N38" i="28"/>
  <c r="AL41" i="6"/>
  <c r="U41" i="13"/>
  <c r="R16" i="28"/>
  <c r="AK48" i="6"/>
  <c r="T48" i="13"/>
  <c r="Q30" i="28"/>
  <c r="AL59" i="6"/>
  <c r="U59" i="13"/>
  <c r="R56" i="28"/>
  <c r="AY59" i="1"/>
  <c r="AE59" i="12"/>
  <c r="AD59" i="12" s="1"/>
  <c r="AX21" i="1"/>
  <c r="AC21" i="12"/>
  <c r="AB21" i="12" s="1"/>
  <c r="AX61" i="1"/>
  <c r="AC61" i="12"/>
  <c r="AB61" i="12" s="1"/>
  <c r="AO19" i="1"/>
  <c r="Y19" i="12"/>
  <c r="X19" i="12" s="1"/>
  <c r="AZ43" i="1"/>
  <c r="AG43" i="12"/>
  <c r="AF43" i="12" s="1"/>
  <c r="AY16" i="1"/>
  <c r="AE16" i="12"/>
  <c r="AD16" i="12" s="1"/>
  <c r="F7" i="7"/>
  <c r="AB9" i="6"/>
  <c r="Q9" i="13"/>
  <c r="N45" i="28"/>
  <c r="F24" i="7"/>
  <c r="AB26" i="6"/>
  <c r="Q26" i="13"/>
  <c r="N36" i="28"/>
  <c r="AL57" i="6"/>
  <c r="U57" i="13"/>
  <c r="R42" i="28"/>
  <c r="AB33" i="6"/>
  <c r="Q33" i="13"/>
  <c r="N15" i="28"/>
  <c r="P34" i="1"/>
  <c r="I34" i="6"/>
  <c r="I34" i="13"/>
  <c r="G21" i="28"/>
  <c r="AX13" i="1"/>
  <c r="AC13" i="12"/>
  <c r="AB13" i="12" s="1"/>
  <c r="AZ10" i="1"/>
  <c r="AG10" i="12"/>
  <c r="AF10" i="12" s="1"/>
  <c r="AZ60" i="1"/>
  <c r="AG60" i="12"/>
  <c r="AF60" i="12" s="1"/>
  <c r="AB13" i="6"/>
  <c r="Q13" i="13"/>
  <c r="N34" i="28"/>
  <c r="AY62" i="1"/>
  <c r="AE62" i="12"/>
  <c r="AD62" i="12" s="1"/>
  <c r="AB39" i="6"/>
  <c r="Q39" i="13"/>
  <c r="N22" i="28"/>
  <c r="AX59" i="1"/>
  <c r="AC59" i="12"/>
  <c r="AB59" i="12" s="1"/>
  <c r="AY15" i="1"/>
  <c r="AE15" i="12"/>
  <c r="AD15" i="12" s="1"/>
  <c r="AY36" i="1"/>
  <c r="AE36" i="12"/>
  <c r="AD36" i="12" s="1"/>
  <c r="AO32" i="1"/>
  <c r="Y32" i="12"/>
  <c r="X32" i="12" s="1"/>
  <c r="AY33" i="1"/>
  <c r="AE33" i="12"/>
  <c r="AD33" i="12" s="1"/>
  <c r="AO42" i="1"/>
  <c r="Y42" i="12"/>
  <c r="X42" i="12" s="1"/>
  <c r="AL9" i="6"/>
  <c r="U9" i="13"/>
  <c r="R45" i="28"/>
  <c r="AY45" i="1"/>
  <c r="AE45" i="12"/>
  <c r="AD45" i="12" s="1"/>
  <c r="AY51" i="1"/>
  <c r="AE51" i="12"/>
  <c r="AD51" i="12" s="1"/>
  <c r="AN53" i="1"/>
  <c r="W53" i="12"/>
  <c r="V53" i="12" s="1"/>
  <c r="AF47" i="1"/>
  <c r="T47" i="12"/>
  <c r="AF38" i="1"/>
  <c r="AG38" i="1" s="1"/>
  <c r="F36" i="7" s="1"/>
  <c r="T38" i="12"/>
  <c r="AO53" i="1"/>
  <c r="Y53" i="12"/>
  <c r="X53" i="12" s="1"/>
  <c r="R25" i="6"/>
  <c r="M25" i="13"/>
  <c r="J20" i="28"/>
  <c r="AF55" i="12"/>
  <c r="AD24" i="12"/>
  <c r="X18" i="12"/>
  <c r="AB38" i="12"/>
  <c r="AF13" i="12"/>
  <c r="X10" i="12"/>
  <c r="AB43" i="12"/>
  <c r="H4" i="13"/>
  <c r="M4" i="12"/>
  <c r="AG39" i="1"/>
  <c r="F37" i="7" s="1"/>
  <c r="AG51" i="1"/>
  <c r="F49" i="7" s="1"/>
  <c r="AG33" i="1"/>
  <c r="F31" i="7" s="1"/>
  <c r="AG34" i="1"/>
  <c r="F32" i="7" s="1"/>
  <c r="AG35" i="1"/>
  <c r="F33" i="7" s="1"/>
  <c r="AG30" i="1"/>
  <c r="AG15" i="1"/>
  <c r="F13" i="7" s="1"/>
  <c r="AG59" i="1"/>
  <c r="F57" i="7" s="1"/>
  <c r="X7" i="12"/>
  <c r="M36" i="12"/>
  <c r="M32" i="12"/>
  <c r="I25" i="6"/>
  <c r="I25" i="13"/>
  <c r="G20" i="28"/>
  <c r="I26" i="6"/>
  <c r="I26" i="13"/>
  <c r="G36" i="28"/>
  <c r="AX31" i="1"/>
  <c r="AC31" i="12"/>
  <c r="AB31" i="12" s="1"/>
  <c r="AY5" i="1"/>
  <c r="AE5" i="12"/>
  <c r="AD5" i="12" s="1"/>
  <c r="AT5" i="6"/>
  <c r="W5" i="13"/>
  <c r="T44" i="28"/>
  <c r="I9" i="6"/>
  <c r="I9" i="13"/>
  <c r="G45" i="28"/>
  <c r="I17" i="6"/>
  <c r="I17" i="13"/>
  <c r="G11" i="28"/>
  <c r="I23" i="6"/>
  <c r="I23" i="13"/>
  <c r="G49" i="28"/>
  <c r="I8" i="6"/>
  <c r="I8" i="13"/>
  <c r="G51" i="28"/>
  <c r="I16" i="6"/>
  <c r="I16" i="13"/>
  <c r="G37" i="28"/>
  <c r="I24" i="6"/>
  <c r="I24" i="13"/>
  <c r="G59" i="28"/>
  <c r="AX41" i="1"/>
  <c r="AC41" i="12"/>
  <c r="AB41" i="12" s="1"/>
  <c r="AY4" i="1"/>
  <c r="AE4" i="12"/>
  <c r="AD4" i="12" s="1"/>
  <c r="AX4" i="1"/>
  <c r="AC4" i="12"/>
  <c r="AB4" i="12" s="1"/>
  <c r="AY39" i="1"/>
  <c r="AE39" i="12"/>
  <c r="AD39" i="12" s="1"/>
  <c r="AX39" i="1"/>
  <c r="AC39" i="12"/>
  <c r="AB39" i="12" s="1"/>
  <c r="AN35" i="1"/>
  <c r="W35" i="12"/>
  <c r="V35" i="12" s="1"/>
  <c r="AO31" i="1"/>
  <c r="Y31" i="12"/>
  <c r="X31" i="12" s="1"/>
  <c r="AZ31" i="1"/>
  <c r="AG31" i="12"/>
  <c r="AF31" i="12" s="1"/>
  <c r="AL14" i="6"/>
  <c r="U14" i="13"/>
  <c r="R39" i="28"/>
  <c r="AL27" i="6"/>
  <c r="U27" i="13"/>
  <c r="R60" i="28"/>
  <c r="AT32" i="6"/>
  <c r="W32" i="13"/>
  <c r="T5" i="28"/>
  <c r="AB36" i="6"/>
  <c r="Q36" i="13"/>
  <c r="N10" i="28"/>
  <c r="AL39" i="6"/>
  <c r="U39" i="13"/>
  <c r="R22" i="28"/>
  <c r="AL47" i="6"/>
  <c r="U47" i="13"/>
  <c r="R33" i="28"/>
  <c r="AB55" i="6"/>
  <c r="Q55" i="13"/>
  <c r="N52" i="28"/>
  <c r="AY10" i="1"/>
  <c r="AE10" i="12"/>
  <c r="AD10" i="12" s="1"/>
  <c r="X13" i="1"/>
  <c r="Q13" i="12"/>
  <c r="AN9" i="1"/>
  <c r="W9" i="12"/>
  <c r="V9" i="12" s="1"/>
  <c r="AN34" i="1"/>
  <c r="W34" i="12"/>
  <c r="V34" i="12" s="1"/>
  <c r="AB41" i="6"/>
  <c r="Q41" i="13"/>
  <c r="N16" i="28"/>
  <c r="AN47" i="1"/>
  <c r="W47" i="12"/>
  <c r="V47" i="12" s="1"/>
  <c r="AB52" i="6"/>
  <c r="Q52" i="13"/>
  <c r="N28" i="28"/>
  <c r="X54" i="1"/>
  <c r="Y54" i="1" s="1"/>
  <c r="E52" i="7" s="1"/>
  <c r="Q54" i="12"/>
  <c r="AN7" i="1"/>
  <c r="W7" i="12"/>
  <c r="V7" i="12" s="1"/>
  <c r="AX36" i="1"/>
  <c r="AC36" i="12"/>
  <c r="AB36" i="12" s="1"/>
  <c r="P58" i="1"/>
  <c r="I58" i="6"/>
  <c r="I58" i="13"/>
  <c r="G50" i="28"/>
  <c r="F61" i="7"/>
  <c r="AB63" i="6"/>
  <c r="Q63" i="13"/>
  <c r="N61" i="28"/>
  <c r="AN5" i="1"/>
  <c r="W5" i="12"/>
  <c r="V5" i="12" s="1"/>
  <c r="AN6" i="1"/>
  <c r="W6" i="12"/>
  <c r="V6" i="12" s="1"/>
  <c r="AO17" i="1"/>
  <c r="Y17" i="12"/>
  <c r="X17" i="12" s="1"/>
  <c r="X17" i="1"/>
  <c r="Q17" i="12"/>
  <c r="AY18" i="1"/>
  <c r="AE18" i="12"/>
  <c r="AD18" i="12" s="1"/>
  <c r="AN21" i="1"/>
  <c r="W21" i="12"/>
  <c r="V21" i="12" s="1"/>
  <c r="I49" i="6"/>
  <c r="I49" i="13"/>
  <c r="G25" i="28"/>
  <c r="X30" i="1"/>
  <c r="Q30" i="12"/>
  <c r="AO37" i="1"/>
  <c r="Y37" i="12"/>
  <c r="X37" i="12" s="1"/>
  <c r="X37" i="1"/>
  <c r="Q37" i="12"/>
  <c r="I61" i="6"/>
  <c r="I61" i="13"/>
  <c r="G54" i="28"/>
  <c r="AZ62" i="1"/>
  <c r="AG62" i="12"/>
  <c r="AF62" i="12" s="1"/>
  <c r="AZ29" i="1"/>
  <c r="AG29" i="12"/>
  <c r="AF29" i="12" s="1"/>
  <c r="AY46" i="1"/>
  <c r="AE46" i="12"/>
  <c r="AD46" i="12" s="1"/>
  <c r="X46" i="1"/>
  <c r="Q46" i="12"/>
  <c r="AN41" i="1"/>
  <c r="AQ41" i="1" s="1"/>
  <c r="W41" i="12"/>
  <c r="V41" i="12" s="1"/>
  <c r="AO63" i="1"/>
  <c r="Y63" i="12"/>
  <c r="X63" i="12" s="1"/>
  <c r="X63" i="1"/>
  <c r="Q63" i="12"/>
  <c r="AX14" i="1"/>
  <c r="AC14" i="12"/>
  <c r="AB14" i="12" s="1"/>
  <c r="AY14" i="1"/>
  <c r="AE14" i="12"/>
  <c r="AD14" i="12" s="1"/>
  <c r="X49" i="1"/>
  <c r="Q49" i="12"/>
  <c r="AL4" i="6"/>
  <c r="U4" i="13"/>
  <c r="R18" i="28"/>
  <c r="AB12" i="6"/>
  <c r="Q12" i="13"/>
  <c r="N55" i="28"/>
  <c r="AX19" i="1"/>
  <c r="AC19" i="12"/>
  <c r="AB19" i="12" s="1"/>
  <c r="AL21" i="6"/>
  <c r="U21" i="13"/>
  <c r="R53" i="28"/>
  <c r="AB27" i="6"/>
  <c r="Q27" i="13"/>
  <c r="N60" i="28"/>
  <c r="AO25" i="1"/>
  <c r="Y25" i="12"/>
  <c r="X25" i="12" s="1"/>
  <c r="I4" i="6"/>
  <c r="I4" i="13"/>
  <c r="G18" i="28"/>
  <c r="I40" i="6"/>
  <c r="I40" i="13"/>
  <c r="G43" i="28"/>
  <c r="AL43" i="6"/>
  <c r="U43" i="13"/>
  <c r="R7" i="28"/>
  <c r="AL49" i="6"/>
  <c r="U49" i="13"/>
  <c r="R25" i="28"/>
  <c r="AL58" i="6"/>
  <c r="U58" i="13"/>
  <c r="R50" i="28"/>
  <c r="X22" i="1"/>
  <c r="Q22" i="12"/>
  <c r="AK35" i="6"/>
  <c r="T35" i="13"/>
  <c r="Q8" i="28"/>
  <c r="AB51" i="6"/>
  <c r="Q51" i="13"/>
  <c r="N4" i="28"/>
  <c r="AB62" i="6"/>
  <c r="Q62" i="13"/>
  <c r="N14" i="28"/>
  <c r="X27" i="1"/>
  <c r="Q27" i="12"/>
  <c r="AY28" i="1"/>
  <c r="AE28" i="12"/>
  <c r="AD28" i="12" s="1"/>
  <c r="AX33" i="1"/>
  <c r="AC33" i="12"/>
  <c r="AB33" i="12" s="1"/>
  <c r="AO38" i="1"/>
  <c r="Y38" i="12"/>
  <c r="X38" i="12" s="1"/>
  <c r="AN43" i="1"/>
  <c r="AQ43" i="1" s="1"/>
  <c r="W43" i="12"/>
  <c r="V43" i="12" s="1"/>
  <c r="X48" i="1"/>
  <c r="Q48" i="12"/>
  <c r="AL54" i="6"/>
  <c r="U54" i="13"/>
  <c r="R29" i="28"/>
  <c r="AZ26" i="1"/>
  <c r="AG26" i="12"/>
  <c r="AF26" i="12" s="1"/>
  <c r="X51" i="1"/>
  <c r="Q51" i="12"/>
  <c r="F51" i="7"/>
  <c r="AB53" i="6"/>
  <c r="Q53" i="13"/>
  <c r="N58" i="28"/>
  <c r="AO58" i="1"/>
  <c r="Y58" i="12"/>
  <c r="X58" i="12" s="1"/>
  <c r="X58" i="1"/>
  <c r="Y58" i="1" s="1"/>
  <c r="Q58" i="12"/>
  <c r="AO56" i="1"/>
  <c r="Y56" i="12"/>
  <c r="X56" i="12" s="1"/>
  <c r="AZ9" i="1"/>
  <c r="AG9" i="12"/>
  <c r="AF9" i="12" s="1"/>
  <c r="AY12" i="1"/>
  <c r="AE12" i="12"/>
  <c r="AD12" i="12" s="1"/>
  <c r="AX20" i="1"/>
  <c r="AC20" i="12"/>
  <c r="AB20" i="12" s="1"/>
  <c r="AO47" i="1"/>
  <c r="Y47" i="12"/>
  <c r="X47" i="12" s="1"/>
  <c r="AX44" i="1"/>
  <c r="AC44" i="12"/>
  <c r="AB44" i="12" s="1"/>
  <c r="AN44" i="1"/>
  <c r="W44" i="12"/>
  <c r="V44" i="12" s="1"/>
  <c r="AB16" i="6"/>
  <c r="Q16" i="13"/>
  <c r="N37" i="28"/>
  <c r="F17" i="7"/>
  <c r="AB19" i="6"/>
  <c r="Q19" i="13"/>
  <c r="N46" i="28"/>
  <c r="P45" i="1"/>
  <c r="I45" i="6"/>
  <c r="I45" i="13"/>
  <c r="G32" i="28"/>
  <c r="I59" i="6"/>
  <c r="I59" i="13"/>
  <c r="G56" i="28"/>
  <c r="P60" i="1"/>
  <c r="I60" i="6"/>
  <c r="I60" i="13"/>
  <c r="G57" i="28"/>
  <c r="AB11" i="6"/>
  <c r="Q11" i="13"/>
  <c r="N47" i="28"/>
  <c r="AV48" i="6"/>
  <c r="Y48" i="13"/>
  <c r="V30" i="28"/>
  <c r="AY19" i="1"/>
  <c r="AE19" i="12"/>
  <c r="AD19" i="12" s="1"/>
  <c r="AV28" i="6"/>
  <c r="Y28" i="13"/>
  <c r="V2" i="28"/>
  <c r="AK51" i="6"/>
  <c r="T51" i="13"/>
  <c r="Q4" i="28"/>
  <c r="AY8" i="1"/>
  <c r="AE8" i="12"/>
  <c r="AD8" i="12" s="1"/>
  <c r="AZ40" i="1"/>
  <c r="AG40" i="12"/>
  <c r="AF40" i="12" s="1"/>
  <c r="AZ16" i="1"/>
  <c r="AG16" i="12"/>
  <c r="AF16" i="12" s="1"/>
  <c r="AB24" i="6"/>
  <c r="Q24" i="13"/>
  <c r="N59" i="28"/>
  <c r="AL38" i="6"/>
  <c r="U38" i="13"/>
  <c r="R24" i="28"/>
  <c r="AO13" i="1"/>
  <c r="Y13" i="12"/>
  <c r="X13" i="12" s="1"/>
  <c r="AX52" i="1"/>
  <c r="AC52" i="12"/>
  <c r="AB52" i="12" s="1"/>
  <c r="X10" i="1"/>
  <c r="Q10" i="12"/>
  <c r="AY60" i="1"/>
  <c r="AE60" i="12"/>
  <c r="AD60" i="12" s="1"/>
  <c r="F27" i="7"/>
  <c r="AB29" i="6"/>
  <c r="Q29" i="13"/>
  <c r="N40" i="28"/>
  <c r="AL8" i="6"/>
  <c r="U8" i="13"/>
  <c r="R51" i="28"/>
  <c r="AJ39" i="6"/>
  <c r="S39" i="13"/>
  <c r="P22" i="28"/>
  <c r="AO59" i="1"/>
  <c r="Y59" i="12"/>
  <c r="X59" i="12" s="1"/>
  <c r="AN15" i="1"/>
  <c r="W15" i="12"/>
  <c r="V15" i="12" s="1"/>
  <c r="X36" i="1"/>
  <c r="Q36" i="12"/>
  <c r="X32" i="1"/>
  <c r="Q32" i="12"/>
  <c r="AN33" i="1"/>
  <c r="W33" i="12"/>
  <c r="V33" i="12" s="1"/>
  <c r="AY42" i="1"/>
  <c r="AE42" i="12"/>
  <c r="AD42" i="12" s="1"/>
  <c r="AB28" i="6"/>
  <c r="Q28" i="13"/>
  <c r="N2" i="28"/>
  <c r="AO57" i="1"/>
  <c r="Y57" i="12"/>
  <c r="X57" i="12" s="1"/>
  <c r="AD40" i="12"/>
  <c r="AF27" i="12"/>
  <c r="V4" i="12"/>
  <c r="AF20" i="12"/>
  <c r="V14" i="12"/>
  <c r="AB10" i="12"/>
  <c r="V46" i="12"/>
  <c r="V22" i="12"/>
  <c r="X6" i="12"/>
  <c r="AB34" i="12"/>
  <c r="AP11" i="1"/>
  <c r="Z11" i="12"/>
  <c r="AL55" i="6"/>
  <c r="U55" i="13"/>
  <c r="R52" i="28"/>
  <c r="AF60" i="1"/>
  <c r="T60" i="12"/>
  <c r="O28" i="1"/>
  <c r="P28" i="1" s="1"/>
  <c r="H28" i="13"/>
  <c r="AG5" i="1"/>
  <c r="AG55" i="1"/>
  <c r="AC55" i="6" s="1"/>
  <c r="AG23" i="1"/>
  <c r="Z55" i="12"/>
  <c r="P32" i="1"/>
  <c r="H5" i="28" s="1"/>
  <c r="D46" i="7"/>
  <c r="J48" i="6"/>
  <c r="J48" i="13"/>
  <c r="H30" i="28"/>
  <c r="D31" i="7"/>
  <c r="J33" i="6"/>
  <c r="J33" i="13"/>
  <c r="H15" i="28"/>
  <c r="G8" i="6"/>
  <c r="E8" i="13"/>
  <c r="E51" i="28"/>
  <c r="G7" i="6"/>
  <c r="E7" i="13"/>
  <c r="E13" i="28"/>
  <c r="G33" i="6"/>
  <c r="E33" i="13"/>
  <c r="E15" i="28"/>
  <c r="G51" i="6"/>
  <c r="E51" i="13"/>
  <c r="E4" i="28"/>
  <c r="Z20" i="6"/>
  <c r="O20" i="13"/>
  <c r="L23" i="28"/>
  <c r="AG20" i="1"/>
  <c r="Z44" i="6"/>
  <c r="O44" i="13"/>
  <c r="L19" i="28"/>
  <c r="AG44" i="1"/>
  <c r="AA11" i="6"/>
  <c r="P11" i="13"/>
  <c r="M47" i="28"/>
  <c r="H17" i="6"/>
  <c r="F17" i="13"/>
  <c r="F11" i="28"/>
  <c r="F28" i="6"/>
  <c r="AI28" i="6"/>
  <c r="BC28" i="6"/>
  <c r="AS28" i="6"/>
  <c r="P28" i="6"/>
  <c r="Y28" i="6"/>
  <c r="AS55" i="6"/>
  <c r="BC55" i="6"/>
  <c r="AI55" i="6"/>
  <c r="F55" i="6"/>
  <c r="Y55" i="6"/>
  <c r="P55" i="6"/>
  <c r="H15" i="6"/>
  <c r="F15" i="13"/>
  <c r="F12" i="28"/>
  <c r="H20" i="6"/>
  <c r="F20" i="13"/>
  <c r="F23" i="28"/>
  <c r="AA22" i="6"/>
  <c r="P22" i="13"/>
  <c r="M6" i="28"/>
  <c r="H27" i="6"/>
  <c r="F27" i="13"/>
  <c r="F60" i="28"/>
  <c r="H44" i="6"/>
  <c r="F44" i="13"/>
  <c r="F19" i="28"/>
  <c r="AA60" i="6"/>
  <c r="P60" i="13"/>
  <c r="M57" i="28"/>
  <c r="Z42" i="6"/>
  <c r="O42" i="13"/>
  <c r="L17" i="28"/>
  <c r="AG42" i="1"/>
  <c r="H8" i="6"/>
  <c r="F8" i="13"/>
  <c r="F51" i="28"/>
  <c r="AA13" i="6"/>
  <c r="P13" i="13"/>
  <c r="M34" i="28"/>
  <c r="AS17" i="6"/>
  <c r="P17" i="6"/>
  <c r="F17" i="6"/>
  <c r="AI17" i="6"/>
  <c r="Y17" i="6"/>
  <c r="BC17" i="6"/>
  <c r="AA20" i="6"/>
  <c r="P20" i="13"/>
  <c r="M23" i="28"/>
  <c r="AI57" i="6"/>
  <c r="P57" i="6"/>
  <c r="Y57" i="6"/>
  <c r="BC57" i="6"/>
  <c r="AS57" i="6"/>
  <c r="F57" i="6"/>
  <c r="BC15" i="6"/>
  <c r="AI15" i="6"/>
  <c r="Y15" i="6"/>
  <c r="P15" i="6"/>
  <c r="F15" i="6"/>
  <c r="AS15" i="6"/>
  <c r="AA28" i="6"/>
  <c r="P28" i="13"/>
  <c r="M2" i="28"/>
  <c r="H52" i="6"/>
  <c r="F52" i="13"/>
  <c r="F28" i="28"/>
  <c r="BC59" i="6"/>
  <c r="AI59" i="6"/>
  <c r="P59" i="6"/>
  <c r="AS59" i="6"/>
  <c r="Y59" i="6"/>
  <c r="F59" i="6"/>
  <c r="D11" i="7"/>
  <c r="J13" i="6"/>
  <c r="J13" i="13"/>
  <c r="H34" i="28"/>
  <c r="D10" i="7"/>
  <c r="J12" i="6"/>
  <c r="J12" i="13"/>
  <c r="H55" i="28"/>
  <c r="F53" i="7"/>
  <c r="F39" i="7"/>
  <c r="D56" i="7"/>
  <c r="J58" i="6"/>
  <c r="J58" i="13"/>
  <c r="H50" i="28"/>
  <c r="H32" i="28"/>
  <c r="J60" i="13"/>
  <c r="W36" i="1"/>
  <c r="L36" i="13" s="1"/>
  <c r="G21" i="6"/>
  <c r="E21" i="13"/>
  <c r="E53" i="28"/>
  <c r="G40" i="6"/>
  <c r="E40" i="13"/>
  <c r="E43" i="28"/>
  <c r="G20" i="6"/>
  <c r="E20" i="13"/>
  <c r="E23" i="28"/>
  <c r="G5" i="6"/>
  <c r="E5" i="13"/>
  <c r="E44" i="28"/>
  <c r="G19" i="6"/>
  <c r="E19" i="13"/>
  <c r="E46" i="28"/>
  <c r="G38" i="6"/>
  <c r="E38" i="13"/>
  <c r="E24" i="28"/>
  <c r="G10" i="6"/>
  <c r="E10" i="13"/>
  <c r="E48" i="28"/>
  <c r="G60" i="6"/>
  <c r="E60" i="13"/>
  <c r="E57" i="28"/>
  <c r="G32" i="6"/>
  <c r="E32" i="13"/>
  <c r="E5" i="28"/>
  <c r="G50" i="6"/>
  <c r="E50" i="13"/>
  <c r="E31" i="28"/>
  <c r="G46" i="6"/>
  <c r="E46" i="13"/>
  <c r="E27" i="28"/>
  <c r="G62" i="6"/>
  <c r="E62" i="13"/>
  <c r="E14" i="28"/>
  <c r="G41" i="6"/>
  <c r="E41" i="13"/>
  <c r="E16" i="28"/>
  <c r="G48" i="6"/>
  <c r="E48" i="13"/>
  <c r="E30" i="28"/>
  <c r="AA24" i="6"/>
  <c r="P24" i="13"/>
  <c r="M59" i="28"/>
  <c r="H30" i="6"/>
  <c r="F30" i="13"/>
  <c r="F3" i="28"/>
  <c r="Y39" i="6"/>
  <c r="P39" i="6"/>
  <c r="AS39" i="6"/>
  <c r="AI39" i="6"/>
  <c r="F39" i="6"/>
  <c r="BC39" i="6"/>
  <c r="AC39" i="6"/>
  <c r="R39" i="13"/>
  <c r="O22" i="28"/>
  <c r="AA51" i="6"/>
  <c r="P51" i="13"/>
  <c r="M4" i="28"/>
  <c r="H57" i="6"/>
  <c r="F57" i="13"/>
  <c r="F42" i="28"/>
  <c r="AA9" i="6"/>
  <c r="P9" i="13"/>
  <c r="M45" i="28"/>
  <c r="H10" i="6"/>
  <c r="F10" i="13"/>
  <c r="F48" i="28"/>
  <c r="AG13" i="1"/>
  <c r="AA18" i="6"/>
  <c r="P18" i="13"/>
  <c r="M38" i="28"/>
  <c r="H19" i="6"/>
  <c r="F19" i="13"/>
  <c r="F46" i="28"/>
  <c r="AA36" i="6"/>
  <c r="P36" i="13"/>
  <c r="M10" i="28"/>
  <c r="AA43" i="6"/>
  <c r="P43" i="13"/>
  <c r="M7" i="28"/>
  <c r="AS52" i="6"/>
  <c r="Y52" i="6"/>
  <c r="F52" i="6"/>
  <c r="BC52" i="6"/>
  <c r="P52" i="6"/>
  <c r="AI52" i="6"/>
  <c r="Y54" i="6"/>
  <c r="AS54" i="6"/>
  <c r="P54" i="6"/>
  <c r="BC54" i="6"/>
  <c r="F54" i="6"/>
  <c r="AI54" i="6"/>
  <c r="AA55" i="6"/>
  <c r="P55" i="13"/>
  <c r="M52" i="28"/>
  <c r="AI13" i="6"/>
  <c r="F13" i="6"/>
  <c r="Y13" i="6"/>
  <c r="BC13" i="6"/>
  <c r="P13" i="6"/>
  <c r="AS13" i="6"/>
  <c r="AA16" i="6"/>
  <c r="P16" i="13"/>
  <c r="M37" i="28"/>
  <c r="AI23" i="6"/>
  <c r="F23" i="6"/>
  <c r="Y23" i="6"/>
  <c r="BC23" i="6"/>
  <c r="P23" i="6"/>
  <c r="AS23" i="6"/>
  <c r="AC25" i="6"/>
  <c r="R25" i="13"/>
  <c r="O20" i="28"/>
  <c r="Y26" i="6"/>
  <c r="F26" i="6"/>
  <c r="AI26" i="6"/>
  <c r="BC26" i="6"/>
  <c r="AS26" i="6"/>
  <c r="P26" i="6"/>
  <c r="AC26" i="6"/>
  <c r="R26" i="13"/>
  <c r="O36" i="28"/>
  <c r="AA32" i="6"/>
  <c r="P32" i="13"/>
  <c r="M5" i="28"/>
  <c r="AA44" i="6"/>
  <c r="P44" i="13"/>
  <c r="M19" i="28"/>
  <c r="H48" i="6"/>
  <c r="F48" i="13"/>
  <c r="F30" i="28"/>
  <c r="AA54" i="6"/>
  <c r="P54" i="13"/>
  <c r="M29" i="28"/>
  <c r="H55" i="6"/>
  <c r="F55" i="13"/>
  <c r="F52" i="28"/>
  <c r="H56" i="6"/>
  <c r="F56" i="13"/>
  <c r="F35" i="28"/>
  <c r="Z43" i="6"/>
  <c r="O43" i="13"/>
  <c r="L7" i="28"/>
  <c r="AG43" i="1"/>
  <c r="O12" i="28"/>
  <c r="AS16" i="6"/>
  <c r="AI16" i="6"/>
  <c r="P16" i="6"/>
  <c r="Y16" i="6"/>
  <c r="F16" i="6"/>
  <c r="BC16" i="6"/>
  <c r="P19" i="6"/>
  <c r="AI19" i="6"/>
  <c r="F19" i="6"/>
  <c r="Y19" i="6"/>
  <c r="AS19" i="6"/>
  <c r="BC19" i="6"/>
  <c r="Y27" i="6"/>
  <c r="F27" i="6"/>
  <c r="AI27" i="6"/>
  <c r="BC27" i="6"/>
  <c r="AS27" i="6"/>
  <c r="P27" i="6"/>
  <c r="AC27" i="6"/>
  <c r="R27" i="13"/>
  <c r="O60" i="28"/>
  <c r="AS44" i="6"/>
  <c r="Y44" i="6"/>
  <c r="AI44" i="6"/>
  <c r="P44" i="6"/>
  <c r="F44" i="6"/>
  <c r="BC44" i="6"/>
  <c r="AS49" i="6"/>
  <c r="BC49" i="6"/>
  <c r="Y49" i="6"/>
  <c r="AI49" i="6"/>
  <c r="P49" i="6"/>
  <c r="F49" i="6"/>
  <c r="AA50" i="6"/>
  <c r="P50" i="13"/>
  <c r="M31" i="28"/>
  <c r="AA56" i="6"/>
  <c r="P56" i="13"/>
  <c r="M35" i="28"/>
  <c r="H58" i="6"/>
  <c r="F58" i="13"/>
  <c r="F50" i="28"/>
  <c r="AC59" i="6"/>
  <c r="R59" i="13"/>
  <c r="O56" i="28"/>
  <c r="AS63" i="6"/>
  <c r="Y63" i="6"/>
  <c r="F63" i="6"/>
  <c r="BC63" i="6"/>
  <c r="AI63" i="6"/>
  <c r="P63" i="6"/>
  <c r="P4" i="6"/>
  <c r="AS4" i="6"/>
  <c r="Y4" i="6"/>
  <c r="AI4" i="6"/>
  <c r="BC4" i="6"/>
  <c r="F4" i="6"/>
  <c r="Y51" i="6"/>
  <c r="AS51" i="6"/>
  <c r="P51" i="6"/>
  <c r="AI51" i="6"/>
  <c r="F51" i="6"/>
  <c r="BC51" i="6"/>
  <c r="G4" i="6"/>
  <c r="E4" i="13"/>
  <c r="E18" i="28"/>
  <c r="F42" i="7"/>
  <c r="D55" i="7"/>
  <c r="J57" i="6"/>
  <c r="J57" i="13"/>
  <c r="H42" i="28"/>
  <c r="G25" i="6"/>
  <c r="E25" i="13"/>
  <c r="E20" i="28"/>
  <c r="G37" i="6"/>
  <c r="E37" i="13"/>
  <c r="E26" i="28"/>
  <c r="G49" i="6"/>
  <c r="E49" i="13"/>
  <c r="E25" i="28"/>
  <c r="G14" i="6"/>
  <c r="E14" i="13"/>
  <c r="E39" i="28"/>
  <c r="J32" i="13"/>
  <c r="Z12" i="6"/>
  <c r="O12" i="13"/>
  <c r="L55" i="28"/>
  <c r="AG12" i="1"/>
  <c r="Z36" i="6"/>
  <c r="O36" i="13"/>
  <c r="L10" i="28"/>
  <c r="AG36" i="1"/>
  <c r="Z60" i="6"/>
  <c r="O60" i="13"/>
  <c r="L57" i="28"/>
  <c r="AG60" i="1"/>
  <c r="F58" i="7" s="1"/>
  <c r="H7" i="6"/>
  <c r="F7" i="13"/>
  <c r="F13" i="28"/>
  <c r="H26" i="6"/>
  <c r="F26" i="13"/>
  <c r="F36" i="28"/>
  <c r="H41" i="6"/>
  <c r="F41" i="13"/>
  <c r="F16" i="28"/>
  <c r="O52" i="28"/>
  <c r="AC57" i="6"/>
  <c r="R57" i="13"/>
  <c r="O42" i="28"/>
  <c r="Z14" i="6"/>
  <c r="O14" i="13"/>
  <c r="L39" i="28"/>
  <c r="AG14" i="1"/>
  <c r="Z50" i="6"/>
  <c r="O50" i="13"/>
  <c r="L31" i="28"/>
  <c r="AG50" i="1"/>
  <c r="F48" i="7" s="1"/>
  <c r="Z58" i="6"/>
  <c r="O58" i="13"/>
  <c r="L50" i="28"/>
  <c r="AG58" i="1"/>
  <c r="H6" i="6"/>
  <c r="F6" i="13"/>
  <c r="F9" i="28"/>
  <c r="AA40" i="6"/>
  <c r="P40" i="13"/>
  <c r="M43" i="28"/>
  <c r="P46" i="6"/>
  <c r="AS46" i="6"/>
  <c r="Y46" i="6"/>
  <c r="BC46" i="6"/>
  <c r="AI46" i="6"/>
  <c r="F46" i="6"/>
  <c r="Y50" i="6"/>
  <c r="P50" i="6"/>
  <c r="AS50" i="6"/>
  <c r="BC50" i="6"/>
  <c r="AI50" i="6"/>
  <c r="F50" i="6"/>
  <c r="AA7" i="6"/>
  <c r="P7" i="13"/>
  <c r="M13" i="28"/>
  <c r="AA47" i="6"/>
  <c r="P47" i="13"/>
  <c r="M33" i="28"/>
  <c r="P23" i="1"/>
  <c r="D29" i="7"/>
  <c r="J31" i="6"/>
  <c r="J31" i="13"/>
  <c r="H41" i="28"/>
  <c r="D44" i="7"/>
  <c r="J46" i="6"/>
  <c r="J46" i="13"/>
  <c r="H27" i="28"/>
  <c r="D48" i="7"/>
  <c r="J50" i="6"/>
  <c r="J50" i="13"/>
  <c r="H31" i="28"/>
  <c r="P41" i="1"/>
  <c r="D60" i="7"/>
  <c r="J62" i="6"/>
  <c r="J62" i="13"/>
  <c r="H14" i="28"/>
  <c r="W6" i="1"/>
  <c r="L6" i="13" s="1"/>
  <c r="W26" i="1"/>
  <c r="F18" i="7"/>
  <c r="W33" i="1"/>
  <c r="W40" i="1"/>
  <c r="F55" i="7"/>
  <c r="W11" i="1"/>
  <c r="W60" i="1"/>
  <c r="L60" i="13" s="1"/>
  <c r="F5" i="7"/>
  <c r="G13" i="6"/>
  <c r="E13" i="13"/>
  <c r="E34" i="28"/>
  <c r="G26" i="6"/>
  <c r="E26" i="13"/>
  <c r="E36" i="28"/>
  <c r="G12" i="6"/>
  <c r="E12" i="13"/>
  <c r="E55" i="28"/>
  <c r="G31" i="6"/>
  <c r="E31" i="13"/>
  <c r="E41" i="28"/>
  <c r="G11" i="6"/>
  <c r="E11" i="13"/>
  <c r="E47" i="28"/>
  <c r="G28" i="6"/>
  <c r="E28" i="13"/>
  <c r="E2" i="28"/>
  <c r="G57" i="6"/>
  <c r="E57" i="13"/>
  <c r="E42" i="28"/>
  <c r="G44" i="6"/>
  <c r="E44" i="13"/>
  <c r="E19" i="28"/>
  <c r="G43" i="6"/>
  <c r="E43" i="13"/>
  <c r="E7" i="28"/>
  <c r="G59" i="6"/>
  <c r="E59" i="13"/>
  <c r="E56" i="28"/>
  <c r="G18" i="6"/>
  <c r="E18" i="13"/>
  <c r="E38" i="28"/>
  <c r="G54" i="6"/>
  <c r="E54" i="13"/>
  <c r="E29" i="28"/>
  <c r="G52" i="6"/>
  <c r="E52" i="13"/>
  <c r="E28" i="28"/>
  <c r="G29" i="6"/>
  <c r="E29" i="13"/>
  <c r="E40" i="28"/>
  <c r="G35" i="6"/>
  <c r="E35" i="13"/>
  <c r="E8" i="28"/>
  <c r="G27" i="6"/>
  <c r="E27" i="13"/>
  <c r="E60" i="28"/>
  <c r="Y8" i="6"/>
  <c r="P8" i="6"/>
  <c r="AI8" i="6"/>
  <c r="AS8" i="6"/>
  <c r="BC8" i="6"/>
  <c r="F8" i="6"/>
  <c r="AA8" i="6"/>
  <c r="P8" i="13"/>
  <c r="M51" i="28"/>
  <c r="H13" i="6"/>
  <c r="F13" i="13"/>
  <c r="F34" i="28"/>
  <c r="AS18" i="6"/>
  <c r="Y18" i="6"/>
  <c r="F18" i="6"/>
  <c r="P18" i="6"/>
  <c r="AI18" i="6"/>
  <c r="BC18" i="6"/>
  <c r="H23" i="6"/>
  <c r="F23" i="13"/>
  <c r="F49" i="28"/>
  <c r="AA31" i="6"/>
  <c r="P31" i="13"/>
  <c r="M41" i="28"/>
  <c r="H36" i="6"/>
  <c r="F36" i="13"/>
  <c r="F10" i="28"/>
  <c r="AC37" i="6"/>
  <c r="R37" i="13"/>
  <c r="O26" i="28"/>
  <c r="AA45" i="6"/>
  <c r="P45" i="13"/>
  <c r="M32" i="28"/>
  <c r="AA49" i="6"/>
  <c r="P49" i="13"/>
  <c r="M25" i="28"/>
  <c r="H50" i="6"/>
  <c r="F50" i="13"/>
  <c r="F31" i="28"/>
  <c r="AA52" i="6"/>
  <c r="P52" i="13"/>
  <c r="M28" i="28"/>
  <c r="H60" i="6"/>
  <c r="F60" i="13"/>
  <c r="F57" i="28"/>
  <c r="AC61" i="6"/>
  <c r="R61" i="13"/>
  <c r="O54" i="28"/>
  <c r="P62" i="6"/>
  <c r="Y62" i="6"/>
  <c r="BC62" i="6"/>
  <c r="AI62" i="6"/>
  <c r="AS62" i="6"/>
  <c r="F62" i="6"/>
  <c r="AI5" i="6"/>
  <c r="F5" i="6"/>
  <c r="Y5" i="6"/>
  <c r="BC5" i="6"/>
  <c r="P5" i="6"/>
  <c r="AS5" i="6"/>
  <c r="AA6" i="6"/>
  <c r="P6" i="13"/>
  <c r="M9" i="28"/>
  <c r="AA10" i="6"/>
  <c r="P10" i="13"/>
  <c r="M48" i="28"/>
  <c r="H16" i="6"/>
  <c r="F16" i="13"/>
  <c r="F37" i="28"/>
  <c r="P21" i="6"/>
  <c r="Y21" i="6"/>
  <c r="AS21" i="6"/>
  <c r="F21" i="6"/>
  <c r="AI21" i="6"/>
  <c r="BC21" i="6"/>
  <c r="P24" i="6"/>
  <c r="Y24" i="6"/>
  <c r="F24" i="6"/>
  <c r="AI24" i="6"/>
  <c r="BC24" i="6"/>
  <c r="AS24" i="6"/>
  <c r="H29" i="6"/>
  <c r="F29" i="13"/>
  <c r="F40" i="28"/>
  <c r="H31" i="6"/>
  <c r="F31" i="13"/>
  <c r="F41" i="28"/>
  <c r="AA37" i="6"/>
  <c r="P37" i="13"/>
  <c r="M26" i="28"/>
  <c r="H38" i="6"/>
  <c r="F38" i="13"/>
  <c r="F24" i="28"/>
  <c r="H40" i="6"/>
  <c r="F40" i="13"/>
  <c r="F43" i="28"/>
  <c r="H45" i="6"/>
  <c r="F45" i="13"/>
  <c r="F32" i="28"/>
  <c r="AA62" i="6"/>
  <c r="P62" i="13"/>
  <c r="M14" i="28"/>
  <c r="H63" i="6"/>
  <c r="F63" i="13"/>
  <c r="F61" i="28"/>
  <c r="BC7" i="6"/>
  <c r="AI7" i="6"/>
  <c r="Y7" i="6"/>
  <c r="P7" i="6"/>
  <c r="F7" i="6"/>
  <c r="AS7" i="6"/>
  <c r="H18" i="6"/>
  <c r="F18" i="13"/>
  <c r="F38" i="28"/>
  <c r="AC29" i="6"/>
  <c r="R29" i="13"/>
  <c r="O40" i="28"/>
  <c r="BC30" i="6"/>
  <c r="AS30" i="6"/>
  <c r="P30" i="6"/>
  <c r="Y30" i="6"/>
  <c r="F30" i="6"/>
  <c r="AI30" i="6"/>
  <c r="O3" i="28"/>
  <c r="H37" i="6"/>
  <c r="F37" i="13"/>
  <c r="F26" i="28"/>
  <c r="AS41" i="6"/>
  <c r="F41" i="6"/>
  <c r="BC41" i="6"/>
  <c r="Y41" i="6"/>
  <c r="AI41" i="6"/>
  <c r="P41" i="6"/>
  <c r="AA42" i="6"/>
  <c r="P42" i="13"/>
  <c r="M17" i="28"/>
  <c r="H43" i="6"/>
  <c r="F43" i="13"/>
  <c r="F7" i="28"/>
  <c r="AC53" i="6"/>
  <c r="R53" i="13"/>
  <c r="O58" i="28"/>
  <c r="H61" i="6"/>
  <c r="F61" i="13"/>
  <c r="F54" i="28"/>
  <c r="P10" i="6"/>
  <c r="Y10" i="6"/>
  <c r="AS10" i="6"/>
  <c r="AI10" i="6"/>
  <c r="F10" i="6"/>
  <c r="BC10" i="6"/>
  <c r="AG11" i="1"/>
  <c r="F9" i="7" s="1"/>
  <c r="Y12" i="6"/>
  <c r="P12" i="6"/>
  <c r="AI12" i="6"/>
  <c r="AS12" i="6"/>
  <c r="BC12" i="6"/>
  <c r="F12" i="6"/>
  <c r="H21" i="6"/>
  <c r="F21" i="13"/>
  <c r="F53" i="28"/>
  <c r="H24" i="6"/>
  <c r="F24" i="13"/>
  <c r="F59" i="28"/>
  <c r="F29" i="6"/>
  <c r="AI29" i="6"/>
  <c r="BC29" i="6"/>
  <c r="AS29" i="6"/>
  <c r="P29" i="6"/>
  <c r="Y29" i="6"/>
  <c r="H33" i="6"/>
  <c r="F33" i="13"/>
  <c r="F15" i="28"/>
  <c r="H34" i="6"/>
  <c r="F34" i="13"/>
  <c r="F21" i="28"/>
  <c r="H35" i="6"/>
  <c r="F35" i="13"/>
  <c r="F8" i="28"/>
  <c r="AG45" i="1"/>
  <c r="F43" i="7" s="1"/>
  <c r="AS53" i="6"/>
  <c r="AI53" i="6"/>
  <c r="P53" i="6"/>
  <c r="F53" i="6"/>
  <c r="BC53" i="6"/>
  <c r="Y53" i="6"/>
  <c r="AA53" i="6"/>
  <c r="P53" i="13"/>
  <c r="M58" i="28"/>
  <c r="H54" i="6"/>
  <c r="F54" i="13"/>
  <c r="F29" i="28"/>
  <c r="F40" i="7"/>
  <c r="G9" i="6"/>
  <c r="E9" i="13"/>
  <c r="E45" i="28"/>
  <c r="G24" i="6"/>
  <c r="E24" i="13"/>
  <c r="E59" i="28"/>
  <c r="G23" i="6"/>
  <c r="E23" i="13"/>
  <c r="E49" i="28"/>
  <c r="G55" i="6"/>
  <c r="E55" i="13"/>
  <c r="E52" i="28"/>
  <c r="G53" i="6"/>
  <c r="E53" i="13"/>
  <c r="E58" i="28"/>
  <c r="Z4" i="6"/>
  <c r="O4" i="13"/>
  <c r="L18" i="28"/>
  <c r="AG4" i="1"/>
  <c r="Z28" i="6"/>
  <c r="O28" i="13"/>
  <c r="L2" i="28"/>
  <c r="AG28" i="1"/>
  <c r="F26" i="7" s="1"/>
  <c r="Z52" i="6"/>
  <c r="O52" i="13"/>
  <c r="L28" i="28"/>
  <c r="AG52" i="1"/>
  <c r="F50" i="7" s="1"/>
  <c r="P6" i="6"/>
  <c r="Y6" i="6"/>
  <c r="AI6" i="6"/>
  <c r="AS6" i="6"/>
  <c r="F6" i="6"/>
  <c r="BC6" i="6"/>
  <c r="AS48" i="6"/>
  <c r="Y48" i="6"/>
  <c r="BC48" i="6"/>
  <c r="P48" i="6"/>
  <c r="AI48" i="6"/>
  <c r="F48" i="6"/>
  <c r="AI56" i="6"/>
  <c r="Y56" i="6"/>
  <c r="AS56" i="6"/>
  <c r="BC56" i="6"/>
  <c r="P56" i="6"/>
  <c r="F56" i="6"/>
  <c r="H4" i="6"/>
  <c r="F4" i="13"/>
  <c r="F18" i="28"/>
  <c r="AA14" i="6"/>
  <c r="P14" i="13"/>
  <c r="M39" i="28"/>
  <c r="H25" i="6"/>
  <c r="F25" i="13"/>
  <c r="F20" i="28"/>
  <c r="P58" i="6"/>
  <c r="Y58" i="6"/>
  <c r="F58" i="6"/>
  <c r="BC58" i="6"/>
  <c r="AI58" i="6"/>
  <c r="AS58" i="6"/>
  <c r="Z22" i="6"/>
  <c r="O22" i="13"/>
  <c r="L6" i="28"/>
  <c r="AG22" i="1"/>
  <c r="AA4" i="6"/>
  <c r="P4" i="13"/>
  <c r="M18" i="28"/>
  <c r="AC7" i="6"/>
  <c r="R7" i="13"/>
  <c r="O13" i="28"/>
  <c r="H9" i="6"/>
  <c r="F9" i="13"/>
  <c r="F45" i="28"/>
  <c r="H14" i="6"/>
  <c r="F14" i="13"/>
  <c r="F39" i="28"/>
  <c r="AA17" i="6"/>
  <c r="P17" i="13"/>
  <c r="M11" i="28"/>
  <c r="H28" i="6"/>
  <c r="F28" i="13"/>
  <c r="F2" i="28"/>
  <c r="AC41" i="6"/>
  <c r="R41" i="13"/>
  <c r="O16" i="28"/>
  <c r="AA58" i="6"/>
  <c r="P58" i="13"/>
  <c r="M50" i="28"/>
  <c r="AC51" i="6"/>
  <c r="R51" i="13"/>
  <c r="O4" i="28"/>
  <c r="D9" i="7"/>
  <c r="J11" i="6"/>
  <c r="J11" i="13"/>
  <c r="H47" i="28"/>
  <c r="D8" i="7"/>
  <c r="J10" i="6"/>
  <c r="J10" i="13"/>
  <c r="H48" i="28"/>
  <c r="P26" i="1"/>
  <c r="W39" i="1"/>
  <c r="D45" i="7"/>
  <c r="J47" i="6"/>
  <c r="J47" i="13"/>
  <c r="H33" i="28"/>
  <c r="D37" i="7"/>
  <c r="J39" i="6"/>
  <c r="J39" i="13"/>
  <c r="H22" i="28"/>
  <c r="D40" i="7"/>
  <c r="J42" i="6"/>
  <c r="J42" i="13"/>
  <c r="H17" i="28"/>
  <c r="D61" i="7"/>
  <c r="J63" i="6"/>
  <c r="J63" i="13"/>
  <c r="H61" i="28"/>
  <c r="W14" i="1"/>
  <c r="L14" i="13" s="1"/>
  <c r="F41" i="7"/>
  <c r="F56" i="7"/>
  <c r="W61" i="1"/>
  <c r="D32" i="7"/>
  <c r="J34" i="6"/>
  <c r="J34" i="13"/>
  <c r="H21" i="28"/>
  <c r="F11" i="7"/>
  <c r="G17" i="6"/>
  <c r="E17" i="13"/>
  <c r="E11" i="28"/>
  <c r="G34" i="6"/>
  <c r="E34" i="13"/>
  <c r="E21" i="28"/>
  <c r="G16" i="6"/>
  <c r="E16" i="13"/>
  <c r="E37" i="28"/>
  <c r="G39" i="6"/>
  <c r="E39" i="13"/>
  <c r="E22" i="28"/>
  <c r="G15" i="6"/>
  <c r="E15" i="13"/>
  <c r="E12" i="28"/>
  <c r="G30" i="6"/>
  <c r="E30" i="13"/>
  <c r="E3" i="28"/>
  <c r="G61" i="6"/>
  <c r="E61" i="13"/>
  <c r="E54" i="28"/>
  <c r="G6" i="6"/>
  <c r="E6" i="13"/>
  <c r="E9" i="28"/>
  <c r="G56" i="6"/>
  <c r="E56" i="13"/>
  <c r="E35" i="28"/>
  <c r="G22" i="6"/>
  <c r="E22" i="13"/>
  <c r="E6" i="28"/>
  <c r="G47" i="6"/>
  <c r="E47" i="13"/>
  <c r="E33" i="28"/>
  <c r="G63" i="6"/>
  <c r="E63" i="13"/>
  <c r="E61" i="28"/>
  <c r="G42" i="6"/>
  <c r="E42" i="13"/>
  <c r="E17" i="28"/>
  <c r="G58" i="6"/>
  <c r="E58" i="13"/>
  <c r="E50" i="28"/>
  <c r="G36" i="6"/>
  <c r="E36" i="13"/>
  <c r="E10" i="28"/>
  <c r="G45" i="6"/>
  <c r="E45" i="13"/>
  <c r="E32" i="28"/>
  <c r="Z8" i="6"/>
  <c r="O8" i="13"/>
  <c r="L51" i="28"/>
  <c r="AG8" i="1"/>
  <c r="F6" i="7" s="1"/>
  <c r="Z16" i="6"/>
  <c r="O16" i="13"/>
  <c r="L37" i="28"/>
  <c r="AG16" i="1"/>
  <c r="F14" i="7" s="1"/>
  <c r="Z24" i="6"/>
  <c r="O24" i="13"/>
  <c r="L59" i="28"/>
  <c r="AG24" i="1"/>
  <c r="F22" i="7" s="1"/>
  <c r="Z32" i="6"/>
  <c r="O32" i="13"/>
  <c r="L5" i="28"/>
  <c r="AG32" i="1"/>
  <c r="F30" i="7" s="1"/>
  <c r="Z40" i="6"/>
  <c r="O40" i="13"/>
  <c r="L43" i="28"/>
  <c r="AG40" i="1"/>
  <c r="Z48" i="6"/>
  <c r="O48" i="13"/>
  <c r="L30" i="28"/>
  <c r="AG48" i="1"/>
  <c r="Z56" i="6"/>
  <c r="O56" i="13"/>
  <c r="L35" i="28"/>
  <c r="AG56" i="1"/>
  <c r="AI9" i="6"/>
  <c r="F9" i="6"/>
  <c r="Y9" i="6"/>
  <c r="BC9" i="6"/>
  <c r="P9" i="6"/>
  <c r="AS9" i="6"/>
  <c r="AC9" i="6"/>
  <c r="R9" i="13"/>
  <c r="O45" i="28"/>
  <c r="AC10" i="6"/>
  <c r="R10" i="13"/>
  <c r="O48" i="28"/>
  <c r="H11" i="6"/>
  <c r="F11" i="13"/>
  <c r="F47" i="28"/>
  <c r="P14" i="6"/>
  <c r="Y14" i="6"/>
  <c r="AI14" i="6"/>
  <c r="AS14" i="6"/>
  <c r="F14" i="6"/>
  <c r="BC14" i="6"/>
  <c r="AC21" i="6"/>
  <c r="R21" i="13"/>
  <c r="O53" i="28"/>
  <c r="BC22" i="6"/>
  <c r="AS22" i="6"/>
  <c r="P22" i="6"/>
  <c r="Y22" i="6"/>
  <c r="F22" i="6"/>
  <c r="AI22" i="6"/>
  <c r="AS37" i="6"/>
  <c r="BC37" i="6"/>
  <c r="Y37" i="6"/>
  <c r="AI37" i="6"/>
  <c r="P37" i="6"/>
  <c r="F37" i="6"/>
  <c r="AA38" i="6"/>
  <c r="P38" i="13"/>
  <c r="M24" i="28"/>
  <c r="Y43" i="6"/>
  <c r="P43" i="6"/>
  <c r="AS43" i="6"/>
  <c r="BC43" i="6"/>
  <c r="AI43" i="6"/>
  <c r="F43" i="6"/>
  <c r="H46" i="6"/>
  <c r="F46" i="13"/>
  <c r="F27" i="28"/>
  <c r="P61" i="6"/>
  <c r="AI61" i="6"/>
  <c r="AS61" i="6"/>
  <c r="Y61" i="6"/>
  <c r="F61" i="6"/>
  <c r="BC61" i="6"/>
  <c r="H12" i="6"/>
  <c r="F12" i="13"/>
  <c r="F55" i="28"/>
  <c r="AG17" i="1"/>
  <c r="H32" i="6"/>
  <c r="F32" i="13"/>
  <c r="F5" i="28"/>
  <c r="P33" i="6"/>
  <c r="Y33" i="6"/>
  <c r="F33" i="6"/>
  <c r="AI33" i="6"/>
  <c r="BC33" i="6"/>
  <c r="AS33" i="6"/>
  <c r="F34" i="6"/>
  <c r="AS34" i="6"/>
  <c r="P34" i="6"/>
  <c r="BC34" i="6"/>
  <c r="Y34" i="6"/>
  <c r="AI34" i="6"/>
  <c r="AC34" i="6"/>
  <c r="R34" i="13"/>
  <c r="O21" i="28"/>
  <c r="Y35" i="6"/>
  <c r="P35" i="6"/>
  <c r="AS35" i="6"/>
  <c r="AI35" i="6"/>
  <c r="F35" i="6"/>
  <c r="BC35" i="6"/>
  <c r="AC35" i="6"/>
  <c r="R35" i="13"/>
  <c r="O8" i="28"/>
  <c r="P42" i="6"/>
  <c r="Y42" i="6"/>
  <c r="AS42" i="6"/>
  <c r="BC42" i="6"/>
  <c r="AI42" i="6"/>
  <c r="F42" i="6"/>
  <c r="AS47" i="6"/>
  <c r="P47" i="6"/>
  <c r="Y47" i="6"/>
  <c r="F47" i="6"/>
  <c r="BC47" i="6"/>
  <c r="AI47" i="6"/>
  <c r="H49" i="6"/>
  <c r="F49" i="13"/>
  <c r="F25" i="28"/>
  <c r="H51" i="6"/>
  <c r="F51" i="13"/>
  <c r="F4" i="28"/>
  <c r="H53" i="6"/>
  <c r="F53" i="13"/>
  <c r="F58" i="28"/>
  <c r="H59" i="6"/>
  <c r="F59" i="13"/>
  <c r="F56" i="28"/>
  <c r="Z6" i="6"/>
  <c r="O6" i="13"/>
  <c r="L9" i="28"/>
  <c r="AG6" i="1"/>
  <c r="F4" i="7" s="1"/>
  <c r="Z18" i="6"/>
  <c r="O18" i="13"/>
  <c r="L38" i="28"/>
  <c r="AG18" i="1"/>
  <c r="Z38" i="6"/>
  <c r="O38" i="13"/>
  <c r="L24" i="28"/>
  <c r="Z46" i="6"/>
  <c r="O46" i="13"/>
  <c r="L27" i="28"/>
  <c r="AG46" i="1"/>
  <c r="F44" i="7" s="1"/>
  <c r="Z54" i="6"/>
  <c r="O54" i="13"/>
  <c r="L29" i="28"/>
  <c r="AG54" i="1"/>
  <c r="Z62" i="6"/>
  <c r="O62" i="13"/>
  <c r="L14" i="28"/>
  <c r="AG62" i="1"/>
  <c r="F60" i="7" s="1"/>
  <c r="BC11" i="6"/>
  <c r="AI11" i="6"/>
  <c r="Y11" i="6"/>
  <c r="P11" i="6"/>
  <c r="F11" i="6"/>
  <c r="AS11" i="6"/>
  <c r="AA12" i="6"/>
  <c r="P12" i="13"/>
  <c r="M55" i="28"/>
  <c r="H22" i="6"/>
  <c r="F22" i="13"/>
  <c r="F6" i="28"/>
  <c r="R23" i="13"/>
  <c r="AS36" i="6"/>
  <c r="Y36" i="6"/>
  <c r="F36" i="6"/>
  <c r="BC36" i="6"/>
  <c r="P36" i="6"/>
  <c r="AI36" i="6"/>
  <c r="H39" i="6"/>
  <c r="F39" i="13"/>
  <c r="F22" i="28"/>
  <c r="P60" i="6"/>
  <c r="Y60" i="6"/>
  <c r="F60" i="6"/>
  <c r="BC60" i="6"/>
  <c r="AI60" i="6"/>
  <c r="AS60" i="6"/>
  <c r="H62" i="6"/>
  <c r="F62" i="13"/>
  <c r="F14" i="28"/>
  <c r="H5" i="6"/>
  <c r="F5" i="13"/>
  <c r="F44" i="28"/>
  <c r="AC19" i="6"/>
  <c r="R19" i="13"/>
  <c r="O46" i="28"/>
  <c r="P20" i="6"/>
  <c r="F20" i="6"/>
  <c r="AS20" i="6"/>
  <c r="AI20" i="6"/>
  <c r="Y20" i="6"/>
  <c r="BC20" i="6"/>
  <c r="P25" i="6"/>
  <c r="Y25" i="6"/>
  <c r="F25" i="6"/>
  <c r="AI25" i="6"/>
  <c r="BC25" i="6"/>
  <c r="AS25" i="6"/>
  <c r="BC31" i="6"/>
  <c r="AS31" i="6"/>
  <c r="P31" i="6"/>
  <c r="Y31" i="6"/>
  <c r="F31" i="6"/>
  <c r="AI31" i="6"/>
  <c r="AG31" i="1"/>
  <c r="F29" i="7" s="1"/>
  <c r="P32" i="6"/>
  <c r="Y32" i="6"/>
  <c r="F32" i="6"/>
  <c r="AI32" i="6"/>
  <c r="BC32" i="6"/>
  <c r="AS32" i="6"/>
  <c r="Y38" i="6"/>
  <c r="P38" i="6"/>
  <c r="AS38" i="6"/>
  <c r="BC38" i="6"/>
  <c r="AI38" i="6"/>
  <c r="F38" i="6"/>
  <c r="Y40" i="6"/>
  <c r="AS40" i="6"/>
  <c r="AI40" i="6"/>
  <c r="F40" i="6"/>
  <c r="P40" i="6"/>
  <c r="BC40" i="6"/>
  <c r="AA41" i="6"/>
  <c r="P41" i="13"/>
  <c r="M16" i="28"/>
  <c r="H42" i="6"/>
  <c r="F42" i="13"/>
  <c r="F17" i="28"/>
  <c r="AS45" i="6"/>
  <c r="Y45" i="6"/>
  <c r="AI45" i="6"/>
  <c r="P45" i="6"/>
  <c r="F45" i="6"/>
  <c r="BC45" i="6"/>
  <c r="AA46" i="6"/>
  <c r="P46" i="13"/>
  <c r="M27" i="28"/>
  <c r="H47" i="6"/>
  <c r="F47" i="13"/>
  <c r="F33" i="28"/>
  <c r="AA48" i="6"/>
  <c r="P48" i="13"/>
  <c r="M30" i="28"/>
  <c r="AG49" i="1"/>
  <c r="AC63" i="6"/>
  <c r="R63" i="13"/>
  <c r="O61" i="28"/>
  <c r="W48" i="1"/>
  <c r="L48" i="13" s="1"/>
  <c r="W51" i="1"/>
  <c r="W10" i="1"/>
  <c r="L10" i="13" s="1"/>
  <c r="W38" i="1"/>
  <c r="L38" i="13" s="1"/>
  <c r="L39" i="13"/>
  <c r="L50" i="13"/>
  <c r="L61" i="13"/>
  <c r="Q10" i="6"/>
  <c r="Y9" i="1"/>
  <c r="K10" i="13"/>
  <c r="I48" i="28"/>
  <c r="Q25" i="6"/>
  <c r="K25" i="13"/>
  <c r="I20" i="28"/>
  <c r="Q29" i="6"/>
  <c r="Y28" i="1"/>
  <c r="E26" i="7" s="1"/>
  <c r="K29" i="13"/>
  <c r="I40" i="28"/>
  <c r="Q38" i="6"/>
  <c r="Y37" i="1"/>
  <c r="E35" i="7" s="1"/>
  <c r="K38" i="13"/>
  <c r="I24" i="28"/>
  <c r="Q48" i="6"/>
  <c r="Y47" i="1"/>
  <c r="E45" i="7" s="1"/>
  <c r="K48" i="13"/>
  <c r="I30" i="28"/>
  <c r="Q51" i="6"/>
  <c r="Y50" i="1"/>
  <c r="K51" i="13"/>
  <c r="I4" i="28"/>
  <c r="S57" i="6"/>
  <c r="N57" i="13"/>
  <c r="K42" i="28"/>
  <c r="L51" i="13"/>
  <c r="Q8" i="6"/>
  <c r="Y7" i="1"/>
  <c r="K8" i="13"/>
  <c r="I51" i="28"/>
  <c r="Q22" i="6"/>
  <c r="Y21" i="1"/>
  <c r="E19" i="7" s="1"/>
  <c r="K22" i="13"/>
  <c r="I6" i="28"/>
  <c r="Q37" i="6"/>
  <c r="Y36" i="1"/>
  <c r="E34" i="7" s="1"/>
  <c r="K37" i="13"/>
  <c r="I26" i="28"/>
  <c r="Q55" i="6"/>
  <c r="K55" i="13"/>
  <c r="I52" i="28"/>
  <c r="Q62" i="6"/>
  <c r="Y61" i="1"/>
  <c r="K62" i="13"/>
  <c r="I14" i="28"/>
  <c r="Q21" i="6"/>
  <c r="K21" i="13"/>
  <c r="I53" i="28"/>
  <c r="Q35" i="6"/>
  <c r="Y34" i="1"/>
  <c r="K35" i="13"/>
  <c r="I8" i="28"/>
  <c r="Q42" i="6"/>
  <c r="Y41" i="1"/>
  <c r="K42" i="13"/>
  <c r="I17" i="28"/>
  <c r="Q54" i="6"/>
  <c r="Y53" i="1"/>
  <c r="E51" i="7" s="1"/>
  <c r="K54" i="13"/>
  <c r="I29" i="28"/>
  <c r="Q4" i="6"/>
  <c r="K4" i="13"/>
  <c r="I18" i="28"/>
  <c r="Q13" i="6"/>
  <c r="Y12" i="1"/>
  <c r="E10" i="7" s="1"/>
  <c r="K13" i="13"/>
  <c r="I34" i="28"/>
  <c r="Q17" i="6"/>
  <c r="K17" i="13"/>
  <c r="I11" i="28"/>
  <c r="Q23" i="6"/>
  <c r="Y22" i="1"/>
  <c r="K23" i="13"/>
  <c r="I49" i="28"/>
  <c r="Q30" i="6"/>
  <c r="K30" i="13"/>
  <c r="I3" i="28"/>
  <c r="Q44" i="6"/>
  <c r="K44" i="13"/>
  <c r="Y43" i="1"/>
  <c r="E41" i="7" s="1"/>
  <c r="I19" i="28"/>
  <c r="Q50" i="6"/>
  <c r="Y49" i="1"/>
  <c r="K50" i="13"/>
  <c r="I31" i="28"/>
  <c r="E7" i="7"/>
  <c r="E55" i="7"/>
  <c r="L57" i="13"/>
  <c r="Q19" i="6"/>
  <c r="Y18" i="1"/>
  <c r="E16" i="7" s="1"/>
  <c r="K19" i="13"/>
  <c r="I46" i="28"/>
  <c r="Q28" i="6"/>
  <c r="K28" i="13"/>
  <c r="Y27" i="1"/>
  <c r="I2" i="28"/>
  <c r="Q31" i="6"/>
  <c r="Y30" i="1"/>
  <c r="K31" i="13"/>
  <c r="I41" i="28"/>
  <c r="Q45" i="6"/>
  <c r="K45" i="13"/>
  <c r="I32" i="28"/>
  <c r="Q49" i="6"/>
  <c r="Y48" i="1"/>
  <c r="K49" i="13"/>
  <c r="I25" i="28"/>
  <c r="Q59" i="6"/>
  <c r="K59" i="13"/>
  <c r="I56" i="28"/>
  <c r="L18" i="13"/>
  <c r="L26" i="13"/>
  <c r="E39" i="7"/>
  <c r="L33" i="13"/>
  <c r="L40" i="13"/>
  <c r="L11" i="13"/>
  <c r="Q6" i="6"/>
  <c r="Y5" i="1"/>
  <c r="E3" i="7" s="1"/>
  <c r="K6" i="13"/>
  <c r="I9" i="28"/>
  <c r="Q14" i="6"/>
  <c r="Y13" i="1"/>
  <c r="K14" i="13"/>
  <c r="I39" i="28"/>
  <c r="Q24" i="6"/>
  <c r="Y23" i="1"/>
  <c r="E21" i="7" s="1"/>
  <c r="K24" i="13"/>
  <c r="I59" i="28"/>
  <c r="Q39" i="6"/>
  <c r="Y38" i="1"/>
  <c r="E36" i="7" s="1"/>
  <c r="K39" i="13"/>
  <c r="I22" i="28"/>
  <c r="Q61" i="6"/>
  <c r="Y60" i="1"/>
  <c r="K61" i="13"/>
  <c r="I54" i="28"/>
  <c r="Y63" i="1"/>
  <c r="Q5" i="6"/>
  <c r="Y4" i="1"/>
  <c r="K5" i="13"/>
  <c r="I44" i="28"/>
  <c r="Q33" i="6"/>
  <c r="Y32" i="1"/>
  <c r="K33" i="13"/>
  <c r="I15" i="28"/>
  <c r="Q36" i="6"/>
  <c r="Y35" i="1"/>
  <c r="E33" i="7" s="1"/>
  <c r="K36" i="13"/>
  <c r="I10" i="28"/>
  <c r="Q47" i="6"/>
  <c r="K47" i="13"/>
  <c r="I33" i="28"/>
  <c r="Q60" i="6"/>
  <c r="K60" i="13"/>
  <c r="Y59" i="1"/>
  <c r="E57" i="7" s="1"/>
  <c r="I57" i="28"/>
  <c r="Q11" i="6"/>
  <c r="Y10" i="1"/>
  <c r="K11" i="13"/>
  <c r="I47" i="28"/>
  <c r="Q16" i="6"/>
  <c r="Y15" i="1"/>
  <c r="E13" i="7" s="1"/>
  <c r="K16" i="13"/>
  <c r="I37" i="28"/>
  <c r="Q20" i="6"/>
  <c r="Y19" i="1"/>
  <c r="E17" i="7" s="1"/>
  <c r="K20" i="13"/>
  <c r="I23" i="28"/>
  <c r="Q26" i="6"/>
  <c r="Y25" i="1"/>
  <c r="K26" i="13"/>
  <c r="I36" i="28"/>
  <c r="Q40" i="6"/>
  <c r="Y39" i="1"/>
  <c r="K40" i="13"/>
  <c r="I43" i="28"/>
  <c r="Q46" i="6"/>
  <c r="Y45" i="1"/>
  <c r="K46" i="13"/>
  <c r="I27" i="28"/>
  <c r="Q57" i="6"/>
  <c r="Y56" i="1"/>
  <c r="E54" i="7" s="1"/>
  <c r="K57" i="13"/>
  <c r="I42" i="28"/>
  <c r="AY35" i="1"/>
  <c r="AN22" i="1"/>
  <c r="AN46" i="1"/>
  <c r="AQ46" i="1" s="1"/>
  <c r="AX8" i="1"/>
  <c r="AY23" i="1"/>
  <c r="AY34" i="1"/>
  <c r="AZ4" i="1"/>
  <c r="AO6" i="1"/>
  <c r="AN14" i="1"/>
  <c r="AQ14" i="1" s="1"/>
  <c r="AZ20" i="1"/>
  <c r="AX34" i="1"/>
  <c r="X29" i="1"/>
  <c r="Y29" i="1" s="1"/>
  <c r="X20" i="1"/>
  <c r="X24" i="1"/>
  <c r="AO11" i="1"/>
  <c r="AQ11" i="1" s="1"/>
  <c r="AN4" i="1"/>
  <c r="AY30" i="1"/>
  <c r="AZ37" i="1"/>
  <c r="AX10" i="1"/>
  <c r="AZ27" i="1"/>
  <c r="BA27" i="1" s="1"/>
  <c r="AO50" i="1"/>
  <c r="AQ50" i="1" s="1"/>
  <c r="AN30" i="1"/>
  <c r="AN16" i="1"/>
  <c r="AX18" i="1"/>
  <c r="AN26" i="1"/>
  <c r="AZ49" i="1"/>
  <c r="AX26" i="1"/>
  <c r="X44" i="1"/>
  <c r="X16" i="1"/>
  <c r="AO24" i="1"/>
  <c r="AQ24" i="1" s="1"/>
  <c r="AY11" i="1"/>
  <c r="AX48" i="1"/>
  <c r="AX50" i="1"/>
  <c r="AZ41" i="1"/>
  <c r="AY22" i="1"/>
  <c r="AX54" i="1"/>
  <c r="AX46" i="1"/>
  <c r="AZ25" i="1"/>
  <c r="AO26" i="1"/>
  <c r="AX12" i="1"/>
  <c r="AX60" i="1"/>
  <c r="AO28" i="1"/>
  <c r="AY48" i="1"/>
  <c r="AZ7" i="1"/>
  <c r="AO40" i="1"/>
  <c r="AO8" i="1"/>
  <c r="AQ8" i="1" s="1"/>
  <c r="AZ55" i="1"/>
  <c r="AY24" i="1"/>
  <c r="AX24" i="1"/>
  <c r="AY40" i="1"/>
  <c r="AY32" i="1"/>
  <c r="AZ63" i="1"/>
  <c r="P18" i="1"/>
  <c r="P53" i="1"/>
  <c r="AQ38" i="1"/>
  <c r="P35" i="1"/>
  <c r="P15" i="1"/>
  <c r="P17" i="1"/>
  <c r="P16" i="1"/>
  <c r="P51" i="1"/>
  <c r="P61" i="1"/>
  <c r="P30" i="1"/>
  <c r="P40" i="1"/>
  <c r="AQ56" i="1"/>
  <c r="P5" i="1"/>
  <c r="P49" i="1"/>
  <c r="P14" i="1"/>
  <c r="P20" i="1"/>
  <c r="P19" i="1"/>
  <c r="P21" i="1"/>
  <c r="P37" i="1"/>
  <c r="P44" i="1"/>
  <c r="P38" i="1"/>
  <c r="P55" i="1"/>
  <c r="P4" i="1"/>
  <c r="P29" i="1"/>
  <c r="P7" i="1"/>
  <c r="P22" i="1"/>
  <c r="P25" i="1"/>
  <c r="P8" i="1"/>
  <c r="P6" i="1"/>
  <c r="P52" i="1"/>
  <c r="P9" i="1"/>
  <c r="P27" i="1"/>
  <c r="P24" i="1"/>
  <c r="P54" i="1"/>
  <c r="P56" i="1"/>
  <c r="P43" i="1"/>
  <c r="P59" i="1"/>
  <c r="AH421" i="34"/>
  <c r="AH358" i="34"/>
  <c r="AH446" i="34"/>
  <c r="AH580" i="34"/>
  <c r="AH405" i="34"/>
  <c r="AH453" i="34"/>
  <c r="AH273" i="34"/>
  <c r="AH572" i="34"/>
  <c r="AH216" i="34"/>
  <c r="AH148" i="34"/>
  <c r="AH160" i="34"/>
  <c r="AH445" i="34"/>
  <c r="AQ37" i="1"/>
  <c r="AQ29" i="1"/>
  <c r="AQ19" i="1"/>
  <c r="AQ54" i="1"/>
  <c r="AQ58" i="1"/>
  <c r="AQ62" i="1"/>
  <c r="AQ32" i="1"/>
  <c r="AQ39" i="1"/>
  <c r="AQ21" i="1"/>
  <c r="AQ42" i="1"/>
  <c r="AQ17" i="1"/>
  <c r="AQ34" i="1"/>
  <c r="AQ20" i="1"/>
  <c r="AQ25" i="1"/>
  <c r="AQ53" i="1"/>
  <c r="AQ59" i="1"/>
  <c r="AQ49" i="1"/>
  <c r="AQ51" i="1"/>
  <c r="AQ12" i="1"/>
  <c r="AQ57" i="1"/>
  <c r="AQ23" i="1"/>
  <c r="AQ33" i="1"/>
  <c r="AQ45" i="1"/>
  <c r="AQ5" i="1"/>
  <c r="AQ15" i="1"/>
  <c r="AQ9" i="1"/>
  <c r="AQ13" i="1"/>
  <c r="AQ60" i="1"/>
  <c r="AQ35" i="1"/>
  <c r="AQ48" i="1"/>
  <c r="AQ31" i="1"/>
  <c r="AQ27" i="1"/>
  <c r="AQ47" i="1"/>
  <c r="AQ36" i="1"/>
  <c r="AQ10" i="1"/>
  <c r="AQ18" i="1"/>
  <c r="AQ55" i="1"/>
  <c r="AQ63" i="1"/>
  <c r="AQ52" i="1"/>
  <c r="AQ7" i="1"/>
  <c r="AQ44" i="1"/>
  <c r="AQ61" i="1"/>
  <c r="AQ4" i="1"/>
  <c r="AQ6" i="1" l="1"/>
  <c r="J45" i="13"/>
  <c r="D43" i="7"/>
  <c r="J45" i="6"/>
  <c r="F21" i="7"/>
  <c r="AC23" i="6"/>
  <c r="O49" i="28"/>
  <c r="F3" i="7"/>
  <c r="O44" i="28"/>
  <c r="AC5" i="6"/>
  <c r="R5" i="13"/>
  <c r="R33" i="13"/>
  <c r="AC15" i="6"/>
  <c r="AC33" i="6"/>
  <c r="H10" i="28"/>
  <c r="T60" i="28"/>
  <c r="O15" i="28"/>
  <c r="R15" i="13"/>
  <c r="BA5" i="1"/>
  <c r="H3" i="7" s="1"/>
  <c r="H57" i="28"/>
  <c r="D58" i="7"/>
  <c r="J60" i="6"/>
  <c r="F28" i="7"/>
  <c r="AC30" i="6"/>
  <c r="R30" i="13"/>
  <c r="Y46" i="1"/>
  <c r="E44" i="7" s="1"/>
  <c r="W46" i="1"/>
  <c r="L46" i="13" s="1"/>
  <c r="J36" i="13"/>
  <c r="J36" i="6"/>
  <c r="R55" i="13"/>
  <c r="J32" i="6"/>
  <c r="D30" i="7"/>
  <c r="AW27" i="6"/>
  <c r="Z27" i="13"/>
  <c r="W60" i="28"/>
  <c r="G2" i="7"/>
  <c r="AM4" i="6"/>
  <c r="V4" i="13"/>
  <c r="S18" i="28"/>
  <c r="G5" i="7"/>
  <c r="AM7" i="6"/>
  <c r="V7" i="13"/>
  <c r="S13" i="28"/>
  <c r="G8" i="7"/>
  <c r="AM10" i="6"/>
  <c r="V10" i="13"/>
  <c r="S48" i="28"/>
  <c r="G25" i="7"/>
  <c r="AM27" i="6"/>
  <c r="V27" i="13"/>
  <c r="S60" i="28"/>
  <c r="G58" i="7"/>
  <c r="AM60" i="6"/>
  <c r="V60" i="13"/>
  <c r="S57" i="28"/>
  <c r="G13" i="7"/>
  <c r="AM15" i="6"/>
  <c r="V15" i="13"/>
  <c r="S12" i="28"/>
  <c r="G43" i="7"/>
  <c r="AM45" i="6"/>
  <c r="V45" i="13"/>
  <c r="S32" i="28"/>
  <c r="G47" i="7"/>
  <c r="AM49" i="6"/>
  <c r="V49" i="13"/>
  <c r="S25" i="28"/>
  <c r="G51" i="7"/>
  <c r="AM53" i="6"/>
  <c r="V53" i="13"/>
  <c r="S58" i="28"/>
  <c r="G48" i="7"/>
  <c r="AM50" i="6"/>
  <c r="V50" i="13"/>
  <c r="S31" i="28"/>
  <c r="G18" i="7"/>
  <c r="AM20" i="6"/>
  <c r="V20" i="13"/>
  <c r="S23" i="28"/>
  <c r="G15" i="7"/>
  <c r="AM17" i="6"/>
  <c r="V17" i="13"/>
  <c r="S11" i="28"/>
  <c r="G40" i="7"/>
  <c r="AM42" i="6"/>
  <c r="V42" i="13"/>
  <c r="S17" i="28"/>
  <c r="G60" i="7"/>
  <c r="AM62" i="6"/>
  <c r="V62" i="13"/>
  <c r="S14" i="28"/>
  <c r="G56" i="7"/>
  <c r="AM58" i="6"/>
  <c r="V58" i="13"/>
  <c r="S50" i="28"/>
  <c r="G52" i="7"/>
  <c r="AM54" i="6"/>
  <c r="V54" i="13"/>
  <c r="S29" i="28"/>
  <c r="G27" i="7"/>
  <c r="AM29" i="6"/>
  <c r="V29" i="13"/>
  <c r="S40" i="28"/>
  <c r="G54" i="7"/>
  <c r="AM56" i="6"/>
  <c r="V56" i="13"/>
  <c r="S35" i="28"/>
  <c r="AU32" i="6"/>
  <c r="X32" i="13"/>
  <c r="U5" i="28"/>
  <c r="AT24" i="6"/>
  <c r="W24" i="13"/>
  <c r="T59" i="28"/>
  <c r="BA24" i="1"/>
  <c r="AU24" i="6"/>
  <c r="X24" i="13"/>
  <c r="U59" i="28"/>
  <c r="AQ28" i="1"/>
  <c r="AK28" i="6"/>
  <c r="T28" i="13"/>
  <c r="Q2" i="28"/>
  <c r="AV25" i="6"/>
  <c r="Y25" i="13"/>
  <c r="V20" i="28"/>
  <c r="AT50" i="6"/>
  <c r="W50" i="13"/>
  <c r="T31" i="28"/>
  <c r="BA50" i="1"/>
  <c r="W16" i="1"/>
  <c r="R16" i="6"/>
  <c r="M16" i="13"/>
  <c r="J37" i="28"/>
  <c r="AV49" i="6"/>
  <c r="Y49" i="13"/>
  <c r="V25" i="28"/>
  <c r="AK50" i="6"/>
  <c r="T50" i="13"/>
  <c r="Q31" i="28"/>
  <c r="AU30" i="6"/>
  <c r="X30" i="13"/>
  <c r="U3" i="28"/>
  <c r="W24" i="1"/>
  <c r="M24" i="13"/>
  <c r="R24" i="6"/>
  <c r="J59" i="28"/>
  <c r="AJ14" i="6"/>
  <c r="S14" i="13"/>
  <c r="P39" i="28"/>
  <c r="AU23" i="6"/>
  <c r="X23" i="13"/>
  <c r="U49" i="28"/>
  <c r="AQ22" i="1"/>
  <c r="AJ22" i="6"/>
  <c r="S22" i="13"/>
  <c r="P6" i="28"/>
  <c r="Y24" i="1"/>
  <c r="AU42" i="6"/>
  <c r="X42" i="13"/>
  <c r="U17" i="28"/>
  <c r="W32" i="1"/>
  <c r="L32" i="13" s="1"/>
  <c r="R32" i="6"/>
  <c r="M32" i="13"/>
  <c r="J5" i="28"/>
  <c r="AV40" i="6"/>
  <c r="Y40" i="13"/>
  <c r="V43" i="28"/>
  <c r="AJ44" i="6"/>
  <c r="S44" i="13"/>
  <c r="P19" i="28"/>
  <c r="AT20" i="6"/>
  <c r="W20" i="13"/>
  <c r="T23" i="28"/>
  <c r="BA20" i="1"/>
  <c r="AV9" i="6"/>
  <c r="Y9" i="13"/>
  <c r="V45" i="28"/>
  <c r="R51" i="6"/>
  <c r="M51" i="13"/>
  <c r="J4" i="28"/>
  <c r="Y51" i="1"/>
  <c r="R48" i="6"/>
  <c r="M48" i="13"/>
  <c r="J30" i="28"/>
  <c r="AK38" i="6"/>
  <c r="T38" i="13"/>
  <c r="Q24" i="28"/>
  <c r="AU28" i="6"/>
  <c r="X28" i="13"/>
  <c r="U2" i="28"/>
  <c r="AK25" i="6"/>
  <c r="T25" i="13"/>
  <c r="Q20" i="28"/>
  <c r="AT19" i="6"/>
  <c r="W19" i="13"/>
  <c r="T46" i="28"/>
  <c r="BA19" i="1"/>
  <c r="AU18" i="6"/>
  <c r="X18" i="13"/>
  <c r="U38" i="28"/>
  <c r="AK17" i="6"/>
  <c r="T17" i="13"/>
  <c r="Q11" i="28"/>
  <c r="AJ5" i="6"/>
  <c r="S5" i="13"/>
  <c r="P44" i="28"/>
  <c r="AK31" i="6"/>
  <c r="T31" i="13"/>
  <c r="Q41" i="28"/>
  <c r="AJ35" i="6"/>
  <c r="S35" i="13"/>
  <c r="P8" i="28"/>
  <c r="AU39" i="6"/>
  <c r="X39" i="13"/>
  <c r="U22" i="28"/>
  <c r="AJ53" i="6"/>
  <c r="S53" i="13"/>
  <c r="P58" i="28"/>
  <c r="AV60" i="6"/>
  <c r="Y60" i="13"/>
  <c r="V57" i="28"/>
  <c r="AT13" i="6"/>
  <c r="W13" i="13"/>
  <c r="T34" i="28"/>
  <c r="BA13" i="1"/>
  <c r="AK12" i="6"/>
  <c r="T12" i="13"/>
  <c r="Q55" i="28"/>
  <c r="AJ58" i="6"/>
  <c r="S58" i="13"/>
  <c r="P50" i="28"/>
  <c r="R61" i="6"/>
  <c r="M61" i="13"/>
  <c r="J54" i="28"/>
  <c r="AJ48" i="6"/>
  <c r="S48" i="13"/>
  <c r="P30" i="28"/>
  <c r="AV22" i="6"/>
  <c r="Y22" i="13"/>
  <c r="V6" i="28"/>
  <c r="AK23" i="6"/>
  <c r="T23" i="13"/>
  <c r="Q49" i="28"/>
  <c r="AK46" i="6"/>
  <c r="T46" i="13"/>
  <c r="Q27" i="28"/>
  <c r="AJ36" i="6"/>
  <c r="S36" i="13"/>
  <c r="P10" i="28"/>
  <c r="AU21" i="6"/>
  <c r="X21" i="13"/>
  <c r="U53" i="28"/>
  <c r="AJ17" i="6"/>
  <c r="S17" i="13"/>
  <c r="P11" i="28"/>
  <c r="AT6" i="6"/>
  <c r="W6" i="13"/>
  <c r="T9" i="28"/>
  <c r="BA6" i="1"/>
  <c r="W34" i="1"/>
  <c r="L34" i="13" s="1"/>
  <c r="R34" i="6"/>
  <c r="M34" i="13"/>
  <c r="J21" i="28"/>
  <c r="AJ13" i="6"/>
  <c r="S13" i="13"/>
  <c r="P34" i="28"/>
  <c r="AT35" i="6"/>
  <c r="W35" i="13"/>
  <c r="T8" i="28"/>
  <c r="BA35" i="1"/>
  <c r="AV30" i="6"/>
  <c r="Y30" i="13"/>
  <c r="V3" i="28"/>
  <c r="R39" i="6"/>
  <c r="M39" i="13"/>
  <c r="J22" i="28"/>
  <c r="AU41" i="6"/>
  <c r="X41" i="13"/>
  <c r="U16" i="28"/>
  <c r="AB48" i="6"/>
  <c r="Q48" i="13"/>
  <c r="N30" i="28"/>
  <c r="AJ45" i="6"/>
  <c r="S45" i="13"/>
  <c r="P32" i="28"/>
  <c r="AV57" i="6"/>
  <c r="Y57" i="13"/>
  <c r="V42" i="28"/>
  <c r="W42" i="1"/>
  <c r="L42" i="13" s="1"/>
  <c r="R42" i="6"/>
  <c r="M42" i="13"/>
  <c r="J17" i="28"/>
  <c r="Y42" i="1"/>
  <c r="AV52" i="6"/>
  <c r="Y52" i="13"/>
  <c r="V28" i="28"/>
  <c r="W8" i="1"/>
  <c r="L8" i="13" s="1"/>
  <c r="R8" i="6"/>
  <c r="M8" i="13"/>
  <c r="J51" i="28"/>
  <c r="Y8" i="1"/>
  <c r="AK43" i="6"/>
  <c r="T43" i="13"/>
  <c r="Q7" i="28"/>
  <c r="AU20" i="6"/>
  <c r="X20" i="13"/>
  <c r="U23" i="28"/>
  <c r="AJ56" i="6"/>
  <c r="S56" i="13"/>
  <c r="P35" i="28"/>
  <c r="AJ52" i="6"/>
  <c r="S52" i="13"/>
  <c r="P28" i="28"/>
  <c r="AJ38" i="6"/>
  <c r="S38" i="13"/>
  <c r="P24" i="28"/>
  <c r="W28" i="1"/>
  <c r="L28" i="13" s="1"/>
  <c r="R28" i="6"/>
  <c r="M28" i="13"/>
  <c r="J2" i="28"/>
  <c r="AV45" i="6"/>
  <c r="Y45" i="13"/>
  <c r="V32" i="28"/>
  <c r="AK22" i="6"/>
  <c r="T22" i="13"/>
  <c r="Q6" i="28"/>
  <c r="AK10" i="6"/>
  <c r="T10" i="13"/>
  <c r="Q48" i="28"/>
  <c r="W41" i="1"/>
  <c r="L41" i="13" s="1"/>
  <c r="R41" i="6"/>
  <c r="M41" i="13"/>
  <c r="J16" i="28"/>
  <c r="AU31" i="6"/>
  <c r="X31" i="13"/>
  <c r="U41" i="28"/>
  <c r="AU6" i="6"/>
  <c r="X6" i="13"/>
  <c r="U9" i="28"/>
  <c r="I32" i="6"/>
  <c r="I32" i="13"/>
  <c r="G5" i="28"/>
  <c r="AJ25" i="6"/>
  <c r="S25" i="13"/>
  <c r="P20" i="28"/>
  <c r="AB50" i="6"/>
  <c r="Q50" i="13"/>
  <c r="N31" i="28"/>
  <c r="AV53" i="6"/>
  <c r="Y53" i="13"/>
  <c r="V58" i="28"/>
  <c r="AJ50" i="6"/>
  <c r="S50" i="13"/>
  <c r="P31" i="28"/>
  <c r="AJ60" i="6"/>
  <c r="S60" i="13"/>
  <c r="P57" i="28"/>
  <c r="AV11" i="6"/>
  <c r="Y11" i="13"/>
  <c r="V47" i="28"/>
  <c r="AV13" i="6"/>
  <c r="Y13" i="13"/>
  <c r="V34" i="28"/>
  <c r="AT16" i="6"/>
  <c r="W16" i="13"/>
  <c r="T37" i="28"/>
  <c r="BA16" i="1"/>
  <c r="AJ8" i="6"/>
  <c r="S8" i="13"/>
  <c r="P51" i="28"/>
  <c r="AU47" i="6"/>
  <c r="X47" i="13"/>
  <c r="U33" i="28"/>
  <c r="AU56" i="6"/>
  <c r="X56" i="13"/>
  <c r="U35" i="28"/>
  <c r="AV58" i="6"/>
  <c r="Y58" i="13"/>
  <c r="V50" i="28"/>
  <c r="AU52" i="6"/>
  <c r="X52" i="13"/>
  <c r="U28" i="28"/>
  <c r="R38" i="6"/>
  <c r="M38" i="13"/>
  <c r="J24" i="28"/>
  <c r="AJ28" i="6"/>
  <c r="S28" i="13"/>
  <c r="P2" i="28"/>
  <c r="AV23" i="6"/>
  <c r="Y23" i="13"/>
  <c r="V49" i="28"/>
  <c r="AV8" i="6"/>
  <c r="Y8" i="13"/>
  <c r="V51" i="28"/>
  <c r="AJ18" i="6"/>
  <c r="S18" i="13"/>
  <c r="P38" i="28"/>
  <c r="AV6" i="6"/>
  <c r="Y6" i="13"/>
  <c r="V9" i="28"/>
  <c r="AV36" i="6"/>
  <c r="Y36" i="13"/>
  <c r="V10" i="28"/>
  <c r="G50" i="7"/>
  <c r="AM52" i="6"/>
  <c r="V52" i="13"/>
  <c r="S28" i="28"/>
  <c r="G29" i="7"/>
  <c r="AM31" i="6"/>
  <c r="V31" i="13"/>
  <c r="S41" i="28"/>
  <c r="G11" i="7"/>
  <c r="AM13" i="6"/>
  <c r="V13" i="13"/>
  <c r="S34" i="28"/>
  <c r="G3" i="7"/>
  <c r="AM5" i="6"/>
  <c r="V5" i="13"/>
  <c r="S44" i="28"/>
  <c r="G23" i="7"/>
  <c r="AM25" i="6"/>
  <c r="V25" i="13"/>
  <c r="S20" i="28"/>
  <c r="G39" i="7"/>
  <c r="AM41" i="6"/>
  <c r="V41" i="13"/>
  <c r="S16" i="28"/>
  <c r="G30" i="7"/>
  <c r="AM32" i="6"/>
  <c r="V32" i="13"/>
  <c r="S5" i="28"/>
  <c r="AU40" i="6"/>
  <c r="X40" i="13"/>
  <c r="U43" i="28"/>
  <c r="AV55" i="6"/>
  <c r="Y55" i="13"/>
  <c r="V52" i="28"/>
  <c r="AQ40" i="1"/>
  <c r="AK40" i="6"/>
  <c r="T40" i="13"/>
  <c r="Q43" i="28"/>
  <c r="AT60" i="6"/>
  <c r="W60" i="13"/>
  <c r="T57" i="28"/>
  <c r="BA60" i="1"/>
  <c r="BB60" i="1" s="1"/>
  <c r="BD60" i="6" s="1"/>
  <c r="AT46" i="6"/>
  <c r="W46" i="13"/>
  <c r="T27" i="28"/>
  <c r="BA46" i="1"/>
  <c r="BB46" i="1" s="1"/>
  <c r="BD46" i="6" s="1"/>
  <c r="AT48" i="6"/>
  <c r="W48" i="13"/>
  <c r="T30" i="28"/>
  <c r="BA48" i="1"/>
  <c r="W44" i="1"/>
  <c r="L44" i="13" s="1"/>
  <c r="R44" i="6"/>
  <c r="M44" i="13"/>
  <c r="J19" i="28"/>
  <c r="AQ26" i="1"/>
  <c r="AJ26" i="6"/>
  <c r="S26" i="13"/>
  <c r="P36" i="28"/>
  <c r="AQ16" i="1"/>
  <c r="AJ16" i="6"/>
  <c r="S16" i="13"/>
  <c r="P37" i="28"/>
  <c r="H25" i="7"/>
  <c r="AV27" i="6"/>
  <c r="Y27" i="13"/>
  <c r="V60" i="28"/>
  <c r="AJ4" i="6"/>
  <c r="S4" i="13"/>
  <c r="P18" i="28"/>
  <c r="W20" i="1"/>
  <c r="R20" i="6"/>
  <c r="M20" i="13"/>
  <c r="J23" i="28"/>
  <c r="AT34" i="6"/>
  <c r="W34" i="13"/>
  <c r="T21" i="28"/>
  <c r="BA34" i="1"/>
  <c r="AK6" i="6"/>
  <c r="T6" i="13"/>
  <c r="Q9" i="28"/>
  <c r="AT8" i="6"/>
  <c r="W8" i="13"/>
  <c r="T51" i="28"/>
  <c r="BA8" i="1"/>
  <c r="Y20" i="1"/>
  <c r="AB60" i="6"/>
  <c r="Q60" i="13"/>
  <c r="N57" i="28"/>
  <c r="AK57" i="6"/>
  <c r="T57" i="13"/>
  <c r="Q42" i="28"/>
  <c r="R36" i="6"/>
  <c r="M36" i="13"/>
  <c r="J10" i="28"/>
  <c r="AU60" i="6"/>
  <c r="X60" i="13"/>
  <c r="U57" i="28"/>
  <c r="AV16" i="6"/>
  <c r="Y16" i="13"/>
  <c r="V37" i="28"/>
  <c r="AK47" i="6"/>
  <c r="T47" i="13"/>
  <c r="Q33" i="28"/>
  <c r="AK58" i="6"/>
  <c r="T58" i="13"/>
  <c r="Q50" i="28"/>
  <c r="AU14" i="6"/>
  <c r="X14" i="13"/>
  <c r="U39" i="28"/>
  <c r="AK63" i="6"/>
  <c r="T63" i="13"/>
  <c r="Q61" i="28"/>
  <c r="R46" i="6"/>
  <c r="M46" i="13"/>
  <c r="J27" i="28"/>
  <c r="AV29" i="6"/>
  <c r="Y29" i="13"/>
  <c r="V40" i="28"/>
  <c r="AK37" i="6"/>
  <c r="T37" i="13"/>
  <c r="Q26" i="28"/>
  <c r="AT36" i="6"/>
  <c r="W36" i="13"/>
  <c r="T10" i="28"/>
  <c r="BA36" i="1"/>
  <c r="BB36" i="1" s="1"/>
  <c r="BD36" i="6" s="1"/>
  <c r="W54" i="1"/>
  <c r="L54" i="13" s="1"/>
  <c r="R54" i="6"/>
  <c r="M54" i="13"/>
  <c r="J29" i="28"/>
  <c r="AJ9" i="6"/>
  <c r="S9" i="13"/>
  <c r="P45" i="28"/>
  <c r="AU10" i="6"/>
  <c r="X10" i="13"/>
  <c r="U48" i="28"/>
  <c r="AT4" i="6"/>
  <c r="W4" i="13"/>
  <c r="T18" i="28"/>
  <c r="BA4" i="1"/>
  <c r="AT41" i="6"/>
  <c r="W41" i="13"/>
  <c r="T16" i="28"/>
  <c r="BA41" i="1"/>
  <c r="AB38" i="6"/>
  <c r="Q38" i="13"/>
  <c r="N24" i="28"/>
  <c r="AB47" i="6"/>
  <c r="Q47" i="13"/>
  <c r="N33" i="28"/>
  <c r="AK42" i="6"/>
  <c r="T42" i="13"/>
  <c r="Q17" i="28"/>
  <c r="AK32" i="6"/>
  <c r="T32" i="13"/>
  <c r="Q5" i="28"/>
  <c r="AU36" i="6"/>
  <c r="X36" i="13"/>
  <c r="U10" i="28"/>
  <c r="AT59" i="6"/>
  <c r="W59" i="13"/>
  <c r="T56" i="28"/>
  <c r="BA59" i="1"/>
  <c r="AU62" i="6"/>
  <c r="X62" i="13"/>
  <c r="U14" i="28"/>
  <c r="AV43" i="6"/>
  <c r="Y43" i="13"/>
  <c r="V7" i="28"/>
  <c r="AT61" i="6"/>
  <c r="W61" i="13"/>
  <c r="T54" i="28"/>
  <c r="BA61" i="1"/>
  <c r="BB61" i="1" s="1"/>
  <c r="BD61" i="6" s="1"/>
  <c r="AU59" i="6"/>
  <c r="X59" i="13"/>
  <c r="U56" i="28"/>
  <c r="W56" i="1"/>
  <c r="L56" i="13" s="1"/>
  <c r="R56" i="6"/>
  <c r="M56" i="13"/>
  <c r="J35" i="28"/>
  <c r="AK27" i="6"/>
  <c r="T27" i="13"/>
  <c r="Q60" i="28"/>
  <c r="AV15" i="6"/>
  <c r="Y15" i="13"/>
  <c r="V12" i="28"/>
  <c r="AJ49" i="6"/>
  <c r="S49" i="13"/>
  <c r="P25" i="28"/>
  <c r="AJ63" i="6"/>
  <c r="S63" i="13"/>
  <c r="P61" i="28"/>
  <c r="W55" i="1"/>
  <c r="L55" i="13" s="1"/>
  <c r="R55" i="6"/>
  <c r="M55" i="13"/>
  <c r="J52" i="28"/>
  <c r="Y55" i="1"/>
  <c r="AJ37" i="6"/>
  <c r="S37" i="13"/>
  <c r="P26" i="28"/>
  <c r="BA9" i="1"/>
  <c r="BB9" i="1" s="1"/>
  <c r="BD9" i="6" s="1"/>
  <c r="AK15" i="6"/>
  <c r="T15" i="13"/>
  <c r="Q12" i="28"/>
  <c r="W59" i="1"/>
  <c r="L59" i="13" s="1"/>
  <c r="R59" i="6"/>
  <c r="M59" i="13"/>
  <c r="J56" i="28"/>
  <c r="AK60" i="6"/>
  <c r="T60" i="13"/>
  <c r="Q57" i="28"/>
  <c r="R11" i="6"/>
  <c r="M11" i="13"/>
  <c r="J47" i="28"/>
  <c r="Y11" i="1"/>
  <c r="AJ24" i="6"/>
  <c r="S24" i="13"/>
  <c r="P59" i="28"/>
  <c r="AK21" i="6"/>
  <c r="T21" i="13"/>
  <c r="Q53" i="28"/>
  <c r="AJ59" i="6"/>
  <c r="S59" i="13"/>
  <c r="P56" i="28"/>
  <c r="AU58" i="6"/>
  <c r="X58" i="13"/>
  <c r="U50" i="28"/>
  <c r="W23" i="1"/>
  <c r="L23" i="13" s="1"/>
  <c r="R23" i="6"/>
  <c r="M23" i="13"/>
  <c r="J49" i="28"/>
  <c r="AT15" i="6"/>
  <c r="W15" i="13"/>
  <c r="T12" i="28"/>
  <c r="BA15" i="1"/>
  <c r="AK49" i="6"/>
  <c r="T49" i="13"/>
  <c r="Q25" i="28"/>
  <c r="AV46" i="6"/>
  <c r="Y46" i="13"/>
  <c r="V27" i="28"/>
  <c r="AK29" i="6"/>
  <c r="T29" i="13"/>
  <c r="Q40" i="28"/>
  <c r="W62" i="1"/>
  <c r="L62" i="13" s="1"/>
  <c r="R62" i="6"/>
  <c r="M62" i="13"/>
  <c r="J14" i="28"/>
  <c r="Y62" i="1"/>
  <c r="R26" i="6"/>
  <c r="M26" i="13"/>
  <c r="J36" i="28"/>
  <c r="Y26" i="1"/>
  <c r="AU17" i="6"/>
  <c r="X17" i="13"/>
  <c r="U11" i="28"/>
  <c r="AU7" i="6"/>
  <c r="X7" i="13"/>
  <c r="U13" i="28"/>
  <c r="AU13" i="6"/>
  <c r="X13" i="13"/>
  <c r="U34" i="28"/>
  <c r="AT38" i="6"/>
  <c r="W38" i="13"/>
  <c r="T24" i="28"/>
  <c r="BA38" i="1"/>
  <c r="AU57" i="6"/>
  <c r="X57" i="13"/>
  <c r="U42" i="28"/>
  <c r="AV42" i="6"/>
  <c r="Y42" i="13"/>
  <c r="V17" i="28"/>
  <c r="AV32" i="6"/>
  <c r="Y32" i="13"/>
  <c r="V5" i="28"/>
  <c r="W15" i="1"/>
  <c r="L15" i="13" s="1"/>
  <c r="R15" i="6"/>
  <c r="M15" i="13"/>
  <c r="J12" i="28"/>
  <c r="AU54" i="6"/>
  <c r="X54" i="13"/>
  <c r="U29" i="28"/>
  <c r="AJ19" i="6"/>
  <c r="S19" i="13"/>
  <c r="P46" i="28"/>
  <c r="AK44" i="6"/>
  <c r="T44" i="13"/>
  <c r="Q19" i="28"/>
  <c r="AK20" i="6"/>
  <c r="T20" i="13"/>
  <c r="Q23" i="28"/>
  <c r="AV12" i="6"/>
  <c r="Y12" i="13"/>
  <c r="V55" i="28"/>
  <c r="AT22" i="6"/>
  <c r="W22" i="13"/>
  <c r="T6" i="28"/>
  <c r="BA22" i="1"/>
  <c r="AU49" i="6"/>
  <c r="X49" i="13"/>
  <c r="U25" i="28"/>
  <c r="AK14" i="6"/>
  <c r="T14" i="13"/>
  <c r="Q39" i="28"/>
  <c r="AT62" i="6"/>
  <c r="W62" i="13"/>
  <c r="T14" i="28"/>
  <c r="BA62" i="1"/>
  <c r="W47" i="1"/>
  <c r="L47" i="13" s="1"/>
  <c r="R47" i="6"/>
  <c r="M47" i="13"/>
  <c r="J33" i="28"/>
  <c r="W9" i="1"/>
  <c r="L9" i="13" s="1"/>
  <c r="R9" i="6"/>
  <c r="M9" i="13"/>
  <c r="J45" i="28"/>
  <c r="G59" i="7"/>
  <c r="AM61" i="6"/>
  <c r="V61" i="13"/>
  <c r="S54" i="28"/>
  <c r="G12" i="7"/>
  <c r="AM14" i="6"/>
  <c r="V14" i="13"/>
  <c r="S39" i="28"/>
  <c r="G53" i="7"/>
  <c r="AM55" i="6"/>
  <c r="V55" i="13"/>
  <c r="S52" i="28"/>
  <c r="G34" i="7"/>
  <c r="AM36" i="6"/>
  <c r="V36" i="13"/>
  <c r="S10" i="28"/>
  <c r="G7" i="7"/>
  <c r="AM9" i="6"/>
  <c r="V9" i="13"/>
  <c r="S45" i="28"/>
  <c r="G31" i="7"/>
  <c r="AM33" i="6"/>
  <c r="V33" i="13"/>
  <c r="S15" i="28"/>
  <c r="G49" i="7"/>
  <c r="AM51" i="6"/>
  <c r="V51" i="13"/>
  <c r="S4" i="28"/>
  <c r="G57" i="7"/>
  <c r="AM59" i="6"/>
  <c r="V59" i="13"/>
  <c r="S56" i="28"/>
  <c r="G41" i="7"/>
  <c r="AM43" i="6"/>
  <c r="V43" i="13"/>
  <c r="S7" i="28"/>
  <c r="G9" i="7"/>
  <c r="AM11" i="6"/>
  <c r="V11" i="13"/>
  <c r="S47" i="28"/>
  <c r="G37" i="7"/>
  <c r="AM39" i="6"/>
  <c r="V39" i="13"/>
  <c r="S22" i="28"/>
  <c r="G4" i="7"/>
  <c r="AM6" i="6"/>
  <c r="V6" i="13"/>
  <c r="S9" i="28"/>
  <c r="G35" i="7"/>
  <c r="AM37" i="6"/>
  <c r="V37" i="13"/>
  <c r="S26" i="28"/>
  <c r="AV63" i="6"/>
  <c r="Y63" i="13"/>
  <c r="V61" i="28"/>
  <c r="AV7" i="6"/>
  <c r="Y7" i="13"/>
  <c r="V13" i="28"/>
  <c r="AT12" i="6"/>
  <c r="W12" i="13"/>
  <c r="T55" i="28"/>
  <c r="BA12" i="1"/>
  <c r="AT54" i="6"/>
  <c r="W54" i="13"/>
  <c r="T29" i="28"/>
  <c r="BA54" i="1"/>
  <c r="AV41" i="6"/>
  <c r="Y41" i="13"/>
  <c r="V16" i="28"/>
  <c r="AU11" i="6"/>
  <c r="X11" i="13"/>
  <c r="U47" i="28"/>
  <c r="AT26" i="6"/>
  <c r="W26" i="13"/>
  <c r="T36" i="28"/>
  <c r="BA26" i="1"/>
  <c r="AT18" i="6"/>
  <c r="W18" i="13"/>
  <c r="T38" i="28"/>
  <c r="BA18" i="1"/>
  <c r="AQ30" i="1"/>
  <c r="AJ30" i="6"/>
  <c r="S30" i="13"/>
  <c r="P3" i="28"/>
  <c r="AT10" i="6"/>
  <c r="W10" i="13"/>
  <c r="T48" i="28"/>
  <c r="BA10" i="1"/>
  <c r="AU35" i="6"/>
  <c r="X35" i="13"/>
  <c r="U8" i="28"/>
  <c r="Y44" i="1"/>
  <c r="Y16" i="1"/>
  <c r="S16" i="6" s="1"/>
  <c r="AL11" i="6"/>
  <c r="U11" i="13"/>
  <c r="R47" i="28"/>
  <c r="AJ33" i="6"/>
  <c r="S33" i="13"/>
  <c r="P15" i="28"/>
  <c r="AU8" i="6"/>
  <c r="X8" i="13"/>
  <c r="U51" i="28"/>
  <c r="AU19" i="6"/>
  <c r="X19" i="13"/>
  <c r="U46" i="28"/>
  <c r="AT44" i="6"/>
  <c r="W44" i="13"/>
  <c r="T19" i="28"/>
  <c r="BA44" i="1"/>
  <c r="AU12" i="6"/>
  <c r="X12" i="13"/>
  <c r="U55" i="28"/>
  <c r="AK56" i="6"/>
  <c r="T56" i="13"/>
  <c r="Q35" i="28"/>
  <c r="AV26" i="6"/>
  <c r="Y26" i="13"/>
  <c r="V36" i="28"/>
  <c r="AJ43" i="6"/>
  <c r="S43" i="13"/>
  <c r="P7" i="28"/>
  <c r="AT33" i="6"/>
  <c r="W33" i="13"/>
  <c r="T15" i="28"/>
  <c r="BA33" i="1"/>
  <c r="W27" i="1"/>
  <c r="L27" i="13" s="1"/>
  <c r="R27" i="6"/>
  <c r="M27" i="13"/>
  <c r="J60" i="28"/>
  <c r="W22" i="1"/>
  <c r="L22" i="13" s="1"/>
  <c r="R22" i="6"/>
  <c r="M22" i="13"/>
  <c r="J6" i="28"/>
  <c r="W49" i="1"/>
  <c r="L49" i="13" s="1"/>
  <c r="R49" i="6"/>
  <c r="M49" i="13"/>
  <c r="J25" i="28"/>
  <c r="AV62" i="6"/>
  <c r="Y62" i="13"/>
  <c r="V14" i="28"/>
  <c r="AJ21" i="6"/>
  <c r="S21" i="13"/>
  <c r="P53" i="28"/>
  <c r="W17" i="1"/>
  <c r="L17" i="13" s="1"/>
  <c r="R17" i="6"/>
  <c r="M17" i="13"/>
  <c r="J11" i="28"/>
  <c r="Y17" i="1"/>
  <c r="AJ6" i="6"/>
  <c r="S6" i="13"/>
  <c r="P9" i="28"/>
  <c r="AJ47" i="6"/>
  <c r="S47" i="13"/>
  <c r="P33" i="28"/>
  <c r="BA32" i="1"/>
  <c r="AV31" i="6"/>
  <c r="Y31" i="13"/>
  <c r="V41" i="28"/>
  <c r="AT39" i="6"/>
  <c r="W39" i="13"/>
  <c r="T22" i="28"/>
  <c r="BA39" i="1"/>
  <c r="AU5" i="6"/>
  <c r="X5" i="13"/>
  <c r="U44" i="28"/>
  <c r="AT31" i="6"/>
  <c r="W31" i="13"/>
  <c r="T41" i="28"/>
  <c r="BA31" i="1"/>
  <c r="AU51" i="6"/>
  <c r="X51" i="13"/>
  <c r="U4" i="28"/>
  <c r="AV10" i="6"/>
  <c r="Y10" i="13"/>
  <c r="V48" i="28"/>
  <c r="AU44" i="6"/>
  <c r="X44" i="13"/>
  <c r="U19" i="28"/>
  <c r="AT47" i="6"/>
  <c r="W47" i="13"/>
  <c r="T33" i="28"/>
  <c r="BA47" i="1"/>
  <c r="AJ20" i="6"/>
  <c r="S20" i="13"/>
  <c r="P23" i="28"/>
  <c r="AK9" i="6"/>
  <c r="T9" i="13"/>
  <c r="Q45" i="28"/>
  <c r="AT58" i="6"/>
  <c r="W58" i="13"/>
  <c r="T50" i="28"/>
  <c r="BA58" i="1"/>
  <c r="AJ54" i="6"/>
  <c r="S54" i="13"/>
  <c r="P29" i="28"/>
  <c r="W52" i="1"/>
  <c r="L52" i="13" s="1"/>
  <c r="R52" i="6"/>
  <c r="M52" i="13"/>
  <c r="J28" i="28"/>
  <c r="Y52" i="1"/>
  <c r="AU43" i="6"/>
  <c r="X43" i="13"/>
  <c r="U7" i="28"/>
  <c r="AU26" i="6"/>
  <c r="X26" i="13"/>
  <c r="U36" i="28"/>
  <c r="AV18" i="6"/>
  <c r="Y18" i="13"/>
  <c r="V38" i="28"/>
  <c r="AT17" i="6"/>
  <c r="W17" i="13"/>
  <c r="T11" i="28"/>
  <c r="BA17" i="1"/>
  <c r="AV5" i="6"/>
  <c r="Y5" i="13"/>
  <c r="V44" i="28"/>
  <c r="W7" i="1"/>
  <c r="L7" i="13" s="1"/>
  <c r="R7" i="6"/>
  <c r="M7" i="13"/>
  <c r="J13" i="28"/>
  <c r="AU9" i="6"/>
  <c r="X9" i="13"/>
  <c r="U45" i="28"/>
  <c r="W31" i="1"/>
  <c r="L31" i="13" s="1"/>
  <c r="R31" i="6"/>
  <c r="M31" i="13"/>
  <c r="J41" i="28"/>
  <c r="Y31" i="1"/>
  <c r="AV39" i="6"/>
  <c r="Y39" i="13"/>
  <c r="V22" i="28"/>
  <c r="AV38" i="6"/>
  <c r="Y38" i="13"/>
  <c r="V24" i="28"/>
  <c r="AK4" i="6"/>
  <c r="T4" i="13"/>
  <c r="Q18" i="28"/>
  <c r="AT53" i="6"/>
  <c r="W53" i="13"/>
  <c r="T58" i="28"/>
  <c r="BA53" i="1"/>
  <c r="AV50" i="6"/>
  <c r="Y50" i="13"/>
  <c r="V31" i="28"/>
  <c r="AU50" i="6"/>
  <c r="X50" i="13"/>
  <c r="U31" i="28"/>
  <c r="AT42" i="6"/>
  <c r="W42" i="13"/>
  <c r="T17" i="28"/>
  <c r="BA42" i="1"/>
  <c r="R40" i="6"/>
  <c r="M40" i="13"/>
  <c r="J43" i="28"/>
  <c r="Y40" i="1"/>
  <c r="AK54" i="6"/>
  <c r="T54" i="13"/>
  <c r="Q29" i="28"/>
  <c r="W19" i="1"/>
  <c r="L19" i="13" s="1"/>
  <c r="R19" i="6"/>
  <c r="M19" i="13"/>
  <c r="J46" i="28"/>
  <c r="AV44" i="6"/>
  <c r="Y44" i="13"/>
  <c r="V19" i="28"/>
  <c r="AV47" i="6"/>
  <c r="Y47" i="13"/>
  <c r="V33" i="28"/>
  <c r="W12" i="1"/>
  <c r="L12" i="13" s="1"/>
  <c r="R12" i="6"/>
  <c r="M12" i="13"/>
  <c r="J55" i="28"/>
  <c r="AV56" i="6"/>
  <c r="Y56" i="13"/>
  <c r="V35" i="28"/>
  <c r="AJ61" i="6"/>
  <c r="S61" i="13"/>
  <c r="P54" i="28"/>
  <c r="AJ40" i="6"/>
  <c r="S40" i="13"/>
  <c r="P43" i="28"/>
  <c r="R33" i="6"/>
  <c r="M33" i="13"/>
  <c r="J15" i="28"/>
  <c r="Y33" i="1"/>
  <c r="AT28" i="6"/>
  <c r="W28" i="13"/>
  <c r="T2" i="28"/>
  <c r="BA28" i="1"/>
  <c r="AJ32" i="6"/>
  <c r="S32" i="13"/>
  <c r="P5" i="28"/>
  <c r="AU63" i="6"/>
  <c r="X63" i="13"/>
  <c r="U61" i="28"/>
  <c r="AJ55" i="6"/>
  <c r="S55" i="13"/>
  <c r="P52" i="28"/>
  <c r="AJ31" i="6"/>
  <c r="S31" i="13"/>
  <c r="P41" i="28"/>
  <c r="AV35" i="6"/>
  <c r="Y35" i="13"/>
  <c r="V8" i="28"/>
  <c r="AK39" i="6"/>
  <c r="T39" i="13"/>
  <c r="Q22" i="28"/>
  <c r="W35" i="1"/>
  <c r="L35" i="13" s="1"/>
  <c r="R35" i="6"/>
  <c r="M35" i="13"/>
  <c r="J8" i="28"/>
  <c r="AJ57" i="6"/>
  <c r="S57" i="13"/>
  <c r="P42" i="28"/>
  <c r="AK45" i="6"/>
  <c r="T45" i="13"/>
  <c r="Q32" i="28"/>
  <c r="AJ11" i="6"/>
  <c r="S11" i="13"/>
  <c r="P47" i="28"/>
  <c r="AK52" i="6"/>
  <c r="T52" i="13"/>
  <c r="Q28" i="28"/>
  <c r="AT40" i="6"/>
  <c r="W40" i="13"/>
  <c r="T43" i="28"/>
  <c r="BA40" i="1"/>
  <c r="H38" i="7" s="1"/>
  <c r="AU61" i="6"/>
  <c r="X61" i="13"/>
  <c r="U54" i="28"/>
  <c r="W43" i="1"/>
  <c r="L43" i="13" s="1"/>
  <c r="R43" i="6"/>
  <c r="M43" i="13"/>
  <c r="J7" i="28"/>
  <c r="AK33" i="6"/>
  <c r="T33" i="13"/>
  <c r="Q15" i="28"/>
  <c r="AJ27" i="6"/>
  <c r="S27" i="13"/>
  <c r="P60" i="28"/>
  <c r="AJ23" i="6"/>
  <c r="S23" i="13"/>
  <c r="P49" i="28"/>
  <c r="AT25" i="6"/>
  <c r="W25" i="13"/>
  <c r="T20" i="28"/>
  <c r="BA25" i="1"/>
  <c r="BB25" i="1" s="1"/>
  <c r="BD25" i="6" s="1"/>
  <c r="AV19" i="6"/>
  <c r="Y19" i="13"/>
  <c r="V46" i="28"/>
  <c r="AT29" i="6"/>
  <c r="W29" i="13"/>
  <c r="T40" i="28"/>
  <c r="BA29" i="1"/>
  <c r="W21" i="1"/>
  <c r="L21" i="13" s="1"/>
  <c r="R21" i="6"/>
  <c r="M21" i="13"/>
  <c r="J53" i="28"/>
  <c r="AV17" i="6"/>
  <c r="Y17" i="13"/>
  <c r="V11" i="28"/>
  <c r="AK5" i="6"/>
  <c r="T5" i="13"/>
  <c r="Q44" i="28"/>
  <c r="AJ10" i="6"/>
  <c r="S10" i="13"/>
  <c r="P48" i="28"/>
  <c r="G42" i="7"/>
  <c r="AM44" i="6"/>
  <c r="V44" i="13"/>
  <c r="S19" i="28"/>
  <c r="G61" i="7"/>
  <c r="AM63" i="6"/>
  <c r="V63" i="13"/>
  <c r="S61" i="28"/>
  <c r="G16" i="7"/>
  <c r="AM18" i="6"/>
  <c r="V18" i="13"/>
  <c r="S38" i="28"/>
  <c r="G45" i="7"/>
  <c r="AM47" i="6"/>
  <c r="V47" i="13"/>
  <c r="S33" i="28"/>
  <c r="G46" i="7"/>
  <c r="AM48" i="6"/>
  <c r="V48" i="13"/>
  <c r="S30" i="28"/>
  <c r="G33" i="7"/>
  <c r="AM35" i="6"/>
  <c r="V35" i="13"/>
  <c r="S8" i="28"/>
  <c r="G21" i="7"/>
  <c r="AM23" i="6"/>
  <c r="V23" i="13"/>
  <c r="S49" i="28"/>
  <c r="G55" i="7"/>
  <c r="AM57" i="6"/>
  <c r="V57" i="13"/>
  <c r="S42" i="28"/>
  <c r="G10" i="7"/>
  <c r="AM12" i="6"/>
  <c r="V12" i="13"/>
  <c r="S55" i="28"/>
  <c r="G6" i="7"/>
  <c r="AM8" i="6"/>
  <c r="V8" i="13"/>
  <c r="S51" i="28"/>
  <c r="G32" i="7"/>
  <c r="AM34" i="6"/>
  <c r="V34" i="13"/>
  <c r="S21" i="28"/>
  <c r="G44" i="7"/>
  <c r="AM46" i="6"/>
  <c r="V46" i="13"/>
  <c r="S27" i="28"/>
  <c r="G19" i="7"/>
  <c r="AM21" i="6"/>
  <c r="V21" i="13"/>
  <c r="S53" i="28"/>
  <c r="G17" i="7"/>
  <c r="AM19" i="6"/>
  <c r="V19" i="13"/>
  <c r="S46" i="28"/>
  <c r="G22" i="7"/>
  <c r="AM24" i="6"/>
  <c r="V24" i="13"/>
  <c r="S59" i="28"/>
  <c r="G36" i="7"/>
  <c r="AM38" i="6"/>
  <c r="V38" i="13"/>
  <c r="S24" i="28"/>
  <c r="AK8" i="6"/>
  <c r="T8" i="13"/>
  <c r="Q51" i="28"/>
  <c r="AU48" i="6"/>
  <c r="X48" i="13"/>
  <c r="U30" i="28"/>
  <c r="AK26" i="6"/>
  <c r="T26" i="13"/>
  <c r="Q36" i="28"/>
  <c r="AU22" i="6"/>
  <c r="X22" i="13"/>
  <c r="U6" i="28"/>
  <c r="AK24" i="6"/>
  <c r="T24" i="13"/>
  <c r="Q59" i="28"/>
  <c r="AV37" i="6"/>
  <c r="Y37" i="13"/>
  <c r="V26" i="28"/>
  <c r="AK11" i="6"/>
  <c r="T11" i="13"/>
  <c r="Q47" i="28"/>
  <c r="W29" i="1"/>
  <c r="L29" i="13" s="1"/>
  <c r="R29" i="6"/>
  <c r="M29" i="13"/>
  <c r="J40" i="28"/>
  <c r="AV20" i="6"/>
  <c r="Y20" i="13"/>
  <c r="V23" i="28"/>
  <c r="AV4" i="6"/>
  <c r="Y4" i="13"/>
  <c r="V18" i="28"/>
  <c r="AU34" i="6"/>
  <c r="X34" i="13"/>
  <c r="U21" i="28"/>
  <c r="AJ46" i="6"/>
  <c r="S46" i="13"/>
  <c r="P27" i="28"/>
  <c r="I28" i="6"/>
  <c r="I28" i="13"/>
  <c r="G2" i="28"/>
  <c r="AJ15" i="6"/>
  <c r="S15" i="13"/>
  <c r="P12" i="28"/>
  <c r="AK59" i="6"/>
  <c r="T59" i="13"/>
  <c r="Q56" i="28"/>
  <c r="R10" i="6"/>
  <c r="M10" i="13"/>
  <c r="J48" i="28"/>
  <c r="AT52" i="6"/>
  <c r="W52" i="13"/>
  <c r="T28" i="28"/>
  <c r="BA52" i="1"/>
  <c r="AK13" i="6"/>
  <c r="T13" i="13"/>
  <c r="Q34" i="28"/>
  <c r="W58" i="1"/>
  <c r="L58" i="13" s="1"/>
  <c r="R58" i="6"/>
  <c r="M58" i="13"/>
  <c r="J50" i="28"/>
  <c r="AT14" i="6"/>
  <c r="W14" i="13"/>
  <c r="T39" i="28"/>
  <c r="BA14" i="1"/>
  <c r="W63" i="1"/>
  <c r="L63" i="13" s="1"/>
  <c r="R63" i="6"/>
  <c r="M63" i="13"/>
  <c r="J61" i="28"/>
  <c r="AJ41" i="6"/>
  <c r="S41" i="13"/>
  <c r="P16" i="28"/>
  <c r="AU46" i="6"/>
  <c r="X46" i="13"/>
  <c r="U27" i="28"/>
  <c r="W37" i="1"/>
  <c r="L37" i="13" s="1"/>
  <c r="R37" i="6"/>
  <c r="M37" i="13"/>
  <c r="J26" i="28"/>
  <c r="W30" i="1"/>
  <c r="L30" i="13" s="1"/>
  <c r="R30" i="6"/>
  <c r="M30" i="13"/>
  <c r="J3" i="28"/>
  <c r="AJ7" i="6"/>
  <c r="S7" i="13"/>
  <c r="P13" i="28"/>
  <c r="AJ34" i="6"/>
  <c r="S34" i="13"/>
  <c r="P21" i="28"/>
  <c r="W13" i="1"/>
  <c r="L13" i="13" s="1"/>
  <c r="R13" i="6"/>
  <c r="M13" i="13"/>
  <c r="J34" i="28"/>
  <c r="AU4" i="6"/>
  <c r="X4" i="13"/>
  <c r="U18" i="28"/>
  <c r="AW5" i="6"/>
  <c r="Z5" i="13"/>
  <c r="W44" i="28"/>
  <c r="AK53" i="6"/>
  <c r="T53" i="13"/>
  <c r="Q58" i="28"/>
  <c r="AU45" i="6"/>
  <c r="X45" i="13"/>
  <c r="U32" i="28"/>
  <c r="AU33" i="6"/>
  <c r="X33" i="13"/>
  <c r="U15" i="28"/>
  <c r="AU15" i="6"/>
  <c r="X15" i="13"/>
  <c r="U12" i="28"/>
  <c r="AU16" i="6"/>
  <c r="X16" i="13"/>
  <c r="U37" i="28"/>
  <c r="AK19" i="6"/>
  <c r="T19" i="13"/>
  <c r="Q46" i="28"/>
  <c r="AT21" i="6"/>
  <c r="W21" i="13"/>
  <c r="T53" i="28"/>
  <c r="BA21" i="1"/>
  <c r="AT56" i="6"/>
  <c r="W56" i="13"/>
  <c r="T35" i="28"/>
  <c r="BA56" i="1"/>
  <c r="AK34" i="6"/>
  <c r="T34" i="13"/>
  <c r="Q21" i="28"/>
  <c r="AJ51" i="6"/>
  <c r="S51" i="13"/>
  <c r="P4" i="28"/>
  <c r="AV33" i="6"/>
  <c r="Y33" i="13"/>
  <c r="V15" i="28"/>
  <c r="R14" i="6"/>
  <c r="M14" i="13"/>
  <c r="J39" i="28"/>
  <c r="Y14" i="1"/>
  <c r="AT63" i="6"/>
  <c r="W63" i="13"/>
  <c r="T61" i="28"/>
  <c r="BA63" i="1"/>
  <c r="BB63" i="1" s="1"/>
  <c r="BD63" i="6" s="1"/>
  <c r="AJ62" i="6"/>
  <c r="S62" i="13"/>
  <c r="P14" i="28"/>
  <c r="AK55" i="6"/>
  <c r="T55" i="13"/>
  <c r="Q52" i="28"/>
  <c r="AT37" i="6"/>
  <c r="W37" i="13"/>
  <c r="T26" i="28"/>
  <c r="BA37" i="1"/>
  <c r="BA45" i="1"/>
  <c r="W5" i="1"/>
  <c r="L5" i="13" s="1"/>
  <c r="R5" i="6"/>
  <c r="M5" i="13"/>
  <c r="J44" i="28"/>
  <c r="AG47" i="1"/>
  <c r="AJ29" i="6"/>
  <c r="S29" i="13"/>
  <c r="P40" i="28"/>
  <c r="W53" i="1"/>
  <c r="L53" i="13" s="1"/>
  <c r="R53" i="6"/>
  <c r="M53" i="13"/>
  <c r="J58" i="28"/>
  <c r="AK62" i="6"/>
  <c r="T62" i="13"/>
  <c r="Q14" i="28"/>
  <c r="R60" i="6"/>
  <c r="M60" i="13"/>
  <c r="J57" i="28"/>
  <c r="AT11" i="6"/>
  <c r="W11" i="13"/>
  <c r="T47" i="28"/>
  <c r="BA11" i="1"/>
  <c r="AV24" i="6"/>
  <c r="Y24" i="13"/>
  <c r="V59" i="28"/>
  <c r="AK16" i="6"/>
  <c r="T16" i="13"/>
  <c r="Q37" i="28"/>
  <c r="AK61" i="6"/>
  <c r="T61" i="13"/>
  <c r="Q54" i="28"/>
  <c r="AT51" i="6"/>
  <c r="W51" i="13"/>
  <c r="T4" i="28"/>
  <c r="BA51" i="1"/>
  <c r="BB51" i="1" s="1"/>
  <c r="BD51" i="6" s="1"/>
  <c r="AT23" i="6"/>
  <c r="W23" i="13"/>
  <c r="T49" i="28"/>
  <c r="BA23" i="1"/>
  <c r="AT49" i="6"/>
  <c r="W49" i="13"/>
  <c r="T25" i="28"/>
  <c r="BA49" i="1"/>
  <c r="H47" i="7" s="1"/>
  <c r="AV14" i="6"/>
  <c r="Y14" i="13"/>
  <c r="V39" i="28"/>
  <c r="AU37" i="6"/>
  <c r="X37" i="13"/>
  <c r="U26" i="28"/>
  <c r="AK36" i="6"/>
  <c r="T36" i="13"/>
  <c r="Q10" i="28"/>
  <c r="AK18" i="6"/>
  <c r="T18" i="13"/>
  <c r="Q38" i="28"/>
  <c r="R6" i="6"/>
  <c r="M6" i="13"/>
  <c r="J9" i="28"/>
  <c r="Y6" i="1"/>
  <c r="AT7" i="6"/>
  <c r="W7" i="13"/>
  <c r="T13" i="28"/>
  <c r="BA7" i="1"/>
  <c r="AV54" i="6"/>
  <c r="Y54" i="13"/>
  <c r="V29" i="28"/>
  <c r="W4" i="1"/>
  <c r="L4" i="13" s="1"/>
  <c r="R4" i="6"/>
  <c r="M4" i="13"/>
  <c r="J18" i="28"/>
  <c r="AT30" i="6"/>
  <c r="W30" i="13"/>
  <c r="T3" i="28"/>
  <c r="BA30" i="1"/>
  <c r="AV34" i="6"/>
  <c r="Y34" i="13"/>
  <c r="V21" i="28"/>
  <c r="AK30" i="6"/>
  <c r="T30" i="13"/>
  <c r="Q3" i="28"/>
  <c r="W45" i="1"/>
  <c r="L45" i="13" s="1"/>
  <c r="R45" i="6"/>
  <c r="M45" i="13"/>
  <c r="J32" i="28"/>
  <c r="AT57" i="6"/>
  <c r="W57" i="13"/>
  <c r="T42" i="28"/>
  <c r="BA57" i="1"/>
  <c r="AJ42" i="6"/>
  <c r="S42" i="13"/>
  <c r="P17" i="28"/>
  <c r="AV59" i="6"/>
  <c r="Y59" i="13"/>
  <c r="V56" i="28"/>
  <c r="AT43" i="6"/>
  <c r="W43" i="13"/>
  <c r="T7" i="28"/>
  <c r="BA43" i="1"/>
  <c r="AU25" i="6"/>
  <c r="X25" i="13"/>
  <c r="U20" i="28"/>
  <c r="AJ12" i="6"/>
  <c r="S12" i="13"/>
  <c r="P55" i="28"/>
  <c r="AV51" i="6"/>
  <c r="Y51" i="13"/>
  <c r="V4" i="28"/>
  <c r="AK41" i="6"/>
  <c r="T41" i="13"/>
  <c r="Q16" i="28"/>
  <c r="AT55" i="6"/>
  <c r="W55" i="13"/>
  <c r="T52" i="28"/>
  <c r="BA55" i="1"/>
  <c r="D57" i="7"/>
  <c r="J59" i="6"/>
  <c r="J59" i="13"/>
  <c r="H56" i="28"/>
  <c r="D52" i="7"/>
  <c r="J54" i="6"/>
  <c r="J54" i="13"/>
  <c r="H29" i="28"/>
  <c r="D22" i="7"/>
  <c r="J24" i="6"/>
  <c r="J24" i="13"/>
  <c r="H59" i="28"/>
  <c r="D50" i="7"/>
  <c r="J52" i="6"/>
  <c r="J52" i="13"/>
  <c r="H28" i="28"/>
  <c r="D4" i="7"/>
  <c r="J6" i="6"/>
  <c r="J6" i="13"/>
  <c r="H9" i="28"/>
  <c r="D20" i="7"/>
  <c r="J22" i="6"/>
  <c r="J22" i="13"/>
  <c r="H6" i="28"/>
  <c r="D17" i="7"/>
  <c r="J19" i="6"/>
  <c r="J19" i="13"/>
  <c r="H46" i="28"/>
  <c r="D12" i="7"/>
  <c r="J14" i="6"/>
  <c r="J14" i="13"/>
  <c r="H39" i="28"/>
  <c r="D3" i="7"/>
  <c r="J5" i="6"/>
  <c r="J5" i="13"/>
  <c r="H44" i="28"/>
  <c r="D49" i="7"/>
  <c r="J51" i="6"/>
  <c r="J51" i="13"/>
  <c r="H4" i="28"/>
  <c r="D14" i="7"/>
  <c r="J16" i="6"/>
  <c r="J16" i="13"/>
  <c r="H37" i="28"/>
  <c r="D33" i="7"/>
  <c r="J35" i="6"/>
  <c r="J35" i="13"/>
  <c r="H8" i="28"/>
  <c r="AC17" i="6"/>
  <c r="R17" i="13"/>
  <c r="O11" i="28"/>
  <c r="F15" i="7"/>
  <c r="D21" i="7"/>
  <c r="J23" i="6"/>
  <c r="J23" i="13"/>
  <c r="H49" i="28"/>
  <c r="AC58" i="6"/>
  <c r="R58" i="13"/>
  <c r="O50" i="28"/>
  <c r="AC50" i="6"/>
  <c r="R50" i="13"/>
  <c r="O31" i="28"/>
  <c r="AC14" i="6"/>
  <c r="R14" i="13"/>
  <c r="O39" i="28"/>
  <c r="AC43" i="6"/>
  <c r="R43" i="13"/>
  <c r="O7" i="28"/>
  <c r="D25" i="7"/>
  <c r="J27" i="6"/>
  <c r="J27" i="13"/>
  <c r="H60" i="28"/>
  <c r="D5" i="7"/>
  <c r="J7" i="6"/>
  <c r="J7" i="13"/>
  <c r="H13" i="28"/>
  <c r="D19" i="7"/>
  <c r="J21" i="6"/>
  <c r="J21" i="13"/>
  <c r="H53" i="28"/>
  <c r="D38" i="7"/>
  <c r="J40" i="6"/>
  <c r="J40" i="13"/>
  <c r="H43" i="28"/>
  <c r="D28" i="7"/>
  <c r="J30" i="6"/>
  <c r="J30" i="13"/>
  <c r="H3" i="28"/>
  <c r="D59" i="7"/>
  <c r="J61" i="6"/>
  <c r="J61" i="13"/>
  <c r="H54" i="28"/>
  <c r="D15" i="7"/>
  <c r="J17" i="6"/>
  <c r="J17" i="13"/>
  <c r="H11" i="28"/>
  <c r="D51" i="7"/>
  <c r="J53" i="6"/>
  <c r="J53" i="13"/>
  <c r="H58" i="28"/>
  <c r="AC22" i="6"/>
  <c r="R22" i="13"/>
  <c r="O6" i="28"/>
  <c r="AC45" i="6"/>
  <c r="R45" i="13"/>
  <c r="O32" i="28"/>
  <c r="AC11" i="6"/>
  <c r="R11" i="13"/>
  <c r="O47" i="28"/>
  <c r="AC60" i="6"/>
  <c r="R60" i="13"/>
  <c r="O57" i="28"/>
  <c r="AC36" i="6"/>
  <c r="R36" i="13"/>
  <c r="O10" i="28"/>
  <c r="AC12" i="6"/>
  <c r="R12" i="13"/>
  <c r="O55" i="28"/>
  <c r="F12" i="7"/>
  <c r="AC13" i="6"/>
  <c r="R13" i="13"/>
  <c r="O34" i="28"/>
  <c r="AC42" i="6"/>
  <c r="R42" i="13"/>
  <c r="O17" i="28"/>
  <c r="D41" i="7"/>
  <c r="J43" i="6"/>
  <c r="J43" i="13"/>
  <c r="H7" i="28"/>
  <c r="D7" i="7"/>
  <c r="J9" i="6"/>
  <c r="J9" i="13"/>
  <c r="H45" i="28"/>
  <c r="D6" i="7"/>
  <c r="J8" i="6"/>
  <c r="J8" i="13"/>
  <c r="H51" i="28"/>
  <c r="D27" i="7"/>
  <c r="J29" i="6"/>
  <c r="J29" i="13"/>
  <c r="H40" i="28"/>
  <c r="D2" i="7"/>
  <c r="J4" i="6"/>
  <c r="J4" i="13"/>
  <c r="H18" i="28"/>
  <c r="D53" i="7"/>
  <c r="J55" i="6"/>
  <c r="J55" i="13"/>
  <c r="H52" i="28"/>
  <c r="D36" i="7"/>
  <c r="J38" i="6"/>
  <c r="J38" i="13"/>
  <c r="H24" i="28"/>
  <c r="D16" i="7"/>
  <c r="J18" i="6"/>
  <c r="J18" i="13"/>
  <c r="H38" i="28"/>
  <c r="AC49" i="6"/>
  <c r="R49" i="13"/>
  <c r="O25" i="28"/>
  <c r="AC31" i="6"/>
  <c r="R31" i="13"/>
  <c r="O41" i="28"/>
  <c r="AC56" i="6"/>
  <c r="R56" i="13"/>
  <c r="O35" i="28"/>
  <c r="AC48" i="6"/>
  <c r="R48" i="13"/>
  <c r="O30" i="28"/>
  <c r="AC40" i="6"/>
  <c r="R40" i="13"/>
  <c r="O43" i="28"/>
  <c r="AC32" i="6"/>
  <c r="R32" i="13"/>
  <c r="O5" i="28"/>
  <c r="AC24" i="6"/>
  <c r="R24" i="13"/>
  <c r="O59" i="28"/>
  <c r="AC16" i="6"/>
  <c r="R16" i="13"/>
  <c r="O37" i="28"/>
  <c r="AC8" i="6"/>
  <c r="R8" i="13"/>
  <c r="O51" i="28"/>
  <c r="AC52" i="6"/>
  <c r="R52" i="13"/>
  <c r="O28" i="28"/>
  <c r="AC28" i="6"/>
  <c r="R28" i="13"/>
  <c r="O2" i="28"/>
  <c r="AC4" i="6"/>
  <c r="R4" i="13"/>
  <c r="O18" i="28"/>
  <c r="F2" i="7"/>
  <c r="F46" i="7"/>
  <c r="D39" i="7"/>
  <c r="J41" i="6"/>
  <c r="J41" i="13"/>
  <c r="H16" i="28"/>
  <c r="F10" i="7"/>
  <c r="AC44" i="6"/>
  <c r="R44" i="13"/>
  <c r="O19" i="28"/>
  <c r="AC20" i="6"/>
  <c r="R20" i="13"/>
  <c r="O23" i="28"/>
  <c r="F38" i="7"/>
  <c r="D54" i="7"/>
  <c r="J56" i="6"/>
  <c r="J56" i="13"/>
  <c r="H35" i="28"/>
  <c r="D23" i="7"/>
  <c r="J25" i="6"/>
  <c r="J25" i="13"/>
  <c r="H20" i="28"/>
  <c r="D42" i="7"/>
  <c r="J44" i="6"/>
  <c r="J44" i="13"/>
  <c r="H19" i="28"/>
  <c r="D35" i="7"/>
  <c r="J37" i="6"/>
  <c r="J37" i="13"/>
  <c r="H26" i="28"/>
  <c r="D18" i="7"/>
  <c r="J20" i="6"/>
  <c r="J20" i="13"/>
  <c r="H23" i="28"/>
  <c r="D47" i="7"/>
  <c r="J49" i="6"/>
  <c r="J49" i="13"/>
  <c r="H25" i="28"/>
  <c r="D13" i="7"/>
  <c r="J15" i="6"/>
  <c r="J15" i="13"/>
  <c r="H12" i="28"/>
  <c r="AC62" i="6"/>
  <c r="R62" i="13"/>
  <c r="O14" i="28"/>
  <c r="AC54" i="6"/>
  <c r="R54" i="13"/>
  <c r="O29" i="28"/>
  <c r="AC46" i="6"/>
  <c r="R46" i="13"/>
  <c r="O27" i="28"/>
  <c r="AC38" i="6"/>
  <c r="R38" i="13"/>
  <c r="O24" i="28"/>
  <c r="AC18" i="6"/>
  <c r="R18" i="13"/>
  <c r="O38" i="28"/>
  <c r="AC6" i="6"/>
  <c r="R6" i="13"/>
  <c r="O9" i="28"/>
  <c r="F16" i="7"/>
  <c r="D24" i="7"/>
  <c r="J26" i="6"/>
  <c r="J26" i="13"/>
  <c r="H36" i="28"/>
  <c r="F54" i="7"/>
  <c r="F47" i="7"/>
  <c r="F52" i="7"/>
  <c r="D26" i="7"/>
  <c r="J28" i="6"/>
  <c r="J28" i="13"/>
  <c r="H2" i="28"/>
  <c r="F34" i="7"/>
  <c r="F20" i="7"/>
  <c r="E27" i="7"/>
  <c r="N58" i="13"/>
  <c r="S58" i="6"/>
  <c r="K50" i="28"/>
  <c r="S48" i="6"/>
  <c r="N48" i="13"/>
  <c r="K30" i="28"/>
  <c r="S44" i="6"/>
  <c r="N44" i="13"/>
  <c r="K19" i="28"/>
  <c r="N30" i="13"/>
  <c r="S30" i="6"/>
  <c r="K3" i="28"/>
  <c r="N18" i="13"/>
  <c r="S18" i="6"/>
  <c r="K38" i="28"/>
  <c r="S49" i="6"/>
  <c r="N49" i="13"/>
  <c r="K25" i="28"/>
  <c r="S29" i="6"/>
  <c r="N29" i="13"/>
  <c r="K40" i="28"/>
  <c r="N22" i="13"/>
  <c r="S22" i="6"/>
  <c r="K6" i="28"/>
  <c r="K37" i="28"/>
  <c r="S12" i="6"/>
  <c r="N12" i="13"/>
  <c r="K55" i="28"/>
  <c r="N50" i="13"/>
  <c r="S50" i="6"/>
  <c r="K31" i="28"/>
  <c r="S47" i="6"/>
  <c r="N47" i="13"/>
  <c r="K33" i="28"/>
  <c r="S37" i="6"/>
  <c r="N37" i="13"/>
  <c r="K26" i="28"/>
  <c r="S28" i="6"/>
  <c r="N28" i="13"/>
  <c r="K2" i="28"/>
  <c r="S24" i="6"/>
  <c r="N24" i="13"/>
  <c r="K59" i="28"/>
  <c r="N9" i="13"/>
  <c r="S9" i="6"/>
  <c r="K45" i="28"/>
  <c r="L16" i="13"/>
  <c r="E22" i="7"/>
  <c r="L24" i="13"/>
  <c r="S59" i="6"/>
  <c r="N59" i="13"/>
  <c r="K56" i="28"/>
  <c r="E56" i="7"/>
  <c r="E46" i="7"/>
  <c r="E20" i="7"/>
  <c r="E47" i="7"/>
  <c r="E28" i="7"/>
  <c r="E48" i="7"/>
  <c r="E42" i="7"/>
  <c r="E18" i="7"/>
  <c r="L20" i="13"/>
  <c r="S56" i="6"/>
  <c r="N56" i="13"/>
  <c r="K35" i="28"/>
  <c r="S45" i="6"/>
  <c r="N45" i="13"/>
  <c r="K32" i="28"/>
  <c r="S39" i="6"/>
  <c r="N39" i="13"/>
  <c r="K22" i="28"/>
  <c r="N25" i="13"/>
  <c r="S25" i="6"/>
  <c r="K20" i="28"/>
  <c r="E23" i="7"/>
  <c r="S19" i="6"/>
  <c r="N19" i="13"/>
  <c r="K46" i="28"/>
  <c r="S15" i="6"/>
  <c r="N15" i="13"/>
  <c r="K12" i="28"/>
  <c r="N10" i="13"/>
  <c r="S10" i="6"/>
  <c r="K48" i="28"/>
  <c r="N46" i="13"/>
  <c r="S46" i="6"/>
  <c r="K27" i="28"/>
  <c r="S35" i="6"/>
  <c r="N35" i="13"/>
  <c r="K8" i="28"/>
  <c r="S32" i="6"/>
  <c r="N32" i="13"/>
  <c r="K5" i="28"/>
  <c r="S4" i="6"/>
  <c r="N4" i="13"/>
  <c r="K18" i="28"/>
  <c r="S63" i="6"/>
  <c r="N63" i="13"/>
  <c r="K61" i="28"/>
  <c r="S60" i="6"/>
  <c r="N60" i="13"/>
  <c r="K57" i="28"/>
  <c r="N38" i="13"/>
  <c r="S38" i="6"/>
  <c r="K24" i="28"/>
  <c r="S23" i="6"/>
  <c r="N23" i="13"/>
  <c r="K49" i="28"/>
  <c r="N13" i="13"/>
  <c r="S13" i="6"/>
  <c r="K34" i="28"/>
  <c r="N5" i="13"/>
  <c r="S5" i="6"/>
  <c r="K44" i="28"/>
  <c r="E58" i="7"/>
  <c r="S61" i="6"/>
  <c r="N61" i="13"/>
  <c r="K54" i="28"/>
  <c r="N54" i="13"/>
  <c r="S54" i="6"/>
  <c r="K29" i="28"/>
  <c r="S36" i="6"/>
  <c r="N36" i="13"/>
  <c r="K10" i="28"/>
  <c r="N21" i="13"/>
  <c r="S21" i="6"/>
  <c r="K53" i="28"/>
  <c r="S7" i="6"/>
  <c r="N7" i="13"/>
  <c r="K13" i="28"/>
  <c r="S27" i="6"/>
  <c r="N27" i="13"/>
  <c r="K60" i="28"/>
  <c r="E43" i="7"/>
  <c r="E11" i="7"/>
  <c r="S43" i="6"/>
  <c r="N43" i="13"/>
  <c r="K7" i="28"/>
  <c r="S53" i="6"/>
  <c r="N53" i="13"/>
  <c r="K58" i="28"/>
  <c r="S41" i="6"/>
  <c r="N41" i="13"/>
  <c r="K16" i="28"/>
  <c r="N34" i="13"/>
  <c r="S34" i="6"/>
  <c r="K21" i="28"/>
  <c r="S20" i="6"/>
  <c r="N20" i="13"/>
  <c r="K23" i="28"/>
  <c r="E30" i="7"/>
  <c r="E8" i="7"/>
  <c r="E25" i="7"/>
  <c r="E61" i="7"/>
  <c r="E59" i="7"/>
  <c r="E5" i="7"/>
  <c r="E32" i="7"/>
  <c r="E37" i="7"/>
  <c r="E2" i="7"/>
  <c r="AC62" i="5"/>
  <c r="AB62" i="5"/>
  <c r="AA62" i="5"/>
  <c r="Y62" i="5"/>
  <c r="X62" i="5"/>
  <c r="Z62" i="5"/>
  <c r="U62" i="5"/>
  <c r="T62" i="5"/>
  <c r="BB58" i="1"/>
  <c r="BD58" i="6" s="1"/>
  <c r="BB21" i="1"/>
  <c r="BD21" i="6" s="1"/>
  <c r="BB32" i="1"/>
  <c r="BD32" i="6" s="1"/>
  <c r="BB19" i="1"/>
  <c r="BD19" i="6" s="1"/>
  <c r="BB20" i="1"/>
  <c r="BD20" i="6" s="1"/>
  <c r="BB30" i="1"/>
  <c r="BD30" i="6" s="1"/>
  <c r="BB8" i="1"/>
  <c r="BD8" i="6" s="1"/>
  <c r="BB56" i="1"/>
  <c r="BD56" i="6" s="1"/>
  <c r="BB43" i="1"/>
  <c r="BD43" i="6" s="1"/>
  <c r="BB29" i="1"/>
  <c r="BD29" i="6" s="1"/>
  <c r="BB37" i="1"/>
  <c r="BD37" i="6" s="1"/>
  <c r="BB54" i="1"/>
  <c r="BD54" i="6" s="1"/>
  <c r="BB35" i="1"/>
  <c r="BD35" i="6" s="1"/>
  <c r="BB42" i="1"/>
  <c r="BD42" i="6" s="1"/>
  <c r="BB24" i="1"/>
  <c r="BD24" i="6" s="1"/>
  <c r="BB50" i="1"/>
  <c r="BD50" i="6" s="1"/>
  <c r="BB38" i="1"/>
  <c r="BD38" i="6" s="1"/>
  <c r="BB13" i="1"/>
  <c r="BD13" i="6" s="1"/>
  <c r="BB23" i="1"/>
  <c r="BD23" i="6" s="1"/>
  <c r="BB33" i="1"/>
  <c r="BD33" i="6" s="1"/>
  <c r="BB12" i="1"/>
  <c r="BD12" i="6" s="1"/>
  <c r="BB15" i="1"/>
  <c r="BD15" i="6" s="1"/>
  <c r="BB62" i="1"/>
  <c r="BD62" i="6" s="1"/>
  <c r="BB45" i="1"/>
  <c r="BD45" i="6" s="1"/>
  <c r="BB47" i="1"/>
  <c r="BD47" i="6" s="1"/>
  <c r="BB41" i="1"/>
  <c r="BD41" i="6" s="1"/>
  <c r="BB27" i="1"/>
  <c r="BD27" i="6" s="1"/>
  <c r="BB18" i="1"/>
  <c r="BD18" i="6" s="1"/>
  <c r="BB17" i="1"/>
  <c r="BD17" i="6" s="1"/>
  <c r="BB53" i="1"/>
  <c r="BD53" i="6" s="1"/>
  <c r="BB59" i="1"/>
  <c r="BD59" i="6" s="1"/>
  <c r="BB22" i="1"/>
  <c r="BD22" i="6" s="1"/>
  <c r="BB48" i="1"/>
  <c r="BD48" i="6" s="1"/>
  <c r="BB31" i="1"/>
  <c r="BD31" i="6" s="1"/>
  <c r="BB40" i="1"/>
  <c r="BD40" i="6" s="1"/>
  <c r="BB57" i="1"/>
  <c r="BD57" i="6" s="1"/>
  <c r="BB44" i="1"/>
  <c r="BD44" i="6" s="1"/>
  <c r="BB10" i="1"/>
  <c r="BD10" i="6" s="1"/>
  <c r="BB7" i="1"/>
  <c r="BD7" i="6" s="1"/>
  <c r="BB55" i="1"/>
  <c r="BD55" i="6" s="1"/>
  <c r="BB52" i="1"/>
  <c r="BD52" i="6" s="1"/>
  <c r="BB39" i="1"/>
  <c r="BD39" i="6" s="1"/>
  <c r="BB34" i="1"/>
  <c r="BD34" i="6" s="1"/>
  <c r="BB4" i="1"/>
  <c r="BD4" i="6" s="1"/>
  <c r="BB5" i="1"/>
  <c r="BD5" i="6" s="1"/>
  <c r="BB14" i="1" l="1"/>
  <c r="BD14" i="6" s="1"/>
  <c r="BB11" i="1"/>
  <c r="BD11" i="6" s="1"/>
  <c r="BB6" i="1"/>
  <c r="BD6" i="6" s="1"/>
  <c r="BB28" i="1"/>
  <c r="BD28" i="6" s="1"/>
  <c r="BB26" i="1"/>
  <c r="BD26" i="6" s="1"/>
  <c r="BB49" i="1"/>
  <c r="BD49" i="6" s="1"/>
  <c r="N16" i="13"/>
  <c r="E14" i="7"/>
  <c r="BB16" i="1"/>
  <c r="BD16" i="6" s="1"/>
  <c r="AW55" i="6"/>
  <c r="Z55" i="13"/>
  <c r="W52" i="28"/>
  <c r="AW43" i="6"/>
  <c r="Z43" i="13"/>
  <c r="W7" i="28"/>
  <c r="H41" i="7"/>
  <c r="AW57" i="6"/>
  <c r="Z57" i="13"/>
  <c r="W42" i="28"/>
  <c r="H55" i="7"/>
  <c r="AW7" i="6"/>
  <c r="Z7" i="13"/>
  <c r="W13" i="28"/>
  <c r="AW11" i="6"/>
  <c r="Z11" i="13"/>
  <c r="W47" i="28"/>
  <c r="N14" i="13"/>
  <c r="E12" i="7"/>
  <c r="S14" i="6"/>
  <c r="K39" i="28"/>
  <c r="AW21" i="6"/>
  <c r="Z21" i="13"/>
  <c r="W53" i="28"/>
  <c r="H19" i="7"/>
  <c r="AW14" i="6"/>
  <c r="Z14" i="13"/>
  <c r="W39" i="28"/>
  <c r="H12" i="7"/>
  <c r="AW25" i="6"/>
  <c r="Z25" i="13"/>
  <c r="W20" i="28"/>
  <c r="AW47" i="6"/>
  <c r="Z47" i="13"/>
  <c r="W33" i="28"/>
  <c r="H45" i="7"/>
  <c r="AW39" i="6"/>
  <c r="Z39" i="13"/>
  <c r="W22" i="28"/>
  <c r="H37" i="7"/>
  <c r="G28" i="7"/>
  <c r="AM30" i="6"/>
  <c r="V30" i="13"/>
  <c r="S3" i="28"/>
  <c r="AW62" i="6"/>
  <c r="Z62" i="13"/>
  <c r="W14" i="28"/>
  <c r="H60" i="7"/>
  <c r="AW22" i="6"/>
  <c r="Z22" i="13"/>
  <c r="W6" i="28"/>
  <c r="H20" i="7"/>
  <c r="AW38" i="6"/>
  <c r="Z38" i="13"/>
  <c r="W24" i="28"/>
  <c r="H36" i="7"/>
  <c r="N26" i="13"/>
  <c r="S26" i="6"/>
  <c r="K36" i="28"/>
  <c r="E24" i="7"/>
  <c r="N62" i="13"/>
  <c r="S62" i="6"/>
  <c r="E60" i="7"/>
  <c r="K14" i="28"/>
  <c r="AW41" i="6"/>
  <c r="Z41" i="13"/>
  <c r="W16" i="28"/>
  <c r="H39" i="7"/>
  <c r="AW4" i="6"/>
  <c r="Z4" i="13"/>
  <c r="W18" i="28"/>
  <c r="H2" i="7"/>
  <c r="AW8" i="6"/>
  <c r="Z8" i="13"/>
  <c r="W51" i="28"/>
  <c r="H6" i="7"/>
  <c r="AW34" i="6"/>
  <c r="Z34" i="13"/>
  <c r="W21" i="28"/>
  <c r="H32" i="7"/>
  <c r="AW48" i="6"/>
  <c r="Z48" i="13"/>
  <c r="W30" i="28"/>
  <c r="H46" i="7"/>
  <c r="AW46" i="6"/>
  <c r="Z46" i="13"/>
  <c r="W27" i="28"/>
  <c r="H44" i="7"/>
  <c r="AW16" i="6"/>
  <c r="Z16" i="13"/>
  <c r="W37" i="28"/>
  <c r="H14" i="7"/>
  <c r="AW6" i="6"/>
  <c r="Z6" i="13"/>
  <c r="W9" i="28"/>
  <c r="H4" i="7"/>
  <c r="AW19" i="6"/>
  <c r="Z19" i="13"/>
  <c r="W46" i="28"/>
  <c r="H17" i="7"/>
  <c r="S51" i="6"/>
  <c r="N51" i="13"/>
  <c r="E49" i="7"/>
  <c r="K4" i="28"/>
  <c r="AW20" i="6"/>
  <c r="Z20" i="13"/>
  <c r="W23" i="28"/>
  <c r="H18" i="7"/>
  <c r="AW30" i="6"/>
  <c r="Z30" i="13"/>
  <c r="W3" i="28"/>
  <c r="AW23" i="6"/>
  <c r="Z23" i="13"/>
  <c r="W49" i="28"/>
  <c r="AW51" i="6"/>
  <c r="Z51" i="13"/>
  <c r="W4" i="28"/>
  <c r="H49" i="7"/>
  <c r="O33" i="28"/>
  <c r="AC47" i="6"/>
  <c r="R47" i="13"/>
  <c r="F45" i="7"/>
  <c r="AW45" i="6"/>
  <c r="Z45" i="13"/>
  <c r="W32" i="28"/>
  <c r="H43" i="7"/>
  <c r="AW63" i="6"/>
  <c r="Z63" i="13"/>
  <c r="W61" i="28"/>
  <c r="AW56" i="6"/>
  <c r="Z56" i="13"/>
  <c r="W35" i="28"/>
  <c r="H54" i="7"/>
  <c r="AW52" i="6"/>
  <c r="Z52" i="13"/>
  <c r="W28" i="28"/>
  <c r="H50" i="7"/>
  <c r="AW28" i="6"/>
  <c r="Z28" i="13"/>
  <c r="W2" i="28"/>
  <c r="H26" i="7"/>
  <c r="N33" i="13"/>
  <c r="E31" i="7"/>
  <c r="K15" i="28"/>
  <c r="S33" i="6"/>
  <c r="K43" i="28"/>
  <c r="S40" i="6"/>
  <c r="N40" i="13"/>
  <c r="E38" i="7"/>
  <c r="AW42" i="6"/>
  <c r="Z42" i="13"/>
  <c r="W17" i="28"/>
  <c r="H40" i="7"/>
  <c r="AW53" i="6"/>
  <c r="Z53" i="13"/>
  <c r="W58" i="28"/>
  <c r="H51" i="7"/>
  <c r="E50" i="7"/>
  <c r="N52" i="13"/>
  <c r="K28" i="28"/>
  <c r="S52" i="6"/>
  <c r="AW58" i="6"/>
  <c r="Z58" i="13"/>
  <c r="W50" i="28"/>
  <c r="H56" i="7"/>
  <c r="AW31" i="6"/>
  <c r="Z31" i="13"/>
  <c r="W41" i="28"/>
  <c r="H29" i="7"/>
  <c r="E15" i="7"/>
  <c r="S17" i="6"/>
  <c r="K11" i="28"/>
  <c r="N17" i="13"/>
  <c r="AW33" i="6"/>
  <c r="Z33" i="13"/>
  <c r="W15" i="28"/>
  <c r="H31" i="7"/>
  <c r="AW10" i="6"/>
  <c r="Z10" i="13"/>
  <c r="W48" i="28"/>
  <c r="H8" i="7"/>
  <c r="AW18" i="6"/>
  <c r="Z18" i="13"/>
  <c r="W38" i="28"/>
  <c r="H16" i="7"/>
  <c r="AW26" i="6"/>
  <c r="Z26" i="13"/>
  <c r="W36" i="28"/>
  <c r="H24" i="7"/>
  <c r="H9" i="7"/>
  <c r="AW54" i="6"/>
  <c r="Z54" i="13"/>
  <c r="W29" i="28"/>
  <c r="H52" i="7"/>
  <c r="H61" i="7"/>
  <c r="AW61" i="6"/>
  <c r="Z61" i="13"/>
  <c r="W54" i="28"/>
  <c r="H59" i="7"/>
  <c r="AW36" i="6"/>
  <c r="Z36" i="13"/>
  <c r="W10" i="28"/>
  <c r="H34" i="7"/>
  <c r="AW60" i="6"/>
  <c r="Z60" i="13"/>
  <c r="W57" i="28"/>
  <c r="H58" i="7"/>
  <c r="G38" i="7"/>
  <c r="AM40" i="6"/>
  <c r="V40" i="13"/>
  <c r="S43" i="28"/>
  <c r="H53" i="7"/>
  <c r="K51" i="28"/>
  <c r="E6" i="7"/>
  <c r="S8" i="6"/>
  <c r="N8" i="13"/>
  <c r="K17" i="28"/>
  <c r="N42" i="13"/>
  <c r="E40" i="7"/>
  <c r="S42" i="6"/>
  <c r="AW13" i="6"/>
  <c r="Z13" i="13"/>
  <c r="W34" i="28"/>
  <c r="H11" i="7"/>
  <c r="AW49" i="6"/>
  <c r="Z49" i="13"/>
  <c r="W25" i="28"/>
  <c r="AW37" i="6"/>
  <c r="Z37" i="13"/>
  <c r="W26" i="28"/>
  <c r="H35" i="7"/>
  <c r="AW29" i="6"/>
  <c r="Z29" i="13"/>
  <c r="W40" i="28"/>
  <c r="H27" i="7"/>
  <c r="AW40" i="6"/>
  <c r="Z40" i="13"/>
  <c r="W43" i="28"/>
  <c r="AW17" i="6"/>
  <c r="Z17" i="13"/>
  <c r="W11" i="28"/>
  <c r="H15" i="7"/>
  <c r="AW12" i="6"/>
  <c r="Z12" i="13"/>
  <c r="W55" i="28"/>
  <c r="H10" i="7"/>
  <c r="H5" i="7"/>
  <c r="G20" i="7"/>
  <c r="AM22" i="6"/>
  <c r="V22" i="13"/>
  <c r="S6" i="28"/>
  <c r="H21" i="7"/>
  <c r="AW50" i="6"/>
  <c r="Z50" i="13"/>
  <c r="W31" i="28"/>
  <c r="H48" i="7"/>
  <c r="H23" i="7"/>
  <c r="G26" i="7"/>
  <c r="AM28" i="6"/>
  <c r="V28" i="13"/>
  <c r="S2" i="28"/>
  <c r="K9" i="28"/>
  <c r="N6" i="13"/>
  <c r="S6" i="6"/>
  <c r="E4" i="7"/>
  <c r="E29" i="7"/>
  <c r="S31" i="6"/>
  <c r="N31" i="13"/>
  <c r="K41" i="28"/>
  <c r="AW32" i="6"/>
  <c r="Z32" i="13"/>
  <c r="W5" i="28"/>
  <c r="AW44" i="6"/>
  <c r="Z44" i="13"/>
  <c r="W19" i="28"/>
  <c r="H42" i="7"/>
  <c r="AW15" i="6"/>
  <c r="Z15" i="13"/>
  <c r="W12" i="28"/>
  <c r="H13" i="7"/>
  <c r="S11" i="6"/>
  <c r="N11" i="13"/>
  <c r="E9" i="7"/>
  <c r="K47" i="28"/>
  <c r="AW9" i="6"/>
  <c r="Z9" i="13"/>
  <c r="W45" i="28"/>
  <c r="H7" i="7"/>
  <c r="E53" i="7"/>
  <c r="K52" i="28"/>
  <c r="S55" i="6"/>
  <c r="N55" i="13"/>
  <c r="AW59" i="6"/>
  <c r="Z59" i="13"/>
  <c r="W56" i="28"/>
  <c r="H57" i="7"/>
  <c r="G14" i="7"/>
  <c r="AM16" i="6"/>
  <c r="V16" i="13"/>
  <c r="S37" i="28"/>
  <c r="G24" i="7"/>
  <c r="AM26" i="6"/>
  <c r="V26" i="13"/>
  <c r="S36" i="28"/>
  <c r="AW35" i="6"/>
  <c r="Z35" i="13"/>
  <c r="W8" i="28"/>
  <c r="H33" i="7"/>
  <c r="H28" i="7"/>
  <c r="AW24" i="6"/>
  <c r="Z24" i="13"/>
  <c r="W59" i="28"/>
  <c r="H22" i="7"/>
  <c r="H30" i="7"/>
  <c r="I5" i="7"/>
  <c r="AA7" i="13"/>
  <c r="X13" i="28"/>
  <c r="I8" i="7"/>
  <c r="AA10" i="13"/>
  <c r="X48" i="28"/>
  <c r="I29" i="7"/>
  <c r="AA31" i="13"/>
  <c r="X41" i="28"/>
  <c r="I12" i="7"/>
  <c r="AA14" i="13"/>
  <c r="X39" i="28"/>
  <c r="I42" i="7"/>
  <c r="AA44" i="13"/>
  <c r="X19" i="28"/>
  <c r="I55" i="7"/>
  <c r="AA57" i="13"/>
  <c r="X42" i="28"/>
  <c r="I38" i="7"/>
  <c r="AA40" i="13"/>
  <c r="X43" i="28"/>
  <c r="I24" i="7"/>
  <c r="AA26" i="13"/>
  <c r="X36" i="28"/>
  <c r="I15" i="7"/>
  <c r="AA17" i="13"/>
  <c r="X11" i="28"/>
  <c r="I45" i="7"/>
  <c r="AA47" i="13"/>
  <c r="X33" i="28"/>
  <c r="I13" i="7"/>
  <c r="AA15" i="13"/>
  <c r="X12" i="28"/>
  <c r="I10" i="7"/>
  <c r="AA12" i="13"/>
  <c r="X55" i="28"/>
  <c r="I48" i="7"/>
  <c r="AA50" i="13"/>
  <c r="X31" i="28"/>
  <c r="I35" i="7"/>
  <c r="AA37" i="13"/>
  <c r="X26" i="28"/>
  <c r="I54" i="7"/>
  <c r="AA56" i="13"/>
  <c r="X35" i="28"/>
  <c r="I28" i="7"/>
  <c r="AA30" i="13"/>
  <c r="X3" i="28"/>
  <c r="I47" i="7"/>
  <c r="AA49" i="13"/>
  <c r="X25" i="28"/>
  <c r="I23" i="7"/>
  <c r="AA25" i="13"/>
  <c r="X20" i="28"/>
  <c r="I16" i="7"/>
  <c r="AA18" i="13"/>
  <c r="X38" i="28"/>
  <c r="I49" i="7"/>
  <c r="AA51" i="13"/>
  <c r="X4" i="28"/>
  <c r="I60" i="7"/>
  <c r="AA62" i="13"/>
  <c r="X14" i="28"/>
  <c r="I61" i="7"/>
  <c r="AA63" i="13"/>
  <c r="X61" i="28"/>
  <c r="I31" i="7"/>
  <c r="AA33" i="13"/>
  <c r="X15" i="28"/>
  <c r="I21" i="7"/>
  <c r="AA23" i="13"/>
  <c r="X49" i="28"/>
  <c r="I11" i="7"/>
  <c r="AA13" i="13"/>
  <c r="X34" i="28"/>
  <c r="I52" i="7"/>
  <c r="AA54" i="13"/>
  <c r="X29" i="28"/>
  <c r="I27" i="7"/>
  <c r="AA29" i="13"/>
  <c r="X40" i="28"/>
  <c r="I17" i="7"/>
  <c r="AA19" i="13"/>
  <c r="X46" i="28"/>
  <c r="I14" i="7"/>
  <c r="AA16" i="13"/>
  <c r="X37" i="28"/>
  <c r="I32" i="7"/>
  <c r="AA34" i="13"/>
  <c r="X21" i="28"/>
  <c r="I53" i="7"/>
  <c r="AA55" i="13"/>
  <c r="X52" i="28"/>
  <c r="I20" i="7"/>
  <c r="AA22" i="13"/>
  <c r="X6" i="28"/>
  <c r="I57" i="7"/>
  <c r="AA59" i="13"/>
  <c r="X56" i="28"/>
  <c r="I26" i="7"/>
  <c r="AA28" i="13"/>
  <c r="X2" i="28"/>
  <c r="I51" i="7"/>
  <c r="AA53" i="13"/>
  <c r="X58" i="28"/>
  <c r="I25" i="7"/>
  <c r="AA27" i="13"/>
  <c r="X60" i="28"/>
  <c r="I34" i="7"/>
  <c r="AA36" i="13"/>
  <c r="X10" i="28"/>
  <c r="I22" i="7"/>
  <c r="AA24" i="13"/>
  <c r="X59" i="28"/>
  <c r="I33" i="7"/>
  <c r="AA35" i="13"/>
  <c r="X8" i="28"/>
  <c r="I41" i="7"/>
  <c r="AA43" i="13"/>
  <c r="X7" i="28"/>
  <c r="I6" i="7"/>
  <c r="AA8" i="13"/>
  <c r="X51" i="28"/>
  <c r="I7" i="7"/>
  <c r="AA9" i="13"/>
  <c r="X45" i="28"/>
  <c r="I56" i="7"/>
  <c r="AA58" i="13"/>
  <c r="X50" i="28"/>
  <c r="I44" i="7"/>
  <c r="AA46" i="13"/>
  <c r="X27" i="28"/>
  <c r="I4" i="7"/>
  <c r="AA6" i="13"/>
  <c r="X9" i="28"/>
  <c r="I3" i="7"/>
  <c r="AA5" i="13"/>
  <c r="X44" i="28"/>
  <c r="I2" i="7"/>
  <c r="AA4" i="13"/>
  <c r="X18" i="28"/>
  <c r="I37" i="7"/>
  <c r="AA39" i="13"/>
  <c r="X22" i="28"/>
  <c r="I50" i="7"/>
  <c r="AA52" i="13"/>
  <c r="X28" i="28"/>
  <c r="I46" i="7"/>
  <c r="AA48" i="13"/>
  <c r="X30" i="28"/>
  <c r="I59" i="7"/>
  <c r="AA61" i="13"/>
  <c r="X54" i="28"/>
  <c r="I39" i="7"/>
  <c r="AA41" i="13"/>
  <c r="X16" i="28"/>
  <c r="I43" i="7"/>
  <c r="AA45" i="13"/>
  <c r="X32" i="28"/>
  <c r="I36" i="7"/>
  <c r="AA38" i="13"/>
  <c r="X24" i="28"/>
  <c r="I40" i="7"/>
  <c r="AA42" i="13"/>
  <c r="X17" i="28"/>
  <c r="I58" i="7"/>
  <c r="AA60" i="13"/>
  <c r="X57" i="28"/>
  <c r="I18" i="7"/>
  <c r="AA20" i="13"/>
  <c r="X23" i="28"/>
  <c r="I9" i="7"/>
  <c r="AA11" i="13"/>
  <c r="X47" i="28"/>
  <c r="I30" i="7"/>
  <c r="AA32" i="13"/>
  <c r="X5" i="28"/>
  <c r="I19" i="7"/>
  <c r="AA21" i="13"/>
  <c r="X53" i="28"/>
  <c r="B2" i="15" l="1"/>
  <c r="H2" i="15" s="1"/>
  <c r="ED18" i="15"/>
  <c r="DF18" i="15"/>
  <c r="DX18" i="15"/>
  <c r="DR18" i="15"/>
  <c r="CT18" i="15"/>
  <c r="DL18" i="15"/>
  <c r="CN18" i="15"/>
  <c r="CB18" i="15"/>
  <c r="BD18" i="15"/>
  <c r="CZ18" i="15"/>
  <c r="BV18" i="15"/>
  <c r="AX18" i="15"/>
  <c r="AF18" i="15"/>
  <c r="G18" i="15"/>
  <c r="CH18" i="15"/>
  <c r="BP18" i="15"/>
  <c r="BJ18" i="15"/>
  <c r="Z18" i="15"/>
  <c r="AR18" i="15"/>
  <c r="T18" i="15"/>
  <c r="AL18" i="15"/>
  <c r="N18" i="15"/>
  <c r="ED10" i="15"/>
  <c r="DF10" i="15"/>
  <c r="DX10" i="15"/>
  <c r="DR10" i="15"/>
  <c r="CT10" i="15"/>
  <c r="DL10" i="15"/>
  <c r="CB10" i="15"/>
  <c r="BD10" i="15"/>
  <c r="CZ10" i="15"/>
  <c r="BV10" i="15"/>
  <c r="AX10" i="15"/>
  <c r="CN10" i="15"/>
  <c r="AF10" i="15"/>
  <c r="G10" i="15"/>
  <c r="CH10" i="15"/>
  <c r="T10" i="15"/>
  <c r="N10" i="15"/>
  <c r="BP10" i="15"/>
  <c r="AR10" i="15"/>
  <c r="BJ10" i="15"/>
  <c r="Z10" i="15"/>
  <c r="AL10" i="15"/>
  <c r="DL17" i="15"/>
  <c r="ED17" i="15"/>
  <c r="DF17" i="15"/>
  <c r="DX17" i="15"/>
  <c r="CZ17" i="15"/>
  <c r="DR17" i="15"/>
  <c r="CT17" i="15"/>
  <c r="CH17" i="15"/>
  <c r="BJ17" i="15"/>
  <c r="CB17" i="15"/>
  <c r="BD17" i="15"/>
  <c r="AX17" i="15"/>
  <c r="AL17" i="15"/>
  <c r="N17" i="15"/>
  <c r="AF17" i="15"/>
  <c r="CN17" i="15"/>
  <c r="BV17" i="15"/>
  <c r="G17" i="15"/>
  <c r="BP17" i="15"/>
  <c r="Z17" i="15"/>
  <c r="T17" i="15"/>
  <c r="AR17" i="15"/>
  <c r="DL9" i="15"/>
  <c r="ED9" i="15"/>
  <c r="DF9" i="15"/>
  <c r="DX9" i="15"/>
  <c r="CZ9" i="15"/>
  <c r="DR9" i="15"/>
  <c r="CT9" i="15"/>
  <c r="CH9" i="15"/>
  <c r="BJ9" i="15"/>
  <c r="CB9" i="15"/>
  <c r="BD9" i="15"/>
  <c r="AX9" i="15"/>
  <c r="AL9" i="15"/>
  <c r="N9" i="15"/>
  <c r="CN9" i="15"/>
  <c r="AF9" i="15"/>
  <c r="Z9" i="15"/>
  <c r="T9" i="15"/>
  <c r="BV9" i="15"/>
  <c r="G9" i="15"/>
  <c r="BP9" i="15"/>
  <c r="AR9" i="15"/>
  <c r="DR20" i="15"/>
  <c r="DL20" i="15"/>
  <c r="DF20" i="15"/>
  <c r="CZ20" i="15"/>
  <c r="CT20" i="15"/>
  <c r="BP20" i="15"/>
  <c r="CN20" i="15"/>
  <c r="CH20" i="15"/>
  <c r="BJ20" i="15"/>
  <c r="ED20" i="15"/>
  <c r="CB20" i="15"/>
  <c r="AR20" i="15"/>
  <c r="T20" i="15"/>
  <c r="DX20" i="15"/>
  <c r="BV20" i="15"/>
  <c r="AL20" i="15"/>
  <c r="BD20" i="15"/>
  <c r="Z20" i="15"/>
  <c r="AX20" i="15"/>
  <c r="N20" i="15"/>
  <c r="AF20" i="15"/>
  <c r="G20" i="15"/>
  <c r="ED22" i="15"/>
  <c r="DF22" i="15"/>
  <c r="DX22" i="15"/>
  <c r="CT22" i="15"/>
  <c r="CN22" i="15"/>
  <c r="CB22" i="15"/>
  <c r="BD22" i="15"/>
  <c r="BV22" i="15"/>
  <c r="AX22" i="15"/>
  <c r="DR22" i="15"/>
  <c r="BP22" i="15"/>
  <c r="AF22" i="15"/>
  <c r="G22" i="15"/>
  <c r="DL22" i="15"/>
  <c r="CZ22" i="15"/>
  <c r="BJ22" i="15"/>
  <c r="AR22" i="15"/>
  <c r="N22" i="15"/>
  <c r="AL22" i="15"/>
  <c r="Z22" i="15"/>
  <c r="CH22" i="15"/>
  <c r="T22" i="15"/>
  <c r="ED14" i="15"/>
  <c r="DF14" i="15"/>
  <c r="DX14" i="15"/>
  <c r="CT14" i="15"/>
  <c r="CN14" i="15"/>
  <c r="DR14" i="15"/>
  <c r="CB14" i="15"/>
  <c r="BD14" i="15"/>
  <c r="DL14" i="15"/>
  <c r="BV14" i="15"/>
  <c r="AX14" i="15"/>
  <c r="BP14" i="15"/>
  <c r="AF14" i="15"/>
  <c r="G14" i="15"/>
  <c r="BJ14" i="15"/>
  <c r="AR14" i="15"/>
  <c r="Z14" i="15"/>
  <c r="CZ14" i="15"/>
  <c r="CH14" i="15"/>
  <c r="AL14" i="15"/>
  <c r="T14" i="15"/>
  <c r="N14" i="15"/>
  <c r="ED6" i="15"/>
  <c r="DF6" i="15"/>
  <c r="DX6" i="15"/>
  <c r="CT6" i="15"/>
  <c r="CB6" i="15"/>
  <c r="BD6" i="15"/>
  <c r="BV6" i="15"/>
  <c r="AX6" i="15"/>
  <c r="BP6" i="15"/>
  <c r="AF6" i="15"/>
  <c r="G6" i="15"/>
  <c r="CZ6" i="15"/>
  <c r="BJ6" i="15"/>
  <c r="AR6" i="15"/>
  <c r="N6" i="15"/>
  <c r="AL6" i="15"/>
  <c r="DR6" i="15"/>
  <c r="CN6" i="15"/>
  <c r="Z6" i="15"/>
  <c r="DL6" i="15"/>
  <c r="CH6" i="15"/>
  <c r="T6" i="15"/>
  <c r="DL21" i="15"/>
  <c r="ED21" i="15"/>
  <c r="DF21" i="15"/>
  <c r="CZ21" i="15"/>
  <c r="CT21" i="15"/>
  <c r="CN21" i="15"/>
  <c r="CH21" i="15"/>
  <c r="BJ21" i="15"/>
  <c r="CB21" i="15"/>
  <c r="BD21" i="15"/>
  <c r="DX21" i="15"/>
  <c r="BV21" i="15"/>
  <c r="AL21" i="15"/>
  <c r="N21" i="15"/>
  <c r="DR21" i="15"/>
  <c r="BP21" i="15"/>
  <c r="AF21" i="15"/>
  <c r="AX21" i="15"/>
  <c r="T21" i="15"/>
  <c r="AR21" i="15"/>
  <c r="G21" i="15"/>
  <c r="Z21" i="15"/>
  <c r="DL13" i="15"/>
  <c r="ED13" i="15"/>
  <c r="DF13" i="15"/>
  <c r="CZ13" i="15"/>
  <c r="CT13" i="15"/>
  <c r="DX13" i="15"/>
  <c r="CN13" i="15"/>
  <c r="CH13" i="15"/>
  <c r="BJ13" i="15"/>
  <c r="DR13" i="15"/>
  <c r="CB13" i="15"/>
  <c r="BD13" i="15"/>
  <c r="BV13" i="15"/>
  <c r="AL13" i="15"/>
  <c r="N13" i="15"/>
  <c r="BP13" i="15"/>
  <c r="AF13" i="15"/>
  <c r="AR13" i="15"/>
  <c r="Z13" i="15"/>
  <c r="AX13" i="15"/>
  <c r="T13" i="15"/>
  <c r="G13" i="15"/>
  <c r="DL5" i="15"/>
  <c r="ED5" i="15"/>
  <c r="DF5" i="15"/>
  <c r="CZ5" i="15"/>
  <c r="CT5" i="15"/>
  <c r="CH5" i="15"/>
  <c r="BJ5" i="15"/>
  <c r="CB5" i="15"/>
  <c r="BD5" i="15"/>
  <c r="BV5" i="15"/>
  <c r="AL5" i="15"/>
  <c r="N5" i="15"/>
  <c r="BP5" i="15"/>
  <c r="AX5" i="15"/>
  <c r="T5" i="15"/>
  <c r="AR5" i="15"/>
  <c r="G5" i="15"/>
  <c r="DX5" i="15"/>
  <c r="AF5" i="15"/>
  <c r="DR5" i="15"/>
  <c r="CN5" i="15"/>
  <c r="Z5" i="15"/>
  <c r="DR16" i="15"/>
  <c r="DL16" i="15"/>
  <c r="ED16" i="15"/>
  <c r="DX16" i="15"/>
  <c r="CZ16" i="15"/>
  <c r="DF16" i="15"/>
  <c r="BP16" i="15"/>
  <c r="CH16" i="15"/>
  <c r="BJ16" i="15"/>
  <c r="BD16" i="15"/>
  <c r="AR16" i="15"/>
  <c r="T16" i="15"/>
  <c r="AX16" i="15"/>
  <c r="AL16" i="15"/>
  <c r="CT16" i="15"/>
  <c r="CB16" i="15"/>
  <c r="AF16" i="15"/>
  <c r="N16" i="15"/>
  <c r="CN16" i="15"/>
  <c r="BV16" i="15"/>
  <c r="G16" i="15"/>
  <c r="Z16" i="15"/>
  <c r="DR12" i="15"/>
  <c r="DL12" i="15"/>
  <c r="DF12" i="15"/>
  <c r="CZ12" i="15"/>
  <c r="ED12" i="15"/>
  <c r="CT12" i="15"/>
  <c r="BP12" i="15"/>
  <c r="DX12" i="15"/>
  <c r="CN12" i="15"/>
  <c r="CH12" i="15"/>
  <c r="BJ12" i="15"/>
  <c r="CB12" i="15"/>
  <c r="AR12" i="15"/>
  <c r="T12" i="15"/>
  <c r="BV12" i="15"/>
  <c r="AL12" i="15"/>
  <c r="G12" i="15"/>
  <c r="BD12" i="15"/>
  <c r="AF12" i="15"/>
  <c r="Z12" i="15"/>
  <c r="N12" i="15"/>
  <c r="AX12" i="15"/>
  <c r="DR8" i="15"/>
  <c r="DL8" i="15"/>
  <c r="ED8" i="15"/>
  <c r="DX8" i="15"/>
  <c r="CZ8" i="15"/>
  <c r="CN8" i="15"/>
  <c r="BP8" i="15"/>
  <c r="CH8" i="15"/>
  <c r="BJ8" i="15"/>
  <c r="CT8" i="15"/>
  <c r="BD8" i="15"/>
  <c r="AR8" i="15"/>
  <c r="T8" i="15"/>
  <c r="AX8" i="15"/>
  <c r="AL8" i="15"/>
  <c r="AF8" i="15"/>
  <c r="Z8" i="15"/>
  <c r="DF8" i="15"/>
  <c r="CB8" i="15"/>
  <c r="N8" i="15"/>
  <c r="BV8" i="15"/>
  <c r="G8" i="15"/>
  <c r="DR4" i="15"/>
  <c r="DL4" i="15"/>
  <c r="DF4" i="15"/>
  <c r="CZ4" i="15"/>
  <c r="CT4" i="15"/>
  <c r="CN4" i="15"/>
  <c r="BP4" i="15"/>
  <c r="CH4" i="15"/>
  <c r="BJ4" i="15"/>
  <c r="CB4" i="15"/>
  <c r="AR4" i="15"/>
  <c r="T4" i="15"/>
  <c r="BV4" i="15"/>
  <c r="AL4" i="15"/>
  <c r="BD4" i="15"/>
  <c r="Z4" i="15"/>
  <c r="AX4" i="15"/>
  <c r="N4" i="15"/>
  <c r="ED4" i="15"/>
  <c r="G4" i="15"/>
  <c r="DX4" i="15"/>
  <c r="AF4" i="15"/>
  <c r="DX19" i="15"/>
  <c r="DR19" i="15"/>
  <c r="DL19" i="15"/>
  <c r="CN19" i="15"/>
  <c r="DF19" i="15"/>
  <c r="CZ19" i="15"/>
  <c r="BV19" i="15"/>
  <c r="AX19" i="15"/>
  <c r="CT19" i="15"/>
  <c r="BP19" i="15"/>
  <c r="CH19" i="15"/>
  <c r="Z19" i="15"/>
  <c r="ED19" i="15"/>
  <c r="CB19" i="15"/>
  <c r="AR19" i="15"/>
  <c r="BJ19" i="15"/>
  <c r="BD19" i="15"/>
  <c r="T19" i="15"/>
  <c r="AL19" i="15"/>
  <c r="N19" i="15"/>
  <c r="G19" i="15"/>
  <c r="AF19" i="15"/>
  <c r="DX15" i="15"/>
  <c r="DR15" i="15"/>
  <c r="CN15" i="15"/>
  <c r="ED15" i="15"/>
  <c r="DL15" i="15"/>
  <c r="BV15" i="15"/>
  <c r="AX15" i="15"/>
  <c r="DF15" i="15"/>
  <c r="BP15" i="15"/>
  <c r="BJ15" i="15"/>
  <c r="Z15" i="15"/>
  <c r="BD15" i="15"/>
  <c r="AR15" i="15"/>
  <c r="CZ15" i="15"/>
  <c r="CH15" i="15"/>
  <c r="AL15" i="15"/>
  <c r="T15" i="15"/>
  <c r="CT15" i="15"/>
  <c r="CB15" i="15"/>
  <c r="AF15" i="15"/>
  <c r="N15" i="15"/>
  <c r="G15" i="15"/>
  <c r="DX11" i="15"/>
  <c r="DR11" i="15"/>
  <c r="DL11" i="15"/>
  <c r="CN11" i="15"/>
  <c r="DF11" i="15"/>
  <c r="CZ11" i="15"/>
  <c r="BV11" i="15"/>
  <c r="AX11" i="15"/>
  <c r="ED11" i="15"/>
  <c r="CT11" i="15"/>
  <c r="BP11" i="15"/>
  <c r="CH11" i="15"/>
  <c r="Z11" i="15"/>
  <c r="CB11" i="15"/>
  <c r="AR11" i="15"/>
  <c r="N11" i="15"/>
  <c r="G11" i="15"/>
  <c r="BJ11" i="15"/>
  <c r="AL11" i="15"/>
  <c r="BD11" i="15"/>
  <c r="AF11" i="15"/>
  <c r="T11" i="15"/>
  <c r="DX7" i="15"/>
  <c r="DR7" i="15"/>
  <c r="ED7" i="15"/>
  <c r="BV7" i="15"/>
  <c r="AX7" i="15"/>
  <c r="CN7" i="15"/>
  <c r="BP7" i="15"/>
  <c r="CZ7" i="15"/>
  <c r="BJ7" i="15"/>
  <c r="Z7" i="15"/>
  <c r="CT7" i="15"/>
  <c r="BD7" i="15"/>
  <c r="AR7" i="15"/>
  <c r="AL7" i="15"/>
  <c r="G7" i="15"/>
  <c r="AF7" i="15"/>
  <c r="DL7" i="15"/>
  <c r="CH7" i="15"/>
  <c r="T7" i="15"/>
  <c r="DF7" i="15"/>
  <c r="CB7" i="15"/>
  <c r="N7" i="15"/>
  <c r="DX3" i="15"/>
  <c r="DR3" i="15"/>
  <c r="DL3" i="15"/>
  <c r="DF3" i="15"/>
  <c r="CZ3" i="15"/>
  <c r="BV3" i="15"/>
  <c r="AX3" i="15"/>
  <c r="CT3" i="15"/>
  <c r="CN3" i="15"/>
  <c r="BP3" i="15"/>
  <c r="CH3" i="15"/>
  <c r="Z3" i="15"/>
  <c r="CB3" i="15"/>
  <c r="AR3" i="15"/>
  <c r="BJ3" i="15"/>
  <c r="AF3" i="15"/>
  <c r="BD3" i="15"/>
  <c r="T3" i="15"/>
  <c r="AL3" i="15"/>
  <c r="N3" i="15"/>
  <c r="ED3" i="15"/>
  <c r="G3" i="15"/>
  <c r="B19" i="15"/>
  <c r="B7" i="15"/>
  <c r="B15" i="15"/>
  <c r="B3" i="15"/>
  <c r="B11" i="15"/>
  <c r="CO2" i="15"/>
  <c r="EE2" i="15"/>
  <c r="AM2" i="15"/>
  <c r="B20" i="15"/>
  <c r="B16" i="15"/>
  <c r="B12" i="15"/>
  <c r="B8" i="15"/>
  <c r="B4" i="15"/>
  <c r="B22" i="15"/>
  <c r="B18" i="15"/>
  <c r="B14" i="15"/>
  <c r="B10" i="15"/>
  <c r="B6" i="15"/>
  <c r="B21" i="15"/>
  <c r="B17" i="15"/>
  <c r="B13" i="15"/>
  <c r="B9" i="15"/>
  <c r="B5" i="15"/>
  <c r="CU2" i="15" l="1"/>
  <c r="CC2" i="15"/>
  <c r="AG2" i="15"/>
  <c r="AA2" i="15"/>
  <c r="BE2" i="15"/>
  <c r="BK2" i="15"/>
  <c r="U2" i="15"/>
  <c r="DM2" i="15"/>
  <c r="DY2" i="15"/>
  <c r="BW2" i="15"/>
  <c r="DA2" i="15"/>
  <c r="CI2" i="15"/>
  <c r="AS2" i="15"/>
  <c r="EJ2" i="15"/>
  <c r="AY2" i="15"/>
  <c r="DS2" i="15"/>
  <c r="O2" i="15"/>
  <c r="DG2" i="15"/>
  <c r="BQ2" i="15"/>
  <c r="H8" i="15"/>
  <c r="AG8" i="15"/>
  <c r="CI8" i="15"/>
  <c r="DG8" i="15"/>
  <c r="EE8" i="15"/>
  <c r="U8" i="15"/>
  <c r="AM8" i="15"/>
  <c r="BE8" i="15"/>
  <c r="BW8" i="15"/>
  <c r="CO8" i="15"/>
  <c r="DM8" i="15"/>
  <c r="EJ8" i="15"/>
  <c r="AA8" i="15"/>
  <c r="BQ8" i="15"/>
  <c r="DA8" i="15"/>
  <c r="O8" i="15"/>
  <c r="CC8" i="15"/>
  <c r="AS8" i="15"/>
  <c r="DS8" i="15"/>
  <c r="AY8" i="15"/>
  <c r="DY8" i="15"/>
  <c r="CU8" i="15"/>
  <c r="BK8" i="15"/>
  <c r="H5" i="15"/>
  <c r="EE5" i="15"/>
  <c r="AM5" i="15"/>
  <c r="CI5" i="15"/>
  <c r="CU5" i="15"/>
  <c r="AY5" i="15"/>
  <c r="AG5" i="15"/>
  <c r="CC5" i="15"/>
  <c r="DY5" i="15"/>
  <c r="O5" i="15"/>
  <c r="AA5" i="15"/>
  <c r="AS5" i="15"/>
  <c r="CO5" i="15"/>
  <c r="EJ5" i="15"/>
  <c r="BQ5" i="15"/>
  <c r="BW5" i="15"/>
  <c r="DA5" i="15"/>
  <c r="DG5" i="15"/>
  <c r="U5" i="15"/>
  <c r="DM5" i="15"/>
  <c r="BK5" i="15"/>
  <c r="DS5" i="15"/>
  <c r="BE5" i="15"/>
  <c r="H13" i="15"/>
  <c r="AY13" i="15"/>
  <c r="CI13" i="15"/>
  <c r="CU13" i="15"/>
  <c r="EE13" i="15"/>
  <c r="AM13" i="15"/>
  <c r="BE13" i="15"/>
  <c r="DA13" i="15"/>
  <c r="DG13" i="15"/>
  <c r="DS13" i="15"/>
  <c r="U13" i="15"/>
  <c r="BQ13" i="15"/>
  <c r="DM13" i="15"/>
  <c r="BK13" i="15"/>
  <c r="BW13" i="15"/>
  <c r="AS13" i="15"/>
  <c r="EJ13" i="15"/>
  <c r="CC13" i="15"/>
  <c r="AA13" i="15"/>
  <c r="CO13" i="15"/>
  <c r="O13" i="15"/>
  <c r="DY13" i="15"/>
  <c r="AG13" i="15"/>
  <c r="H21" i="15"/>
  <c r="AM21" i="15"/>
  <c r="CU21" i="15"/>
  <c r="AY21" i="15"/>
  <c r="CI21" i="15"/>
  <c r="EE21" i="15"/>
  <c r="AG21" i="15"/>
  <c r="CC21" i="15"/>
  <c r="DY21" i="15"/>
  <c r="O21" i="15"/>
  <c r="AA21" i="15"/>
  <c r="AS21" i="15"/>
  <c r="CO21" i="15"/>
  <c r="EJ21" i="15"/>
  <c r="U21" i="15"/>
  <c r="DM21" i="15"/>
  <c r="BK21" i="15"/>
  <c r="BE21" i="15"/>
  <c r="DS21" i="15"/>
  <c r="BQ21" i="15"/>
  <c r="BW21" i="15"/>
  <c r="DA21" i="15"/>
  <c r="DG21" i="15"/>
  <c r="H10" i="15"/>
  <c r="O10" i="15"/>
  <c r="AM10" i="15"/>
  <c r="CU10" i="15"/>
  <c r="AY10" i="15"/>
  <c r="BW10" i="15"/>
  <c r="DG10" i="15"/>
  <c r="BK10" i="15"/>
  <c r="EE10" i="15"/>
  <c r="AA10" i="15"/>
  <c r="CI10" i="15"/>
  <c r="DS10" i="15"/>
  <c r="DM10" i="15"/>
  <c r="BQ10" i="15"/>
  <c r="U10" i="15"/>
  <c r="DA10" i="15"/>
  <c r="BE10" i="15"/>
  <c r="CC10" i="15"/>
  <c r="EJ10" i="15"/>
  <c r="AS10" i="15"/>
  <c r="DY10" i="15"/>
  <c r="AG10" i="15"/>
  <c r="CO10" i="15"/>
  <c r="H18" i="15"/>
  <c r="AY18" i="15"/>
  <c r="BW18" i="15"/>
  <c r="DG18" i="15"/>
  <c r="O18" i="15"/>
  <c r="EE18" i="15"/>
  <c r="AM18" i="15"/>
  <c r="CU18" i="15"/>
  <c r="AA18" i="15"/>
  <c r="CI18" i="15"/>
  <c r="BK18" i="15"/>
  <c r="DS18" i="15"/>
  <c r="EJ18" i="15"/>
  <c r="CO18" i="15"/>
  <c r="AS18" i="15"/>
  <c r="DY18" i="15"/>
  <c r="CC18" i="15"/>
  <c r="AG18" i="15"/>
  <c r="DA18" i="15"/>
  <c r="BQ18" i="15"/>
  <c r="BE18" i="15"/>
  <c r="DM18" i="15"/>
  <c r="U18" i="15"/>
  <c r="H4" i="15"/>
  <c r="AG4" i="15"/>
  <c r="CI4" i="15"/>
  <c r="DG4" i="15"/>
  <c r="EE4" i="15"/>
  <c r="U4" i="15"/>
  <c r="AM4" i="15"/>
  <c r="BE4" i="15"/>
  <c r="BW4" i="15"/>
  <c r="CO4" i="15"/>
  <c r="DM4" i="15"/>
  <c r="EJ4" i="15"/>
  <c r="O4" i="15"/>
  <c r="AY4" i="15"/>
  <c r="CC4" i="15"/>
  <c r="DY4" i="15"/>
  <c r="BQ4" i="15"/>
  <c r="BK4" i="15"/>
  <c r="CU4" i="15"/>
  <c r="AA4" i="15"/>
  <c r="DA4" i="15"/>
  <c r="AS4" i="15"/>
  <c r="DS4" i="15"/>
  <c r="H20" i="15"/>
  <c r="U20" i="15"/>
  <c r="AM20" i="15"/>
  <c r="BE20" i="15"/>
  <c r="BW20" i="15"/>
  <c r="CO20" i="15"/>
  <c r="DM20" i="15"/>
  <c r="EJ20" i="15"/>
  <c r="AA20" i="15"/>
  <c r="BQ20" i="15"/>
  <c r="DA20" i="15"/>
  <c r="AS20" i="15"/>
  <c r="BK20" i="15"/>
  <c r="CU20" i="15"/>
  <c r="DS20" i="15"/>
  <c r="O20" i="15"/>
  <c r="AY20" i="15"/>
  <c r="CC20" i="15"/>
  <c r="DY20" i="15"/>
  <c r="AG20" i="15"/>
  <c r="DG20" i="15"/>
  <c r="EE20" i="15"/>
  <c r="CI20" i="15"/>
  <c r="H11" i="15"/>
  <c r="AS11" i="15"/>
  <c r="BK11" i="15"/>
  <c r="CU11" i="15"/>
  <c r="DS11" i="15"/>
  <c r="O11" i="15"/>
  <c r="AA11" i="15"/>
  <c r="AY11" i="15"/>
  <c r="BQ11" i="15"/>
  <c r="CC11" i="15"/>
  <c r="DA11" i="15"/>
  <c r="DY11" i="15"/>
  <c r="AM11" i="15"/>
  <c r="BW11" i="15"/>
  <c r="DM11" i="15"/>
  <c r="BE11" i="15"/>
  <c r="CI11" i="15"/>
  <c r="EE11" i="15"/>
  <c r="U11" i="15"/>
  <c r="CO11" i="15"/>
  <c r="EJ11" i="15"/>
  <c r="DG11" i="15"/>
  <c r="AG11" i="15"/>
  <c r="H15" i="15"/>
  <c r="O15" i="15"/>
  <c r="AA15" i="15"/>
  <c r="AY15" i="15"/>
  <c r="BQ15" i="15"/>
  <c r="CC15" i="15"/>
  <c r="DA15" i="15"/>
  <c r="DY15" i="15"/>
  <c r="AG15" i="15"/>
  <c r="CI15" i="15"/>
  <c r="DG15" i="15"/>
  <c r="EE15" i="15"/>
  <c r="BK15" i="15"/>
  <c r="CU15" i="15"/>
  <c r="AM15" i="15"/>
  <c r="BW15" i="15"/>
  <c r="DM15" i="15"/>
  <c r="AS15" i="15"/>
  <c r="DS15" i="15"/>
  <c r="BE15" i="15"/>
  <c r="EJ15" i="15"/>
  <c r="U15" i="15"/>
  <c r="CO15" i="15"/>
  <c r="H19" i="15"/>
  <c r="U19" i="15"/>
  <c r="AM19" i="15"/>
  <c r="BE19" i="15"/>
  <c r="BW19" i="15"/>
  <c r="CO19" i="15"/>
  <c r="DM19" i="15"/>
  <c r="EJ19" i="15"/>
  <c r="AA19" i="15"/>
  <c r="AY19" i="15"/>
  <c r="BQ19" i="15"/>
  <c r="DA19" i="15"/>
  <c r="DY19" i="15"/>
  <c r="AS19" i="15"/>
  <c r="BK19" i="15"/>
  <c r="CU19" i="15"/>
  <c r="DS19" i="15"/>
  <c r="O19" i="15"/>
  <c r="CC19" i="15"/>
  <c r="EE19" i="15"/>
  <c r="AG19" i="15"/>
  <c r="DG19" i="15"/>
  <c r="CI19" i="15"/>
  <c r="H16" i="15"/>
  <c r="O16" i="15"/>
  <c r="AA16" i="15"/>
  <c r="AY16" i="15"/>
  <c r="BQ16" i="15"/>
  <c r="CC16" i="15"/>
  <c r="DA16" i="15"/>
  <c r="DY16" i="15"/>
  <c r="AG16" i="15"/>
  <c r="CI16" i="15"/>
  <c r="DG16" i="15"/>
  <c r="EE16" i="15"/>
  <c r="AS16" i="15"/>
  <c r="DS16" i="15"/>
  <c r="BK16" i="15"/>
  <c r="CU16" i="15"/>
  <c r="U16" i="15"/>
  <c r="BE16" i="15"/>
  <c r="CO16" i="15"/>
  <c r="EJ16" i="15"/>
  <c r="BW16" i="15"/>
  <c r="AM16" i="15"/>
  <c r="DM16" i="15"/>
  <c r="H3" i="15"/>
  <c r="AG3" i="15"/>
  <c r="CI3" i="15"/>
  <c r="DG3" i="15"/>
  <c r="EE3" i="15"/>
  <c r="U3" i="15"/>
  <c r="AM3" i="15"/>
  <c r="BE3" i="15"/>
  <c r="BW3" i="15"/>
  <c r="CO3" i="15"/>
  <c r="DM3" i="15"/>
  <c r="EJ3" i="15"/>
  <c r="AA3" i="15"/>
  <c r="BQ3" i="15"/>
  <c r="DA3" i="15"/>
  <c r="AY3" i="15"/>
  <c r="DY3" i="15"/>
  <c r="AS3" i="15"/>
  <c r="DS3" i="15"/>
  <c r="O3" i="15"/>
  <c r="CC3" i="15"/>
  <c r="CU3" i="15"/>
  <c r="BK3" i="15"/>
  <c r="H7" i="15"/>
  <c r="AG7" i="15"/>
  <c r="CI7" i="15"/>
  <c r="DG7" i="15"/>
  <c r="EE7" i="15"/>
  <c r="U7" i="15"/>
  <c r="AM7" i="15"/>
  <c r="BE7" i="15"/>
  <c r="BW7" i="15"/>
  <c r="CO7" i="15"/>
  <c r="DM7" i="15"/>
  <c r="EJ7" i="15"/>
  <c r="O7" i="15"/>
  <c r="AY7" i="15"/>
  <c r="CC7" i="15"/>
  <c r="DY7" i="15"/>
  <c r="BQ7" i="15"/>
  <c r="BK7" i="15"/>
  <c r="CU7" i="15"/>
  <c r="AA7" i="15"/>
  <c r="DA7" i="15"/>
  <c r="DS7" i="15"/>
  <c r="AS7" i="15"/>
  <c r="H9" i="15"/>
  <c r="CI9" i="15"/>
  <c r="AM9" i="15"/>
  <c r="CU9" i="15"/>
  <c r="AY9" i="15"/>
  <c r="EE9" i="15"/>
  <c r="U9" i="15"/>
  <c r="BQ9" i="15"/>
  <c r="DM9" i="15"/>
  <c r="BK9" i="15"/>
  <c r="BW9" i="15"/>
  <c r="AG9" i="15"/>
  <c r="CC9" i="15"/>
  <c r="DY9" i="15"/>
  <c r="O9" i="15"/>
  <c r="AA9" i="15"/>
  <c r="DA9" i="15"/>
  <c r="DG9" i="15"/>
  <c r="AS9" i="15"/>
  <c r="EJ9" i="15"/>
  <c r="DS9" i="15"/>
  <c r="BE9" i="15"/>
  <c r="CO9" i="15"/>
  <c r="H17" i="15"/>
  <c r="CU17" i="15"/>
  <c r="EE17" i="15"/>
  <c r="AY17" i="15"/>
  <c r="CI17" i="15"/>
  <c r="AM17" i="15"/>
  <c r="AS17" i="15"/>
  <c r="CO17" i="15"/>
  <c r="EJ17" i="15"/>
  <c r="BE17" i="15"/>
  <c r="DA17" i="15"/>
  <c r="DG17" i="15"/>
  <c r="DS17" i="15"/>
  <c r="CC17" i="15"/>
  <c r="AA17" i="15"/>
  <c r="U17" i="15"/>
  <c r="DM17" i="15"/>
  <c r="BK17" i="15"/>
  <c r="AG17" i="15"/>
  <c r="DY17" i="15"/>
  <c r="O17" i="15"/>
  <c r="BQ17" i="15"/>
  <c r="BW17" i="15"/>
  <c r="H6" i="15"/>
  <c r="DS6" i="15"/>
  <c r="AA6" i="15"/>
  <c r="BK6" i="15"/>
  <c r="CI6" i="15"/>
  <c r="EE6" i="15"/>
  <c r="BW6" i="15"/>
  <c r="AY6" i="15"/>
  <c r="AM6" i="15"/>
  <c r="CU6" i="15"/>
  <c r="DG6" i="15"/>
  <c r="O6" i="15"/>
  <c r="DA6" i="15"/>
  <c r="BE6" i="15"/>
  <c r="EJ6" i="15"/>
  <c r="CO6" i="15"/>
  <c r="AS6" i="15"/>
  <c r="DM6" i="15"/>
  <c r="U6" i="15"/>
  <c r="CC6" i="15"/>
  <c r="BQ6" i="15"/>
  <c r="AG6" i="15"/>
  <c r="DY6" i="15"/>
  <c r="H14" i="15"/>
  <c r="O14" i="15"/>
  <c r="AM14" i="15"/>
  <c r="DG14" i="15"/>
  <c r="AY14" i="15"/>
  <c r="BW14" i="15"/>
  <c r="DS14" i="15"/>
  <c r="AA14" i="15"/>
  <c r="CU14" i="15"/>
  <c r="BK14" i="15"/>
  <c r="EE14" i="15"/>
  <c r="CI14" i="15"/>
  <c r="DY14" i="15"/>
  <c r="CC14" i="15"/>
  <c r="AG14" i="15"/>
  <c r="DM14" i="15"/>
  <c r="BQ14" i="15"/>
  <c r="U14" i="15"/>
  <c r="EJ14" i="15"/>
  <c r="AS14" i="15"/>
  <c r="DA14" i="15"/>
  <c r="CO14" i="15"/>
  <c r="BE14" i="15"/>
  <c r="H22" i="15"/>
  <c r="AA22" i="15"/>
  <c r="BK22" i="15"/>
  <c r="CI22" i="15"/>
  <c r="EE22" i="15"/>
  <c r="AY22" i="15"/>
  <c r="BW22" i="15"/>
  <c r="O22" i="15"/>
  <c r="AM22" i="15"/>
  <c r="CU22" i="15"/>
  <c r="DG22" i="15"/>
  <c r="DS22" i="15"/>
  <c r="DA22" i="15"/>
  <c r="BE22" i="15"/>
  <c r="EJ22" i="15"/>
  <c r="CO22" i="15"/>
  <c r="AS22" i="15"/>
  <c r="BQ22" i="15"/>
  <c r="DY22" i="15"/>
  <c r="AG22" i="15"/>
  <c r="DM22" i="15"/>
  <c r="U22" i="15"/>
  <c r="CC22" i="15"/>
  <c r="H12" i="15"/>
  <c r="AS12" i="15"/>
  <c r="BK12" i="15"/>
  <c r="CU12" i="15"/>
  <c r="DS12" i="15"/>
  <c r="O12" i="15"/>
  <c r="AA12" i="15"/>
  <c r="AY12" i="15"/>
  <c r="BQ12" i="15"/>
  <c r="CC12" i="15"/>
  <c r="DA12" i="15"/>
  <c r="DY12" i="15"/>
  <c r="U12" i="15"/>
  <c r="BE12" i="15"/>
  <c r="CO12" i="15"/>
  <c r="EJ12" i="15"/>
  <c r="AM12" i="15"/>
  <c r="DM12" i="15"/>
  <c r="AG12" i="15"/>
  <c r="DG12" i="15"/>
  <c r="BW12" i="15"/>
  <c r="CI12" i="15"/>
  <c r="EE12" i="15"/>
  <c r="AZ16" i="15" l="1"/>
  <c r="BR16" i="15"/>
  <c r="BX16" i="15"/>
  <c r="AZ17" i="15"/>
  <c r="BR17" i="15"/>
  <c r="BX17" i="15"/>
  <c r="AZ18" i="15"/>
  <c r="AZ19" i="15"/>
  <c r="AZ20" i="15"/>
  <c r="BX20" i="15"/>
  <c r="AZ21" i="15"/>
  <c r="BR21" i="15"/>
  <c r="BX21" i="15"/>
  <c r="AZ22" i="15"/>
  <c r="BR22" i="15"/>
  <c r="BX22" i="15"/>
  <c r="C17" i="15" l="1"/>
  <c r="V21" i="15"/>
  <c r="C21" i="15"/>
  <c r="I19" i="15"/>
  <c r="I18" i="15"/>
  <c r="I16" i="15"/>
  <c r="I22" i="15"/>
  <c r="V17" i="15"/>
  <c r="C22" i="15"/>
  <c r="I20" i="15"/>
  <c r="BX18" i="15"/>
  <c r="I17" i="15"/>
  <c r="BR20" i="15"/>
  <c r="V20" i="15"/>
  <c r="C20" i="15"/>
  <c r="BR19" i="15"/>
  <c r="I21" i="15"/>
  <c r="BX19" i="15"/>
  <c r="V19" i="15"/>
  <c r="C19" i="15"/>
  <c r="BR18" i="15"/>
  <c r="V18" i="15"/>
  <c r="C18" i="15"/>
  <c r="V16" i="15"/>
  <c r="C16" i="15"/>
  <c r="AB20" i="15"/>
  <c r="AB17" i="15"/>
  <c r="AB21" i="15"/>
  <c r="AH18" i="15"/>
  <c r="AH16" i="15"/>
  <c r="AH20" i="15"/>
  <c r="AH17" i="15"/>
  <c r="AH21" i="15"/>
  <c r="AB18" i="15"/>
  <c r="AB16" i="15"/>
  <c r="AB22" i="15"/>
  <c r="AH22" i="15"/>
  <c r="AH19" i="15"/>
  <c r="AB19" i="15"/>
  <c r="DB17" i="15"/>
  <c r="DB19" i="15"/>
  <c r="DB16" i="15"/>
  <c r="CD20" i="15"/>
  <c r="DN21" i="15"/>
  <c r="AN21" i="15"/>
  <c r="DB20" i="15"/>
  <c r="AN19" i="15"/>
  <c r="AN22" i="15"/>
  <c r="AN20" i="15"/>
  <c r="AN17" i="15"/>
  <c r="AN16" i="15"/>
  <c r="CD21" i="15"/>
  <c r="DB18" i="15"/>
  <c r="CD18" i="15"/>
  <c r="AN18" i="15"/>
  <c r="BF21" i="15" l="1"/>
  <c r="BF20" i="15"/>
  <c r="CP16" i="15"/>
  <c r="CP20" i="15"/>
  <c r="P19" i="15"/>
  <c r="M19" i="15"/>
  <c r="P22" i="15"/>
  <c r="M22" i="15"/>
  <c r="P21" i="15"/>
  <c r="M21" i="15"/>
  <c r="P16" i="15"/>
  <c r="M16" i="15"/>
  <c r="P17" i="15"/>
  <c r="M17" i="15"/>
  <c r="P20" i="15"/>
  <c r="M20" i="15"/>
  <c r="P18" i="15"/>
  <c r="M18" i="15"/>
  <c r="DZ20" i="15"/>
  <c r="CJ19" i="15"/>
  <c r="V22" i="15"/>
  <c r="CJ17" i="15"/>
  <c r="CD17" i="15"/>
  <c r="CD16" i="15"/>
  <c r="DB21" i="15"/>
  <c r="DT16" i="15"/>
  <c r="BF18" i="15"/>
  <c r="CJ22" i="15"/>
  <c r="CD22" i="15"/>
  <c r="DB22" i="15"/>
  <c r="CD19" i="15"/>
  <c r="DZ16" i="15"/>
  <c r="CV19" i="15"/>
  <c r="DZ17" i="15"/>
  <c r="CV21" i="15"/>
  <c r="DN20" i="15"/>
  <c r="CP18" i="15"/>
  <c r="CJ16" i="15"/>
  <c r="CV17" i="15"/>
  <c r="DZ22" i="15"/>
  <c r="BF22" i="15"/>
  <c r="CV20" i="15"/>
  <c r="DZ19" i="15"/>
  <c r="DN17" i="15"/>
  <c r="CV16" i="15"/>
  <c r="CP22" i="15"/>
  <c r="DT19" i="15"/>
  <c r="DT18" i="15"/>
  <c r="CV18" i="15"/>
  <c r="CJ18" i="15"/>
  <c r="AT16" i="15"/>
  <c r="AT18" i="15"/>
  <c r="AT21" i="15"/>
  <c r="CJ21" i="15"/>
  <c r="AT20" i="15"/>
  <c r="AT19" i="15"/>
  <c r="AT17" i="15"/>
  <c r="BF16" i="15" l="1"/>
  <c r="DH16" i="15"/>
  <c r="BL18" i="15"/>
  <c r="BL16" i="15"/>
  <c r="DN18" i="15"/>
  <c r="DT20" i="15"/>
  <c r="DN16" i="15"/>
  <c r="DZ21" i="15"/>
  <c r="BF17" i="15"/>
  <c r="DT17" i="15"/>
  <c r="CP17" i="15"/>
  <c r="DT21" i="15"/>
  <c r="CP21" i="15"/>
  <c r="CJ20" i="15"/>
  <c r="DZ18" i="15"/>
  <c r="DT22" i="15"/>
  <c r="CV22" i="15"/>
  <c r="DN22" i="15"/>
  <c r="AT22" i="15"/>
  <c r="DN19" i="15"/>
  <c r="CP19" i="15"/>
  <c r="BF19" i="15"/>
  <c r="DH19" i="15"/>
  <c r="EF20" i="15"/>
  <c r="BL21" i="15" l="1"/>
  <c r="BL20" i="15"/>
  <c r="BL22" i="15"/>
  <c r="EK16" i="15"/>
  <c r="DH17" i="15"/>
  <c r="DH18" i="15"/>
  <c r="EF18" i="15"/>
  <c r="DH21" i="15"/>
  <c r="EF16" i="15"/>
  <c r="EF21" i="15"/>
  <c r="DH20" i="15"/>
  <c r="EK17" i="15"/>
  <c r="EF17" i="15"/>
  <c r="EF22" i="15"/>
  <c r="DH22" i="15"/>
  <c r="EF19" i="15"/>
  <c r="EK20" i="15" l="1"/>
  <c r="EK22" i="15"/>
  <c r="BL19" i="15"/>
  <c r="BL17" i="15"/>
  <c r="EK18" i="15"/>
  <c r="AZ13" i="15"/>
  <c r="BR13" i="15"/>
  <c r="AZ14" i="15"/>
  <c r="AZ15" i="15"/>
  <c r="EK21" i="15" l="1"/>
  <c r="EK19" i="15"/>
  <c r="C15" i="15"/>
  <c r="V14" i="15"/>
  <c r="I14" i="15"/>
  <c r="V15" i="15"/>
  <c r="C14" i="15"/>
  <c r="I13" i="15"/>
  <c r="BR14" i="15"/>
  <c r="C13" i="15"/>
  <c r="BR15" i="15"/>
  <c r="I15" i="15"/>
  <c r="BX13" i="15"/>
  <c r="V13" i="15"/>
  <c r="AB15" i="15"/>
  <c r="AH14" i="15"/>
  <c r="AH15" i="15"/>
  <c r="AB14" i="15"/>
  <c r="AB13" i="15"/>
  <c r="AH13" i="15"/>
  <c r="BX14" i="15"/>
  <c r="DB15" i="15"/>
  <c r="CD15" i="15"/>
  <c r="DB13" i="15"/>
  <c r="AN14" i="15"/>
  <c r="CD13" i="15"/>
  <c r="AN15" i="15"/>
  <c r="DB14" i="15"/>
  <c r="AN13" i="15"/>
  <c r="AZ6" i="15"/>
  <c r="AZ7" i="15"/>
  <c r="AZ8" i="15"/>
  <c r="AZ9" i="15"/>
  <c r="AZ10" i="15"/>
  <c r="AZ11" i="15"/>
  <c r="AZ12" i="15"/>
  <c r="AB12" i="15" l="1"/>
  <c r="AH11" i="15"/>
  <c r="AH9" i="15"/>
  <c r="AB10" i="15"/>
  <c r="AH7" i="15"/>
  <c r="P15" i="15"/>
  <c r="M15" i="15"/>
  <c r="P14" i="15"/>
  <c r="M14" i="15"/>
  <c r="P13" i="15"/>
  <c r="M13" i="15"/>
  <c r="I4" i="15"/>
  <c r="I11" i="15"/>
  <c r="I9" i="15"/>
  <c r="I7" i="15"/>
  <c r="I2" i="15"/>
  <c r="BX12" i="15"/>
  <c r="C7" i="15"/>
  <c r="BX6" i="15"/>
  <c r="V6" i="15"/>
  <c r="C2" i="15"/>
  <c r="BR11" i="15"/>
  <c r="BR7" i="15"/>
  <c r="C4" i="15"/>
  <c r="V12" i="15"/>
  <c r="C11" i="15"/>
  <c r="V10" i="15"/>
  <c r="C9" i="15"/>
  <c r="BX8" i="15"/>
  <c r="V8" i="15"/>
  <c r="I5" i="15"/>
  <c r="I3" i="15"/>
  <c r="BR12" i="15"/>
  <c r="I12" i="15"/>
  <c r="BR10" i="15"/>
  <c r="I10" i="15"/>
  <c r="BR8" i="15"/>
  <c r="I8" i="15"/>
  <c r="BR6" i="15"/>
  <c r="I6" i="15"/>
  <c r="C5" i="15"/>
  <c r="C3" i="15"/>
  <c r="C12" i="15"/>
  <c r="BX11" i="15"/>
  <c r="V11" i="15"/>
  <c r="C10" i="15"/>
  <c r="V9" i="15"/>
  <c r="C8" i="15"/>
  <c r="BX7" i="15"/>
  <c r="V7" i="15"/>
  <c r="C6" i="15"/>
  <c r="BX15" i="15"/>
  <c r="CD14" i="15"/>
  <c r="AB8" i="15"/>
  <c r="AB6" i="15"/>
  <c r="AH12" i="15"/>
  <c r="AB11" i="15"/>
  <c r="AH10" i="15"/>
  <c r="AB9" i="15"/>
  <c r="AH8" i="15"/>
  <c r="AB7" i="15"/>
  <c r="AH6" i="15"/>
  <c r="BX9" i="15"/>
  <c r="BR9" i="15"/>
  <c r="BX10" i="15"/>
  <c r="CV13" i="15"/>
  <c r="CP15" i="15"/>
  <c r="CV14" i="15"/>
  <c r="DZ15" i="15"/>
  <c r="DN14" i="15"/>
  <c r="BF13" i="15"/>
  <c r="DT14" i="15"/>
  <c r="DN15" i="15"/>
  <c r="DZ14" i="15"/>
  <c r="DN13" i="15"/>
  <c r="CJ13" i="15"/>
  <c r="CJ15" i="15"/>
  <c r="CD8" i="15"/>
  <c r="DB11" i="15"/>
  <c r="CD11" i="15"/>
  <c r="AN9" i="15"/>
  <c r="CD6" i="15"/>
  <c r="DB12" i="15"/>
  <c r="DB10" i="15"/>
  <c r="DB8" i="15"/>
  <c r="AN7" i="15"/>
  <c r="M5" i="15"/>
  <c r="M4" i="15"/>
  <c r="M3" i="15"/>
  <c r="AT13" i="15"/>
  <c r="AN11" i="15"/>
  <c r="CD10" i="15"/>
  <c r="DB9" i="15"/>
  <c r="DB6" i="15"/>
  <c r="AN12" i="15"/>
  <c r="AN6" i="15"/>
  <c r="DB7" i="15"/>
  <c r="M2" i="15" l="1"/>
  <c r="DZ7" i="15"/>
  <c r="P6" i="15"/>
  <c r="M6" i="15"/>
  <c r="P11" i="15"/>
  <c r="M11" i="15"/>
  <c r="P8" i="15"/>
  <c r="M8" i="15"/>
  <c r="P7" i="15"/>
  <c r="M7" i="15"/>
  <c r="P12" i="15"/>
  <c r="M12" i="15"/>
  <c r="P10" i="15"/>
  <c r="M10" i="15"/>
  <c r="P9" i="15"/>
  <c r="M9" i="15"/>
  <c r="K5" i="15"/>
  <c r="E9" i="15"/>
  <c r="K2" i="15"/>
  <c r="K21" i="15"/>
  <c r="K18" i="15"/>
  <c r="K19" i="15"/>
  <c r="K16" i="15"/>
  <c r="K20" i="15"/>
  <c r="K22" i="15"/>
  <c r="K17" i="15"/>
  <c r="K4" i="15"/>
  <c r="K6" i="15"/>
  <c r="K10" i="15"/>
  <c r="K3" i="15"/>
  <c r="K11" i="15"/>
  <c r="K14" i="15"/>
  <c r="E13" i="15"/>
  <c r="K9" i="15"/>
  <c r="K13" i="15"/>
  <c r="K8" i="15"/>
  <c r="K12" i="15"/>
  <c r="K7" i="15"/>
  <c r="K15" i="15"/>
  <c r="E5" i="15"/>
  <c r="E11" i="15"/>
  <c r="E6" i="15"/>
  <c r="E8" i="15"/>
  <c r="E3" i="15"/>
  <c r="E4" i="15"/>
  <c r="E2" i="15"/>
  <c r="E22" i="15"/>
  <c r="E20" i="15"/>
  <c r="E21" i="15"/>
  <c r="E18" i="15"/>
  <c r="E17" i="15"/>
  <c r="E16" i="15"/>
  <c r="E19" i="15"/>
  <c r="E15" i="15"/>
  <c r="E10" i="15"/>
  <c r="E12" i="15"/>
  <c r="E7" i="15"/>
  <c r="E14" i="15"/>
  <c r="CP10" i="15"/>
  <c r="P5" i="15"/>
  <c r="P2" i="15"/>
  <c r="P3" i="15"/>
  <c r="AZ3" i="15"/>
  <c r="AZ4" i="15"/>
  <c r="AZ5" i="15"/>
  <c r="P4" i="15"/>
  <c r="AH4" i="15"/>
  <c r="AH5" i="15"/>
  <c r="AN10" i="15"/>
  <c r="CD9" i="15"/>
  <c r="CP14" i="15"/>
  <c r="CV15" i="15"/>
  <c r="BF14" i="15"/>
  <c r="BF15" i="15"/>
  <c r="AT14" i="15"/>
  <c r="AB4" i="15"/>
  <c r="AB5" i="15"/>
  <c r="CD7" i="15"/>
  <c r="AN8" i="15"/>
  <c r="CD12" i="15"/>
  <c r="DT15" i="15"/>
  <c r="AT15" i="15"/>
  <c r="DZ13" i="15"/>
  <c r="DT13" i="15"/>
  <c r="CP13" i="15"/>
  <c r="AH3" i="15"/>
  <c r="AB3" i="15"/>
  <c r="CJ14" i="15"/>
  <c r="BL15" i="15"/>
  <c r="CV12" i="15"/>
  <c r="AT7" i="15"/>
  <c r="CJ11" i="15"/>
  <c r="CJ8" i="15"/>
  <c r="CJ6" i="15"/>
  <c r="AT11" i="15"/>
  <c r="AT10" i="15"/>
  <c r="AT8" i="15"/>
  <c r="AT9" i="15"/>
  <c r="AT12" i="15"/>
  <c r="AT6" i="15"/>
  <c r="CD3" i="15"/>
  <c r="CD4" i="15"/>
  <c r="CD5" i="15"/>
  <c r="DH13" i="15" l="1"/>
  <c r="BL14" i="15"/>
  <c r="R12" i="15"/>
  <c r="R3" i="15"/>
  <c r="L9" i="15"/>
  <c r="J9" i="15" s="1"/>
  <c r="R9" i="15"/>
  <c r="R11" i="15"/>
  <c r="R5" i="15"/>
  <c r="R10" i="15"/>
  <c r="R2" i="15"/>
  <c r="R21" i="15"/>
  <c r="R20" i="15"/>
  <c r="R16" i="15"/>
  <c r="R19" i="15"/>
  <c r="R22" i="15"/>
  <c r="R17" i="15"/>
  <c r="R18" i="15"/>
  <c r="R13" i="15"/>
  <c r="R15" i="15"/>
  <c r="R14" i="15"/>
  <c r="R7" i="15"/>
  <c r="F7" i="15"/>
  <c r="D7" i="15" s="1"/>
  <c r="R4" i="15"/>
  <c r="R8" i="15"/>
  <c r="R6" i="15"/>
  <c r="L12" i="15"/>
  <c r="J12" i="15" s="1"/>
  <c r="L3" i="15"/>
  <c r="J3" i="15" s="1"/>
  <c r="L17" i="15"/>
  <c r="J17" i="15" s="1"/>
  <c r="L22" i="15"/>
  <c r="J22" i="15" s="1"/>
  <c r="L19" i="15"/>
  <c r="J19" i="15" s="1"/>
  <c r="L8" i="15"/>
  <c r="J8" i="15" s="1"/>
  <c r="L10" i="15"/>
  <c r="J10" i="15" s="1"/>
  <c r="L18" i="15"/>
  <c r="J18" i="15" s="1"/>
  <c r="L15" i="15"/>
  <c r="J15" i="15" s="1"/>
  <c r="L5" i="15"/>
  <c r="J5" i="15" s="1"/>
  <c r="L14" i="15"/>
  <c r="J14" i="15" s="1"/>
  <c r="L6" i="15"/>
  <c r="J6" i="15" s="1"/>
  <c r="L16" i="15"/>
  <c r="J16" i="15" s="1"/>
  <c r="L21" i="15"/>
  <c r="J21" i="15" s="1"/>
  <c r="F9" i="15"/>
  <c r="D9" i="15" s="1"/>
  <c r="L7" i="15"/>
  <c r="J7" i="15" s="1"/>
  <c r="L13" i="15"/>
  <c r="J13" i="15" s="1"/>
  <c r="L11" i="15"/>
  <c r="J11" i="15" s="1"/>
  <c r="L4" i="15"/>
  <c r="J4" i="15" s="1"/>
  <c r="L20" i="15"/>
  <c r="J20" i="15" s="1"/>
  <c r="L2" i="15"/>
  <c r="J2" i="15" s="1"/>
  <c r="F18" i="15"/>
  <c r="D18" i="15" s="1"/>
  <c r="F22" i="15"/>
  <c r="D22" i="15" s="1"/>
  <c r="F11" i="15"/>
  <c r="D11" i="15" s="1"/>
  <c r="F12" i="15"/>
  <c r="D12" i="15" s="1"/>
  <c r="F17" i="15"/>
  <c r="D17" i="15" s="1"/>
  <c r="F20" i="15"/>
  <c r="D20" i="15" s="1"/>
  <c r="F3" i="15"/>
  <c r="D3" i="15" s="1"/>
  <c r="F5" i="15"/>
  <c r="D5" i="15" s="1"/>
  <c r="F10" i="15"/>
  <c r="D10" i="15" s="1"/>
  <c r="F19" i="15"/>
  <c r="D19" i="15" s="1"/>
  <c r="F21" i="15"/>
  <c r="D21" i="15" s="1"/>
  <c r="F8" i="15"/>
  <c r="D8" i="15" s="1"/>
  <c r="F4" i="15"/>
  <c r="D4" i="15" s="1"/>
  <c r="F14" i="15"/>
  <c r="D14" i="15" s="1"/>
  <c r="F15" i="15"/>
  <c r="D15" i="15" s="1"/>
  <c r="F16" i="15"/>
  <c r="D16" i="15" s="1"/>
  <c r="F2" i="15"/>
  <c r="D2" i="15" s="1"/>
  <c r="F6" i="15"/>
  <c r="D6" i="15" s="1"/>
  <c r="F13" i="15"/>
  <c r="D13" i="15" s="1"/>
  <c r="EF14" i="15"/>
  <c r="V5" i="15"/>
  <c r="BX3" i="15"/>
  <c r="BR3" i="15"/>
  <c r="V4" i="15"/>
  <c r="BR5" i="15"/>
  <c r="BX5" i="15"/>
  <c r="V3" i="15"/>
  <c r="BX4" i="15"/>
  <c r="BR4" i="15"/>
  <c r="AN4" i="15"/>
  <c r="CJ12" i="15"/>
  <c r="DN11" i="15"/>
  <c r="DZ9" i="15"/>
  <c r="BF12" i="15"/>
  <c r="CV7" i="15"/>
  <c r="CV11" i="15"/>
  <c r="DT9" i="15"/>
  <c r="DN6" i="15"/>
  <c r="CP7" i="15"/>
  <c r="CP11" i="15"/>
  <c r="DN9" i="15"/>
  <c r="BF7" i="15"/>
  <c r="CV8" i="15"/>
  <c r="DT11" i="15"/>
  <c r="CV10" i="15"/>
  <c r="CP8" i="15"/>
  <c r="CP6" i="15"/>
  <c r="DN8" i="15"/>
  <c r="DN12" i="15"/>
  <c r="BF8" i="15"/>
  <c r="CJ7" i="15"/>
  <c r="DT12" i="15"/>
  <c r="DB4" i="15"/>
  <c r="DZ12" i="15"/>
  <c r="DZ10" i="15"/>
  <c r="CP9" i="15"/>
  <c r="DT6" i="15"/>
  <c r="DN7" i="15"/>
  <c r="DT10" i="15"/>
  <c r="BF9" i="15"/>
  <c r="DZ8" i="15"/>
  <c r="DZ11" i="15"/>
  <c r="DN10" i="15"/>
  <c r="BF10" i="15"/>
  <c r="BF6" i="15"/>
  <c r="CV6" i="15"/>
  <c r="DT8" i="15"/>
  <c r="DT7" i="15"/>
  <c r="BF11" i="15"/>
  <c r="CV9" i="15"/>
  <c r="DZ6" i="15"/>
  <c r="CP12" i="15"/>
  <c r="DH14" i="15"/>
  <c r="AN5" i="15"/>
  <c r="DB5" i="15"/>
  <c r="CJ10" i="15"/>
  <c r="DH15" i="15"/>
  <c r="EF15" i="15"/>
  <c r="EF13" i="15"/>
  <c r="DB3" i="15"/>
  <c r="AN3" i="15"/>
  <c r="CJ9" i="15"/>
  <c r="DH11" i="15"/>
  <c r="EK15" i="15"/>
  <c r="EK13" i="15" l="1"/>
  <c r="EK14" i="15"/>
  <c r="BL13" i="15"/>
  <c r="S13" i="15"/>
  <c r="Q13" i="15" s="1"/>
  <c r="S3" i="15"/>
  <c r="Q3" i="15" s="1"/>
  <c r="S6" i="15"/>
  <c r="Q6" i="15" s="1"/>
  <c r="S7" i="15"/>
  <c r="Q7" i="15" s="1"/>
  <c r="S20" i="15"/>
  <c r="Q20" i="15" s="1"/>
  <c r="S10" i="15"/>
  <c r="Q10" i="15" s="1"/>
  <c r="S21" i="15"/>
  <c r="Q21" i="15" s="1"/>
  <c r="S9" i="15"/>
  <c r="Q9" i="15" s="1"/>
  <c r="S8" i="15"/>
  <c r="Q8" i="15" s="1"/>
  <c r="S14" i="15"/>
  <c r="Q14" i="15" s="1"/>
  <c r="S18" i="15"/>
  <c r="Q18" i="15" s="1"/>
  <c r="S19" i="15"/>
  <c r="Q19" i="15" s="1"/>
  <c r="S16" i="15"/>
  <c r="Q16" i="15" s="1"/>
  <c r="S5" i="15"/>
  <c r="Q5" i="15" s="1"/>
  <c r="S17" i="15"/>
  <c r="Q17" i="15" s="1"/>
  <c r="S2" i="15"/>
  <c r="Q2" i="15" s="1"/>
  <c r="S4" i="15"/>
  <c r="Q4" i="15" s="1"/>
  <c r="S15" i="15"/>
  <c r="Q15" i="15" s="1"/>
  <c r="S22" i="15"/>
  <c r="Q22" i="15" s="1"/>
  <c r="S11" i="15"/>
  <c r="Q11" i="15" s="1"/>
  <c r="S12" i="15"/>
  <c r="Q12" i="15" s="1"/>
  <c r="BL10" i="15"/>
  <c r="CV4" i="15"/>
  <c r="EF8" i="15"/>
  <c r="DZ4" i="15"/>
  <c r="EF10" i="15"/>
  <c r="BL9" i="15"/>
  <c r="BL7" i="15"/>
  <c r="BL11" i="15"/>
  <c r="CJ5" i="15"/>
  <c r="DZ5" i="15"/>
  <c r="DN5" i="15"/>
  <c r="DN4" i="15"/>
  <c r="DT4" i="15"/>
  <c r="EF6" i="15"/>
  <c r="DH6" i="15"/>
  <c r="EF9" i="15"/>
  <c r="DH10" i="15"/>
  <c r="EF7" i="15"/>
  <c r="AT5" i="15"/>
  <c r="CV5" i="15"/>
  <c r="DH8" i="15"/>
  <c r="EF11" i="15"/>
  <c r="AT4" i="15"/>
  <c r="CJ4" i="15"/>
  <c r="BF4" i="15"/>
  <c r="CP5" i="15"/>
  <c r="DT5" i="15"/>
  <c r="CP4" i="15"/>
  <c r="BF5" i="15"/>
  <c r="EF12" i="15"/>
  <c r="DH12" i="15"/>
  <c r="DH9" i="15"/>
  <c r="DH7" i="15"/>
  <c r="DZ3" i="15"/>
  <c r="DT3" i="15"/>
  <c r="DN3" i="15"/>
  <c r="CV3" i="15"/>
  <c r="CP3" i="15"/>
  <c r="CJ3" i="15"/>
  <c r="BF3" i="15"/>
  <c r="AT3" i="15"/>
  <c r="DH5" i="15"/>
  <c r="EK11" i="15"/>
  <c r="EK10" i="15" l="1"/>
  <c r="DH4" i="15"/>
  <c r="EF5" i="15"/>
  <c r="BL12" i="15"/>
  <c r="EK7" i="15"/>
  <c r="EF4" i="15"/>
  <c r="BL6" i="15"/>
  <c r="BL5" i="15"/>
  <c r="EK12" i="15"/>
  <c r="BL8" i="15"/>
  <c r="EF3" i="15"/>
  <c r="DH3" i="15"/>
  <c r="BL3" i="15"/>
  <c r="EK9" i="15"/>
  <c r="BL4" i="15"/>
  <c r="EK8" i="15" l="1"/>
  <c r="EK6" i="15"/>
  <c r="EK5" i="15"/>
  <c r="EK3" i="15"/>
  <c r="EK4" i="15" l="1"/>
  <c r="BR2" i="15" l="1"/>
  <c r="BT22" i="15" s="1"/>
  <c r="BX2" i="15"/>
  <c r="BZ20" i="15" s="1"/>
  <c r="AZ2" i="15"/>
  <c r="BB21" i="15" s="1"/>
  <c r="AH2" i="15"/>
  <c r="AJ16" i="15" s="1"/>
  <c r="ED2" i="15"/>
  <c r="DF2" i="15"/>
  <c r="DX2" i="15"/>
  <c r="DR2" i="15"/>
  <c r="CT2" i="15"/>
  <c r="DL2" i="15"/>
  <c r="CB2" i="15"/>
  <c r="BD2" i="15"/>
  <c r="CZ2" i="15"/>
  <c r="BV2" i="15"/>
  <c r="AX2" i="15"/>
  <c r="CN2" i="15"/>
  <c r="AF2" i="15"/>
  <c r="G2" i="15"/>
  <c r="CH2" i="15"/>
  <c r="BP2" i="15"/>
  <c r="BJ2" i="15"/>
  <c r="Z2" i="15"/>
  <c r="AR2" i="15"/>
  <c r="T2" i="15"/>
  <c r="AL2" i="15"/>
  <c r="N2" i="15"/>
  <c r="BZ10" i="15"/>
  <c r="AB2" i="15"/>
  <c r="BB14" i="15" l="1"/>
  <c r="BZ21" i="15"/>
  <c r="BT4" i="15"/>
  <c r="BB8" i="15"/>
  <c r="BT20" i="15"/>
  <c r="BB6" i="15"/>
  <c r="BB19" i="15"/>
  <c r="BB4" i="15"/>
  <c r="BB11" i="15"/>
  <c r="BB20" i="15"/>
  <c r="BB7" i="15"/>
  <c r="BB13" i="15"/>
  <c r="BB16" i="15"/>
  <c r="BT16" i="15"/>
  <c r="BT8" i="15"/>
  <c r="BT15" i="15"/>
  <c r="BZ5" i="15"/>
  <c r="BZ22" i="15"/>
  <c r="BZ9" i="15"/>
  <c r="BZ12" i="15"/>
  <c r="BZ13" i="15"/>
  <c r="BZ17" i="15"/>
  <c r="BZ15" i="15"/>
  <c r="BZ19" i="15"/>
  <c r="BZ4" i="15"/>
  <c r="BZ11" i="15"/>
  <c r="BZ7" i="15"/>
  <c r="BZ14" i="15"/>
  <c r="BZ16" i="15"/>
  <c r="BZ2" i="15"/>
  <c r="BZ3" i="15"/>
  <c r="BZ8" i="15"/>
  <c r="BZ6" i="15"/>
  <c r="BZ18" i="15"/>
  <c r="BB2" i="15"/>
  <c r="BT12" i="15"/>
  <c r="BT10" i="15"/>
  <c r="BT14" i="15"/>
  <c r="BT19" i="15"/>
  <c r="BT21" i="15"/>
  <c r="BB3" i="15"/>
  <c r="BB10" i="15"/>
  <c r="BB12" i="15"/>
  <c r="BB18" i="15"/>
  <c r="BB22" i="15"/>
  <c r="BT3" i="15"/>
  <c r="BT11" i="15"/>
  <c r="BT9" i="15"/>
  <c r="BT13" i="15"/>
  <c r="BT17" i="15"/>
  <c r="BT2" i="15"/>
  <c r="BB5" i="15"/>
  <c r="BB9" i="15"/>
  <c r="BB15" i="15"/>
  <c r="BB17" i="15"/>
  <c r="BT5" i="15"/>
  <c r="BT7" i="15"/>
  <c r="BT6" i="15"/>
  <c r="BT18" i="15"/>
  <c r="V2" i="15"/>
  <c r="X21" i="15" s="1"/>
  <c r="AJ8" i="15"/>
  <c r="AJ21" i="15"/>
  <c r="AJ11" i="15"/>
  <c r="AJ4" i="15"/>
  <c r="AJ17" i="15"/>
  <c r="AJ10" i="15"/>
  <c r="AJ13" i="15"/>
  <c r="AJ14" i="15"/>
  <c r="AJ20" i="15"/>
  <c r="AJ22" i="15"/>
  <c r="AJ5" i="15"/>
  <c r="AJ6" i="15"/>
  <c r="AJ7" i="15"/>
  <c r="AJ15" i="15"/>
  <c r="AJ19" i="15"/>
  <c r="AJ2" i="15"/>
  <c r="AJ3" i="15"/>
  <c r="AJ12" i="15"/>
  <c r="AJ9" i="15"/>
  <c r="AJ18" i="15"/>
  <c r="AD2" i="15"/>
  <c r="AD19" i="15"/>
  <c r="AD21" i="15"/>
  <c r="AD17" i="15"/>
  <c r="AD20" i="15"/>
  <c r="AD18" i="15"/>
  <c r="AD16" i="15"/>
  <c r="AD22" i="15"/>
  <c r="AD12" i="15"/>
  <c r="AD14" i="15"/>
  <c r="AD15" i="15"/>
  <c r="AD10" i="15"/>
  <c r="AD13" i="15"/>
  <c r="AD8" i="15"/>
  <c r="AD9" i="15"/>
  <c r="AD7" i="15"/>
  <c r="AD11" i="15"/>
  <c r="AD6" i="15"/>
  <c r="AD4" i="15"/>
  <c r="AD3" i="15"/>
  <c r="AD5" i="15"/>
  <c r="DB2" i="15"/>
  <c r="CD2" i="15"/>
  <c r="AN2" i="15"/>
  <c r="CA11" i="15" l="1"/>
  <c r="BY11" i="15" s="1"/>
  <c r="X13" i="15"/>
  <c r="BC11" i="15"/>
  <c r="BA11" i="15" s="1"/>
  <c r="X14" i="15"/>
  <c r="X5" i="15"/>
  <c r="X12" i="15"/>
  <c r="X17" i="15"/>
  <c r="X10" i="15"/>
  <c r="X18" i="15"/>
  <c r="X3" i="15"/>
  <c r="X9" i="15"/>
  <c r="X16" i="15"/>
  <c r="X2" i="15"/>
  <c r="X6" i="15"/>
  <c r="X8" i="15"/>
  <c r="X19" i="15"/>
  <c r="BU3" i="15"/>
  <c r="BS3" i="15" s="1"/>
  <c r="X15" i="15"/>
  <c r="X20" i="15"/>
  <c r="BU2" i="15"/>
  <c r="BS2" i="15" s="1"/>
  <c r="BC2" i="15"/>
  <c r="BA2" i="15" s="1"/>
  <c r="CA18" i="15"/>
  <c r="BY18" i="15" s="1"/>
  <c r="BC22" i="15"/>
  <c r="BA22" i="15" s="1"/>
  <c r="BU4" i="15"/>
  <c r="BS4" i="15" s="1"/>
  <c r="CA13" i="15"/>
  <c r="BY13" i="15" s="1"/>
  <c r="BC10" i="15"/>
  <c r="BA10" i="15" s="1"/>
  <c r="BU14" i="15"/>
  <c r="BS14" i="15" s="1"/>
  <c r="CA10" i="15"/>
  <c r="BY10" i="15" s="1"/>
  <c r="CA22" i="15"/>
  <c r="BY22" i="15" s="1"/>
  <c r="BU18" i="15"/>
  <c r="BS18" i="15" s="1"/>
  <c r="BU22" i="15"/>
  <c r="BS22" i="15" s="1"/>
  <c r="BU11" i="15"/>
  <c r="BS11" i="15" s="1"/>
  <c r="BC15" i="15"/>
  <c r="BA15" i="15" s="1"/>
  <c r="CA3" i="15"/>
  <c r="BY3" i="15" s="1"/>
  <c r="CA7" i="15"/>
  <c r="BY7" i="15" s="1"/>
  <c r="CA15" i="15"/>
  <c r="BY15" i="15" s="1"/>
  <c r="CA21" i="15"/>
  <c r="BY21" i="15" s="1"/>
  <c r="CA17" i="15"/>
  <c r="BY17" i="15" s="1"/>
  <c r="BC3" i="15"/>
  <c r="BA3" i="15" s="1"/>
  <c r="BU19" i="15"/>
  <c r="BS19" i="15" s="1"/>
  <c r="BC5" i="15"/>
  <c r="BA5" i="15" s="1"/>
  <c r="BC13" i="15"/>
  <c r="BA13" i="15" s="1"/>
  <c r="BC6" i="15"/>
  <c r="BA6" i="15" s="1"/>
  <c r="BC16" i="15"/>
  <c r="BA16" i="15" s="1"/>
  <c r="BC8" i="15"/>
  <c r="BA8" i="15" s="1"/>
  <c r="BC20" i="15"/>
  <c r="BA20" i="15" s="1"/>
  <c r="BU20" i="15"/>
  <c r="BS20" i="15" s="1"/>
  <c r="BU21" i="15"/>
  <c r="BS21" i="15" s="1"/>
  <c r="BU17" i="15"/>
  <c r="BS17" i="15" s="1"/>
  <c r="BU12" i="15"/>
  <c r="BS12" i="15" s="1"/>
  <c r="CA16" i="15"/>
  <c r="BY16" i="15" s="1"/>
  <c r="CA4" i="15"/>
  <c r="BY4" i="15" s="1"/>
  <c r="CA9" i="15"/>
  <c r="BY9" i="15" s="1"/>
  <c r="CA6" i="15"/>
  <c r="BY6" i="15" s="1"/>
  <c r="BC21" i="15"/>
  <c r="BA21" i="15" s="1"/>
  <c r="BC12" i="15"/>
  <c r="BA12" i="15" s="1"/>
  <c r="BU9" i="15"/>
  <c r="BS9" i="15" s="1"/>
  <c r="BU16" i="15"/>
  <c r="BS16" i="15" s="1"/>
  <c r="CA2" i="15"/>
  <c r="BY2" i="15" s="1"/>
  <c r="CA14" i="15"/>
  <c r="BY14" i="15" s="1"/>
  <c r="BU5" i="15"/>
  <c r="BS5" i="15" s="1"/>
  <c r="CA12" i="15"/>
  <c r="BY12" i="15" s="1"/>
  <c r="CA5" i="15"/>
  <c r="BY5" i="15" s="1"/>
  <c r="CA8" i="15"/>
  <c r="BY8" i="15" s="1"/>
  <c r="BC14" i="15"/>
  <c r="BA14" i="15" s="1"/>
  <c r="BC7" i="15"/>
  <c r="BA7" i="15" s="1"/>
  <c r="CA19" i="15"/>
  <c r="BY19" i="15" s="1"/>
  <c r="CA20" i="15"/>
  <c r="BY20" i="15" s="1"/>
  <c r="BU15" i="15"/>
  <c r="BS15" i="15" s="1"/>
  <c r="BC9" i="15"/>
  <c r="BA9" i="15" s="1"/>
  <c r="BC18" i="15"/>
  <c r="BA18" i="15" s="1"/>
  <c r="BU7" i="15"/>
  <c r="BS7" i="15" s="1"/>
  <c r="X4" i="15"/>
  <c r="X11" i="15"/>
  <c r="X7" i="15"/>
  <c r="X22" i="15"/>
  <c r="BC19" i="15"/>
  <c r="BA19" i="15" s="1"/>
  <c r="BC4" i="15"/>
  <c r="BA4" i="15" s="1"/>
  <c r="BC17" i="15"/>
  <c r="BA17" i="15" s="1"/>
  <c r="BU13" i="15"/>
  <c r="BS13" i="15" s="1"/>
  <c r="BU10" i="15"/>
  <c r="BS10" i="15" s="1"/>
  <c r="BU8" i="15"/>
  <c r="BS8" i="15" s="1"/>
  <c r="BU6" i="15"/>
  <c r="BS6" i="15" s="1"/>
  <c r="CV2" i="15"/>
  <c r="CX20" i="15" s="1"/>
  <c r="AK14" i="15"/>
  <c r="AI14" i="15" s="1"/>
  <c r="AK3" i="15"/>
  <c r="AI3" i="15" s="1"/>
  <c r="AK7" i="15"/>
  <c r="AI7" i="15" s="1"/>
  <c r="AK8" i="15"/>
  <c r="AI8" i="15" s="1"/>
  <c r="AK18" i="15"/>
  <c r="AI18" i="15" s="1"/>
  <c r="AK11" i="15"/>
  <c r="AI11" i="15" s="1"/>
  <c r="AK6" i="15"/>
  <c r="AI6" i="15" s="1"/>
  <c r="AK2" i="15"/>
  <c r="AI2" i="15" s="1"/>
  <c r="AK4" i="15"/>
  <c r="AI4" i="15" s="1"/>
  <c r="AK9" i="15"/>
  <c r="AI9" i="15" s="1"/>
  <c r="AK17" i="15"/>
  <c r="AI17" i="15" s="1"/>
  <c r="AK20" i="15"/>
  <c r="AI20" i="15" s="1"/>
  <c r="AK19" i="15"/>
  <c r="AI19" i="15" s="1"/>
  <c r="AK5" i="15"/>
  <c r="AI5" i="15" s="1"/>
  <c r="AK13" i="15"/>
  <c r="AI13" i="15" s="1"/>
  <c r="AK12" i="15"/>
  <c r="AI12" i="15" s="1"/>
  <c r="AK21" i="15"/>
  <c r="AI21" i="15" s="1"/>
  <c r="AK15" i="15"/>
  <c r="AI15" i="15" s="1"/>
  <c r="AK22" i="15"/>
  <c r="AI22" i="15" s="1"/>
  <c r="AK10" i="15"/>
  <c r="AI10" i="15" s="1"/>
  <c r="AK16" i="15"/>
  <c r="AI16" i="15" s="1"/>
  <c r="DD2" i="15"/>
  <c r="DD17" i="15"/>
  <c r="DD20" i="15"/>
  <c r="DD19" i="15"/>
  <c r="DD18" i="15"/>
  <c r="DD16" i="15"/>
  <c r="DD21" i="15"/>
  <c r="DD22" i="15"/>
  <c r="DD13" i="15"/>
  <c r="DD14" i="15"/>
  <c r="DD15" i="15"/>
  <c r="DD9" i="15"/>
  <c r="DD7" i="15"/>
  <c r="DD12" i="15"/>
  <c r="DD11" i="15"/>
  <c r="DD6" i="15"/>
  <c r="DD10" i="15"/>
  <c r="DD8" i="15"/>
  <c r="DD3" i="15"/>
  <c r="DD4" i="15"/>
  <c r="DD5" i="15"/>
  <c r="CF2" i="15"/>
  <c r="CF18" i="15"/>
  <c r="CF20" i="15"/>
  <c r="CF21" i="15"/>
  <c r="CF19" i="15"/>
  <c r="CF22" i="15"/>
  <c r="CF17" i="15"/>
  <c r="CF16" i="15"/>
  <c r="CF15" i="15"/>
  <c r="CF13" i="15"/>
  <c r="CF6" i="15"/>
  <c r="CF11" i="15"/>
  <c r="CF8" i="15"/>
  <c r="CF14" i="15"/>
  <c r="CF10" i="15"/>
  <c r="CF12" i="15"/>
  <c r="CF4" i="15"/>
  <c r="CF5" i="15"/>
  <c r="CF3" i="15"/>
  <c r="CF7" i="15"/>
  <c r="CF9" i="15"/>
  <c r="AP2" i="15"/>
  <c r="AP18" i="15"/>
  <c r="AP16" i="15"/>
  <c r="AP17" i="15"/>
  <c r="AP20" i="15"/>
  <c r="AP21" i="15"/>
  <c r="AP22" i="15"/>
  <c r="AP19" i="15"/>
  <c r="AP13" i="15"/>
  <c r="AP14" i="15"/>
  <c r="AP15" i="15"/>
  <c r="AP6" i="15"/>
  <c r="AP12" i="15"/>
  <c r="AP11" i="15"/>
  <c r="AP9" i="15"/>
  <c r="AP7" i="15"/>
  <c r="AP8" i="15"/>
  <c r="AP10" i="15"/>
  <c r="AP3" i="15"/>
  <c r="AP5" i="15"/>
  <c r="AP4" i="15"/>
  <c r="AE3" i="15"/>
  <c r="AC3" i="15" s="1"/>
  <c r="AE7" i="15"/>
  <c r="AC7" i="15" s="1"/>
  <c r="AE4" i="15"/>
  <c r="AC4" i="15" s="1"/>
  <c r="AE9" i="15"/>
  <c r="AC9" i="15" s="1"/>
  <c r="AE15" i="15"/>
  <c r="AC15" i="15" s="1"/>
  <c r="AE10" i="15"/>
  <c r="AC10" i="15" s="1"/>
  <c r="AE16" i="15"/>
  <c r="AC16" i="15" s="1"/>
  <c r="AE20" i="15"/>
  <c r="AC20" i="15" s="1"/>
  <c r="AE6" i="15"/>
  <c r="AC6" i="15" s="1"/>
  <c r="AE8" i="15"/>
  <c r="AC8" i="15" s="1"/>
  <c r="AE14" i="15"/>
  <c r="AC14" i="15" s="1"/>
  <c r="AE22" i="15"/>
  <c r="AC22" i="15" s="1"/>
  <c r="AE17" i="15"/>
  <c r="AC17" i="15" s="1"/>
  <c r="AE19" i="15"/>
  <c r="AC19" i="15" s="1"/>
  <c r="AE5" i="15"/>
  <c r="AC5" i="15" s="1"/>
  <c r="AE11" i="15"/>
  <c r="AC11" i="15" s="1"/>
  <c r="AE13" i="15"/>
  <c r="AC13" i="15" s="1"/>
  <c r="AE12" i="15"/>
  <c r="AC12" i="15" s="1"/>
  <c r="AE18" i="15"/>
  <c r="AC18" i="15" s="1"/>
  <c r="AE21" i="15"/>
  <c r="AC21" i="15" s="1"/>
  <c r="AE2" i="15"/>
  <c r="AC2" i="15" s="1"/>
  <c r="DZ2" i="15"/>
  <c r="DT2" i="15"/>
  <c r="DN2" i="15"/>
  <c r="CP2" i="15"/>
  <c r="CJ2" i="15"/>
  <c r="BF2" i="15"/>
  <c r="AT2" i="15"/>
  <c r="L59" i="6" l="1"/>
  <c r="L51" i="6"/>
  <c r="L38" i="6"/>
  <c r="L28" i="6"/>
  <c r="L41" i="6"/>
  <c r="L23" i="6"/>
  <c r="L54" i="6"/>
  <c r="L50" i="6"/>
  <c r="L63" i="6"/>
  <c r="L56" i="6"/>
  <c r="L20" i="6"/>
  <c r="L16" i="6"/>
  <c r="L12" i="6"/>
  <c r="L8" i="6"/>
  <c r="L4" i="6"/>
  <c r="L49" i="6"/>
  <c r="L19" i="6"/>
  <c r="L33" i="6"/>
  <c r="L29" i="6"/>
  <c r="L27" i="6"/>
  <c r="L21" i="6"/>
  <c r="L17" i="6"/>
  <c r="L18" i="6"/>
  <c r="L11" i="6"/>
  <c r="L37" i="6"/>
  <c r="L61" i="6"/>
  <c r="L52" i="6"/>
  <c r="L45" i="6"/>
  <c r="L35" i="6"/>
  <c r="L58" i="6"/>
  <c r="L57" i="6"/>
  <c r="L53" i="6"/>
  <c r="L40" i="6"/>
  <c r="L34" i="6"/>
  <c r="L32" i="6"/>
  <c r="L22" i="6"/>
  <c r="L13" i="6"/>
  <c r="L9" i="6"/>
  <c r="L5" i="6"/>
  <c r="L62" i="6"/>
  <c r="L46" i="6"/>
  <c r="L31" i="6"/>
  <c r="L15" i="6"/>
  <c r="L48" i="6"/>
  <c r="L39" i="6"/>
  <c r="L60" i="6"/>
  <c r="L42" i="6"/>
  <c r="L26" i="6"/>
  <c r="L47" i="6"/>
  <c r="L44" i="6"/>
  <c r="L43" i="6"/>
  <c r="L36" i="6"/>
  <c r="L14" i="6"/>
  <c r="L10" i="6"/>
  <c r="L6" i="6"/>
  <c r="L25" i="6"/>
  <c r="L24" i="6"/>
  <c r="L30" i="6"/>
  <c r="L55" i="6"/>
  <c r="L7" i="6"/>
  <c r="Y13" i="15"/>
  <c r="W13" i="15" s="1"/>
  <c r="Y21" i="15"/>
  <c r="W21" i="15" s="1"/>
  <c r="Y4" i="15"/>
  <c r="W4" i="15" s="1"/>
  <c r="Y9" i="15"/>
  <c r="W9" i="15" s="1"/>
  <c r="Y8" i="15"/>
  <c r="W8" i="15" s="1"/>
  <c r="Y10" i="15"/>
  <c r="W10" i="15" s="1"/>
  <c r="CX5" i="15"/>
  <c r="Y11" i="15"/>
  <c r="W11" i="15" s="1"/>
  <c r="Y12" i="15"/>
  <c r="W12" i="15" s="1"/>
  <c r="Y19" i="15"/>
  <c r="W19" i="15" s="1"/>
  <c r="Y6" i="15"/>
  <c r="W6" i="15" s="1"/>
  <c r="Y5" i="15"/>
  <c r="W5" i="15" s="1"/>
  <c r="Y7" i="15"/>
  <c r="W7" i="15" s="1"/>
  <c r="Y20" i="15"/>
  <c r="W20" i="15" s="1"/>
  <c r="Y3" i="15"/>
  <c r="W3" i="15" s="1"/>
  <c r="Y16" i="15"/>
  <c r="W16" i="15" s="1"/>
  <c r="Y18" i="15"/>
  <c r="W18" i="15" s="1"/>
  <c r="Y22" i="15"/>
  <c r="W22" i="15" s="1"/>
  <c r="Y2" i="15"/>
  <c r="W2" i="15" s="1"/>
  <c r="Y14" i="15"/>
  <c r="W14" i="15" s="1"/>
  <c r="Y15" i="15"/>
  <c r="W15" i="15" s="1"/>
  <c r="Y17" i="15"/>
  <c r="W17" i="15" s="1"/>
  <c r="CX7" i="15"/>
  <c r="CX14" i="15"/>
  <c r="CX21" i="15"/>
  <c r="CX3" i="15"/>
  <c r="CX13" i="15"/>
  <c r="CX9" i="15"/>
  <c r="CX19" i="15"/>
  <c r="CX11" i="15"/>
  <c r="CX15" i="15"/>
  <c r="CX18" i="15"/>
  <c r="CX2" i="15"/>
  <c r="CX8" i="15"/>
  <c r="CX17" i="15"/>
  <c r="CX10" i="15"/>
  <c r="CX22" i="15"/>
  <c r="CX4" i="15"/>
  <c r="CX6" i="15"/>
  <c r="CX12" i="15"/>
  <c r="CX16" i="15"/>
  <c r="DE4" i="15"/>
  <c r="DC4" i="15" s="1"/>
  <c r="EB2" i="15"/>
  <c r="EB19" i="15"/>
  <c r="EB20" i="15"/>
  <c r="EB16" i="15"/>
  <c r="EB22" i="15"/>
  <c r="EB17" i="15"/>
  <c r="EB18" i="15"/>
  <c r="EB21" i="15"/>
  <c r="EB7" i="15"/>
  <c r="EB14" i="15"/>
  <c r="EB15" i="15"/>
  <c r="EB13" i="15"/>
  <c r="EB6" i="15"/>
  <c r="EB11" i="15"/>
  <c r="EB10" i="15"/>
  <c r="EB12" i="15"/>
  <c r="EB8" i="15"/>
  <c r="EB9" i="15"/>
  <c r="EB3" i="15"/>
  <c r="EB5" i="15"/>
  <c r="EB4" i="15"/>
  <c r="DV2" i="15"/>
  <c r="DV18" i="15"/>
  <c r="DV16" i="15"/>
  <c r="DV19" i="15"/>
  <c r="DV20" i="15"/>
  <c r="DV21" i="15"/>
  <c r="DV22" i="15"/>
  <c r="DV17" i="15"/>
  <c r="DV14" i="15"/>
  <c r="DV15" i="15"/>
  <c r="DV13" i="15"/>
  <c r="DV7" i="15"/>
  <c r="DV10" i="15"/>
  <c r="DV8" i="15"/>
  <c r="DV12" i="15"/>
  <c r="DV6" i="15"/>
  <c r="DV11" i="15"/>
  <c r="DV9" i="15"/>
  <c r="DV5" i="15"/>
  <c r="DV4" i="15"/>
  <c r="DV3" i="15"/>
  <c r="DP2" i="15"/>
  <c r="DP21" i="15"/>
  <c r="DP20" i="15"/>
  <c r="DP17" i="15"/>
  <c r="DP19" i="15"/>
  <c r="DP18" i="15"/>
  <c r="DP22" i="15"/>
  <c r="DP16" i="15"/>
  <c r="DP13" i="15"/>
  <c r="DP15" i="15"/>
  <c r="DP14" i="15"/>
  <c r="DP7" i="15"/>
  <c r="DP9" i="15"/>
  <c r="DP6" i="15"/>
  <c r="DP8" i="15"/>
  <c r="DP12" i="15"/>
  <c r="DP10" i="15"/>
  <c r="DP11" i="15"/>
  <c r="DP5" i="15"/>
  <c r="DP3" i="15"/>
  <c r="DP4" i="15"/>
  <c r="DE6" i="15"/>
  <c r="DC6" i="15" s="1"/>
  <c r="DE3" i="15"/>
  <c r="DC3" i="15" s="1"/>
  <c r="DE11" i="15"/>
  <c r="DC11" i="15" s="1"/>
  <c r="DE15" i="15"/>
  <c r="DC15" i="15" s="1"/>
  <c r="DE21" i="15"/>
  <c r="DC21" i="15" s="1"/>
  <c r="DE16" i="15"/>
  <c r="DC16" i="15" s="1"/>
  <c r="DE18" i="15"/>
  <c r="DC18" i="15" s="1"/>
  <c r="DE17" i="15"/>
  <c r="DC17" i="15" s="1"/>
  <c r="DE9" i="15"/>
  <c r="DC9" i="15" s="1"/>
  <c r="DE8" i="15"/>
  <c r="DC8" i="15" s="1"/>
  <c r="DE12" i="15"/>
  <c r="DC12" i="15" s="1"/>
  <c r="DE14" i="15"/>
  <c r="DC14" i="15" s="1"/>
  <c r="DE22" i="15"/>
  <c r="DC22" i="15" s="1"/>
  <c r="DE20" i="15"/>
  <c r="DC20" i="15" s="1"/>
  <c r="DE5" i="15"/>
  <c r="DC5" i="15" s="1"/>
  <c r="DE10" i="15"/>
  <c r="DC10" i="15" s="1"/>
  <c r="DE7" i="15"/>
  <c r="DC7" i="15" s="1"/>
  <c r="DE13" i="15"/>
  <c r="DC13" i="15" s="1"/>
  <c r="DE19" i="15"/>
  <c r="DC19" i="15" s="1"/>
  <c r="DE2" i="15"/>
  <c r="DC2" i="15" s="1"/>
  <c r="CG7" i="15"/>
  <c r="CE7" i="15" s="1"/>
  <c r="CR2" i="15"/>
  <c r="CR20" i="15"/>
  <c r="CR16" i="15"/>
  <c r="CR22" i="15"/>
  <c r="CR18" i="15"/>
  <c r="CR17" i="15"/>
  <c r="CR19" i="15"/>
  <c r="CR21" i="15"/>
  <c r="CR15" i="15"/>
  <c r="CR13" i="15"/>
  <c r="CR10" i="15"/>
  <c r="CR14" i="15"/>
  <c r="CR12" i="15"/>
  <c r="CR6" i="15"/>
  <c r="CR9" i="15"/>
  <c r="CR7" i="15"/>
  <c r="CR11" i="15"/>
  <c r="CR8" i="15"/>
  <c r="CR5" i="15"/>
  <c r="CR3" i="15"/>
  <c r="CR4" i="15"/>
  <c r="CL2" i="15"/>
  <c r="CL22" i="15"/>
  <c r="CL16" i="15"/>
  <c r="CL17" i="15"/>
  <c r="CL21" i="15"/>
  <c r="CL19" i="15"/>
  <c r="CL18" i="15"/>
  <c r="CL20" i="15"/>
  <c r="CL15" i="15"/>
  <c r="CL13" i="15"/>
  <c r="CL6" i="15"/>
  <c r="CL14" i="15"/>
  <c r="CL11" i="15"/>
  <c r="CL8" i="15"/>
  <c r="CL9" i="15"/>
  <c r="CL7" i="15"/>
  <c r="CL10" i="15"/>
  <c r="CL12" i="15"/>
  <c r="CL3" i="15"/>
  <c r="CL5" i="15"/>
  <c r="CL4" i="15"/>
  <c r="CG18" i="15"/>
  <c r="CE18" i="15" s="1"/>
  <c r="CG3" i="15"/>
  <c r="CE3" i="15" s="1"/>
  <c r="CG10" i="15"/>
  <c r="CE10" i="15" s="1"/>
  <c r="CG6" i="15"/>
  <c r="CE6" i="15" s="1"/>
  <c r="CG16" i="15"/>
  <c r="CE16" i="15" s="1"/>
  <c r="CG17" i="15"/>
  <c r="CE17" i="15" s="1"/>
  <c r="CG22" i="15"/>
  <c r="CE22" i="15" s="1"/>
  <c r="CG12" i="15"/>
  <c r="CE12" i="15" s="1"/>
  <c r="CG21" i="15"/>
  <c r="CE21" i="15" s="1"/>
  <c r="CG5" i="15"/>
  <c r="CE5" i="15" s="1"/>
  <c r="CG14" i="15"/>
  <c r="CE14" i="15" s="1"/>
  <c r="CG13" i="15"/>
  <c r="CE13" i="15" s="1"/>
  <c r="CG20" i="15"/>
  <c r="CE20" i="15" s="1"/>
  <c r="CG11" i="15"/>
  <c r="CE11" i="15" s="1"/>
  <c r="CG9" i="15"/>
  <c r="CE9" i="15" s="1"/>
  <c r="CG4" i="15"/>
  <c r="CE4" i="15" s="1"/>
  <c r="CG8" i="15"/>
  <c r="CE8" i="15" s="1"/>
  <c r="CG15" i="15"/>
  <c r="CE15" i="15" s="1"/>
  <c r="CG19" i="15"/>
  <c r="CE19" i="15" s="1"/>
  <c r="CG2" i="15"/>
  <c r="CE2" i="15" s="1"/>
  <c r="AQ5" i="15"/>
  <c r="AO5" i="15" s="1"/>
  <c r="BH2" i="15"/>
  <c r="BH20" i="15"/>
  <c r="BH21" i="15"/>
  <c r="BH18" i="15"/>
  <c r="BH22" i="15"/>
  <c r="BH16" i="15"/>
  <c r="BH19" i="15"/>
  <c r="BH17" i="15"/>
  <c r="BH13" i="15"/>
  <c r="BH15" i="15"/>
  <c r="BH14" i="15"/>
  <c r="BH9" i="15"/>
  <c r="BH7" i="15"/>
  <c r="BH12" i="15"/>
  <c r="BH11" i="15"/>
  <c r="BH8" i="15"/>
  <c r="BH10" i="15"/>
  <c r="BH6" i="15"/>
  <c r="BH5" i="15"/>
  <c r="BH4" i="15"/>
  <c r="BH3" i="15"/>
  <c r="AV2" i="15"/>
  <c r="AV18" i="15"/>
  <c r="AV19" i="15"/>
  <c r="AV20" i="15"/>
  <c r="AV21" i="15"/>
  <c r="AV16" i="15"/>
  <c r="AV17" i="15"/>
  <c r="AV22" i="15"/>
  <c r="AV13" i="15"/>
  <c r="AV10" i="15"/>
  <c r="AV15" i="15"/>
  <c r="AV7" i="15"/>
  <c r="AV6" i="15"/>
  <c r="AV12" i="15"/>
  <c r="AV11" i="15"/>
  <c r="AV14" i="15"/>
  <c r="AV9" i="15"/>
  <c r="AV8" i="15"/>
  <c r="AV4" i="15"/>
  <c r="AV3" i="15"/>
  <c r="AV5" i="15"/>
  <c r="AQ6" i="15"/>
  <c r="AO6" i="15" s="1"/>
  <c r="AQ3" i="15"/>
  <c r="AO3" i="15" s="1"/>
  <c r="AQ9" i="15"/>
  <c r="AO9" i="15" s="1"/>
  <c r="AQ15" i="15"/>
  <c r="AO15" i="15" s="1"/>
  <c r="AQ19" i="15"/>
  <c r="AO19" i="15" s="1"/>
  <c r="AQ18" i="15"/>
  <c r="AO18" i="15" s="1"/>
  <c r="AQ7" i="15"/>
  <c r="AO7" i="15" s="1"/>
  <c r="AQ21" i="15"/>
  <c r="AO21" i="15" s="1"/>
  <c r="AQ17" i="15"/>
  <c r="AO17" i="15" s="1"/>
  <c r="AQ10" i="15"/>
  <c r="AO10" i="15" s="1"/>
  <c r="AQ11" i="15"/>
  <c r="AO11" i="15" s="1"/>
  <c r="AQ14" i="15"/>
  <c r="AO14" i="15" s="1"/>
  <c r="AQ16" i="15"/>
  <c r="AO16" i="15" s="1"/>
  <c r="AQ4" i="15"/>
  <c r="AO4" i="15" s="1"/>
  <c r="AQ8" i="15"/>
  <c r="AO8" i="15" s="1"/>
  <c r="AQ12" i="15"/>
  <c r="AO12" i="15" s="1"/>
  <c r="AQ13" i="15"/>
  <c r="AO13" i="15" s="1"/>
  <c r="AQ22" i="15"/>
  <c r="AO22" i="15" s="1"/>
  <c r="AQ20" i="15"/>
  <c r="AO20" i="15" s="1"/>
  <c r="AQ2" i="15"/>
  <c r="AO2" i="15" s="1"/>
  <c r="EF2" i="15"/>
  <c r="DH2" i="15"/>
  <c r="M7" i="6" l="1"/>
  <c r="K7" i="6" s="1"/>
  <c r="M35" i="6"/>
  <c r="K35" i="6" s="1"/>
  <c r="M37" i="6"/>
  <c r="K37" i="6" s="1"/>
  <c r="M20" i="6"/>
  <c r="K20" i="6" s="1"/>
  <c r="M21" i="6"/>
  <c r="K21" i="6" s="1"/>
  <c r="M28" i="6"/>
  <c r="K28" i="6" s="1"/>
  <c r="M43" i="6"/>
  <c r="K43" i="6" s="1"/>
  <c r="M31" i="6"/>
  <c r="K31" i="6" s="1"/>
  <c r="M34" i="6"/>
  <c r="K34" i="6" s="1"/>
  <c r="M27" i="6"/>
  <c r="K27" i="6" s="1"/>
  <c r="M33" i="6"/>
  <c r="K33" i="6" s="1"/>
  <c r="M8" i="6"/>
  <c r="K8" i="6" s="1"/>
  <c r="M63" i="6"/>
  <c r="K63" i="6" s="1"/>
  <c r="M38" i="6"/>
  <c r="K38" i="6" s="1"/>
  <c r="M60" i="6"/>
  <c r="K60" i="6" s="1"/>
  <c r="M46" i="6"/>
  <c r="K46" i="6" s="1"/>
  <c r="M57" i="6"/>
  <c r="K57" i="6" s="1"/>
  <c r="M61" i="6"/>
  <c r="K61" i="6" s="1"/>
  <c r="M49" i="6"/>
  <c r="K49" i="6" s="1"/>
  <c r="M4" i="6"/>
  <c r="K4" i="6" s="1"/>
  <c r="M51" i="6"/>
  <c r="K51" i="6" s="1"/>
  <c r="M59" i="6"/>
  <c r="K59" i="6" s="1"/>
  <c r="M6" i="6"/>
  <c r="K6" i="6" s="1"/>
  <c r="M58" i="6"/>
  <c r="K58" i="6" s="1"/>
  <c r="M10" i="6"/>
  <c r="K10" i="6" s="1"/>
  <c r="M44" i="6"/>
  <c r="K44" i="6" s="1"/>
  <c r="M5" i="6"/>
  <c r="K5" i="6" s="1"/>
  <c r="M22" i="6"/>
  <c r="K22" i="6" s="1"/>
  <c r="M40" i="6"/>
  <c r="K40" i="6" s="1"/>
  <c r="M18" i="6"/>
  <c r="K18" i="6" s="1"/>
  <c r="M12" i="6"/>
  <c r="K12" i="6" s="1"/>
  <c r="M50" i="6"/>
  <c r="K50" i="6" s="1"/>
  <c r="M23" i="6"/>
  <c r="K23" i="6" s="1"/>
  <c r="M36" i="6"/>
  <c r="K36" i="6" s="1"/>
  <c r="M15" i="6"/>
  <c r="K15" i="6" s="1"/>
  <c r="M13" i="6"/>
  <c r="K13" i="6" s="1"/>
  <c r="M29" i="6"/>
  <c r="K29" i="6" s="1"/>
  <c r="AO8" i="6"/>
  <c r="AO15" i="6"/>
  <c r="AO11" i="6"/>
  <c r="AO16" i="6"/>
  <c r="AO19" i="6"/>
  <c r="AO49" i="6"/>
  <c r="AO25" i="6"/>
  <c r="AO46" i="6"/>
  <c r="AO58" i="6"/>
  <c r="AO45" i="6"/>
  <c r="AO48" i="6"/>
  <c r="AO56" i="6"/>
  <c r="AO20" i="6"/>
  <c r="AO39" i="6"/>
  <c r="AO4" i="6"/>
  <c r="AO60" i="6"/>
  <c r="AO7" i="6"/>
  <c r="AO42" i="6"/>
  <c r="AO12" i="6"/>
  <c r="AO53" i="6"/>
  <c r="AO37" i="6"/>
  <c r="AO34" i="6"/>
  <c r="AO55" i="6"/>
  <c r="AO50" i="6"/>
  <c r="AO32" i="6"/>
  <c r="AO61" i="6"/>
  <c r="AO40" i="6"/>
  <c r="AO38" i="6"/>
  <c r="AO22" i="6"/>
  <c r="AO30" i="6"/>
  <c r="AO33" i="6"/>
  <c r="AO52" i="6"/>
  <c r="AO59" i="6"/>
  <c r="AO51" i="6"/>
  <c r="AO31" i="6"/>
  <c r="AO10" i="6"/>
  <c r="AO41" i="6"/>
  <c r="AO29" i="6"/>
  <c r="AO21" i="6"/>
  <c r="AO62" i="6"/>
  <c r="AO54" i="6"/>
  <c r="AO63" i="6"/>
  <c r="AO13" i="6"/>
  <c r="AO9" i="6"/>
  <c r="AO5" i="6"/>
  <c r="AO44" i="6"/>
  <c r="AO36" i="6"/>
  <c r="AO24" i="6"/>
  <c r="AO35" i="6"/>
  <c r="AO26" i="6"/>
  <c r="AO14" i="6"/>
  <c r="AO23" i="6"/>
  <c r="AO17" i="6"/>
  <c r="AO43" i="6"/>
  <c r="AO57" i="6"/>
  <c r="AO47" i="6"/>
  <c r="AO27" i="6"/>
  <c r="AO18" i="6"/>
  <c r="AO28" i="6"/>
  <c r="AO6" i="6"/>
  <c r="M24" i="6"/>
  <c r="K24" i="6" s="1"/>
  <c r="M39" i="6"/>
  <c r="K39" i="6" s="1"/>
  <c r="M45" i="6"/>
  <c r="K45" i="6" s="1"/>
  <c r="M11" i="6"/>
  <c r="K11" i="6" s="1"/>
  <c r="M25" i="6"/>
  <c r="K25" i="6" s="1"/>
  <c r="M26" i="6"/>
  <c r="K26" i="6" s="1"/>
  <c r="AY41" i="6"/>
  <c r="AY61" i="6"/>
  <c r="AY56" i="6"/>
  <c r="AY52" i="6"/>
  <c r="AY45" i="6"/>
  <c r="AY42" i="6"/>
  <c r="AY33" i="6"/>
  <c r="AY59" i="6"/>
  <c r="AY24" i="6"/>
  <c r="AY57" i="6"/>
  <c r="AY44" i="6"/>
  <c r="AY18" i="6"/>
  <c r="AY23" i="6"/>
  <c r="AY48" i="6"/>
  <c r="AY35" i="6"/>
  <c r="AY58" i="6"/>
  <c r="AY53" i="6"/>
  <c r="AY50" i="6"/>
  <c r="AY51" i="6"/>
  <c r="AY47" i="6"/>
  <c r="AY38" i="6"/>
  <c r="AY22" i="6"/>
  <c r="AY31" i="6"/>
  <c r="AY19" i="6"/>
  <c r="AY15" i="6"/>
  <c r="AY8" i="6"/>
  <c r="AY7" i="6"/>
  <c r="AY63" i="6"/>
  <c r="AY39" i="6"/>
  <c r="AY21" i="6"/>
  <c r="AY60" i="6"/>
  <c r="AY54" i="6"/>
  <c r="AY26" i="6"/>
  <c r="AY16" i="6"/>
  <c r="AY40" i="6"/>
  <c r="AY10" i="6"/>
  <c r="AY9" i="6"/>
  <c r="AY36" i="6"/>
  <c r="AY46" i="6"/>
  <c r="AY43" i="6"/>
  <c r="AY13" i="6"/>
  <c r="AY5" i="6"/>
  <c r="AY28" i="6"/>
  <c r="AY62" i="6"/>
  <c r="AY55" i="6"/>
  <c r="AY30" i="6"/>
  <c r="AY27" i="6"/>
  <c r="AY29" i="6"/>
  <c r="AY37" i="6"/>
  <c r="AY34" i="6"/>
  <c r="AY32" i="6"/>
  <c r="AY12" i="6"/>
  <c r="AY11" i="6"/>
  <c r="AY4" i="6"/>
  <c r="AY49" i="6"/>
  <c r="AY17" i="6"/>
  <c r="AY20" i="6"/>
  <c r="AY25" i="6"/>
  <c r="AY14" i="6"/>
  <c r="AY6" i="6"/>
  <c r="M55" i="6"/>
  <c r="K55" i="6" s="1"/>
  <c r="M30" i="6"/>
  <c r="K30" i="6" s="1"/>
  <c r="M14" i="6"/>
  <c r="K14" i="6" s="1"/>
  <c r="M47" i="6"/>
  <c r="K47" i="6" s="1"/>
  <c r="M42" i="6"/>
  <c r="K42" i="6" s="1"/>
  <c r="M48" i="6"/>
  <c r="K48" i="6" s="1"/>
  <c r="M62" i="6"/>
  <c r="K62" i="6" s="1"/>
  <c r="M9" i="6"/>
  <c r="K9" i="6" s="1"/>
  <c r="M32" i="6"/>
  <c r="K32" i="6" s="1"/>
  <c r="M53" i="6"/>
  <c r="K53" i="6" s="1"/>
  <c r="M52" i="6"/>
  <c r="K52" i="6" s="1"/>
  <c r="M17" i="6"/>
  <c r="K17" i="6" s="1"/>
  <c r="M19" i="6"/>
  <c r="K19" i="6" s="1"/>
  <c r="M16" i="6"/>
  <c r="K16" i="6" s="1"/>
  <c r="M56" i="6"/>
  <c r="K56" i="6" s="1"/>
  <c r="M54" i="6"/>
  <c r="K54" i="6" s="1"/>
  <c r="M41" i="6"/>
  <c r="K41" i="6" s="1"/>
  <c r="CY22" i="15"/>
  <c r="CW22" i="15" s="1"/>
  <c r="CY2" i="15"/>
  <c r="CW2" i="15" s="1"/>
  <c r="CY14" i="15"/>
  <c r="CW14" i="15" s="1"/>
  <c r="CY9" i="15"/>
  <c r="CW9" i="15" s="1"/>
  <c r="CY17" i="15"/>
  <c r="CW17" i="15" s="1"/>
  <c r="CY3" i="15"/>
  <c r="CW3" i="15" s="1"/>
  <c r="CY10" i="15"/>
  <c r="CW10" i="15" s="1"/>
  <c r="CY16" i="15"/>
  <c r="CW16" i="15" s="1"/>
  <c r="CY7" i="15"/>
  <c r="CW7" i="15" s="1"/>
  <c r="CY19" i="15"/>
  <c r="CW19" i="15" s="1"/>
  <c r="CY20" i="15"/>
  <c r="CW20" i="15" s="1"/>
  <c r="CY11" i="15"/>
  <c r="CW11" i="15" s="1"/>
  <c r="CY8" i="15"/>
  <c r="CW8" i="15" s="1"/>
  <c r="CY12" i="15"/>
  <c r="CW12" i="15" s="1"/>
  <c r="CY21" i="15"/>
  <c r="CW21" i="15" s="1"/>
  <c r="CY18" i="15"/>
  <c r="CW18" i="15" s="1"/>
  <c r="CY5" i="15"/>
  <c r="CW5" i="15" s="1"/>
  <c r="CY6" i="15"/>
  <c r="CW6" i="15" s="1"/>
  <c r="CY15" i="15"/>
  <c r="CW15" i="15" s="1"/>
  <c r="CY13" i="15"/>
  <c r="CW13" i="15" s="1"/>
  <c r="CY4" i="15"/>
  <c r="CW4" i="15" s="1"/>
  <c r="BL2" i="15"/>
  <c r="BN2" i="15" s="1"/>
  <c r="EH2" i="15"/>
  <c r="EH20" i="15"/>
  <c r="EH17" i="15"/>
  <c r="EH19" i="15"/>
  <c r="EH18" i="15"/>
  <c r="EH22" i="15"/>
  <c r="EH21" i="15"/>
  <c r="EH16" i="15"/>
  <c r="EH13" i="15"/>
  <c r="EH15" i="15"/>
  <c r="EH14" i="15"/>
  <c r="EH10" i="15"/>
  <c r="EH7" i="15"/>
  <c r="EH8" i="15"/>
  <c r="EH9" i="15"/>
  <c r="EH12" i="15"/>
  <c r="EH6" i="15"/>
  <c r="EH11" i="15"/>
  <c r="EH5" i="15"/>
  <c r="EH4" i="15"/>
  <c r="EH3" i="15"/>
  <c r="EC5" i="15"/>
  <c r="EA5" i="15" s="1"/>
  <c r="EC12" i="15"/>
  <c r="EA12" i="15" s="1"/>
  <c r="EC13" i="15"/>
  <c r="EA13" i="15" s="1"/>
  <c r="EC21" i="15"/>
  <c r="EA21" i="15" s="1"/>
  <c r="EC22" i="15"/>
  <c r="EA22" i="15" s="1"/>
  <c r="EC3" i="15"/>
  <c r="EA3" i="15" s="1"/>
  <c r="EC10" i="15"/>
  <c r="EA10" i="15" s="1"/>
  <c r="EC15" i="15"/>
  <c r="EA15" i="15" s="1"/>
  <c r="EC17" i="15"/>
  <c r="EA17" i="15" s="1"/>
  <c r="EC16" i="15"/>
  <c r="EA16" i="15" s="1"/>
  <c r="EC20" i="15"/>
  <c r="EA20" i="15" s="1"/>
  <c r="EC9" i="15"/>
  <c r="EA9" i="15" s="1"/>
  <c r="EC11" i="15"/>
  <c r="EA11" i="15" s="1"/>
  <c r="EC14" i="15"/>
  <c r="EA14" i="15" s="1"/>
  <c r="DW4" i="15"/>
  <c r="DU4" i="15" s="1"/>
  <c r="EC4" i="15"/>
  <c r="EA4" i="15" s="1"/>
  <c r="EC8" i="15"/>
  <c r="EA8" i="15" s="1"/>
  <c r="EC6" i="15"/>
  <c r="EA6" i="15" s="1"/>
  <c r="EC7" i="15"/>
  <c r="EA7" i="15" s="1"/>
  <c r="EC18" i="15"/>
  <c r="EA18" i="15" s="1"/>
  <c r="EC19" i="15"/>
  <c r="EA19" i="15" s="1"/>
  <c r="EC2" i="15"/>
  <c r="EA2" i="15" s="1"/>
  <c r="DQ11" i="15"/>
  <c r="DO11" i="15" s="1"/>
  <c r="DW5" i="15"/>
  <c r="DU5" i="15" s="1"/>
  <c r="DW12" i="15"/>
  <c r="DU12" i="15" s="1"/>
  <c r="DW13" i="15"/>
  <c r="DU13" i="15" s="1"/>
  <c r="DW22" i="15"/>
  <c r="DU22" i="15" s="1"/>
  <c r="DW20" i="15"/>
  <c r="DU20" i="15" s="1"/>
  <c r="DW18" i="15"/>
  <c r="DU18" i="15" s="1"/>
  <c r="DW7" i="15"/>
  <c r="DU7" i="15" s="1"/>
  <c r="DW16" i="15"/>
  <c r="DU16" i="15" s="1"/>
  <c r="DW9" i="15"/>
  <c r="DU9" i="15" s="1"/>
  <c r="DW8" i="15"/>
  <c r="DU8" i="15" s="1"/>
  <c r="DW15" i="15"/>
  <c r="DU15" i="15" s="1"/>
  <c r="DW19" i="15"/>
  <c r="DU19" i="15" s="1"/>
  <c r="DW6" i="15"/>
  <c r="DU6" i="15" s="1"/>
  <c r="DW17" i="15"/>
  <c r="DU17" i="15" s="1"/>
  <c r="DW21" i="15"/>
  <c r="DU21" i="15" s="1"/>
  <c r="DW3" i="15"/>
  <c r="DU3" i="15" s="1"/>
  <c r="DW11" i="15"/>
  <c r="DU11" i="15" s="1"/>
  <c r="DW10" i="15"/>
  <c r="DU10" i="15" s="1"/>
  <c r="DW14" i="15"/>
  <c r="DU14" i="15" s="1"/>
  <c r="DW2" i="15"/>
  <c r="DU2" i="15" s="1"/>
  <c r="DQ3" i="15"/>
  <c r="DO3" i="15" s="1"/>
  <c r="DQ12" i="15"/>
  <c r="DO12" i="15" s="1"/>
  <c r="DQ7" i="15"/>
  <c r="DO7" i="15" s="1"/>
  <c r="DQ5" i="15"/>
  <c r="DO5" i="15" s="1"/>
  <c r="DQ8" i="15"/>
  <c r="DO8" i="15" s="1"/>
  <c r="DQ14" i="15"/>
  <c r="DO14" i="15" s="1"/>
  <c r="DQ16" i="15"/>
  <c r="DO16" i="15" s="1"/>
  <c r="DQ22" i="15"/>
  <c r="DO22" i="15" s="1"/>
  <c r="DQ20" i="15"/>
  <c r="DO20" i="15" s="1"/>
  <c r="DQ6" i="15"/>
  <c r="DO6" i="15" s="1"/>
  <c r="DQ15" i="15"/>
  <c r="DO15" i="15" s="1"/>
  <c r="DQ18" i="15"/>
  <c r="DO18" i="15" s="1"/>
  <c r="DQ21" i="15"/>
  <c r="DO21" i="15" s="1"/>
  <c r="DQ4" i="15"/>
  <c r="DO4" i="15" s="1"/>
  <c r="DQ10" i="15"/>
  <c r="DO10" i="15" s="1"/>
  <c r="DQ9" i="15"/>
  <c r="DO9" i="15" s="1"/>
  <c r="DQ13" i="15"/>
  <c r="DO13" i="15" s="1"/>
  <c r="DQ19" i="15"/>
  <c r="DO19" i="15" s="1"/>
  <c r="DQ17" i="15"/>
  <c r="DO17" i="15" s="1"/>
  <c r="DQ2" i="15"/>
  <c r="DO2" i="15" s="1"/>
  <c r="DJ2" i="15"/>
  <c r="DJ16" i="15"/>
  <c r="DJ19" i="15"/>
  <c r="DJ22" i="15"/>
  <c r="DJ17" i="15"/>
  <c r="DJ20" i="15"/>
  <c r="DJ18" i="15"/>
  <c r="DJ21" i="15"/>
  <c r="DJ13" i="15"/>
  <c r="DJ14" i="15"/>
  <c r="DJ15" i="15"/>
  <c r="DJ11" i="15"/>
  <c r="DJ12" i="15"/>
  <c r="DJ7" i="15"/>
  <c r="DJ8" i="15"/>
  <c r="DJ10" i="15"/>
  <c r="DJ6" i="15"/>
  <c r="DJ9" i="15"/>
  <c r="DJ5" i="15"/>
  <c r="DJ4" i="15"/>
  <c r="DJ3" i="15"/>
  <c r="CS3" i="15"/>
  <c r="CQ3" i="15" s="1"/>
  <c r="CS7" i="15"/>
  <c r="CQ7" i="15" s="1"/>
  <c r="CS17" i="15"/>
  <c r="CQ17" i="15" s="1"/>
  <c r="CS18" i="15"/>
  <c r="CQ18" i="15" s="1"/>
  <c r="CS5" i="15"/>
  <c r="CQ5" i="15" s="1"/>
  <c r="CS9" i="15"/>
  <c r="CQ9" i="15" s="1"/>
  <c r="CS10" i="15"/>
  <c r="CQ10" i="15" s="1"/>
  <c r="CS21" i="15"/>
  <c r="CQ21" i="15" s="1"/>
  <c r="CS8" i="15"/>
  <c r="CQ8" i="15" s="1"/>
  <c r="CS6" i="15"/>
  <c r="CQ6" i="15" s="1"/>
  <c r="CS13" i="15"/>
  <c r="CQ13" i="15" s="1"/>
  <c r="CS19" i="15"/>
  <c r="CQ19" i="15" s="1"/>
  <c r="CS22" i="15"/>
  <c r="CQ22" i="15" s="1"/>
  <c r="CS16" i="15"/>
  <c r="CQ16" i="15" s="1"/>
  <c r="CS20" i="15"/>
  <c r="CQ20" i="15" s="1"/>
  <c r="CS14" i="15"/>
  <c r="CQ14" i="15" s="1"/>
  <c r="CS4" i="15"/>
  <c r="CQ4" i="15" s="1"/>
  <c r="CS11" i="15"/>
  <c r="CQ11" i="15" s="1"/>
  <c r="CS12" i="15"/>
  <c r="CQ12" i="15" s="1"/>
  <c r="CS15" i="15"/>
  <c r="CQ15" i="15" s="1"/>
  <c r="CS2" i="15"/>
  <c r="CQ2" i="15" s="1"/>
  <c r="CM5" i="15"/>
  <c r="CK5" i="15" s="1"/>
  <c r="CM14" i="15"/>
  <c r="CK14" i="15" s="1"/>
  <c r="CM3" i="15"/>
  <c r="CK3" i="15" s="1"/>
  <c r="CM9" i="15"/>
  <c r="CK9" i="15" s="1"/>
  <c r="CM6" i="15"/>
  <c r="CK6" i="15" s="1"/>
  <c r="CM18" i="15"/>
  <c r="CK18" i="15" s="1"/>
  <c r="CM17" i="15"/>
  <c r="CK17" i="15" s="1"/>
  <c r="CM22" i="15"/>
  <c r="CK22" i="15" s="1"/>
  <c r="CM12" i="15"/>
  <c r="CK12" i="15" s="1"/>
  <c r="CM8" i="15"/>
  <c r="CK8" i="15" s="1"/>
  <c r="CM13" i="15"/>
  <c r="CK13" i="15" s="1"/>
  <c r="CM7" i="15"/>
  <c r="CK7" i="15" s="1"/>
  <c r="CM4" i="15"/>
  <c r="CK4" i="15" s="1"/>
  <c r="CM10" i="15"/>
  <c r="CK10" i="15" s="1"/>
  <c r="CM11" i="15"/>
  <c r="CK11" i="15" s="1"/>
  <c r="CM15" i="15"/>
  <c r="CK15" i="15" s="1"/>
  <c r="CM20" i="15"/>
  <c r="CK20" i="15" s="1"/>
  <c r="CM19" i="15"/>
  <c r="CK19" i="15" s="1"/>
  <c r="CM21" i="15"/>
  <c r="CK21" i="15" s="1"/>
  <c r="CM16" i="15"/>
  <c r="CK16" i="15" s="1"/>
  <c r="CM2" i="15"/>
  <c r="CK2" i="15" s="1"/>
  <c r="BI4" i="15"/>
  <c r="BG4" i="15" s="1"/>
  <c r="BI9" i="15"/>
  <c r="BG9" i="15" s="1"/>
  <c r="BI5" i="15"/>
  <c r="BG5" i="15" s="1"/>
  <c r="BI11" i="15"/>
  <c r="BG11" i="15" s="1"/>
  <c r="BI14" i="15"/>
  <c r="BG14" i="15" s="1"/>
  <c r="BI17" i="15"/>
  <c r="BG17" i="15" s="1"/>
  <c r="BI22" i="15"/>
  <c r="BG22" i="15" s="1"/>
  <c r="BI21" i="15"/>
  <c r="BG21" i="15" s="1"/>
  <c r="BI20" i="15"/>
  <c r="BG20" i="15" s="1"/>
  <c r="BI6" i="15"/>
  <c r="BG6" i="15" s="1"/>
  <c r="BI12" i="15"/>
  <c r="BG12" i="15" s="1"/>
  <c r="BI15" i="15"/>
  <c r="BG15" i="15" s="1"/>
  <c r="BI19" i="15"/>
  <c r="BG19" i="15" s="1"/>
  <c r="BI16" i="15"/>
  <c r="BG16" i="15" s="1"/>
  <c r="BI8" i="15"/>
  <c r="BG8" i="15" s="1"/>
  <c r="AW3" i="15"/>
  <c r="AU3" i="15" s="1"/>
  <c r="BI3" i="15"/>
  <c r="BG3" i="15" s="1"/>
  <c r="BI10" i="15"/>
  <c r="BG10" i="15" s="1"/>
  <c r="BI7" i="15"/>
  <c r="BG7" i="15" s="1"/>
  <c r="BI13" i="15"/>
  <c r="BG13" i="15" s="1"/>
  <c r="BI18" i="15"/>
  <c r="BG18" i="15" s="1"/>
  <c r="BI2" i="15"/>
  <c r="BG2" i="15" s="1"/>
  <c r="AW14" i="15"/>
  <c r="AU14" i="15" s="1"/>
  <c r="AW16" i="15"/>
  <c r="AU16" i="15" s="1"/>
  <c r="AW4" i="15"/>
  <c r="AU4" i="15" s="1"/>
  <c r="AW11" i="15"/>
  <c r="AU11" i="15" s="1"/>
  <c r="AW15" i="15"/>
  <c r="AU15" i="15" s="1"/>
  <c r="AW19" i="15"/>
  <c r="AU19" i="15" s="1"/>
  <c r="AW22" i="15"/>
  <c r="AU22" i="15" s="1"/>
  <c r="AW8" i="15"/>
  <c r="AU8" i="15" s="1"/>
  <c r="AW12" i="15"/>
  <c r="AU12" i="15" s="1"/>
  <c r="AW10" i="15"/>
  <c r="AU10" i="15" s="1"/>
  <c r="AW17" i="15"/>
  <c r="AU17" i="15" s="1"/>
  <c r="AW20" i="15"/>
  <c r="AU20" i="15" s="1"/>
  <c r="AW18" i="15"/>
  <c r="AU18" i="15" s="1"/>
  <c r="AW7" i="15"/>
  <c r="AU7" i="15" s="1"/>
  <c r="AW5" i="15"/>
  <c r="AU5" i="15" s="1"/>
  <c r="AW9" i="15"/>
  <c r="AU9" i="15" s="1"/>
  <c r="AW6" i="15"/>
  <c r="AU6" i="15" s="1"/>
  <c r="AW13" i="15"/>
  <c r="AU13" i="15" s="1"/>
  <c r="AW21" i="15"/>
  <c r="AU21" i="15" s="1"/>
  <c r="AW2" i="15"/>
  <c r="AU2" i="15" s="1"/>
  <c r="AZ14" i="6" l="1"/>
  <c r="AX14" i="6" s="1"/>
  <c r="AZ11" i="6"/>
  <c r="AX11" i="6" s="1"/>
  <c r="AZ37" i="6"/>
  <c r="AX37" i="6" s="1"/>
  <c r="AZ27" i="6"/>
  <c r="AX27" i="6" s="1"/>
  <c r="AZ13" i="6"/>
  <c r="AX13" i="6" s="1"/>
  <c r="AZ54" i="6"/>
  <c r="AX54" i="6" s="1"/>
  <c r="AZ21" i="6"/>
  <c r="AX21" i="6" s="1"/>
  <c r="AZ7" i="6"/>
  <c r="AX7" i="6" s="1"/>
  <c r="AZ31" i="6"/>
  <c r="AX31" i="6" s="1"/>
  <c r="AZ22" i="6"/>
  <c r="AX22" i="6" s="1"/>
  <c r="AZ35" i="6"/>
  <c r="AX35" i="6" s="1"/>
  <c r="AZ48" i="6"/>
  <c r="AX48" i="6" s="1"/>
  <c r="AZ24" i="6"/>
  <c r="AX24" i="6" s="1"/>
  <c r="AZ45" i="6"/>
  <c r="AX45" i="6" s="1"/>
  <c r="AZ61" i="6"/>
  <c r="AX61" i="6" s="1"/>
  <c r="AP28" i="6"/>
  <c r="AN28" i="6" s="1"/>
  <c r="AP57" i="6"/>
  <c r="AN57" i="6" s="1"/>
  <c r="AP43" i="6"/>
  <c r="AN43" i="6" s="1"/>
  <c r="AP23" i="6"/>
  <c r="AN23" i="6" s="1"/>
  <c r="AZ25" i="6"/>
  <c r="AX25" i="6" s="1"/>
  <c r="AZ12" i="6"/>
  <c r="AX12" i="6" s="1"/>
  <c r="AZ30" i="6"/>
  <c r="AX30" i="6" s="1"/>
  <c r="AZ36" i="6"/>
  <c r="AX36" i="6" s="1"/>
  <c r="AZ9" i="6"/>
  <c r="AX9" i="6" s="1"/>
  <c r="AZ60" i="6"/>
  <c r="AX60" i="6" s="1"/>
  <c r="AZ39" i="6"/>
  <c r="AX39" i="6" s="1"/>
  <c r="AZ63" i="6"/>
  <c r="AX63" i="6" s="1"/>
  <c r="AZ8" i="6"/>
  <c r="AX8" i="6" s="1"/>
  <c r="AZ38" i="6"/>
  <c r="AX38" i="6" s="1"/>
  <c r="AZ50" i="6"/>
  <c r="AX50" i="6" s="1"/>
  <c r="AZ23" i="6"/>
  <c r="AX23" i="6" s="1"/>
  <c r="AZ18" i="6"/>
  <c r="AX18" i="6" s="1"/>
  <c r="AZ59" i="6"/>
  <c r="AX59" i="6" s="1"/>
  <c r="AZ52" i="6"/>
  <c r="AX52" i="6" s="1"/>
  <c r="AZ41" i="6"/>
  <c r="AX41" i="6" s="1"/>
  <c r="AZ20" i="6"/>
  <c r="AX20" i="6" s="1"/>
  <c r="AZ17" i="6"/>
  <c r="AX17" i="6" s="1"/>
  <c r="AZ32" i="6"/>
  <c r="AX32" i="6" s="1"/>
  <c r="AZ55" i="6"/>
  <c r="AX55" i="6" s="1"/>
  <c r="AZ46" i="6"/>
  <c r="AX46" i="6" s="1"/>
  <c r="AZ10" i="6"/>
  <c r="AX10" i="6" s="1"/>
  <c r="AZ40" i="6"/>
  <c r="AX40" i="6" s="1"/>
  <c r="AZ16" i="6"/>
  <c r="AX16" i="6" s="1"/>
  <c r="AZ15" i="6"/>
  <c r="AX15" i="6" s="1"/>
  <c r="AZ47" i="6"/>
  <c r="AX47" i="6" s="1"/>
  <c r="AZ53" i="6"/>
  <c r="AX53" i="6" s="1"/>
  <c r="AZ44" i="6"/>
  <c r="AX44" i="6" s="1"/>
  <c r="AZ33" i="6"/>
  <c r="AX33" i="6" s="1"/>
  <c r="AZ56" i="6"/>
  <c r="AX56" i="6" s="1"/>
  <c r="AZ6" i="6"/>
  <c r="AX6" i="6" s="1"/>
  <c r="AZ49" i="6"/>
  <c r="AX49" i="6" s="1"/>
  <c r="AZ4" i="6"/>
  <c r="AX4" i="6" s="1"/>
  <c r="AZ34" i="6"/>
  <c r="AX34" i="6" s="1"/>
  <c r="AZ29" i="6"/>
  <c r="AX29" i="6" s="1"/>
  <c r="AZ62" i="6"/>
  <c r="AX62" i="6" s="1"/>
  <c r="AZ28" i="6"/>
  <c r="AX28" i="6" s="1"/>
  <c r="AZ5" i="6"/>
  <c r="AX5" i="6" s="1"/>
  <c r="AZ43" i="6"/>
  <c r="AX43" i="6" s="1"/>
  <c r="AZ26" i="6"/>
  <c r="AX26" i="6" s="1"/>
  <c r="AZ19" i="6"/>
  <c r="AX19" i="6" s="1"/>
  <c r="AZ51" i="6"/>
  <c r="AX51" i="6" s="1"/>
  <c r="AZ58" i="6"/>
  <c r="AX58" i="6" s="1"/>
  <c r="AZ57" i="6"/>
  <c r="AX57" i="6" s="1"/>
  <c r="AZ42" i="6"/>
  <c r="AX42" i="6" s="1"/>
  <c r="AP36" i="6"/>
  <c r="AN36" i="6" s="1"/>
  <c r="AP13" i="6"/>
  <c r="AN13" i="6" s="1"/>
  <c r="AP51" i="6"/>
  <c r="AN51" i="6" s="1"/>
  <c r="AP52" i="6"/>
  <c r="AN52" i="6" s="1"/>
  <c r="AP22" i="6"/>
  <c r="AN22" i="6" s="1"/>
  <c r="AP55" i="6"/>
  <c r="AN55" i="6" s="1"/>
  <c r="AP53" i="6"/>
  <c r="AN53" i="6" s="1"/>
  <c r="AP12" i="6"/>
  <c r="AN12" i="6" s="1"/>
  <c r="AP46" i="6"/>
  <c r="AN46" i="6" s="1"/>
  <c r="AP11" i="6"/>
  <c r="AN11" i="6" s="1"/>
  <c r="AP18" i="6"/>
  <c r="AN18" i="6" s="1"/>
  <c r="AP24" i="6"/>
  <c r="AN24" i="6" s="1"/>
  <c r="AP44" i="6"/>
  <c r="AN44" i="6" s="1"/>
  <c r="AP63" i="6"/>
  <c r="AN63" i="6" s="1"/>
  <c r="AP62" i="6"/>
  <c r="AN62" i="6" s="1"/>
  <c r="AP29" i="6"/>
  <c r="AN29" i="6" s="1"/>
  <c r="AP59" i="6"/>
  <c r="AN59" i="6" s="1"/>
  <c r="AP38" i="6"/>
  <c r="AN38" i="6" s="1"/>
  <c r="AP42" i="6"/>
  <c r="AN42" i="6" s="1"/>
  <c r="AP20" i="6"/>
  <c r="AN20" i="6" s="1"/>
  <c r="AP48" i="6"/>
  <c r="AN48" i="6" s="1"/>
  <c r="AP45" i="6"/>
  <c r="AN45" i="6" s="1"/>
  <c r="AP58" i="6"/>
  <c r="AN58" i="6" s="1"/>
  <c r="AP25" i="6"/>
  <c r="AN25" i="6" s="1"/>
  <c r="AP27" i="6"/>
  <c r="AN27" i="6" s="1"/>
  <c r="AP14" i="6"/>
  <c r="AN14" i="6" s="1"/>
  <c r="AP26" i="6"/>
  <c r="AN26" i="6" s="1"/>
  <c r="AP5" i="6"/>
  <c r="AN5" i="6" s="1"/>
  <c r="AP41" i="6"/>
  <c r="AN41" i="6" s="1"/>
  <c r="AP10" i="6"/>
  <c r="AN10" i="6" s="1"/>
  <c r="AP33" i="6"/>
  <c r="AN33" i="6" s="1"/>
  <c r="AP32" i="6"/>
  <c r="AN32" i="6" s="1"/>
  <c r="AP34" i="6"/>
  <c r="AN34" i="6" s="1"/>
  <c r="AP7" i="6"/>
  <c r="AN7" i="6" s="1"/>
  <c r="AP4" i="6"/>
  <c r="AN4" i="6" s="1"/>
  <c r="AP56" i="6"/>
  <c r="AN56" i="6" s="1"/>
  <c r="AP49" i="6"/>
  <c r="AN49" i="6" s="1"/>
  <c r="AP16" i="6"/>
  <c r="AN16" i="6" s="1"/>
  <c r="AP15" i="6"/>
  <c r="AN15" i="6" s="1"/>
  <c r="AP6" i="6"/>
  <c r="AN6" i="6" s="1"/>
  <c r="AP47" i="6"/>
  <c r="AN47" i="6" s="1"/>
  <c r="AP17" i="6"/>
  <c r="AN17" i="6" s="1"/>
  <c r="AP35" i="6"/>
  <c r="AN35" i="6" s="1"/>
  <c r="AP9" i="6"/>
  <c r="AN9" i="6" s="1"/>
  <c r="AP54" i="6"/>
  <c r="AN54" i="6" s="1"/>
  <c r="AP21" i="6"/>
  <c r="AN21" i="6" s="1"/>
  <c r="AP31" i="6"/>
  <c r="AN31" i="6" s="1"/>
  <c r="AP30" i="6"/>
  <c r="AN30" i="6" s="1"/>
  <c r="AP61" i="6"/>
  <c r="AN61" i="6" s="1"/>
  <c r="AP50" i="6"/>
  <c r="AN50" i="6" s="1"/>
  <c r="AP37" i="6"/>
  <c r="AN37" i="6" s="1"/>
  <c r="AP60" i="6"/>
  <c r="AN60" i="6" s="1"/>
  <c r="AP39" i="6"/>
  <c r="AN39" i="6" s="1"/>
  <c r="AP19" i="6"/>
  <c r="AN19" i="6" s="1"/>
  <c r="AP8" i="6"/>
  <c r="AN8" i="6" s="1"/>
  <c r="AP40" i="6"/>
  <c r="AN40" i="6" s="1"/>
  <c r="BC56" i="1"/>
  <c r="BC51" i="1"/>
  <c r="BC55" i="1"/>
  <c r="BC33" i="1"/>
  <c r="BC39" i="1"/>
  <c r="BC8" i="1"/>
  <c r="BC7" i="1"/>
  <c r="BC61" i="1"/>
  <c r="BC16" i="1"/>
  <c r="BC62" i="1"/>
  <c r="BC59" i="1"/>
  <c r="BC45" i="1"/>
  <c r="BC47" i="1"/>
  <c r="BC63" i="1"/>
  <c r="BC38" i="1"/>
  <c r="BC40" i="1"/>
  <c r="BC27" i="1"/>
  <c r="BC13" i="1"/>
  <c r="BC25" i="1"/>
  <c r="BC17" i="1"/>
  <c r="BC11" i="1"/>
  <c r="BC50" i="1"/>
  <c r="BC44" i="1"/>
  <c r="BC41" i="1"/>
  <c r="BC54" i="1"/>
  <c r="BC32" i="1"/>
  <c r="BC24" i="1"/>
  <c r="BC29" i="1"/>
  <c r="BC37" i="1"/>
  <c r="BC58" i="1"/>
  <c r="BC36" i="1"/>
  <c r="BC31" i="1"/>
  <c r="BC57" i="1"/>
  <c r="BC49" i="1"/>
  <c r="BC42" i="1"/>
  <c r="BC46" i="1"/>
  <c r="BC28" i="1"/>
  <c r="BC30" i="1"/>
  <c r="BC18" i="1"/>
  <c r="BC23" i="1"/>
  <c r="BC43" i="1"/>
  <c r="BC14" i="1"/>
  <c r="BC35" i="1"/>
  <c r="BC15" i="1"/>
  <c r="BC48" i="1"/>
  <c r="BC19" i="1"/>
  <c r="BC22" i="1"/>
  <c r="BC21" i="1"/>
  <c r="BC53" i="1"/>
  <c r="BC60" i="1"/>
  <c r="BC26" i="1"/>
  <c r="BC9" i="1"/>
  <c r="BC12" i="1"/>
  <c r="BC10" i="1"/>
  <c r="BC20" i="1"/>
  <c r="BC52" i="1"/>
  <c r="BC6" i="1"/>
  <c r="BC5" i="1"/>
  <c r="BC4" i="1"/>
  <c r="BC34" i="1"/>
  <c r="BN22" i="15"/>
  <c r="BN3" i="15"/>
  <c r="BN8" i="15"/>
  <c r="BN17" i="15"/>
  <c r="BN10" i="15"/>
  <c r="BN4" i="15"/>
  <c r="BN9" i="15"/>
  <c r="BN13" i="15"/>
  <c r="BN19" i="15"/>
  <c r="BN18" i="15"/>
  <c r="BN12" i="15"/>
  <c r="BN11" i="15"/>
  <c r="BN15" i="15"/>
  <c r="BN20" i="15"/>
  <c r="BN21" i="15"/>
  <c r="BN6" i="15"/>
  <c r="BN5" i="15"/>
  <c r="BN7" i="15"/>
  <c r="BN14" i="15"/>
  <c r="BN16" i="15"/>
  <c r="EI5" i="15"/>
  <c r="EG5" i="15" s="1"/>
  <c r="EI4" i="15"/>
  <c r="EG4" i="15" s="1"/>
  <c r="EI12" i="15"/>
  <c r="EG12" i="15" s="1"/>
  <c r="EI10" i="15"/>
  <c r="EG10" i="15" s="1"/>
  <c r="EI18" i="15"/>
  <c r="EG18" i="15" s="1"/>
  <c r="EI9" i="15"/>
  <c r="EG9" i="15" s="1"/>
  <c r="EI14" i="15"/>
  <c r="EG14" i="15" s="1"/>
  <c r="EI11" i="15"/>
  <c r="EG11" i="15" s="1"/>
  <c r="EI8" i="15"/>
  <c r="EG8" i="15" s="1"/>
  <c r="EI15" i="15"/>
  <c r="EG15" i="15" s="1"/>
  <c r="EI20" i="15"/>
  <c r="EG20" i="15" s="1"/>
  <c r="EI3" i="15"/>
  <c r="EG3" i="15" s="1"/>
  <c r="EI6" i="15"/>
  <c r="EG6" i="15" s="1"/>
  <c r="EI7" i="15"/>
  <c r="EG7" i="15" s="1"/>
  <c r="EI13" i="15"/>
  <c r="EG13" i="15" s="1"/>
  <c r="EI16" i="15"/>
  <c r="EG16" i="15" s="1"/>
  <c r="EI21" i="15"/>
  <c r="EG21" i="15" s="1"/>
  <c r="EI22" i="15"/>
  <c r="EG22" i="15" s="1"/>
  <c r="EI19" i="15"/>
  <c r="EG19" i="15" s="1"/>
  <c r="EI17" i="15"/>
  <c r="EG17" i="15" s="1"/>
  <c r="EI2" i="15"/>
  <c r="EG2" i="15" s="1"/>
  <c r="DK4" i="15"/>
  <c r="DI4" i="15" s="1"/>
  <c r="DK10" i="15"/>
  <c r="DI10" i="15" s="1"/>
  <c r="DK11" i="15"/>
  <c r="DI11" i="15" s="1"/>
  <c r="DK21" i="15"/>
  <c r="DI21" i="15" s="1"/>
  <c r="DK20" i="15"/>
  <c r="DI20" i="15" s="1"/>
  <c r="DK22" i="15"/>
  <c r="DI22" i="15" s="1"/>
  <c r="DK19" i="15"/>
  <c r="DI19" i="15" s="1"/>
  <c r="DK16" i="15"/>
  <c r="DI16" i="15" s="1"/>
  <c r="DK5" i="15"/>
  <c r="DI5" i="15" s="1"/>
  <c r="DK8" i="15"/>
  <c r="DI8" i="15" s="1"/>
  <c r="DK15" i="15"/>
  <c r="DI15" i="15" s="1"/>
  <c r="DK9" i="15"/>
  <c r="DI9" i="15" s="1"/>
  <c r="DK7" i="15"/>
  <c r="DI7" i="15" s="1"/>
  <c r="DK14" i="15"/>
  <c r="DI14" i="15" s="1"/>
  <c r="DK18" i="15"/>
  <c r="DI18" i="15" s="1"/>
  <c r="DK3" i="15"/>
  <c r="DI3" i="15" s="1"/>
  <c r="DK6" i="15"/>
  <c r="DI6" i="15" s="1"/>
  <c r="DK12" i="15"/>
  <c r="DI12" i="15" s="1"/>
  <c r="DK13" i="15"/>
  <c r="DI13" i="15" s="1"/>
  <c r="DK17" i="15"/>
  <c r="DI17" i="15" s="1"/>
  <c r="DK2" i="15"/>
  <c r="DI2" i="15" s="1"/>
  <c r="EK2" i="15"/>
  <c r="BO19" i="15" l="1"/>
  <c r="BM19" i="15" s="1"/>
  <c r="BO3" i="15"/>
  <c r="BM3" i="15" s="1"/>
  <c r="BO9" i="15"/>
  <c r="BM9" i="15" s="1"/>
  <c r="BO18" i="15"/>
  <c r="BM18" i="15" s="1"/>
  <c r="BO14" i="15"/>
  <c r="BM14" i="15" s="1"/>
  <c r="BO8" i="15"/>
  <c r="BM8" i="15" s="1"/>
  <c r="BO13" i="15"/>
  <c r="BM13" i="15" s="1"/>
  <c r="BO2" i="15"/>
  <c r="BM2" i="15" s="1"/>
  <c r="BO7" i="15"/>
  <c r="BM7" i="15" s="1"/>
  <c r="BO15" i="15"/>
  <c r="BM15" i="15" s="1"/>
  <c r="BO16" i="15"/>
  <c r="BM16" i="15" s="1"/>
  <c r="BO21" i="15"/>
  <c r="BM21" i="15" s="1"/>
  <c r="BO4" i="15"/>
  <c r="BM4" i="15" s="1"/>
  <c r="BO22" i="15"/>
  <c r="BM22" i="15" s="1"/>
  <c r="BO5" i="15"/>
  <c r="BM5" i="15" s="1"/>
  <c r="BO11" i="15"/>
  <c r="BM11" i="15" s="1"/>
  <c r="BO17" i="15"/>
  <c r="BM17" i="15" s="1"/>
  <c r="BO10" i="15"/>
  <c r="BM10" i="15" s="1"/>
  <c r="BO20" i="15"/>
  <c r="BM20" i="15" s="1"/>
  <c r="BO6" i="15"/>
  <c r="BM6" i="15" s="1"/>
  <c r="BO12" i="15"/>
  <c r="BM12" i="15" s="1"/>
  <c r="EM2" i="15"/>
  <c r="EM22" i="15"/>
  <c r="EM20" i="15"/>
  <c r="EM16" i="15"/>
  <c r="EM17" i="15"/>
  <c r="EM18" i="15"/>
  <c r="EM19" i="15"/>
  <c r="EM21" i="15"/>
  <c r="EM14" i="15"/>
  <c r="EM13" i="15"/>
  <c r="EM15" i="15"/>
  <c r="EM11" i="15"/>
  <c r="EM10" i="15"/>
  <c r="EM12" i="15"/>
  <c r="EM7" i="15"/>
  <c r="EM9" i="15"/>
  <c r="EM3" i="15"/>
  <c r="EM8" i="15"/>
  <c r="EM6" i="15"/>
  <c r="EM5" i="15"/>
  <c r="EM4" i="15"/>
  <c r="EN4" i="15" l="1"/>
  <c r="EL4" i="15" s="1"/>
  <c r="EN5" i="15"/>
  <c r="EL5" i="15" s="1"/>
  <c r="EN19" i="15"/>
  <c r="EL19" i="15" s="1"/>
  <c r="EN9" i="15"/>
  <c r="EL9" i="15" s="1"/>
  <c r="EN7" i="15"/>
  <c r="EL7" i="15" s="1"/>
  <c r="EN21" i="15"/>
  <c r="EL21" i="15" s="1"/>
  <c r="EN10" i="15"/>
  <c r="EL10" i="15" s="1"/>
  <c r="EN11" i="15"/>
  <c r="EL11" i="15" s="1"/>
  <c r="EN6" i="15"/>
  <c r="EL6" i="15" s="1"/>
  <c r="EN15" i="15"/>
  <c r="EL15" i="15" s="1"/>
  <c r="EN18" i="15"/>
  <c r="EL18" i="15" s="1"/>
  <c r="EN8" i="15"/>
  <c r="EL8" i="15" s="1"/>
  <c r="EN12" i="15"/>
  <c r="EL12" i="15" s="1"/>
  <c r="EN13" i="15"/>
  <c r="EL13" i="15" s="1"/>
  <c r="EN17" i="15"/>
  <c r="EL17" i="15" s="1"/>
  <c r="EN22" i="15"/>
  <c r="EL22" i="15" s="1"/>
  <c r="EN3" i="15"/>
  <c r="EL3" i="15" s="1"/>
  <c r="EN14" i="15"/>
  <c r="EL14" i="15" s="1"/>
  <c r="EN16" i="15"/>
  <c r="EL16" i="15" s="1"/>
  <c r="EN20" i="15"/>
  <c r="EL20" i="15" s="1"/>
  <c r="EN2" i="15"/>
  <c r="EL2" i="15" s="1"/>
  <c r="AH331" i="34" l="1"/>
  <c r="AH332" i="34" l="1"/>
  <c r="V62" i="5"/>
  <c r="Y332" i="34" l="1"/>
  <c r="AH334" i="34" l="1"/>
  <c r="U63" i="6" l="1"/>
  <c r="U25" i="6"/>
  <c r="U45" i="6"/>
  <c r="U31" i="6"/>
  <c r="U61" i="6"/>
  <c r="U37" i="6"/>
  <c r="U62" i="6"/>
  <c r="U47" i="6"/>
  <c r="U10" i="6"/>
  <c r="U42" i="6"/>
  <c r="U15" i="6"/>
  <c r="U50" i="6"/>
  <c r="U51" i="6"/>
  <c r="U19" i="6"/>
  <c r="U22" i="6"/>
  <c r="U32" i="6"/>
  <c r="U17" i="6"/>
  <c r="U53" i="6"/>
  <c r="U4" i="6"/>
  <c r="U7" i="6"/>
  <c r="U60" i="6"/>
  <c r="U58" i="6"/>
  <c r="U59" i="6"/>
  <c r="U41" i="6"/>
  <c r="U6" i="6"/>
  <c r="U49" i="6"/>
  <c r="U43" i="6"/>
  <c r="U34" i="6"/>
  <c r="U54" i="6"/>
  <c r="U16" i="6"/>
  <c r="U9" i="6"/>
  <c r="U55" i="6"/>
  <c r="U35" i="6"/>
  <c r="U39" i="6"/>
  <c r="U46" i="6"/>
  <c r="U20" i="6"/>
  <c r="U38" i="6"/>
  <c r="U13" i="6"/>
  <c r="U29" i="6"/>
  <c r="U11" i="6"/>
  <c r="U44" i="6"/>
  <c r="U12" i="6"/>
  <c r="U26" i="6"/>
  <c r="U24" i="6"/>
  <c r="U48" i="6"/>
  <c r="U40" i="6"/>
  <c r="U28" i="6"/>
  <c r="U14" i="6"/>
  <c r="U23" i="6"/>
  <c r="U52" i="6"/>
  <c r="U5" i="6"/>
  <c r="U56" i="6"/>
  <c r="U30" i="6"/>
  <c r="U33" i="6"/>
  <c r="U57" i="6"/>
  <c r="U27" i="6"/>
  <c r="U18" i="6"/>
  <c r="U8" i="6"/>
  <c r="U36" i="6"/>
  <c r="U21" i="6"/>
  <c r="AH346" i="34"/>
  <c r="V30" i="6" l="1"/>
  <c r="T30" i="6" s="1"/>
  <c r="V44" i="6"/>
  <c r="T44" i="6" s="1"/>
  <c r="V29" i="6"/>
  <c r="T29" i="6" s="1"/>
  <c r="V54" i="6"/>
  <c r="T54" i="6" s="1"/>
  <c r="V43" i="6"/>
  <c r="T43" i="6" s="1"/>
  <c r="V58" i="6"/>
  <c r="T58" i="6" s="1"/>
  <c r="V32" i="6"/>
  <c r="T32" i="6" s="1"/>
  <c r="V47" i="6"/>
  <c r="T47" i="6" s="1"/>
  <c r="V63" i="6"/>
  <c r="T63" i="6" s="1"/>
  <c r="V18" i="6"/>
  <c r="T18" i="6" s="1"/>
  <c r="V23" i="6"/>
  <c r="T23" i="6" s="1"/>
  <c r="V26" i="6"/>
  <c r="T26" i="6" s="1"/>
  <c r="V38" i="6"/>
  <c r="T38" i="6" s="1"/>
  <c r="V39" i="6"/>
  <c r="T39" i="6" s="1"/>
  <c r="V35" i="6"/>
  <c r="T35" i="6" s="1"/>
  <c r="V9" i="6"/>
  <c r="T9" i="6" s="1"/>
  <c r="V59" i="6"/>
  <c r="T59" i="6" s="1"/>
  <c r="V60" i="6"/>
  <c r="T60" i="6" s="1"/>
  <c r="V7" i="6"/>
  <c r="T7" i="6" s="1"/>
  <c r="V4" i="6"/>
  <c r="T4" i="6" s="1"/>
  <c r="V19" i="6"/>
  <c r="T19" i="6" s="1"/>
  <c r="V15" i="6"/>
  <c r="T15" i="6" s="1"/>
  <c r="V10" i="6"/>
  <c r="T10" i="6" s="1"/>
  <c r="V31" i="6"/>
  <c r="T31" i="6" s="1"/>
  <c r="V25" i="6"/>
  <c r="T25" i="6" s="1"/>
  <c r="V28" i="6"/>
  <c r="T28" i="6" s="1"/>
  <c r="V56" i="6"/>
  <c r="T56" i="6" s="1"/>
  <c r="V27" i="6"/>
  <c r="T27" i="6" s="1"/>
  <c r="V24" i="6"/>
  <c r="T24" i="6" s="1"/>
  <c r="V11" i="6"/>
  <c r="T11" i="6" s="1"/>
  <c r="V46" i="6"/>
  <c r="T46" i="6" s="1"/>
  <c r="V6" i="6"/>
  <c r="T6" i="6" s="1"/>
  <c r="V53" i="6"/>
  <c r="T53" i="6" s="1"/>
  <c r="V22" i="6"/>
  <c r="T22" i="6" s="1"/>
  <c r="V36" i="6"/>
  <c r="T36" i="6" s="1"/>
  <c r="V57" i="6"/>
  <c r="T57" i="6" s="1"/>
  <c r="V21" i="6"/>
  <c r="T21" i="6" s="1"/>
  <c r="V8" i="6"/>
  <c r="T8" i="6" s="1"/>
  <c r="V33" i="6"/>
  <c r="T33" i="6" s="1"/>
  <c r="V5" i="6"/>
  <c r="T5" i="6" s="1"/>
  <c r="V52" i="6"/>
  <c r="T52" i="6" s="1"/>
  <c r="V14" i="6"/>
  <c r="T14" i="6" s="1"/>
  <c r="V40" i="6"/>
  <c r="T40" i="6" s="1"/>
  <c r="V48" i="6"/>
  <c r="T48" i="6" s="1"/>
  <c r="V12" i="6"/>
  <c r="T12" i="6" s="1"/>
  <c r="V13" i="6"/>
  <c r="T13" i="6" s="1"/>
  <c r="V20" i="6"/>
  <c r="T20" i="6" s="1"/>
  <c r="V55" i="6"/>
  <c r="T55" i="6" s="1"/>
  <c r="V16" i="6"/>
  <c r="T16" i="6" s="1"/>
  <c r="V34" i="6"/>
  <c r="T34" i="6" s="1"/>
  <c r="V49" i="6"/>
  <c r="T49" i="6" s="1"/>
  <c r="V41" i="6"/>
  <c r="T41" i="6" s="1"/>
  <c r="V17" i="6"/>
  <c r="T17" i="6" s="1"/>
  <c r="V51" i="6"/>
  <c r="T51" i="6" s="1"/>
  <c r="V50" i="6"/>
  <c r="T50" i="6" s="1"/>
  <c r="V42" i="6"/>
  <c r="T42" i="6" s="1"/>
  <c r="V62" i="6"/>
  <c r="T62" i="6" s="1"/>
  <c r="V37" i="6"/>
  <c r="T37" i="6" s="1"/>
  <c r="V61" i="6"/>
  <c r="T61" i="6" s="1"/>
  <c r="V45" i="6"/>
  <c r="T45" i="6" s="1"/>
  <c r="W62" i="5" l="1"/>
  <c r="AH349" i="34"/>
  <c r="AE39" i="6" l="1"/>
  <c r="AE16" i="6"/>
  <c r="AE49" i="6"/>
  <c r="AE52" i="6"/>
  <c r="AE33" i="6"/>
  <c r="AE44" i="6"/>
  <c r="AE48" i="6"/>
  <c r="AE43" i="6"/>
  <c r="AE19" i="6"/>
  <c r="AE26" i="6"/>
  <c r="AE62" i="6"/>
  <c r="AE30" i="6"/>
  <c r="AE60" i="6"/>
  <c r="AE34" i="6"/>
  <c r="AE18" i="6"/>
  <c r="AE35" i="6"/>
  <c r="AE46" i="6"/>
  <c r="AE28" i="6"/>
  <c r="AE15" i="6"/>
  <c r="AE47" i="6"/>
  <c r="AE29" i="6"/>
  <c r="AE22" i="6"/>
  <c r="AE36" i="6"/>
  <c r="AE24" i="6"/>
  <c r="AE31" i="6"/>
  <c r="AE14" i="6"/>
  <c r="AE63" i="6"/>
  <c r="AE42" i="6"/>
  <c r="AE12" i="6"/>
  <c r="AE23" i="6"/>
  <c r="AE20" i="6"/>
  <c r="AE54" i="6"/>
  <c r="AE41" i="6"/>
  <c r="AE9" i="6"/>
  <c r="AE55" i="6"/>
  <c r="AE17" i="6"/>
  <c r="AE4" i="6"/>
  <c r="AE38" i="6"/>
  <c r="AE27" i="6"/>
  <c r="AE58" i="6"/>
  <c r="AE25" i="6"/>
  <c r="AE53" i="6"/>
  <c r="AE11" i="6"/>
  <c r="AE5" i="6"/>
  <c r="AE56" i="6"/>
  <c r="AE45" i="6"/>
  <c r="AE7" i="6"/>
  <c r="AE13" i="6"/>
  <c r="AE21" i="6"/>
  <c r="AE32" i="6"/>
  <c r="AE40" i="6"/>
  <c r="AE37" i="6"/>
  <c r="AE8" i="6"/>
  <c r="AE50" i="6"/>
  <c r="AE10" i="6"/>
  <c r="AE57" i="6"/>
  <c r="AE6" i="6"/>
  <c r="AE61" i="6"/>
  <c r="AE51" i="6"/>
  <c r="AE59" i="6"/>
  <c r="AF59" i="6" l="1"/>
  <c r="AD59" i="6" s="1"/>
  <c r="AF10" i="6"/>
  <c r="AD10" i="6" s="1"/>
  <c r="AF40" i="6"/>
  <c r="AD40" i="6" s="1"/>
  <c r="AF13" i="6"/>
  <c r="AD13" i="6" s="1"/>
  <c r="AF25" i="6"/>
  <c r="AD25" i="6" s="1"/>
  <c r="AF58" i="6"/>
  <c r="AD58" i="6" s="1"/>
  <c r="AF38" i="6"/>
  <c r="AD38" i="6" s="1"/>
  <c r="AF54" i="6"/>
  <c r="AD54" i="6" s="1"/>
  <c r="AF24" i="6"/>
  <c r="AD24" i="6" s="1"/>
  <c r="AF22" i="6"/>
  <c r="AD22" i="6" s="1"/>
  <c r="AF15" i="6"/>
  <c r="AD15" i="6" s="1"/>
  <c r="AF28" i="6"/>
  <c r="AD28" i="6" s="1"/>
  <c r="AF18" i="6"/>
  <c r="AD18" i="6" s="1"/>
  <c r="AF44" i="6"/>
  <c r="AD44" i="6" s="1"/>
  <c r="AF49" i="6"/>
  <c r="AD49" i="6" s="1"/>
  <c r="AF32" i="6"/>
  <c r="AD32" i="6" s="1"/>
  <c r="AF45" i="6"/>
  <c r="AD45" i="6" s="1"/>
  <c r="AF53" i="6"/>
  <c r="AD53" i="6" s="1"/>
  <c r="AF17" i="6"/>
  <c r="AD17" i="6" s="1"/>
  <c r="AF9" i="6"/>
  <c r="AD9" i="6" s="1"/>
  <c r="AF63" i="6"/>
  <c r="AD63" i="6" s="1"/>
  <c r="AF29" i="6"/>
  <c r="AD29" i="6" s="1"/>
  <c r="AF47" i="6"/>
  <c r="AD47" i="6" s="1"/>
  <c r="AF46" i="6"/>
  <c r="AD46" i="6" s="1"/>
  <c r="AF35" i="6"/>
  <c r="AD35" i="6" s="1"/>
  <c r="AF30" i="6"/>
  <c r="AD30" i="6" s="1"/>
  <c r="AF19" i="6"/>
  <c r="AD19" i="6" s="1"/>
  <c r="AF43" i="6"/>
  <c r="AD43" i="6" s="1"/>
  <c r="AF16" i="6"/>
  <c r="AD16" i="6" s="1"/>
  <c r="AF61" i="6"/>
  <c r="AD61" i="6" s="1"/>
  <c r="AF21" i="6"/>
  <c r="AD21" i="6" s="1"/>
  <c r="AF7" i="6"/>
  <c r="AD7" i="6" s="1"/>
  <c r="AF5" i="6"/>
  <c r="AD5" i="6" s="1"/>
  <c r="AF55" i="6"/>
  <c r="AD55" i="6" s="1"/>
  <c r="AF41" i="6"/>
  <c r="AD41" i="6" s="1"/>
  <c r="AF12" i="6"/>
  <c r="AD12" i="6" s="1"/>
  <c r="AF14" i="6"/>
  <c r="AD14" i="6" s="1"/>
  <c r="AF31" i="6"/>
  <c r="AD31" i="6" s="1"/>
  <c r="AF36" i="6"/>
  <c r="AD36" i="6" s="1"/>
  <c r="AF62" i="6"/>
  <c r="AD62" i="6" s="1"/>
  <c r="AF33" i="6"/>
  <c r="AD33" i="6" s="1"/>
  <c r="AF52" i="6"/>
  <c r="AD52" i="6" s="1"/>
  <c r="AF39" i="6"/>
  <c r="AD39" i="6" s="1"/>
  <c r="K61" i="7"/>
  <c r="K22" i="7"/>
  <c r="K14" i="7"/>
  <c r="K47" i="7"/>
  <c r="K53" i="7"/>
  <c r="K56" i="7"/>
  <c r="K41" i="7"/>
  <c r="K36" i="7"/>
  <c r="K55" i="7"/>
  <c r="K32" i="7"/>
  <c r="K40" i="7"/>
  <c r="K16" i="7"/>
  <c r="K8" i="7"/>
  <c r="K33" i="7"/>
  <c r="K17" i="7"/>
  <c r="K15" i="7"/>
  <c r="K35" i="7"/>
  <c r="K20" i="7"/>
  <c r="K52" i="7"/>
  <c r="K29" i="7"/>
  <c r="K2" i="7"/>
  <c r="K30" i="7"/>
  <c r="K11" i="7"/>
  <c r="K51" i="7"/>
  <c r="K5" i="7"/>
  <c r="K12" i="7"/>
  <c r="K59" i="7"/>
  <c r="K27" i="7"/>
  <c r="K49" i="7"/>
  <c r="K4" i="7"/>
  <c r="K45" i="7"/>
  <c r="K50" i="7"/>
  <c r="K42" i="7"/>
  <c r="K10" i="7"/>
  <c r="K34" i="7"/>
  <c r="K24" i="7"/>
  <c r="K39" i="7"/>
  <c r="K7" i="7"/>
  <c r="K21" i="7"/>
  <c r="K25" i="7"/>
  <c r="K37" i="7"/>
  <c r="K46" i="7"/>
  <c r="K26" i="7"/>
  <c r="K28" i="7"/>
  <c r="K6" i="7"/>
  <c r="K60" i="7"/>
  <c r="K19" i="7"/>
  <c r="K18" i="7"/>
  <c r="K3" i="7"/>
  <c r="K13" i="7"/>
  <c r="K54" i="7"/>
  <c r="K44" i="7"/>
  <c r="K48" i="7"/>
  <c r="K9" i="7"/>
  <c r="K57" i="7"/>
  <c r="K31" i="7"/>
  <c r="K58" i="7"/>
  <c r="K43" i="7"/>
  <c r="K38" i="7"/>
  <c r="K23" i="7"/>
  <c r="AF51" i="6"/>
  <c r="AD51" i="6" s="1"/>
  <c r="AF6" i="6"/>
  <c r="AD6" i="6" s="1"/>
  <c r="AF57" i="6"/>
  <c r="AD57" i="6" s="1"/>
  <c r="AF50" i="6"/>
  <c r="AD50" i="6" s="1"/>
  <c r="AF8" i="6"/>
  <c r="AD8" i="6" s="1"/>
  <c r="AF37" i="6"/>
  <c r="AD37" i="6" s="1"/>
  <c r="AF56" i="6"/>
  <c r="AD56" i="6" s="1"/>
  <c r="AF11" i="6"/>
  <c r="AD11" i="6" s="1"/>
  <c r="AF27" i="6"/>
  <c r="AD27" i="6" s="1"/>
  <c r="AF4" i="6"/>
  <c r="AD4" i="6" s="1"/>
  <c r="AF20" i="6"/>
  <c r="AD20" i="6" s="1"/>
  <c r="AF23" i="6"/>
  <c r="AD23" i="6" s="1"/>
  <c r="AF42" i="6"/>
  <c r="AD42" i="6" s="1"/>
  <c r="AF34" i="6"/>
  <c r="AD34" i="6" s="1"/>
  <c r="AF60" i="6"/>
  <c r="AD60" i="6" s="1"/>
  <c r="AF26" i="6"/>
  <c r="AD26" i="6" s="1"/>
  <c r="AF48" i="6"/>
  <c r="AD48" i="6" s="1"/>
  <c r="BF32" i="6"/>
  <c r="BF34" i="6"/>
  <c r="BF8" i="6"/>
  <c r="BF10" i="6"/>
  <c r="BF51" i="6"/>
  <c r="BF29" i="6"/>
  <c r="BF53" i="6"/>
  <c r="BF39" i="6"/>
  <c r="BF7" i="6"/>
  <c r="BF17" i="6"/>
  <c r="BF12" i="6"/>
  <c r="BF60" i="6"/>
  <c r="BF48" i="6"/>
  <c r="BF19" i="6"/>
  <c r="BF52" i="6"/>
  <c r="BF62" i="6"/>
  <c r="BF14" i="6"/>
  <c r="BF46" i="6"/>
  <c r="BF26" i="6"/>
  <c r="BF57" i="6"/>
  <c r="BF11" i="6"/>
  <c r="BF63" i="6"/>
  <c r="BF41" i="6"/>
  <c r="BF33" i="6"/>
  <c r="BF54" i="6"/>
  <c r="BF31" i="6"/>
  <c r="BF21" i="6"/>
  <c r="BF56" i="6"/>
  <c r="BF16" i="6"/>
  <c r="BF15" i="6"/>
  <c r="BF44" i="6"/>
  <c r="BF43" i="6"/>
  <c r="BF61" i="6"/>
  <c r="BF50" i="6"/>
  <c r="BF47" i="6"/>
  <c r="BF59" i="6"/>
  <c r="BF18" i="6"/>
  <c r="BF42" i="6"/>
  <c r="BF55" i="6"/>
  <c r="BF13" i="6"/>
  <c r="BF28" i="6"/>
  <c r="BF22" i="6"/>
  <c r="BF38" i="6"/>
  <c r="BF36" i="6"/>
  <c r="BF23" i="6"/>
  <c r="BF40" i="6"/>
  <c r="BF25" i="6"/>
  <c r="BF5" i="6"/>
  <c r="BF45" i="6"/>
  <c r="BF58" i="6"/>
  <c r="BF9" i="6"/>
  <c r="BF24" i="6"/>
  <c r="BF6" i="6"/>
  <c r="BF4" i="6"/>
  <c r="BF27" i="6"/>
  <c r="BF20" i="6"/>
  <c r="BF35" i="6"/>
  <c r="BF49" i="6"/>
  <c r="BF37" i="6"/>
  <c r="BF30" i="6"/>
  <c r="BG49" i="6" l="1"/>
  <c r="BE49" i="6" s="1"/>
  <c r="L23" i="7"/>
  <c r="J23" i="7" s="1"/>
  <c r="L48" i="7"/>
  <c r="J48" i="7" s="1"/>
  <c r="L44" i="7"/>
  <c r="J44" i="7" s="1"/>
  <c r="L13" i="7"/>
  <c r="J13" i="7" s="1"/>
  <c r="L18" i="7"/>
  <c r="J18" i="7" s="1"/>
  <c r="L6" i="7"/>
  <c r="J6" i="7" s="1"/>
  <c r="L26" i="7"/>
  <c r="J26" i="7" s="1"/>
  <c r="L37" i="7"/>
  <c r="J37" i="7" s="1"/>
  <c r="L21" i="7"/>
  <c r="J21" i="7" s="1"/>
  <c r="L10" i="7"/>
  <c r="J10" i="7" s="1"/>
  <c r="L42" i="7"/>
  <c r="J42" i="7" s="1"/>
  <c r="L4" i="7"/>
  <c r="J4" i="7" s="1"/>
  <c r="L27" i="7"/>
  <c r="J27" i="7" s="1"/>
  <c r="L51" i="7"/>
  <c r="J51" i="7" s="1"/>
  <c r="L16" i="7"/>
  <c r="J16" i="7" s="1"/>
  <c r="L55" i="7"/>
  <c r="J55" i="7" s="1"/>
  <c r="L36" i="7"/>
  <c r="J36" i="7" s="1"/>
  <c r="L22" i="7"/>
  <c r="J22" i="7" s="1"/>
  <c r="L61" i="7"/>
  <c r="J61" i="7" s="1"/>
  <c r="BG30" i="6"/>
  <c r="BE30" i="6" s="1"/>
  <c r="BG5" i="6"/>
  <c r="BE5" i="6" s="1"/>
  <c r="BG61" i="6"/>
  <c r="BE61" i="6" s="1"/>
  <c r="BG46" i="6"/>
  <c r="BE46" i="6" s="1"/>
  <c r="BG7" i="6"/>
  <c r="BE7" i="6" s="1"/>
  <c r="BG9" i="6"/>
  <c r="BE9" i="6" s="1"/>
  <c r="BG47" i="6"/>
  <c r="BE47" i="6" s="1"/>
  <c r="BG21" i="6"/>
  <c r="BE21" i="6" s="1"/>
  <c r="BG33" i="6"/>
  <c r="BE33" i="6" s="1"/>
  <c r="BG63" i="6"/>
  <c r="BE63" i="6" s="1"/>
  <c r="BG26" i="6"/>
  <c r="BE26" i="6" s="1"/>
  <c r="BG17" i="6"/>
  <c r="BE17" i="6" s="1"/>
  <c r="L38" i="7"/>
  <c r="J38" i="7" s="1"/>
  <c r="L43" i="7"/>
  <c r="J43" i="7" s="1"/>
  <c r="L58" i="7"/>
  <c r="J58" i="7" s="1"/>
  <c r="L31" i="7"/>
  <c r="J31" i="7" s="1"/>
  <c r="L57" i="7"/>
  <c r="J57" i="7" s="1"/>
  <c r="L9" i="7"/>
  <c r="J9" i="7" s="1"/>
  <c r="L54" i="7"/>
  <c r="J54" i="7" s="1"/>
  <c r="L3" i="7"/>
  <c r="J3" i="7" s="1"/>
  <c r="L28" i="7"/>
  <c r="J28" i="7" s="1"/>
  <c r="L46" i="7"/>
  <c r="J46" i="7" s="1"/>
  <c r="L25" i="7"/>
  <c r="J25" i="7" s="1"/>
  <c r="L39" i="7"/>
  <c r="J39" i="7" s="1"/>
  <c r="L24" i="7"/>
  <c r="J24" i="7" s="1"/>
  <c r="L50" i="7"/>
  <c r="J50" i="7" s="1"/>
  <c r="L45" i="7"/>
  <c r="J45" i="7" s="1"/>
  <c r="L59" i="7"/>
  <c r="J59" i="7" s="1"/>
  <c r="L12" i="7"/>
  <c r="J12" i="7" s="1"/>
  <c r="L5" i="7"/>
  <c r="J5" i="7" s="1"/>
  <c r="L11" i="7"/>
  <c r="J11" i="7" s="1"/>
  <c r="L29" i="7"/>
  <c r="J29" i="7" s="1"/>
  <c r="L15" i="7"/>
  <c r="J15" i="7" s="1"/>
  <c r="L56" i="7"/>
  <c r="J56" i="7" s="1"/>
  <c r="BG25" i="6"/>
  <c r="BE25" i="6" s="1"/>
  <c r="BG23" i="6"/>
  <c r="BE23" i="6" s="1"/>
  <c r="BG38" i="6"/>
  <c r="BE38" i="6" s="1"/>
  <c r="BG15" i="6"/>
  <c r="BE15" i="6" s="1"/>
  <c r="BG11" i="6"/>
  <c r="BE11" i="6" s="1"/>
  <c r="BG27" i="6"/>
  <c r="BE27" i="6" s="1"/>
  <c r="BG6" i="6"/>
  <c r="BE6" i="6" s="1"/>
  <c r="BG45" i="6"/>
  <c r="BE45" i="6" s="1"/>
  <c r="BG36" i="6"/>
  <c r="BE36" i="6" s="1"/>
  <c r="BG55" i="6"/>
  <c r="BE55" i="6" s="1"/>
  <c r="BG18" i="6"/>
  <c r="BE18" i="6" s="1"/>
  <c r="BG50" i="6"/>
  <c r="BE50" i="6" s="1"/>
  <c r="BG43" i="6"/>
  <c r="BE43" i="6" s="1"/>
  <c r="BG56" i="6"/>
  <c r="BE56" i="6" s="1"/>
  <c r="BG31" i="6"/>
  <c r="BE31" i="6" s="1"/>
  <c r="BG52" i="6"/>
  <c r="BE52" i="6" s="1"/>
  <c r="BG60" i="6"/>
  <c r="BE60" i="6" s="1"/>
  <c r="BG12" i="6"/>
  <c r="BE12" i="6" s="1"/>
  <c r="BG53" i="6"/>
  <c r="BE53" i="6" s="1"/>
  <c r="BG29" i="6"/>
  <c r="BE29" i="6" s="1"/>
  <c r="BG32" i="6"/>
  <c r="BE32" i="6" s="1"/>
  <c r="L19" i="7"/>
  <c r="J19" i="7" s="1"/>
  <c r="L60" i="7"/>
  <c r="J60" i="7" s="1"/>
  <c r="L34" i="7"/>
  <c r="J34" i="7" s="1"/>
  <c r="L30" i="7"/>
  <c r="J30" i="7" s="1"/>
  <c r="L20" i="7"/>
  <c r="J20" i="7" s="1"/>
  <c r="L17" i="7"/>
  <c r="J17" i="7" s="1"/>
  <c r="L8" i="7"/>
  <c r="J8" i="7" s="1"/>
  <c r="L53" i="7"/>
  <c r="J53" i="7" s="1"/>
  <c r="L47" i="7"/>
  <c r="J47" i="7" s="1"/>
  <c r="BG54" i="6"/>
  <c r="BE54" i="6" s="1"/>
  <c r="BG57" i="6"/>
  <c r="BE57" i="6" s="1"/>
  <c r="BG39" i="6"/>
  <c r="BE39" i="6" s="1"/>
  <c r="BG34" i="6"/>
  <c r="BE34" i="6" s="1"/>
  <c r="BG37" i="6"/>
  <c r="BE37" i="6" s="1"/>
  <c r="BG35" i="6"/>
  <c r="BE35" i="6" s="1"/>
  <c r="BG20" i="6"/>
  <c r="BE20" i="6" s="1"/>
  <c r="BG4" i="6"/>
  <c r="BE4" i="6" s="1"/>
  <c r="BG24" i="6"/>
  <c r="BE24" i="6" s="1"/>
  <c r="BG58" i="6"/>
  <c r="BE58" i="6" s="1"/>
  <c r="BG40" i="6"/>
  <c r="BE40" i="6" s="1"/>
  <c r="BG22" i="6"/>
  <c r="BE22" i="6" s="1"/>
  <c r="BG28" i="6"/>
  <c r="BE28" i="6" s="1"/>
  <c r="BG13" i="6"/>
  <c r="BE13" i="6" s="1"/>
  <c r="BG42" i="6"/>
  <c r="BE42" i="6" s="1"/>
  <c r="BG59" i="6"/>
  <c r="BE59" i="6" s="1"/>
  <c r="BG44" i="6"/>
  <c r="BE44" i="6" s="1"/>
  <c r="BG16" i="6"/>
  <c r="BE16" i="6" s="1"/>
  <c r="BG41" i="6"/>
  <c r="BE41" i="6" s="1"/>
  <c r="BG14" i="6"/>
  <c r="BE14" i="6" s="1"/>
  <c r="BG62" i="6"/>
  <c r="BE62" i="6" s="1"/>
  <c r="BG19" i="6"/>
  <c r="BE19" i="6" s="1"/>
  <c r="BG48" i="6"/>
  <c r="BE48" i="6" s="1"/>
  <c r="BG51" i="6"/>
  <c r="BE51" i="6" s="1"/>
  <c r="BG10" i="6"/>
  <c r="BE10" i="6" s="1"/>
  <c r="BG8" i="6"/>
  <c r="BE8" i="6" s="1"/>
  <c r="L7" i="7"/>
  <c r="J7" i="7" s="1"/>
  <c r="L49" i="7"/>
  <c r="J49" i="7" s="1"/>
  <c r="L2" i="7"/>
  <c r="J2" i="7" s="1"/>
  <c r="L52" i="7"/>
  <c r="J52" i="7" s="1"/>
  <c r="L35" i="7"/>
  <c r="J35" i="7" s="1"/>
  <c r="L33" i="7"/>
  <c r="J33" i="7" s="1"/>
  <c r="L40" i="7"/>
  <c r="J40" i="7" s="1"/>
  <c r="L32" i="7"/>
  <c r="J32" i="7" s="1"/>
  <c r="L41" i="7"/>
  <c r="J41" i="7" s="1"/>
  <c r="L14" i="7"/>
  <c r="J14" i="7" s="1"/>
</calcChain>
</file>

<file path=xl/sharedStrings.xml><?xml version="1.0" encoding="utf-8"?>
<sst xmlns="http://schemas.openxmlformats.org/spreadsheetml/2006/main" count="11482" uniqueCount="450">
  <si>
    <t>№ п/п</t>
  </si>
  <si>
    <t>Наименование учреждения</t>
  </si>
  <si>
    <t xml:space="preserve">1. Открытость и доступность информации об организации </t>
  </si>
  <si>
    <t>Крит2</t>
  </si>
  <si>
    <t>3. Доступность услуг для инвалидов</t>
  </si>
  <si>
    <t>Крит3</t>
  </si>
  <si>
    <t xml:space="preserve">4. Доброжелательность, вежливость работников организации </t>
  </si>
  <si>
    <t>Крит4</t>
  </si>
  <si>
    <t>Крит5</t>
  </si>
  <si>
    <t>ИТОГ</t>
  </si>
  <si>
    <t>1.1.1. И.стенд</t>
  </si>
  <si>
    <t>1.1.2. И.сайт</t>
  </si>
  <si>
    <t>1.2.1. С.дист</t>
  </si>
  <si>
    <t>1.3.1.У.стенд</t>
  </si>
  <si>
    <t>1.3.2. У.сайт</t>
  </si>
  <si>
    <t>1.1. П.инф</t>
  </si>
  <si>
    <t>1.2. П.дист</t>
  </si>
  <si>
    <t>1.3. П.открУ</t>
  </si>
  <si>
    <t>2.1.1.С.комф</t>
  </si>
  <si>
    <t>2.3.1.У.комф.</t>
  </si>
  <si>
    <t>2.1. П.комф</t>
  </si>
  <si>
    <t>2.3. У.комф.</t>
  </si>
  <si>
    <t>3.1.1. С.Орг.Д</t>
  </si>
  <si>
    <t>3.2.1. С.Усл.Д</t>
  </si>
  <si>
    <t>3.3.1. У.дост</t>
  </si>
  <si>
    <t>3.1. П.орг.Д</t>
  </si>
  <si>
    <t>3.2. П.усл.Д</t>
  </si>
  <si>
    <t>3.3. П.дост.У</t>
  </si>
  <si>
    <t>4.1.1. У.перв.К</t>
  </si>
  <si>
    <t>4.2.1. У.оказ.усл</t>
  </si>
  <si>
    <t>4.3.1. У.вежл.дист</t>
  </si>
  <si>
    <t>4.1. П.перв.К</t>
  </si>
  <si>
    <t>4.2. П.оказ.усл</t>
  </si>
  <si>
    <t>4.3. П.вежл.дист.У</t>
  </si>
  <si>
    <t>5.1.1. У.реком</t>
  </si>
  <si>
    <t>5.2.1.1. У.орг.усл.</t>
  </si>
  <si>
    <t>5.3.1. У.уд</t>
  </si>
  <si>
    <t>5.1. П.реком</t>
  </si>
  <si>
    <t>5.2.П.Орг.усл.</t>
  </si>
  <si>
    <t>5.3. П.уд</t>
  </si>
  <si>
    <t>общий балл</t>
  </si>
  <si>
    <t>Выборка (анкет)</t>
  </si>
  <si>
    <t>кол-во</t>
  </si>
  <si>
    <t>Крит1</t>
  </si>
  <si>
    <t>2.2.2. С.своевр</t>
  </si>
  <si>
    <t>2.2. П.ожид</t>
  </si>
  <si>
    <t>кол-во респондентов</t>
  </si>
  <si>
    <t>в т.ч. удовл.</t>
  </si>
  <si>
    <t>Названия строк</t>
  </si>
  <si>
    <t>2. Комфортность условий осуществления образовательной деятельности</t>
  </si>
  <si>
    <t>5. Удовлетворенность условиями осуществления образовательной деятельности</t>
  </si>
  <si>
    <t>2.2. П.своевр.</t>
  </si>
  <si>
    <t>5. Удовлетворенность условиями осущесвтления образовательной деятельности</t>
  </si>
  <si>
    <t>3. Доступность для инвалидов</t>
  </si>
  <si>
    <t>Выберите Вашу образовательную организацию</t>
  </si>
  <si>
    <t>Обеспечение на официальном сайте образовательной организации наличия и функционирования дистанционных способов обратной связи и взаимодействия с получателями услуг..R1</t>
  </si>
  <si>
    <t>Комфортность условий предоставления услугОбеспечение в организации комфортных условий для предоставления услуг.1</t>
  </si>
  <si>
    <t>Обеспечение в образовательной организации условий доступности, позволяющих инвалидам получать образовательные услуги наравне с другими, включая:</t>
  </si>
  <si>
    <t>1.1.1. И.стенд макс.</t>
  </si>
  <si>
    <t>1.1.2. И.сайт  макс.</t>
  </si>
  <si>
    <t>1.1.1. П. инф. стенд</t>
  </si>
  <si>
    <t>1.1.2. П.инф. Сайт</t>
  </si>
  <si>
    <t>1.3.1 П. откр. стенд</t>
  </si>
  <si>
    <t>1.3.2 П. откр. Сайт</t>
  </si>
  <si>
    <t>Открытость и доступность информации об организацииОтметьте наличие/ отсутствие материалов, размещенных на ИНФОРМАЦИОННЫХ СТЕНДАХ в помещении организации.</t>
  </si>
  <si>
    <t>Открытость и доступность информации об организацииОтметьте наличие/ отсутствие материалов, размещенных на ОФИЦИАЛЬНОМ САЙТЕ организации.</t>
  </si>
  <si>
    <t>доля</t>
  </si>
  <si>
    <t>1.1.1.Соответствие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 на информационных стендах в помещении организации</t>
  </si>
  <si>
    <t>1.1.Соответствие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</si>
  <si>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1.1.2.Соответствие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 на на официальном сайте организации в информационно-телекоммуникационной сети «Интернет»</t>
  </si>
  <si>
    <t>1.2. Наличие на официальном сайте организации (учреждения) информации о дистанционных способах обратной связи и взаимодействия с получателями услуг и их функционирование</t>
  </si>
  <si>
    <t>Критерий 1. Открытость и доступность информации об организации, осуществляющей образовательную деятельность</t>
  </si>
  <si>
    <t>2.1. Обеспечение в организации комфортных условий, в которых осуществляется образовательная деятельность</t>
  </si>
  <si>
    <t>2.3. Доля получателей образовательных услуг, удовлетворенных комфортностью условий, в которых осуществляется образовательная деятельность (в % от общего числа опрошенных получателей образовательных услуг)</t>
  </si>
  <si>
    <t>1.3.1. Доля получателей образовательных услуг, удовлетворенных открытостью, полнотой и доступностью информации о деятельности организации, размещенной на информационных стендах (в % от общего числа опрошенных получателей образовательных услуг)</t>
  </si>
  <si>
    <t>1.3.2. Доля получателей образовательных услуг, удовлетворенных открытостью, полнотой и доступностью информации о деятельности организации, размещенной на информационных на сайте (в % от общего числа опрошенных получателей образовательных услуг)</t>
  </si>
  <si>
    <t>1.3. Доля получателей образовательных услуг, удовлетворенных открытостью, полнотой и доступностью информации о деятельности организации, размещенной на информационных стендах, на сайте (в % от общего числа опрошенных получателей образовательных услуг)</t>
  </si>
  <si>
    <t>Критерий 2. Комфортность условий, в которых  осуществляется образовательная деятельность</t>
  </si>
  <si>
    <t>Критерий 3. доступность образовательной деятельности для инвалидов</t>
  </si>
  <si>
    <t>3.1. Оборудование территории, прилегающей к зданиям организации, и помещений с учетом доступности для инвалидов</t>
  </si>
  <si>
    <t>3.2. Обеспечение в организации условий доступности, позволяющих инвалидам получать образовательные услуги наравне с другими</t>
  </si>
  <si>
    <t xml:space="preserve">3.3. Доля получателей образовательных услуг, удовлетворенных доступностью образовательных услуг для инвалидов </t>
  </si>
  <si>
    <t>4.1. Доля получателей образовательных услуг, удовлетворенных доброжелательностью, вежливостью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 (в % от общего числа опрошенных получателей образовательных услуг)</t>
  </si>
  <si>
    <t>4.2. Доля получателей образовательных услуг, удовлетворенных доброжелательностью, вежливостью работников организации, обеспечивающих непосредственное оказание образовательной услуги при обращении в организацию (в % от общего числа опрошенных получателей образовательных услуг)</t>
  </si>
  <si>
    <t>4.3. Доля получателей образовательных услуг, удовлетворенных доброжелательностью, вежливостью работников организации при использовании дистанционных форм взаимодействия (в % от общего числа опрошенных получателей образовательных услуг)</t>
  </si>
  <si>
    <t>Критерий 4. Доброжелательность, вежливость работников организации</t>
  </si>
  <si>
    <t>5.1. Доля получателей образовательных услуг, которые готовы рекомендовать организацию родственникам и знакомым (могли бы ее рекомендовать, если бы была возможность выбора организации) (в % от общего числа опрошенных получателей образовательных услуг)</t>
  </si>
  <si>
    <t>5.2.Доля получателей образовательных услуг, удовлетворенных удобством графика работы организации (в % от общего числа опрошенных получателей образовательных услуг)</t>
  </si>
  <si>
    <t>Доля получателей образовательных услуг, удовлетворенных в целом условиями оказания образовательных услуг в организации (в % от общего числа опрошенных получателей услуг)</t>
  </si>
  <si>
    <t>Критерий 5. Удовлетворенность условиями осуществления образовательной деятельности организаций</t>
  </si>
  <si>
    <t>название</t>
  </si>
  <si>
    <t>место в рейтинге</t>
  </si>
  <si>
    <t>Укажите количество обучающихся в Вашей образовательной организации</t>
  </si>
  <si>
    <t>Численность обучающихся в возрасте 14 лет и старше</t>
  </si>
  <si>
    <t>Численность обучающихся/ воспитанников с установленной группой инвалидности/ ОВЗ</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</si>
  <si>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</si>
  <si>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</si>
  <si>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</si>
  <si>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</si>
  <si>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5. Лицензии на осуществление образовательной деятельности (с приложениями)</t>
  </si>
  <si>
    <t>6. Свидетельства о государственной аккредитации (с приложениями)</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</si>
  <si>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</si>
  <si>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</si>
  <si>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</si>
  <si>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</si>
  <si>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11. Образовательные организации, реализующие общеобразовательные программы, дополнительно указывают наименование образовательной программы</t>
  </si>
  <si>
    <t>12.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</si>
  <si>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</si>
  <si>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</si>
  <si>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15. Информация об условиях питания обучающихся, в том числе инвалидов и лиц с ограниченными возможностями здоровья</t>
  </si>
  <si>
    <t xml:space="preserve">1. Информация о дате создания образовательной организации </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</si>
  <si>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</si>
  <si>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</si>
  <si>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</si>
  <si>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</si>
  <si>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</si>
  <si>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7. Сведения о наличии положений о структурных подразделениях (об органах управления) с приложением копий указанных положений (при их наличии)</t>
  </si>
  <si>
    <t>8. Устав образовательной организации</t>
  </si>
  <si>
    <t>9. Лицензии на осуществление образовательной деятельности (с приложениями)</t>
  </si>
  <si>
    <t>10. Свидетельства о государственной аккредитации (с приложениями)</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</si>
  <si>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</si>
  <si>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</si>
  <si>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</si>
  <si>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</si>
  <si>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</si>
  <si>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</si>
  <si>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</si>
  <si>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</si>
  <si>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</si>
  <si>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</si>
  <si>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21. Информация об описании образовательных программ с приложением их копий</t>
  </si>
  <si>
    <t>22. Информация об учебных планах с приложением их копий</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</si>
  <si>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</si>
  <si>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</si>
  <si>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</si>
  <si>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</si>
  <si>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</si>
  <si>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</si>
  <si>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</si>
  <si>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31. Код и наименование профессии, специальности, направления подготовки</t>
  </si>
  <si>
    <t>32. 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</si>
  <si>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33.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</si>
  <si>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34. Информация о федеральных государственных образовательных стандартах и об образовательных стандартах с приложением их копий (при наличии)</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</si>
  <si>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</si>
  <si>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</si>
  <si>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</si>
  <si>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</si>
  <si>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</si>
  <si>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</si>
  <si>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</si>
  <si>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</si>
  <si>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</si>
  <si>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</si>
  <si>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</si>
  <si>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</si>
  <si>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47. Информация о трудоустройстве выпускников</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</si>
  <si>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</si>
  <si>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</si>
  <si>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</si>
  <si>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Итоговый балл</t>
  </si>
  <si>
    <t>Открытость и доступность информации об организациях, осуществляющих образовательную деятельность</t>
  </si>
  <si>
    <t>Комфортность условий, в которых осуществляется образовательная деятельность</t>
  </si>
  <si>
    <t>Доступность услуг для инвалидов</t>
  </si>
  <si>
    <t>Доброжелательность, вежливость работников организации</t>
  </si>
  <si>
    <t>Удовлетворенность условиями ведения образовательной деятельности организаций</t>
  </si>
  <si>
    <t>Место в рейтинге</t>
  </si>
  <si>
    <t>ВЫБЕРИТЕ ВАШУ ОБРАЗОВАТЕЛЬНУЮ ОРГАНИЗАЦИЮ</t>
  </si>
  <si>
    <t>Q2_1 Наличие комфортной зоны отдыха (ожидания), оборудованной соответствующей мебелью</t>
  </si>
  <si>
    <t>Q2_2 Наличие и понятность навигации внутри обр. организации,</t>
  </si>
  <si>
    <t>Q2_3 Доступность питьевой воды (наличие работающего кулера),</t>
  </si>
  <si>
    <t>Q2_4 Наличие и доступность санитарно-гигиенических помещений</t>
  </si>
  <si>
    <t>Q2_5 Cанитарное состояние помещений обр. организации</t>
  </si>
  <si>
    <t>Q3.1_1 Доступность услуг для инвалидов. Наличие оборудованных групп пандусами/подъемными платформами</t>
  </si>
  <si>
    <t>Q3.1_2 Доступность услуг для инвалидов. Наличие выделенных стоянок для автотранспортных средств инвалидов</t>
  </si>
  <si>
    <t>Q3.1_3 Доступность услуг для инвалидов. Наличие адаптированных лифтов, поручней, расширенных дверных проемов</t>
  </si>
  <si>
    <t>Q3.1_4 Доступность услуг для инвалидов. Наличие сменных кресел-колясок</t>
  </si>
  <si>
    <t>Q3.1_5 Доступность услуг для инвалидов. Наличие специально оборудованных санитарно-гигиенических помещений в организации</t>
  </si>
  <si>
    <t>Q3.2_1 Дублирование для инвалидов по слуху и зрению звуковой и зрительной информации</t>
  </si>
  <si>
    <t>Q3.2_2 Дублирование надписей, знаков и иной текстовой и графической информации знаками, выполненными рельефно-точечным шрифтом Брайля</t>
  </si>
  <si>
    <t>Q3.2_3 Возможность представления инвалидам по слуху (слуху и зрению) услуг сурдопереводчика (тифлосурдопереводчика)</t>
  </si>
  <si>
    <t>Q3.2_4 Наличие альтернативной версии официального сайта организации в сети Интернет для инвалидов по зрению</t>
  </si>
  <si>
    <t>Q3.2_5 Помощь оказываемая работниками организации, прошедшими необходимое обучение</t>
  </si>
  <si>
    <t>Q3.2_6 Наличие возможности предоставления обр. услуг в дистанционном режиме или на дому.</t>
  </si>
  <si>
    <t>QEND Ваши пожелания и предложения по улучшению условий оказания услуг в Вашей обр. организации</t>
  </si>
  <si>
    <t>Доступнгсь услуг для инвалидов</t>
  </si>
  <si>
    <t>30. Уровень образования (для каждой обр. программы)</t>
  </si>
  <si>
    <t>Генеральная совокупность</t>
  </si>
  <si>
    <t>Соответствие информации о деятельности ОО размещенной на общедоступных информационных ресурсах, ее содержанию и порядку (форме) размещения, установленным законодательными и иными НПА РФ</t>
  </si>
  <si>
    <t>Наличие  на сайте организации информации о дистанционных способах обратной связи и взаимодействия с получателями услуг и их функционировании</t>
  </si>
  <si>
    <t xml:space="preserve">Доля получателей услуг, удовлетворенных открытостью, полнотой и доступностью информации о деятельности организации </t>
  </si>
  <si>
    <t>Всего по критерию 1 </t>
  </si>
  <si>
    <t>Обеспечение в организации комфортных условий предоставления услуг:</t>
  </si>
  <si>
    <t>Доля получателей образовательных услуг, удовлетворенных комфортностью условий, в которых осуществляется образовательная деятельность</t>
  </si>
  <si>
    <t>Всего по критерию 2 </t>
  </si>
  <si>
    <t>Оборудование помещений организации и прилегающей к ней территории с учетом доступности для инвалидов.</t>
  </si>
  <si>
    <t>Обеспечение в организации условий доступности, позволяющих инвалидам получать образовательные услуги наравне с другими.</t>
  </si>
  <si>
    <t>Доля получателей услуг, удовлетворенных доступностью услуг для инвалидов</t>
  </si>
  <si>
    <t> Всего по критерию 3</t>
  </si>
  <si>
    <t>Доля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 при непосредственном обращении в организацию</t>
  </si>
  <si>
    <t>Доля получателей услуг, удовлетворенных доброжелательностью, вежливостью работников организации, обеспечивающих непосредственное оказание образовательной услуги при обращении в организацию</t>
  </si>
  <si>
    <t>Доля получателей услуг, удовлетворенных доброжелательностью, вежливостью работников организации при использовании дистанционных форм взаимодействия</t>
  </si>
  <si>
    <t>Всего по критерию 4 </t>
  </si>
  <si>
    <t xml:space="preserve">Доля получателей образовательных услуг, которые готовы рекомендовать организацию родственникам и знакомым </t>
  </si>
  <si>
    <t>Доля получателей образовательных услуг, удовлетворенных удобством графика работы организации.</t>
  </si>
  <si>
    <t>Доля получателей образовательных услуг, удовлетворенных в целом условиями оказания образовательных услуг в организации</t>
  </si>
  <si>
    <t>Всего по критерию 5 </t>
  </si>
  <si>
    <t>МР</t>
  </si>
  <si>
    <t>номер</t>
  </si>
  <si>
    <t>тип</t>
  </si>
  <si>
    <t>Общий итог</t>
  </si>
  <si>
    <t>Количественные результаты независимой оценки качества оказания услуг организациями</t>
  </si>
  <si>
    <t>Шаблон сформирован 26.07.2021 12:40</t>
  </si>
  <si>
    <t>Публично-правовое образование</t>
  </si>
  <si>
    <t>Сфера деятельности</t>
  </si>
  <si>
    <t>2 - Образование</t>
  </si>
  <si>
    <t>Период проведения независимой оценки</t>
  </si>
  <si>
    <t>2021 год</t>
  </si>
  <si>
    <t>Основание для определения перечня показателей</t>
  </si>
  <si>
    <t>Единый порядок расчета (Приказ Минтруда № 344н от 31.05.2018 г.)</t>
  </si>
  <si>
    <t>Пожалуйста, введите значения выполнения индикаторов</t>
  </si>
  <si>
    <t>№
п.п.</t>
  </si>
  <si>
    <t>Организация</t>
  </si>
  <si>
    <t>Численность
получателей
услуг
организации</t>
  </si>
  <si>
    <t>Количество
респондентов</t>
  </si>
  <si>
    <t>Доля
респондентов</t>
  </si>
  <si>
    <t>Общие критерии оценки</t>
  </si>
  <si>
    <t>1 - критерий открытости и доступности информации об организации</t>
  </si>
  <si>
    <t>2 - критерий комфортности условий предоставления услуги, в том числе время ожидания ее предоставления</t>
  </si>
  <si>
    <t>3 - критерий доступности услуг для инвалидов</t>
  </si>
  <si>
    <t>4 - критерий доброжелательности, вежливости работников организации</t>
  </si>
  <si>
    <t>5 - критерий удовлетворенности условиями оказания услуг</t>
  </si>
  <si>
    <t>Показатели</t>
  </si>
  <si>
    <t>1.1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</si>
  <si>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1.2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</si>
  <si>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организации социальной сферы</t>
  </si>
  <si>
    <t>2.1 Обеспечение в организации социальной сферы комфортных условий предоставления услуг</t>
  </si>
  <si>
    <t>2.3 Доля получателей услуг удовлетворенных комфортностью предоставления услуг организацией социальной сферы</t>
  </si>
  <si>
    <t>3.1 Оборудование помещений организации социальной сферы и прилегающей к ней территории с учетом доступности для инвалидов</t>
  </si>
  <si>
    <t>3.2 Обеспечение в организации социальной сферы условий доступности, позволяющих инвалидам получать услуги наравне с другими</t>
  </si>
  <si>
    <t>3.3 Доля получателей услуг, удовлетворенных доступностью услуг для инвалидов</t>
  </si>
  <si>
    <t>4.1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</si>
  <si>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4.2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</si>
  <si>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4.3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</si>
  <si>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5.1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</si>
  <si>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5.2 Доля получателей услуг, удовлетворенных организационными условиями предоставления услуг</t>
  </si>
  <si>
    <t>5.3 Доля получателей услуг, удовлетворенных в целом условиями оказания услуг в организации социальной сферы</t>
  </si>
  <si>
    <t>1.1.1 - Соответствие информации о деятельности организации социальной сферы, размещенной на информационных стендах в помещении организации социальной сферы, ее содержанию и порядку (форме), установленным нормативными правовыми актами.</t>
  </si>
  <si>
    <t>1.1.2 - Соответствие информации о деятельности организации социальной сферы, размещенной на официальном сайте организации социальной сферы, ее содержанию и порядку (форме), установленным нормативными правовыми актами.</t>
  </si>
  <si>
    <t>1.2.1 - Наличие и функционирование на официальном сайте организации информации о дистанционных способах взаимодействия с получателями услуг: телефона; электронной почты; электронных сервисов (форма для подачи электронного обращения (жалобы, предложения), получение консультации по оказываемым услугам и пр.); раздела «Часто задаваемые вопросы»; технической возможности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 иного дистанционного способа взаимодействия.</t>
  </si>
  <si>
    <t>1.3.1 - Удовлетворенность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t>
  </si>
  <si>
    <t>1.3.2 - Удовлетворенность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в сети «Интернет».</t>
  </si>
  <si>
    <t>2.1.1 - Наличие комфортных условий для предоставления услуг, например: наличие комфортной зоны отдыха (ожидания), оборудованной соответствующей мебелью; наличие и понятность навигации внутри организации социальной сферы; наличие и доступность питьевой воды; наличие и доступность санитарно-гигиенических помещений; санитарное состояние помещений организации социальной сферы; транспортная доступность (возможность доехать до организации социальной сферы на общественном транспорте, наличие парковки); доступность записи на получение услуги (по телефону, на официальном сайте организации социальной сферы в сети Интернет, посредством Единого портала государственных и муниципальных услуг, при личном посещении в регистратуре или у специалиста организации социальной сферы и пр.); иные параметры комфортных условий, установленные ведомственным актом уполномоченного федерального органа исполнительной власти.</t>
  </si>
  <si>
    <t>2.3.1 - Удовлетворенность комфортностью предоставления услуг организацией социальной сферы.</t>
  </si>
  <si>
    <t>3.1.1 - Наличие в помещениях организации социальной сферы и на прилегающей к ней территории: оборудованных входных групп пандусами (подъемными платформами); выделенных стоянок для автотранспортных средств инвалидов; адаптированных лифтов, поручней, расширенных дверных проемов; сменных кресел-колясок; специально оборудованных санитарно-гигиенических помещений в организации социальной сферы.</t>
  </si>
  <si>
    <t>3.2.1 - Наличие в организации социальной сферы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возможность предоставления инвалидам по слуху (слуху и зрению) услуг сурдопереводчика (тифлосурдопереводчика); наличие альтернативной версии официального сайта организации социальной сферы в сети Интернет для инвалидов по зрению; 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 наличие возможности предоставления услуги в дистанционном режиме или на дому.</t>
  </si>
  <si>
    <t>3.3.1 - Удовлетворенность доступностью услуг для инвалидов.</t>
  </si>
  <si>
    <t>4.1.1 - Удовлетворенность доброжелательностью, вежливостью работников организации социальной сферы, обеспечивающих первичный контакт и информирование получателя услуги (работники справочной, приемного отделения, регистратуры, кассы и прочие работники) при непосредственном обращении в организацию социальной сферы.</t>
  </si>
  <si>
    <t>4.2.1 - Удовлетворенность доброжелательностью, вежливостью работников организации социальной сферы, обеспечивающих непосредственное оказание услуги (врачи, социальные работники, работники, осуществляющие экспертно-реабилитационную диагностику, преподаватели, тренеры, инструкторы, библиотекари, экскурсоводы и прочие работники) при обращении в организацию социальной сферы.</t>
  </si>
  <si>
    <t>4.3.1 - Удовлетворенность доброжелательностью, вежливостью работников организации социальной сферы при использовании дистанционных форм взаимодействия (по телефону, по электронной почте, с помощью электронных сервисов (подачи электронного обращения (жалобы, предложения), получения консультации по оказываемым услугам и пр.).</t>
  </si>
  <si>
    <t>5.1.1 - Готовность получателей услуг рекомендовать организацию социальной сферы родственникам и знакомым.</t>
  </si>
  <si>
    <t>5.2.1 - Удовлетворенность получателей услуг организационными условиями оказания услуг, например: наличием и понятностью навигации внутри организации социальной сферы; графиком работы организации социальной сферы (подразделения, отдельных специалистов, графиком прихода социального работника на дом и пр.).</t>
  </si>
  <si>
    <t>5.3.1 - Удовлетворенность получателей услуг в целом условиями оказания услуг в организации социальной сферы.</t>
  </si>
  <si>
    <t>Наименование индикатора</t>
  </si>
  <si>
    <t>Выполнение индикатора</t>
  </si>
  <si>
    <t>объем информации (количество материалов/единиц информации), размещенной  на информационных стендах в помещении организации по отношению к количеству  материалов, размещение которых установлено нормативными правовыми актами</t>
  </si>
  <si>
    <t>Объем информации (количество материалов/единиц информации), размещенной  на официальном сайте организации по отношению к количеству  материалов, размещение которых установлено нормативными правовыми актами</t>
  </si>
  <si>
    <t>Число получателей услуг, удовлетворенных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по отношению к числу опрошенных  получателей услуг, ответивших на соответствующий вопрос анкеты</t>
  </si>
  <si>
    <t>число получателей услуг, удовлетворенных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по отношению к  числу опрошенных  получателей услуг, ответивших на соответствующий вопрос анкеты</t>
  </si>
  <si>
    <t>Число получателей услуг, удовлетворенных комфортностью предоставления услуг организацией социальной сферы, по отношению к  числу опрошенных  получателей услуг, ответивших на данный вопрос</t>
  </si>
  <si>
    <t>Число получателей услуг-инвалидов, удовлетворенных доступностью услуг для инвалидов, по отношению к  числу опрошенных  получателей услуг- инвалидов, ответивших на соответствующий вопрос анкеты</t>
  </si>
  <si>
    <t>Число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по отношению к числу опрошенныхполучателей услуг, ответивших на соответствующий вопрос  анкеты</t>
  </si>
  <si>
    <t>Число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по отношению к числу опрошенных получателей услуг, ответивших на соответствующий вопрос анкеты</t>
  </si>
  <si>
    <t>Число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 по отношению к числу опрошенных получателей услуг, ответивших на соответствующий вопрос анкеты</t>
  </si>
  <si>
    <t>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по отношению к числу опрошенных получателей услуг, ответивших на соответствующий вопрос анкеты</t>
  </si>
  <si>
    <t>Число получателей услуг, удовлетворенных организационными условиями предоставления услуг, по отношению к числу опрошенных получателей услуг  ответивших на соответствующий вопрос анкеты</t>
  </si>
  <si>
    <t>Число  получателей услуг, удовлетворенных в целом условиями оказания услуг в организации социальной сферы, по отношению к
числу опрошенных  получателей услуг, ответивших на соответствующий вопрос анкеты</t>
  </si>
  <si>
    <t>73000000 - Ульяновская область</t>
  </si>
  <si>
    <t xml:space="preserve"> </t>
  </si>
  <si>
    <t>г.Махачкала</t>
  </si>
  <si>
    <t>МБДОУ «Детский сад №2»</t>
  </si>
  <si>
    <t>Строительство музыкального зала и прачечной</t>
  </si>
  <si>
    <t>МБДОУ «Детский сад №3»</t>
  </si>
  <si>
    <t>МБДОУ «Детский сад №4»</t>
  </si>
  <si>
    <t>Процветания и всех благ.</t>
  </si>
  <si>
    <t>МБДОУ «ЦРР-детский сад №7»</t>
  </si>
  <si>
    <t>МБДОУ «Детский сад №15»</t>
  </si>
  <si>
    <t>Желаем улучшить условия по доступной среде</t>
  </si>
  <si>
    <t>МБДОУ «Детский сад №19»</t>
  </si>
  <si>
    <t>Коллектив МБДОУ 19 работает слаженно, имеет определённые принципы и подходы в своей воспитательно-образовательной работе, имеет хорошую репутацию среди воспитанников и родительской общественности. Хочется пожелать  учредителю уделить больше внимания улучшению материально-технического обеспечения учреждения.</t>
  </si>
  <si>
    <t>МБДОУ «ЦРР- детский сад №22»</t>
  </si>
  <si>
    <t>Пополнение наглядных пособий больших размеров, приобретение ноутбуков на каждого педагога,интерактивная доска</t>
  </si>
  <si>
    <t>МБДОУ «ЦРР - детский сад №30»</t>
  </si>
  <si>
    <t>Расширение и процветание детскому саду.</t>
  </si>
  <si>
    <t>МБДОУ «Детский сад №33»</t>
  </si>
  <si>
    <t>Требуется капитальный ремонт ДОУ.</t>
  </si>
  <si>
    <t>МБДОУ «Детский сад №35»</t>
  </si>
  <si>
    <t>Здоровья всем нам! и мирного неба над головой!</t>
  </si>
  <si>
    <t>МБДОУ «Детский сад №41»</t>
  </si>
  <si>
    <t>Детский сад существует с 1978г. требуется капитальный ремонт.</t>
  </si>
  <si>
    <t>МБДОУ «ЦРР-детский сад №44»</t>
  </si>
  <si>
    <t>Улучшение материально-технической оснащённости, приобретение современной оргтехники</t>
  </si>
  <si>
    <t>МБДОУ «Детский сад №45»</t>
  </si>
  <si>
    <t>МБДОУ «ЦРР - детский сад№59»</t>
  </si>
  <si>
    <t>МБДОУ «Детский сад №67»</t>
  </si>
  <si>
    <t>Создать больше условий для детей с ограниченными возможностями здоровья.</t>
  </si>
  <si>
    <t>МБДОУ «ЦРР - детский сад №70</t>
  </si>
  <si>
    <t>МБДОУ «Детский сад №73»</t>
  </si>
  <si>
    <t>оснащение  логопедических  кабинетов предметно- развивающей  средой
физкультурный  зал</t>
  </si>
  <si>
    <t>МБДОУ «Детский сад №77»</t>
  </si>
  <si>
    <t>1. Улучшение материально технической базы в доу.
2. Создание  условий доступной среды для лиц с ограниченными возможностями здоровья инвалидов.</t>
  </si>
  <si>
    <t>МБДОУ «Детский сад №83»</t>
  </si>
  <si>
    <t>Необходим капитальный ремонт в детском саду.</t>
  </si>
  <si>
    <t>МБДОУ «ЦРР - Детский сад №85»</t>
  </si>
  <si>
    <t>МБДОУ «ЦРР- Детский сад №86»</t>
  </si>
  <si>
    <t>Хотелось бы побольше методических пособий для дошкольного учреждения .</t>
  </si>
  <si>
    <t>МБДОУ «Детский сад №90</t>
  </si>
  <si>
    <t>Спасибо, нет!</t>
  </si>
  <si>
    <t>МБДОУ «Детский сад №93»</t>
  </si>
  <si>
    <t>МБДОУ «Детский сад №94»</t>
  </si>
  <si>
    <t>МБОУ "Гимназия №1" имени С. М. Омарова</t>
  </si>
  <si>
    <t>Выполнить капитальный ремонт помещений образовательной организации( ремонт пола, замена окон, ремонт кровли)</t>
  </si>
  <si>
    <t>МБОУ "Средняя общеобразовательная школа №2"</t>
  </si>
  <si>
    <t>МБОУ "Многопрофильный лицей №3"</t>
  </si>
  <si>
    <t>МБОУ "Многопрофильный лицей №5"</t>
  </si>
  <si>
    <t>Материально техническая база ОУ очень устарела, требуется капремонт всего учреждения</t>
  </si>
  <si>
    <t>МБОУ "Гимназия №7"</t>
  </si>
  <si>
    <t>МБОУ "Многопрофильный лицей №9"</t>
  </si>
  <si>
    <t>Улучшить условия по проекту доступная среда</t>
  </si>
  <si>
    <t>МБОУ "Средняя общеобразовательная школа №10"</t>
  </si>
  <si>
    <t>МБОУ "Гимназия №11"</t>
  </si>
  <si>
    <t>Улучшение материально-технической базы</t>
  </si>
  <si>
    <t>МБОУ "Многопрофильная гимназия №13"</t>
  </si>
  <si>
    <t>МБОУ "Средняя общеобразовательная школа №14"</t>
  </si>
  <si>
    <t>МБОУ "Средняя общеобразовательная школа №15"</t>
  </si>
  <si>
    <t>Усилить материально-техническую базу школы.</t>
  </si>
  <si>
    <t>МБОУ "Средняя общеобразовательная школа №16"</t>
  </si>
  <si>
    <t>1. Проводить систематическую работу по дополнению и обновлению информации
о деятельности образовательных учреждений в сети Интернет.
2. Осуществлять мероприятия по расширению возможности
телекоммуникационных сетей для использования работниками образовательных
учреждений, в целях осуществления профессиональной деятельности и потребителями
образовательных услуг в получении исчерпывающей информации, решения вопросов,
связанных с предложениями и замечаниями по организации образовательной
деятельности.
3. Обеспечить доступность информации на официальных сайтах учреждений, в
соответствии с действующим законодательством.
4. Проводить мероприятия, направленные на повышение компетенций
получателей услуг при использовании электронных ресурсов.
5. Организовать работу с обращениями потребителей образовательных услуг с
целью организации комплексного подхода при рассмотрении замечаний, жалоб и
предложений граждан. Необходимо отражать результативность обращений получателей
услуг посредством информационно-коммуникационных ресурсов.</t>
  </si>
  <si>
    <t>МБОУ "Средняя общеобразовательная школа №18 "</t>
  </si>
  <si>
    <t>Сделать пристройку чтобы была возможность провести полноценные уроки физической культуры и заниматься спортом,чтобы были свободные помещения для проведения дополнительных, внеурочных занятий и кружков, актовый зал отдельный и комнаты для продленных групп.</t>
  </si>
  <si>
    <t>МБОУ "Средняя общеобразовательная школа №19"</t>
  </si>
  <si>
    <t>нет предложений</t>
  </si>
  <si>
    <t>МБОУ "Средняя общеобразовательная школа №20"</t>
  </si>
  <si>
    <t>МБОУ "Лицей №22"</t>
  </si>
  <si>
    <t>Улучшение материально-технического оснащения для реализации программы импровизации. 
Кабинет психологической разгрузки для педагогов.</t>
  </si>
  <si>
    <t>МБОУ «Гимназия №28 »</t>
  </si>
  <si>
    <t>Нам все нравится</t>
  </si>
  <si>
    <t>МБОУ "Средняя общеобразовательная школа №31"</t>
  </si>
  <si>
    <t>Обустройство площадок для проведения спортивно-массовых мероприятий</t>
  </si>
  <si>
    <t>МБОУ "Гимназия №33"</t>
  </si>
  <si>
    <t>Замена мебели,наличие интерактивных досок</t>
  </si>
  <si>
    <t>МБОУ "Средняя общеобразовательная школа №34"</t>
  </si>
  <si>
    <t>Проектная мощность школы - 1280 учащихся, на сегодняшний день в ней обучается 2643 детей. Для улучшения оказания образовательных услуг необходимо разгрузить школу.</t>
  </si>
  <si>
    <t>МБОУ "Средняя общеобразовательная школа №44"</t>
  </si>
  <si>
    <t>МБОУ "Средняя общеобразовательная школа №48"</t>
  </si>
  <si>
    <t>- 100-процентная обеспеченность учебниками и рабочими тетрадями;
- оборудование кабинетов компьютерами и оргтехникой;
- обновление ученической мебели;
- снятие проблемы перегруженности;
- обеспеченность квалифицированными кадрами</t>
  </si>
  <si>
    <t>МБОУ "Многопрофильная гимназия №56"</t>
  </si>
  <si>
    <t>1.Продолжить систематическую работу по дополнению и обновлению информации
о деятельности образовательных учреждений в сети Интернет.
2.Совершенствовать мероприятия, направленные на повышение компетенций
получателей услуг при использовании электронных ресурсов.
3.Организовать работу с обращениями потребителей образовательных услуг с
целью организации комплексного подхода при рассмотрении замечаний, жалоб и
предложений граждан.
4.Продолжить работу по созданию условий доступной среды для лиц с
ограниченными возможностями здоровья и инвалидов.</t>
  </si>
  <si>
    <t>МБОУ "Средняя общеобразовательная школа №58"</t>
  </si>
  <si>
    <t>МБУ ДО «Центр детского творчества»</t>
  </si>
  <si>
    <t>МБОУ ДОД «Детский Морской Центр «Алые паруса»</t>
  </si>
  <si>
    <t>МБОУ ДОД «Муниципальный центр хореографического искусства – народный ансамбль «Асса»</t>
  </si>
  <si>
    <t>МБОУ ДО «Детская школа искусств №1 им.П.Чайковского»</t>
  </si>
  <si>
    <t>МБОУ ДО «Детская школа искусств № 2»</t>
  </si>
  <si>
    <t>МБОУ ДО «Детская школа искусств №3 им.А.Цурмилова»</t>
  </si>
  <si>
    <t>МБОУ ДО «Детская школа искусств № 4»</t>
  </si>
  <si>
    <t>требуется капитальный ремонт учреждения.</t>
  </si>
  <si>
    <t>МБОУ ДО «Детская школа искусств № 5 им.Т.Мурадова»</t>
  </si>
  <si>
    <t>МБОУ ДО «Детская школа искусств № 6 им. С. Керимова»</t>
  </si>
  <si>
    <t>Оборудовать входные группы пандусами (подъемными платформами).</t>
  </si>
  <si>
    <t>МБОУ ДО «Детская школа искусств № 7»</t>
  </si>
  <si>
    <t>МБОУ ДО «Детская школа искусств № 8 им.А.Джалиловой»</t>
  </si>
  <si>
    <t>МБОУ ДО "Детская художественная школа"</t>
  </si>
  <si>
    <t>г.Буйнакск</t>
  </si>
  <si>
    <t>г.Дербент</t>
  </si>
  <si>
    <t>г.Дагестанские Огни</t>
  </si>
  <si>
    <t>г.Избербаш</t>
  </si>
  <si>
    <t>г.Каспийск</t>
  </si>
  <si>
    <t>г.Кизилюрт</t>
  </si>
  <si>
    <t>г.Кизляр</t>
  </si>
  <si>
    <t>г.Хасавюрт</t>
  </si>
  <si>
    <t>г.Южно-Сухокумск</t>
  </si>
  <si>
    <t>Агульский район</t>
  </si>
  <si>
    <t>Акушинский район</t>
  </si>
  <si>
    <t>Ахвахский район</t>
  </si>
  <si>
    <t>Ахтынский район</t>
  </si>
  <si>
    <t>Бабаюртовский район</t>
  </si>
  <si>
    <t>Ботлихский район</t>
  </si>
  <si>
    <t>Буйнакский район</t>
  </si>
  <si>
    <t>Гергебильский район</t>
  </si>
  <si>
    <t>Гумбетовский район</t>
  </si>
  <si>
    <t>Гунибский район</t>
  </si>
  <si>
    <t>Дахадаевский район</t>
  </si>
  <si>
    <t>Дербентский район</t>
  </si>
  <si>
    <t>Докузпаринский район</t>
  </si>
  <si>
    <t>Казбековский район</t>
  </si>
  <si>
    <t>Кайтагский район</t>
  </si>
  <si>
    <t>Карабудахкентский район</t>
  </si>
  <si>
    <t>Каякентский район</t>
  </si>
  <si>
    <t>Кизилюртовский район</t>
  </si>
  <si>
    <t>Кизлярский район</t>
  </si>
  <si>
    <t>Кулинский район</t>
  </si>
  <si>
    <t>Кумторкалинский район</t>
  </si>
  <si>
    <t>Курахский район</t>
  </si>
  <si>
    <t>Лакский район</t>
  </si>
  <si>
    <t>Левашинский район</t>
  </si>
  <si>
    <t>Магарамкентский район</t>
  </si>
  <si>
    <t>Новолакский район</t>
  </si>
  <si>
    <t>Ногайский район</t>
  </si>
  <si>
    <t>Рутульский район</t>
  </si>
  <si>
    <t>Сулейман-Стальский район</t>
  </si>
  <si>
    <t>Сергокалинский район</t>
  </si>
  <si>
    <t>Табасаранский район</t>
  </si>
  <si>
    <t>Тарумовский район</t>
  </si>
  <si>
    <t>Тляратинский район</t>
  </si>
  <si>
    <t>Унцукульский район</t>
  </si>
  <si>
    <t>Хасавюртовский район</t>
  </si>
  <si>
    <t>Хивский район</t>
  </si>
  <si>
    <t>Хунзахский район</t>
  </si>
  <si>
    <t>Цумадинский район</t>
  </si>
  <si>
    <t>Цунтинский район</t>
  </si>
  <si>
    <t>Бежтинский участок</t>
  </si>
  <si>
    <t>Чародинский район</t>
  </si>
  <si>
    <t>Шамильский район</t>
  </si>
  <si>
    <t>Подведомственность</t>
  </si>
  <si>
    <t>№</t>
  </si>
  <si>
    <t>ГОУ</t>
  </si>
  <si>
    <t>Район</t>
  </si>
  <si>
    <t>район</t>
  </si>
  <si>
    <t>значение</t>
  </si>
  <si>
    <t>Среднее по полю значение</t>
  </si>
  <si>
    <t>к1</t>
  </si>
  <si>
    <t>к2</t>
  </si>
  <si>
    <t>к3</t>
  </si>
  <si>
    <t>к4</t>
  </si>
  <si>
    <t>к5</t>
  </si>
  <si>
    <t>об</t>
  </si>
  <si>
    <t>Количество</t>
  </si>
  <si>
    <t>Средний</t>
  </si>
  <si>
    <t>Высокий</t>
  </si>
  <si>
    <t>Низкий</t>
  </si>
  <si>
    <t>Ниже среднего</t>
  </si>
  <si>
    <t>Выше среднего</t>
  </si>
  <si>
    <t>Всего</t>
  </si>
  <si>
    <t>Среднее</t>
  </si>
  <si>
    <t>Критерий 1</t>
  </si>
  <si>
    <t>Критерий 2</t>
  </si>
  <si>
    <t>Критерий 3</t>
  </si>
  <si>
    <t>Критерий 4</t>
  </si>
  <si>
    <t>Критерий 5</t>
  </si>
  <si>
    <t>2.2. У.комф.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</si>
</sst>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_-* #,##0_-;\-* #,##0_-;_-* &quot;-&quot;??_-;_-@_-"/>
    <numFmt numFmtId="166" formatCode="0.0"/>
  </numFmts>
  <fonts count="27"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Times New Roman"/>
      <family val="1"/>
      <charset val="204"/>
    </font>
    <font>
      <sz val="11"/>
      <color rgb="FF000000"/>
      <name val="Times New Roman"/>
      <family val="1"/>
      <charset val="204"/>
    </font>
    <font>
      <b/>
      <sz val="12"/>
      <color indexed="8"/>
      <name val="Times New Roman"/>
      <family val="1"/>
      <charset val="204"/>
    </font>
    <font>
      <sz val="12"/>
      <color indexed="8"/>
      <name val="Times New Roman"/>
      <family val="1"/>
      <charset val="204"/>
    </font>
    <font>
      <i/>
      <sz val="12"/>
      <color indexed="8"/>
      <name val="Times New Roman"/>
      <family val="1"/>
      <charset val="204"/>
    </font>
    <font>
      <sz val="14"/>
      <color theme="1"/>
      <name val="Times New Roman"/>
      <family val="1"/>
      <charset val="204"/>
    </font>
    <font>
      <sz val="14"/>
      <name val="Times New Roman"/>
      <family val="1"/>
      <charset val="204"/>
    </font>
    <font>
      <sz val="12"/>
      <color theme="1"/>
      <name val="Times New Roman"/>
      <family val="1"/>
      <charset val="204"/>
    </font>
    <font>
      <sz val="12"/>
      <color theme="1"/>
      <name val="Calibri"/>
      <family val="2"/>
      <charset val="204"/>
      <scheme val="minor"/>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3" tint="0.39997558519241921"/>
        <bgColor indexed="64"/>
      </patternFill>
    </fill>
    <fill>
      <patternFill patternType="solid">
        <fgColor rgb="FFFFC000"/>
        <bgColor indexed="64"/>
      </patternFill>
    </fill>
    <fill>
      <patternFill patternType="solid">
        <fgColor theme="8"/>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9"/>
        <bgColor indexed="64"/>
      </patternFill>
    </fill>
    <fill>
      <patternFill patternType="solid">
        <fgColor rgb="FFF9C7C6"/>
        <bgColor indexed="64"/>
      </patternFill>
    </fill>
    <fill>
      <patternFill patternType="solid">
        <fgColor rgb="FFC4E7EA"/>
        <bgColor indexed="64"/>
      </patternFill>
    </fill>
    <fill>
      <patternFill patternType="solid">
        <fgColor rgb="FF92CDDC"/>
      </patternFill>
    </fill>
    <fill>
      <patternFill patternType="solid">
        <fgColor rgb="FFB7DEE8"/>
      </patternFill>
    </fill>
    <fill>
      <patternFill patternType="solid">
        <fgColor rgb="FFDAEEF3"/>
      </patternFill>
    </fill>
    <fill>
      <patternFill patternType="solid">
        <fgColor rgb="FFEEECE1"/>
      </patternFill>
    </fill>
    <fill>
      <patternFill patternType="solid">
        <fgColor theme="8" tint="0.79998168889431442"/>
        <bgColor indexed="64"/>
      </patternFill>
    </fill>
    <fill>
      <patternFill patternType="solid">
        <fgColor theme="4" tint="0.59999389629810485"/>
        <bgColor indexed="64"/>
      </patternFill>
    </fill>
    <fill>
      <patternFill patternType="solid">
        <fgColor rgb="FFEAA7A7"/>
        <bgColor indexed="64"/>
      </patternFill>
    </fill>
    <fill>
      <patternFill patternType="solid">
        <fgColor rgb="FFFFFFFF"/>
        <bgColor indexed="64"/>
      </patternFill>
    </fill>
    <fill>
      <patternFill patternType="solid">
        <fgColor rgb="FFFAAE75"/>
        <bgColor indexed="64"/>
      </patternFill>
    </fill>
    <fill>
      <patternFill patternType="solid">
        <fgColor rgb="FFFEE29C"/>
        <bgColor indexed="64"/>
      </patternFill>
    </fill>
    <fill>
      <patternFill patternType="solid">
        <fgColor rgb="FFD0E4A6"/>
        <bgColor indexed="64"/>
      </patternFill>
    </fill>
    <fill>
      <patternFill patternType="solid">
        <fgColor rgb="FFA8D6E2"/>
        <bgColor indexed="64"/>
      </patternFill>
    </fill>
    <fill>
      <patternFill patternType="solid">
        <fgColor rgb="FFD9D9D9"/>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thin">
        <color indexed="64"/>
      </top>
      <bottom style="thin">
        <color indexed="6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cellStyleXfs>
  <cellXfs count="192">
    <xf numFmtId="0" fontId="0" fillId="0" borderId="0" xfId="0"/>
    <xf numFmtId="0" fontId="0" fillId="35" borderId="0" xfId="0" applyFill="1"/>
    <xf numFmtId="1" fontId="0" fillId="33" borderId="0" xfId="0" applyNumberFormat="1" applyFill="1"/>
    <xf numFmtId="0" fontId="0" fillId="35" borderId="0" xfId="0" applyFill="1"/>
    <xf numFmtId="0" fontId="18" fillId="0" borderId="10" xfId="0" applyFont="1" applyBorder="1" applyAlignment="1">
      <alignment vertical="top" wrapText="1"/>
    </xf>
    <xf numFmtId="0" fontId="18" fillId="0" borderId="0" xfId="0" applyFont="1" applyAlignment="1">
      <alignment vertical="top" wrapText="1"/>
    </xf>
    <xf numFmtId="0" fontId="18" fillId="0" borderId="0" xfId="0" applyFont="1" applyAlignment="1">
      <alignment wrapText="1"/>
    </xf>
    <xf numFmtId="0" fontId="18" fillId="0" borderId="10" xfId="0" applyFont="1" applyBorder="1"/>
    <xf numFmtId="1" fontId="18" fillId="0" borderId="10" xfId="0" applyNumberFormat="1" applyFont="1" applyBorder="1"/>
    <xf numFmtId="0" fontId="18" fillId="0" borderId="0" xfId="0" applyFont="1"/>
    <xf numFmtId="0" fontId="0" fillId="0" borderId="0" xfId="0"/>
    <xf numFmtId="0" fontId="18" fillId="0" borderId="10" xfId="0" applyFont="1" applyBorder="1" applyAlignment="1">
      <alignment wrapText="1"/>
    </xf>
    <xf numFmtId="0" fontId="18" fillId="0" borderId="10" xfId="0" applyFont="1" applyBorder="1" applyAlignment="1">
      <alignment horizontal="center" wrapText="1"/>
    </xf>
    <xf numFmtId="1" fontId="18" fillId="0" borderId="10" xfId="43" applyNumberFormat="1" applyFont="1" applyBorder="1"/>
    <xf numFmtId="0" fontId="0" fillId="0" borderId="0" xfId="0" applyAlignment="1"/>
    <xf numFmtId="165" fontId="0" fillId="0" borderId="0" xfId="43" applyNumberFormat="1" applyFont="1"/>
    <xf numFmtId="0" fontId="0" fillId="0" borderId="0" xfId="0" applyAlignment="1">
      <alignment horizontal="center"/>
    </xf>
    <xf numFmtId="0" fontId="18" fillId="0" borderId="10" xfId="0" applyFont="1" applyBorder="1" applyAlignment="1">
      <alignment horizontal="center"/>
    </xf>
    <xf numFmtId="0" fontId="0" fillId="0" borderId="0" xfId="0"/>
    <xf numFmtId="0" fontId="18" fillId="0" borderId="10" xfId="0" applyFont="1" applyBorder="1" applyAlignment="1">
      <alignment wrapText="1"/>
    </xf>
    <xf numFmtId="0" fontId="18" fillId="0" borderId="10" xfId="0" applyFont="1" applyBorder="1" applyAlignment="1">
      <alignment horizontal="center" wrapText="1"/>
    </xf>
    <xf numFmtId="0" fontId="18" fillId="0" borderId="13" xfId="0" applyFont="1" applyBorder="1" applyAlignment="1">
      <alignment horizontal="center"/>
    </xf>
    <xf numFmtId="1" fontId="18" fillId="0" borderId="13" xfId="0" applyNumberFormat="1" applyFont="1" applyBorder="1" applyAlignment="1">
      <alignment horizontal="center"/>
    </xf>
    <xf numFmtId="0" fontId="18" fillId="42" borderId="15" xfId="0" applyFont="1" applyFill="1" applyBorder="1" applyAlignment="1">
      <alignment horizontal="center" wrapText="1"/>
    </xf>
    <xf numFmtId="9" fontId="18" fillId="0" borderId="10" xfId="1" applyFont="1" applyBorder="1"/>
    <xf numFmtId="9" fontId="18" fillId="0" borderId="0" xfId="0" applyNumberFormat="1" applyFont="1"/>
    <xf numFmtId="0" fontId="0" fillId="0" borderId="0" xfId="0"/>
    <xf numFmtId="0" fontId="18" fillId="0" borderId="10" xfId="0" applyFont="1" applyBorder="1"/>
    <xf numFmtId="0" fontId="18" fillId="33" borderId="10" xfId="0" applyFont="1" applyFill="1" applyBorder="1"/>
    <xf numFmtId="0" fontId="18" fillId="34" borderId="10" xfId="0" applyFont="1" applyFill="1" applyBorder="1"/>
    <xf numFmtId="0" fontId="18" fillId="44" borderId="10" xfId="0" applyFont="1" applyFill="1" applyBorder="1"/>
    <xf numFmtId="0" fontId="18" fillId="0" borderId="10" xfId="0" applyFont="1" applyBorder="1" applyAlignment="1">
      <alignment horizontal="right"/>
    </xf>
    <xf numFmtId="0" fontId="18" fillId="0" borderId="0" xfId="0" applyFont="1" applyAlignment="1">
      <alignment horizontal="right"/>
    </xf>
    <xf numFmtId="0" fontId="0" fillId="0" borderId="0" xfId="0" applyAlignment="1">
      <alignment horizontal="right"/>
    </xf>
    <xf numFmtId="0" fontId="18" fillId="35" borderId="0" xfId="0" applyFont="1" applyFill="1"/>
    <xf numFmtId="0" fontId="18" fillId="0" borderId="16" xfId="0" applyFont="1" applyBorder="1" applyAlignment="1">
      <alignment horizontal="center"/>
    </xf>
    <xf numFmtId="0" fontId="18" fillId="42" borderId="14" xfId="0" applyFont="1" applyFill="1" applyBorder="1" applyAlignment="1">
      <alignment horizontal="center" wrapText="1"/>
    </xf>
    <xf numFmtId="0" fontId="0" fillId="0" borderId="0" xfId="0"/>
    <xf numFmtId="0" fontId="19" fillId="47" borderId="10" xfId="0" applyFont="1" applyFill="1" applyBorder="1" applyAlignment="1">
      <alignment horizontal="center" vertical="center"/>
    </xf>
    <xf numFmtId="0" fontId="19" fillId="48" borderId="10" xfId="0" applyFont="1" applyFill="1" applyBorder="1" applyAlignment="1">
      <alignment horizontal="left" vertical="center"/>
    </xf>
    <xf numFmtId="0" fontId="0" fillId="0" borderId="0" xfId="0" pivotButton="1"/>
    <xf numFmtId="0" fontId="0" fillId="0" borderId="0" xfId="0" applyNumberFormat="1"/>
    <xf numFmtId="9" fontId="0" fillId="0" borderId="0" xfId="1" applyFont="1"/>
    <xf numFmtId="0" fontId="18" fillId="0" borderId="10" xfId="0" applyFont="1" applyFill="1" applyBorder="1" applyAlignment="1">
      <alignment horizontal="center"/>
    </xf>
    <xf numFmtId="0" fontId="21" fillId="0" borderId="0" xfId="0" applyFont="1" applyAlignment="1">
      <alignment vertical="center"/>
    </xf>
    <xf numFmtId="0" fontId="21" fillId="52" borderId="10" xfId="0" applyFont="1" applyFill="1" applyBorder="1" applyAlignment="1">
      <alignment horizontal="center" vertical="top"/>
    </xf>
    <xf numFmtId="0" fontId="21" fillId="6" borderId="10" xfId="0" applyFont="1" applyFill="1" applyBorder="1" applyAlignment="1"/>
    <xf numFmtId="49" fontId="21" fillId="0" borderId="10" xfId="0" applyNumberFormat="1" applyFont="1" applyBorder="1" applyAlignment="1">
      <alignment horizontal="right"/>
    </xf>
    <xf numFmtId="1" fontId="21" fillId="0" borderId="10" xfId="0" applyNumberFormat="1" applyFont="1" applyBorder="1" applyAlignment="1">
      <alignment horizontal="right"/>
    </xf>
    <xf numFmtId="0" fontId="21" fillId="0" borderId="10" xfId="0" applyNumberFormat="1" applyFont="1" applyBorder="1" applyAlignment="1">
      <alignment horizontal="right"/>
    </xf>
    <xf numFmtId="0" fontId="0" fillId="0" borderId="0" xfId="0"/>
    <xf numFmtId="0" fontId="18" fillId="0" borderId="10" xfId="0" applyFont="1" applyBorder="1"/>
    <xf numFmtId="2" fontId="0" fillId="0" borderId="0" xfId="0" applyNumberFormat="1"/>
    <xf numFmtId="0" fontId="23" fillId="0" borderId="10" xfId="0" applyFont="1" applyBorder="1"/>
    <xf numFmtId="0" fontId="23" fillId="45" borderId="10" xfId="0" applyFont="1" applyFill="1" applyBorder="1"/>
    <xf numFmtId="165" fontId="23" fillId="0" borderId="10" xfId="43" applyNumberFormat="1" applyFont="1" applyBorder="1"/>
    <xf numFmtId="0" fontId="23" fillId="43" borderId="10" xfId="0" applyFont="1" applyFill="1" applyBorder="1" applyAlignment="1">
      <alignment vertical="top" wrapText="1"/>
    </xf>
    <xf numFmtId="0" fontId="23" fillId="0" borderId="10" xfId="0" applyFont="1" applyBorder="1" applyAlignment="1">
      <alignment vertical="top" wrapText="1"/>
    </xf>
    <xf numFmtId="0" fontId="23" fillId="46" borderId="10" xfId="0" applyFont="1" applyFill="1" applyBorder="1" applyAlignment="1">
      <alignment vertical="top" wrapText="1"/>
    </xf>
    <xf numFmtId="0" fontId="24" fillId="46" borderId="10" xfId="0" applyFont="1" applyFill="1" applyBorder="1" applyAlignment="1">
      <alignment vertical="top" wrapText="1"/>
    </xf>
    <xf numFmtId="0" fontId="23" fillId="41" borderId="10" xfId="0" applyFont="1" applyFill="1" applyBorder="1" applyAlignment="1">
      <alignment vertical="top" wrapText="1"/>
    </xf>
    <xf numFmtId="1" fontId="23" fillId="0" borderId="10" xfId="0" applyNumberFormat="1" applyFont="1" applyBorder="1"/>
    <xf numFmtId="1" fontId="23" fillId="0" borderId="10" xfId="43" applyNumberFormat="1" applyFont="1" applyBorder="1"/>
    <xf numFmtId="2" fontId="21" fillId="0" borderId="10" xfId="0" applyNumberFormat="1" applyFont="1" applyBorder="1" applyAlignment="1">
      <alignment horizontal="right"/>
    </xf>
    <xf numFmtId="0" fontId="0" fillId="34" borderId="0" xfId="0" applyFill="1"/>
    <xf numFmtId="0" fontId="0" fillId="33" borderId="0" xfId="0" applyFill="1"/>
    <xf numFmtId="0" fontId="23" fillId="0" borderId="10" xfId="0" applyFont="1" applyBorder="1"/>
    <xf numFmtId="166" fontId="23" fillId="0" borderId="10" xfId="43" applyNumberFormat="1" applyFont="1" applyBorder="1"/>
    <xf numFmtId="1" fontId="23" fillId="53" borderId="10" xfId="0" applyNumberFormat="1" applyFont="1" applyFill="1" applyBorder="1"/>
    <xf numFmtId="165" fontId="23" fillId="53" borderId="10" xfId="43" applyNumberFormat="1" applyFont="1" applyFill="1" applyBorder="1"/>
    <xf numFmtId="0" fontId="23" fillId="53" borderId="10" xfId="0" applyFont="1" applyFill="1" applyBorder="1"/>
    <xf numFmtId="166" fontId="23" fillId="53" borderId="10" xfId="43" applyNumberFormat="1" applyFont="1" applyFill="1" applyBorder="1"/>
    <xf numFmtId="1" fontId="23" fillId="53" borderId="10" xfId="43" applyNumberFormat="1" applyFont="1" applyFill="1" applyBorder="1"/>
    <xf numFmtId="0" fontId="0" fillId="53" borderId="0" xfId="0" applyFill="1"/>
    <xf numFmtId="0" fontId="0" fillId="53" borderId="0" xfId="0" applyFill="1" applyAlignment="1">
      <alignment horizontal="right"/>
    </xf>
    <xf numFmtId="2" fontId="0" fillId="53" borderId="0" xfId="0" applyNumberFormat="1" applyFill="1"/>
    <xf numFmtId="1" fontId="0" fillId="53" borderId="0" xfId="0" applyNumberFormat="1" applyFill="1"/>
    <xf numFmtId="1" fontId="23" fillId="33" borderId="10" xfId="43" applyNumberFormat="1" applyFont="1" applyFill="1" applyBorder="1"/>
    <xf numFmtId="0" fontId="18" fillId="0" borderId="14" xfId="0" applyFont="1" applyFill="1" applyBorder="1" applyAlignment="1">
      <alignment horizontal="center" wrapText="1"/>
    </xf>
    <xf numFmtId="0" fontId="18" fillId="0" borderId="10" xfId="0" applyFont="1" applyFill="1" applyBorder="1" applyAlignment="1">
      <alignment horizontal="left"/>
    </xf>
    <xf numFmtId="0" fontId="23" fillId="54" borderId="10" xfId="0" applyFont="1" applyFill="1" applyBorder="1"/>
    <xf numFmtId="0" fontId="25" fillId="0" borderId="10" xfId="0" applyFont="1" applyBorder="1"/>
    <xf numFmtId="0" fontId="25" fillId="44" borderId="10" xfId="0" applyFont="1" applyFill="1" applyBorder="1"/>
    <xf numFmtId="0" fontId="25" fillId="0" borderId="10" xfId="0" applyFont="1" applyBorder="1" applyAlignment="1">
      <alignment horizontal="center" wrapText="1"/>
    </xf>
    <xf numFmtId="0" fontId="25" fillId="44" borderId="10" xfId="0" applyFont="1" applyFill="1" applyBorder="1" applyAlignment="1">
      <alignment horizontal="center" wrapText="1"/>
    </xf>
    <xf numFmtId="0" fontId="25" fillId="0" borderId="13" xfId="0" applyFont="1" applyBorder="1" applyAlignment="1">
      <alignment horizontal="center"/>
    </xf>
    <xf numFmtId="1" fontId="25" fillId="0" borderId="13" xfId="0" applyNumberFormat="1" applyFont="1" applyBorder="1" applyAlignment="1">
      <alignment horizontal="center"/>
    </xf>
    <xf numFmtId="0" fontId="26" fillId="0" borderId="0" xfId="0" applyFont="1"/>
    <xf numFmtId="0" fontId="25" fillId="0" borderId="15" xfId="0" applyFont="1" applyFill="1" applyBorder="1" applyAlignment="1">
      <alignment horizontal="center"/>
    </xf>
    <xf numFmtId="166" fontId="25" fillId="0" borderId="10" xfId="0" applyNumberFormat="1" applyFont="1" applyBorder="1" applyAlignment="1">
      <alignment horizontal="center"/>
    </xf>
    <xf numFmtId="0" fontId="25" fillId="0" borderId="10" xfId="0" applyFont="1" applyBorder="1" applyAlignment="1"/>
    <xf numFmtId="0" fontId="25" fillId="34" borderId="10" xfId="0" applyFont="1" applyFill="1" applyBorder="1"/>
    <xf numFmtId="0" fontId="25" fillId="37" borderId="10" xfId="0" applyFont="1" applyFill="1" applyBorder="1" applyAlignment="1"/>
    <xf numFmtId="0" fontId="25" fillId="37" borderId="10" xfId="0" applyFont="1" applyFill="1" applyBorder="1"/>
    <xf numFmtId="0" fontId="25" fillId="37" borderId="10" xfId="0" applyFont="1" applyFill="1" applyBorder="1" applyAlignment="1">
      <alignment horizontal="center" wrapText="1"/>
    </xf>
    <xf numFmtId="0" fontId="0" fillId="0" borderId="0" xfId="0" applyAlignment="1">
      <alignment horizontal="left"/>
    </xf>
    <xf numFmtId="0" fontId="0" fillId="0" borderId="10" xfId="0" applyBorder="1"/>
    <xf numFmtId="0" fontId="0" fillId="0" borderId="10" xfId="0" applyBorder="1" applyAlignment="1">
      <alignment vertical="top"/>
    </xf>
    <xf numFmtId="0" fontId="25" fillId="55" borderId="17" xfId="0" applyFont="1" applyFill="1" applyBorder="1" applyAlignment="1">
      <alignment horizontal="justify" vertical="center" wrapText="1"/>
    </xf>
    <xf numFmtId="0" fontId="19" fillId="56" borderId="18" xfId="0" applyFont="1" applyFill="1" applyBorder="1" applyAlignment="1">
      <alignment horizontal="center" vertical="center"/>
    </xf>
    <xf numFmtId="0" fontId="25" fillId="57" borderId="19" xfId="0" applyFont="1" applyFill="1" applyBorder="1" applyAlignment="1">
      <alignment horizontal="justify" vertical="center" wrapText="1"/>
    </xf>
    <xf numFmtId="0" fontId="25" fillId="58" borderId="19" xfId="0" applyFont="1" applyFill="1" applyBorder="1" applyAlignment="1">
      <alignment horizontal="justify" vertical="center" wrapText="1"/>
    </xf>
    <xf numFmtId="0" fontId="25" fillId="59" borderId="19" xfId="0" applyFont="1" applyFill="1" applyBorder="1" applyAlignment="1">
      <alignment horizontal="justify" vertical="center" wrapText="1"/>
    </xf>
    <xf numFmtId="0" fontId="25" fillId="60" borderId="19" xfId="0" applyFont="1" applyFill="1" applyBorder="1" applyAlignment="1">
      <alignment horizontal="justify" vertical="center" wrapText="1"/>
    </xf>
    <xf numFmtId="0" fontId="25" fillId="36" borderId="14" xfId="0" applyFont="1" applyFill="1" applyBorder="1"/>
    <xf numFmtId="0" fontId="25" fillId="36" borderId="15" xfId="0" applyFont="1" applyFill="1" applyBorder="1"/>
    <xf numFmtId="0" fontId="25" fillId="36" borderId="13" xfId="0" applyFont="1" applyFill="1" applyBorder="1"/>
    <xf numFmtId="0" fontId="25" fillId="43" borderId="14" xfId="0" applyFont="1" applyFill="1" applyBorder="1"/>
    <xf numFmtId="0" fontId="25" fillId="43" borderId="15" xfId="0" applyFont="1" applyFill="1" applyBorder="1"/>
    <xf numFmtId="0" fontId="25" fillId="43" borderId="13" xfId="0" applyFont="1" applyFill="1" applyBorder="1"/>
    <xf numFmtId="1" fontId="21" fillId="6" borderId="10" xfId="0" applyNumberFormat="1" applyFont="1" applyFill="1" applyBorder="1" applyAlignment="1"/>
    <xf numFmtId="0" fontId="0" fillId="34" borderId="0" xfId="0" applyFill="1"/>
    <xf numFmtId="0" fontId="0" fillId="35" borderId="0" xfId="0" applyFill="1"/>
    <xf numFmtId="0" fontId="0" fillId="33" borderId="0" xfId="0" applyFill="1"/>
    <xf numFmtId="0" fontId="0" fillId="35" borderId="0" xfId="0" applyFill="1" applyAlignment="1">
      <alignment horizontal="right"/>
    </xf>
    <xf numFmtId="0" fontId="18" fillId="35" borderId="0" xfId="0" applyFont="1" applyFill="1"/>
    <xf numFmtId="0" fontId="18" fillId="35" borderId="10" xfId="0" applyFont="1" applyFill="1" applyBorder="1"/>
    <xf numFmtId="0" fontId="18" fillId="35" borderId="10" xfId="0" applyFont="1" applyFill="1" applyBorder="1" applyAlignment="1">
      <alignment horizontal="center" wrapText="1"/>
    </xf>
    <xf numFmtId="0" fontId="18" fillId="35" borderId="14" xfId="0" applyFont="1" applyFill="1" applyBorder="1" applyAlignment="1">
      <alignment horizontal="center"/>
    </xf>
    <xf numFmtId="0" fontId="18" fillId="35" borderId="15" xfId="0" applyFont="1" applyFill="1" applyBorder="1" applyAlignment="1">
      <alignment horizontal="center"/>
    </xf>
    <xf numFmtId="0" fontId="18" fillId="35" borderId="13" xfId="0" applyFont="1" applyFill="1" applyBorder="1" applyAlignment="1">
      <alignment horizontal="center"/>
    </xf>
    <xf numFmtId="0" fontId="23" fillId="45" borderId="10" xfId="0" applyFont="1" applyFill="1" applyBorder="1" applyAlignment="1">
      <alignment horizontal="center"/>
    </xf>
    <xf numFmtId="0" fontId="23" fillId="0" borderId="10" xfId="0" applyFont="1" applyBorder="1"/>
    <xf numFmtId="0" fontId="23" fillId="38" borderId="10" xfId="0" applyFont="1" applyFill="1" applyBorder="1" applyAlignment="1">
      <alignment horizontal="center" vertical="top" wrapText="1"/>
    </xf>
    <xf numFmtId="0" fontId="23" fillId="39" borderId="10" xfId="0" applyFont="1" applyFill="1" applyBorder="1" applyAlignment="1">
      <alignment horizontal="center" vertical="top" wrapText="1"/>
    </xf>
    <xf numFmtId="0" fontId="23" fillId="40" borderId="10" xfId="0" applyFont="1" applyFill="1" applyBorder="1" applyAlignment="1">
      <alignment horizontal="center" vertical="top" wrapText="1"/>
    </xf>
    <xf numFmtId="0" fontId="23" fillId="0" borderId="10" xfId="0" applyFont="1" applyBorder="1" applyAlignment="1">
      <alignment horizont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49" borderId="10" xfId="0" applyFont="1" applyFill="1" applyBorder="1" applyAlignment="1">
      <alignment horizontal="center" vertical="center"/>
    </xf>
    <xf numFmtId="0" fontId="20" fillId="49" borderId="10" xfId="0" applyFont="1" applyFill="1" applyBorder="1" applyAlignment="1">
      <alignment vertical="center"/>
    </xf>
    <xf numFmtId="0" fontId="20" fillId="50" borderId="10" xfId="0" applyFont="1" applyFill="1" applyBorder="1" applyAlignment="1">
      <alignment horizontal="center" vertical="center"/>
    </xf>
    <xf numFmtId="0" fontId="20" fillId="51" borderId="10" xfId="0" applyFont="1" applyFill="1" applyBorder="1" applyAlignment="1">
      <alignment horizontal="center" vertical="center"/>
    </xf>
    <xf numFmtId="0" fontId="21" fillId="52" borderId="10" xfId="0" applyFont="1" applyFill="1" applyBorder="1" applyAlignment="1">
      <alignment horizontal="center" vertical="top"/>
    </xf>
    <xf numFmtId="0" fontId="0" fillId="0" borderId="14" xfId="0" applyBorder="1" applyAlignment="1">
      <alignment horizontal="center"/>
    </xf>
    <xf numFmtId="0" fontId="0" fillId="0" borderId="15" xfId="0" applyBorder="1" applyAlignment="1">
      <alignment horizontal="center"/>
    </xf>
    <xf numFmtId="0" fontId="0" fillId="0" borderId="13" xfId="0" applyBorder="1" applyAlignment="1">
      <alignment horizontal="center"/>
    </xf>
    <xf numFmtId="0" fontId="25" fillId="61" borderId="20" xfId="0" applyFont="1" applyFill="1" applyBorder="1" applyAlignment="1">
      <alignment horizontal="center" vertical="center" wrapText="1"/>
    </xf>
    <xf numFmtId="0" fontId="25" fillId="61" borderId="21" xfId="0" applyFont="1" applyFill="1" applyBorder="1" applyAlignment="1">
      <alignment horizontal="center" vertical="center" wrapText="1"/>
    </xf>
    <xf numFmtId="0" fontId="18" fillId="0" borderId="10" xfId="0" applyFont="1" applyBorder="1" applyAlignment="1">
      <alignment wrapText="1"/>
    </xf>
    <xf numFmtId="0" fontId="18" fillId="0" borderId="14" xfId="0" applyFont="1" applyBorder="1" applyAlignment="1">
      <alignment horizontal="center" wrapText="1"/>
    </xf>
    <xf numFmtId="0" fontId="18" fillId="0" borderId="13" xfId="0" applyFont="1" applyBorder="1" applyAlignment="1">
      <alignment horizontal="center" wrapText="1"/>
    </xf>
    <xf numFmtId="0" fontId="18" fillId="0" borderId="10" xfId="0" applyFont="1" applyBorder="1" applyAlignment="1">
      <alignment vertical="top" wrapText="1"/>
    </xf>
    <xf numFmtId="0" fontId="18" fillId="0" borderId="10" xfId="0" applyFont="1" applyBorder="1" applyAlignment="1">
      <alignment horizontal="center" vertical="top"/>
    </xf>
    <xf numFmtId="0" fontId="25" fillId="44" borderId="14" xfId="0" applyFont="1" applyFill="1" applyBorder="1"/>
    <xf numFmtId="0" fontId="25" fillId="44" borderId="15" xfId="0" applyFont="1" applyFill="1" applyBorder="1"/>
    <xf numFmtId="0" fontId="25" fillId="44" borderId="13" xfId="0" applyFont="1" applyFill="1" applyBorder="1"/>
    <xf numFmtId="0" fontId="25" fillId="44" borderId="11" xfId="0" applyFont="1" applyFill="1" applyBorder="1"/>
    <xf numFmtId="0" fontId="25" fillId="44" borderId="22" xfId="0" applyFont="1" applyFill="1" applyBorder="1"/>
    <xf numFmtId="0" fontId="25" fillId="44" borderId="12" xfId="0" applyFont="1" applyFill="1" applyBorder="1"/>
    <xf numFmtId="0" fontId="25" fillId="0" borderId="14" xfId="0" applyFont="1" applyBorder="1"/>
    <xf numFmtId="0" fontId="25" fillId="0" borderId="15" xfId="0" applyFont="1" applyBorder="1"/>
    <xf numFmtId="0" fontId="25" fillId="0" borderId="13" xfId="0" applyFont="1" applyBorder="1"/>
    <xf numFmtId="0" fontId="25" fillId="43" borderId="14" xfId="0" applyFont="1" applyFill="1" applyBorder="1"/>
    <xf numFmtId="0" fontId="25" fillId="43" borderId="15" xfId="0" applyFont="1" applyFill="1" applyBorder="1"/>
    <xf numFmtId="0" fontId="25" fillId="43" borderId="13" xfId="0" applyFont="1" applyFill="1" applyBorder="1"/>
    <xf numFmtId="0" fontId="25" fillId="43" borderId="11" xfId="0" applyFont="1" applyFill="1" applyBorder="1"/>
    <xf numFmtId="0" fontId="25" fillId="43" borderId="22" xfId="0" applyFont="1" applyFill="1" applyBorder="1"/>
    <xf numFmtId="0" fontId="25" fillId="43" borderId="12" xfId="0" applyFont="1" applyFill="1" applyBorder="1"/>
    <xf numFmtId="0" fontId="25" fillId="34" borderId="14" xfId="0" applyFont="1" applyFill="1" applyBorder="1"/>
    <xf numFmtId="0" fontId="25" fillId="34" borderId="15" xfId="0" applyFont="1" applyFill="1" applyBorder="1"/>
    <xf numFmtId="0" fontId="25" fillId="34" borderId="13" xfId="0" applyFont="1" applyFill="1" applyBorder="1"/>
    <xf numFmtId="0" fontId="25" fillId="34" borderId="11" xfId="0" applyFont="1" applyFill="1" applyBorder="1"/>
    <xf numFmtId="0" fontId="25" fillId="34" borderId="22" xfId="0" applyFont="1" applyFill="1" applyBorder="1"/>
    <xf numFmtId="0" fontId="25" fillId="34" borderId="12" xfId="0" applyFont="1" applyFill="1" applyBorder="1"/>
    <xf numFmtId="0" fontId="25" fillId="34" borderId="14" xfId="0" applyFont="1" applyFill="1" applyBorder="1" applyAlignment="1">
      <alignment horizontal="center" wrapText="1"/>
    </xf>
    <xf numFmtId="0" fontId="25" fillId="34" borderId="15" xfId="0" applyFont="1" applyFill="1" applyBorder="1" applyAlignment="1">
      <alignment horizontal="center" wrapText="1"/>
    </xf>
    <xf numFmtId="0" fontId="25" fillId="34" borderId="13" xfId="0" applyFont="1" applyFill="1" applyBorder="1" applyAlignment="1">
      <alignment horizontal="center" wrapText="1"/>
    </xf>
    <xf numFmtId="0" fontId="25" fillId="43" borderId="14" xfId="0" applyFont="1" applyFill="1" applyBorder="1" applyAlignment="1">
      <alignment horizontal="center" wrapText="1"/>
    </xf>
    <xf numFmtId="0" fontId="25" fillId="43" borderId="15" xfId="0" applyFont="1" applyFill="1" applyBorder="1" applyAlignment="1">
      <alignment horizontal="center" wrapText="1"/>
    </xf>
    <xf numFmtId="0" fontId="25" fillId="43" borderId="13" xfId="0" applyFont="1" applyFill="1" applyBorder="1" applyAlignment="1">
      <alignment horizontal="center" wrapText="1"/>
    </xf>
    <xf numFmtId="0" fontId="25" fillId="36" borderId="14" xfId="0" applyFont="1" applyFill="1" applyBorder="1"/>
    <xf numFmtId="0" fontId="25" fillId="36" borderId="15" xfId="0" applyFont="1" applyFill="1" applyBorder="1"/>
    <xf numFmtId="0" fontId="25" fillId="36" borderId="13" xfId="0" applyFont="1" applyFill="1" applyBorder="1"/>
    <xf numFmtId="0" fontId="25" fillId="36" borderId="14" xfId="0" applyFont="1" applyFill="1" applyBorder="1" applyAlignment="1">
      <alignment horizontal="center" wrapText="1"/>
    </xf>
    <xf numFmtId="0" fontId="25" fillId="36" borderId="15" xfId="0" applyFont="1" applyFill="1" applyBorder="1" applyAlignment="1">
      <alignment horizontal="center" wrapText="1"/>
    </xf>
    <xf numFmtId="0" fontId="25" fillId="36" borderId="13" xfId="0" applyFont="1" applyFill="1" applyBorder="1" applyAlignment="1">
      <alignment horizontal="center" wrapText="1"/>
    </xf>
    <xf numFmtId="0" fontId="25" fillId="33" borderId="14" xfId="0" applyFont="1" applyFill="1" applyBorder="1"/>
    <xf numFmtId="0" fontId="25" fillId="33" borderId="15" xfId="0" applyFont="1" applyFill="1" applyBorder="1"/>
    <xf numFmtId="0" fontId="25" fillId="33" borderId="13" xfId="0" applyFont="1" applyFill="1" applyBorder="1"/>
    <xf numFmtId="0" fontId="25" fillId="33" borderId="14" xfId="0" applyFont="1" applyFill="1" applyBorder="1" applyAlignment="1">
      <alignment horizontal="center"/>
    </xf>
    <xf numFmtId="0" fontId="25" fillId="33" borderId="15" xfId="0" applyFont="1" applyFill="1" applyBorder="1" applyAlignment="1">
      <alignment horizontal="center"/>
    </xf>
    <xf numFmtId="0" fontId="25" fillId="33" borderId="13" xfId="0" applyFont="1" applyFill="1" applyBorder="1" applyAlignment="1">
      <alignment horizontal="center"/>
    </xf>
    <xf numFmtId="0" fontId="25" fillId="33" borderId="11" xfId="0" applyFont="1" applyFill="1" applyBorder="1"/>
    <xf numFmtId="0" fontId="25" fillId="33" borderId="22" xfId="0" applyFont="1" applyFill="1" applyBorder="1"/>
    <xf numFmtId="0" fontId="25" fillId="33" borderId="12" xfId="0" applyFont="1" applyFill="1" applyBorder="1"/>
    <xf numFmtId="0" fontId="25" fillId="36" borderId="11" xfId="0" applyFont="1" applyFill="1" applyBorder="1"/>
    <xf numFmtId="0" fontId="25" fillId="36" borderId="12" xfId="0" applyFont="1" applyFill="1" applyBorder="1"/>
    <xf numFmtId="0" fontId="25" fillId="33" borderId="14" xfId="0" applyFont="1" applyFill="1" applyBorder="1" applyAlignment="1">
      <alignment horizontal="center" wrapText="1"/>
    </xf>
    <xf numFmtId="0" fontId="25" fillId="33" borderId="15" xfId="0" applyFont="1" applyFill="1" applyBorder="1" applyAlignment="1">
      <alignment horizontal="center" wrapText="1"/>
    </xf>
    <xf numFmtId="0" fontId="25" fillId="33" borderId="13" xfId="0" applyFont="1" applyFill="1" applyBorder="1" applyAlignment="1">
      <alignment horizontal="center" wrapText="1"/>
    </xf>
  </cellXfs>
  <cellStyles count="44">
    <cellStyle name="20% — акцент1" xfId="20" builtinId="30" customBuiltin="1"/>
    <cellStyle name="20% — акцент2" xfId="24" builtinId="34" customBuiltin="1"/>
    <cellStyle name="20% — акцент3" xfId="28" builtinId="38" customBuiltin="1"/>
    <cellStyle name="20% — акцент4" xfId="32" builtinId="42" customBuiltin="1"/>
    <cellStyle name="20% — акцент5" xfId="36" builtinId="46" customBuiltin="1"/>
    <cellStyle name="20% — акцент6" xfId="40" builtinId="50" customBuiltin="1"/>
    <cellStyle name="40% — акцент1" xfId="21" builtinId="31" customBuiltin="1"/>
    <cellStyle name="40% — акцент2" xfId="25" builtinId="35" customBuiltin="1"/>
    <cellStyle name="40% — акцент3" xfId="29" builtinId="39" customBuiltin="1"/>
    <cellStyle name="40% — акцент4" xfId="33" builtinId="43" customBuiltin="1"/>
    <cellStyle name="40% — акцент5" xfId="37" builtinId="47" customBuiltin="1"/>
    <cellStyle name="40% — акцент6" xfId="41" builtinId="51" customBuiltin="1"/>
    <cellStyle name="60% — акцент1" xfId="22" builtinId="32" customBuiltin="1"/>
    <cellStyle name="60% — акцент2" xfId="26" builtinId="36" customBuiltin="1"/>
    <cellStyle name="60% — акцент3" xfId="30" builtinId="40" customBuiltin="1"/>
    <cellStyle name="60% — акцент4" xfId="34" builtinId="44" customBuiltin="1"/>
    <cellStyle name="60% — акцент5" xfId="38" builtinId="48" customBuiltin="1"/>
    <cellStyle name="60% — акцент6" xfId="42" builtinId="52" customBuiltin="1"/>
    <cellStyle name="Акцент1" xfId="19" builtinId="29" customBuiltin="1"/>
    <cellStyle name="Акцент2" xfId="23" builtinId="33" customBuiltin="1"/>
    <cellStyle name="Акцент3" xfId="27" builtinId="37" customBuiltin="1"/>
    <cellStyle name="Акцент4" xfId="31" builtinId="41" customBuiltin="1"/>
    <cellStyle name="Акцент5" xfId="35" builtinId="45" customBuiltin="1"/>
    <cellStyle name="Акцент6" xfId="39" builtinId="49" customBuiltin="1"/>
    <cellStyle name="Ввод " xfId="10" builtinId="20" customBuiltin="1"/>
    <cellStyle name="Вывод" xfId="11" builtinId="21" customBuiltin="1"/>
    <cellStyle name="Вычисление" xfId="12" builtinId="22" customBuiltin="1"/>
    <cellStyle name="Заголовок 1" xfId="3" builtinId="16" customBuiltin="1"/>
    <cellStyle name="Заголовок 2" xfId="4" builtinId="17" customBuiltin="1"/>
    <cellStyle name="Заголовок 3" xfId="5" builtinId="18" customBuiltin="1"/>
    <cellStyle name="Заголовок 4" xfId="6" builtinId="19" customBuiltin="1"/>
    <cellStyle name="Итог" xfId="18" builtinId="25" customBuiltin="1"/>
    <cellStyle name="Контрольная ячейка" xfId="14" builtinId="23" customBuiltin="1"/>
    <cellStyle name="Название" xfId="2" builtinId="15" customBuiltin="1"/>
    <cellStyle name="Нейтральный" xfId="9" builtinId="28" customBuiltin="1"/>
    <cellStyle name="Обычный" xfId="0" builtinId="0"/>
    <cellStyle name="Плохой" xfId="8" builtinId="27" customBuiltin="1"/>
    <cellStyle name="Пояснение" xfId="17" builtinId="53" customBuiltin="1"/>
    <cellStyle name="Примечание" xfId="16" builtinId="10" customBuiltin="1"/>
    <cellStyle name="Процентный" xfId="1" builtinId="5"/>
    <cellStyle name="Связанная ячейка" xfId="13" builtinId="24" customBuiltin="1"/>
    <cellStyle name="Текст предупреждения" xfId="15" builtinId="11" customBuiltin="1"/>
    <cellStyle name="Финансовый" xfId="43" builtinId="3"/>
    <cellStyle name="Хороший" xfId="7" builtinId="26" customBuiltin="1"/>
  </cellStyles>
  <dxfs count="3">
    <dxf>
      <font>
        <color rgb="FF9C0006"/>
      </font>
      <fill>
        <patternFill>
          <bgColor rgb="FFFFC7CE"/>
        </patternFill>
      </fill>
    </dxf>
    <dxf>
      <fill>
        <patternFill>
          <bgColor theme="4"/>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User\Documents\&#1041;&#1072;&#1088;&#1099;&#10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едения о независимой оценке"/>
      <sheetName val="Лист1"/>
      <sheetName val="Индикаторы"/>
    </sheetNames>
    <sheetDataSet>
      <sheetData sheetId="0"/>
      <sheetData sheetId="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er" refreshedDate="44550.933055092595" createdVersion="6" refreshedVersion="6" minRefreshableVersion="3" recordCount="814">
  <cacheSource type="worksheet">
    <worksheetSource ref="A1:B815" sheet="Лист12"/>
  </cacheSource>
  <cacheFields count="2">
    <cacheField name="район" numFmtId="0">
      <sharedItems count="53">
        <s v="ГОУ"/>
        <s v="г.Махачкала"/>
        <s v="г.Буйнакск"/>
        <s v="г.Дербент"/>
        <s v="г.Дагестанские Огни"/>
        <s v="г.Избербаш"/>
        <s v="г.Каспийск"/>
        <s v="г.Кизилюрт"/>
        <s v="г.Кизляр"/>
        <s v="г.Хасавюрт"/>
        <s v="г.Южно-Сухокумск"/>
        <s v="Агульский район"/>
        <s v="Акушинский район"/>
        <s v="Ахвахский район"/>
        <s v="Ахтынский район"/>
        <s v="Бабаюртовский район"/>
        <s v="Ботлихский район"/>
        <s v="Буйнакский район"/>
        <s v="Гергебильский район"/>
        <s v="Гумбетовский район"/>
        <s v="Гунибский район"/>
        <s v="Дахадаевский район"/>
        <s v="Дербентский район"/>
        <s v="Докузпаринский район"/>
        <s v="Казбековский район"/>
        <s v="Кайтагский район"/>
        <s v="Карабудахкентский район"/>
        <s v="Каякентский район"/>
        <s v="Кизилюртовский район"/>
        <s v="Кизлярский район"/>
        <s v="Кулинский район"/>
        <s v="Кумторкалинский район"/>
        <s v="Курахский район"/>
        <s v="Лакский район"/>
        <s v="Левашинский район"/>
        <s v="Магарамкентский район"/>
        <s v="Новолакский район"/>
        <s v="Ногайский район"/>
        <s v="Рутульский район"/>
        <s v="Сулейман-Стальский район"/>
        <s v="Сергокалинский район"/>
        <s v="Табасаранский район"/>
        <s v="Тарумовский район"/>
        <s v="Тляратинский район"/>
        <s v="Унцукульский район"/>
        <s v="Хасавюртовский район"/>
        <s v="Хивский район"/>
        <s v="Хунзахский район"/>
        <s v="Цумадинский район"/>
        <s v="Цунтинский район"/>
        <s v="Бежтинский участок"/>
        <s v="Чародинский район"/>
        <s v="Шамильский район"/>
      </sharedItems>
    </cacheField>
    <cacheField name="значение" numFmtId="0">
      <sharedItems containsSemiMixedTypes="0" containsString="0" containsNumber="1" containsInteger="1" minValue="0" maxValue="5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14">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0"/>
    <n v="0"/>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1"/>
    <n v="1"/>
  </r>
  <r>
    <x v="2"/>
    <n v="2"/>
  </r>
  <r>
    <x v="2"/>
    <n v="2"/>
  </r>
  <r>
    <x v="2"/>
    <n v="2"/>
  </r>
  <r>
    <x v="2"/>
    <n v="2"/>
  </r>
  <r>
    <x v="2"/>
    <n v="2"/>
  </r>
  <r>
    <x v="2"/>
    <n v="2"/>
  </r>
  <r>
    <x v="2"/>
    <n v="2"/>
  </r>
  <r>
    <x v="2"/>
    <n v="2"/>
  </r>
  <r>
    <x v="2"/>
    <n v="2"/>
  </r>
  <r>
    <x v="2"/>
    <n v="2"/>
  </r>
  <r>
    <x v="2"/>
    <n v="2"/>
  </r>
  <r>
    <x v="2"/>
    <n v="2"/>
  </r>
  <r>
    <x v="3"/>
    <n v="3"/>
  </r>
  <r>
    <x v="3"/>
    <n v="3"/>
  </r>
  <r>
    <x v="3"/>
    <n v="3"/>
  </r>
  <r>
    <x v="3"/>
    <n v="3"/>
  </r>
  <r>
    <x v="3"/>
    <n v="3"/>
  </r>
  <r>
    <x v="3"/>
    <n v="3"/>
  </r>
  <r>
    <x v="3"/>
    <n v="3"/>
  </r>
  <r>
    <x v="3"/>
    <n v="3"/>
  </r>
  <r>
    <x v="3"/>
    <n v="3"/>
  </r>
  <r>
    <x v="3"/>
    <n v="3"/>
  </r>
  <r>
    <x v="3"/>
    <n v="3"/>
  </r>
  <r>
    <x v="3"/>
    <n v="3"/>
  </r>
  <r>
    <x v="3"/>
    <n v="3"/>
  </r>
  <r>
    <x v="3"/>
    <n v="3"/>
  </r>
  <r>
    <x v="3"/>
    <n v="3"/>
  </r>
  <r>
    <x v="3"/>
    <n v="3"/>
  </r>
  <r>
    <x v="3"/>
    <n v="3"/>
  </r>
  <r>
    <x v="3"/>
    <n v="3"/>
  </r>
  <r>
    <x v="3"/>
    <n v="3"/>
  </r>
  <r>
    <x v="3"/>
    <n v="3"/>
  </r>
  <r>
    <x v="3"/>
    <n v="3"/>
  </r>
  <r>
    <x v="4"/>
    <n v="4"/>
  </r>
  <r>
    <x v="4"/>
    <n v="4"/>
  </r>
  <r>
    <x v="4"/>
    <n v="4"/>
  </r>
  <r>
    <x v="4"/>
    <n v="4"/>
  </r>
  <r>
    <x v="4"/>
    <n v="4"/>
  </r>
  <r>
    <x v="4"/>
    <n v="4"/>
  </r>
  <r>
    <x v="4"/>
    <n v="4"/>
  </r>
  <r>
    <x v="5"/>
    <n v="5"/>
  </r>
  <r>
    <x v="5"/>
    <n v="5"/>
  </r>
  <r>
    <x v="5"/>
    <n v="5"/>
  </r>
  <r>
    <x v="5"/>
    <n v="5"/>
  </r>
  <r>
    <x v="5"/>
    <n v="5"/>
  </r>
  <r>
    <x v="5"/>
    <n v="5"/>
  </r>
  <r>
    <x v="5"/>
    <n v="5"/>
  </r>
  <r>
    <x v="5"/>
    <n v="5"/>
  </r>
  <r>
    <x v="6"/>
    <n v="6"/>
  </r>
  <r>
    <x v="6"/>
    <n v="6"/>
  </r>
  <r>
    <x v="6"/>
    <n v="6"/>
  </r>
  <r>
    <x v="6"/>
    <n v="6"/>
  </r>
  <r>
    <x v="6"/>
    <n v="6"/>
  </r>
  <r>
    <x v="6"/>
    <n v="6"/>
  </r>
  <r>
    <x v="6"/>
    <n v="6"/>
  </r>
  <r>
    <x v="6"/>
    <n v="6"/>
  </r>
  <r>
    <x v="6"/>
    <n v="6"/>
  </r>
  <r>
    <x v="6"/>
    <n v="6"/>
  </r>
  <r>
    <x v="6"/>
    <n v="6"/>
  </r>
  <r>
    <x v="7"/>
    <n v="7"/>
  </r>
  <r>
    <x v="7"/>
    <n v="7"/>
  </r>
  <r>
    <x v="7"/>
    <n v="7"/>
  </r>
  <r>
    <x v="7"/>
    <n v="7"/>
  </r>
  <r>
    <x v="7"/>
    <n v="7"/>
  </r>
  <r>
    <x v="7"/>
    <n v="7"/>
  </r>
  <r>
    <x v="7"/>
    <n v="7"/>
  </r>
  <r>
    <x v="8"/>
    <n v="8"/>
  </r>
  <r>
    <x v="8"/>
    <n v="8"/>
  </r>
  <r>
    <x v="8"/>
    <n v="8"/>
  </r>
  <r>
    <x v="8"/>
    <n v="8"/>
  </r>
  <r>
    <x v="8"/>
    <n v="8"/>
  </r>
  <r>
    <x v="8"/>
    <n v="8"/>
  </r>
  <r>
    <x v="8"/>
    <n v="8"/>
  </r>
  <r>
    <x v="8"/>
    <n v="8"/>
  </r>
  <r>
    <x v="8"/>
    <n v="8"/>
  </r>
  <r>
    <x v="8"/>
    <n v="8"/>
  </r>
  <r>
    <x v="9"/>
    <n v="9"/>
  </r>
  <r>
    <x v="9"/>
    <n v="9"/>
  </r>
  <r>
    <x v="9"/>
    <n v="9"/>
  </r>
  <r>
    <x v="9"/>
    <n v="9"/>
  </r>
  <r>
    <x v="9"/>
    <n v="9"/>
  </r>
  <r>
    <x v="9"/>
    <n v="9"/>
  </r>
  <r>
    <x v="9"/>
    <n v="9"/>
  </r>
  <r>
    <x v="9"/>
    <n v="9"/>
  </r>
  <r>
    <x v="9"/>
    <n v="9"/>
  </r>
  <r>
    <x v="9"/>
    <n v="9"/>
  </r>
  <r>
    <x v="9"/>
    <n v="9"/>
  </r>
  <r>
    <x v="9"/>
    <n v="9"/>
  </r>
  <r>
    <x v="9"/>
    <n v="9"/>
  </r>
  <r>
    <x v="9"/>
    <n v="9"/>
  </r>
  <r>
    <x v="10"/>
    <n v="10"/>
  </r>
  <r>
    <x v="10"/>
    <n v="10"/>
  </r>
  <r>
    <x v="10"/>
    <n v="10"/>
  </r>
  <r>
    <x v="11"/>
    <n v="11"/>
  </r>
  <r>
    <x v="11"/>
    <n v="11"/>
  </r>
  <r>
    <x v="11"/>
    <n v="11"/>
  </r>
  <r>
    <x v="11"/>
    <n v="11"/>
  </r>
  <r>
    <x v="11"/>
    <n v="11"/>
  </r>
  <r>
    <x v="11"/>
    <n v="11"/>
  </r>
  <r>
    <x v="11"/>
    <n v="11"/>
  </r>
  <r>
    <x v="11"/>
    <n v="11"/>
  </r>
  <r>
    <x v="11"/>
    <n v="11"/>
  </r>
  <r>
    <x v="11"/>
    <n v="11"/>
  </r>
  <r>
    <x v="12"/>
    <n v="12"/>
  </r>
  <r>
    <x v="12"/>
    <n v="12"/>
  </r>
  <r>
    <x v="12"/>
    <n v="12"/>
  </r>
  <r>
    <x v="12"/>
    <n v="12"/>
  </r>
  <r>
    <x v="12"/>
    <n v="12"/>
  </r>
  <r>
    <x v="12"/>
    <n v="12"/>
  </r>
  <r>
    <x v="12"/>
    <n v="12"/>
  </r>
  <r>
    <x v="12"/>
    <n v="12"/>
  </r>
  <r>
    <x v="12"/>
    <n v="12"/>
  </r>
  <r>
    <x v="12"/>
    <n v="12"/>
  </r>
  <r>
    <x v="12"/>
    <n v="12"/>
  </r>
  <r>
    <x v="12"/>
    <n v="12"/>
  </r>
  <r>
    <x v="12"/>
    <n v="12"/>
  </r>
  <r>
    <x v="12"/>
    <n v="12"/>
  </r>
  <r>
    <x v="12"/>
    <n v="12"/>
  </r>
  <r>
    <x v="12"/>
    <n v="12"/>
  </r>
  <r>
    <x v="12"/>
    <n v="12"/>
  </r>
  <r>
    <x v="12"/>
    <n v="12"/>
  </r>
  <r>
    <x v="13"/>
    <n v="13"/>
  </r>
  <r>
    <x v="13"/>
    <n v="13"/>
  </r>
  <r>
    <x v="13"/>
    <n v="13"/>
  </r>
  <r>
    <x v="13"/>
    <n v="13"/>
  </r>
  <r>
    <x v="13"/>
    <n v="13"/>
  </r>
  <r>
    <x v="13"/>
    <n v="13"/>
  </r>
  <r>
    <x v="13"/>
    <n v="13"/>
  </r>
  <r>
    <x v="13"/>
    <n v="13"/>
  </r>
  <r>
    <x v="13"/>
    <n v="13"/>
  </r>
  <r>
    <x v="14"/>
    <n v="14"/>
  </r>
  <r>
    <x v="14"/>
    <n v="14"/>
  </r>
  <r>
    <x v="14"/>
    <n v="14"/>
  </r>
  <r>
    <x v="14"/>
    <n v="14"/>
  </r>
  <r>
    <x v="14"/>
    <n v="14"/>
  </r>
  <r>
    <x v="14"/>
    <n v="14"/>
  </r>
  <r>
    <x v="14"/>
    <n v="14"/>
  </r>
  <r>
    <x v="14"/>
    <n v="14"/>
  </r>
  <r>
    <x v="14"/>
    <n v="14"/>
  </r>
  <r>
    <x v="14"/>
    <n v="14"/>
  </r>
  <r>
    <x v="15"/>
    <n v="15"/>
  </r>
  <r>
    <x v="15"/>
    <n v="15"/>
  </r>
  <r>
    <x v="15"/>
    <n v="15"/>
  </r>
  <r>
    <x v="15"/>
    <n v="15"/>
  </r>
  <r>
    <x v="15"/>
    <n v="15"/>
  </r>
  <r>
    <x v="15"/>
    <n v="15"/>
  </r>
  <r>
    <x v="15"/>
    <n v="15"/>
  </r>
  <r>
    <x v="15"/>
    <n v="15"/>
  </r>
  <r>
    <x v="15"/>
    <n v="15"/>
  </r>
  <r>
    <x v="15"/>
    <n v="15"/>
  </r>
  <r>
    <x v="15"/>
    <n v="15"/>
  </r>
  <r>
    <x v="16"/>
    <n v="16"/>
  </r>
  <r>
    <x v="16"/>
    <n v="16"/>
  </r>
  <r>
    <x v="16"/>
    <n v="16"/>
  </r>
  <r>
    <x v="16"/>
    <n v="16"/>
  </r>
  <r>
    <x v="16"/>
    <n v="16"/>
  </r>
  <r>
    <x v="16"/>
    <n v="16"/>
  </r>
  <r>
    <x v="16"/>
    <n v="16"/>
  </r>
  <r>
    <x v="16"/>
    <n v="16"/>
  </r>
  <r>
    <x v="16"/>
    <n v="16"/>
  </r>
  <r>
    <x v="16"/>
    <n v="16"/>
  </r>
  <r>
    <x v="16"/>
    <n v="16"/>
  </r>
  <r>
    <x v="16"/>
    <n v="16"/>
  </r>
  <r>
    <x v="16"/>
    <n v="16"/>
  </r>
  <r>
    <x v="16"/>
    <n v="16"/>
  </r>
  <r>
    <x v="16"/>
    <n v="16"/>
  </r>
  <r>
    <x v="16"/>
    <n v="16"/>
  </r>
  <r>
    <x v="16"/>
    <n v="16"/>
  </r>
  <r>
    <x v="17"/>
    <n v="17"/>
  </r>
  <r>
    <x v="17"/>
    <n v="17"/>
  </r>
  <r>
    <x v="17"/>
    <n v="17"/>
  </r>
  <r>
    <x v="17"/>
    <n v="17"/>
  </r>
  <r>
    <x v="17"/>
    <n v="17"/>
  </r>
  <r>
    <x v="17"/>
    <n v="17"/>
  </r>
  <r>
    <x v="17"/>
    <n v="17"/>
  </r>
  <r>
    <x v="17"/>
    <n v="17"/>
  </r>
  <r>
    <x v="17"/>
    <n v="17"/>
  </r>
  <r>
    <x v="17"/>
    <n v="17"/>
  </r>
  <r>
    <x v="17"/>
    <n v="17"/>
  </r>
  <r>
    <x v="17"/>
    <n v="17"/>
  </r>
  <r>
    <x v="17"/>
    <n v="17"/>
  </r>
  <r>
    <x v="17"/>
    <n v="17"/>
  </r>
  <r>
    <x v="17"/>
    <n v="17"/>
  </r>
  <r>
    <x v="17"/>
    <n v="17"/>
  </r>
  <r>
    <x v="17"/>
    <n v="17"/>
  </r>
  <r>
    <x v="17"/>
    <n v="17"/>
  </r>
  <r>
    <x v="17"/>
    <n v="17"/>
  </r>
  <r>
    <x v="18"/>
    <n v="18"/>
  </r>
  <r>
    <x v="18"/>
    <n v="18"/>
  </r>
  <r>
    <x v="18"/>
    <n v="18"/>
  </r>
  <r>
    <x v="18"/>
    <n v="18"/>
  </r>
  <r>
    <x v="18"/>
    <n v="18"/>
  </r>
  <r>
    <x v="18"/>
    <n v="18"/>
  </r>
  <r>
    <x v="18"/>
    <n v="18"/>
  </r>
  <r>
    <x v="18"/>
    <n v="18"/>
  </r>
  <r>
    <x v="18"/>
    <n v="18"/>
  </r>
  <r>
    <x v="18"/>
    <n v="18"/>
  </r>
  <r>
    <x v="19"/>
    <n v="19"/>
  </r>
  <r>
    <x v="19"/>
    <n v="19"/>
  </r>
  <r>
    <x v="19"/>
    <n v="19"/>
  </r>
  <r>
    <x v="19"/>
    <n v="19"/>
  </r>
  <r>
    <x v="19"/>
    <n v="19"/>
  </r>
  <r>
    <x v="19"/>
    <n v="19"/>
  </r>
  <r>
    <x v="19"/>
    <n v="19"/>
  </r>
  <r>
    <x v="19"/>
    <n v="19"/>
  </r>
  <r>
    <x v="19"/>
    <n v="19"/>
  </r>
  <r>
    <x v="19"/>
    <n v="19"/>
  </r>
  <r>
    <x v="20"/>
    <n v="20"/>
  </r>
  <r>
    <x v="20"/>
    <n v="20"/>
  </r>
  <r>
    <x v="20"/>
    <n v="20"/>
  </r>
  <r>
    <x v="20"/>
    <n v="20"/>
  </r>
  <r>
    <x v="20"/>
    <n v="20"/>
  </r>
  <r>
    <x v="20"/>
    <n v="20"/>
  </r>
  <r>
    <x v="20"/>
    <n v="20"/>
  </r>
  <r>
    <x v="20"/>
    <n v="20"/>
  </r>
  <r>
    <x v="20"/>
    <n v="20"/>
  </r>
  <r>
    <x v="20"/>
    <n v="20"/>
  </r>
  <r>
    <x v="20"/>
    <n v="20"/>
  </r>
  <r>
    <x v="20"/>
    <n v="20"/>
  </r>
  <r>
    <x v="20"/>
    <n v="20"/>
  </r>
  <r>
    <x v="20"/>
    <n v="20"/>
  </r>
  <r>
    <x v="20"/>
    <n v="20"/>
  </r>
  <r>
    <x v="20"/>
    <n v="20"/>
  </r>
  <r>
    <x v="21"/>
    <n v="21"/>
  </r>
  <r>
    <x v="21"/>
    <n v="21"/>
  </r>
  <r>
    <x v="21"/>
    <n v="21"/>
  </r>
  <r>
    <x v="21"/>
    <n v="21"/>
  </r>
  <r>
    <x v="21"/>
    <n v="21"/>
  </r>
  <r>
    <x v="21"/>
    <n v="21"/>
  </r>
  <r>
    <x v="21"/>
    <n v="21"/>
  </r>
  <r>
    <x v="21"/>
    <n v="21"/>
  </r>
  <r>
    <x v="21"/>
    <n v="21"/>
  </r>
  <r>
    <x v="21"/>
    <n v="21"/>
  </r>
  <r>
    <x v="21"/>
    <n v="21"/>
  </r>
  <r>
    <x v="21"/>
    <n v="21"/>
  </r>
  <r>
    <x v="21"/>
    <n v="21"/>
  </r>
  <r>
    <x v="21"/>
    <n v="21"/>
  </r>
  <r>
    <x v="21"/>
    <n v="21"/>
  </r>
  <r>
    <x v="21"/>
    <n v="21"/>
  </r>
  <r>
    <x v="21"/>
    <n v="21"/>
  </r>
  <r>
    <x v="21"/>
    <n v="21"/>
  </r>
  <r>
    <x v="21"/>
    <n v="21"/>
  </r>
  <r>
    <x v="21"/>
    <n v="21"/>
  </r>
  <r>
    <x v="21"/>
    <n v="21"/>
  </r>
  <r>
    <x v="21"/>
    <n v="21"/>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2"/>
    <n v="22"/>
  </r>
  <r>
    <x v="23"/>
    <n v="23"/>
  </r>
  <r>
    <x v="23"/>
    <n v="23"/>
  </r>
  <r>
    <x v="23"/>
    <n v="23"/>
  </r>
  <r>
    <x v="23"/>
    <n v="23"/>
  </r>
  <r>
    <x v="23"/>
    <n v="23"/>
  </r>
  <r>
    <x v="23"/>
    <n v="23"/>
  </r>
  <r>
    <x v="23"/>
    <n v="23"/>
  </r>
  <r>
    <x v="24"/>
    <n v="24"/>
  </r>
  <r>
    <x v="24"/>
    <n v="24"/>
  </r>
  <r>
    <x v="24"/>
    <n v="24"/>
  </r>
  <r>
    <x v="24"/>
    <n v="24"/>
  </r>
  <r>
    <x v="24"/>
    <n v="24"/>
  </r>
  <r>
    <x v="24"/>
    <n v="24"/>
  </r>
  <r>
    <x v="24"/>
    <n v="24"/>
  </r>
  <r>
    <x v="24"/>
    <n v="24"/>
  </r>
  <r>
    <x v="24"/>
    <n v="24"/>
  </r>
  <r>
    <x v="24"/>
    <n v="24"/>
  </r>
  <r>
    <x v="25"/>
    <n v="25"/>
  </r>
  <r>
    <x v="25"/>
    <n v="25"/>
  </r>
  <r>
    <x v="25"/>
    <n v="25"/>
  </r>
  <r>
    <x v="25"/>
    <n v="25"/>
  </r>
  <r>
    <x v="25"/>
    <n v="25"/>
  </r>
  <r>
    <x v="25"/>
    <n v="25"/>
  </r>
  <r>
    <x v="25"/>
    <n v="25"/>
  </r>
  <r>
    <x v="25"/>
    <n v="25"/>
  </r>
  <r>
    <x v="25"/>
    <n v="25"/>
  </r>
  <r>
    <x v="25"/>
    <n v="25"/>
  </r>
  <r>
    <x v="25"/>
    <n v="25"/>
  </r>
  <r>
    <x v="25"/>
    <n v="25"/>
  </r>
  <r>
    <x v="25"/>
    <n v="25"/>
  </r>
  <r>
    <x v="25"/>
    <n v="25"/>
  </r>
  <r>
    <x v="25"/>
    <n v="25"/>
  </r>
  <r>
    <x v="26"/>
    <n v="26"/>
  </r>
  <r>
    <x v="26"/>
    <n v="26"/>
  </r>
  <r>
    <x v="26"/>
    <n v="26"/>
  </r>
  <r>
    <x v="26"/>
    <n v="26"/>
  </r>
  <r>
    <x v="26"/>
    <n v="26"/>
  </r>
  <r>
    <x v="26"/>
    <n v="26"/>
  </r>
  <r>
    <x v="26"/>
    <n v="26"/>
  </r>
  <r>
    <x v="26"/>
    <n v="26"/>
  </r>
  <r>
    <x v="26"/>
    <n v="26"/>
  </r>
  <r>
    <x v="26"/>
    <n v="26"/>
  </r>
  <r>
    <x v="26"/>
    <n v="26"/>
  </r>
  <r>
    <x v="26"/>
    <n v="26"/>
  </r>
  <r>
    <x v="26"/>
    <n v="26"/>
  </r>
  <r>
    <x v="26"/>
    <n v="26"/>
  </r>
  <r>
    <x v="26"/>
    <n v="26"/>
  </r>
  <r>
    <x v="26"/>
    <n v="26"/>
  </r>
  <r>
    <x v="27"/>
    <n v="27"/>
  </r>
  <r>
    <x v="27"/>
    <n v="27"/>
  </r>
  <r>
    <x v="27"/>
    <n v="27"/>
  </r>
  <r>
    <x v="27"/>
    <n v="27"/>
  </r>
  <r>
    <x v="27"/>
    <n v="27"/>
  </r>
  <r>
    <x v="27"/>
    <n v="27"/>
  </r>
  <r>
    <x v="27"/>
    <n v="27"/>
  </r>
  <r>
    <x v="27"/>
    <n v="27"/>
  </r>
  <r>
    <x v="27"/>
    <n v="27"/>
  </r>
  <r>
    <x v="27"/>
    <n v="27"/>
  </r>
  <r>
    <x v="27"/>
    <n v="27"/>
  </r>
  <r>
    <x v="27"/>
    <n v="27"/>
  </r>
  <r>
    <x v="27"/>
    <n v="27"/>
  </r>
  <r>
    <x v="27"/>
    <n v="27"/>
  </r>
  <r>
    <x v="28"/>
    <n v="28"/>
  </r>
  <r>
    <x v="28"/>
    <n v="28"/>
  </r>
  <r>
    <x v="28"/>
    <n v="28"/>
  </r>
  <r>
    <x v="28"/>
    <n v="28"/>
  </r>
  <r>
    <x v="28"/>
    <n v="28"/>
  </r>
  <r>
    <x v="28"/>
    <n v="28"/>
  </r>
  <r>
    <x v="28"/>
    <n v="28"/>
  </r>
  <r>
    <x v="28"/>
    <n v="28"/>
  </r>
  <r>
    <x v="28"/>
    <n v="28"/>
  </r>
  <r>
    <x v="28"/>
    <n v="28"/>
  </r>
  <r>
    <x v="29"/>
    <n v="29"/>
  </r>
  <r>
    <x v="29"/>
    <n v="29"/>
  </r>
  <r>
    <x v="29"/>
    <n v="29"/>
  </r>
  <r>
    <x v="29"/>
    <n v="29"/>
  </r>
  <r>
    <x v="29"/>
    <n v="29"/>
  </r>
  <r>
    <x v="29"/>
    <n v="29"/>
  </r>
  <r>
    <x v="29"/>
    <n v="29"/>
  </r>
  <r>
    <x v="29"/>
    <n v="29"/>
  </r>
  <r>
    <x v="29"/>
    <n v="29"/>
  </r>
  <r>
    <x v="29"/>
    <n v="29"/>
  </r>
  <r>
    <x v="29"/>
    <n v="29"/>
  </r>
  <r>
    <x v="29"/>
    <n v="29"/>
  </r>
  <r>
    <x v="29"/>
    <n v="29"/>
  </r>
  <r>
    <x v="29"/>
    <n v="29"/>
  </r>
  <r>
    <x v="29"/>
    <n v="29"/>
  </r>
  <r>
    <x v="29"/>
    <n v="29"/>
  </r>
  <r>
    <x v="29"/>
    <n v="29"/>
  </r>
  <r>
    <x v="29"/>
    <n v="29"/>
  </r>
  <r>
    <x v="29"/>
    <n v="29"/>
  </r>
  <r>
    <x v="30"/>
    <n v="30"/>
  </r>
  <r>
    <x v="30"/>
    <n v="30"/>
  </r>
  <r>
    <x v="30"/>
    <n v="30"/>
  </r>
  <r>
    <x v="30"/>
    <n v="30"/>
  </r>
  <r>
    <x v="30"/>
    <n v="30"/>
  </r>
  <r>
    <x v="30"/>
    <n v="30"/>
  </r>
  <r>
    <x v="30"/>
    <n v="30"/>
  </r>
  <r>
    <x v="31"/>
    <n v="31"/>
  </r>
  <r>
    <x v="31"/>
    <n v="31"/>
  </r>
  <r>
    <x v="31"/>
    <n v="31"/>
  </r>
  <r>
    <x v="31"/>
    <n v="31"/>
  </r>
  <r>
    <x v="31"/>
    <n v="31"/>
  </r>
  <r>
    <x v="31"/>
    <n v="31"/>
  </r>
  <r>
    <x v="31"/>
    <n v="31"/>
  </r>
  <r>
    <x v="31"/>
    <n v="31"/>
  </r>
  <r>
    <x v="32"/>
    <n v="32"/>
  </r>
  <r>
    <x v="32"/>
    <n v="32"/>
  </r>
  <r>
    <x v="32"/>
    <n v="32"/>
  </r>
  <r>
    <x v="32"/>
    <n v="32"/>
  </r>
  <r>
    <x v="32"/>
    <n v="32"/>
  </r>
  <r>
    <x v="32"/>
    <n v="32"/>
  </r>
  <r>
    <x v="32"/>
    <n v="32"/>
  </r>
  <r>
    <x v="32"/>
    <n v="32"/>
  </r>
  <r>
    <x v="32"/>
    <n v="32"/>
  </r>
  <r>
    <x v="32"/>
    <n v="32"/>
  </r>
  <r>
    <x v="32"/>
    <n v="32"/>
  </r>
  <r>
    <x v="33"/>
    <n v="33"/>
  </r>
  <r>
    <x v="33"/>
    <n v="33"/>
  </r>
  <r>
    <x v="33"/>
    <n v="33"/>
  </r>
  <r>
    <x v="33"/>
    <n v="33"/>
  </r>
  <r>
    <x v="33"/>
    <n v="33"/>
  </r>
  <r>
    <x v="33"/>
    <n v="33"/>
  </r>
  <r>
    <x v="33"/>
    <n v="33"/>
  </r>
  <r>
    <x v="34"/>
    <n v="34"/>
  </r>
  <r>
    <x v="34"/>
    <n v="34"/>
  </r>
  <r>
    <x v="34"/>
    <n v="34"/>
  </r>
  <r>
    <x v="34"/>
    <n v="34"/>
  </r>
  <r>
    <x v="34"/>
    <n v="34"/>
  </r>
  <r>
    <x v="34"/>
    <n v="34"/>
  </r>
  <r>
    <x v="34"/>
    <n v="34"/>
  </r>
  <r>
    <x v="34"/>
    <n v="34"/>
  </r>
  <r>
    <x v="34"/>
    <n v="34"/>
  </r>
  <r>
    <x v="34"/>
    <n v="34"/>
  </r>
  <r>
    <x v="34"/>
    <n v="34"/>
  </r>
  <r>
    <x v="34"/>
    <n v="34"/>
  </r>
  <r>
    <x v="34"/>
    <n v="34"/>
  </r>
  <r>
    <x v="34"/>
    <n v="34"/>
  </r>
  <r>
    <x v="34"/>
    <n v="34"/>
  </r>
  <r>
    <x v="34"/>
    <n v="34"/>
  </r>
  <r>
    <x v="34"/>
    <n v="34"/>
  </r>
  <r>
    <x v="34"/>
    <n v="34"/>
  </r>
  <r>
    <x v="34"/>
    <n v="34"/>
  </r>
  <r>
    <x v="34"/>
    <n v="34"/>
  </r>
  <r>
    <x v="34"/>
    <n v="34"/>
  </r>
  <r>
    <x v="35"/>
    <n v="35"/>
  </r>
  <r>
    <x v="35"/>
    <n v="35"/>
  </r>
  <r>
    <x v="35"/>
    <n v="35"/>
  </r>
  <r>
    <x v="35"/>
    <n v="35"/>
  </r>
  <r>
    <x v="35"/>
    <n v="35"/>
  </r>
  <r>
    <x v="35"/>
    <n v="35"/>
  </r>
  <r>
    <x v="35"/>
    <n v="35"/>
  </r>
  <r>
    <x v="35"/>
    <n v="35"/>
  </r>
  <r>
    <x v="35"/>
    <n v="35"/>
  </r>
  <r>
    <x v="35"/>
    <n v="35"/>
  </r>
  <r>
    <x v="35"/>
    <n v="35"/>
  </r>
  <r>
    <x v="35"/>
    <n v="35"/>
  </r>
  <r>
    <x v="35"/>
    <n v="35"/>
  </r>
  <r>
    <x v="35"/>
    <n v="35"/>
  </r>
  <r>
    <x v="35"/>
    <n v="35"/>
  </r>
  <r>
    <x v="35"/>
    <n v="35"/>
  </r>
  <r>
    <x v="35"/>
    <n v="35"/>
  </r>
  <r>
    <x v="35"/>
    <n v="35"/>
  </r>
  <r>
    <x v="35"/>
    <n v="35"/>
  </r>
  <r>
    <x v="35"/>
    <n v="35"/>
  </r>
  <r>
    <x v="36"/>
    <n v="36"/>
  </r>
  <r>
    <x v="36"/>
    <n v="36"/>
  </r>
  <r>
    <x v="36"/>
    <n v="36"/>
  </r>
  <r>
    <x v="36"/>
    <n v="36"/>
  </r>
  <r>
    <x v="36"/>
    <n v="36"/>
  </r>
  <r>
    <x v="36"/>
    <n v="36"/>
  </r>
  <r>
    <x v="36"/>
    <n v="36"/>
  </r>
  <r>
    <x v="36"/>
    <n v="36"/>
  </r>
  <r>
    <x v="36"/>
    <n v="36"/>
  </r>
  <r>
    <x v="36"/>
    <n v="36"/>
  </r>
  <r>
    <x v="36"/>
    <n v="36"/>
  </r>
  <r>
    <x v="37"/>
    <n v="37"/>
  </r>
  <r>
    <x v="37"/>
    <n v="37"/>
  </r>
  <r>
    <x v="37"/>
    <n v="37"/>
  </r>
  <r>
    <x v="37"/>
    <n v="37"/>
  </r>
  <r>
    <x v="37"/>
    <n v="37"/>
  </r>
  <r>
    <x v="37"/>
    <n v="37"/>
  </r>
  <r>
    <x v="37"/>
    <n v="37"/>
  </r>
  <r>
    <x v="37"/>
    <n v="37"/>
  </r>
  <r>
    <x v="37"/>
    <n v="37"/>
  </r>
  <r>
    <x v="37"/>
    <n v="37"/>
  </r>
  <r>
    <x v="38"/>
    <n v="38"/>
  </r>
  <r>
    <x v="38"/>
    <n v="38"/>
  </r>
  <r>
    <x v="38"/>
    <n v="38"/>
  </r>
  <r>
    <x v="38"/>
    <n v="38"/>
  </r>
  <r>
    <x v="38"/>
    <n v="38"/>
  </r>
  <r>
    <x v="38"/>
    <n v="38"/>
  </r>
  <r>
    <x v="38"/>
    <n v="38"/>
  </r>
  <r>
    <x v="38"/>
    <n v="38"/>
  </r>
  <r>
    <x v="38"/>
    <n v="38"/>
  </r>
  <r>
    <x v="38"/>
    <n v="38"/>
  </r>
  <r>
    <x v="38"/>
    <n v="38"/>
  </r>
  <r>
    <x v="38"/>
    <n v="38"/>
  </r>
  <r>
    <x v="38"/>
    <n v="38"/>
  </r>
  <r>
    <x v="38"/>
    <n v="38"/>
  </r>
  <r>
    <x v="38"/>
    <n v="38"/>
  </r>
  <r>
    <x v="38"/>
    <n v="38"/>
  </r>
  <r>
    <x v="39"/>
    <n v="39"/>
  </r>
  <r>
    <x v="39"/>
    <n v="39"/>
  </r>
  <r>
    <x v="39"/>
    <n v="39"/>
  </r>
  <r>
    <x v="39"/>
    <n v="39"/>
  </r>
  <r>
    <x v="39"/>
    <n v="39"/>
  </r>
  <r>
    <x v="39"/>
    <n v="39"/>
  </r>
  <r>
    <x v="39"/>
    <n v="39"/>
  </r>
  <r>
    <x v="39"/>
    <n v="39"/>
  </r>
  <r>
    <x v="39"/>
    <n v="39"/>
  </r>
  <r>
    <x v="39"/>
    <n v="39"/>
  </r>
  <r>
    <x v="39"/>
    <n v="39"/>
  </r>
  <r>
    <x v="39"/>
    <n v="39"/>
  </r>
  <r>
    <x v="39"/>
    <n v="39"/>
  </r>
  <r>
    <x v="39"/>
    <n v="39"/>
  </r>
  <r>
    <x v="39"/>
    <n v="39"/>
  </r>
  <r>
    <x v="39"/>
    <n v="39"/>
  </r>
  <r>
    <x v="39"/>
    <n v="39"/>
  </r>
  <r>
    <x v="39"/>
    <n v="39"/>
  </r>
  <r>
    <x v="39"/>
    <n v="39"/>
  </r>
  <r>
    <x v="40"/>
    <n v="40"/>
  </r>
  <r>
    <x v="40"/>
    <n v="40"/>
  </r>
  <r>
    <x v="40"/>
    <n v="40"/>
  </r>
  <r>
    <x v="40"/>
    <n v="40"/>
  </r>
  <r>
    <x v="40"/>
    <n v="40"/>
  </r>
  <r>
    <x v="40"/>
    <n v="40"/>
  </r>
  <r>
    <x v="40"/>
    <n v="40"/>
  </r>
  <r>
    <x v="40"/>
    <n v="40"/>
  </r>
  <r>
    <x v="40"/>
    <n v="40"/>
  </r>
  <r>
    <x v="40"/>
    <n v="40"/>
  </r>
  <r>
    <x v="40"/>
    <n v="40"/>
  </r>
  <r>
    <x v="40"/>
    <n v="40"/>
  </r>
  <r>
    <x v="40"/>
    <n v="40"/>
  </r>
  <r>
    <x v="40"/>
    <n v="40"/>
  </r>
  <r>
    <x v="40"/>
    <n v="40"/>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1"/>
    <n v="41"/>
  </r>
  <r>
    <x v="42"/>
    <n v="42"/>
  </r>
  <r>
    <x v="42"/>
    <n v="42"/>
  </r>
  <r>
    <x v="42"/>
    <n v="42"/>
  </r>
  <r>
    <x v="42"/>
    <n v="42"/>
  </r>
  <r>
    <x v="42"/>
    <n v="42"/>
  </r>
  <r>
    <x v="42"/>
    <n v="42"/>
  </r>
  <r>
    <x v="42"/>
    <n v="42"/>
  </r>
  <r>
    <x v="42"/>
    <n v="42"/>
  </r>
  <r>
    <x v="42"/>
    <n v="42"/>
  </r>
  <r>
    <x v="42"/>
    <n v="42"/>
  </r>
  <r>
    <x v="42"/>
    <n v="42"/>
  </r>
  <r>
    <x v="43"/>
    <n v="43"/>
  </r>
  <r>
    <x v="43"/>
    <n v="43"/>
  </r>
  <r>
    <x v="43"/>
    <n v="43"/>
  </r>
  <r>
    <x v="43"/>
    <n v="43"/>
  </r>
  <r>
    <x v="43"/>
    <n v="43"/>
  </r>
  <r>
    <x v="43"/>
    <n v="43"/>
  </r>
  <r>
    <x v="43"/>
    <n v="43"/>
  </r>
  <r>
    <x v="43"/>
    <n v="43"/>
  </r>
  <r>
    <x v="43"/>
    <n v="43"/>
  </r>
  <r>
    <x v="43"/>
    <n v="43"/>
  </r>
  <r>
    <x v="43"/>
    <n v="43"/>
  </r>
  <r>
    <x v="43"/>
    <n v="43"/>
  </r>
  <r>
    <x v="43"/>
    <n v="43"/>
  </r>
  <r>
    <x v="43"/>
    <n v="43"/>
  </r>
  <r>
    <x v="43"/>
    <n v="43"/>
  </r>
  <r>
    <x v="43"/>
    <n v="43"/>
  </r>
  <r>
    <x v="43"/>
    <n v="43"/>
  </r>
  <r>
    <x v="43"/>
    <n v="43"/>
  </r>
  <r>
    <x v="43"/>
    <n v="43"/>
  </r>
  <r>
    <x v="43"/>
    <n v="43"/>
  </r>
  <r>
    <x v="43"/>
    <n v="43"/>
  </r>
  <r>
    <x v="43"/>
    <n v="43"/>
  </r>
  <r>
    <x v="43"/>
    <n v="43"/>
  </r>
  <r>
    <x v="43"/>
    <n v="43"/>
  </r>
  <r>
    <x v="43"/>
    <n v="43"/>
  </r>
  <r>
    <x v="44"/>
    <n v="44"/>
  </r>
  <r>
    <x v="44"/>
    <n v="44"/>
  </r>
  <r>
    <x v="44"/>
    <n v="44"/>
  </r>
  <r>
    <x v="44"/>
    <n v="44"/>
  </r>
  <r>
    <x v="44"/>
    <n v="44"/>
  </r>
  <r>
    <x v="44"/>
    <n v="44"/>
  </r>
  <r>
    <x v="44"/>
    <n v="44"/>
  </r>
  <r>
    <x v="44"/>
    <n v="44"/>
  </r>
  <r>
    <x v="44"/>
    <n v="44"/>
  </r>
  <r>
    <x v="44"/>
    <n v="44"/>
  </r>
  <r>
    <x v="44"/>
    <n v="44"/>
  </r>
  <r>
    <x v="44"/>
    <n v="44"/>
  </r>
  <r>
    <x v="44"/>
    <n v="44"/>
  </r>
  <r>
    <x v="45"/>
    <n v="45"/>
  </r>
  <r>
    <x v="45"/>
    <n v="45"/>
  </r>
  <r>
    <x v="45"/>
    <n v="45"/>
  </r>
  <r>
    <x v="45"/>
    <n v="45"/>
  </r>
  <r>
    <x v="45"/>
    <n v="45"/>
  </r>
  <r>
    <x v="45"/>
    <n v="45"/>
  </r>
  <r>
    <x v="45"/>
    <n v="45"/>
  </r>
  <r>
    <x v="45"/>
    <n v="45"/>
  </r>
  <r>
    <x v="45"/>
    <n v="45"/>
  </r>
  <r>
    <x v="45"/>
    <n v="45"/>
  </r>
  <r>
    <x v="45"/>
    <n v="45"/>
  </r>
  <r>
    <x v="45"/>
    <n v="45"/>
  </r>
  <r>
    <x v="45"/>
    <n v="45"/>
  </r>
  <r>
    <x v="45"/>
    <n v="45"/>
  </r>
  <r>
    <x v="45"/>
    <n v="45"/>
  </r>
  <r>
    <x v="45"/>
    <n v="45"/>
  </r>
  <r>
    <x v="45"/>
    <n v="45"/>
  </r>
  <r>
    <x v="45"/>
    <n v="45"/>
  </r>
  <r>
    <x v="45"/>
    <n v="45"/>
  </r>
  <r>
    <x v="45"/>
    <n v="45"/>
  </r>
  <r>
    <x v="45"/>
    <n v="45"/>
  </r>
  <r>
    <x v="45"/>
    <n v="45"/>
  </r>
  <r>
    <x v="45"/>
    <n v="45"/>
  </r>
  <r>
    <x v="45"/>
    <n v="45"/>
  </r>
  <r>
    <x v="45"/>
    <n v="45"/>
  </r>
  <r>
    <x v="46"/>
    <n v="46"/>
  </r>
  <r>
    <x v="46"/>
    <n v="46"/>
  </r>
  <r>
    <x v="46"/>
    <n v="46"/>
  </r>
  <r>
    <x v="46"/>
    <n v="46"/>
  </r>
  <r>
    <x v="46"/>
    <n v="46"/>
  </r>
  <r>
    <x v="46"/>
    <n v="46"/>
  </r>
  <r>
    <x v="46"/>
    <n v="46"/>
  </r>
  <r>
    <x v="46"/>
    <n v="46"/>
  </r>
  <r>
    <x v="46"/>
    <n v="46"/>
  </r>
  <r>
    <x v="46"/>
    <n v="46"/>
  </r>
  <r>
    <x v="46"/>
    <n v="46"/>
  </r>
  <r>
    <x v="46"/>
    <n v="46"/>
  </r>
  <r>
    <x v="46"/>
    <n v="46"/>
  </r>
  <r>
    <x v="46"/>
    <n v="46"/>
  </r>
  <r>
    <x v="46"/>
    <n v="46"/>
  </r>
  <r>
    <x v="47"/>
    <n v="47"/>
  </r>
  <r>
    <x v="47"/>
    <n v="47"/>
  </r>
  <r>
    <x v="47"/>
    <n v="47"/>
  </r>
  <r>
    <x v="47"/>
    <n v="47"/>
  </r>
  <r>
    <x v="47"/>
    <n v="47"/>
  </r>
  <r>
    <x v="47"/>
    <n v="47"/>
  </r>
  <r>
    <x v="47"/>
    <n v="47"/>
  </r>
  <r>
    <x v="47"/>
    <n v="47"/>
  </r>
  <r>
    <x v="47"/>
    <n v="47"/>
  </r>
  <r>
    <x v="47"/>
    <n v="47"/>
  </r>
  <r>
    <x v="47"/>
    <n v="47"/>
  </r>
  <r>
    <x v="47"/>
    <n v="47"/>
  </r>
  <r>
    <x v="47"/>
    <n v="47"/>
  </r>
  <r>
    <x v="47"/>
    <n v="47"/>
  </r>
  <r>
    <x v="47"/>
    <n v="47"/>
  </r>
  <r>
    <x v="47"/>
    <n v="47"/>
  </r>
  <r>
    <x v="47"/>
    <n v="47"/>
  </r>
  <r>
    <x v="47"/>
    <n v="47"/>
  </r>
  <r>
    <x v="47"/>
    <n v="47"/>
  </r>
  <r>
    <x v="47"/>
    <n v="47"/>
  </r>
  <r>
    <x v="47"/>
    <n v="47"/>
  </r>
  <r>
    <x v="47"/>
    <n v="47"/>
  </r>
  <r>
    <x v="47"/>
    <n v="47"/>
  </r>
  <r>
    <x v="47"/>
    <n v="47"/>
  </r>
  <r>
    <x v="48"/>
    <n v="48"/>
  </r>
  <r>
    <x v="48"/>
    <n v="48"/>
  </r>
  <r>
    <x v="48"/>
    <n v="48"/>
  </r>
  <r>
    <x v="48"/>
    <n v="48"/>
  </r>
  <r>
    <x v="48"/>
    <n v="48"/>
  </r>
  <r>
    <x v="48"/>
    <n v="48"/>
  </r>
  <r>
    <x v="48"/>
    <n v="48"/>
  </r>
  <r>
    <x v="48"/>
    <n v="48"/>
  </r>
  <r>
    <x v="48"/>
    <n v="48"/>
  </r>
  <r>
    <x v="48"/>
    <n v="48"/>
  </r>
  <r>
    <x v="49"/>
    <n v="49"/>
  </r>
  <r>
    <x v="49"/>
    <n v="49"/>
  </r>
  <r>
    <x v="49"/>
    <n v="49"/>
  </r>
  <r>
    <x v="49"/>
    <n v="49"/>
  </r>
  <r>
    <x v="49"/>
    <n v="49"/>
  </r>
  <r>
    <x v="49"/>
    <n v="49"/>
  </r>
  <r>
    <x v="49"/>
    <n v="49"/>
  </r>
  <r>
    <x v="50"/>
    <n v="50"/>
  </r>
  <r>
    <x v="50"/>
    <n v="50"/>
  </r>
  <r>
    <x v="50"/>
    <n v="50"/>
  </r>
  <r>
    <x v="50"/>
    <n v="50"/>
  </r>
  <r>
    <x v="51"/>
    <n v="51"/>
  </r>
  <r>
    <x v="51"/>
    <n v="51"/>
  </r>
  <r>
    <x v="51"/>
    <n v="51"/>
  </r>
  <r>
    <x v="51"/>
    <n v="51"/>
  </r>
  <r>
    <x v="51"/>
    <n v="51"/>
  </r>
  <r>
    <x v="52"/>
    <n v="52"/>
  </r>
  <r>
    <x v="52"/>
    <n v="52"/>
  </r>
  <r>
    <x v="52"/>
    <n v="52"/>
  </r>
  <r>
    <x v="52"/>
    <n v="52"/>
  </r>
  <r>
    <x v="52"/>
    <n v="52"/>
  </r>
  <r>
    <x v="52"/>
    <n v="52"/>
  </r>
  <r>
    <x v="52"/>
    <n v="52"/>
  </r>
  <r>
    <x v="52"/>
    <n v="52"/>
  </r>
  <r>
    <x v="52"/>
    <n v="52"/>
  </r>
  <r>
    <x v="52"/>
    <n v="52"/>
  </r>
  <r>
    <x v="52"/>
    <n v="52"/>
  </r>
  <r>
    <x v="52"/>
    <n v="52"/>
  </r>
  <r>
    <x v="52"/>
    <n v="52"/>
  </r>
  <r>
    <x v="52"/>
    <n v="52"/>
  </r>
  <r>
    <x v="52"/>
    <n v="52"/>
  </r>
  <r>
    <x v="52"/>
    <n v="52"/>
  </r>
  <r>
    <x v="52"/>
    <n v="52"/>
  </r>
  <r>
    <x v="52"/>
    <n v="52"/>
  </r>
  <r>
    <x v="52"/>
    <n v="5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Сводная таблица1" cacheId="0" applyNumberFormats="0" applyBorderFormats="0" applyFontFormats="0" applyPatternFormats="0" applyAlignmentFormats="0" applyWidthHeightFormats="1" dataCaption="Значения" updatedVersion="6" minRefreshableVersion="3" useAutoFormatting="1" itemPrintTitles="1" createdVersion="6" indent="0" outline="1" outlineData="1" multipleFieldFilters="0">
  <location ref="A3:B57" firstHeaderRow="1" firstDataRow="1" firstDataCol="1"/>
  <pivotFields count="2">
    <pivotField axis="axisRow" showAll="0">
      <items count="54">
        <item x="11"/>
        <item x="12"/>
        <item x="13"/>
        <item x="14"/>
        <item x="15"/>
        <item x="50"/>
        <item x="16"/>
        <item x="17"/>
        <item x="2"/>
        <item x="4"/>
        <item x="3"/>
        <item x="5"/>
        <item x="6"/>
        <item x="7"/>
        <item x="8"/>
        <item x="1"/>
        <item x="9"/>
        <item x="10"/>
        <item x="18"/>
        <item x="0"/>
        <item x="19"/>
        <item x="20"/>
        <item x="21"/>
        <item x="22"/>
        <item x="23"/>
        <item x="24"/>
        <item x="25"/>
        <item x="26"/>
        <item x="27"/>
        <item x="28"/>
        <item x="29"/>
        <item x="30"/>
        <item x="31"/>
        <item x="32"/>
        <item x="33"/>
        <item x="34"/>
        <item x="35"/>
        <item x="36"/>
        <item x="37"/>
        <item x="38"/>
        <item x="40"/>
        <item x="39"/>
        <item x="41"/>
        <item x="42"/>
        <item x="43"/>
        <item x="44"/>
        <item x="45"/>
        <item x="46"/>
        <item x="47"/>
        <item x="48"/>
        <item x="49"/>
        <item x="51"/>
        <item x="52"/>
        <item t="default"/>
      </items>
    </pivotField>
    <pivotField dataField="1" showAll="0" defaultSubtotal="0"/>
  </pivotFields>
  <rowFields count="1">
    <field x="0"/>
  </rowFields>
  <rowItems count="5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Items count="1">
    <i/>
  </colItems>
  <dataFields count="1">
    <dataField name="Среднее по полю значение" fld="1" subtotal="average"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Тема Office">
  <a:themeElements>
    <a:clrScheme name="Ион">
      <a:dk1>
        <a:sysClr val="windowText" lastClr="000000"/>
      </a:dk1>
      <a:lt1>
        <a:sysClr val="window" lastClr="FFFFFF"/>
      </a:lt1>
      <a:dk2>
        <a:srgbClr val="1E5155"/>
      </a:dk2>
      <a:lt2>
        <a:srgbClr val="EBEBEB"/>
      </a:lt2>
      <a:accent1>
        <a:srgbClr val="B01513"/>
      </a:accent1>
      <a:accent2>
        <a:srgbClr val="EA6312"/>
      </a:accent2>
      <a:accent3>
        <a:srgbClr val="E6B729"/>
      </a:accent3>
      <a:accent4>
        <a:srgbClr val="6AAC90"/>
      </a:accent4>
      <a:accent5>
        <a:srgbClr val="54849A"/>
      </a:accent5>
      <a:accent6>
        <a:srgbClr val="9E5E9B"/>
      </a:accent6>
      <a:hlink>
        <a:srgbClr val="58C1BA"/>
      </a:hlink>
      <a:folHlink>
        <a:srgbClr val="9DFFCB"/>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63"/>
  <sheetViews>
    <sheetView tabSelected="1" workbookViewId="0">
      <pane xSplit="3" ySplit="3" topLeftCell="D73" activePane="bottomRight" state="frozen"/>
      <selection activeCell="C32" sqref="C32"/>
      <selection pane="topRight" activeCell="C32" sqref="C32"/>
      <selection pane="bottomLeft" activeCell="C32" sqref="C32"/>
      <selection pane="bottomRight" activeCell="B12" sqref="B12"/>
    </sheetView>
  </sheetViews>
  <sheetFormatPr defaultColWidth="9.140625" defaultRowHeight="15" x14ac:dyDescent="0.25"/>
  <cols>
    <col min="1" max="1" width="7.28515625" customWidth="1"/>
    <col min="2" max="2" width="89.7109375" style="33" customWidth="1"/>
    <col min="3" max="3" width="11.28515625" customWidth="1"/>
    <col min="4" max="5" width="8.42578125" customWidth="1"/>
    <col min="6" max="6" width="9.28515625" bestFit="1" customWidth="1"/>
    <col min="7" max="7" width="9.28515625" customWidth="1"/>
    <col min="8" max="8" width="9.28515625" bestFit="1" customWidth="1"/>
    <col min="9" max="9" width="9.7109375" bestFit="1" customWidth="1"/>
    <col min="10" max="10" width="8.85546875" customWidth="1"/>
    <col min="11" max="12" width="9.7109375" bestFit="1" customWidth="1"/>
    <col min="13" max="13" width="9.85546875" bestFit="1" customWidth="1"/>
    <col min="14" max="15" width="9.7109375" bestFit="1" customWidth="1"/>
    <col min="16" max="16" width="8.140625" customWidth="1"/>
    <col min="17" max="17" width="9.28515625" bestFit="1" customWidth="1"/>
    <col min="18" max="25" width="9.7109375" bestFit="1" customWidth="1"/>
    <col min="26" max="27" width="9.28515625" bestFit="1" customWidth="1"/>
    <col min="28" max="29" width="9.7109375" bestFit="1" customWidth="1"/>
    <col min="30" max="31" width="9.28515625" bestFit="1" customWidth="1"/>
    <col min="32" max="32" width="9.7109375" bestFit="1" customWidth="1"/>
    <col min="33" max="33" width="9.28515625" bestFit="1" customWidth="1"/>
    <col min="34" max="53" width="9.7109375" bestFit="1" customWidth="1"/>
    <col min="54" max="54" width="14.42578125" customWidth="1"/>
  </cols>
  <sheetData>
    <row r="1" spans="1:55" s="1" customFormat="1" ht="15" customHeight="1" x14ac:dyDescent="0.25">
      <c r="A1" s="112" t="s">
        <v>0</v>
      </c>
      <c r="B1" s="114" t="s">
        <v>1</v>
      </c>
      <c r="C1" s="112" t="s">
        <v>41</v>
      </c>
      <c r="D1" s="112" t="s">
        <v>2</v>
      </c>
      <c r="E1" s="112"/>
      <c r="F1" s="112"/>
      <c r="G1" s="112"/>
      <c r="H1" s="112"/>
      <c r="I1" s="112"/>
      <c r="J1" s="112"/>
      <c r="K1" s="112"/>
      <c r="L1" s="112"/>
      <c r="M1" s="112"/>
      <c r="N1" s="112"/>
      <c r="O1" s="112"/>
      <c r="P1" s="111" t="s">
        <v>43</v>
      </c>
      <c r="Q1" s="112" t="s">
        <v>49</v>
      </c>
      <c r="R1" s="112"/>
      <c r="S1" s="112"/>
      <c r="T1" s="112"/>
      <c r="U1" s="112"/>
      <c r="V1" s="112"/>
      <c r="W1" s="112"/>
      <c r="X1" s="112"/>
      <c r="Y1" s="111" t="s">
        <v>3</v>
      </c>
      <c r="Z1" s="112" t="s">
        <v>53</v>
      </c>
      <c r="AA1" s="112"/>
      <c r="AB1" s="112"/>
      <c r="AC1" s="112"/>
      <c r="AD1" s="112"/>
      <c r="AE1" s="112"/>
      <c r="AF1" s="112"/>
      <c r="AG1" s="111" t="s">
        <v>5</v>
      </c>
      <c r="AH1" s="112" t="s">
        <v>6</v>
      </c>
      <c r="AI1" s="112"/>
      <c r="AJ1" s="112"/>
      <c r="AK1" s="112"/>
      <c r="AL1" s="112"/>
      <c r="AM1" s="112"/>
      <c r="AN1" s="112"/>
      <c r="AO1" s="112"/>
      <c r="AP1" s="112"/>
      <c r="AQ1" s="111" t="s">
        <v>7</v>
      </c>
      <c r="AR1" s="112" t="s">
        <v>52</v>
      </c>
      <c r="AS1" s="112"/>
      <c r="AT1" s="112"/>
      <c r="AU1" s="112"/>
      <c r="AV1" s="112"/>
      <c r="AW1" s="112"/>
      <c r="AX1" s="112"/>
      <c r="AY1" s="112"/>
      <c r="AZ1" s="112"/>
      <c r="BA1" s="111" t="s">
        <v>8</v>
      </c>
      <c r="BB1" s="3" t="s">
        <v>9</v>
      </c>
    </row>
    <row r="2" spans="1:55" s="1" customFormat="1" x14ac:dyDescent="0.25">
      <c r="A2" s="112"/>
      <c r="B2" s="114"/>
      <c r="C2" s="112"/>
      <c r="D2" s="112" t="s">
        <v>10</v>
      </c>
      <c r="E2" s="112" t="s">
        <v>58</v>
      </c>
      <c r="F2" s="112" t="s">
        <v>59</v>
      </c>
      <c r="G2" s="112" t="s">
        <v>11</v>
      </c>
      <c r="H2" s="112" t="s">
        <v>12</v>
      </c>
      <c r="I2" s="112" t="s">
        <v>13</v>
      </c>
      <c r="J2" s="112"/>
      <c r="K2" s="112" t="s">
        <v>14</v>
      </c>
      <c r="L2" s="112"/>
      <c r="M2" s="113" t="s">
        <v>15</v>
      </c>
      <c r="N2" s="113" t="s">
        <v>16</v>
      </c>
      <c r="O2" s="113" t="s">
        <v>17</v>
      </c>
      <c r="P2" s="111"/>
      <c r="Q2" s="112" t="s">
        <v>18</v>
      </c>
      <c r="R2" s="112" t="s">
        <v>44</v>
      </c>
      <c r="S2" s="112"/>
      <c r="T2" s="112" t="s">
        <v>19</v>
      </c>
      <c r="U2" s="112"/>
      <c r="V2" s="113" t="s">
        <v>20</v>
      </c>
      <c r="W2" s="113" t="s">
        <v>45</v>
      </c>
      <c r="X2" s="113" t="s">
        <v>21</v>
      </c>
      <c r="Y2" s="111"/>
      <c r="Z2" s="112" t="s">
        <v>22</v>
      </c>
      <c r="AA2" s="112" t="s">
        <v>23</v>
      </c>
      <c r="AB2" s="112" t="s">
        <v>24</v>
      </c>
      <c r="AC2" s="112"/>
      <c r="AD2" s="113" t="s">
        <v>25</v>
      </c>
      <c r="AE2" s="113" t="s">
        <v>26</v>
      </c>
      <c r="AF2" s="113" t="s">
        <v>27</v>
      </c>
      <c r="AG2" s="111"/>
      <c r="AH2" s="112" t="s">
        <v>28</v>
      </c>
      <c r="AI2" s="112"/>
      <c r="AJ2" s="112" t="s">
        <v>29</v>
      </c>
      <c r="AK2" s="112"/>
      <c r="AL2" s="112" t="s">
        <v>30</v>
      </c>
      <c r="AM2" s="112"/>
      <c r="AN2" s="113" t="s">
        <v>31</v>
      </c>
      <c r="AO2" s="113" t="s">
        <v>32</v>
      </c>
      <c r="AP2" s="113" t="s">
        <v>33</v>
      </c>
      <c r="AQ2" s="111"/>
      <c r="AR2" s="112" t="s">
        <v>34</v>
      </c>
      <c r="AS2" s="112"/>
      <c r="AT2" s="112" t="s">
        <v>35</v>
      </c>
      <c r="AU2" s="112"/>
      <c r="AV2" s="112" t="s">
        <v>36</v>
      </c>
      <c r="AW2" s="112"/>
      <c r="AX2" s="113" t="s">
        <v>37</v>
      </c>
      <c r="AY2" s="113" t="s">
        <v>38</v>
      </c>
      <c r="AZ2" s="113" t="s">
        <v>39</v>
      </c>
      <c r="BA2" s="111"/>
      <c r="BB2" s="112" t="s">
        <v>40</v>
      </c>
    </row>
    <row r="3" spans="1:55" s="1" customFormat="1" x14ac:dyDescent="0.25">
      <c r="A3" s="112"/>
      <c r="B3" s="114"/>
      <c r="C3" s="112"/>
      <c r="D3" s="112"/>
      <c r="E3" s="112"/>
      <c r="F3" s="112"/>
      <c r="G3" s="112"/>
      <c r="H3" s="112"/>
      <c r="I3" s="1" t="s">
        <v>47</v>
      </c>
      <c r="J3" s="1" t="s">
        <v>42</v>
      </c>
      <c r="K3" s="1" t="s">
        <v>47</v>
      </c>
      <c r="L3" s="1" t="s">
        <v>42</v>
      </c>
      <c r="M3" s="113"/>
      <c r="N3" s="113"/>
      <c r="O3" s="113"/>
      <c r="P3" s="111"/>
      <c r="Q3" s="112"/>
      <c r="R3" s="1" t="s">
        <v>47</v>
      </c>
      <c r="S3" s="1" t="s">
        <v>42</v>
      </c>
      <c r="T3" s="1" t="s">
        <v>47</v>
      </c>
      <c r="U3" s="1" t="s">
        <v>42</v>
      </c>
      <c r="V3" s="113"/>
      <c r="W3" s="113"/>
      <c r="X3" s="113"/>
      <c r="Y3" s="111"/>
      <c r="Z3" s="112"/>
      <c r="AA3" s="112"/>
      <c r="AB3" s="1" t="s">
        <v>47</v>
      </c>
      <c r="AC3" s="1" t="s">
        <v>42</v>
      </c>
      <c r="AD3" s="113"/>
      <c r="AE3" s="113"/>
      <c r="AF3" s="113"/>
      <c r="AG3" s="111"/>
      <c r="AH3" s="1" t="s">
        <v>47</v>
      </c>
      <c r="AI3" s="1" t="s">
        <v>46</v>
      </c>
      <c r="AK3" s="1" t="s">
        <v>46</v>
      </c>
      <c r="AM3" s="1" t="s">
        <v>46</v>
      </c>
      <c r="AN3" s="113"/>
      <c r="AO3" s="113"/>
      <c r="AP3" s="113"/>
      <c r="AQ3" s="111"/>
      <c r="AR3" s="1" t="s">
        <v>47</v>
      </c>
      <c r="AS3" s="1" t="s">
        <v>46</v>
      </c>
      <c r="AT3" s="1" t="s">
        <v>47</v>
      </c>
      <c r="AU3" s="1" t="s">
        <v>46</v>
      </c>
      <c r="AV3" s="1" t="s">
        <v>47</v>
      </c>
      <c r="AW3" s="1" t="s">
        <v>46</v>
      </c>
      <c r="AX3" s="113"/>
      <c r="AY3" s="113"/>
      <c r="AZ3" s="113"/>
      <c r="BA3" s="111"/>
      <c r="BB3" s="112"/>
    </row>
    <row r="4" spans="1:55" x14ac:dyDescent="0.25">
      <c r="A4" s="50">
        <v>55</v>
      </c>
      <c r="B4" s="33" t="str">
        <f>Лист1!E3</f>
        <v>МБДОУ «Детский сад №2»</v>
      </c>
      <c r="C4" s="50">
        <f>Лист2!B1</f>
        <v>120</v>
      </c>
      <c r="D4" s="50">
        <f>SUMIF(Лист1!J3:X3,"&lt;2")</f>
        <v>9</v>
      </c>
      <c r="E4" s="50">
        <f>COUNTIF(Лист1!J3:X3,"&lt;2")</f>
        <v>10</v>
      </c>
      <c r="F4" s="50">
        <f>SUMIF(Лист1!Y3:BV3,"&lt;2")</f>
        <v>36</v>
      </c>
      <c r="G4" s="50">
        <f>COUNTIF(Лист1!Y3:BV3,"&lt;2")</f>
        <v>39</v>
      </c>
      <c r="H4" s="50">
        <f>SUM(Лист1!BW3:CB3)</f>
        <v>6</v>
      </c>
      <c r="I4" s="50">
        <f>Лист2!D1</f>
        <v>95</v>
      </c>
      <c r="J4" s="50">
        <f>Лист2!C1</f>
        <v>95</v>
      </c>
      <c r="K4" s="50">
        <f>Лист2!F1</f>
        <v>91</v>
      </c>
      <c r="L4" s="50">
        <f>Лист2!E1</f>
        <v>93</v>
      </c>
      <c r="M4" s="65">
        <f t="shared" ref="M4:M21" si="0">ROUND((D4/E4+F4/G4)*50,0)</f>
        <v>91</v>
      </c>
      <c r="N4" s="65">
        <f t="shared" ref="N4:N21" si="1">ROUND(MIN(H4*30,100),0)</f>
        <v>100</v>
      </c>
      <c r="O4" s="65">
        <f t="shared" ref="O4:O21" si="2">ROUND((I4/J4+K4/L4)*50,0)</f>
        <v>99</v>
      </c>
      <c r="P4" s="64">
        <f t="shared" ref="P4:P21" si="3">ROUND(M4*0.3+N4*0.3+O4*0.4,1)</f>
        <v>96.9</v>
      </c>
      <c r="Q4" s="50">
        <f>SUM(Лист1!CC3:CG3)</f>
        <v>5</v>
      </c>
      <c r="R4" s="50"/>
      <c r="S4" s="50"/>
      <c r="T4" s="50">
        <f>Лист2!G1</f>
        <v>118</v>
      </c>
      <c r="U4" s="50">
        <f t="shared" ref="U4:U21" si="4">C4</f>
        <v>120</v>
      </c>
      <c r="V4" s="65">
        <f t="shared" ref="V4:V21" si="5">MIN(100,Q4*20)</f>
        <v>100</v>
      </c>
      <c r="W4" s="65">
        <f t="shared" ref="W4:W21" si="6">ROUNDDOWN((V4+X4)/2,0)</f>
        <v>99</v>
      </c>
      <c r="X4" s="65">
        <f t="shared" ref="X4:X21" si="7">ROUND(T4*100/U4,0)</f>
        <v>98</v>
      </c>
      <c r="Y4" s="64">
        <f t="shared" ref="Y4:Y14" si="8">ROUND(V5*0.5+X4*0.5,1)</f>
        <v>99</v>
      </c>
      <c r="Z4" s="52">
        <f>IF(Лист1!I3=2,SUM(Лист1!CH3:CL3),MAX(SUM(Лист1!CH3:CL3),(Лист1!CI3+Лист1!CK3)*3))</f>
        <v>1</v>
      </c>
      <c r="AA4" s="50">
        <f>SUM(Лист1!CM3:CR3)</f>
        <v>5</v>
      </c>
      <c r="AB4" s="50">
        <f>Лист2!I1</f>
        <v>36</v>
      </c>
      <c r="AC4" s="50">
        <f>Лист2!H1</f>
        <v>36</v>
      </c>
      <c r="AD4" s="65">
        <f t="shared" ref="AD4:AD21" si="9">MIN(Z4*20,100)</f>
        <v>20</v>
      </c>
      <c r="AE4" s="65">
        <f t="shared" ref="AE4:AE21" si="10">MIN(AA4*20,100)</f>
        <v>100</v>
      </c>
      <c r="AF4" s="2">
        <f t="shared" ref="AF4:AF21" si="11">AB4*100/AC4</f>
        <v>100</v>
      </c>
      <c r="AG4" s="64">
        <f t="shared" ref="AG4:AG21" si="12">ROUND((0.3*AD4+0.4*AE4+0.3*AF4),1)</f>
        <v>76</v>
      </c>
      <c r="AH4" s="50">
        <f>Лист2!J1</f>
        <v>117</v>
      </c>
      <c r="AI4" s="50">
        <f t="shared" ref="AI4:AI21" si="13">C4</f>
        <v>120</v>
      </c>
      <c r="AJ4" s="50">
        <f>Лист2!K1</f>
        <v>119</v>
      </c>
      <c r="AK4" s="50">
        <f t="shared" ref="AK4:AK21" si="14">C4</f>
        <v>120</v>
      </c>
      <c r="AL4" s="50">
        <f>Лист2!M1</f>
        <v>80</v>
      </c>
      <c r="AM4" s="50">
        <f>Лист2!L1</f>
        <v>82</v>
      </c>
      <c r="AN4" s="65">
        <f t="shared" ref="AN4:AN21" si="15">ROUND(AH4*100/AI4,0)</f>
        <v>98</v>
      </c>
      <c r="AO4" s="65">
        <f t="shared" ref="AO4:AO21" si="16">ROUND(AJ4*100/AK4,0)</f>
        <v>99</v>
      </c>
      <c r="AP4" s="65">
        <f t="shared" ref="AP4:AP21" si="17">ROUND(AL4*100/AM4,0)</f>
        <v>98</v>
      </c>
      <c r="AQ4" s="64">
        <f t="shared" ref="AQ4:AQ21" si="18">ROUND((0.4*AN4+0.4*AO4+0.2*AP4),1)</f>
        <v>98.4</v>
      </c>
      <c r="AR4" s="50">
        <f>Лист2!N1</f>
        <v>117</v>
      </c>
      <c r="AS4" s="50">
        <f t="shared" ref="AS4:AS21" si="19">C4</f>
        <v>120</v>
      </c>
      <c r="AT4" s="50">
        <f>Лист2!O1</f>
        <v>118</v>
      </c>
      <c r="AU4" s="50">
        <f t="shared" ref="AU4:AU21" si="20">C4</f>
        <v>120</v>
      </c>
      <c r="AV4" s="50">
        <f>Лист2!P1</f>
        <v>118</v>
      </c>
      <c r="AW4" s="50">
        <f t="shared" ref="AW4:AW21" si="21">C4</f>
        <v>120</v>
      </c>
      <c r="AX4" s="65">
        <f t="shared" ref="AX4:AX21" si="22">ROUND(AR4*100/AS4,0)</f>
        <v>98</v>
      </c>
      <c r="AY4" s="65">
        <f t="shared" ref="AY4:AY21" si="23">ROUND(AT4*100/AU4,0)</f>
        <v>98</v>
      </c>
      <c r="AZ4" s="65">
        <f t="shared" ref="AZ4:AZ21" si="24">ROUND(AV4*100/AW4,0)</f>
        <v>98</v>
      </c>
      <c r="BA4" s="64">
        <f t="shared" ref="BA4:BA14" si="25">ROUND((0.3*AX4+0.2*AY4+0.5*AZ4),1)</f>
        <v>98</v>
      </c>
      <c r="BB4" s="50">
        <f t="shared" ref="BB4:BB21" si="26">(P4+Y4+AG4+AQ4+BA4)/5</f>
        <v>93.66</v>
      </c>
      <c r="BC4" s="50" t="e">
        <f>RANK(BB4,#REF!)</f>
        <v>#REF!</v>
      </c>
    </row>
    <row r="5" spans="1:55" x14ac:dyDescent="0.25">
      <c r="A5" s="50">
        <v>56</v>
      </c>
      <c r="B5" s="33" t="str">
        <f>Лист1!E4</f>
        <v>МБДОУ «Детский сад №3»</v>
      </c>
      <c r="C5" s="50">
        <f>Лист2!B2</f>
        <v>96</v>
      </c>
      <c r="D5" s="50">
        <f>SUMIF(Лист1!J4:X4,"&lt;2")</f>
        <v>11</v>
      </c>
      <c r="E5" s="50">
        <f>COUNTIF(Лист1!J4:X4,"&lt;2")</f>
        <v>11</v>
      </c>
      <c r="F5" s="50">
        <f>SUMIF(Лист1!Y4:BV4,"&lt;2")</f>
        <v>40</v>
      </c>
      <c r="G5" s="50">
        <f>COUNTIF(Лист1!Y4:BV4,"&lt;2")</f>
        <v>40</v>
      </c>
      <c r="H5" s="50">
        <f>SUM(Лист1!BW4:CB4)</f>
        <v>6</v>
      </c>
      <c r="I5" s="50">
        <f>Лист2!D2</f>
        <v>54</v>
      </c>
      <c r="J5" s="50">
        <f>Лист2!C2</f>
        <v>54</v>
      </c>
      <c r="K5" s="50">
        <f>Лист2!F2</f>
        <v>35</v>
      </c>
      <c r="L5" s="50">
        <f>Лист2!E2</f>
        <v>35</v>
      </c>
      <c r="M5" s="65">
        <f t="shared" si="0"/>
        <v>100</v>
      </c>
      <c r="N5" s="65">
        <f t="shared" si="1"/>
        <v>100</v>
      </c>
      <c r="O5" s="65">
        <f t="shared" si="2"/>
        <v>100</v>
      </c>
      <c r="P5" s="64">
        <f t="shared" si="3"/>
        <v>100</v>
      </c>
      <c r="Q5" s="50">
        <f>SUM(Лист1!CC4:CG4)</f>
        <v>5</v>
      </c>
      <c r="R5" s="50"/>
      <c r="S5" s="50"/>
      <c r="T5" s="50">
        <f>Лист2!G2</f>
        <v>96</v>
      </c>
      <c r="U5" s="50">
        <f t="shared" si="4"/>
        <v>96</v>
      </c>
      <c r="V5" s="65">
        <f t="shared" si="5"/>
        <v>100</v>
      </c>
      <c r="W5" s="65">
        <f t="shared" si="6"/>
        <v>100</v>
      </c>
      <c r="X5" s="65">
        <f t="shared" si="7"/>
        <v>100</v>
      </c>
      <c r="Y5" s="64">
        <f t="shared" si="8"/>
        <v>100</v>
      </c>
      <c r="Z5" s="52">
        <f>IF(Лист1!I4=2,SUM(Лист1!CH4:CL4),MAX(SUM(Лист1!CH4:CL4),(Лист1!CI4+Лист1!CK4)*3))</f>
        <v>1</v>
      </c>
      <c r="AA5" s="50">
        <f>SUM(Лист1!CM4:CR4)</f>
        <v>1</v>
      </c>
      <c r="AB5" s="50">
        <f>Лист2!I2</f>
        <v>19</v>
      </c>
      <c r="AC5" s="50">
        <f>Лист2!H2</f>
        <v>19</v>
      </c>
      <c r="AD5" s="65">
        <f t="shared" si="9"/>
        <v>20</v>
      </c>
      <c r="AE5" s="65">
        <f t="shared" si="10"/>
        <v>20</v>
      </c>
      <c r="AF5" s="2">
        <f t="shared" si="11"/>
        <v>100</v>
      </c>
      <c r="AG5" s="64">
        <f t="shared" si="12"/>
        <v>44</v>
      </c>
      <c r="AH5" s="50">
        <f>Лист2!J2</f>
        <v>96</v>
      </c>
      <c r="AI5" s="50">
        <f t="shared" si="13"/>
        <v>96</v>
      </c>
      <c r="AJ5" s="50">
        <f>Лист2!K2</f>
        <v>95</v>
      </c>
      <c r="AK5" s="50">
        <f t="shared" si="14"/>
        <v>96</v>
      </c>
      <c r="AL5" s="50">
        <f>Лист2!M2</f>
        <v>46</v>
      </c>
      <c r="AM5" s="50">
        <f>Лист2!L2</f>
        <v>46</v>
      </c>
      <c r="AN5" s="65">
        <f t="shared" si="15"/>
        <v>100</v>
      </c>
      <c r="AO5" s="65">
        <f t="shared" si="16"/>
        <v>99</v>
      </c>
      <c r="AP5" s="65">
        <f t="shared" si="17"/>
        <v>100</v>
      </c>
      <c r="AQ5" s="64">
        <f t="shared" si="18"/>
        <v>99.6</v>
      </c>
      <c r="AR5" s="50">
        <f>Лист2!N2</f>
        <v>95</v>
      </c>
      <c r="AS5" s="50">
        <f t="shared" si="19"/>
        <v>96</v>
      </c>
      <c r="AT5" s="50">
        <f>Лист2!O2</f>
        <v>96</v>
      </c>
      <c r="AU5" s="50">
        <f t="shared" si="20"/>
        <v>96</v>
      </c>
      <c r="AV5" s="50">
        <f>Лист2!P2</f>
        <v>96</v>
      </c>
      <c r="AW5" s="50">
        <f t="shared" si="21"/>
        <v>96</v>
      </c>
      <c r="AX5" s="65">
        <f t="shared" si="22"/>
        <v>99</v>
      </c>
      <c r="AY5" s="65">
        <f t="shared" si="23"/>
        <v>100</v>
      </c>
      <c r="AZ5" s="65">
        <f t="shared" si="24"/>
        <v>100</v>
      </c>
      <c r="BA5" s="64">
        <f t="shared" si="25"/>
        <v>99.7</v>
      </c>
      <c r="BB5" s="50">
        <f t="shared" si="26"/>
        <v>88.66</v>
      </c>
      <c r="BC5" s="50" t="e">
        <f>RANK(BB5,#REF!)</f>
        <v>#REF!</v>
      </c>
    </row>
    <row r="6" spans="1:55" x14ac:dyDescent="0.25">
      <c r="A6" s="50">
        <v>57</v>
      </c>
      <c r="B6" s="33" t="str">
        <f>Лист1!E5</f>
        <v>МБДОУ «Детский сад №4»</v>
      </c>
      <c r="C6" s="50">
        <f>Лист2!B3</f>
        <v>59</v>
      </c>
      <c r="D6" s="50">
        <f>SUMIF(Лист1!J5:X5,"&lt;2")</f>
        <v>11</v>
      </c>
      <c r="E6" s="50">
        <f>COUNTIF(Лист1!J5:X5,"&lt;2")</f>
        <v>11</v>
      </c>
      <c r="F6" s="50">
        <f>SUMIF(Лист1!Y5:BV5,"&lt;2")</f>
        <v>40</v>
      </c>
      <c r="G6" s="50">
        <f>COUNTIF(Лист1!Y5:BV5,"&lt;2")</f>
        <v>40</v>
      </c>
      <c r="H6" s="50">
        <f>SUM(Лист1!BW5:CB5)</f>
        <v>6</v>
      </c>
      <c r="I6" s="50">
        <f>Лист2!D3</f>
        <v>37</v>
      </c>
      <c r="J6" s="50">
        <f>Лист2!C3</f>
        <v>38</v>
      </c>
      <c r="K6" s="50">
        <f>Лист2!F3</f>
        <v>31</v>
      </c>
      <c r="L6" s="50">
        <f>Лист2!E3</f>
        <v>31</v>
      </c>
      <c r="M6" s="65">
        <f t="shared" si="0"/>
        <v>100</v>
      </c>
      <c r="N6" s="65">
        <f t="shared" si="1"/>
        <v>100</v>
      </c>
      <c r="O6" s="65">
        <f t="shared" si="2"/>
        <v>99</v>
      </c>
      <c r="P6" s="64">
        <f t="shared" si="3"/>
        <v>99.6</v>
      </c>
      <c r="Q6" s="50">
        <f>SUM(Лист1!CC5:CG5)</f>
        <v>5</v>
      </c>
      <c r="R6" s="50"/>
      <c r="S6" s="50"/>
      <c r="T6" s="50">
        <f>Лист2!G3</f>
        <v>58</v>
      </c>
      <c r="U6" s="50">
        <f t="shared" si="4"/>
        <v>59</v>
      </c>
      <c r="V6" s="65">
        <f t="shared" si="5"/>
        <v>100</v>
      </c>
      <c r="W6" s="65">
        <f t="shared" si="6"/>
        <v>99</v>
      </c>
      <c r="X6" s="65">
        <f t="shared" si="7"/>
        <v>98</v>
      </c>
      <c r="Y6" s="64">
        <f t="shared" si="8"/>
        <v>99</v>
      </c>
      <c r="Z6" s="52">
        <f>IF(Лист1!I5=2,SUM(Лист1!CH5:CL5),MAX(SUM(Лист1!CH5:CL5),(Лист1!CI5+Лист1!CK5)*3))</f>
        <v>2</v>
      </c>
      <c r="AA6" s="50">
        <f>SUM(Лист1!CM5:CR5)</f>
        <v>5</v>
      </c>
      <c r="AB6" s="50">
        <f>Лист2!I3</f>
        <v>3</v>
      </c>
      <c r="AC6" s="50">
        <f>Лист2!H3</f>
        <v>3</v>
      </c>
      <c r="AD6" s="65">
        <f t="shared" si="9"/>
        <v>40</v>
      </c>
      <c r="AE6" s="65">
        <f t="shared" si="10"/>
        <v>100</v>
      </c>
      <c r="AF6" s="2">
        <f t="shared" si="11"/>
        <v>100</v>
      </c>
      <c r="AG6" s="64">
        <f t="shared" si="12"/>
        <v>82</v>
      </c>
      <c r="AH6" s="50">
        <f>Лист2!J3</f>
        <v>59</v>
      </c>
      <c r="AI6" s="50">
        <f t="shared" si="13"/>
        <v>59</v>
      </c>
      <c r="AJ6" s="50">
        <f>Лист2!K3</f>
        <v>58</v>
      </c>
      <c r="AK6" s="50">
        <f t="shared" si="14"/>
        <v>59</v>
      </c>
      <c r="AL6" s="50">
        <f>Лист2!M3</f>
        <v>31</v>
      </c>
      <c r="AM6" s="50">
        <f>Лист2!L3</f>
        <v>31</v>
      </c>
      <c r="AN6" s="65">
        <f t="shared" si="15"/>
        <v>100</v>
      </c>
      <c r="AO6" s="65">
        <f t="shared" si="16"/>
        <v>98</v>
      </c>
      <c r="AP6" s="65">
        <f t="shared" si="17"/>
        <v>100</v>
      </c>
      <c r="AQ6" s="64">
        <f t="shared" si="18"/>
        <v>99.2</v>
      </c>
      <c r="AR6" s="50">
        <f>Лист2!N3</f>
        <v>59</v>
      </c>
      <c r="AS6" s="50">
        <f t="shared" si="19"/>
        <v>59</v>
      </c>
      <c r="AT6" s="50">
        <f>Лист2!O3</f>
        <v>59</v>
      </c>
      <c r="AU6" s="50">
        <f t="shared" si="20"/>
        <v>59</v>
      </c>
      <c r="AV6" s="50">
        <f>Лист2!P3</f>
        <v>59</v>
      </c>
      <c r="AW6" s="50">
        <f t="shared" si="21"/>
        <v>59</v>
      </c>
      <c r="AX6" s="65">
        <f t="shared" si="22"/>
        <v>100</v>
      </c>
      <c r="AY6" s="65">
        <f t="shared" si="23"/>
        <v>100</v>
      </c>
      <c r="AZ6" s="65">
        <f t="shared" si="24"/>
        <v>100</v>
      </c>
      <c r="BA6" s="64">
        <f t="shared" si="25"/>
        <v>100</v>
      </c>
      <c r="BB6" s="50">
        <f t="shared" si="26"/>
        <v>95.960000000000008</v>
      </c>
      <c r="BC6" s="50" t="e">
        <f>RANK(BB6,#REF!)</f>
        <v>#REF!</v>
      </c>
    </row>
    <row r="7" spans="1:55" x14ac:dyDescent="0.25">
      <c r="A7" s="50">
        <v>58</v>
      </c>
      <c r="B7" s="33" t="str">
        <f>Лист1!E6</f>
        <v>МБДОУ «ЦРР-детский сад №7»</v>
      </c>
      <c r="C7" s="50">
        <f>Лист2!B4</f>
        <v>213</v>
      </c>
      <c r="D7" s="50">
        <f>SUMIF(Лист1!J6:X6,"&lt;2")</f>
        <v>9</v>
      </c>
      <c r="E7" s="50">
        <f>COUNTIF(Лист1!J6:X6,"&lt;2")</f>
        <v>10</v>
      </c>
      <c r="F7" s="50">
        <f>SUMIF(Лист1!Y6:BV6,"&lt;2")</f>
        <v>35.5</v>
      </c>
      <c r="G7" s="50">
        <f>COUNTIF(Лист1!Y6:BV6,"&lt;2")</f>
        <v>38</v>
      </c>
      <c r="H7" s="50">
        <f>SUM(Лист1!BW6:CB6)</f>
        <v>6</v>
      </c>
      <c r="I7" s="50">
        <f>Лист2!D4</f>
        <v>97</v>
      </c>
      <c r="J7" s="50">
        <f>Лист2!C4</f>
        <v>97</v>
      </c>
      <c r="K7" s="50">
        <f>Лист2!F4</f>
        <v>57</v>
      </c>
      <c r="L7" s="50">
        <f>Лист2!E4</f>
        <v>57</v>
      </c>
      <c r="M7" s="65">
        <f t="shared" si="0"/>
        <v>92</v>
      </c>
      <c r="N7" s="65">
        <f t="shared" si="1"/>
        <v>100</v>
      </c>
      <c r="O7" s="65">
        <f t="shared" si="2"/>
        <v>100</v>
      </c>
      <c r="P7" s="64">
        <f t="shared" si="3"/>
        <v>97.6</v>
      </c>
      <c r="Q7" s="50">
        <f>SUM(Лист1!CC6:CG6)</f>
        <v>5</v>
      </c>
      <c r="R7" s="50"/>
      <c r="S7" s="50"/>
      <c r="T7" s="50">
        <f>Лист2!G4</f>
        <v>209</v>
      </c>
      <c r="U7" s="50">
        <f t="shared" si="4"/>
        <v>213</v>
      </c>
      <c r="V7" s="65">
        <f t="shared" si="5"/>
        <v>100</v>
      </c>
      <c r="W7" s="65">
        <f t="shared" si="6"/>
        <v>99</v>
      </c>
      <c r="X7" s="65">
        <f t="shared" si="7"/>
        <v>98</v>
      </c>
      <c r="Y7" s="64">
        <f t="shared" si="8"/>
        <v>99</v>
      </c>
      <c r="Z7" s="52">
        <f>IF(Лист1!I6=2,SUM(Лист1!CH6:CL6),MAX(SUM(Лист1!CH6:CL6),(Лист1!CI6+Лист1!CK6)*3))</f>
        <v>2</v>
      </c>
      <c r="AA7" s="50">
        <f>SUM(Лист1!CM6:CR6)</f>
        <v>5</v>
      </c>
      <c r="AB7" s="50">
        <f>Лист2!I4</f>
        <v>32</v>
      </c>
      <c r="AC7" s="50">
        <f>Лист2!H4</f>
        <v>32</v>
      </c>
      <c r="AD7" s="65">
        <f t="shared" si="9"/>
        <v>40</v>
      </c>
      <c r="AE7" s="65">
        <f t="shared" si="10"/>
        <v>100</v>
      </c>
      <c r="AF7" s="2">
        <f t="shared" si="11"/>
        <v>100</v>
      </c>
      <c r="AG7" s="64">
        <f t="shared" si="12"/>
        <v>82</v>
      </c>
      <c r="AH7" s="50">
        <f>Лист2!J4</f>
        <v>209</v>
      </c>
      <c r="AI7" s="50">
        <f t="shared" si="13"/>
        <v>213</v>
      </c>
      <c r="AJ7" s="50">
        <f>Лист2!K4</f>
        <v>207</v>
      </c>
      <c r="AK7" s="50">
        <f t="shared" si="14"/>
        <v>213</v>
      </c>
      <c r="AL7" s="50">
        <f>Лист2!M4</f>
        <v>107</v>
      </c>
      <c r="AM7" s="50">
        <f>Лист2!L4</f>
        <v>109</v>
      </c>
      <c r="AN7" s="65">
        <f t="shared" si="15"/>
        <v>98</v>
      </c>
      <c r="AO7" s="65">
        <f t="shared" si="16"/>
        <v>97</v>
      </c>
      <c r="AP7" s="65">
        <f t="shared" si="17"/>
        <v>98</v>
      </c>
      <c r="AQ7" s="64">
        <f t="shared" si="18"/>
        <v>97.6</v>
      </c>
      <c r="AR7" s="50">
        <f>Лист2!N4</f>
        <v>211</v>
      </c>
      <c r="AS7" s="50">
        <f t="shared" si="19"/>
        <v>213</v>
      </c>
      <c r="AT7" s="50">
        <f>Лист2!O4</f>
        <v>207</v>
      </c>
      <c r="AU7" s="50">
        <f t="shared" si="20"/>
        <v>213</v>
      </c>
      <c r="AV7" s="50">
        <f>Лист2!P4</f>
        <v>209</v>
      </c>
      <c r="AW7" s="50">
        <f t="shared" si="21"/>
        <v>213</v>
      </c>
      <c r="AX7" s="65">
        <f t="shared" si="22"/>
        <v>99</v>
      </c>
      <c r="AY7" s="65">
        <f t="shared" si="23"/>
        <v>97</v>
      </c>
      <c r="AZ7" s="65">
        <f t="shared" si="24"/>
        <v>98</v>
      </c>
      <c r="BA7" s="64">
        <f t="shared" si="25"/>
        <v>98.1</v>
      </c>
      <c r="BB7" s="50">
        <f t="shared" si="26"/>
        <v>94.860000000000014</v>
      </c>
      <c r="BC7" s="50" t="e">
        <f>RANK(BB7,#REF!)</f>
        <v>#REF!</v>
      </c>
    </row>
    <row r="8" spans="1:55" x14ac:dyDescent="0.25">
      <c r="A8" s="50">
        <v>59</v>
      </c>
      <c r="B8" s="33" t="str">
        <f>Лист1!E7</f>
        <v>МБДОУ «Детский сад №15»</v>
      </c>
      <c r="C8" s="50">
        <f>Лист2!B5</f>
        <v>41</v>
      </c>
      <c r="D8" s="50">
        <f>SUMIF(Лист1!J7:X7,"&lt;2")</f>
        <v>6.5</v>
      </c>
      <c r="E8" s="50">
        <f>COUNTIF(Лист1!J7:X7,"&lt;2")</f>
        <v>10</v>
      </c>
      <c r="F8" s="50">
        <f>SUMIF(Лист1!Y7:BV7,"&lt;2")</f>
        <v>30</v>
      </c>
      <c r="G8" s="50">
        <f>COUNTIF(Лист1!Y7:BV7,"&lt;2")</f>
        <v>39</v>
      </c>
      <c r="H8" s="50">
        <f>SUM(Лист1!BW7:CB7)</f>
        <v>6</v>
      </c>
      <c r="I8" s="50">
        <f>Лист2!D5</f>
        <v>23</v>
      </c>
      <c r="J8" s="50">
        <f>Лист2!C5</f>
        <v>23</v>
      </c>
      <c r="K8" s="50">
        <f>Лист2!F5</f>
        <v>16</v>
      </c>
      <c r="L8" s="50">
        <f>Лист2!E5</f>
        <v>16</v>
      </c>
      <c r="M8" s="65">
        <f t="shared" si="0"/>
        <v>71</v>
      </c>
      <c r="N8" s="65">
        <f t="shared" si="1"/>
        <v>100</v>
      </c>
      <c r="O8" s="65">
        <f t="shared" si="2"/>
        <v>100</v>
      </c>
      <c r="P8" s="64">
        <f t="shared" si="3"/>
        <v>91.3</v>
      </c>
      <c r="Q8" s="50">
        <f>SUM(Лист1!CC7:CG7)</f>
        <v>5</v>
      </c>
      <c r="R8" s="50"/>
      <c r="S8" s="50"/>
      <c r="T8" s="50">
        <f>Лист2!G5</f>
        <v>41</v>
      </c>
      <c r="U8" s="50">
        <f t="shared" si="4"/>
        <v>41</v>
      </c>
      <c r="V8" s="65">
        <f t="shared" si="5"/>
        <v>100</v>
      </c>
      <c r="W8" s="65">
        <f t="shared" si="6"/>
        <v>100</v>
      </c>
      <c r="X8" s="65">
        <f t="shared" si="7"/>
        <v>100</v>
      </c>
      <c r="Y8" s="64">
        <f t="shared" si="8"/>
        <v>100</v>
      </c>
      <c r="Z8" s="52">
        <f>IF(Лист1!I7=2,SUM(Лист1!CH7:CL7),MAX(SUM(Лист1!CH7:CL7),(Лист1!CI7+Лист1!CK7)*3))</f>
        <v>0</v>
      </c>
      <c r="AA8" s="50">
        <f>SUM(Лист1!CM7:CR7)</f>
        <v>2</v>
      </c>
      <c r="AB8" s="50">
        <f>Лист2!I5</f>
        <v>7</v>
      </c>
      <c r="AC8" s="50">
        <f>Лист2!H5</f>
        <v>7</v>
      </c>
      <c r="AD8" s="65">
        <f t="shared" si="9"/>
        <v>0</v>
      </c>
      <c r="AE8" s="65">
        <f t="shared" si="10"/>
        <v>40</v>
      </c>
      <c r="AF8" s="2">
        <f t="shared" si="11"/>
        <v>100</v>
      </c>
      <c r="AG8" s="64">
        <f t="shared" si="12"/>
        <v>46</v>
      </c>
      <c r="AH8" s="50">
        <f>Лист2!J5</f>
        <v>41</v>
      </c>
      <c r="AI8" s="50">
        <f t="shared" si="13"/>
        <v>41</v>
      </c>
      <c r="AJ8" s="50">
        <f>Лист2!K5</f>
        <v>41</v>
      </c>
      <c r="AK8" s="50">
        <f t="shared" si="14"/>
        <v>41</v>
      </c>
      <c r="AL8" s="50">
        <f>Лист2!M5</f>
        <v>19</v>
      </c>
      <c r="AM8" s="50">
        <f>Лист2!L5</f>
        <v>19</v>
      </c>
      <c r="AN8" s="65">
        <f t="shared" si="15"/>
        <v>100</v>
      </c>
      <c r="AO8" s="65">
        <f t="shared" si="16"/>
        <v>100</v>
      </c>
      <c r="AP8" s="65">
        <f t="shared" si="17"/>
        <v>100</v>
      </c>
      <c r="AQ8" s="64">
        <f t="shared" si="18"/>
        <v>100</v>
      </c>
      <c r="AR8" s="50">
        <f>Лист2!N5</f>
        <v>40</v>
      </c>
      <c r="AS8" s="50">
        <f t="shared" si="19"/>
        <v>41</v>
      </c>
      <c r="AT8" s="50">
        <f>Лист2!O5</f>
        <v>40</v>
      </c>
      <c r="AU8" s="50">
        <f t="shared" si="20"/>
        <v>41</v>
      </c>
      <c r="AV8" s="50">
        <f>Лист2!P5</f>
        <v>40</v>
      </c>
      <c r="AW8" s="50">
        <f t="shared" si="21"/>
        <v>41</v>
      </c>
      <c r="AX8" s="65">
        <f t="shared" si="22"/>
        <v>98</v>
      </c>
      <c r="AY8" s="65">
        <f t="shared" si="23"/>
        <v>98</v>
      </c>
      <c r="AZ8" s="65">
        <f t="shared" si="24"/>
        <v>98</v>
      </c>
      <c r="BA8" s="64">
        <f t="shared" si="25"/>
        <v>98</v>
      </c>
      <c r="BB8" s="50">
        <f t="shared" si="26"/>
        <v>87.06</v>
      </c>
      <c r="BC8" s="50" t="e">
        <f>RANK(BB8,#REF!)</f>
        <v>#REF!</v>
      </c>
    </row>
    <row r="9" spans="1:55" x14ac:dyDescent="0.25">
      <c r="A9" s="50">
        <v>60</v>
      </c>
      <c r="B9" s="33" t="str">
        <f>Лист1!E8</f>
        <v>МБДОУ «Детский сад №19»</v>
      </c>
      <c r="C9" s="50">
        <f>Лист2!B6</f>
        <v>178</v>
      </c>
      <c r="D9" s="50">
        <f>SUMIF(Лист1!J8:X8,"&lt;2")</f>
        <v>7</v>
      </c>
      <c r="E9" s="50">
        <f>COUNTIF(Лист1!J8:X8,"&lt;2")</f>
        <v>10</v>
      </c>
      <c r="F9" s="50">
        <f>SUMIF(Лист1!Y8:BV8,"&lt;2")</f>
        <v>35</v>
      </c>
      <c r="G9" s="50">
        <f>COUNTIF(Лист1!Y8:BV8,"&lt;2")</f>
        <v>39</v>
      </c>
      <c r="H9" s="50">
        <f>SUM(Лист1!BW8:CB8)</f>
        <v>6</v>
      </c>
      <c r="I9" s="50">
        <f>Лист2!D6</f>
        <v>128</v>
      </c>
      <c r="J9" s="50">
        <f>Лист2!C6</f>
        <v>131</v>
      </c>
      <c r="K9" s="50">
        <f>Лист2!F6</f>
        <v>108</v>
      </c>
      <c r="L9" s="50">
        <f>Лист2!E6</f>
        <v>111</v>
      </c>
      <c r="M9" s="65">
        <f t="shared" si="0"/>
        <v>80</v>
      </c>
      <c r="N9" s="65">
        <f t="shared" si="1"/>
        <v>100</v>
      </c>
      <c r="O9" s="65">
        <f t="shared" si="2"/>
        <v>98</v>
      </c>
      <c r="P9" s="64">
        <f t="shared" si="3"/>
        <v>93.2</v>
      </c>
      <c r="Q9" s="50">
        <f>SUM(Лист1!CC8:CG8)</f>
        <v>5</v>
      </c>
      <c r="R9" s="50"/>
      <c r="S9" s="50"/>
      <c r="T9" s="50">
        <f>Лист2!G6</f>
        <v>175</v>
      </c>
      <c r="U9" s="50">
        <f t="shared" si="4"/>
        <v>178</v>
      </c>
      <c r="V9" s="65">
        <f t="shared" si="5"/>
        <v>100</v>
      </c>
      <c r="W9" s="65">
        <f t="shared" si="6"/>
        <v>99</v>
      </c>
      <c r="X9" s="65">
        <f t="shared" si="7"/>
        <v>98</v>
      </c>
      <c r="Y9" s="64">
        <f t="shared" si="8"/>
        <v>99</v>
      </c>
      <c r="Z9" s="52">
        <f>IF(Лист1!I8=2,SUM(Лист1!CH8:CL8),MAX(SUM(Лист1!CH8:CL8),(Лист1!CI8+Лист1!CK8)*3))</f>
        <v>1</v>
      </c>
      <c r="AA9" s="50">
        <f>SUM(Лист1!CM8:CR8)</f>
        <v>2</v>
      </c>
      <c r="AB9" s="50">
        <f>Лист2!I6</f>
        <v>29</v>
      </c>
      <c r="AC9" s="50">
        <f>Лист2!H6</f>
        <v>29</v>
      </c>
      <c r="AD9" s="65">
        <f t="shared" si="9"/>
        <v>20</v>
      </c>
      <c r="AE9" s="65">
        <f t="shared" si="10"/>
        <v>40</v>
      </c>
      <c r="AF9" s="2">
        <f t="shared" si="11"/>
        <v>100</v>
      </c>
      <c r="AG9" s="64">
        <f t="shared" si="12"/>
        <v>52</v>
      </c>
      <c r="AH9" s="50">
        <f>Лист2!J6</f>
        <v>177</v>
      </c>
      <c r="AI9" s="50">
        <f t="shared" si="13"/>
        <v>178</v>
      </c>
      <c r="AJ9" s="50">
        <f>Лист2!K6</f>
        <v>173</v>
      </c>
      <c r="AK9" s="50">
        <f t="shared" si="14"/>
        <v>178</v>
      </c>
      <c r="AL9" s="50">
        <f>Лист2!M6</f>
        <v>93</v>
      </c>
      <c r="AM9" s="50">
        <f>Лист2!L6</f>
        <v>93</v>
      </c>
      <c r="AN9" s="65">
        <f t="shared" si="15"/>
        <v>99</v>
      </c>
      <c r="AO9" s="65">
        <f t="shared" si="16"/>
        <v>97</v>
      </c>
      <c r="AP9" s="65">
        <f t="shared" si="17"/>
        <v>100</v>
      </c>
      <c r="AQ9" s="64">
        <f t="shared" si="18"/>
        <v>98.4</v>
      </c>
      <c r="AR9" s="50">
        <f>Лист2!N6</f>
        <v>177</v>
      </c>
      <c r="AS9" s="50">
        <f t="shared" si="19"/>
        <v>178</v>
      </c>
      <c r="AT9" s="50">
        <f>Лист2!O6</f>
        <v>175</v>
      </c>
      <c r="AU9" s="50">
        <f t="shared" si="20"/>
        <v>178</v>
      </c>
      <c r="AV9" s="50">
        <f>Лист2!P6</f>
        <v>178</v>
      </c>
      <c r="AW9" s="50">
        <f t="shared" si="21"/>
        <v>178</v>
      </c>
      <c r="AX9" s="65">
        <f t="shared" si="22"/>
        <v>99</v>
      </c>
      <c r="AY9" s="65">
        <f t="shared" si="23"/>
        <v>98</v>
      </c>
      <c r="AZ9" s="65">
        <f t="shared" si="24"/>
        <v>100</v>
      </c>
      <c r="BA9" s="64">
        <f t="shared" si="25"/>
        <v>99.3</v>
      </c>
      <c r="BB9" s="50">
        <f t="shared" si="26"/>
        <v>88.38000000000001</v>
      </c>
      <c r="BC9" s="50" t="e">
        <f>RANK(BB9,#REF!)</f>
        <v>#REF!</v>
      </c>
    </row>
    <row r="10" spans="1:55" x14ac:dyDescent="0.25">
      <c r="A10" s="50">
        <v>61</v>
      </c>
      <c r="B10" s="33" t="str">
        <f>Лист1!E9</f>
        <v>МБДОУ «ЦРР- детский сад №22»</v>
      </c>
      <c r="C10" s="50">
        <f>Лист2!B7</f>
        <v>86</v>
      </c>
      <c r="D10" s="50">
        <f>SUMIF(Лист1!J9:X9,"&lt;2")</f>
        <v>10</v>
      </c>
      <c r="E10" s="50">
        <f>COUNTIF(Лист1!J9:X9,"&lt;2")</f>
        <v>10</v>
      </c>
      <c r="F10" s="50">
        <f>SUMIF(Лист1!Y9:BV9,"&lt;2")</f>
        <v>32.5</v>
      </c>
      <c r="G10" s="50">
        <f>COUNTIF(Лист1!Y9:BV9,"&lt;2")</f>
        <v>39</v>
      </c>
      <c r="H10" s="50">
        <f>SUM(Лист1!BW9:CB9)</f>
        <v>6</v>
      </c>
      <c r="I10" s="50">
        <f>Лист2!D7</f>
        <v>53</v>
      </c>
      <c r="J10" s="50">
        <f>Лист2!C7</f>
        <v>54</v>
      </c>
      <c r="K10" s="50">
        <f>Лист2!F7</f>
        <v>36</v>
      </c>
      <c r="L10" s="50">
        <f>Лист2!E7</f>
        <v>36</v>
      </c>
      <c r="M10" s="65">
        <f t="shared" si="0"/>
        <v>92</v>
      </c>
      <c r="N10" s="65">
        <f t="shared" si="1"/>
        <v>100</v>
      </c>
      <c r="O10" s="65">
        <f t="shared" si="2"/>
        <v>99</v>
      </c>
      <c r="P10" s="64">
        <f t="shared" si="3"/>
        <v>97.2</v>
      </c>
      <c r="Q10" s="50">
        <f>SUM(Лист1!CC9:CG9)</f>
        <v>5</v>
      </c>
      <c r="R10" s="50"/>
      <c r="S10" s="50"/>
      <c r="T10" s="50">
        <f>Лист2!G7</f>
        <v>85</v>
      </c>
      <c r="U10" s="50">
        <f t="shared" si="4"/>
        <v>86</v>
      </c>
      <c r="V10" s="65">
        <f t="shared" si="5"/>
        <v>100</v>
      </c>
      <c r="W10" s="65">
        <f t="shared" si="6"/>
        <v>99</v>
      </c>
      <c r="X10" s="65">
        <f t="shared" si="7"/>
        <v>99</v>
      </c>
      <c r="Y10" s="64">
        <f t="shared" si="8"/>
        <v>99.5</v>
      </c>
      <c r="Z10" s="52">
        <f>IF(Лист1!I9=2,SUM(Лист1!CH9:CL9),MAX(SUM(Лист1!CH9:CL9),(Лист1!CI9+Лист1!CK9)*3))</f>
        <v>0</v>
      </c>
      <c r="AA10" s="50">
        <f>SUM(Лист1!CM9:CR9)</f>
        <v>2</v>
      </c>
      <c r="AB10" s="50">
        <f>Лист2!I7</f>
        <v>5</v>
      </c>
      <c r="AC10" s="50">
        <f>Лист2!H7</f>
        <v>5</v>
      </c>
      <c r="AD10" s="65">
        <f t="shared" si="9"/>
        <v>0</v>
      </c>
      <c r="AE10" s="65">
        <f t="shared" si="10"/>
        <v>40</v>
      </c>
      <c r="AF10" s="2">
        <f t="shared" si="11"/>
        <v>100</v>
      </c>
      <c r="AG10" s="64">
        <f t="shared" si="12"/>
        <v>46</v>
      </c>
      <c r="AH10" s="50">
        <f>Лист2!J7</f>
        <v>85</v>
      </c>
      <c r="AI10" s="50">
        <f t="shared" si="13"/>
        <v>86</v>
      </c>
      <c r="AJ10" s="50">
        <f>Лист2!K7</f>
        <v>84</v>
      </c>
      <c r="AK10" s="50">
        <f t="shared" si="14"/>
        <v>86</v>
      </c>
      <c r="AL10" s="50">
        <f>Лист2!M7</f>
        <v>38</v>
      </c>
      <c r="AM10" s="50">
        <f>Лист2!L7</f>
        <v>38</v>
      </c>
      <c r="AN10" s="65">
        <f t="shared" si="15"/>
        <v>99</v>
      </c>
      <c r="AO10" s="65">
        <f t="shared" si="16"/>
        <v>98</v>
      </c>
      <c r="AP10" s="65">
        <f t="shared" si="17"/>
        <v>100</v>
      </c>
      <c r="AQ10" s="64">
        <f t="shared" si="18"/>
        <v>98.8</v>
      </c>
      <c r="AR10" s="50">
        <f>Лист2!N7</f>
        <v>85</v>
      </c>
      <c r="AS10" s="50">
        <f t="shared" si="19"/>
        <v>86</v>
      </c>
      <c r="AT10" s="50">
        <f>Лист2!O7</f>
        <v>86</v>
      </c>
      <c r="AU10" s="50">
        <f t="shared" si="20"/>
        <v>86</v>
      </c>
      <c r="AV10" s="50">
        <f>Лист2!P7</f>
        <v>84</v>
      </c>
      <c r="AW10" s="50">
        <f t="shared" si="21"/>
        <v>86</v>
      </c>
      <c r="AX10" s="65">
        <f t="shared" si="22"/>
        <v>99</v>
      </c>
      <c r="AY10" s="65">
        <f t="shared" si="23"/>
        <v>100</v>
      </c>
      <c r="AZ10" s="65">
        <f t="shared" si="24"/>
        <v>98</v>
      </c>
      <c r="BA10" s="64">
        <f t="shared" si="25"/>
        <v>98.7</v>
      </c>
      <c r="BB10" s="50">
        <f t="shared" si="26"/>
        <v>88.039999999999992</v>
      </c>
      <c r="BC10" s="50" t="e">
        <f>RANK(BB10,#REF!)</f>
        <v>#REF!</v>
      </c>
    </row>
    <row r="11" spans="1:55" x14ac:dyDescent="0.25">
      <c r="A11" s="50">
        <v>62</v>
      </c>
      <c r="B11" s="33" t="str">
        <f>Лист1!E10</f>
        <v>МБДОУ «ЦРР - детский сад №30»</v>
      </c>
      <c r="C11" s="50">
        <f>Лист2!B8</f>
        <v>81</v>
      </c>
      <c r="D11" s="50">
        <f>SUMIF(Лист1!J10:X10,"&lt;2")</f>
        <v>9.5</v>
      </c>
      <c r="E11" s="50">
        <f>COUNTIF(Лист1!J10:X10,"&lt;2")</f>
        <v>10</v>
      </c>
      <c r="F11" s="50">
        <f>SUMIF(Лист1!Y10:BV10,"&lt;2")</f>
        <v>31.5</v>
      </c>
      <c r="G11" s="50">
        <f>COUNTIF(Лист1!Y10:BV10,"&lt;2")</f>
        <v>39</v>
      </c>
      <c r="H11" s="50">
        <f>SUM(Лист1!BW10:CB10)</f>
        <v>5</v>
      </c>
      <c r="I11" s="50">
        <f>Лист2!D8</f>
        <v>46</v>
      </c>
      <c r="J11" s="50">
        <f>Лист2!C8</f>
        <v>46</v>
      </c>
      <c r="K11" s="50">
        <f>Лист2!F8</f>
        <v>29</v>
      </c>
      <c r="L11" s="50">
        <f>Лист2!E8</f>
        <v>29</v>
      </c>
      <c r="M11" s="65">
        <f t="shared" si="0"/>
        <v>88</v>
      </c>
      <c r="N11" s="65">
        <f t="shared" si="1"/>
        <v>100</v>
      </c>
      <c r="O11" s="65">
        <f t="shared" si="2"/>
        <v>100</v>
      </c>
      <c r="P11" s="64">
        <f t="shared" si="3"/>
        <v>96.4</v>
      </c>
      <c r="Q11" s="50">
        <f>SUM(Лист1!CC10:CG10)</f>
        <v>5</v>
      </c>
      <c r="R11" s="50"/>
      <c r="S11" s="50"/>
      <c r="T11" s="50">
        <f>Лист2!G8</f>
        <v>80</v>
      </c>
      <c r="U11" s="50">
        <f t="shared" si="4"/>
        <v>81</v>
      </c>
      <c r="V11" s="65">
        <f t="shared" si="5"/>
        <v>100</v>
      </c>
      <c r="W11" s="65">
        <f t="shared" si="6"/>
        <v>99</v>
      </c>
      <c r="X11" s="65">
        <f t="shared" si="7"/>
        <v>99</v>
      </c>
      <c r="Y11" s="64">
        <f t="shared" si="8"/>
        <v>99.5</v>
      </c>
      <c r="Z11" s="52">
        <f>IF(Лист1!I10=2,SUM(Лист1!CH10:CL10),MAX(SUM(Лист1!CH10:CL10),(Лист1!CI10+Лист1!CK10)*3))</f>
        <v>0</v>
      </c>
      <c r="AA11" s="50">
        <f>SUM(Лист1!CM10:CR10)</f>
        <v>2</v>
      </c>
      <c r="AB11" s="50">
        <f>Лист2!I8</f>
        <v>10</v>
      </c>
      <c r="AC11" s="50">
        <f>Лист2!H8</f>
        <v>10</v>
      </c>
      <c r="AD11" s="65">
        <f t="shared" si="9"/>
        <v>0</v>
      </c>
      <c r="AE11" s="65">
        <f t="shared" si="10"/>
        <v>40</v>
      </c>
      <c r="AF11" s="2">
        <f t="shared" si="11"/>
        <v>100</v>
      </c>
      <c r="AG11" s="64">
        <f t="shared" si="12"/>
        <v>46</v>
      </c>
      <c r="AH11" s="50">
        <f>Лист2!J8</f>
        <v>81</v>
      </c>
      <c r="AI11" s="50">
        <f t="shared" si="13"/>
        <v>81</v>
      </c>
      <c r="AJ11" s="50">
        <f>Лист2!K8</f>
        <v>80</v>
      </c>
      <c r="AK11" s="50">
        <f t="shared" si="14"/>
        <v>81</v>
      </c>
      <c r="AL11" s="50">
        <f>Лист2!M8</f>
        <v>43</v>
      </c>
      <c r="AM11" s="50">
        <f>Лист2!L8</f>
        <v>43</v>
      </c>
      <c r="AN11" s="65">
        <f t="shared" si="15"/>
        <v>100</v>
      </c>
      <c r="AO11" s="65">
        <f t="shared" si="16"/>
        <v>99</v>
      </c>
      <c r="AP11" s="65">
        <f t="shared" si="17"/>
        <v>100</v>
      </c>
      <c r="AQ11" s="64">
        <f t="shared" si="18"/>
        <v>99.6</v>
      </c>
      <c r="AR11" s="50">
        <f>Лист2!N8</f>
        <v>81</v>
      </c>
      <c r="AS11" s="50">
        <f t="shared" si="19"/>
        <v>81</v>
      </c>
      <c r="AT11" s="50">
        <f>Лист2!O8</f>
        <v>81</v>
      </c>
      <c r="AU11" s="50">
        <f t="shared" si="20"/>
        <v>81</v>
      </c>
      <c r="AV11" s="50">
        <f>Лист2!P8</f>
        <v>80</v>
      </c>
      <c r="AW11" s="50">
        <f t="shared" si="21"/>
        <v>81</v>
      </c>
      <c r="AX11" s="65">
        <f t="shared" si="22"/>
        <v>100</v>
      </c>
      <c r="AY11" s="65">
        <f t="shared" si="23"/>
        <v>100</v>
      </c>
      <c r="AZ11" s="65">
        <f t="shared" si="24"/>
        <v>99</v>
      </c>
      <c r="BA11" s="64">
        <f t="shared" si="25"/>
        <v>99.5</v>
      </c>
      <c r="BB11" s="50">
        <f t="shared" si="26"/>
        <v>88.2</v>
      </c>
      <c r="BC11" s="50" t="e">
        <f>RANK(BB11,#REF!)</f>
        <v>#REF!</v>
      </c>
    </row>
    <row r="12" spans="1:55" x14ac:dyDescent="0.25">
      <c r="A12" s="50">
        <v>63</v>
      </c>
      <c r="B12" s="33" t="str">
        <f>Лист1!E11</f>
        <v>МБДОУ «Детский сад №33»</v>
      </c>
      <c r="C12" s="50">
        <f>Лист2!B9</f>
        <v>91</v>
      </c>
      <c r="D12" s="50">
        <f>SUMIF(Лист1!J11:X11,"&lt;2")</f>
        <v>9</v>
      </c>
      <c r="E12" s="50">
        <f>COUNTIF(Лист1!J11:X11,"&lt;2")</f>
        <v>10</v>
      </c>
      <c r="F12" s="50">
        <f>SUMIF(Лист1!Y11:BV11,"&lt;2")</f>
        <v>30.5</v>
      </c>
      <c r="G12" s="50">
        <f>COUNTIF(Лист1!Y11:BV11,"&lt;2")</f>
        <v>39</v>
      </c>
      <c r="H12" s="50">
        <f>SUM(Лист1!BW11:CB11)</f>
        <v>6</v>
      </c>
      <c r="I12" s="50">
        <f>Лист2!D9</f>
        <v>78</v>
      </c>
      <c r="J12" s="50">
        <f>Лист2!C9</f>
        <v>78</v>
      </c>
      <c r="K12" s="50">
        <f>Лист2!F9</f>
        <v>69</v>
      </c>
      <c r="L12" s="50">
        <f>Лист2!E9</f>
        <v>69</v>
      </c>
      <c r="M12" s="65">
        <f t="shared" si="0"/>
        <v>84</v>
      </c>
      <c r="N12" s="65">
        <f t="shared" si="1"/>
        <v>100</v>
      </c>
      <c r="O12" s="65">
        <f t="shared" si="2"/>
        <v>100</v>
      </c>
      <c r="P12" s="64">
        <f t="shared" si="3"/>
        <v>95.2</v>
      </c>
      <c r="Q12" s="50">
        <f>SUM(Лист1!CC11:CG11)</f>
        <v>5</v>
      </c>
      <c r="R12" s="50"/>
      <c r="S12" s="50"/>
      <c r="T12" s="50">
        <f>Лист2!G9</f>
        <v>90</v>
      </c>
      <c r="U12" s="50">
        <f t="shared" si="4"/>
        <v>91</v>
      </c>
      <c r="V12" s="65">
        <f t="shared" si="5"/>
        <v>100</v>
      </c>
      <c r="W12" s="65">
        <f t="shared" si="6"/>
        <v>99</v>
      </c>
      <c r="X12" s="65">
        <f t="shared" si="7"/>
        <v>99</v>
      </c>
      <c r="Y12" s="64">
        <f t="shared" si="8"/>
        <v>99.5</v>
      </c>
      <c r="Z12" s="52">
        <f>IF(Лист1!I11=2,SUM(Лист1!CH11:CL11),MAX(SUM(Лист1!CH11:CL11),(Лист1!CI11+Лист1!CK11)*3))</f>
        <v>0</v>
      </c>
      <c r="AA12" s="50">
        <f>SUM(Лист1!CM11:CR11)</f>
        <v>1</v>
      </c>
      <c r="AB12" s="50">
        <f>Лист2!I9</f>
        <v>13</v>
      </c>
      <c r="AC12" s="50">
        <f>Лист2!H9</f>
        <v>13</v>
      </c>
      <c r="AD12" s="65">
        <f t="shared" si="9"/>
        <v>0</v>
      </c>
      <c r="AE12" s="65">
        <f t="shared" si="10"/>
        <v>20</v>
      </c>
      <c r="AF12" s="2">
        <f t="shared" si="11"/>
        <v>100</v>
      </c>
      <c r="AG12" s="64">
        <f t="shared" si="12"/>
        <v>38</v>
      </c>
      <c r="AH12" s="50">
        <f>Лист2!J9</f>
        <v>89</v>
      </c>
      <c r="AI12" s="50">
        <f t="shared" si="13"/>
        <v>91</v>
      </c>
      <c r="AJ12" s="50">
        <f>Лист2!K9</f>
        <v>91</v>
      </c>
      <c r="AK12" s="50">
        <f t="shared" si="14"/>
        <v>91</v>
      </c>
      <c r="AL12" s="50">
        <f>Лист2!M9</f>
        <v>72</v>
      </c>
      <c r="AM12" s="50">
        <f>Лист2!L9</f>
        <v>72</v>
      </c>
      <c r="AN12" s="65">
        <f t="shared" si="15"/>
        <v>98</v>
      </c>
      <c r="AO12" s="65">
        <f t="shared" si="16"/>
        <v>100</v>
      </c>
      <c r="AP12" s="65">
        <f t="shared" si="17"/>
        <v>100</v>
      </c>
      <c r="AQ12" s="64">
        <f t="shared" si="18"/>
        <v>99.2</v>
      </c>
      <c r="AR12" s="50">
        <f>Лист2!N9</f>
        <v>90</v>
      </c>
      <c r="AS12" s="50">
        <f t="shared" si="19"/>
        <v>91</v>
      </c>
      <c r="AT12" s="50">
        <f>Лист2!O9</f>
        <v>91</v>
      </c>
      <c r="AU12" s="50">
        <f t="shared" si="20"/>
        <v>91</v>
      </c>
      <c r="AV12" s="50">
        <f>Лист2!P9</f>
        <v>91</v>
      </c>
      <c r="AW12" s="50">
        <f t="shared" si="21"/>
        <v>91</v>
      </c>
      <c r="AX12" s="65">
        <f t="shared" si="22"/>
        <v>99</v>
      </c>
      <c r="AY12" s="65">
        <f t="shared" si="23"/>
        <v>100</v>
      </c>
      <c r="AZ12" s="65">
        <f t="shared" si="24"/>
        <v>100</v>
      </c>
      <c r="BA12" s="64">
        <f t="shared" si="25"/>
        <v>99.7</v>
      </c>
      <c r="BB12" s="50">
        <f t="shared" si="26"/>
        <v>86.32</v>
      </c>
      <c r="BC12" s="50" t="e">
        <f>RANK(BB12,#REF!)</f>
        <v>#REF!</v>
      </c>
    </row>
    <row r="13" spans="1:55" x14ac:dyDescent="0.25">
      <c r="A13" s="50">
        <v>64</v>
      </c>
      <c r="B13" s="33" t="str">
        <f>Лист1!E12</f>
        <v>МБДОУ «Детский сад №35»</v>
      </c>
      <c r="C13" s="50">
        <f>Лист2!B10</f>
        <v>136</v>
      </c>
      <c r="D13" s="50">
        <f>SUMIF(Лист1!J12:X12,"&lt;2")</f>
        <v>9.5</v>
      </c>
      <c r="E13" s="50">
        <f>COUNTIF(Лист1!J12:X12,"&lt;2")</f>
        <v>10</v>
      </c>
      <c r="F13" s="50">
        <f>SUMIF(Лист1!Y12:BV12,"&lt;2")</f>
        <v>31</v>
      </c>
      <c r="G13" s="50">
        <f>COUNTIF(Лист1!Y12:BV12,"&lt;2")</f>
        <v>39</v>
      </c>
      <c r="H13" s="50">
        <f>SUM(Лист1!BW12:CB12)</f>
        <v>3</v>
      </c>
      <c r="I13" s="50">
        <f>Лист2!D10</f>
        <v>70</v>
      </c>
      <c r="J13" s="50">
        <f>Лист2!C10</f>
        <v>72</v>
      </c>
      <c r="K13" s="50">
        <f>Лист2!F10</f>
        <v>42</v>
      </c>
      <c r="L13" s="50">
        <f>Лист2!E10</f>
        <v>43</v>
      </c>
      <c r="M13" s="65">
        <f t="shared" si="0"/>
        <v>87</v>
      </c>
      <c r="N13" s="65">
        <f t="shared" si="1"/>
        <v>90</v>
      </c>
      <c r="O13" s="65">
        <f t="shared" si="2"/>
        <v>97</v>
      </c>
      <c r="P13" s="64">
        <f t="shared" si="3"/>
        <v>91.9</v>
      </c>
      <c r="Q13" s="50">
        <f>SUM(Лист1!CC12:CG12)</f>
        <v>5</v>
      </c>
      <c r="R13" s="50"/>
      <c r="S13" s="50"/>
      <c r="T13" s="50">
        <f>Лист2!G10</f>
        <v>132</v>
      </c>
      <c r="U13" s="50">
        <f t="shared" si="4"/>
        <v>136</v>
      </c>
      <c r="V13" s="65">
        <f t="shared" si="5"/>
        <v>100</v>
      </c>
      <c r="W13" s="65">
        <f t="shared" si="6"/>
        <v>98</v>
      </c>
      <c r="X13" s="65">
        <f t="shared" si="7"/>
        <v>97</v>
      </c>
      <c r="Y13" s="64">
        <f t="shared" si="8"/>
        <v>98.5</v>
      </c>
      <c r="Z13" s="52">
        <f>IF(Лист1!I12=2,SUM(Лист1!CH12:CL12),MAX(SUM(Лист1!CH12:CL12),(Лист1!CI12+Лист1!CK12)*3))</f>
        <v>1</v>
      </c>
      <c r="AA13" s="50">
        <f>SUM(Лист1!CM12:CR12)</f>
        <v>3</v>
      </c>
      <c r="AB13" s="50">
        <f>Лист2!I10</f>
        <v>23</v>
      </c>
      <c r="AC13" s="50">
        <f>Лист2!H10</f>
        <v>23</v>
      </c>
      <c r="AD13" s="65">
        <f t="shared" si="9"/>
        <v>20</v>
      </c>
      <c r="AE13" s="65">
        <f t="shared" si="10"/>
        <v>60</v>
      </c>
      <c r="AF13" s="2">
        <f t="shared" si="11"/>
        <v>100</v>
      </c>
      <c r="AG13" s="64">
        <f t="shared" si="12"/>
        <v>60</v>
      </c>
      <c r="AH13" s="50">
        <f>Лист2!J10</f>
        <v>136</v>
      </c>
      <c r="AI13" s="50">
        <f t="shared" si="13"/>
        <v>136</v>
      </c>
      <c r="AJ13" s="50">
        <f>Лист2!K10</f>
        <v>136</v>
      </c>
      <c r="AK13" s="50">
        <f t="shared" si="14"/>
        <v>136</v>
      </c>
      <c r="AL13" s="50">
        <f>Лист2!M10</f>
        <v>59</v>
      </c>
      <c r="AM13" s="50">
        <f>Лист2!L10</f>
        <v>60</v>
      </c>
      <c r="AN13" s="65">
        <f t="shared" si="15"/>
        <v>100</v>
      </c>
      <c r="AO13" s="65">
        <f t="shared" si="16"/>
        <v>100</v>
      </c>
      <c r="AP13" s="65">
        <f t="shared" si="17"/>
        <v>98</v>
      </c>
      <c r="AQ13" s="64">
        <f t="shared" si="18"/>
        <v>99.6</v>
      </c>
      <c r="AR13" s="50">
        <f>Лист2!N10</f>
        <v>136</v>
      </c>
      <c r="AS13" s="50">
        <f t="shared" si="19"/>
        <v>136</v>
      </c>
      <c r="AT13" s="50">
        <f>Лист2!O10</f>
        <v>135</v>
      </c>
      <c r="AU13" s="50">
        <f t="shared" si="20"/>
        <v>136</v>
      </c>
      <c r="AV13" s="50">
        <f>Лист2!P10</f>
        <v>134</v>
      </c>
      <c r="AW13" s="50">
        <f t="shared" si="21"/>
        <v>136</v>
      </c>
      <c r="AX13" s="65">
        <f t="shared" si="22"/>
        <v>100</v>
      </c>
      <c r="AY13" s="65">
        <f t="shared" si="23"/>
        <v>99</v>
      </c>
      <c r="AZ13" s="65">
        <f t="shared" si="24"/>
        <v>99</v>
      </c>
      <c r="BA13" s="64">
        <f t="shared" si="25"/>
        <v>99.3</v>
      </c>
      <c r="BB13" s="50">
        <f t="shared" si="26"/>
        <v>89.86</v>
      </c>
      <c r="BC13" s="50" t="e">
        <f>RANK(BB13,#REF!)</f>
        <v>#REF!</v>
      </c>
    </row>
    <row r="14" spans="1:55" x14ac:dyDescent="0.25">
      <c r="A14" s="50">
        <v>65</v>
      </c>
      <c r="B14" s="33" t="str">
        <f>Лист1!E13</f>
        <v>МБДОУ «Детский сад №41»</v>
      </c>
      <c r="C14" s="50">
        <f>Лист2!B11</f>
        <v>244</v>
      </c>
      <c r="D14" s="50">
        <f>SUMIF(Лист1!J13:X13,"&lt;2")</f>
        <v>10</v>
      </c>
      <c r="E14" s="50">
        <f>COUNTIF(Лист1!J13:X13,"&lt;2")</f>
        <v>11</v>
      </c>
      <c r="F14" s="50">
        <f>SUMIF(Лист1!Y13:BV13,"&lt;2")</f>
        <v>39</v>
      </c>
      <c r="G14" s="50">
        <f>COUNTIF(Лист1!Y13:BV13,"&lt;2")</f>
        <v>40</v>
      </c>
      <c r="H14" s="50">
        <f>SUM(Лист1!BW13:CB13)</f>
        <v>6</v>
      </c>
      <c r="I14" s="50">
        <f>Лист2!D11</f>
        <v>243</v>
      </c>
      <c r="J14" s="50">
        <f>Лист2!C11</f>
        <v>243</v>
      </c>
      <c r="K14" s="50">
        <f>Лист2!F11</f>
        <v>242</v>
      </c>
      <c r="L14" s="50">
        <f>Лист2!E11</f>
        <v>244</v>
      </c>
      <c r="M14" s="65">
        <f t="shared" si="0"/>
        <v>94</v>
      </c>
      <c r="N14" s="65">
        <f t="shared" si="1"/>
        <v>100</v>
      </c>
      <c r="O14" s="65">
        <f t="shared" si="2"/>
        <v>100</v>
      </c>
      <c r="P14" s="64">
        <f t="shared" si="3"/>
        <v>98.2</v>
      </c>
      <c r="Q14" s="50">
        <f>SUM(Лист1!CC13:CG13)</f>
        <v>5</v>
      </c>
      <c r="R14" s="50"/>
      <c r="S14" s="50"/>
      <c r="T14" s="50">
        <f>Лист2!G11</f>
        <v>240</v>
      </c>
      <c r="U14" s="50">
        <f t="shared" si="4"/>
        <v>244</v>
      </c>
      <c r="V14" s="65">
        <f t="shared" si="5"/>
        <v>100</v>
      </c>
      <c r="W14" s="65">
        <f t="shared" si="6"/>
        <v>99</v>
      </c>
      <c r="X14" s="65">
        <f t="shared" si="7"/>
        <v>98</v>
      </c>
      <c r="Y14" s="64">
        <f t="shared" si="8"/>
        <v>99</v>
      </c>
      <c r="Z14" s="52">
        <f>IF(Лист1!I13=2,SUM(Лист1!CH13:CL13),MAX(SUM(Лист1!CH13:CL13),(Лист1!CI13+Лист1!CK13)*3))</f>
        <v>0</v>
      </c>
      <c r="AA14" s="50">
        <f>SUM(Лист1!CM13:CR13)</f>
        <v>3</v>
      </c>
      <c r="AB14" s="50">
        <f>Лист2!I11</f>
        <v>159</v>
      </c>
      <c r="AC14" s="50">
        <f>Лист2!H11</f>
        <v>162</v>
      </c>
      <c r="AD14" s="65">
        <f t="shared" si="9"/>
        <v>0</v>
      </c>
      <c r="AE14" s="65">
        <f t="shared" si="10"/>
        <v>60</v>
      </c>
      <c r="AF14" s="2">
        <f t="shared" si="11"/>
        <v>98.148148148148152</v>
      </c>
      <c r="AG14" s="64">
        <f t="shared" si="12"/>
        <v>53.4</v>
      </c>
      <c r="AH14" s="50">
        <f>Лист2!J11</f>
        <v>237</v>
      </c>
      <c r="AI14" s="50">
        <f t="shared" si="13"/>
        <v>244</v>
      </c>
      <c r="AJ14" s="50">
        <f>Лист2!K11</f>
        <v>237</v>
      </c>
      <c r="AK14" s="50">
        <f t="shared" si="14"/>
        <v>244</v>
      </c>
      <c r="AL14" s="50">
        <f>Лист2!M11</f>
        <v>242</v>
      </c>
      <c r="AM14" s="50">
        <f>Лист2!L11</f>
        <v>242</v>
      </c>
      <c r="AN14" s="65">
        <f t="shared" si="15"/>
        <v>97</v>
      </c>
      <c r="AO14" s="65">
        <f t="shared" si="16"/>
        <v>97</v>
      </c>
      <c r="AP14" s="65">
        <f t="shared" si="17"/>
        <v>100</v>
      </c>
      <c r="AQ14" s="64">
        <f t="shared" si="18"/>
        <v>97.6</v>
      </c>
      <c r="AR14" s="50">
        <f>Лист2!N11</f>
        <v>242</v>
      </c>
      <c r="AS14" s="50">
        <f t="shared" si="19"/>
        <v>244</v>
      </c>
      <c r="AT14" s="50">
        <f>Лист2!O11</f>
        <v>242</v>
      </c>
      <c r="AU14" s="50">
        <f t="shared" si="20"/>
        <v>244</v>
      </c>
      <c r="AV14" s="50">
        <f>Лист2!P11</f>
        <v>240</v>
      </c>
      <c r="AW14" s="50">
        <f t="shared" si="21"/>
        <v>244</v>
      </c>
      <c r="AX14" s="65">
        <f t="shared" si="22"/>
        <v>99</v>
      </c>
      <c r="AY14" s="65">
        <f t="shared" si="23"/>
        <v>99</v>
      </c>
      <c r="AZ14" s="65">
        <f t="shared" si="24"/>
        <v>98</v>
      </c>
      <c r="BA14" s="64">
        <f t="shared" si="25"/>
        <v>98.5</v>
      </c>
      <c r="BB14" s="50">
        <f t="shared" si="26"/>
        <v>89.34</v>
      </c>
      <c r="BC14" s="50" t="e">
        <f>RANK(BB14,#REF!)</f>
        <v>#REF!</v>
      </c>
    </row>
    <row r="15" spans="1:55" x14ac:dyDescent="0.25">
      <c r="A15" s="50">
        <v>66</v>
      </c>
      <c r="B15" s="33" t="str">
        <f>Лист1!E14</f>
        <v>МБДОУ «ЦРР-детский сад №44»</v>
      </c>
      <c r="C15" s="50">
        <f>Лист2!B12</f>
        <v>144</v>
      </c>
      <c r="D15" s="50">
        <f>SUMIF(Лист1!J14:X14,"&lt;2")</f>
        <v>10</v>
      </c>
      <c r="E15" s="50">
        <f>COUNTIF(Лист1!J14:X14,"&lt;2")</f>
        <v>10</v>
      </c>
      <c r="F15" s="50">
        <f>SUMIF(Лист1!Y14:BV14,"&lt;2")</f>
        <v>35</v>
      </c>
      <c r="G15" s="50">
        <f>COUNTIF(Лист1!Y14:BV14,"&lt;2")</f>
        <v>39</v>
      </c>
      <c r="H15" s="50">
        <f>SUM(Лист1!BW14:CB14)</f>
        <v>6</v>
      </c>
      <c r="I15" s="50">
        <f>Лист2!D12</f>
        <v>138</v>
      </c>
      <c r="J15" s="50">
        <f>Лист2!C12</f>
        <v>139</v>
      </c>
      <c r="K15" s="50">
        <f>Лист2!F12</f>
        <v>136</v>
      </c>
      <c r="L15" s="50">
        <f>Лист2!E12</f>
        <v>138</v>
      </c>
      <c r="M15" s="65">
        <f t="shared" si="0"/>
        <v>95</v>
      </c>
      <c r="N15" s="65">
        <f t="shared" si="1"/>
        <v>100</v>
      </c>
      <c r="O15" s="65">
        <f t="shared" si="2"/>
        <v>99</v>
      </c>
      <c r="P15" s="64">
        <f t="shared" si="3"/>
        <v>98.1</v>
      </c>
      <c r="Q15" s="50">
        <f>SUM(Лист1!CC14:CG14)</f>
        <v>5</v>
      </c>
      <c r="R15" s="50"/>
      <c r="S15" s="50"/>
      <c r="T15" s="50">
        <f>Лист2!G12</f>
        <v>140</v>
      </c>
      <c r="U15" s="50">
        <f t="shared" si="4"/>
        <v>144</v>
      </c>
      <c r="V15" s="65">
        <f t="shared" si="5"/>
        <v>100</v>
      </c>
      <c r="W15" s="65">
        <f t="shared" si="6"/>
        <v>98</v>
      </c>
      <c r="X15" s="65">
        <f t="shared" si="7"/>
        <v>97</v>
      </c>
      <c r="Y15" s="64">
        <f t="shared" ref="Y15:Y63" si="27">ROUND(V16*0.5+X15*0.5,1)</f>
        <v>98.5</v>
      </c>
      <c r="Z15" s="52">
        <f>IF(Лист1!I14=2,SUM(Лист1!CH14:CL14),MAX(SUM(Лист1!CH14:CL14),(Лист1!CI14+Лист1!CK14)*3))</f>
        <v>2</v>
      </c>
      <c r="AA15" s="50">
        <f>SUM(Лист1!CM14:CR14)</f>
        <v>5</v>
      </c>
      <c r="AB15" s="50">
        <f>Лист2!I12</f>
        <v>26</v>
      </c>
      <c r="AC15" s="50">
        <f>Лист2!H12</f>
        <v>26</v>
      </c>
      <c r="AD15" s="65">
        <f t="shared" si="9"/>
        <v>40</v>
      </c>
      <c r="AE15" s="65">
        <f t="shared" si="10"/>
        <v>100</v>
      </c>
      <c r="AF15" s="2">
        <f t="shared" si="11"/>
        <v>100</v>
      </c>
      <c r="AG15" s="64">
        <f t="shared" si="12"/>
        <v>82</v>
      </c>
      <c r="AH15" s="50">
        <f>Лист2!J12</f>
        <v>140</v>
      </c>
      <c r="AI15" s="50">
        <f t="shared" si="13"/>
        <v>144</v>
      </c>
      <c r="AJ15" s="50">
        <f>Лист2!K12</f>
        <v>143</v>
      </c>
      <c r="AK15" s="50">
        <f t="shared" si="14"/>
        <v>144</v>
      </c>
      <c r="AL15" s="50">
        <f>Лист2!M12</f>
        <v>130</v>
      </c>
      <c r="AM15" s="50">
        <f>Лист2!L12</f>
        <v>132</v>
      </c>
      <c r="AN15" s="65">
        <f t="shared" si="15"/>
        <v>97</v>
      </c>
      <c r="AO15" s="65">
        <f t="shared" si="16"/>
        <v>99</v>
      </c>
      <c r="AP15" s="65">
        <f t="shared" si="17"/>
        <v>98</v>
      </c>
      <c r="AQ15" s="64">
        <f t="shared" si="18"/>
        <v>98</v>
      </c>
      <c r="AR15" s="50">
        <f>Лист2!N12</f>
        <v>140</v>
      </c>
      <c r="AS15" s="50">
        <f t="shared" si="19"/>
        <v>144</v>
      </c>
      <c r="AT15" s="50">
        <f>Лист2!O12</f>
        <v>140</v>
      </c>
      <c r="AU15" s="50">
        <f t="shared" si="20"/>
        <v>144</v>
      </c>
      <c r="AV15" s="50">
        <f>Лист2!P12</f>
        <v>143</v>
      </c>
      <c r="AW15" s="50">
        <f t="shared" si="21"/>
        <v>144</v>
      </c>
      <c r="AX15" s="65">
        <f t="shared" si="22"/>
        <v>97</v>
      </c>
      <c r="AY15" s="65">
        <f t="shared" si="23"/>
        <v>97</v>
      </c>
      <c r="AZ15" s="65">
        <f t="shared" si="24"/>
        <v>99</v>
      </c>
      <c r="BA15" s="64">
        <f t="shared" ref="BA15:BA63" si="28">ROUND((0.3*AX15+0.2*AY15+0.5*AZ15),1)</f>
        <v>98</v>
      </c>
      <c r="BB15" s="50">
        <f t="shared" si="26"/>
        <v>94.92</v>
      </c>
      <c r="BC15" s="50" t="e">
        <f>RANK(BB15,#REF!)</f>
        <v>#REF!</v>
      </c>
    </row>
    <row r="16" spans="1:55" x14ac:dyDescent="0.25">
      <c r="A16" s="50">
        <v>67</v>
      </c>
      <c r="B16" s="33" t="str">
        <f>Лист1!E15</f>
        <v>МБДОУ «Детский сад №45»</v>
      </c>
      <c r="C16" s="50">
        <f>Лист2!B13</f>
        <v>163</v>
      </c>
      <c r="D16" s="50">
        <f>SUMIF(Лист1!J15:X15,"&lt;2")</f>
        <v>10</v>
      </c>
      <c r="E16" s="50">
        <f>COUNTIF(Лист1!J15:X15,"&lt;2")</f>
        <v>10</v>
      </c>
      <c r="F16" s="50">
        <f>SUMIF(Лист1!Y15:BV15,"&lt;2")</f>
        <v>36</v>
      </c>
      <c r="G16" s="50">
        <f>COUNTIF(Лист1!Y15:BV15,"&lt;2")</f>
        <v>39</v>
      </c>
      <c r="H16" s="50">
        <f>SUM(Лист1!BW15:CB15)</f>
        <v>6</v>
      </c>
      <c r="I16" s="50">
        <f>Лист2!D13</f>
        <v>107</v>
      </c>
      <c r="J16" s="50">
        <f>Лист2!C13</f>
        <v>109</v>
      </c>
      <c r="K16" s="50">
        <f>Лист2!F13</f>
        <v>80</v>
      </c>
      <c r="L16" s="50">
        <f>Лист2!E13</f>
        <v>82</v>
      </c>
      <c r="M16" s="65">
        <f t="shared" si="0"/>
        <v>96</v>
      </c>
      <c r="N16" s="65">
        <f t="shared" si="1"/>
        <v>100</v>
      </c>
      <c r="O16" s="65">
        <f t="shared" si="2"/>
        <v>98</v>
      </c>
      <c r="P16" s="64">
        <f t="shared" si="3"/>
        <v>98</v>
      </c>
      <c r="Q16" s="50">
        <f>SUM(Лист1!CC15:CG15)</f>
        <v>5</v>
      </c>
      <c r="R16" s="50"/>
      <c r="S16" s="50"/>
      <c r="T16" s="50">
        <f>Лист2!G13</f>
        <v>163</v>
      </c>
      <c r="U16" s="50">
        <f t="shared" si="4"/>
        <v>163</v>
      </c>
      <c r="V16" s="65">
        <f t="shared" si="5"/>
        <v>100</v>
      </c>
      <c r="W16" s="65">
        <f t="shared" si="6"/>
        <v>100</v>
      </c>
      <c r="X16" s="65">
        <f t="shared" si="7"/>
        <v>100</v>
      </c>
      <c r="Y16" s="64">
        <f t="shared" si="27"/>
        <v>100</v>
      </c>
      <c r="Z16" s="52">
        <f>IF(Лист1!I15=2,SUM(Лист1!CH15:CL15),MAX(SUM(Лист1!CH15:CL15),(Лист1!CI15+Лист1!CK15)*3))</f>
        <v>1</v>
      </c>
      <c r="AA16" s="50">
        <f>SUM(Лист1!CM15:CR15)</f>
        <v>2</v>
      </c>
      <c r="AB16" s="50">
        <f>Лист2!I13</f>
        <v>19</v>
      </c>
      <c r="AC16" s="50">
        <f>Лист2!H13</f>
        <v>19</v>
      </c>
      <c r="AD16" s="65">
        <f t="shared" si="9"/>
        <v>20</v>
      </c>
      <c r="AE16" s="65">
        <f t="shared" si="10"/>
        <v>40</v>
      </c>
      <c r="AF16" s="2">
        <f t="shared" si="11"/>
        <v>100</v>
      </c>
      <c r="AG16" s="64">
        <f t="shared" si="12"/>
        <v>52</v>
      </c>
      <c r="AH16" s="50">
        <f>Лист2!J13</f>
        <v>163</v>
      </c>
      <c r="AI16" s="50">
        <f t="shared" si="13"/>
        <v>163</v>
      </c>
      <c r="AJ16" s="50">
        <f>Лист2!K13</f>
        <v>159</v>
      </c>
      <c r="AK16" s="50">
        <f t="shared" si="14"/>
        <v>163</v>
      </c>
      <c r="AL16" s="50">
        <f>Лист2!M13</f>
        <v>94</v>
      </c>
      <c r="AM16" s="50">
        <f>Лист2!L13</f>
        <v>94</v>
      </c>
      <c r="AN16" s="65">
        <f t="shared" si="15"/>
        <v>100</v>
      </c>
      <c r="AO16" s="65">
        <f t="shared" si="16"/>
        <v>98</v>
      </c>
      <c r="AP16" s="65">
        <f t="shared" si="17"/>
        <v>100</v>
      </c>
      <c r="AQ16" s="64">
        <f t="shared" si="18"/>
        <v>99.2</v>
      </c>
      <c r="AR16" s="50">
        <f>Лист2!N13</f>
        <v>160</v>
      </c>
      <c r="AS16" s="50">
        <f t="shared" si="19"/>
        <v>163</v>
      </c>
      <c r="AT16" s="50">
        <f>Лист2!O13</f>
        <v>159</v>
      </c>
      <c r="AU16" s="50">
        <f t="shared" si="20"/>
        <v>163</v>
      </c>
      <c r="AV16" s="50">
        <f>Лист2!P13</f>
        <v>160</v>
      </c>
      <c r="AW16" s="50">
        <f t="shared" si="21"/>
        <v>163</v>
      </c>
      <c r="AX16" s="65">
        <f t="shared" si="22"/>
        <v>98</v>
      </c>
      <c r="AY16" s="65">
        <f t="shared" si="23"/>
        <v>98</v>
      </c>
      <c r="AZ16" s="65">
        <f t="shared" si="24"/>
        <v>98</v>
      </c>
      <c r="BA16" s="64">
        <f t="shared" si="28"/>
        <v>98</v>
      </c>
      <c r="BB16" s="50">
        <f t="shared" si="26"/>
        <v>89.44</v>
      </c>
      <c r="BC16" s="50" t="e">
        <f>RANK(BB16,#REF!)</f>
        <v>#REF!</v>
      </c>
    </row>
    <row r="17" spans="1:55" x14ac:dyDescent="0.25">
      <c r="A17" s="50">
        <v>68</v>
      </c>
      <c r="B17" s="33" t="str">
        <f>Лист1!E16</f>
        <v>МБДОУ «ЦРР - детский сад№59»</v>
      </c>
      <c r="C17" s="50">
        <f>Лист2!B14</f>
        <v>128</v>
      </c>
      <c r="D17" s="50">
        <f>SUMIF(Лист1!J16:X16,"&lt;2")</f>
        <v>9</v>
      </c>
      <c r="E17" s="50">
        <f>COUNTIF(Лист1!J16:X16,"&lt;2")</f>
        <v>10</v>
      </c>
      <c r="F17" s="50">
        <f>SUMIF(Лист1!Y16:BV16,"&lt;2")</f>
        <v>38</v>
      </c>
      <c r="G17" s="50">
        <f>COUNTIF(Лист1!Y16:BV16,"&lt;2")</f>
        <v>38</v>
      </c>
      <c r="H17" s="50">
        <f>SUM(Лист1!BW16:CB16)</f>
        <v>6</v>
      </c>
      <c r="I17" s="50">
        <f>Лист2!D14</f>
        <v>55</v>
      </c>
      <c r="J17" s="50">
        <f>Лист2!C14</f>
        <v>55</v>
      </c>
      <c r="K17" s="50">
        <f>Лист2!F14</f>
        <v>47</v>
      </c>
      <c r="L17" s="50">
        <f>Лист2!E14</f>
        <v>47</v>
      </c>
      <c r="M17" s="65">
        <f t="shared" si="0"/>
        <v>95</v>
      </c>
      <c r="N17" s="65">
        <f t="shared" si="1"/>
        <v>100</v>
      </c>
      <c r="O17" s="65">
        <f t="shared" si="2"/>
        <v>100</v>
      </c>
      <c r="P17" s="64">
        <f t="shared" si="3"/>
        <v>98.5</v>
      </c>
      <c r="Q17" s="50">
        <f>SUM(Лист1!CC16:CG16)</f>
        <v>5</v>
      </c>
      <c r="R17" s="50"/>
      <c r="S17" s="50"/>
      <c r="T17" s="50">
        <f>Лист2!G14</f>
        <v>127</v>
      </c>
      <c r="U17" s="50">
        <f t="shared" si="4"/>
        <v>128</v>
      </c>
      <c r="V17" s="65">
        <f t="shared" si="5"/>
        <v>100</v>
      </c>
      <c r="W17" s="65">
        <f t="shared" si="6"/>
        <v>99</v>
      </c>
      <c r="X17" s="65">
        <f t="shared" si="7"/>
        <v>99</v>
      </c>
      <c r="Y17" s="64">
        <f t="shared" si="27"/>
        <v>99.5</v>
      </c>
      <c r="Z17" s="52">
        <f>IF(Лист1!I16=2,SUM(Лист1!CH16:CL16),MAX(SUM(Лист1!CH16:CL16),(Лист1!CI16+Лист1!CK16)*3))</f>
        <v>3</v>
      </c>
      <c r="AA17" s="50">
        <f>SUM(Лист1!CM16:CR16)</f>
        <v>4</v>
      </c>
      <c r="AB17" s="50">
        <f>Лист2!I14</f>
        <v>16</v>
      </c>
      <c r="AC17" s="50">
        <f>Лист2!H14</f>
        <v>16</v>
      </c>
      <c r="AD17" s="65">
        <f t="shared" si="9"/>
        <v>60</v>
      </c>
      <c r="AE17" s="65">
        <f t="shared" si="10"/>
        <v>80</v>
      </c>
      <c r="AF17" s="2">
        <f t="shared" si="11"/>
        <v>100</v>
      </c>
      <c r="AG17" s="64">
        <f t="shared" si="12"/>
        <v>80</v>
      </c>
      <c r="AH17" s="50">
        <f>Лист2!J14</f>
        <v>126</v>
      </c>
      <c r="AI17" s="50">
        <f t="shared" si="13"/>
        <v>128</v>
      </c>
      <c r="AJ17" s="50">
        <f>Лист2!K14</f>
        <v>128</v>
      </c>
      <c r="AK17" s="50">
        <f t="shared" si="14"/>
        <v>128</v>
      </c>
      <c r="AL17" s="50">
        <f>Лист2!M14</f>
        <v>53</v>
      </c>
      <c r="AM17" s="50">
        <f>Лист2!L14</f>
        <v>53</v>
      </c>
      <c r="AN17" s="65">
        <f t="shared" si="15"/>
        <v>98</v>
      </c>
      <c r="AO17" s="65">
        <f t="shared" si="16"/>
        <v>100</v>
      </c>
      <c r="AP17" s="65">
        <f t="shared" si="17"/>
        <v>100</v>
      </c>
      <c r="AQ17" s="64">
        <f t="shared" si="18"/>
        <v>99.2</v>
      </c>
      <c r="AR17" s="50">
        <f>Лист2!N14</f>
        <v>125</v>
      </c>
      <c r="AS17" s="50">
        <f t="shared" si="19"/>
        <v>128</v>
      </c>
      <c r="AT17" s="50">
        <f>Лист2!O14</f>
        <v>125</v>
      </c>
      <c r="AU17" s="50">
        <f t="shared" si="20"/>
        <v>128</v>
      </c>
      <c r="AV17" s="50">
        <f>Лист2!P14</f>
        <v>125</v>
      </c>
      <c r="AW17" s="50">
        <f t="shared" si="21"/>
        <v>128</v>
      </c>
      <c r="AX17" s="65">
        <f t="shared" si="22"/>
        <v>98</v>
      </c>
      <c r="AY17" s="65">
        <f t="shared" si="23"/>
        <v>98</v>
      </c>
      <c r="AZ17" s="65">
        <f t="shared" si="24"/>
        <v>98</v>
      </c>
      <c r="BA17" s="64">
        <f t="shared" si="28"/>
        <v>98</v>
      </c>
      <c r="BB17" s="50">
        <f t="shared" si="26"/>
        <v>95.039999999999992</v>
      </c>
      <c r="BC17" s="50" t="e">
        <f>RANK(BB17,#REF!)</f>
        <v>#REF!</v>
      </c>
    </row>
    <row r="18" spans="1:55" x14ac:dyDescent="0.25">
      <c r="A18" s="50">
        <v>69</v>
      </c>
      <c r="B18" s="33" t="str">
        <f>Лист1!E17</f>
        <v>МБДОУ «Детский сад №67»</v>
      </c>
      <c r="C18" s="50">
        <f>Лист2!B15</f>
        <v>75</v>
      </c>
      <c r="D18" s="50">
        <f>SUMIF(Лист1!J17:X17,"&lt;2")</f>
        <v>6.5</v>
      </c>
      <c r="E18" s="50">
        <f>COUNTIF(Лист1!J17:X17,"&lt;2")</f>
        <v>10</v>
      </c>
      <c r="F18" s="50">
        <f>SUMIF(Лист1!Y17:BV17,"&lt;2")</f>
        <v>25.5</v>
      </c>
      <c r="G18" s="50">
        <f>COUNTIF(Лист1!Y17:BV17,"&lt;2")</f>
        <v>39</v>
      </c>
      <c r="H18" s="50">
        <f>SUM(Лист1!BW17:CB17)</f>
        <v>6</v>
      </c>
      <c r="I18" s="50">
        <f>Лист2!D15</f>
        <v>69</v>
      </c>
      <c r="J18" s="50">
        <f>Лист2!C15</f>
        <v>71</v>
      </c>
      <c r="K18" s="50">
        <f>Лист2!F15</f>
        <v>69</v>
      </c>
      <c r="L18" s="50">
        <f>Лист2!E15</f>
        <v>70</v>
      </c>
      <c r="M18" s="65">
        <f t="shared" si="0"/>
        <v>65</v>
      </c>
      <c r="N18" s="65">
        <f t="shared" si="1"/>
        <v>100</v>
      </c>
      <c r="O18" s="65">
        <f t="shared" si="2"/>
        <v>98</v>
      </c>
      <c r="P18" s="64">
        <f t="shared" si="3"/>
        <v>88.7</v>
      </c>
      <c r="Q18" s="50">
        <f>SUM(Лист1!CC17:CG17)</f>
        <v>5</v>
      </c>
      <c r="R18" s="50"/>
      <c r="S18" s="50"/>
      <c r="T18" s="50">
        <f>Лист2!G15</f>
        <v>75</v>
      </c>
      <c r="U18" s="50">
        <f t="shared" si="4"/>
        <v>75</v>
      </c>
      <c r="V18" s="65">
        <f t="shared" si="5"/>
        <v>100</v>
      </c>
      <c r="W18" s="65">
        <f t="shared" si="6"/>
        <v>100</v>
      </c>
      <c r="X18" s="65">
        <f t="shared" si="7"/>
        <v>100</v>
      </c>
      <c r="Y18" s="64">
        <f t="shared" si="27"/>
        <v>100</v>
      </c>
      <c r="Z18" s="52">
        <f>IF(Лист1!I17=2,SUM(Лист1!CH17:CL17),MAX(SUM(Лист1!CH17:CL17),(Лист1!CI17+Лист1!CK17)*3))</f>
        <v>1</v>
      </c>
      <c r="AA18" s="50">
        <f>SUM(Лист1!CM17:CR17)</f>
        <v>3</v>
      </c>
      <c r="AB18" s="50">
        <f>Лист2!I15</f>
        <v>49</v>
      </c>
      <c r="AC18" s="50">
        <f>Лист2!H15</f>
        <v>50</v>
      </c>
      <c r="AD18" s="65">
        <f t="shared" si="9"/>
        <v>20</v>
      </c>
      <c r="AE18" s="65">
        <f t="shared" si="10"/>
        <v>60</v>
      </c>
      <c r="AF18" s="2">
        <f t="shared" si="11"/>
        <v>98</v>
      </c>
      <c r="AG18" s="64">
        <f t="shared" si="12"/>
        <v>59.4</v>
      </c>
      <c r="AH18" s="50">
        <f>Лист2!J15</f>
        <v>75</v>
      </c>
      <c r="AI18" s="50">
        <f t="shared" si="13"/>
        <v>75</v>
      </c>
      <c r="AJ18" s="50">
        <f>Лист2!K15</f>
        <v>75</v>
      </c>
      <c r="AK18" s="50">
        <f t="shared" si="14"/>
        <v>75</v>
      </c>
      <c r="AL18" s="50">
        <f>Лист2!M15</f>
        <v>65</v>
      </c>
      <c r="AM18" s="50">
        <f>Лист2!L15</f>
        <v>66</v>
      </c>
      <c r="AN18" s="65">
        <f t="shared" si="15"/>
        <v>100</v>
      </c>
      <c r="AO18" s="65">
        <f t="shared" si="16"/>
        <v>100</v>
      </c>
      <c r="AP18" s="65">
        <f t="shared" si="17"/>
        <v>98</v>
      </c>
      <c r="AQ18" s="64">
        <f t="shared" si="18"/>
        <v>99.6</v>
      </c>
      <c r="AR18" s="50">
        <f>Лист2!N15</f>
        <v>75</v>
      </c>
      <c r="AS18" s="50">
        <f t="shared" si="19"/>
        <v>75</v>
      </c>
      <c r="AT18" s="50">
        <f>Лист2!O15</f>
        <v>74</v>
      </c>
      <c r="AU18" s="50">
        <f t="shared" si="20"/>
        <v>75</v>
      </c>
      <c r="AV18" s="50">
        <f>Лист2!P15</f>
        <v>74</v>
      </c>
      <c r="AW18" s="50">
        <f t="shared" si="21"/>
        <v>75</v>
      </c>
      <c r="AX18" s="65">
        <f t="shared" si="22"/>
        <v>100</v>
      </c>
      <c r="AY18" s="65">
        <f t="shared" si="23"/>
        <v>99</v>
      </c>
      <c r="AZ18" s="65">
        <f t="shared" si="24"/>
        <v>99</v>
      </c>
      <c r="BA18" s="64">
        <f t="shared" si="28"/>
        <v>99.3</v>
      </c>
      <c r="BB18" s="50">
        <f t="shared" si="26"/>
        <v>89.4</v>
      </c>
      <c r="BC18" s="50" t="e">
        <f>RANK(BB18,#REF!)</f>
        <v>#REF!</v>
      </c>
    </row>
    <row r="19" spans="1:55" x14ac:dyDescent="0.25">
      <c r="A19" s="50">
        <v>70</v>
      </c>
      <c r="B19" s="33" t="str">
        <f>Лист1!E18</f>
        <v>МБДОУ «ЦРР - детский сад №70</v>
      </c>
      <c r="C19" s="50">
        <f>Лист2!B16</f>
        <v>107</v>
      </c>
      <c r="D19" s="50">
        <f>SUMIF(Лист1!J18:X18,"&lt;2")</f>
        <v>10</v>
      </c>
      <c r="E19" s="50">
        <f>COUNTIF(Лист1!J18:X18,"&lt;2")</f>
        <v>10</v>
      </c>
      <c r="F19" s="50">
        <f>SUMIF(Лист1!Y18:BV18,"&lt;2")</f>
        <v>34</v>
      </c>
      <c r="G19" s="50">
        <f>COUNTIF(Лист1!Y18:BV18,"&lt;2")</f>
        <v>39</v>
      </c>
      <c r="H19" s="50">
        <f>SUM(Лист1!BW18:CB18)</f>
        <v>5</v>
      </c>
      <c r="I19" s="50">
        <f>Лист2!D16</f>
        <v>86</v>
      </c>
      <c r="J19" s="50">
        <f>Лист2!C16</f>
        <v>86</v>
      </c>
      <c r="K19" s="50">
        <f>Лист2!F16</f>
        <v>79</v>
      </c>
      <c r="L19" s="50">
        <f>Лист2!E16</f>
        <v>79</v>
      </c>
      <c r="M19" s="65">
        <f t="shared" si="0"/>
        <v>94</v>
      </c>
      <c r="N19" s="65">
        <f t="shared" si="1"/>
        <v>100</v>
      </c>
      <c r="O19" s="65">
        <f t="shared" si="2"/>
        <v>100</v>
      </c>
      <c r="P19" s="64">
        <f t="shared" si="3"/>
        <v>98.2</v>
      </c>
      <c r="Q19" s="50">
        <f>SUM(Лист1!CC18:CG18)</f>
        <v>5</v>
      </c>
      <c r="R19" s="50"/>
      <c r="S19" s="50"/>
      <c r="T19" s="50">
        <f>Лист2!G16</f>
        <v>104</v>
      </c>
      <c r="U19" s="50">
        <f t="shared" si="4"/>
        <v>107</v>
      </c>
      <c r="V19" s="65">
        <f t="shared" si="5"/>
        <v>100</v>
      </c>
      <c r="W19" s="65">
        <f t="shared" si="6"/>
        <v>98</v>
      </c>
      <c r="X19" s="65">
        <f t="shared" si="7"/>
        <v>97</v>
      </c>
      <c r="Y19" s="64">
        <f t="shared" si="27"/>
        <v>98.5</v>
      </c>
      <c r="Z19" s="52">
        <f>IF(Лист1!I18=2,SUM(Лист1!CH18:CL18),MAX(SUM(Лист1!CH18:CL18),(Лист1!CI18+Лист1!CK18)*3))</f>
        <v>0</v>
      </c>
      <c r="AA19" s="50">
        <f>SUM(Лист1!CM18:CR18)</f>
        <v>2</v>
      </c>
      <c r="AB19" s="50">
        <f>Лист2!I16</f>
        <v>10</v>
      </c>
      <c r="AC19" s="50">
        <f>Лист2!H16</f>
        <v>10</v>
      </c>
      <c r="AD19" s="65">
        <f t="shared" si="9"/>
        <v>0</v>
      </c>
      <c r="AE19" s="65">
        <f t="shared" si="10"/>
        <v>40</v>
      </c>
      <c r="AF19" s="2">
        <f t="shared" si="11"/>
        <v>100</v>
      </c>
      <c r="AG19" s="64">
        <f t="shared" si="12"/>
        <v>46</v>
      </c>
      <c r="AH19" s="50">
        <f>Лист2!J16</f>
        <v>107</v>
      </c>
      <c r="AI19" s="50">
        <f t="shared" si="13"/>
        <v>107</v>
      </c>
      <c r="AJ19" s="50">
        <f>Лист2!K16</f>
        <v>107</v>
      </c>
      <c r="AK19" s="50">
        <f t="shared" si="14"/>
        <v>107</v>
      </c>
      <c r="AL19" s="50">
        <f>Лист2!M16</f>
        <v>69</v>
      </c>
      <c r="AM19" s="50">
        <f>Лист2!L16</f>
        <v>70</v>
      </c>
      <c r="AN19" s="65">
        <f t="shared" si="15"/>
        <v>100</v>
      </c>
      <c r="AO19" s="65">
        <f t="shared" si="16"/>
        <v>100</v>
      </c>
      <c r="AP19" s="65">
        <f t="shared" si="17"/>
        <v>99</v>
      </c>
      <c r="AQ19" s="64">
        <f t="shared" si="18"/>
        <v>99.8</v>
      </c>
      <c r="AR19" s="50">
        <f>Лист2!N16</f>
        <v>106</v>
      </c>
      <c r="AS19" s="50">
        <f t="shared" si="19"/>
        <v>107</v>
      </c>
      <c r="AT19" s="50">
        <f>Лист2!O16</f>
        <v>105</v>
      </c>
      <c r="AU19" s="50">
        <f t="shared" si="20"/>
        <v>107</v>
      </c>
      <c r="AV19" s="50">
        <f>Лист2!P16</f>
        <v>106</v>
      </c>
      <c r="AW19" s="50">
        <f t="shared" si="21"/>
        <v>107</v>
      </c>
      <c r="AX19" s="65">
        <f t="shared" si="22"/>
        <v>99</v>
      </c>
      <c r="AY19" s="65">
        <f t="shared" si="23"/>
        <v>98</v>
      </c>
      <c r="AZ19" s="65">
        <f t="shared" si="24"/>
        <v>99</v>
      </c>
      <c r="BA19" s="64">
        <f t="shared" si="28"/>
        <v>98.8</v>
      </c>
      <c r="BB19" s="50">
        <f t="shared" si="26"/>
        <v>88.26</v>
      </c>
      <c r="BC19" s="50" t="e">
        <f>RANK(BB19,#REF!)</f>
        <v>#REF!</v>
      </c>
    </row>
    <row r="20" spans="1:55" x14ac:dyDescent="0.25">
      <c r="A20" s="50">
        <v>71</v>
      </c>
      <c r="B20" s="33" t="str">
        <f>Лист1!E19</f>
        <v>МБДОУ «Детский сад №73»</v>
      </c>
      <c r="C20" s="50">
        <f>Лист2!B17</f>
        <v>109</v>
      </c>
      <c r="D20" s="50">
        <f>SUMIF(Лист1!J19:X19,"&lt;2")</f>
        <v>8</v>
      </c>
      <c r="E20" s="50">
        <f>COUNTIF(Лист1!J19:X19,"&lt;2")</f>
        <v>10</v>
      </c>
      <c r="F20" s="50">
        <f>SUMIF(Лист1!Y19:BV19,"&lt;2")</f>
        <v>31</v>
      </c>
      <c r="G20" s="50">
        <f>COUNTIF(Лист1!Y19:BV19,"&lt;2")</f>
        <v>39</v>
      </c>
      <c r="H20" s="50">
        <f>SUM(Лист1!BW19:CB19)</f>
        <v>6</v>
      </c>
      <c r="I20" s="50">
        <f>Лист2!D17</f>
        <v>64</v>
      </c>
      <c r="J20" s="50">
        <f>Лист2!C17</f>
        <v>64</v>
      </c>
      <c r="K20" s="50">
        <f>Лист2!F17</f>
        <v>44</v>
      </c>
      <c r="L20" s="50">
        <f>Лист2!E17</f>
        <v>45</v>
      </c>
      <c r="M20" s="65">
        <f t="shared" si="0"/>
        <v>80</v>
      </c>
      <c r="N20" s="65">
        <f t="shared" si="1"/>
        <v>100</v>
      </c>
      <c r="O20" s="65">
        <f t="shared" si="2"/>
        <v>99</v>
      </c>
      <c r="P20" s="64">
        <f t="shared" si="3"/>
        <v>93.6</v>
      </c>
      <c r="Q20" s="50">
        <f>SUM(Лист1!CC19:CG19)</f>
        <v>5</v>
      </c>
      <c r="R20" s="50"/>
      <c r="S20" s="50"/>
      <c r="T20" s="50">
        <f>Лист2!G17</f>
        <v>108</v>
      </c>
      <c r="U20" s="50">
        <f t="shared" si="4"/>
        <v>109</v>
      </c>
      <c r="V20" s="65">
        <f t="shared" si="5"/>
        <v>100</v>
      </c>
      <c r="W20" s="65">
        <f t="shared" si="6"/>
        <v>99</v>
      </c>
      <c r="X20" s="65">
        <f t="shared" si="7"/>
        <v>99</v>
      </c>
      <c r="Y20" s="64">
        <f t="shared" si="27"/>
        <v>99.5</v>
      </c>
      <c r="Z20" s="52">
        <f>IF(Лист1!I19=2,SUM(Лист1!CH19:CL19),MAX(SUM(Лист1!CH19:CL19),(Лист1!CI19+Лист1!CK19)*3))</f>
        <v>3</v>
      </c>
      <c r="AA20" s="50">
        <f>SUM(Лист1!CM19:CR19)</f>
        <v>3</v>
      </c>
      <c r="AB20" s="50">
        <f>Лист2!I17</f>
        <v>10</v>
      </c>
      <c r="AC20" s="50">
        <f>Лист2!H17</f>
        <v>10</v>
      </c>
      <c r="AD20" s="65">
        <f t="shared" si="9"/>
        <v>60</v>
      </c>
      <c r="AE20" s="65">
        <f t="shared" si="10"/>
        <v>60</v>
      </c>
      <c r="AF20" s="2">
        <f t="shared" si="11"/>
        <v>100</v>
      </c>
      <c r="AG20" s="64">
        <f t="shared" si="12"/>
        <v>72</v>
      </c>
      <c r="AH20" s="50">
        <f>Лист2!J17</f>
        <v>109</v>
      </c>
      <c r="AI20" s="50">
        <f t="shared" si="13"/>
        <v>109</v>
      </c>
      <c r="AJ20" s="50">
        <f>Лист2!K17</f>
        <v>109</v>
      </c>
      <c r="AK20" s="50">
        <f t="shared" si="14"/>
        <v>109</v>
      </c>
      <c r="AL20" s="50">
        <f>Лист2!M17</f>
        <v>36</v>
      </c>
      <c r="AM20" s="50">
        <f>Лист2!L17</f>
        <v>37</v>
      </c>
      <c r="AN20" s="65">
        <f t="shared" si="15"/>
        <v>100</v>
      </c>
      <c r="AO20" s="65">
        <f t="shared" si="16"/>
        <v>100</v>
      </c>
      <c r="AP20" s="65">
        <f t="shared" si="17"/>
        <v>97</v>
      </c>
      <c r="AQ20" s="64">
        <f t="shared" si="18"/>
        <v>99.4</v>
      </c>
      <c r="AR20" s="50">
        <f>Лист2!N17</f>
        <v>107</v>
      </c>
      <c r="AS20" s="50">
        <f t="shared" si="19"/>
        <v>109</v>
      </c>
      <c r="AT20" s="50">
        <f>Лист2!O17</f>
        <v>108</v>
      </c>
      <c r="AU20" s="50">
        <f t="shared" si="20"/>
        <v>109</v>
      </c>
      <c r="AV20" s="50">
        <f>Лист2!P17</f>
        <v>107</v>
      </c>
      <c r="AW20" s="50">
        <f t="shared" si="21"/>
        <v>109</v>
      </c>
      <c r="AX20" s="65">
        <f t="shared" si="22"/>
        <v>98</v>
      </c>
      <c r="AY20" s="65">
        <f t="shared" si="23"/>
        <v>99</v>
      </c>
      <c r="AZ20" s="65">
        <f t="shared" si="24"/>
        <v>98</v>
      </c>
      <c r="BA20" s="64">
        <f t="shared" si="28"/>
        <v>98.2</v>
      </c>
      <c r="BB20" s="50">
        <f t="shared" si="26"/>
        <v>92.539999999999992</v>
      </c>
      <c r="BC20" s="50" t="e">
        <f>RANK(BB20,#REF!)</f>
        <v>#REF!</v>
      </c>
    </row>
    <row r="21" spans="1:55" x14ac:dyDescent="0.25">
      <c r="A21" s="50">
        <v>72</v>
      </c>
      <c r="B21" s="33" t="str">
        <f>Лист1!E20</f>
        <v>МБДОУ «Детский сад №77»</v>
      </c>
      <c r="C21" s="50">
        <f>Лист2!B18</f>
        <v>173</v>
      </c>
      <c r="D21" s="50">
        <f>SUMIF(Лист1!J20:X20,"&lt;2")</f>
        <v>9</v>
      </c>
      <c r="E21" s="50">
        <f>COUNTIF(Лист1!J20:X20,"&lt;2")</f>
        <v>10</v>
      </c>
      <c r="F21" s="50">
        <f>SUMIF(Лист1!Y20:BV20,"&lt;2")</f>
        <v>28</v>
      </c>
      <c r="G21" s="50">
        <f>COUNTIF(Лист1!Y20:BV20,"&lt;2")</f>
        <v>39</v>
      </c>
      <c r="H21" s="50">
        <f>SUM(Лист1!BW20:CB20)</f>
        <v>6</v>
      </c>
      <c r="I21" s="50">
        <f>Лист2!D18</f>
        <v>137</v>
      </c>
      <c r="J21" s="50">
        <f>Лист2!C18</f>
        <v>138</v>
      </c>
      <c r="K21" s="50">
        <f>Лист2!F18</f>
        <v>129</v>
      </c>
      <c r="L21" s="50">
        <f>Лист2!E18</f>
        <v>131</v>
      </c>
      <c r="M21" s="65">
        <f t="shared" si="0"/>
        <v>81</v>
      </c>
      <c r="N21" s="65">
        <f t="shared" si="1"/>
        <v>100</v>
      </c>
      <c r="O21" s="65">
        <f t="shared" si="2"/>
        <v>99</v>
      </c>
      <c r="P21" s="64">
        <f t="shared" si="3"/>
        <v>93.9</v>
      </c>
      <c r="Q21" s="50">
        <f>SUM(Лист1!CC20:CG20)</f>
        <v>5</v>
      </c>
      <c r="R21" s="50"/>
      <c r="S21" s="50"/>
      <c r="T21" s="50">
        <f>Лист2!G18</f>
        <v>170</v>
      </c>
      <c r="U21" s="50">
        <f t="shared" si="4"/>
        <v>173</v>
      </c>
      <c r="V21" s="65">
        <f t="shared" si="5"/>
        <v>100</v>
      </c>
      <c r="W21" s="65">
        <f t="shared" si="6"/>
        <v>99</v>
      </c>
      <c r="X21" s="65">
        <f t="shared" si="7"/>
        <v>98</v>
      </c>
      <c r="Y21" s="64">
        <f t="shared" si="27"/>
        <v>99</v>
      </c>
      <c r="Z21" s="52">
        <f>IF(Лист1!I20=2,SUM(Лист1!CH20:CL20),MAX(SUM(Лист1!CH20:CL20),(Лист1!CI20+Лист1!CK20)*3))</f>
        <v>1</v>
      </c>
      <c r="AA21" s="50">
        <f>SUM(Лист1!CM20:CR20)</f>
        <v>1</v>
      </c>
      <c r="AB21" s="50">
        <f>Лист2!I18</f>
        <v>19</v>
      </c>
      <c r="AC21" s="50">
        <f>Лист2!H18</f>
        <v>19</v>
      </c>
      <c r="AD21" s="65">
        <f t="shared" si="9"/>
        <v>20</v>
      </c>
      <c r="AE21" s="65">
        <f t="shared" si="10"/>
        <v>20</v>
      </c>
      <c r="AF21" s="2">
        <f t="shared" si="11"/>
        <v>100</v>
      </c>
      <c r="AG21" s="64">
        <f t="shared" si="12"/>
        <v>44</v>
      </c>
      <c r="AH21" s="50">
        <f>Лист2!J18</f>
        <v>173</v>
      </c>
      <c r="AI21" s="50">
        <f t="shared" si="13"/>
        <v>173</v>
      </c>
      <c r="AJ21" s="50">
        <f>Лист2!K18</f>
        <v>173</v>
      </c>
      <c r="AK21" s="50">
        <f t="shared" si="14"/>
        <v>173</v>
      </c>
      <c r="AL21" s="50">
        <f>Лист2!M18</f>
        <v>132</v>
      </c>
      <c r="AM21" s="50">
        <f>Лист2!L18</f>
        <v>134</v>
      </c>
      <c r="AN21" s="65">
        <f t="shared" si="15"/>
        <v>100</v>
      </c>
      <c r="AO21" s="65">
        <f t="shared" si="16"/>
        <v>100</v>
      </c>
      <c r="AP21" s="65">
        <f t="shared" si="17"/>
        <v>99</v>
      </c>
      <c r="AQ21" s="64">
        <f t="shared" si="18"/>
        <v>99.8</v>
      </c>
      <c r="AR21" s="50">
        <f>Лист2!N18</f>
        <v>168</v>
      </c>
      <c r="AS21" s="50">
        <f t="shared" si="19"/>
        <v>173</v>
      </c>
      <c r="AT21" s="50">
        <f>Лист2!O18</f>
        <v>172</v>
      </c>
      <c r="AU21" s="50">
        <f t="shared" si="20"/>
        <v>173</v>
      </c>
      <c r="AV21" s="50">
        <f>Лист2!P18</f>
        <v>168</v>
      </c>
      <c r="AW21" s="50">
        <f t="shared" si="21"/>
        <v>173</v>
      </c>
      <c r="AX21" s="65">
        <f t="shared" si="22"/>
        <v>97</v>
      </c>
      <c r="AY21" s="65">
        <f t="shared" si="23"/>
        <v>99</v>
      </c>
      <c r="AZ21" s="65">
        <f t="shared" si="24"/>
        <v>97</v>
      </c>
      <c r="BA21" s="64">
        <f t="shared" si="28"/>
        <v>97.4</v>
      </c>
      <c r="BB21" s="50">
        <f t="shared" si="26"/>
        <v>86.820000000000007</v>
      </c>
      <c r="BC21" s="50" t="e">
        <f>RANK(BB21,#REF!)</f>
        <v>#REF!</v>
      </c>
    </row>
    <row r="22" spans="1:55" x14ac:dyDescent="0.25">
      <c r="A22" s="50">
        <v>73</v>
      </c>
      <c r="B22" s="33" t="str">
        <f>Лист1!E21</f>
        <v>МБДОУ «Детский сад №83»</v>
      </c>
      <c r="C22" s="50">
        <f>Лист2!B19</f>
        <v>113</v>
      </c>
      <c r="D22" s="50">
        <f>SUMIF(Лист1!J21:X21,"&lt;2")</f>
        <v>10</v>
      </c>
      <c r="E22" s="50">
        <f>COUNTIF(Лист1!J21:X21,"&lt;2")</f>
        <v>10</v>
      </c>
      <c r="F22" s="50">
        <f>SUMIF(Лист1!Y21:BV21,"&lt;2")</f>
        <v>35</v>
      </c>
      <c r="G22" s="50">
        <f>COUNTIF(Лист1!Y21:BV21,"&lt;2")</f>
        <v>40</v>
      </c>
      <c r="H22" s="50">
        <f>SUM(Лист1!BW21:CB21)</f>
        <v>6</v>
      </c>
      <c r="I22" s="50">
        <f>Лист2!D19</f>
        <v>109</v>
      </c>
      <c r="J22" s="50">
        <f>Лист2!C19</f>
        <v>112</v>
      </c>
      <c r="K22" s="50">
        <f>Лист2!F19</f>
        <v>101</v>
      </c>
      <c r="L22" s="50">
        <f>Лист2!E19</f>
        <v>102</v>
      </c>
      <c r="M22" s="65">
        <f t="shared" ref="M22:M63" si="29">ROUND((D22/E22+F22/G22)*50,0)</f>
        <v>94</v>
      </c>
      <c r="N22" s="65">
        <f t="shared" ref="N22:N63" si="30">ROUND(MIN(H22*30,100),0)</f>
        <v>100</v>
      </c>
      <c r="O22" s="65">
        <f t="shared" ref="O22:O63" si="31">ROUND((I22/J22+K22/L22)*50,0)</f>
        <v>98</v>
      </c>
      <c r="P22" s="64">
        <f t="shared" ref="P22:P63" si="32">ROUND(M22*0.3+N22*0.3+O22*0.4,1)</f>
        <v>97.4</v>
      </c>
      <c r="Q22" s="50">
        <f>SUM(Лист1!CC21:CG21)</f>
        <v>5</v>
      </c>
      <c r="R22" s="50"/>
      <c r="S22" s="50"/>
      <c r="T22" s="50">
        <f>Лист2!G19</f>
        <v>113</v>
      </c>
      <c r="U22" s="50">
        <f t="shared" ref="U22:U63" si="33">C22</f>
        <v>113</v>
      </c>
      <c r="V22" s="65">
        <f t="shared" ref="V22:V63" si="34">MIN(100,Q22*20)</f>
        <v>100</v>
      </c>
      <c r="W22" s="65">
        <f t="shared" ref="W22:W63" si="35">ROUNDDOWN((V22+X22)/2,0)</f>
        <v>100</v>
      </c>
      <c r="X22" s="65">
        <f t="shared" ref="X22:X63" si="36">ROUND(T22*100/U22,0)</f>
        <v>100</v>
      </c>
      <c r="Y22" s="64">
        <f t="shared" si="27"/>
        <v>100</v>
      </c>
      <c r="Z22" s="52">
        <f>IF(Лист1!I21=2,SUM(Лист1!CH21:CL21),MAX(SUM(Лист1!CH21:CL21),(Лист1!CI21+Лист1!CK21)*3))</f>
        <v>3</v>
      </c>
      <c r="AA22" s="50">
        <f>SUM(Лист1!CM21:CR21)</f>
        <v>6</v>
      </c>
      <c r="AB22" s="50">
        <f>Лист2!I19</f>
        <v>29</v>
      </c>
      <c r="AC22" s="50">
        <f>Лист2!H19</f>
        <v>29</v>
      </c>
      <c r="AD22" s="65">
        <f t="shared" ref="AD22:AD63" si="37">MIN(Z22*20,100)</f>
        <v>60</v>
      </c>
      <c r="AE22" s="65">
        <f t="shared" ref="AE22:AE63" si="38">MIN(AA22*20,100)</f>
        <v>100</v>
      </c>
      <c r="AF22" s="2">
        <f t="shared" ref="AF22:AF63" si="39">AB22*100/AC22</f>
        <v>100</v>
      </c>
      <c r="AG22" s="64">
        <f t="shared" ref="AG22:AG63" si="40">ROUND((0.3*AD22+0.4*AE22+0.3*AF22),1)</f>
        <v>88</v>
      </c>
      <c r="AH22" s="50">
        <f>Лист2!J19</f>
        <v>112</v>
      </c>
      <c r="AI22" s="50">
        <f t="shared" ref="AI22:AI63" si="41">C22</f>
        <v>113</v>
      </c>
      <c r="AJ22" s="50">
        <f>Лист2!K19</f>
        <v>113</v>
      </c>
      <c r="AK22" s="50">
        <f t="shared" ref="AK22:AK63" si="42">C22</f>
        <v>113</v>
      </c>
      <c r="AL22" s="50">
        <f>Лист2!M19</f>
        <v>99</v>
      </c>
      <c r="AM22" s="50">
        <f>Лист2!L19</f>
        <v>102</v>
      </c>
      <c r="AN22" s="65">
        <f t="shared" ref="AN22:AN63" si="43">ROUND(AH22*100/AI22,0)</f>
        <v>99</v>
      </c>
      <c r="AO22" s="65">
        <f t="shared" ref="AO22:AO63" si="44">ROUND(AJ22*100/AK22,0)</f>
        <v>100</v>
      </c>
      <c r="AP22" s="65">
        <f t="shared" ref="AP22:AP63" si="45">ROUND(AL22*100/AM22,0)</f>
        <v>97</v>
      </c>
      <c r="AQ22" s="64">
        <f t="shared" ref="AQ22:AQ63" si="46">ROUND((0.4*AN22+0.4*AO22+0.2*AP22),1)</f>
        <v>99</v>
      </c>
      <c r="AR22" s="50">
        <f>Лист2!N19</f>
        <v>112</v>
      </c>
      <c r="AS22" s="50">
        <f t="shared" ref="AS22:AS63" si="47">C22</f>
        <v>113</v>
      </c>
      <c r="AT22" s="50">
        <f>Лист2!O19</f>
        <v>113</v>
      </c>
      <c r="AU22" s="50">
        <f t="shared" ref="AU22:AU63" si="48">C22</f>
        <v>113</v>
      </c>
      <c r="AV22" s="50">
        <f>Лист2!P19</f>
        <v>112</v>
      </c>
      <c r="AW22" s="50">
        <f t="shared" ref="AW22:AW63" si="49">C22</f>
        <v>113</v>
      </c>
      <c r="AX22" s="65">
        <f t="shared" ref="AX22:AX63" si="50">ROUND(AR22*100/AS22,0)</f>
        <v>99</v>
      </c>
      <c r="AY22" s="65">
        <f t="shared" ref="AY22:AY63" si="51">ROUND(AT22*100/AU22,0)</f>
        <v>100</v>
      </c>
      <c r="AZ22" s="65">
        <f t="shared" ref="AZ22:AZ63" si="52">ROUND(AV22*100/AW22,0)</f>
        <v>99</v>
      </c>
      <c r="BA22" s="64">
        <f t="shared" si="28"/>
        <v>99.2</v>
      </c>
      <c r="BB22" s="50">
        <f t="shared" ref="BB22:BB63" si="53">(P22+Y22+AG22+AQ22+BA22)/5</f>
        <v>96.72</v>
      </c>
      <c r="BC22" s="50" t="e">
        <f>RANK(BB22,#REF!)</f>
        <v>#REF!</v>
      </c>
    </row>
    <row r="23" spans="1:55" x14ac:dyDescent="0.25">
      <c r="A23" s="50">
        <v>74</v>
      </c>
      <c r="B23" s="33" t="str">
        <f>Лист1!E22</f>
        <v>МБДОУ «ЦРР - Детский сад №85»</v>
      </c>
      <c r="C23" s="50">
        <f>Лист2!B20</f>
        <v>18</v>
      </c>
      <c r="D23" s="50">
        <f>SUMIF(Лист1!J22:X22,"&lt;2")</f>
        <v>8</v>
      </c>
      <c r="E23" s="50">
        <f>COUNTIF(Лист1!J22:X22,"&lt;2")</f>
        <v>10</v>
      </c>
      <c r="F23" s="50">
        <f>SUMIF(Лист1!Y22:BV22,"&lt;2")</f>
        <v>35</v>
      </c>
      <c r="G23" s="50">
        <f>COUNTIF(Лист1!Y22:BV22,"&lt;2")</f>
        <v>39</v>
      </c>
      <c r="H23" s="50">
        <f>SUM(Лист1!BW22:CB22)</f>
        <v>4</v>
      </c>
      <c r="I23" s="50">
        <f>Лист2!D20</f>
        <v>16</v>
      </c>
      <c r="J23" s="50">
        <f>Лист2!C20</f>
        <v>16</v>
      </c>
      <c r="K23" s="50">
        <f>Лист2!F20</f>
        <v>16</v>
      </c>
      <c r="L23" s="50">
        <f>Лист2!E20</f>
        <v>16</v>
      </c>
      <c r="M23" s="65">
        <f t="shared" si="29"/>
        <v>85</v>
      </c>
      <c r="N23" s="65">
        <f t="shared" si="30"/>
        <v>100</v>
      </c>
      <c r="O23" s="65">
        <f t="shared" si="31"/>
        <v>100</v>
      </c>
      <c r="P23" s="64">
        <f t="shared" si="32"/>
        <v>95.5</v>
      </c>
      <c r="Q23" s="50">
        <f>SUM(Лист1!CC22:CG22)</f>
        <v>5</v>
      </c>
      <c r="R23" s="50"/>
      <c r="S23" s="50"/>
      <c r="T23" s="50">
        <f>Лист2!G20</f>
        <v>18</v>
      </c>
      <c r="U23" s="50">
        <f t="shared" si="33"/>
        <v>18</v>
      </c>
      <c r="V23" s="65">
        <f t="shared" si="34"/>
        <v>100</v>
      </c>
      <c r="W23" s="65">
        <f t="shared" si="35"/>
        <v>100</v>
      </c>
      <c r="X23" s="65">
        <f t="shared" si="36"/>
        <v>100</v>
      </c>
      <c r="Y23" s="64">
        <f t="shared" si="27"/>
        <v>100</v>
      </c>
      <c r="Z23" s="52">
        <f>IF(Лист1!I22=2,SUM(Лист1!CH22:CL22),MAX(SUM(Лист1!CH22:CL22),(Лист1!CI22+Лист1!CK22)*3))</f>
        <v>1</v>
      </c>
      <c r="AA23" s="50">
        <f>SUM(Лист1!CM22:CR22)</f>
        <v>1</v>
      </c>
      <c r="AB23" s="50">
        <f>Лист2!I20</f>
        <v>2</v>
      </c>
      <c r="AC23" s="50">
        <f>Лист2!H20</f>
        <v>2</v>
      </c>
      <c r="AD23" s="65">
        <f t="shared" si="37"/>
        <v>20</v>
      </c>
      <c r="AE23" s="65">
        <f t="shared" si="38"/>
        <v>20</v>
      </c>
      <c r="AF23" s="2">
        <f t="shared" si="39"/>
        <v>100</v>
      </c>
      <c r="AG23" s="64">
        <f t="shared" si="40"/>
        <v>44</v>
      </c>
      <c r="AH23" s="50">
        <f>Лист2!J20</f>
        <v>18</v>
      </c>
      <c r="AI23" s="50">
        <f t="shared" si="41"/>
        <v>18</v>
      </c>
      <c r="AJ23" s="50">
        <f>Лист2!K20</f>
        <v>18</v>
      </c>
      <c r="AK23" s="50">
        <f t="shared" si="42"/>
        <v>18</v>
      </c>
      <c r="AL23" s="50">
        <f>Лист2!M20</f>
        <v>16</v>
      </c>
      <c r="AM23" s="50">
        <f>Лист2!L20</f>
        <v>16</v>
      </c>
      <c r="AN23" s="65">
        <f t="shared" si="43"/>
        <v>100</v>
      </c>
      <c r="AO23" s="65">
        <f t="shared" si="44"/>
        <v>100</v>
      </c>
      <c r="AP23" s="65">
        <f t="shared" si="45"/>
        <v>100</v>
      </c>
      <c r="AQ23" s="64">
        <f t="shared" si="46"/>
        <v>100</v>
      </c>
      <c r="AR23" s="50">
        <f>Лист2!N20</f>
        <v>18</v>
      </c>
      <c r="AS23" s="50">
        <f t="shared" si="47"/>
        <v>18</v>
      </c>
      <c r="AT23" s="50">
        <f>Лист2!O20</f>
        <v>18</v>
      </c>
      <c r="AU23" s="50">
        <f t="shared" si="48"/>
        <v>18</v>
      </c>
      <c r="AV23" s="50">
        <f>Лист2!P20</f>
        <v>18</v>
      </c>
      <c r="AW23" s="50">
        <f t="shared" si="49"/>
        <v>18</v>
      </c>
      <c r="AX23" s="65">
        <f t="shared" si="50"/>
        <v>100</v>
      </c>
      <c r="AY23" s="65">
        <f t="shared" si="51"/>
        <v>100</v>
      </c>
      <c r="AZ23" s="65">
        <f t="shared" si="52"/>
        <v>100</v>
      </c>
      <c r="BA23" s="64">
        <f t="shared" si="28"/>
        <v>100</v>
      </c>
      <c r="BB23" s="50">
        <f t="shared" si="53"/>
        <v>87.9</v>
      </c>
      <c r="BC23" s="50" t="e">
        <f>RANK(BB23,#REF!)</f>
        <v>#REF!</v>
      </c>
    </row>
    <row r="24" spans="1:55" x14ac:dyDescent="0.25">
      <c r="A24" s="50">
        <v>75</v>
      </c>
      <c r="B24" s="33" t="str">
        <f>Лист1!E23</f>
        <v>МБДОУ «ЦРР- Детский сад №86»</v>
      </c>
      <c r="C24" s="50">
        <f>Лист2!B21</f>
        <v>165</v>
      </c>
      <c r="D24" s="50">
        <f>SUMIF(Лист1!J23:X23,"&lt;2")</f>
        <v>10</v>
      </c>
      <c r="E24" s="50">
        <f>COUNTIF(Лист1!J23:X23,"&lt;2")</f>
        <v>11</v>
      </c>
      <c r="F24" s="50">
        <f>SUMIF(Лист1!Y23:BV23,"&lt;2")</f>
        <v>26</v>
      </c>
      <c r="G24" s="50">
        <f>COUNTIF(Лист1!Y23:BV23,"&lt;2")</f>
        <v>40</v>
      </c>
      <c r="H24" s="50">
        <f>SUM(Лист1!BW23:CB23)</f>
        <v>6</v>
      </c>
      <c r="I24" s="50">
        <f>Лист2!D21</f>
        <v>96</v>
      </c>
      <c r="J24" s="50">
        <f>Лист2!C21</f>
        <v>98</v>
      </c>
      <c r="K24" s="50">
        <f>Лист2!F21</f>
        <v>65</v>
      </c>
      <c r="L24" s="50">
        <f>Лист2!E21</f>
        <v>65</v>
      </c>
      <c r="M24" s="65">
        <f t="shared" si="29"/>
        <v>78</v>
      </c>
      <c r="N24" s="65">
        <f t="shared" si="30"/>
        <v>100</v>
      </c>
      <c r="O24" s="65">
        <f t="shared" si="31"/>
        <v>99</v>
      </c>
      <c r="P24" s="64">
        <f t="shared" si="32"/>
        <v>93</v>
      </c>
      <c r="Q24" s="50">
        <f>SUM(Лист1!CC23:CG23)</f>
        <v>5</v>
      </c>
      <c r="R24" s="50"/>
      <c r="S24" s="50"/>
      <c r="T24" s="50">
        <f>Лист2!G21</f>
        <v>162</v>
      </c>
      <c r="U24" s="50">
        <f t="shared" si="33"/>
        <v>165</v>
      </c>
      <c r="V24" s="65">
        <f t="shared" si="34"/>
        <v>100</v>
      </c>
      <c r="W24" s="65">
        <f t="shared" si="35"/>
        <v>99</v>
      </c>
      <c r="X24" s="65">
        <f t="shared" si="36"/>
        <v>98</v>
      </c>
      <c r="Y24" s="64">
        <f t="shared" si="27"/>
        <v>99</v>
      </c>
      <c r="Z24" s="52">
        <f>IF(Лист1!I23=2,SUM(Лист1!CH23:CL23),MAX(SUM(Лист1!CH23:CL23),(Лист1!CI23+Лист1!CK23)*3))</f>
        <v>0</v>
      </c>
      <c r="AA24" s="50">
        <f>SUM(Лист1!CM23:CR23)</f>
        <v>1</v>
      </c>
      <c r="AB24" s="50">
        <f>Лист2!I21</f>
        <v>19</v>
      </c>
      <c r="AC24" s="50">
        <f>Лист2!H21</f>
        <v>19</v>
      </c>
      <c r="AD24" s="65">
        <f t="shared" si="37"/>
        <v>0</v>
      </c>
      <c r="AE24" s="65">
        <f t="shared" si="38"/>
        <v>20</v>
      </c>
      <c r="AF24" s="2">
        <f t="shared" si="39"/>
        <v>100</v>
      </c>
      <c r="AG24" s="64">
        <f t="shared" si="40"/>
        <v>38</v>
      </c>
      <c r="AH24" s="50">
        <f>Лист2!J21</f>
        <v>161</v>
      </c>
      <c r="AI24" s="50">
        <f t="shared" si="41"/>
        <v>165</v>
      </c>
      <c r="AJ24" s="50">
        <f>Лист2!K21</f>
        <v>161</v>
      </c>
      <c r="AK24" s="50">
        <f t="shared" si="42"/>
        <v>165</v>
      </c>
      <c r="AL24" s="50">
        <f>Лист2!M21</f>
        <v>80</v>
      </c>
      <c r="AM24" s="50">
        <f>Лист2!L21</f>
        <v>80</v>
      </c>
      <c r="AN24" s="65">
        <f t="shared" si="43"/>
        <v>98</v>
      </c>
      <c r="AO24" s="65">
        <f t="shared" si="44"/>
        <v>98</v>
      </c>
      <c r="AP24" s="65">
        <f t="shared" si="45"/>
        <v>100</v>
      </c>
      <c r="AQ24" s="64">
        <f t="shared" si="46"/>
        <v>98.4</v>
      </c>
      <c r="AR24" s="50">
        <f>Лист2!N21</f>
        <v>165</v>
      </c>
      <c r="AS24" s="50">
        <f t="shared" si="47"/>
        <v>165</v>
      </c>
      <c r="AT24" s="50">
        <f>Лист2!O21</f>
        <v>165</v>
      </c>
      <c r="AU24" s="50">
        <f t="shared" si="48"/>
        <v>165</v>
      </c>
      <c r="AV24" s="50">
        <f>Лист2!P21</f>
        <v>165</v>
      </c>
      <c r="AW24" s="50">
        <f t="shared" si="49"/>
        <v>165</v>
      </c>
      <c r="AX24" s="65">
        <f t="shared" si="50"/>
        <v>100</v>
      </c>
      <c r="AY24" s="65">
        <f t="shared" si="51"/>
        <v>100</v>
      </c>
      <c r="AZ24" s="65">
        <f t="shared" si="52"/>
        <v>100</v>
      </c>
      <c r="BA24" s="64">
        <f t="shared" si="28"/>
        <v>100</v>
      </c>
      <c r="BB24" s="50">
        <f t="shared" si="53"/>
        <v>85.679999999999993</v>
      </c>
      <c r="BC24" s="50" t="e">
        <f>RANK(BB24,#REF!)</f>
        <v>#REF!</v>
      </c>
    </row>
    <row r="25" spans="1:55" x14ac:dyDescent="0.25">
      <c r="A25" s="50">
        <v>76</v>
      </c>
      <c r="B25" s="33" t="str">
        <f>Лист1!E24</f>
        <v>МБДОУ «Детский сад №90</v>
      </c>
      <c r="C25" s="50">
        <f>Лист2!B22</f>
        <v>92</v>
      </c>
      <c r="D25" s="50">
        <f>SUMIF(Лист1!J24:X24,"&lt;2")</f>
        <v>10</v>
      </c>
      <c r="E25" s="50">
        <f>COUNTIF(Лист1!J24:X24,"&lt;2")</f>
        <v>10</v>
      </c>
      <c r="F25" s="50">
        <f>SUMIF(Лист1!Y24:BV24,"&lt;2")</f>
        <v>35.5</v>
      </c>
      <c r="G25" s="50">
        <f>COUNTIF(Лист1!Y24:BV24,"&lt;2")</f>
        <v>39</v>
      </c>
      <c r="H25" s="50">
        <f>SUM(Лист1!BW24:CB24)</f>
        <v>3</v>
      </c>
      <c r="I25" s="50">
        <f>Лист2!D22</f>
        <v>61</v>
      </c>
      <c r="J25" s="50">
        <f>Лист2!C22</f>
        <v>62</v>
      </c>
      <c r="K25" s="50">
        <f>Лист2!F22</f>
        <v>41</v>
      </c>
      <c r="L25" s="50">
        <f>Лист2!E22</f>
        <v>41</v>
      </c>
      <c r="M25" s="65">
        <f t="shared" si="29"/>
        <v>96</v>
      </c>
      <c r="N25" s="65">
        <f t="shared" si="30"/>
        <v>90</v>
      </c>
      <c r="O25" s="65">
        <f t="shared" si="31"/>
        <v>99</v>
      </c>
      <c r="P25" s="64">
        <f t="shared" si="32"/>
        <v>95.4</v>
      </c>
      <c r="Q25" s="50">
        <f>SUM(Лист1!CC24:CG24)</f>
        <v>5</v>
      </c>
      <c r="R25" s="50"/>
      <c r="S25" s="50"/>
      <c r="T25" s="50">
        <f>Лист2!G22</f>
        <v>92</v>
      </c>
      <c r="U25" s="50">
        <f t="shared" si="33"/>
        <v>92</v>
      </c>
      <c r="V25" s="65">
        <f t="shared" si="34"/>
        <v>100</v>
      </c>
      <c r="W25" s="65">
        <f t="shared" si="35"/>
        <v>100</v>
      </c>
      <c r="X25" s="65">
        <f t="shared" si="36"/>
        <v>100</v>
      </c>
      <c r="Y25" s="64">
        <f t="shared" si="27"/>
        <v>100</v>
      </c>
      <c r="Z25" s="52">
        <f>IF(Лист1!I24=2,SUM(Лист1!CH24:CL24),MAX(SUM(Лист1!CH24:CL24),(Лист1!CI24+Лист1!CK24)*3))</f>
        <v>4</v>
      </c>
      <c r="AA25" s="50">
        <f>SUM(Лист1!CM24:CR24)</f>
        <v>2</v>
      </c>
      <c r="AB25" s="50">
        <f>Лист2!I22</f>
        <v>6</v>
      </c>
      <c r="AC25" s="50">
        <f>Лист2!H22</f>
        <v>6</v>
      </c>
      <c r="AD25" s="65">
        <f t="shared" si="37"/>
        <v>80</v>
      </c>
      <c r="AE25" s="65">
        <f t="shared" si="38"/>
        <v>40</v>
      </c>
      <c r="AF25" s="2">
        <f t="shared" si="39"/>
        <v>100</v>
      </c>
      <c r="AG25" s="64">
        <f t="shared" si="40"/>
        <v>70</v>
      </c>
      <c r="AH25" s="50">
        <f>Лист2!J22</f>
        <v>92</v>
      </c>
      <c r="AI25" s="50">
        <f t="shared" si="41"/>
        <v>92</v>
      </c>
      <c r="AJ25" s="50">
        <f>Лист2!K22</f>
        <v>90</v>
      </c>
      <c r="AK25" s="50">
        <f t="shared" si="42"/>
        <v>92</v>
      </c>
      <c r="AL25" s="50">
        <f>Лист2!M22</f>
        <v>51</v>
      </c>
      <c r="AM25" s="50">
        <f>Лист2!L22</f>
        <v>52</v>
      </c>
      <c r="AN25" s="65">
        <f t="shared" si="43"/>
        <v>100</v>
      </c>
      <c r="AO25" s="65">
        <f t="shared" si="44"/>
        <v>98</v>
      </c>
      <c r="AP25" s="65">
        <f t="shared" si="45"/>
        <v>98</v>
      </c>
      <c r="AQ25" s="64">
        <f t="shared" si="46"/>
        <v>98.8</v>
      </c>
      <c r="AR25" s="50">
        <f>Лист2!N22</f>
        <v>90</v>
      </c>
      <c r="AS25" s="50">
        <f t="shared" si="47"/>
        <v>92</v>
      </c>
      <c r="AT25" s="50">
        <f>Лист2!O22</f>
        <v>92</v>
      </c>
      <c r="AU25" s="50">
        <f t="shared" si="48"/>
        <v>92</v>
      </c>
      <c r="AV25" s="50">
        <f>Лист2!P22</f>
        <v>92</v>
      </c>
      <c r="AW25" s="50">
        <f t="shared" si="49"/>
        <v>92</v>
      </c>
      <c r="AX25" s="65">
        <f t="shared" si="50"/>
        <v>98</v>
      </c>
      <c r="AY25" s="65">
        <f t="shared" si="51"/>
        <v>100</v>
      </c>
      <c r="AZ25" s="65">
        <f t="shared" si="52"/>
        <v>100</v>
      </c>
      <c r="BA25" s="64">
        <f t="shared" si="28"/>
        <v>99.4</v>
      </c>
      <c r="BB25" s="50">
        <f t="shared" si="53"/>
        <v>92.72</v>
      </c>
      <c r="BC25" s="50" t="e">
        <f>RANK(BB25,#REF!)</f>
        <v>#REF!</v>
      </c>
    </row>
    <row r="26" spans="1:55" x14ac:dyDescent="0.25">
      <c r="A26" s="50">
        <v>77</v>
      </c>
      <c r="B26" s="33" t="str">
        <f>Лист1!E25</f>
        <v>МБДОУ «Детский сад №93»</v>
      </c>
      <c r="C26" s="50">
        <f>Лист2!B23</f>
        <v>60</v>
      </c>
      <c r="D26" s="50">
        <f>SUMIF(Лист1!J25:X25,"&lt;2")</f>
        <v>7.5</v>
      </c>
      <c r="E26" s="50">
        <f>COUNTIF(Лист1!J25:X25,"&lt;2")</f>
        <v>11</v>
      </c>
      <c r="F26" s="50">
        <f>SUMIF(Лист1!Y25:BV25,"&lt;2")</f>
        <v>24.5</v>
      </c>
      <c r="G26" s="50">
        <f>COUNTIF(Лист1!Y25:BV25,"&lt;2")</f>
        <v>39</v>
      </c>
      <c r="H26" s="50">
        <f>SUM(Лист1!BW25:CB25)</f>
        <v>6</v>
      </c>
      <c r="I26" s="50">
        <f>Лист2!D23</f>
        <v>41</v>
      </c>
      <c r="J26" s="50">
        <f>Лист2!C23</f>
        <v>42</v>
      </c>
      <c r="K26" s="50">
        <f>Лист2!F23</f>
        <v>32</v>
      </c>
      <c r="L26" s="50">
        <f>Лист2!E23</f>
        <v>32</v>
      </c>
      <c r="M26" s="65">
        <f t="shared" si="29"/>
        <v>66</v>
      </c>
      <c r="N26" s="65">
        <f t="shared" si="30"/>
        <v>100</v>
      </c>
      <c r="O26" s="65">
        <f t="shared" si="31"/>
        <v>99</v>
      </c>
      <c r="P26" s="64">
        <f t="shared" si="32"/>
        <v>89.4</v>
      </c>
      <c r="Q26" s="50">
        <f>SUM(Лист1!CC25:CG25)</f>
        <v>5</v>
      </c>
      <c r="R26" s="50"/>
      <c r="S26" s="50"/>
      <c r="T26" s="50">
        <f>Лист2!G23</f>
        <v>60</v>
      </c>
      <c r="U26" s="50">
        <f t="shared" si="33"/>
        <v>60</v>
      </c>
      <c r="V26" s="65">
        <f t="shared" si="34"/>
        <v>100</v>
      </c>
      <c r="W26" s="65">
        <f t="shared" si="35"/>
        <v>100</v>
      </c>
      <c r="X26" s="65">
        <f t="shared" si="36"/>
        <v>100</v>
      </c>
      <c r="Y26" s="64">
        <f t="shared" si="27"/>
        <v>100</v>
      </c>
      <c r="Z26" s="52">
        <f>IF(Лист1!I25=2,SUM(Лист1!CH25:CL25),MAX(SUM(Лист1!CH25:CL25),(Лист1!CI25+Лист1!CK25)*3))</f>
        <v>1</v>
      </c>
      <c r="AA26" s="50">
        <f>SUM(Лист1!CM25:CR25)</f>
        <v>3</v>
      </c>
      <c r="AB26" s="50">
        <f>Лист2!I23</f>
        <v>15</v>
      </c>
      <c r="AC26" s="50">
        <f>Лист2!H23</f>
        <v>15</v>
      </c>
      <c r="AD26" s="65">
        <f t="shared" si="37"/>
        <v>20</v>
      </c>
      <c r="AE26" s="65">
        <f t="shared" si="38"/>
        <v>60</v>
      </c>
      <c r="AF26" s="2">
        <f t="shared" si="39"/>
        <v>100</v>
      </c>
      <c r="AG26" s="64">
        <f t="shared" si="40"/>
        <v>60</v>
      </c>
      <c r="AH26" s="50">
        <f>Лист2!J23</f>
        <v>59</v>
      </c>
      <c r="AI26" s="50">
        <f t="shared" si="41"/>
        <v>60</v>
      </c>
      <c r="AJ26" s="50">
        <f>Лист2!K23</f>
        <v>59</v>
      </c>
      <c r="AK26" s="50">
        <f t="shared" si="42"/>
        <v>60</v>
      </c>
      <c r="AL26" s="50">
        <f>Лист2!M23</f>
        <v>29</v>
      </c>
      <c r="AM26" s="50">
        <f>Лист2!L23</f>
        <v>29</v>
      </c>
      <c r="AN26" s="65">
        <f t="shared" si="43"/>
        <v>98</v>
      </c>
      <c r="AO26" s="65">
        <f t="shared" si="44"/>
        <v>98</v>
      </c>
      <c r="AP26" s="65">
        <f t="shared" si="45"/>
        <v>100</v>
      </c>
      <c r="AQ26" s="64">
        <f t="shared" si="46"/>
        <v>98.4</v>
      </c>
      <c r="AR26" s="50">
        <f>Лист2!N23</f>
        <v>59</v>
      </c>
      <c r="AS26" s="50">
        <f t="shared" si="47"/>
        <v>60</v>
      </c>
      <c r="AT26" s="50">
        <f>Лист2!O23</f>
        <v>60</v>
      </c>
      <c r="AU26" s="50">
        <f t="shared" si="48"/>
        <v>60</v>
      </c>
      <c r="AV26" s="50">
        <f>Лист2!P23</f>
        <v>60</v>
      </c>
      <c r="AW26" s="50">
        <f t="shared" si="49"/>
        <v>60</v>
      </c>
      <c r="AX26" s="65">
        <f t="shared" si="50"/>
        <v>98</v>
      </c>
      <c r="AY26" s="65">
        <f t="shared" si="51"/>
        <v>100</v>
      </c>
      <c r="AZ26" s="65">
        <f t="shared" si="52"/>
        <v>100</v>
      </c>
      <c r="BA26" s="64">
        <f t="shared" si="28"/>
        <v>99.4</v>
      </c>
      <c r="BB26" s="50">
        <f t="shared" si="53"/>
        <v>89.440000000000012</v>
      </c>
      <c r="BC26" s="50" t="e">
        <f>RANK(BB26,#REF!)</f>
        <v>#REF!</v>
      </c>
    </row>
    <row r="27" spans="1:55" x14ac:dyDescent="0.25">
      <c r="A27" s="50">
        <v>78</v>
      </c>
      <c r="B27" s="33" t="str">
        <f>Лист1!E26</f>
        <v>МБДОУ «Детский сад №94»</v>
      </c>
      <c r="C27" s="50">
        <f>Лист2!B24</f>
        <v>108</v>
      </c>
      <c r="D27" s="50">
        <f>SUMIF(Лист1!J26:X26,"&lt;2")</f>
        <v>5.5</v>
      </c>
      <c r="E27" s="50">
        <f>COUNTIF(Лист1!J26:X26,"&lt;2")</f>
        <v>10</v>
      </c>
      <c r="F27" s="50">
        <f>SUMIF(Лист1!Y26:BV26,"&lt;2")</f>
        <v>26.5</v>
      </c>
      <c r="G27" s="50">
        <f>COUNTIF(Лист1!Y26:BV26,"&lt;2")</f>
        <v>39</v>
      </c>
      <c r="H27" s="50">
        <f>SUM(Лист1!BW26:CB26)</f>
        <v>4</v>
      </c>
      <c r="I27" s="50">
        <f>Лист2!D24</f>
        <v>57</v>
      </c>
      <c r="J27" s="50">
        <f>Лист2!C24</f>
        <v>58</v>
      </c>
      <c r="K27" s="50">
        <f>Лист2!F24</f>
        <v>33</v>
      </c>
      <c r="L27" s="50">
        <f>Лист2!E24</f>
        <v>33</v>
      </c>
      <c r="M27" s="65">
        <f t="shared" si="29"/>
        <v>61</v>
      </c>
      <c r="N27" s="65">
        <f t="shared" si="30"/>
        <v>100</v>
      </c>
      <c r="O27" s="65">
        <f t="shared" si="31"/>
        <v>99</v>
      </c>
      <c r="P27" s="64">
        <f t="shared" si="32"/>
        <v>87.9</v>
      </c>
      <c r="Q27" s="50">
        <f>SUM(Лист1!CC26:CG26)</f>
        <v>5</v>
      </c>
      <c r="R27" s="50"/>
      <c r="S27" s="50"/>
      <c r="T27" s="50">
        <f>Лист2!G24</f>
        <v>108</v>
      </c>
      <c r="U27" s="50">
        <f t="shared" si="33"/>
        <v>108</v>
      </c>
      <c r="V27" s="65">
        <f t="shared" si="34"/>
        <v>100</v>
      </c>
      <c r="W27" s="65">
        <f t="shared" si="35"/>
        <v>100</v>
      </c>
      <c r="X27" s="65">
        <f t="shared" si="36"/>
        <v>100</v>
      </c>
      <c r="Y27" s="64">
        <f t="shared" si="27"/>
        <v>100</v>
      </c>
      <c r="Z27" s="52">
        <f>IF(Лист1!I26=2,SUM(Лист1!CH26:CL26),MAX(SUM(Лист1!CH26:CL26),(Лист1!CI26+Лист1!CK26)*3))</f>
        <v>0</v>
      </c>
      <c r="AA27" s="50">
        <f>SUM(Лист1!CM26:CR26)</f>
        <v>1</v>
      </c>
      <c r="AB27" s="50">
        <f>Лист2!I24</f>
        <v>21</v>
      </c>
      <c r="AC27" s="50">
        <f>Лист2!H24</f>
        <v>21</v>
      </c>
      <c r="AD27" s="65">
        <f t="shared" si="37"/>
        <v>0</v>
      </c>
      <c r="AE27" s="65">
        <f t="shared" si="38"/>
        <v>20</v>
      </c>
      <c r="AF27" s="2">
        <f t="shared" si="39"/>
        <v>100</v>
      </c>
      <c r="AG27" s="64">
        <f t="shared" si="40"/>
        <v>38</v>
      </c>
      <c r="AH27" s="50">
        <f>Лист2!J24</f>
        <v>108</v>
      </c>
      <c r="AI27" s="50">
        <f t="shared" si="41"/>
        <v>108</v>
      </c>
      <c r="AJ27" s="50">
        <f>Лист2!K24</f>
        <v>107</v>
      </c>
      <c r="AK27" s="50">
        <f t="shared" si="42"/>
        <v>108</v>
      </c>
      <c r="AL27" s="50">
        <f>Лист2!M24</f>
        <v>49</v>
      </c>
      <c r="AM27" s="50">
        <f>Лист2!L24</f>
        <v>49</v>
      </c>
      <c r="AN27" s="65">
        <f t="shared" si="43"/>
        <v>100</v>
      </c>
      <c r="AO27" s="65">
        <f t="shared" si="44"/>
        <v>99</v>
      </c>
      <c r="AP27" s="65">
        <f t="shared" si="45"/>
        <v>100</v>
      </c>
      <c r="AQ27" s="64">
        <f t="shared" si="46"/>
        <v>99.6</v>
      </c>
      <c r="AR27" s="50">
        <f>Лист2!N24</f>
        <v>106</v>
      </c>
      <c r="AS27" s="50">
        <f t="shared" si="47"/>
        <v>108</v>
      </c>
      <c r="AT27" s="50">
        <f>Лист2!O24</f>
        <v>105</v>
      </c>
      <c r="AU27" s="50">
        <f t="shared" si="48"/>
        <v>108</v>
      </c>
      <c r="AV27" s="50">
        <f>Лист2!P24</f>
        <v>107</v>
      </c>
      <c r="AW27" s="50">
        <f t="shared" si="49"/>
        <v>108</v>
      </c>
      <c r="AX27" s="65">
        <f t="shared" si="50"/>
        <v>98</v>
      </c>
      <c r="AY27" s="65">
        <f t="shared" si="51"/>
        <v>97</v>
      </c>
      <c r="AZ27" s="65">
        <f t="shared" si="52"/>
        <v>99</v>
      </c>
      <c r="BA27" s="64">
        <f t="shared" si="28"/>
        <v>98.3</v>
      </c>
      <c r="BB27" s="50">
        <f t="shared" si="53"/>
        <v>84.76</v>
      </c>
      <c r="BC27" s="50" t="e">
        <f>RANK(BB27,#REF!)</f>
        <v>#REF!</v>
      </c>
    </row>
    <row r="28" spans="1:55" x14ac:dyDescent="0.25">
      <c r="A28" s="50">
        <v>79</v>
      </c>
      <c r="B28" s="33" t="str">
        <f>Лист1!E27</f>
        <v>МБОУ "Гимназия №1" имени С. М. Омарова</v>
      </c>
      <c r="C28" s="50">
        <f>Лист2!B25</f>
        <v>527</v>
      </c>
      <c r="D28" s="50">
        <f>SUMIF(Лист1!J27:X27,"&lt;2")</f>
        <v>13</v>
      </c>
      <c r="E28" s="50">
        <f>COUNTIF(Лист1!J27:X27,"&lt;2")</f>
        <v>14</v>
      </c>
      <c r="F28" s="50">
        <f>SUMIF(Лист1!Y27:BV27,"&lt;2")</f>
        <v>45</v>
      </c>
      <c r="G28" s="50">
        <f>COUNTIF(Лист1!Y27:BV27,"&lt;2")</f>
        <v>45</v>
      </c>
      <c r="H28" s="50">
        <f>SUM(Лист1!BW27:CB27)</f>
        <v>4</v>
      </c>
      <c r="I28" s="50">
        <f>Лист2!D25</f>
        <v>325</v>
      </c>
      <c r="J28" s="50">
        <f>Лист2!C25</f>
        <v>326</v>
      </c>
      <c r="K28" s="50">
        <f>Лист2!F25</f>
        <v>269</v>
      </c>
      <c r="L28" s="50">
        <f>Лист2!E25</f>
        <v>270</v>
      </c>
      <c r="M28" s="65">
        <f t="shared" si="29"/>
        <v>96</v>
      </c>
      <c r="N28" s="65">
        <f t="shared" si="30"/>
        <v>100</v>
      </c>
      <c r="O28" s="65">
        <f t="shared" si="31"/>
        <v>100</v>
      </c>
      <c r="P28" s="64">
        <f t="shared" si="32"/>
        <v>98.8</v>
      </c>
      <c r="Q28" s="50">
        <f>SUM(Лист1!CC27:CG27)</f>
        <v>5</v>
      </c>
      <c r="R28" s="50"/>
      <c r="S28" s="50"/>
      <c r="T28" s="50">
        <f>Лист2!G25</f>
        <v>526</v>
      </c>
      <c r="U28" s="50">
        <f t="shared" si="33"/>
        <v>527</v>
      </c>
      <c r="V28" s="65">
        <f t="shared" si="34"/>
        <v>100</v>
      </c>
      <c r="W28" s="65">
        <f t="shared" si="35"/>
        <v>100</v>
      </c>
      <c r="X28" s="65">
        <f t="shared" si="36"/>
        <v>100</v>
      </c>
      <c r="Y28" s="64">
        <f t="shared" si="27"/>
        <v>100</v>
      </c>
      <c r="Z28" s="52">
        <f>IF(Лист1!I27=2,SUM(Лист1!CH27:CL27),MAX(SUM(Лист1!CH27:CL27),(Лист1!CI27+Лист1!CK27)*3))</f>
        <v>6</v>
      </c>
      <c r="AA28" s="50">
        <f>SUM(Лист1!CM27:CR27)</f>
        <v>5</v>
      </c>
      <c r="AB28" s="50">
        <f>Лист2!I25</f>
        <v>69</v>
      </c>
      <c r="AC28" s="50">
        <f>Лист2!H25</f>
        <v>69</v>
      </c>
      <c r="AD28" s="65">
        <f t="shared" si="37"/>
        <v>100</v>
      </c>
      <c r="AE28" s="65">
        <f t="shared" si="38"/>
        <v>100</v>
      </c>
      <c r="AF28" s="2">
        <f t="shared" si="39"/>
        <v>100</v>
      </c>
      <c r="AG28" s="64">
        <f t="shared" si="40"/>
        <v>100</v>
      </c>
      <c r="AH28" s="50">
        <f>Лист2!J25</f>
        <v>524</v>
      </c>
      <c r="AI28" s="50">
        <f t="shared" si="41"/>
        <v>527</v>
      </c>
      <c r="AJ28" s="50">
        <f>Лист2!K25</f>
        <v>526</v>
      </c>
      <c r="AK28" s="50">
        <f t="shared" si="42"/>
        <v>527</v>
      </c>
      <c r="AL28" s="50">
        <f>Лист2!M25</f>
        <v>265</v>
      </c>
      <c r="AM28" s="50">
        <f>Лист2!L25</f>
        <v>266</v>
      </c>
      <c r="AN28" s="65">
        <f t="shared" si="43"/>
        <v>99</v>
      </c>
      <c r="AO28" s="65">
        <f t="shared" si="44"/>
        <v>100</v>
      </c>
      <c r="AP28" s="65">
        <f t="shared" si="45"/>
        <v>100</v>
      </c>
      <c r="AQ28" s="64">
        <f t="shared" si="46"/>
        <v>99.6</v>
      </c>
      <c r="AR28" s="50">
        <f>Лист2!N25</f>
        <v>527</v>
      </c>
      <c r="AS28" s="50">
        <f t="shared" si="47"/>
        <v>527</v>
      </c>
      <c r="AT28" s="50">
        <f>Лист2!O25</f>
        <v>525</v>
      </c>
      <c r="AU28" s="50">
        <f t="shared" si="48"/>
        <v>527</v>
      </c>
      <c r="AV28" s="50">
        <f>Лист2!P25</f>
        <v>526</v>
      </c>
      <c r="AW28" s="50">
        <f t="shared" si="49"/>
        <v>527</v>
      </c>
      <c r="AX28" s="65">
        <f t="shared" si="50"/>
        <v>100</v>
      </c>
      <c r="AY28" s="65">
        <f t="shared" si="51"/>
        <v>100</v>
      </c>
      <c r="AZ28" s="65">
        <f t="shared" si="52"/>
        <v>100</v>
      </c>
      <c r="BA28" s="64">
        <f t="shared" si="28"/>
        <v>100</v>
      </c>
      <c r="BB28" s="50">
        <f t="shared" si="53"/>
        <v>99.679999999999993</v>
      </c>
      <c r="BC28" s="50" t="e">
        <f>RANK(BB28,#REF!)</f>
        <v>#REF!</v>
      </c>
    </row>
    <row r="29" spans="1:55" x14ac:dyDescent="0.25">
      <c r="A29" s="50">
        <v>80</v>
      </c>
      <c r="B29" s="33" t="str">
        <f>Лист1!E28</f>
        <v>МБОУ "Средняя общеобразовательная школа №2"</v>
      </c>
      <c r="C29" s="50">
        <f>Лист2!B26</f>
        <v>605</v>
      </c>
      <c r="D29" s="50">
        <f>SUMIF(Лист1!J28:X28,"&lt;2")</f>
        <v>13</v>
      </c>
      <c r="E29" s="50">
        <f>COUNTIF(Лист1!J28:X28,"&lt;2")</f>
        <v>13</v>
      </c>
      <c r="F29" s="50">
        <f>SUMIF(Лист1!Y28:BV28,"&lt;2")</f>
        <v>35.5</v>
      </c>
      <c r="G29" s="50">
        <f>COUNTIF(Лист1!Y28:BV28,"&lt;2")</f>
        <v>44</v>
      </c>
      <c r="H29" s="50">
        <f>SUM(Лист1!BW28:CB28)</f>
        <v>5</v>
      </c>
      <c r="I29" s="50">
        <f>Лист2!D26</f>
        <v>462</v>
      </c>
      <c r="J29" s="50">
        <f>Лист2!C26</f>
        <v>471</v>
      </c>
      <c r="K29" s="50">
        <f>Лист2!F26</f>
        <v>405</v>
      </c>
      <c r="L29" s="50">
        <f>Лист2!E26</f>
        <v>409</v>
      </c>
      <c r="M29" s="65">
        <f t="shared" si="29"/>
        <v>90</v>
      </c>
      <c r="N29" s="65">
        <f t="shared" si="30"/>
        <v>100</v>
      </c>
      <c r="O29" s="65">
        <f t="shared" si="31"/>
        <v>99</v>
      </c>
      <c r="P29" s="64">
        <f t="shared" si="32"/>
        <v>96.6</v>
      </c>
      <c r="Q29" s="50">
        <f>SUM(Лист1!CC28:CG28)</f>
        <v>5</v>
      </c>
      <c r="R29" s="50"/>
      <c r="S29" s="50"/>
      <c r="T29" s="50">
        <f>Лист2!G26</f>
        <v>599</v>
      </c>
      <c r="U29" s="50">
        <f t="shared" si="33"/>
        <v>605</v>
      </c>
      <c r="V29" s="65">
        <f t="shared" si="34"/>
        <v>100</v>
      </c>
      <c r="W29" s="65">
        <f t="shared" si="35"/>
        <v>99</v>
      </c>
      <c r="X29" s="65">
        <f t="shared" si="36"/>
        <v>99</v>
      </c>
      <c r="Y29" s="64">
        <f t="shared" si="27"/>
        <v>99.5</v>
      </c>
      <c r="Z29" s="52">
        <f>IF(Лист1!I28=2,SUM(Лист1!CH28:CL28),MAX(SUM(Лист1!CH28:CL28),(Лист1!CI28+Лист1!CK28)*3))</f>
        <v>1</v>
      </c>
      <c r="AA29" s="50">
        <f>SUM(Лист1!CM28:CR28)</f>
        <v>2</v>
      </c>
      <c r="AB29" s="50">
        <f>Лист2!I26</f>
        <v>95</v>
      </c>
      <c r="AC29" s="50">
        <f>Лист2!H26</f>
        <v>95</v>
      </c>
      <c r="AD29" s="65">
        <f t="shared" si="37"/>
        <v>20</v>
      </c>
      <c r="AE29" s="65">
        <f t="shared" si="38"/>
        <v>40</v>
      </c>
      <c r="AF29" s="2">
        <f t="shared" si="39"/>
        <v>100</v>
      </c>
      <c r="AG29" s="64">
        <f t="shared" si="40"/>
        <v>52</v>
      </c>
      <c r="AH29" s="50">
        <f>Лист2!J26</f>
        <v>605</v>
      </c>
      <c r="AI29" s="50">
        <f t="shared" si="41"/>
        <v>605</v>
      </c>
      <c r="AJ29" s="50">
        <f>Лист2!K26</f>
        <v>605</v>
      </c>
      <c r="AK29" s="50">
        <f t="shared" si="42"/>
        <v>605</v>
      </c>
      <c r="AL29" s="50">
        <f>Лист2!M26</f>
        <v>424</v>
      </c>
      <c r="AM29" s="50">
        <f>Лист2!L26</f>
        <v>437</v>
      </c>
      <c r="AN29" s="65">
        <f t="shared" si="43"/>
        <v>100</v>
      </c>
      <c r="AO29" s="65">
        <f t="shared" si="44"/>
        <v>100</v>
      </c>
      <c r="AP29" s="65">
        <f t="shared" si="45"/>
        <v>97</v>
      </c>
      <c r="AQ29" s="64">
        <f t="shared" si="46"/>
        <v>99.4</v>
      </c>
      <c r="AR29" s="50">
        <f>Лист2!N26</f>
        <v>605</v>
      </c>
      <c r="AS29" s="50">
        <f t="shared" si="47"/>
        <v>605</v>
      </c>
      <c r="AT29" s="50">
        <f>Лист2!O26</f>
        <v>587</v>
      </c>
      <c r="AU29" s="50">
        <f t="shared" si="48"/>
        <v>605</v>
      </c>
      <c r="AV29" s="50">
        <f>Лист2!P26</f>
        <v>593</v>
      </c>
      <c r="AW29" s="50">
        <f t="shared" si="49"/>
        <v>605</v>
      </c>
      <c r="AX29" s="65">
        <f t="shared" si="50"/>
        <v>100</v>
      </c>
      <c r="AY29" s="65">
        <f t="shared" si="51"/>
        <v>97</v>
      </c>
      <c r="AZ29" s="65">
        <f t="shared" si="52"/>
        <v>98</v>
      </c>
      <c r="BA29" s="64">
        <f t="shared" si="28"/>
        <v>98.4</v>
      </c>
      <c r="BB29" s="50">
        <f t="shared" si="53"/>
        <v>89.179999999999993</v>
      </c>
      <c r="BC29" s="50" t="e">
        <f>RANK(BB29,#REF!)</f>
        <v>#REF!</v>
      </c>
    </row>
    <row r="30" spans="1:55" x14ac:dyDescent="0.25">
      <c r="A30" s="50">
        <v>81</v>
      </c>
      <c r="B30" s="33" t="str">
        <f>Лист1!E29</f>
        <v>МБОУ "Многопрофильный лицей №3"</v>
      </c>
      <c r="C30" s="50">
        <f>Лист2!B27</f>
        <v>348</v>
      </c>
      <c r="D30" s="50">
        <f>SUMIF(Лист1!J29:X29,"&lt;2")</f>
        <v>12.5</v>
      </c>
      <c r="E30" s="50">
        <f>COUNTIF(Лист1!J29:X29,"&lt;2")</f>
        <v>13</v>
      </c>
      <c r="F30" s="50">
        <f>SUMIF(Лист1!Y29:BV29,"&lt;2")</f>
        <v>43</v>
      </c>
      <c r="G30" s="50">
        <f>COUNTIF(Лист1!Y29:BV29,"&lt;2")</f>
        <v>43</v>
      </c>
      <c r="H30" s="50">
        <f>SUM(Лист1!BW29:CB29)</f>
        <v>6</v>
      </c>
      <c r="I30" s="50">
        <f>Лист2!D27</f>
        <v>270</v>
      </c>
      <c r="J30" s="50">
        <f>Лист2!C27</f>
        <v>270</v>
      </c>
      <c r="K30" s="50">
        <f>Лист2!F27</f>
        <v>235</v>
      </c>
      <c r="L30" s="50">
        <f>Лист2!E27</f>
        <v>235</v>
      </c>
      <c r="M30" s="65">
        <f t="shared" si="29"/>
        <v>98</v>
      </c>
      <c r="N30" s="65">
        <f t="shared" si="30"/>
        <v>100</v>
      </c>
      <c r="O30" s="65">
        <f t="shared" si="31"/>
        <v>100</v>
      </c>
      <c r="P30" s="64">
        <f t="shared" si="32"/>
        <v>99.4</v>
      </c>
      <c r="Q30" s="50">
        <f>SUM(Лист1!CC29:CG29)</f>
        <v>5</v>
      </c>
      <c r="R30" s="50"/>
      <c r="S30" s="50"/>
      <c r="T30" s="50">
        <f>Лист2!G27</f>
        <v>338</v>
      </c>
      <c r="U30" s="50">
        <f t="shared" si="33"/>
        <v>348</v>
      </c>
      <c r="V30" s="65">
        <f t="shared" si="34"/>
        <v>100</v>
      </c>
      <c r="W30" s="65">
        <f t="shared" si="35"/>
        <v>98</v>
      </c>
      <c r="X30" s="65">
        <f t="shared" si="36"/>
        <v>97</v>
      </c>
      <c r="Y30" s="64">
        <f t="shared" si="27"/>
        <v>98.5</v>
      </c>
      <c r="Z30" s="52">
        <f>IF(Лист1!I29=2,SUM(Лист1!CH29:CL29),MAX(SUM(Лист1!CH29:CL29),(Лист1!CI29+Лист1!CK29)*3))</f>
        <v>4</v>
      </c>
      <c r="AA30" s="50">
        <f>SUM(Лист1!CM29:CR29)</f>
        <v>6</v>
      </c>
      <c r="AB30" s="50">
        <f>Лист2!I27</f>
        <v>37</v>
      </c>
      <c r="AC30" s="50">
        <f>Лист2!H27</f>
        <v>37</v>
      </c>
      <c r="AD30" s="65">
        <f t="shared" si="37"/>
        <v>80</v>
      </c>
      <c r="AE30" s="65">
        <f t="shared" si="38"/>
        <v>100</v>
      </c>
      <c r="AF30" s="2">
        <f t="shared" si="39"/>
        <v>100</v>
      </c>
      <c r="AG30" s="64">
        <f t="shared" si="40"/>
        <v>94</v>
      </c>
      <c r="AH30" s="50">
        <f>Лист2!J27</f>
        <v>345</v>
      </c>
      <c r="AI30" s="50">
        <f t="shared" si="41"/>
        <v>348</v>
      </c>
      <c r="AJ30" s="50">
        <f>Лист2!K27</f>
        <v>345</v>
      </c>
      <c r="AK30" s="50">
        <f t="shared" si="42"/>
        <v>348</v>
      </c>
      <c r="AL30" s="50">
        <f>Лист2!M27</f>
        <v>251</v>
      </c>
      <c r="AM30" s="50">
        <f>Лист2!L27</f>
        <v>253</v>
      </c>
      <c r="AN30" s="65">
        <f t="shared" si="43"/>
        <v>99</v>
      </c>
      <c r="AO30" s="65">
        <f t="shared" si="44"/>
        <v>99</v>
      </c>
      <c r="AP30" s="65">
        <f t="shared" si="45"/>
        <v>99</v>
      </c>
      <c r="AQ30" s="64">
        <f t="shared" si="46"/>
        <v>99</v>
      </c>
      <c r="AR30" s="50">
        <f>Лист2!N27</f>
        <v>338</v>
      </c>
      <c r="AS30" s="50">
        <f t="shared" si="47"/>
        <v>348</v>
      </c>
      <c r="AT30" s="50">
        <f>Лист2!O27</f>
        <v>342</v>
      </c>
      <c r="AU30" s="50">
        <f t="shared" si="48"/>
        <v>348</v>
      </c>
      <c r="AV30" s="50">
        <f>Лист2!P27</f>
        <v>348</v>
      </c>
      <c r="AW30" s="50">
        <f t="shared" si="49"/>
        <v>348</v>
      </c>
      <c r="AX30" s="65">
        <f t="shared" si="50"/>
        <v>97</v>
      </c>
      <c r="AY30" s="65">
        <f t="shared" si="51"/>
        <v>98</v>
      </c>
      <c r="AZ30" s="65">
        <f t="shared" si="52"/>
        <v>100</v>
      </c>
      <c r="BA30" s="64">
        <f t="shared" si="28"/>
        <v>98.7</v>
      </c>
      <c r="BB30" s="50">
        <f t="shared" si="53"/>
        <v>97.919999999999987</v>
      </c>
      <c r="BC30" s="50" t="e">
        <f>RANK(BB30,#REF!)</f>
        <v>#REF!</v>
      </c>
    </row>
    <row r="31" spans="1:55" x14ac:dyDescent="0.25">
      <c r="A31" s="50">
        <v>82</v>
      </c>
      <c r="B31" s="33" t="str">
        <f>Лист1!E30</f>
        <v>МБОУ "Многопрофильный лицей №5"</v>
      </c>
      <c r="C31" s="50">
        <f>Лист2!B28</f>
        <v>554</v>
      </c>
      <c r="D31" s="50">
        <f>SUMIF(Лист1!J30:X30,"&lt;2")</f>
        <v>12</v>
      </c>
      <c r="E31" s="50">
        <f>COUNTIF(Лист1!J30:X30,"&lt;2")</f>
        <v>13</v>
      </c>
      <c r="F31" s="50">
        <f>SUMIF(Лист1!Y30:BV30,"&lt;2")</f>
        <v>44</v>
      </c>
      <c r="G31" s="50">
        <f>COUNTIF(Лист1!Y30:BV30,"&lt;2")</f>
        <v>44</v>
      </c>
      <c r="H31" s="50">
        <f>SUM(Лист1!BW30:CB30)</f>
        <v>5</v>
      </c>
      <c r="I31" s="50">
        <f>Лист2!D28</f>
        <v>451</v>
      </c>
      <c r="J31" s="50">
        <f>Лист2!C28</f>
        <v>464</v>
      </c>
      <c r="K31" s="50">
        <f>Лист2!F28</f>
        <v>439</v>
      </c>
      <c r="L31" s="50">
        <f>Лист2!E28</f>
        <v>443</v>
      </c>
      <c r="M31" s="65">
        <f t="shared" si="29"/>
        <v>96</v>
      </c>
      <c r="N31" s="65">
        <f t="shared" si="30"/>
        <v>100</v>
      </c>
      <c r="O31" s="65">
        <f t="shared" si="31"/>
        <v>98</v>
      </c>
      <c r="P31" s="64">
        <f t="shared" si="32"/>
        <v>98</v>
      </c>
      <c r="Q31" s="50">
        <f>SUM(Лист1!CC30:CG30)</f>
        <v>5</v>
      </c>
      <c r="R31" s="50"/>
      <c r="S31" s="50"/>
      <c r="T31" s="50">
        <f>Лист2!G28</f>
        <v>538</v>
      </c>
      <c r="U31" s="50">
        <f t="shared" si="33"/>
        <v>554</v>
      </c>
      <c r="V31" s="65">
        <f t="shared" si="34"/>
        <v>100</v>
      </c>
      <c r="W31" s="65">
        <f t="shared" si="35"/>
        <v>98</v>
      </c>
      <c r="X31" s="65">
        <f t="shared" si="36"/>
        <v>97</v>
      </c>
      <c r="Y31" s="64">
        <f t="shared" si="27"/>
        <v>98.5</v>
      </c>
      <c r="Z31" s="52">
        <f>IF(Лист1!I30=2,SUM(Лист1!CH30:CL30),MAX(SUM(Лист1!CH30:CL30),(Лист1!CI30+Лист1!CK30)*3))</f>
        <v>0</v>
      </c>
      <c r="AA31" s="50">
        <f>SUM(Лист1!CM30:CR30)</f>
        <v>3</v>
      </c>
      <c r="AB31" s="50">
        <f>Лист2!I28</f>
        <v>102</v>
      </c>
      <c r="AC31" s="50">
        <f>Лист2!H28</f>
        <v>105</v>
      </c>
      <c r="AD31" s="65">
        <f t="shared" si="37"/>
        <v>0</v>
      </c>
      <c r="AE31" s="65">
        <f t="shared" si="38"/>
        <v>60</v>
      </c>
      <c r="AF31" s="2">
        <f t="shared" si="39"/>
        <v>97.142857142857139</v>
      </c>
      <c r="AG31" s="64">
        <f t="shared" si="40"/>
        <v>53.1</v>
      </c>
      <c r="AH31" s="50">
        <f>Лист2!J28</f>
        <v>538</v>
      </c>
      <c r="AI31" s="50">
        <f t="shared" si="41"/>
        <v>554</v>
      </c>
      <c r="AJ31" s="50">
        <f>Лист2!K28</f>
        <v>554</v>
      </c>
      <c r="AK31" s="50">
        <f t="shared" si="42"/>
        <v>554</v>
      </c>
      <c r="AL31" s="50">
        <f>Лист2!M28</f>
        <v>411</v>
      </c>
      <c r="AM31" s="50">
        <f>Лист2!L28</f>
        <v>419</v>
      </c>
      <c r="AN31" s="65">
        <f t="shared" si="43"/>
        <v>97</v>
      </c>
      <c r="AO31" s="65">
        <f t="shared" si="44"/>
        <v>100</v>
      </c>
      <c r="AP31" s="65">
        <f t="shared" si="45"/>
        <v>98</v>
      </c>
      <c r="AQ31" s="64">
        <f t="shared" si="46"/>
        <v>98.4</v>
      </c>
      <c r="AR31" s="50">
        <f>Лист2!N28</f>
        <v>538</v>
      </c>
      <c r="AS31" s="50">
        <f t="shared" si="47"/>
        <v>554</v>
      </c>
      <c r="AT31" s="50">
        <f>Лист2!O28</f>
        <v>543</v>
      </c>
      <c r="AU31" s="50">
        <f t="shared" si="48"/>
        <v>554</v>
      </c>
      <c r="AV31" s="50">
        <f>Лист2!P28</f>
        <v>543</v>
      </c>
      <c r="AW31" s="50">
        <f t="shared" si="49"/>
        <v>554</v>
      </c>
      <c r="AX31" s="65">
        <f t="shared" si="50"/>
        <v>97</v>
      </c>
      <c r="AY31" s="65">
        <f t="shared" si="51"/>
        <v>98</v>
      </c>
      <c r="AZ31" s="65">
        <f t="shared" si="52"/>
        <v>98</v>
      </c>
      <c r="BA31" s="64">
        <f t="shared" si="28"/>
        <v>97.7</v>
      </c>
      <c r="BB31" s="50">
        <f t="shared" si="53"/>
        <v>89.14</v>
      </c>
      <c r="BC31" s="50" t="e">
        <f>RANK(BB31,#REF!)</f>
        <v>#REF!</v>
      </c>
    </row>
    <row r="32" spans="1:55" x14ac:dyDescent="0.25">
      <c r="A32" s="50">
        <v>83</v>
      </c>
      <c r="B32" s="33" t="str">
        <f>Лист1!E31</f>
        <v>МБОУ "Гимназия №7"</v>
      </c>
      <c r="C32" s="50">
        <f>Лист2!B29</f>
        <v>597</v>
      </c>
      <c r="D32" s="50">
        <f>SUMIF(Лист1!J31:X31,"&lt;2")</f>
        <v>13</v>
      </c>
      <c r="E32" s="50">
        <f>COUNTIF(Лист1!J31:X31,"&lt;2")</f>
        <v>13</v>
      </c>
      <c r="F32" s="50">
        <f>SUMIF(Лист1!Y31:BV31,"&lt;2")</f>
        <v>44</v>
      </c>
      <c r="G32" s="50">
        <f>COUNTIF(Лист1!Y31:BV31,"&lt;2")</f>
        <v>44</v>
      </c>
      <c r="H32" s="50">
        <f>SUM(Лист1!BW31:CB31)</f>
        <v>6</v>
      </c>
      <c r="I32" s="50">
        <f>Лист2!D29</f>
        <v>504</v>
      </c>
      <c r="J32" s="50">
        <f>Лист2!C29</f>
        <v>505</v>
      </c>
      <c r="K32" s="50">
        <f>Лист2!F29</f>
        <v>463</v>
      </c>
      <c r="L32" s="50">
        <f>Лист2!E29</f>
        <v>465</v>
      </c>
      <c r="M32" s="65">
        <f t="shared" si="29"/>
        <v>100</v>
      </c>
      <c r="N32" s="65">
        <f t="shared" si="30"/>
        <v>100</v>
      </c>
      <c r="O32" s="65">
        <f t="shared" si="31"/>
        <v>100</v>
      </c>
      <c r="P32" s="64">
        <f t="shared" si="32"/>
        <v>100</v>
      </c>
      <c r="Q32" s="50">
        <f>SUM(Лист1!CC31:CG31)</f>
        <v>5</v>
      </c>
      <c r="R32" s="50"/>
      <c r="S32" s="50"/>
      <c r="T32" s="50">
        <f>Лист2!G29</f>
        <v>596</v>
      </c>
      <c r="U32" s="50">
        <f t="shared" si="33"/>
        <v>597</v>
      </c>
      <c r="V32" s="65">
        <f t="shared" si="34"/>
        <v>100</v>
      </c>
      <c r="W32" s="65">
        <f t="shared" si="35"/>
        <v>100</v>
      </c>
      <c r="X32" s="65">
        <f t="shared" si="36"/>
        <v>100</v>
      </c>
      <c r="Y32" s="64">
        <f t="shared" si="27"/>
        <v>100</v>
      </c>
      <c r="Z32" s="52">
        <f>IF(Лист1!I31=2,SUM(Лист1!CH31:CL31),MAX(SUM(Лист1!CH31:CL31),(Лист1!CI31+Лист1!CK31)*3))</f>
        <v>4</v>
      </c>
      <c r="AA32" s="50">
        <f>SUM(Лист1!CM31:CR31)</f>
        <v>4</v>
      </c>
      <c r="AB32" s="50">
        <f>Лист2!I29</f>
        <v>89</v>
      </c>
      <c r="AC32" s="50">
        <f>Лист2!H29</f>
        <v>89</v>
      </c>
      <c r="AD32" s="65">
        <f t="shared" si="37"/>
        <v>80</v>
      </c>
      <c r="AE32" s="65">
        <f t="shared" si="38"/>
        <v>80</v>
      </c>
      <c r="AF32" s="2">
        <f t="shared" si="39"/>
        <v>100</v>
      </c>
      <c r="AG32" s="64">
        <f t="shared" si="40"/>
        <v>86</v>
      </c>
      <c r="AH32" s="50">
        <f>Лист2!J29</f>
        <v>593</v>
      </c>
      <c r="AI32" s="50">
        <f t="shared" si="41"/>
        <v>597</v>
      </c>
      <c r="AJ32" s="50">
        <f>Лист2!K29</f>
        <v>592</v>
      </c>
      <c r="AK32" s="50">
        <f t="shared" si="42"/>
        <v>597</v>
      </c>
      <c r="AL32" s="50">
        <f>Лист2!M29</f>
        <v>477</v>
      </c>
      <c r="AM32" s="50">
        <f>Лист2!L29</f>
        <v>478</v>
      </c>
      <c r="AN32" s="65">
        <f t="shared" si="43"/>
        <v>99</v>
      </c>
      <c r="AO32" s="65">
        <f t="shared" si="44"/>
        <v>99</v>
      </c>
      <c r="AP32" s="65">
        <f t="shared" si="45"/>
        <v>100</v>
      </c>
      <c r="AQ32" s="64">
        <f t="shared" si="46"/>
        <v>99.2</v>
      </c>
      <c r="AR32" s="50">
        <f>Лист2!N29</f>
        <v>597</v>
      </c>
      <c r="AS32" s="50">
        <f t="shared" si="47"/>
        <v>597</v>
      </c>
      <c r="AT32" s="50">
        <f>Лист2!O29</f>
        <v>597</v>
      </c>
      <c r="AU32" s="50">
        <f t="shared" si="48"/>
        <v>597</v>
      </c>
      <c r="AV32" s="50">
        <f>Лист2!P29</f>
        <v>596</v>
      </c>
      <c r="AW32" s="50">
        <f t="shared" si="49"/>
        <v>597</v>
      </c>
      <c r="AX32" s="65">
        <f t="shared" si="50"/>
        <v>100</v>
      </c>
      <c r="AY32" s="65">
        <f t="shared" si="51"/>
        <v>100</v>
      </c>
      <c r="AZ32" s="65">
        <f t="shared" si="52"/>
        <v>100</v>
      </c>
      <c r="BA32" s="64">
        <f t="shared" si="28"/>
        <v>100</v>
      </c>
      <c r="BB32" s="50">
        <f t="shared" si="53"/>
        <v>97.039999999999992</v>
      </c>
      <c r="BC32" s="50" t="e">
        <f>RANK(BB32,#REF!)</f>
        <v>#REF!</v>
      </c>
    </row>
    <row r="33" spans="1:55" x14ac:dyDescent="0.25">
      <c r="A33" s="50">
        <v>84</v>
      </c>
      <c r="B33" s="33" t="str">
        <f>Лист1!E32</f>
        <v>МБОУ "Многопрофильный лицей №9"</v>
      </c>
      <c r="C33" s="50">
        <f>Лист2!B30</f>
        <v>448</v>
      </c>
      <c r="D33" s="50">
        <f>SUMIF(Лист1!J32:X32,"&lt;2")</f>
        <v>13</v>
      </c>
      <c r="E33" s="50">
        <f>COUNTIF(Лист1!J32:X32,"&lt;2")</f>
        <v>13</v>
      </c>
      <c r="F33" s="50">
        <f>SUMIF(Лист1!Y32:BV32,"&lt;2")</f>
        <v>43</v>
      </c>
      <c r="G33" s="50">
        <f>COUNTIF(Лист1!Y32:BV32,"&lt;2")</f>
        <v>43</v>
      </c>
      <c r="H33" s="50">
        <f>SUM(Лист1!BW32:CB32)</f>
        <v>6</v>
      </c>
      <c r="I33" s="50">
        <f>Лист2!D30</f>
        <v>411</v>
      </c>
      <c r="J33" s="50">
        <f>Лист2!C30</f>
        <v>411</v>
      </c>
      <c r="K33" s="50">
        <f>Лист2!F30</f>
        <v>352</v>
      </c>
      <c r="L33" s="50">
        <f>Лист2!E30</f>
        <v>352</v>
      </c>
      <c r="M33" s="65">
        <f t="shared" si="29"/>
        <v>100</v>
      </c>
      <c r="N33" s="65">
        <f t="shared" si="30"/>
        <v>100</v>
      </c>
      <c r="O33" s="65">
        <f t="shared" si="31"/>
        <v>100</v>
      </c>
      <c r="P33" s="64">
        <f t="shared" si="32"/>
        <v>100</v>
      </c>
      <c r="Q33" s="50">
        <f>SUM(Лист1!CC32:CG32)</f>
        <v>5</v>
      </c>
      <c r="R33" s="50"/>
      <c r="S33" s="50"/>
      <c r="T33" s="50">
        <f>Лист2!G30</f>
        <v>446</v>
      </c>
      <c r="U33" s="50">
        <f t="shared" si="33"/>
        <v>448</v>
      </c>
      <c r="V33" s="65">
        <f t="shared" si="34"/>
        <v>100</v>
      </c>
      <c r="W33" s="65">
        <f t="shared" si="35"/>
        <v>100</v>
      </c>
      <c r="X33" s="65">
        <f t="shared" si="36"/>
        <v>100</v>
      </c>
      <c r="Y33" s="64">
        <f t="shared" si="27"/>
        <v>100</v>
      </c>
      <c r="Z33" s="52">
        <f>IF(Лист1!I32=2,SUM(Лист1!CH32:CL32),MAX(SUM(Лист1!CH32:CL32),(Лист1!CI32+Лист1!CK32)*3))</f>
        <v>2</v>
      </c>
      <c r="AA33" s="50">
        <f>SUM(Лист1!CM32:CR32)</f>
        <v>4</v>
      </c>
      <c r="AB33" s="50">
        <f>Лист2!I30</f>
        <v>36</v>
      </c>
      <c r="AC33" s="50">
        <f>Лист2!H30</f>
        <v>36</v>
      </c>
      <c r="AD33" s="65">
        <f t="shared" si="37"/>
        <v>40</v>
      </c>
      <c r="AE33" s="65">
        <f t="shared" si="38"/>
        <v>80</v>
      </c>
      <c r="AF33" s="2">
        <f t="shared" si="39"/>
        <v>100</v>
      </c>
      <c r="AG33" s="64">
        <f t="shared" si="40"/>
        <v>74</v>
      </c>
      <c r="AH33" s="50">
        <f>Лист2!J30</f>
        <v>444</v>
      </c>
      <c r="AI33" s="50">
        <f t="shared" si="41"/>
        <v>448</v>
      </c>
      <c r="AJ33" s="50">
        <f>Лист2!K30</f>
        <v>440</v>
      </c>
      <c r="AK33" s="50">
        <f t="shared" si="42"/>
        <v>448</v>
      </c>
      <c r="AL33" s="50">
        <f>Лист2!M30</f>
        <v>356</v>
      </c>
      <c r="AM33" s="50">
        <f>Лист2!L30</f>
        <v>359</v>
      </c>
      <c r="AN33" s="65">
        <f t="shared" si="43"/>
        <v>99</v>
      </c>
      <c r="AO33" s="65">
        <f t="shared" si="44"/>
        <v>98</v>
      </c>
      <c r="AP33" s="65">
        <f t="shared" si="45"/>
        <v>99</v>
      </c>
      <c r="AQ33" s="64">
        <f t="shared" si="46"/>
        <v>98.6</v>
      </c>
      <c r="AR33" s="50">
        <f>Лист2!N30</f>
        <v>447</v>
      </c>
      <c r="AS33" s="50">
        <f t="shared" si="47"/>
        <v>448</v>
      </c>
      <c r="AT33" s="50">
        <f>Лист2!O30</f>
        <v>445</v>
      </c>
      <c r="AU33" s="50">
        <f t="shared" si="48"/>
        <v>448</v>
      </c>
      <c r="AV33" s="50">
        <f>Лист2!P30</f>
        <v>448</v>
      </c>
      <c r="AW33" s="50">
        <f t="shared" si="49"/>
        <v>448</v>
      </c>
      <c r="AX33" s="65">
        <f t="shared" si="50"/>
        <v>100</v>
      </c>
      <c r="AY33" s="65">
        <f t="shared" si="51"/>
        <v>99</v>
      </c>
      <c r="AZ33" s="65">
        <f t="shared" si="52"/>
        <v>100</v>
      </c>
      <c r="BA33" s="64">
        <f t="shared" si="28"/>
        <v>99.8</v>
      </c>
      <c r="BB33" s="50">
        <f t="shared" si="53"/>
        <v>94.48</v>
      </c>
      <c r="BC33" s="50" t="e">
        <f>RANK(BB33,#REF!)</f>
        <v>#REF!</v>
      </c>
    </row>
    <row r="34" spans="1:55" x14ac:dyDescent="0.25">
      <c r="A34" s="50">
        <v>85</v>
      </c>
      <c r="B34" s="33" t="str">
        <f>Лист1!E33</f>
        <v>МБОУ "Средняя общеобразовательная школа №10"</v>
      </c>
      <c r="C34" s="50">
        <f>Лист2!B31</f>
        <v>570</v>
      </c>
      <c r="D34" s="50">
        <f>SUMIF(Лист1!J33:X33,"&lt;2")</f>
        <v>10.5</v>
      </c>
      <c r="E34" s="50">
        <f>COUNTIF(Лист1!J33:X33,"&lt;2")</f>
        <v>13</v>
      </c>
      <c r="F34" s="50">
        <f>SUMIF(Лист1!Y33:BV33,"&lt;2")</f>
        <v>33.5</v>
      </c>
      <c r="G34" s="50">
        <f>COUNTIF(Лист1!Y33:BV33,"&lt;2")</f>
        <v>44</v>
      </c>
      <c r="H34" s="50">
        <f>SUM(Лист1!BW33:CB33)</f>
        <v>3</v>
      </c>
      <c r="I34" s="50">
        <f>Лист2!D31</f>
        <v>490</v>
      </c>
      <c r="J34" s="50">
        <f>Лист2!C31</f>
        <v>490</v>
      </c>
      <c r="K34" s="50">
        <f>Лист2!F31</f>
        <v>440</v>
      </c>
      <c r="L34" s="50">
        <f>Лист2!E31</f>
        <v>448</v>
      </c>
      <c r="M34" s="65">
        <f t="shared" si="29"/>
        <v>78</v>
      </c>
      <c r="N34" s="65">
        <f t="shared" si="30"/>
        <v>90</v>
      </c>
      <c r="O34" s="65">
        <f t="shared" si="31"/>
        <v>99</v>
      </c>
      <c r="P34" s="64">
        <f t="shared" si="32"/>
        <v>90</v>
      </c>
      <c r="Q34" s="50">
        <f>SUM(Лист1!CC33:CG33)</f>
        <v>5</v>
      </c>
      <c r="R34" s="50"/>
      <c r="S34" s="50"/>
      <c r="T34" s="50">
        <f>Лист2!G31</f>
        <v>559</v>
      </c>
      <c r="U34" s="50">
        <f t="shared" si="33"/>
        <v>570</v>
      </c>
      <c r="V34" s="65">
        <f t="shared" si="34"/>
        <v>100</v>
      </c>
      <c r="W34" s="65">
        <f t="shared" si="35"/>
        <v>99</v>
      </c>
      <c r="X34" s="65">
        <f t="shared" si="36"/>
        <v>98</v>
      </c>
      <c r="Y34" s="64">
        <f t="shared" si="27"/>
        <v>99</v>
      </c>
      <c r="Z34" s="52">
        <f>IF(Лист1!I33=2,SUM(Лист1!CH33:CL33),MAX(SUM(Лист1!CH33:CL33),(Лист1!CI33+Лист1!CK33)*3))</f>
        <v>4</v>
      </c>
      <c r="AA34" s="50">
        <f>SUM(Лист1!CM33:CR33)</f>
        <v>3</v>
      </c>
      <c r="AB34" s="50">
        <f>Лист2!I31</f>
        <v>60</v>
      </c>
      <c r="AC34" s="50">
        <f>Лист2!H31</f>
        <v>61</v>
      </c>
      <c r="AD34" s="65">
        <f t="shared" si="37"/>
        <v>80</v>
      </c>
      <c r="AE34" s="65">
        <f t="shared" si="38"/>
        <v>60</v>
      </c>
      <c r="AF34" s="2">
        <f t="shared" si="39"/>
        <v>98.360655737704917</v>
      </c>
      <c r="AG34" s="64">
        <f t="shared" si="40"/>
        <v>77.5</v>
      </c>
      <c r="AH34" s="50">
        <f>Лист2!J31</f>
        <v>559</v>
      </c>
      <c r="AI34" s="50">
        <f t="shared" si="41"/>
        <v>570</v>
      </c>
      <c r="AJ34" s="50">
        <f>Лист2!K31</f>
        <v>559</v>
      </c>
      <c r="AK34" s="50">
        <f t="shared" si="42"/>
        <v>570</v>
      </c>
      <c r="AL34" s="50">
        <f>Лист2!M31</f>
        <v>435</v>
      </c>
      <c r="AM34" s="50">
        <f>Лист2!L31</f>
        <v>448</v>
      </c>
      <c r="AN34" s="65">
        <f t="shared" si="43"/>
        <v>98</v>
      </c>
      <c r="AO34" s="65">
        <f t="shared" si="44"/>
        <v>98</v>
      </c>
      <c r="AP34" s="65">
        <f t="shared" si="45"/>
        <v>97</v>
      </c>
      <c r="AQ34" s="64">
        <f t="shared" si="46"/>
        <v>97.8</v>
      </c>
      <c r="AR34" s="50">
        <f>Лист2!N31</f>
        <v>565</v>
      </c>
      <c r="AS34" s="50">
        <f t="shared" si="47"/>
        <v>570</v>
      </c>
      <c r="AT34" s="50">
        <f>Лист2!O31</f>
        <v>559</v>
      </c>
      <c r="AU34" s="50">
        <f t="shared" si="48"/>
        <v>570</v>
      </c>
      <c r="AV34" s="50">
        <f>Лист2!P31</f>
        <v>570</v>
      </c>
      <c r="AW34" s="50">
        <f t="shared" si="49"/>
        <v>570</v>
      </c>
      <c r="AX34" s="65">
        <f t="shared" si="50"/>
        <v>99</v>
      </c>
      <c r="AY34" s="65">
        <f t="shared" si="51"/>
        <v>98</v>
      </c>
      <c r="AZ34" s="65">
        <f t="shared" si="52"/>
        <v>100</v>
      </c>
      <c r="BA34" s="64">
        <f t="shared" si="28"/>
        <v>99.3</v>
      </c>
      <c r="BB34" s="50">
        <f t="shared" si="53"/>
        <v>92.72</v>
      </c>
      <c r="BC34" s="50" t="e">
        <f>RANK(BB34,#REF!)</f>
        <v>#REF!</v>
      </c>
    </row>
    <row r="35" spans="1:55" x14ac:dyDescent="0.25">
      <c r="A35" s="50">
        <v>86</v>
      </c>
      <c r="B35" s="33" t="str">
        <f>Лист1!E34</f>
        <v>МБОУ "Гимназия №11"</v>
      </c>
      <c r="C35" s="50">
        <f>Лист2!B32</f>
        <v>578</v>
      </c>
      <c r="D35" s="50">
        <f>SUMIF(Лист1!J34:X34,"&lt;2")</f>
        <v>13</v>
      </c>
      <c r="E35" s="50">
        <f>COUNTIF(Лист1!J34:X34,"&lt;2")</f>
        <v>13</v>
      </c>
      <c r="F35" s="50">
        <f>SUMIF(Лист1!Y34:BV34,"&lt;2")</f>
        <v>44</v>
      </c>
      <c r="G35" s="50">
        <f>COUNTIF(Лист1!Y34:BV34,"&lt;2")</f>
        <v>44</v>
      </c>
      <c r="H35" s="50">
        <f>SUM(Лист1!BW34:CB34)</f>
        <v>6</v>
      </c>
      <c r="I35" s="50">
        <f>Лист2!D32</f>
        <v>528</v>
      </c>
      <c r="J35" s="50">
        <f>Лист2!C32</f>
        <v>528</v>
      </c>
      <c r="K35" s="50">
        <f>Лист2!F32</f>
        <v>496</v>
      </c>
      <c r="L35" s="50">
        <f>Лист2!E32</f>
        <v>501</v>
      </c>
      <c r="M35" s="65">
        <f t="shared" si="29"/>
        <v>100</v>
      </c>
      <c r="N35" s="65">
        <f t="shared" si="30"/>
        <v>100</v>
      </c>
      <c r="O35" s="65">
        <f t="shared" si="31"/>
        <v>100</v>
      </c>
      <c r="P35" s="64">
        <f t="shared" si="32"/>
        <v>100</v>
      </c>
      <c r="Q35" s="50">
        <f>SUM(Лист1!CC34:CG34)</f>
        <v>5</v>
      </c>
      <c r="R35" s="50"/>
      <c r="S35" s="50"/>
      <c r="T35" s="50">
        <f>Лист2!G32</f>
        <v>567</v>
      </c>
      <c r="U35" s="50">
        <f t="shared" si="33"/>
        <v>578</v>
      </c>
      <c r="V35" s="65">
        <f t="shared" si="34"/>
        <v>100</v>
      </c>
      <c r="W35" s="65">
        <f t="shared" si="35"/>
        <v>99</v>
      </c>
      <c r="X35" s="65">
        <f t="shared" si="36"/>
        <v>98</v>
      </c>
      <c r="Y35" s="64">
        <f t="shared" si="27"/>
        <v>99</v>
      </c>
      <c r="Z35" s="52">
        <f>IF(Лист1!I34=2,SUM(Лист1!CH34:CL34),MAX(SUM(Лист1!CH34:CL34),(Лист1!CI34+Лист1!CK34)*3))</f>
        <v>4</v>
      </c>
      <c r="AA35" s="50">
        <f>SUM(Лист1!CM34:CR34)</f>
        <v>4</v>
      </c>
      <c r="AB35" s="50">
        <f>Лист2!I32</f>
        <v>136</v>
      </c>
      <c r="AC35" s="50">
        <f>Лист2!H32</f>
        <v>138</v>
      </c>
      <c r="AD35" s="65">
        <f t="shared" si="37"/>
        <v>80</v>
      </c>
      <c r="AE35" s="65">
        <f t="shared" si="38"/>
        <v>80</v>
      </c>
      <c r="AF35" s="2">
        <f t="shared" si="39"/>
        <v>98.550724637681157</v>
      </c>
      <c r="AG35" s="64">
        <f t="shared" si="40"/>
        <v>85.6</v>
      </c>
      <c r="AH35" s="50">
        <f>Лист2!J32</f>
        <v>567</v>
      </c>
      <c r="AI35" s="50">
        <f t="shared" si="41"/>
        <v>578</v>
      </c>
      <c r="AJ35" s="50">
        <f>Лист2!K32</f>
        <v>561</v>
      </c>
      <c r="AK35" s="50">
        <f t="shared" si="42"/>
        <v>578</v>
      </c>
      <c r="AL35" s="50">
        <f>Лист2!M32</f>
        <v>522</v>
      </c>
      <c r="AM35" s="50">
        <f>Лист2!L32</f>
        <v>523</v>
      </c>
      <c r="AN35" s="65">
        <f t="shared" si="43"/>
        <v>98</v>
      </c>
      <c r="AO35" s="65">
        <f t="shared" si="44"/>
        <v>97</v>
      </c>
      <c r="AP35" s="65">
        <f t="shared" si="45"/>
        <v>100</v>
      </c>
      <c r="AQ35" s="64">
        <f t="shared" si="46"/>
        <v>98</v>
      </c>
      <c r="AR35" s="50">
        <f>Лист2!N32</f>
        <v>578</v>
      </c>
      <c r="AS35" s="50">
        <f t="shared" si="47"/>
        <v>578</v>
      </c>
      <c r="AT35" s="50">
        <f>Лист2!O32</f>
        <v>575</v>
      </c>
      <c r="AU35" s="50">
        <f t="shared" si="48"/>
        <v>578</v>
      </c>
      <c r="AV35" s="50">
        <f>Лист2!P32</f>
        <v>573</v>
      </c>
      <c r="AW35" s="50">
        <f t="shared" si="49"/>
        <v>578</v>
      </c>
      <c r="AX35" s="65">
        <f t="shared" si="50"/>
        <v>100</v>
      </c>
      <c r="AY35" s="65">
        <f t="shared" si="51"/>
        <v>99</v>
      </c>
      <c r="AZ35" s="65">
        <f t="shared" si="52"/>
        <v>99</v>
      </c>
      <c r="BA35" s="64">
        <f t="shared" si="28"/>
        <v>99.3</v>
      </c>
      <c r="BB35" s="50">
        <f t="shared" si="53"/>
        <v>96.38000000000001</v>
      </c>
      <c r="BC35" s="50" t="e">
        <f>RANK(BB35,#REF!)</f>
        <v>#REF!</v>
      </c>
    </row>
    <row r="36" spans="1:55" x14ac:dyDescent="0.25">
      <c r="A36" s="50">
        <v>87</v>
      </c>
      <c r="B36" s="33" t="str">
        <f>Лист1!E35</f>
        <v>МБОУ "Многопрофильная гимназия №13"</v>
      </c>
      <c r="C36" s="50">
        <f>Лист2!B33</f>
        <v>599</v>
      </c>
      <c r="D36" s="50">
        <f>SUMIF(Лист1!J35:X35,"&lt;2")</f>
        <v>13</v>
      </c>
      <c r="E36" s="50">
        <f>COUNTIF(Лист1!J35:X35,"&lt;2")</f>
        <v>13</v>
      </c>
      <c r="F36" s="50">
        <f>SUMIF(Лист1!Y35:BV35,"&lt;2")</f>
        <v>43</v>
      </c>
      <c r="G36" s="50">
        <f>COUNTIF(Лист1!Y35:BV35,"&lt;2")</f>
        <v>44</v>
      </c>
      <c r="H36" s="50">
        <f>SUM(Лист1!BW35:CB35)</f>
        <v>5</v>
      </c>
      <c r="I36" s="50">
        <f>Лист2!D33</f>
        <v>469</v>
      </c>
      <c r="J36" s="50">
        <f>Лист2!C33</f>
        <v>470</v>
      </c>
      <c r="K36" s="50">
        <f>Лист2!F33</f>
        <v>424</v>
      </c>
      <c r="L36" s="50">
        <f>Лист2!E33</f>
        <v>428</v>
      </c>
      <c r="M36" s="65">
        <f t="shared" si="29"/>
        <v>99</v>
      </c>
      <c r="N36" s="65">
        <f t="shared" si="30"/>
        <v>100</v>
      </c>
      <c r="O36" s="65">
        <f t="shared" si="31"/>
        <v>99</v>
      </c>
      <c r="P36" s="64">
        <f t="shared" si="32"/>
        <v>99.3</v>
      </c>
      <c r="Q36" s="50">
        <f>SUM(Лист1!CC35:CG35)</f>
        <v>5</v>
      </c>
      <c r="R36" s="50"/>
      <c r="S36" s="50"/>
      <c r="T36" s="50">
        <f>Лист2!G33</f>
        <v>598</v>
      </c>
      <c r="U36" s="50">
        <f t="shared" si="33"/>
        <v>599</v>
      </c>
      <c r="V36" s="65">
        <f t="shared" si="34"/>
        <v>100</v>
      </c>
      <c r="W36" s="65">
        <f t="shared" si="35"/>
        <v>100</v>
      </c>
      <c r="X36" s="65">
        <f t="shared" si="36"/>
        <v>100</v>
      </c>
      <c r="Y36" s="64">
        <f t="shared" si="27"/>
        <v>100</v>
      </c>
      <c r="Z36" s="52">
        <f>IF(Лист1!I35=2,SUM(Лист1!CH35:CL35),MAX(SUM(Лист1!CH35:CL35),(Лист1!CI35+Лист1!CK35)*3))</f>
        <v>3</v>
      </c>
      <c r="AA36" s="50">
        <f>SUM(Лист1!CM35:CR35)</f>
        <v>4</v>
      </c>
      <c r="AB36" s="50">
        <f>Лист2!I33</f>
        <v>72</v>
      </c>
      <c r="AC36" s="50">
        <f>Лист2!H33</f>
        <v>72</v>
      </c>
      <c r="AD36" s="65">
        <f t="shared" si="37"/>
        <v>60</v>
      </c>
      <c r="AE36" s="65">
        <f t="shared" si="38"/>
        <v>80</v>
      </c>
      <c r="AF36" s="2">
        <f t="shared" si="39"/>
        <v>100</v>
      </c>
      <c r="AG36" s="64">
        <f t="shared" si="40"/>
        <v>80</v>
      </c>
      <c r="AH36" s="50">
        <f>Лист2!J33</f>
        <v>594</v>
      </c>
      <c r="AI36" s="50">
        <f t="shared" si="41"/>
        <v>599</v>
      </c>
      <c r="AJ36" s="50">
        <f>Лист2!K33</f>
        <v>594</v>
      </c>
      <c r="AK36" s="50">
        <f t="shared" si="42"/>
        <v>599</v>
      </c>
      <c r="AL36" s="50">
        <f>Лист2!M33</f>
        <v>405</v>
      </c>
      <c r="AM36" s="50">
        <f>Лист2!L33</f>
        <v>405</v>
      </c>
      <c r="AN36" s="65">
        <f t="shared" si="43"/>
        <v>99</v>
      </c>
      <c r="AO36" s="65">
        <f t="shared" si="44"/>
        <v>99</v>
      </c>
      <c r="AP36" s="65">
        <f t="shared" si="45"/>
        <v>100</v>
      </c>
      <c r="AQ36" s="64">
        <f t="shared" si="46"/>
        <v>99.2</v>
      </c>
      <c r="AR36" s="50">
        <f>Лист2!N33</f>
        <v>595</v>
      </c>
      <c r="AS36" s="50">
        <f t="shared" si="47"/>
        <v>599</v>
      </c>
      <c r="AT36" s="50">
        <f>Лист2!O33</f>
        <v>597</v>
      </c>
      <c r="AU36" s="50">
        <f t="shared" si="48"/>
        <v>599</v>
      </c>
      <c r="AV36" s="50">
        <f>Лист2!P33</f>
        <v>598</v>
      </c>
      <c r="AW36" s="50">
        <f t="shared" si="49"/>
        <v>599</v>
      </c>
      <c r="AX36" s="65">
        <f t="shared" si="50"/>
        <v>99</v>
      </c>
      <c r="AY36" s="65">
        <f t="shared" si="51"/>
        <v>100</v>
      </c>
      <c r="AZ36" s="65">
        <f t="shared" si="52"/>
        <v>100</v>
      </c>
      <c r="BA36" s="64">
        <f t="shared" si="28"/>
        <v>99.7</v>
      </c>
      <c r="BB36" s="50">
        <f t="shared" si="53"/>
        <v>95.64</v>
      </c>
      <c r="BC36" s="50" t="e">
        <f>RANK(BB36,#REF!)</f>
        <v>#REF!</v>
      </c>
    </row>
    <row r="37" spans="1:55" x14ac:dyDescent="0.25">
      <c r="A37" s="50">
        <v>88</v>
      </c>
      <c r="B37" s="33" t="str">
        <f>Лист1!E36</f>
        <v>МБОУ "Средняя общеобразовательная школа №14"</v>
      </c>
      <c r="C37" s="50">
        <f>Лист2!B34</f>
        <v>321</v>
      </c>
      <c r="D37" s="50">
        <f>SUMIF(Лист1!J36:X36,"&lt;2")</f>
        <v>13</v>
      </c>
      <c r="E37" s="50">
        <f>COUNTIF(Лист1!J36:X36,"&lt;2")</f>
        <v>14</v>
      </c>
      <c r="F37" s="50">
        <f>SUMIF(Лист1!Y36:BV36,"&lt;2")</f>
        <v>38.5</v>
      </c>
      <c r="G37" s="50">
        <f>COUNTIF(Лист1!Y36:BV36,"&lt;2")</f>
        <v>44</v>
      </c>
      <c r="H37" s="50">
        <f>SUM(Лист1!BW36:CB36)</f>
        <v>6</v>
      </c>
      <c r="I37" s="50">
        <f>Лист2!D34</f>
        <v>234</v>
      </c>
      <c r="J37" s="50">
        <f>Лист2!C34</f>
        <v>236</v>
      </c>
      <c r="K37" s="50">
        <f>Лист2!F34</f>
        <v>202</v>
      </c>
      <c r="L37" s="50">
        <f>Лист2!E34</f>
        <v>204</v>
      </c>
      <c r="M37" s="65">
        <f t="shared" si="29"/>
        <v>90</v>
      </c>
      <c r="N37" s="65">
        <f t="shared" si="30"/>
        <v>100</v>
      </c>
      <c r="O37" s="65">
        <f t="shared" si="31"/>
        <v>99</v>
      </c>
      <c r="P37" s="64">
        <f t="shared" si="32"/>
        <v>96.6</v>
      </c>
      <c r="Q37" s="50">
        <f>SUM(Лист1!CC36:CG36)</f>
        <v>5</v>
      </c>
      <c r="R37" s="50"/>
      <c r="S37" s="50"/>
      <c r="T37" s="50">
        <f>Лист2!G34</f>
        <v>312</v>
      </c>
      <c r="U37" s="50">
        <f t="shared" si="33"/>
        <v>321</v>
      </c>
      <c r="V37" s="65">
        <f t="shared" si="34"/>
        <v>100</v>
      </c>
      <c r="W37" s="65">
        <f t="shared" si="35"/>
        <v>98</v>
      </c>
      <c r="X37" s="65">
        <f t="shared" si="36"/>
        <v>97</v>
      </c>
      <c r="Y37" s="64">
        <f t="shared" si="27"/>
        <v>98.5</v>
      </c>
      <c r="Z37" s="52">
        <f>IF(Лист1!I36=2,SUM(Лист1!CH36:CL36),MAX(SUM(Лист1!CH36:CL36),(Лист1!CI36+Лист1!CK36)*3))</f>
        <v>2</v>
      </c>
      <c r="AA37" s="50">
        <f>SUM(Лист1!CM36:CR36)</f>
        <v>3</v>
      </c>
      <c r="AB37" s="50">
        <f>Лист2!I34</f>
        <v>37</v>
      </c>
      <c r="AC37" s="50">
        <f>Лист2!H34</f>
        <v>38</v>
      </c>
      <c r="AD37" s="65">
        <f t="shared" si="37"/>
        <v>40</v>
      </c>
      <c r="AE37" s="65">
        <f t="shared" si="38"/>
        <v>60</v>
      </c>
      <c r="AF37" s="2">
        <f t="shared" si="39"/>
        <v>97.368421052631575</v>
      </c>
      <c r="AG37" s="64">
        <f t="shared" si="40"/>
        <v>65.2</v>
      </c>
      <c r="AH37" s="50">
        <f>Лист2!J34</f>
        <v>315</v>
      </c>
      <c r="AI37" s="50">
        <f t="shared" si="41"/>
        <v>321</v>
      </c>
      <c r="AJ37" s="50">
        <f>Лист2!K34</f>
        <v>312</v>
      </c>
      <c r="AK37" s="50">
        <f t="shared" si="42"/>
        <v>321</v>
      </c>
      <c r="AL37" s="50">
        <f>Лист2!M34</f>
        <v>182</v>
      </c>
      <c r="AM37" s="50">
        <f>Лист2!L34</f>
        <v>187</v>
      </c>
      <c r="AN37" s="65">
        <f t="shared" si="43"/>
        <v>98</v>
      </c>
      <c r="AO37" s="65">
        <f t="shared" si="44"/>
        <v>97</v>
      </c>
      <c r="AP37" s="65">
        <f t="shared" si="45"/>
        <v>97</v>
      </c>
      <c r="AQ37" s="64">
        <f t="shared" si="46"/>
        <v>97.4</v>
      </c>
      <c r="AR37" s="50">
        <f>Лист2!N34</f>
        <v>315</v>
      </c>
      <c r="AS37" s="50">
        <f t="shared" si="47"/>
        <v>321</v>
      </c>
      <c r="AT37" s="50">
        <f>Лист2!O34</f>
        <v>315</v>
      </c>
      <c r="AU37" s="50">
        <f t="shared" si="48"/>
        <v>321</v>
      </c>
      <c r="AV37" s="50">
        <f>Лист2!P34</f>
        <v>321</v>
      </c>
      <c r="AW37" s="50">
        <f t="shared" si="49"/>
        <v>321</v>
      </c>
      <c r="AX37" s="65">
        <f t="shared" si="50"/>
        <v>98</v>
      </c>
      <c r="AY37" s="65">
        <f t="shared" si="51"/>
        <v>98</v>
      </c>
      <c r="AZ37" s="65">
        <f t="shared" si="52"/>
        <v>100</v>
      </c>
      <c r="BA37" s="64">
        <f t="shared" si="28"/>
        <v>99</v>
      </c>
      <c r="BB37" s="50">
        <f t="shared" si="53"/>
        <v>91.34</v>
      </c>
      <c r="BC37" s="50" t="e">
        <f>RANK(BB37,#REF!)</f>
        <v>#REF!</v>
      </c>
    </row>
    <row r="38" spans="1:55" x14ac:dyDescent="0.25">
      <c r="A38" s="50">
        <v>89</v>
      </c>
      <c r="B38" s="33" t="str">
        <f>Лист1!E37</f>
        <v>МБОУ "Средняя общеобразовательная школа №15"</v>
      </c>
      <c r="C38" s="50">
        <f>Лист2!B35</f>
        <v>117</v>
      </c>
      <c r="D38" s="50">
        <f>SUMIF(Лист1!J37:X37,"&lt;2")</f>
        <v>12</v>
      </c>
      <c r="E38" s="50">
        <f>COUNTIF(Лист1!J37:X37,"&lt;2")</f>
        <v>13</v>
      </c>
      <c r="F38" s="50">
        <f>SUMIF(Лист1!Y37:BV37,"&lt;2")</f>
        <v>39</v>
      </c>
      <c r="G38" s="50">
        <f>COUNTIF(Лист1!Y37:BV37,"&lt;2")</f>
        <v>44</v>
      </c>
      <c r="H38" s="50">
        <f>SUM(Лист1!BW37:CB37)</f>
        <v>6</v>
      </c>
      <c r="I38" s="50">
        <f>Лист2!D35</f>
        <v>70</v>
      </c>
      <c r="J38" s="50">
        <f>Лист2!C35</f>
        <v>71</v>
      </c>
      <c r="K38" s="50">
        <f>Лист2!F35</f>
        <v>66</v>
      </c>
      <c r="L38" s="50">
        <f>Лист2!E35</f>
        <v>66</v>
      </c>
      <c r="M38" s="65">
        <f t="shared" si="29"/>
        <v>90</v>
      </c>
      <c r="N38" s="65">
        <f t="shared" si="30"/>
        <v>100</v>
      </c>
      <c r="O38" s="65">
        <f t="shared" si="31"/>
        <v>99</v>
      </c>
      <c r="P38" s="64">
        <f t="shared" si="32"/>
        <v>96.6</v>
      </c>
      <c r="Q38" s="50">
        <f>SUM(Лист1!CC37:CG37)</f>
        <v>5</v>
      </c>
      <c r="R38" s="50"/>
      <c r="S38" s="50"/>
      <c r="T38" s="50">
        <f>Лист2!G35</f>
        <v>114</v>
      </c>
      <c r="U38" s="50">
        <f t="shared" si="33"/>
        <v>117</v>
      </c>
      <c r="V38" s="65">
        <f t="shared" si="34"/>
        <v>100</v>
      </c>
      <c r="W38" s="65">
        <f t="shared" si="35"/>
        <v>98</v>
      </c>
      <c r="X38" s="65">
        <f t="shared" si="36"/>
        <v>97</v>
      </c>
      <c r="Y38" s="64">
        <f t="shared" si="27"/>
        <v>98.5</v>
      </c>
      <c r="Z38" s="52">
        <f>IF(Лист1!I37=2,SUM(Лист1!CH37:CL37),MAX(SUM(Лист1!CH37:CL37),(Лист1!CI37+Лист1!CK37)*3))</f>
        <v>2</v>
      </c>
      <c r="AA38" s="50">
        <f>SUM(Лист1!CM37:CR37)</f>
        <v>3</v>
      </c>
      <c r="AB38" s="50">
        <f>Лист2!I35</f>
        <v>19</v>
      </c>
      <c r="AC38" s="50">
        <f>Лист2!H35</f>
        <v>19</v>
      </c>
      <c r="AD38" s="65">
        <f t="shared" si="37"/>
        <v>40</v>
      </c>
      <c r="AE38" s="65">
        <f t="shared" si="38"/>
        <v>60</v>
      </c>
      <c r="AF38" s="2">
        <f t="shared" si="39"/>
        <v>100</v>
      </c>
      <c r="AG38" s="64">
        <f t="shared" si="40"/>
        <v>66</v>
      </c>
      <c r="AH38" s="50">
        <f>Лист2!J35</f>
        <v>116</v>
      </c>
      <c r="AI38" s="50">
        <f t="shared" si="41"/>
        <v>117</v>
      </c>
      <c r="AJ38" s="50">
        <f>Лист2!K35</f>
        <v>116</v>
      </c>
      <c r="AK38" s="50">
        <f t="shared" si="42"/>
        <v>117</v>
      </c>
      <c r="AL38" s="50">
        <f>Лист2!M35</f>
        <v>65</v>
      </c>
      <c r="AM38" s="50">
        <f>Лист2!L35</f>
        <v>65</v>
      </c>
      <c r="AN38" s="65">
        <f t="shared" si="43"/>
        <v>99</v>
      </c>
      <c r="AO38" s="65">
        <f t="shared" si="44"/>
        <v>99</v>
      </c>
      <c r="AP38" s="65">
        <f t="shared" si="45"/>
        <v>100</v>
      </c>
      <c r="AQ38" s="64">
        <f t="shared" si="46"/>
        <v>99.2</v>
      </c>
      <c r="AR38" s="50">
        <f>Лист2!N35</f>
        <v>117</v>
      </c>
      <c r="AS38" s="50">
        <f t="shared" si="47"/>
        <v>117</v>
      </c>
      <c r="AT38" s="50">
        <f>Лист2!O35</f>
        <v>117</v>
      </c>
      <c r="AU38" s="50">
        <f t="shared" si="48"/>
        <v>117</v>
      </c>
      <c r="AV38" s="50">
        <f>Лист2!P35</f>
        <v>114</v>
      </c>
      <c r="AW38" s="50">
        <f t="shared" si="49"/>
        <v>117</v>
      </c>
      <c r="AX38" s="65">
        <f t="shared" si="50"/>
        <v>100</v>
      </c>
      <c r="AY38" s="65">
        <f t="shared" si="51"/>
        <v>100</v>
      </c>
      <c r="AZ38" s="65">
        <f t="shared" si="52"/>
        <v>97</v>
      </c>
      <c r="BA38" s="64">
        <f t="shared" si="28"/>
        <v>98.5</v>
      </c>
      <c r="BB38" s="50">
        <f t="shared" si="53"/>
        <v>91.76</v>
      </c>
      <c r="BC38" s="50" t="e">
        <f>RANK(BB38,#REF!)</f>
        <v>#REF!</v>
      </c>
    </row>
    <row r="39" spans="1:55" x14ac:dyDescent="0.25">
      <c r="A39" s="50">
        <v>90</v>
      </c>
      <c r="B39" s="33" t="str">
        <f>Лист1!E38</f>
        <v>МБОУ "Средняя общеобразовательная школа №16"</v>
      </c>
      <c r="C39" s="50">
        <f>Лист2!B36</f>
        <v>269</v>
      </c>
      <c r="D39" s="50">
        <f>SUMIF(Лист1!J38:X38,"&lt;2")</f>
        <v>12</v>
      </c>
      <c r="E39" s="50">
        <f>COUNTIF(Лист1!J38:X38,"&lt;2")</f>
        <v>13</v>
      </c>
      <c r="F39" s="50">
        <f>SUMIF(Лист1!Y38:BV38,"&lt;2")</f>
        <v>38</v>
      </c>
      <c r="G39" s="50">
        <f>COUNTIF(Лист1!Y38:BV38,"&lt;2")</f>
        <v>43</v>
      </c>
      <c r="H39" s="50">
        <f>SUM(Лист1!BW38:CB38)</f>
        <v>3</v>
      </c>
      <c r="I39" s="50">
        <f>Лист2!D36</f>
        <v>212</v>
      </c>
      <c r="J39" s="50">
        <f>Лист2!C36</f>
        <v>214</v>
      </c>
      <c r="K39" s="50">
        <f>Лист2!F36</f>
        <v>200</v>
      </c>
      <c r="L39" s="50">
        <f>Лист2!E36</f>
        <v>202</v>
      </c>
      <c r="M39" s="65">
        <f t="shared" si="29"/>
        <v>90</v>
      </c>
      <c r="N39" s="65">
        <f t="shared" si="30"/>
        <v>90</v>
      </c>
      <c r="O39" s="65">
        <f t="shared" si="31"/>
        <v>99</v>
      </c>
      <c r="P39" s="64">
        <f t="shared" si="32"/>
        <v>93.6</v>
      </c>
      <c r="Q39" s="50">
        <f>SUM(Лист1!CC38:CG38)</f>
        <v>5</v>
      </c>
      <c r="R39" s="50"/>
      <c r="S39" s="50"/>
      <c r="T39" s="50">
        <f>Лист2!G36</f>
        <v>269</v>
      </c>
      <c r="U39" s="50">
        <f t="shared" si="33"/>
        <v>269</v>
      </c>
      <c r="V39" s="65">
        <f t="shared" si="34"/>
        <v>100</v>
      </c>
      <c r="W39" s="65">
        <f t="shared" si="35"/>
        <v>100</v>
      </c>
      <c r="X39" s="65">
        <f t="shared" si="36"/>
        <v>100</v>
      </c>
      <c r="Y39" s="64">
        <f t="shared" si="27"/>
        <v>100</v>
      </c>
      <c r="Z39" s="52">
        <f>IF(Лист1!I38=2,SUM(Лист1!CH38:CL38),MAX(SUM(Лист1!CH38:CL38),(Лист1!CI38+Лист1!CK38)*3))</f>
        <v>3</v>
      </c>
      <c r="AA39" s="50">
        <f>SUM(Лист1!CM38:CR38)</f>
        <v>3</v>
      </c>
      <c r="AB39" s="50">
        <f>Лист2!I36</f>
        <v>18</v>
      </c>
      <c r="AC39" s="50">
        <f>Лист2!H36</f>
        <v>18</v>
      </c>
      <c r="AD39" s="65">
        <f t="shared" si="37"/>
        <v>60</v>
      </c>
      <c r="AE39" s="65">
        <f t="shared" si="38"/>
        <v>60</v>
      </c>
      <c r="AF39" s="2">
        <f t="shared" si="39"/>
        <v>100</v>
      </c>
      <c r="AG39" s="64">
        <f t="shared" si="40"/>
        <v>72</v>
      </c>
      <c r="AH39" s="50">
        <f>Лист2!J36</f>
        <v>264</v>
      </c>
      <c r="AI39" s="50">
        <f t="shared" si="41"/>
        <v>269</v>
      </c>
      <c r="AJ39" s="50">
        <f>Лист2!K36</f>
        <v>269</v>
      </c>
      <c r="AK39" s="50">
        <f t="shared" si="42"/>
        <v>269</v>
      </c>
      <c r="AL39" s="50">
        <f>Лист2!M36</f>
        <v>207</v>
      </c>
      <c r="AM39" s="50">
        <f>Лист2!L36</f>
        <v>209</v>
      </c>
      <c r="AN39" s="65">
        <f t="shared" si="43"/>
        <v>98</v>
      </c>
      <c r="AO39" s="65">
        <f t="shared" si="44"/>
        <v>100</v>
      </c>
      <c r="AP39" s="65">
        <f t="shared" si="45"/>
        <v>99</v>
      </c>
      <c r="AQ39" s="64">
        <f t="shared" si="46"/>
        <v>99</v>
      </c>
      <c r="AR39" s="50">
        <f>Лист2!N36</f>
        <v>261</v>
      </c>
      <c r="AS39" s="50">
        <f t="shared" si="47"/>
        <v>269</v>
      </c>
      <c r="AT39" s="50">
        <f>Лист2!O36</f>
        <v>267</v>
      </c>
      <c r="AU39" s="50">
        <f t="shared" si="48"/>
        <v>269</v>
      </c>
      <c r="AV39" s="50">
        <f>Лист2!P36</f>
        <v>269</v>
      </c>
      <c r="AW39" s="50">
        <f t="shared" si="49"/>
        <v>269</v>
      </c>
      <c r="AX39" s="65">
        <f t="shared" si="50"/>
        <v>97</v>
      </c>
      <c r="AY39" s="65">
        <f t="shared" si="51"/>
        <v>99</v>
      </c>
      <c r="AZ39" s="65">
        <f t="shared" si="52"/>
        <v>100</v>
      </c>
      <c r="BA39" s="64">
        <f t="shared" si="28"/>
        <v>98.9</v>
      </c>
      <c r="BB39" s="50">
        <f t="shared" si="53"/>
        <v>92.7</v>
      </c>
      <c r="BC39" s="50" t="e">
        <f>RANK(BB39,#REF!)</f>
        <v>#REF!</v>
      </c>
    </row>
    <row r="40" spans="1:55" x14ac:dyDescent="0.25">
      <c r="A40" s="50">
        <v>91</v>
      </c>
      <c r="B40" s="33" t="str">
        <f>Лист1!E39</f>
        <v>МБОУ "Средняя общеобразовательная школа №18 "</v>
      </c>
      <c r="C40" s="50">
        <f>Лист2!B37</f>
        <v>545</v>
      </c>
      <c r="D40" s="50">
        <f>SUMIF(Лист1!J39:X39,"&lt;2")</f>
        <v>8.5</v>
      </c>
      <c r="E40" s="50">
        <f>COUNTIF(Лист1!J39:X39,"&lt;2")</f>
        <v>13</v>
      </c>
      <c r="F40" s="50">
        <f>SUMIF(Лист1!Y39:BV39,"&lt;2")</f>
        <v>37</v>
      </c>
      <c r="G40" s="50">
        <f>COUNTIF(Лист1!Y39:BV39,"&lt;2")</f>
        <v>44</v>
      </c>
      <c r="H40" s="50">
        <f>SUM(Лист1!BW39:CB39)</f>
        <v>4</v>
      </c>
      <c r="I40" s="50">
        <f>Лист2!D37</f>
        <v>278</v>
      </c>
      <c r="J40" s="50">
        <f>Лист2!C37</f>
        <v>280</v>
      </c>
      <c r="K40" s="50">
        <f>Лист2!F37</f>
        <v>182</v>
      </c>
      <c r="L40" s="50">
        <f>Лист2!E37</f>
        <v>187</v>
      </c>
      <c r="M40" s="65">
        <f t="shared" si="29"/>
        <v>75</v>
      </c>
      <c r="N40" s="65">
        <f t="shared" si="30"/>
        <v>100</v>
      </c>
      <c r="O40" s="65">
        <f t="shared" si="31"/>
        <v>98</v>
      </c>
      <c r="P40" s="64">
        <f t="shared" si="32"/>
        <v>91.7</v>
      </c>
      <c r="Q40" s="50">
        <f>SUM(Лист1!CC39:CG39)</f>
        <v>5</v>
      </c>
      <c r="R40" s="50"/>
      <c r="S40" s="50"/>
      <c r="T40" s="50">
        <f>Лист2!G37</f>
        <v>535</v>
      </c>
      <c r="U40" s="50">
        <f t="shared" si="33"/>
        <v>545</v>
      </c>
      <c r="V40" s="65">
        <f t="shared" si="34"/>
        <v>100</v>
      </c>
      <c r="W40" s="65">
        <f t="shared" si="35"/>
        <v>99</v>
      </c>
      <c r="X40" s="65">
        <f t="shared" si="36"/>
        <v>98</v>
      </c>
      <c r="Y40" s="64">
        <f t="shared" si="27"/>
        <v>99</v>
      </c>
      <c r="Z40" s="52">
        <f>IF(Лист1!I39=2,SUM(Лист1!CH39:CL39),MAX(SUM(Лист1!CH39:CL39),(Лист1!CI39+Лист1!CK39)*3))</f>
        <v>2</v>
      </c>
      <c r="AA40" s="50">
        <f>SUM(Лист1!CM39:CR39)</f>
        <v>2</v>
      </c>
      <c r="AB40" s="50">
        <f>Лист2!I37</f>
        <v>57</v>
      </c>
      <c r="AC40" s="50">
        <f>Лист2!H37</f>
        <v>57</v>
      </c>
      <c r="AD40" s="65">
        <f t="shared" si="37"/>
        <v>40</v>
      </c>
      <c r="AE40" s="65">
        <f t="shared" si="38"/>
        <v>40</v>
      </c>
      <c r="AF40" s="2">
        <f t="shared" si="39"/>
        <v>100</v>
      </c>
      <c r="AG40" s="64">
        <f t="shared" si="40"/>
        <v>58</v>
      </c>
      <c r="AH40" s="50">
        <f>Лист2!J37</f>
        <v>535</v>
      </c>
      <c r="AI40" s="50">
        <f t="shared" si="41"/>
        <v>545</v>
      </c>
      <c r="AJ40" s="50">
        <f>Лист2!K37</f>
        <v>540</v>
      </c>
      <c r="AK40" s="50">
        <f t="shared" si="42"/>
        <v>545</v>
      </c>
      <c r="AL40" s="50">
        <f>Лист2!M37</f>
        <v>190</v>
      </c>
      <c r="AM40" s="50">
        <f>Лист2!L37</f>
        <v>190</v>
      </c>
      <c r="AN40" s="65">
        <f t="shared" si="43"/>
        <v>98</v>
      </c>
      <c r="AO40" s="65">
        <f t="shared" si="44"/>
        <v>99</v>
      </c>
      <c r="AP40" s="65">
        <f t="shared" si="45"/>
        <v>100</v>
      </c>
      <c r="AQ40" s="64">
        <f t="shared" si="46"/>
        <v>98.8</v>
      </c>
      <c r="AR40" s="50">
        <f>Лист2!N37</f>
        <v>529</v>
      </c>
      <c r="AS40" s="50">
        <f t="shared" si="47"/>
        <v>545</v>
      </c>
      <c r="AT40" s="50">
        <f>Лист2!O37</f>
        <v>545</v>
      </c>
      <c r="AU40" s="50">
        <f t="shared" si="48"/>
        <v>545</v>
      </c>
      <c r="AV40" s="50">
        <f>Лист2!P37</f>
        <v>529</v>
      </c>
      <c r="AW40" s="50">
        <f t="shared" si="49"/>
        <v>545</v>
      </c>
      <c r="AX40" s="65">
        <f t="shared" si="50"/>
        <v>97</v>
      </c>
      <c r="AY40" s="65">
        <f t="shared" si="51"/>
        <v>100</v>
      </c>
      <c r="AZ40" s="65">
        <f t="shared" si="52"/>
        <v>97</v>
      </c>
      <c r="BA40" s="64">
        <f t="shared" si="28"/>
        <v>97.6</v>
      </c>
      <c r="BB40" s="50">
        <f t="shared" si="53"/>
        <v>89.02000000000001</v>
      </c>
      <c r="BC40" s="50" t="e">
        <f>RANK(BB40,#REF!)</f>
        <v>#REF!</v>
      </c>
    </row>
    <row r="41" spans="1:55" x14ac:dyDescent="0.25">
      <c r="A41" s="50">
        <v>92</v>
      </c>
      <c r="B41" s="33" t="str">
        <f>Лист1!E40</f>
        <v>МБОУ "Средняя общеобразовательная школа №19"</v>
      </c>
      <c r="C41" s="50">
        <f>Лист2!B38</f>
        <v>207</v>
      </c>
      <c r="D41" s="50">
        <f>SUMIF(Лист1!J40:X40,"&lt;2")</f>
        <v>13</v>
      </c>
      <c r="E41" s="50">
        <f>COUNTIF(Лист1!J40:X40,"&lt;2")</f>
        <v>14</v>
      </c>
      <c r="F41" s="50">
        <f>SUMIF(Лист1!Y40:BV40,"&lt;2")</f>
        <v>42</v>
      </c>
      <c r="G41" s="50">
        <f>COUNTIF(Лист1!Y40:BV40,"&lt;2")</f>
        <v>44</v>
      </c>
      <c r="H41" s="50">
        <f>SUM(Лист1!BW40:CB40)</f>
        <v>6</v>
      </c>
      <c r="I41" s="50">
        <f>Лист2!D38</f>
        <v>120</v>
      </c>
      <c r="J41" s="50">
        <f>Лист2!C38</f>
        <v>121</v>
      </c>
      <c r="K41" s="50">
        <f>Лист2!F38</f>
        <v>92</v>
      </c>
      <c r="L41" s="50">
        <f>Лист2!E38</f>
        <v>93</v>
      </c>
      <c r="M41" s="65">
        <f t="shared" si="29"/>
        <v>94</v>
      </c>
      <c r="N41" s="65">
        <f t="shared" si="30"/>
        <v>100</v>
      </c>
      <c r="O41" s="65">
        <f t="shared" si="31"/>
        <v>99</v>
      </c>
      <c r="P41" s="64">
        <f t="shared" si="32"/>
        <v>97.8</v>
      </c>
      <c r="Q41" s="50">
        <f>SUM(Лист1!CC40:CG40)</f>
        <v>5</v>
      </c>
      <c r="R41" s="50"/>
      <c r="S41" s="50"/>
      <c r="T41" s="50">
        <f>Лист2!G38</f>
        <v>201</v>
      </c>
      <c r="U41" s="50">
        <f t="shared" si="33"/>
        <v>207</v>
      </c>
      <c r="V41" s="65">
        <f t="shared" si="34"/>
        <v>100</v>
      </c>
      <c r="W41" s="65">
        <f t="shared" si="35"/>
        <v>98</v>
      </c>
      <c r="X41" s="65">
        <f t="shared" si="36"/>
        <v>97</v>
      </c>
      <c r="Y41" s="64">
        <f t="shared" si="27"/>
        <v>98.5</v>
      </c>
      <c r="Z41" s="52">
        <f>IF(Лист1!I40=2,SUM(Лист1!CH40:CL40),MAX(SUM(Лист1!CH40:CL40),(Лист1!CI40+Лист1!CK40)*3))</f>
        <v>1</v>
      </c>
      <c r="AA41" s="50">
        <f>SUM(Лист1!CM40:CR40)</f>
        <v>5</v>
      </c>
      <c r="AB41" s="50">
        <f>Лист2!I38</f>
        <v>19</v>
      </c>
      <c r="AC41" s="50">
        <f>Лист2!H38</f>
        <v>19</v>
      </c>
      <c r="AD41" s="65">
        <f t="shared" si="37"/>
        <v>20</v>
      </c>
      <c r="AE41" s="65">
        <f t="shared" si="38"/>
        <v>100</v>
      </c>
      <c r="AF41" s="2">
        <f t="shared" si="39"/>
        <v>100</v>
      </c>
      <c r="AG41" s="64">
        <f t="shared" si="40"/>
        <v>76</v>
      </c>
      <c r="AH41" s="50">
        <f>Лист2!J38</f>
        <v>207</v>
      </c>
      <c r="AI41" s="50">
        <f t="shared" si="41"/>
        <v>207</v>
      </c>
      <c r="AJ41" s="50">
        <f>Лист2!K38</f>
        <v>205</v>
      </c>
      <c r="AK41" s="50">
        <f t="shared" si="42"/>
        <v>207</v>
      </c>
      <c r="AL41" s="50">
        <f>Лист2!M38</f>
        <v>126</v>
      </c>
      <c r="AM41" s="50">
        <f>Лист2!L38</f>
        <v>127</v>
      </c>
      <c r="AN41" s="65">
        <f t="shared" si="43"/>
        <v>100</v>
      </c>
      <c r="AO41" s="65">
        <f t="shared" si="44"/>
        <v>99</v>
      </c>
      <c r="AP41" s="65">
        <f t="shared" si="45"/>
        <v>99</v>
      </c>
      <c r="AQ41" s="64">
        <f t="shared" si="46"/>
        <v>99.4</v>
      </c>
      <c r="AR41" s="50">
        <f>Лист2!N38</f>
        <v>203</v>
      </c>
      <c r="AS41" s="50">
        <f t="shared" si="47"/>
        <v>207</v>
      </c>
      <c r="AT41" s="50">
        <f>Лист2!O38</f>
        <v>201</v>
      </c>
      <c r="AU41" s="50">
        <f t="shared" si="48"/>
        <v>207</v>
      </c>
      <c r="AV41" s="50">
        <f>Лист2!P38</f>
        <v>201</v>
      </c>
      <c r="AW41" s="50">
        <f t="shared" si="49"/>
        <v>207</v>
      </c>
      <c r="AX41" s="65">
        <f t="shared" si="50"/>
        <v>98</v>
      </c>
      <c r="AY41" s="65">
        <f t="shared" si="51"/>
        <v>97</v>
      </c>
      <c r="AZ41" s="65">
        <f t="shared" si="52"/>
        <v>97</v>
      </c>
      <c r="BA41" s="64">
        <f t="shared" si="28"/>
        <v>97.3</v>
      </c>
      <c r="BB41" s="50">
        <f t="shared" si="53"/>
        <v>93.800000000000011</v>
      </c>
      <c r="BC41" s="50" t="e">
        <f>RANK(BB41,#REF!)</f>
        <v>#REF!</v>
      </c>
    </row>
    <row r="42" spans="1:55" x14ac:dyDescent="0.25">
      <c r="A42" s="50">
        <v>93</v>
      </c>
      <c r="B42" s="33" t="str">
        <f>Лист1!E41</f>
        <v>МБОУ "Средняя общеобразовательная школа №20"</v>
      </c>
      <c r="C42" s="50">
        <f>Лист2!B39</f>
        <v>194</v>
      </c>
      <c r="D42" s="50">
        <f>SUMIF(Лист1!J41:X41,"&lt;2")</f>
        <v>14</v>
      </c>
      <c r="E42" s="50">
        <f>COUNTIF(Лист1!J41:X41,"&lt;2")</f>
        <v>14</v>
      </c>
      <c r="F42" s="50">
        <f>SUMIF(Лист1!Y41:BV41,"&lt;2")</f>
        <v>41.5</v>
      </c>
      <c r="G42" s="50">
        <f>COUNTIF(Лист1!Y41:BV41,"&lt;2")</f>
        <v>44</v>
      </c>
      <c r="H42" s="50">
        <f>SUM(Лист1!BW41:CB41)</f>
        <v>6</v>
      </c>
      <c r="I42" s="50">
        <f>Лист2!D39</f>
        <v>186</v>
      </c>
      <c r="J42" s="50">
        <f>Лист2!C39</f>
        <v>191</v>
      </c>
      <c r="K42" s="50">
        <f>Лист2!F39</f>
        <v>165</v>
      </c>
      <c r="L42" s="50">
        <f>Лист2!E39</f>
        <v>168</v>
      </c>
      <c r="M42" s="65">
        <f t="shared" si="29"/>
        <v>97</v>
      </c>
      <c r="N42" s="65">
        <f t="shared" si="30"/>
        <v>100</v>
      </c>
      <c r="O42" s="65">
        <f t="shared" si="31"/>
        <v>98</v>
      </c>
      <c r="P42" s="64">
        <f t="shared" si="32"/>
        <v>98.3</v>
      </c>
      <c r="Q42" s="50">
        <f>SUM(Лист1!CC41:CG41)</f>
        <v>5</v>
      </c>
      <c r="R42" s="50"/>
      <c r="S42" s="50"/>
      <c r="T42" s="50">
        <f>Лист2!G39</f>
        <v>193</v>
      </c>
      <c r="U42" s="50">
        <f t="shared" si="33"/>
        <v>194</v>
      </c>
      <c r="V42" s="65">
        <f t="shared" si="34"/>
        <v>100</v>
      </c>
      <c r="W42" s="65">
        <f t="shared" si="35"/>
        <v>99</v>
      </c>
      <c r="X42" s="65">
        <f t="shared" si="36"/>
        <v>99</v>
      </c>
      <c r="Y42" s="64">
        <f t="shared" si="27"/>
        <v>99.5</v>
      </c>
      <c r="Z42" s="52">
        <f>IF(Лист1!I41=2,SUM(Лист1!CH41:CL41),MAX(SUM(Лист1!CH41:CL41),(Лист1!CI41+Лист1!CK41)*3))</f>
        <v>2</v>
      </c>
      <c r="AA42" s="50">
        <f>SUM(Лист1!CM41:CR41)</f>
        <v>4</v>
      </c>
      <c r="AB42" s="50">
        <f>Лист2!I39</f>
        <v>18</v>
      </c>
      <c r="AC42" s="50">
        <f>Лист2!H39</f>
        <v>18</v>
      </c>
      <c r="AD42" s="65">
        <f t="shared" si="37"/>
        <v>40</v>
      </c>
      <c r="AE42" s="65">
        <f t="shared" si="38"/>
        <v>80</v>
      </c>
      <c r="AF42" s="2">
        <f t="shared" si="39"/>
        <v>100</v>
      </c>
      <c r="AG42" s="64">
        <f t="shared" si="40"/>
        <v>74</v>
      </c>
      <c r="AH42" s="50">
        <f>Лист2!J39</f>
        <v>193</v>
      </c>
      <c r="AI42" s="50">
        <f t="shared" si="41"/>
        <v>194</v>
      </c>
      <c r="AJ42" s="50">
        <f>Лист2!K39</f>
        <v>191</v>
      </c>
      <c r="AK42" s="50">
        <f t="shared" si="42"/>
        <v>194</v>
      </c>
      <c r="AL42" s="50">
        <f>Лист2!M39</f>
        <v>171</v>
      </c>
      <c r="AM42" s="50">
        <f>Лист2!L39</f>
        <v>174</v>
      </c>
      <c r="AN42" s="65">
        <f t="shared" si="43"/>
        <v>99</v>
      </c>
      <c r="AO42" s="65">
        <f t="shared" si="44"/>
        <v>98</v>
      </c>
      <c r="AP42" s="65">
        <f t="shared" si="45"/>
        <v>98</v>
      </c>
      <c r="AQ42" s="64">
        <f t="shared" si="46"/>
        <v>98.4</v>
      </c>
      <c r="AR42" s="50">
        <f>Лист2!N39</f>
        <v>193</v>
      </c>
      <c r="AS42" s="50">
        <f t="shared" si="47"/>
        <v>194</v>
      </c>
      <c r="AT42" s="50">
        <f>Лист2!O39</f>
        <v>191</v>
      </c>
      <c r="AU42" s="50">
        <f t="shared" si="48"/>
        <v>194</v>
      </c>
      <c r="AV42" s="50">
        <f>Лист2!P39</f>
        <v>193</v>
      </c>
      <c r="AW42" s="50">
        <f t="shared" si="49"/>
        <v>194</v>
      </c>
      <c r="AX42" s="65">
        <f t="shared" si="50"/>
        <v>99</v>
      </c>
      <c r="AY42" s="65">
        <f t="shared" si="51"/>
        <v>98</v>
      </c>
      <c r="AZ42" s="65">
        <f t="shared" si="52"/>
        <v>99</v>
      </c>
      <c r="BA42" s="64">
        <f t="shared" si="28"/>
        <v>98.8</v>
      </c>
      <c r="BB42" s="50">
        <f t="shared" si="53"/>
        <v>93.800000000000011</v>
      </c>
      <c r="BC42" s="50" t="e">
        <f>RANK(BB42,#REF!)</f>
        <v>#REF!</v>
      </c>
    </row>
    <row r="43" spans="1:55" x14ac:dyDescent="0.25">
      <c r="A43" s="50">
        <v>94</v>
      </c>
      <c r="B43" s="33" t="str">
        <f>Лист1!E42</f>
        <v>МБОУ "Лицей №22"</v>
      </c>
      <c r="C43" s="50">
        <f>Лист2!B40</f>
        <v>594</v>
      </c>
      <c r="D43" s="50">
        <f>SUMIF(Лист1!J42:X42,"&lt;2")</f>
        <v>14</v>
      </c>
      <c r="E43" s="50">
        <f>COUNTIF(Лист1!J42:X42,"&lt;2")</f>
        <v>14</v>
      </c>
      <c r="F43" s="50">
        <f>SUMIF(Лист1!Y42:BV42,"&lt;2")</f>
        <v>43</v>
      </c>
      <c r="G43" s="50">
        <f>COUNTIF(Лист1!Y42:BV42,"&lt;2")</f>
        <v>43</v>
      </c>
      <c r="H43" s="50">
        <f>SUM(Лист1!BW42:CB42)</f>
        <v>6</v>
      </c>
      <c r="I43" s="50">
        <f>Лист2!D40</f>
        <v>425</v>
      </c>
      <c r="J43" s="50">
        <f>Лист2!C40</f>
        <v>438</v>
      </c>
      <c r="K43" s="50">
        <f>Лист2!F40</f>
        <v>392</v>
      </c>
      <c r="L43" s="50">
        <f>Лист2!E40</f>
        <v>399</v>
      </c>
      <c r="M43" s="65">
        <f t="shared" si="29"/>
        <v>100</v>
      </c>
      <c r="N43" s="65">
        <f t="shared" si="30"/>
        <v>100</v>
      </c>
      <c r="O43" s="65">
        <f t="shared" si="31"/>
        <v>98</v>
      </c>
      <c r="P43" s="64">
        <f t="shared" si="32"/>
        <v>99.2</v>
      </c>
      <c r="Q43" s="50">
        <f>SUM(Лист1!CC42:CG42)</f>
        <v>5</v>
      </c>
      <c r="R43" s="50"/>
      <c r="S43" s="50"/>
      <c r="T43" s="50">
        <f>Лист2!G40</f>
        <v>594</v>
      </c>
      <c r="U43" s="50">
        <f t="shared" si="33"/>
        <v>594</v>
      </c>
      <c r="V43" s="65">
        <f t="shared" si="34"/>
        <v>100</v>
      </c>
      <c r="W43" s="65">
        <f t="shared" si="35"/>
        <v>100</v>
      </c>
      <c r="X43" s="65">
        <f t="shared" si="36"/>
        <v>100</v>
      </c>
      <c r="Y43" s="64">
        <f t="shared" si="27"/>
        <v>100</v>
      </c>
      <c r="Z43" s="52">
        <f>IF(Лист1!I42=2,SUM(Лист1!CH42:CL42),MAX(SUM(Лист1!CH42:CL42),(Лист1!CI42+Лист1!CK42)*3))</f>
        <v>3</v>
      </c>
      <c r="AA43" s="50">
        <f>SUM(Лист1!CM42:CR42)</f>
        <v>5</v>
      </c>
      <c r="AB43" s="50">
        <f>Лист2!I40</f>
        <v>53</v>
      </c>
      <c r="AC43" s="50">
        <f>Лист2!H40</f>
        <v>53</v>
      </c>
      <c r="AD43" s="65">
        <f t="shared" si="37"/>
        <v>60</v>
      </c>
      <c r="AE43" s="65">
        <f t="shared" si="38"/>
        <v>100</v>
      </c>
      <c r="AF43" s="2">
        <f t="shared" si="39"/>
        <v>100</v>
      </c>
      <c r="AG43" s="64">
        <f t="shared" si="40"/>
        <v>88</v>
      </c>
      <c r="AH43" s="50">
        <f>Лист2!J40</f>
        <v>583</v>
      </c>
      <c r="AI43" s="50">
        <f t="shared" si="41"/>
        <v>594</v>
      </c>
      <c r="AJ43" s="50">
        <f>Лист2!K40</f>
        <v>589</v>
      </c>
      <c r="AK43" s="50">
        <f t="shared" si="42"/>
        <v>594</v>
      </c>
      <c r="AL43" s="50">
        <f>Лист2!M40</f>
        <v>391</v>
      </c>
      <c r="AM43" s="50">
        <f>Лист2!L40</f>
        <v>403</v>
      </c>
      <c r="AN43" s="65">
        <f t="shared" si="43"/>
        <v>98</v>
      </c>
      <c r="AO43" s="65">
        <f t="shared" si="44"/>
        <v>99</v>
      </c>
      <c r="AP43" s="65">
        <f t="shared" si="45"/>
        <v>97</v>
      </c>
      <c r="AQ43" s="64">
        <f t="shared" si="46"/>
        <v>98.2</v>
      </c>
      <c r="AR43" s="50">
        <f>Лист2!N40</f>
        <v>583</v>
      </c>
      <c r="AS43" s="50">
        <f t="shared" si="47"/>
        <v>594</v>
      </c>
      <c r="AT43" s="50">
        <f>Лист2!O40</f>
        <v>589</v>
      </c>
      <c r="AU43" s="50">
        <f t="shared" si="48"/>
        <v>594</v>
      </c>
      <c r="AV43" s="50">
        <f>Лист2!P40</f>
        <v>583</v>
      </c>
      <c r="AW43" s="50">
        <f t="shared" si="49"/>
        <v>594</v>
      </c>
      <c r="AX43" s="65">
        <f t="shared" si="50"/>
        <v>98</v>
      </c>
      <c r="AY43" s="65">
        <f t="shared" si="51"/>
        <v>99</v>
      </c>
      <c r="AZ43" s="65">
        <f t="shared" si="52"/>
        <v>98</v>
      </c>
      <c r="BA43" s="64">
        <f t="shared" si="28"/>
        <v>98.2</v>
      </c>
      <c r="BB43" s="50">
        <f t="shared" si="53"/>
        <v>96.72</v>
      </c>
      <c r="BC43" s="50" t="e">
        <f>RANK(BB43,#REF!)</f>
        <v>#REF!</v>
      </c>
    </row>
    <row r="44" spans="1:55" x14ac:dyDescent="0.25">
      <c r="A44" s="50">
        <v>95</v>
      </c>
      <c r="B44" s="33" t="str">
        <f>Лист1!E43</f>
        <v>МБОУ «Гимназия №28 »</v>
      </c>
      <c r="C44" s="50">
        <f>Лист2!B41</f>
        <v>587</v>
      </c>
      <c r="D44" s="50">
        <f>SUMIF(Лист1!J43:X43,"&lt;2")</f>
        <v>14</v>
      </c>
      <c r="E44" s="50">
        <f>COUNTIF(Лист1!J43:X43,"&lt;2")</f>
        <v>14</v>
      </c>
      <c r="F44" s="50">
        <f>SUMIF(Лист1!Y43:BV43,"&lt;2")</f>
        <v>45</v>
      </c>
      <c r="G44" s="50">
        <f>COUNTIF(Лист1!Y43:BV43,"&lt;2")</f>
        <v>45</v>
      </c>
      <c r="H44" s="50">
        <f>SUM(Лист1!BW43:CB43)</f>
        <v>6</v>
      </c>
      <c r="I44" s="50">
        <f>Лист2!D41</f>
        <v>398</v>
      </c>
      <c r="J44" s="50">
        <f>Лист2!C41</f>
        <v>402</v>
      </c>
      <c r="K44" s="50">
        <f>Лист2!F41</f>
        <v>325</v>
      </c>
      <c r="L44" s="50">
        <f>Лист2!E41</f>
        <v>327</v>
      </c>
      <c r="M44" s="65">
        <f t="shared" si="29"/>
        <v>100</v>
      </c>
      <c r="N44" s="65">
        <f t="shared" si="30"/>
        <v>100</v>
      </c>
      <c r="O44" s="65">
        <f t="shared" si="31"/>
        <v>99</v>
      </c>
      <c r="P44" s="64">
        <f t="shared" si="32"/>
        <v>99.6</v>
      </c>
      <c r="Q44" s="50">
        <f>SUM(Лист1!CC43:CG43)</f>
        <v>5</v>
      </c>
      <c r="R44" s="50"/>
      <c r="S44" s="50"/>
      <c r="T44" s="50">
        <f>Лист2!G41</f>
        <v>587</v>
      </c>
      <c r="U44" s="50">
        <f t="shared" si="33"/>
        <v>587</v>
      </c>
      <c r="V44" s="65">
        <f t="shared" si="34"/>
        <v>100</v>
      </c>
      <c r="W44" s="65">
        <f t="shared" si="35"/>
        <v>100</v>
      </c>
      <c r="X44" s="65">
        <f t="shared" si="36"/>
        <v>100</v>
      </c>
      <c r="Y44" s="64">
        <f t="shared" si="27"/>
        <v>100</v>
      </c>
      <c r="Z44" s="52">
        <f>IF(Лист1!I43=2,SUM(Лист1!CH43:CL43),MAX(SUM(Лист1!CH43:CL43),(Лист1!CI43+Лист1!CK43)*3))</f>
        <v>3</v>
      </c>
      <c r="AA44" s="50">
        <f>SUM(Лист1!CM43:CR43)</f>
        <v>3</v>
      </c>
      <c r="AB44" s="50">
        <f>Лист2!I41</f>
        <v>37</v>
      </c>
      <c r="AC44" s="50">
        <f>Лист2!H41</f>
        <v>38</v>
      </c>
      <c r="AD44" s="65">
        <f t="shared" si="37"/>
        <v>60</v>
      </c>
      <c r="AE44" s="65">
        <f t="shared" si="38"/>
        <v>60</v>
      </c>
      <c r="AF44" s="2">
        <f t="shared" si="39"/>
        <v>97.368421052631575</v>
      </c>
      <c r="AG44" s="64">
        <f t="shared" si="40"/>
        <v>71.2</v>
      </c>
      <c r="AH44" s="50">
        <f>Лист2!J41</f>
        <v>570</v>
      </c>
      <c r="AI44" s="50">
        <f t="shared" si="41"/>
        <v>587</v>
      </c>
      <c r="AJ44" s="50">
        <f>Лист2!K41</f>
        <v>582</v>
      </c>
      <c r="AK44" s="50">
        <f t="shared" si="42"/>
        <v>587</v>
      </c>
      <c r="AL44" s="50">
        <f>Лист2!M41</f>
        <v>362</v>
      </c>
      <c r="AM44" s="50">
        <f>Лист2!L41</f>
        <v>373</v>
      </c>
      <c r="AN44" s="65">
        <f t="shared" si="43"/>
        <v>97</v>
      </c>
      <c r="AO44" s="65">
        <f t="shared" si="44"/>
        <v>99</v>
      </c>
      <c r="AP44" s="65">
        <f t="shared" si="45"/>
        <v>97</v>
      </c>
      <c r="AQ44" s="64">
        <f t="shared" si="46"/>
        <v>97.8</v>
      </c>
      <c r="AR44" s="50">
        <f>Лист2!N41</f>
        <v>582</v>
      </c>
      <c r="AS44" s="50">
        <f t="shared" si="47"/>
        <v>587</v>
      </c>
      <c r="AT44" s="50">
        <f>Лист2!O41</f>
        <v>587</v>
      </c>
      <c r="AU44" s="50">
        <f t="shared" si="48"/>
        <v>587</v>
      </c>
      <c r="AV44" s="50">
        <f>Лист2!P41</f>
        <v>587</v>
      </c>
      <c r="AW44" s="50">
        <f t="shared" si="49"/>
        <v>587</v>
      </c>
      <c r="AX44" s="65">
        <f t="shared" si="50"/>
        <v>99</v>
      </c>
      <c r="AY44" s="65">
        <f t="shared" si="51"/>
        <v>100</v>
      </c>
      <c r="AZ44" s="65">
        <f t="shared" si="52"/>
        <v>100</v>
      </c>
      <c r="BA44" s="64">
        <f t="shared" si="28"/>
        <v>99.7</v>
      </c>
      <c r="BB44" s="50">
        <f t="shared" si="53"/>
        <v>93.66</v>
      </c>
      <c r="BC44" s="50" t="e">
        <f>RANK(BB44,#REF!)</f>
        <v>#REF!</v>
      </c>
    </row>
    <row r="45" spans="1:55" x14ac:dyDescent="0.25">
      <c r="A45" s="50">
        <v>96</v>
      </c>
      <c r="B45" s="33" t="str">
        <f>Лист1!E44</f>
        <v>МБОУ "Средняя общеобразовательная школа №31"</v>
      </c>
      <c r="C45" s="50">
        <f>Лист2!B42</f>
        <v>590</v>
      </c>
      <c r="D45" s="50">
        <f>SUMIF(Лист1!J44:X44,"&lt;2")</f>
        <v>9</v>
      </c>
      <c r="E45" s="50">
        <f>COUNTIF(Лист1!J44:X44,"&lt;2")</f>
        <v>13</v>
      </c>
      <c r="F45" s="50">
        <f>SUMIF(Лист1!Y44:BV44,"&lt;2")</f>
        <v>35.5</v>
      </c>
      <c r="G45" s="50">
        <f>COUNTIF(Лист1!Y44:BV44,"&lt;2")</f>
        <v>43</v>
      </c>
      <c r="H45" s="50">
        <f>SUM(Лист1!BW44:CB44)</f>
        <v>3</v>
      </c>
      <c r="I45" s="50">
        <f>Лист2!D42</f>
        <v>433</v>
      </c>
      <c r="J45" s="50">
        <f>Лист2!C42</f>
        <v>433</v>
      </c>
      <c r="K45" s="50">
        <f>Лист2!F42</f>
        <v>309</v>
      </c>
      <c r="L45" s="50">
        <f>Лист2!E42</f>
        <v>309</v>
      </c>
      <c r="M45" s="65">
        <f t="shared" si="29"/>
        <v>76</v>
      </c>
      <c r="N45" s="65">
        <f t="shared" si="30"/>
        <v>90</v>
      </c>
      <c r="O45" s="65">
        <f t="shared" si="31"/>
        <v>100</v>
      </c>
      <c r="P45" s="64">
        <f t="shared" si="32"/>
        <v>89.8</v>
      </c>
      <c r="Q45" s="50">
        <f>SUM(Лист1!CC44:CG44)</f>
        <v>5</v>
      </c>
      <c r="R45" s="50"/>
      <c r="S45" s="50"/>
      <c r="T45" s="50">
        <f>Лист2!G42</f>
        <v>579</v>
      </c>
      <c r="U45" s="50">
        <f t="shared" si="33"/>
        <v>590</v>
      </c>
      <c r="V45" s="65">
        <f t="shared" si="34"/>
        <v>100</v>
      </c>
      <c r="W45" s="65">
        <f t="shared" si="35"/>
        <v>99</v>
      </c>
      <c r="X45" s="65">
        <f t="shared" si="36"/>
        <v>98</v>
      </c>
      <c r="Y45" s="64">
        <f t="shared" si="27"/>
        <v>99</v>
      </c>
      <c r="Z45" s="52">
        <f>IF(Лист1!I44=2,SUM(Лист1!CH44:CL44),MAX(SUM(Лист1!CH44:CL44),(Лист1!CI44+Лист1!CK44)*3))</f>
        <v>2</v>
      </c>
      <c r="AA45" s="50">
        <f>SUM(Лист1!CM44:CR44)</f>
        <v>3</v>
      </c>
      <c r="AB45" s="50">
        <f>Лист2!I42</f>
        <v>41</v>
      </c>
      <c r="AC45" s="50">
        <f>Лист2!H42</f>
        <v>41</v>
      </c>
      <c r="AD45" s="65">
        <f t="shared" si="37"/>
        <v>40</v>
      </c>
      <c r="AE45" s="65">
        <f t="shared" si="38"/>
        <v>60</v>
      </c>
      <c r="AF45" s="2">
        <f t="shared" si="39"/>
        <v>100</v>
      </c>
      <c r="AG45" s="64">
        <f t="shared" si="40"/>
        <v>66</v>
      </c>
      <c r="AH45" s="50">
        <f>Лист2!J42</f>
        <v>579</v>
      </c>
      <c r="AI45" s="50">
        <f t="shared" si="41"/>
        <v>590</v>
      </c>
      <c r="AJ45" s="50">
        <f>Лист2!K42</f>
        <v>573</v>
      </c>
      <c r="AK45" s="50">
        <f t="shared" si="42"/>
        <v>590</v>
      </c>
      <c r="AL45" s="50">
        <f>Лист2!M42</f>
        <v>402</v>
      </c>
      <c r="AM45" s="50">
        <f>Лист2!L42</f>
        <v>406</v>
      </c>
      <c r="AN45" s="65">
        <f t="shared" si="43"/>
        <v>98</v>
      </c>
      <c r="AO45" s="65">
        <f t="shared" si="44"/>
        <v>97</v>
      </c>
      <c r="AP45" s="65">
        <f t="shared" si="45"/>
        <v>99</v>
      </c>
      <c r="AQ45" s="64">
        <f t="shared" si="46"/>
        <v>97.8</v>
      </c>
      <c r="AR45" s="50">
        <f>Лист2!N42</f>
        <v>590</v>
      </c>
      <c r="AS45" s="50">
        <f t="shared" si="47"/>
        <v>590</v>
      </c>
      <c r="AT45" s="50">
        <f>Лист2!O42</f>
        <v>585</v>
      </c>
      <c r="AU45" s="50">
        <f t="shared" si="48"/>
        <v>590</v>
      </c>
      <c r="AV45" s="50">
        <f>Лист2!P42</f>
        <v>579</v>
      </c>
      <c r="AW45" s="50">
        <f t="shared" si="49"/>
        <v>590</v>
      </c>
      <c r="AX45" s="65">
        <f t="shared" si="50"/>
        <v>100</v>
      </c>
      <c r="AY45" s="65">
        <f t="shared" si="51"/>
        <v>99</v>
      </c>
      <c r="AZ45" s="65">
        <f t="shared" si="52"/>
        <v>98</v>
      </c>
      <c r="BA45" s="64">
        <f t="shared" si="28"/>
        <v>98.8</v>
      </c>
      <c r="BB45" s="50">
        <f t="shared" si="53"/>
        <v>90.28</v>
      </c>
      <c r="BC45" s="50" t="e">
        <f>RANK(BB45,#REF!)</f>
        <v>#REF!</v>
      </c>
    </row>
    <row r="46" spans="1:55" x14ac:dyDescent="0.25">
      <c r="A46" s="50">
        <v>97</v>
      </c>
      <c r="B46" s="33" t="str">
        <f>Лист1!E45</f>
        <v>МБОУ "Гимназия №33"</v>
      </c>
      <c r="C46" s="50">
        <f>Лист2!B43</f>
        <v>594</v>
      </c>
      <c r="D46" s="50">
        <f>SUMIF(Лист1!J45:X45,"&lt;2")</f>
        <v>13</v>
      </c>
      <c r="E46" s="50">
        <f>COUNTIF(Лист1!J45:X45,"&lt;2")</f>
        <v>13</v>
      </c>
      <c r="F46" s="50">
        <f>SUMIF(Лист1!Y45:BV45,"&lt;2")</f>
        <v>44</v>
      </c>
      <c r="G46" s="50">
        <f>COUNTIF(Лист1!Y45:BV45,"&lt;2")</f>
        <v>44</v>
      </c>
      <c r="H46" s="50">
        <f>SUM(Лист1!BW45:CB45)</f>
        <v>4</v>
      </c>
      <c r="I46" s="50">
        <f>Лист2!D43</f>
        <v>450</v>
      </c>
      <c r="J46" s="50">
        <f>Лист2!C43</f>
        <v>463</v>
      </c>
      <c r="K46" s="50">
        <f>Лист2!F43</f>
        <v>363</v>
      </c>
      <c r="L46" s="50">
        <f>Лист2!E43</f>
        <v>370</v>
      </c>
      <c r="M46" s="65">
        <f t="shared" si="29"/>
        <v>100</v>
      </c>
      <c r="N46" s="65">
        <f t="shared" si="30"/>
        <v>100</v>
      </c>
      <c r="O46" s="65">
        <f t="shared" si="31"/>
        <v>98</v>
      </c>
      <c r="P46" s="64">
        <f t="shared" si="32"/>
        <v>99.2</v>
      </c>
      <c r="Q46" s="50">
        <f>SUM(Лист1!CC45:CG45)</f>
        <v>5</v>
      </c>
      <c r="R46" s="50"/>
      <c r="S46" s="50"/>
      <c r="T46" s="50">
        <f>Лист2!G43</f>
        <v>594</v>
      </c>
      <c r="U46" s="50">
        <f t="shared" si="33"/>
        <v>594</v>
      </c>
      <c r="V46" s="65">
        <f t="shared" si="34"/>
        <v>100</v>
      </c>
      <c r="W46" s="65">
        <f t="shared" si="35"/>
        <v>100</v>
      </c>
      <c r="X46" s="65">
        <f t="shared" si="36"/>
        <v>100</v>
      </c>
      <c r="Y46" s="64">
        <f t="shared" si="27"/>
        <v>100</v>
      </c>
      <c r="Z46" s="52">
        <f>IF(Лист1!I45=2,SUM(Лист1!CH45:CL45),MAX(SUM(Лист1!CH45:CL45),(Лист1!CI45+Лист1!CK45)*3))</f>
        <v>1</v>
      </c>
      <c r="AA46" s="50">
        <f>SUM(Лист1!CM45:CR45)</f>
        <v>3</v>
      </c>
      <c r="AB46" s="50">
        <f>Лист2!I43</f>
        <v>65</v>
      </c>
      <c r="AC46" s="50">
        <f>Лист2!H43</f>
        <v>67</v>
      </c>
      <c r="AD46" s="65">
        <f t="shared" si="37"/>
        <v>20</v>
      </c>
      <c r="AE46" s="65">
        <f t="shared" si="38"/>
        <v>60</v>
      </c>
      <c r="AF46" s="2">
        <f t="shared" si="39"/>
        <v>97.014925373134332</v>
      </c>
      <c r="AG46" s="64">
        <f t="shared" si="40"/>
        <v>59.1</v>
      </c>
      <c r="AH46" s="50">
        <f>Лист2!J43</f>
        <v>583</v>
      </c>
      <c r="AI46" s="50">
        <f t="shared" si="41"/>
        <v>594</v>
      </c>
      <c r="AJ46" s="50">
        <f>Лист2!K43</f>
        <v>594</v>
      </c>
      <c r="AK46" s="50">
        <f t="shared" si="42"/>
        <v>594</v>
      </c>
      <c r="AL46" s="50">
        <f>Лист2!M43</f>
        <v>417</v>
      </c>
      <c r="AM46" s="50">
        <f>Лист2!L43</f>
        <v>421</v>
      </c>
      <c r="AN46" s="65">
        <f t="shared" si="43"/>
        <v>98</v>
      </c>
      <c r="AO46" s="65">
        <f t="shared" si="44"/>
        <v>100</v>
      </c>
      <c r="AP46" s="65">
        <f t="shared" si="45"/>
        <v>99</v>
      </c>
      <c r="AQ46" s="64">
        <f t="shared" si="46"/>
        <v>99</v>
      </c>
      <c r="AR46" s="50">
        <f>Лист2!N43</f>
        <v>583</v>
      </c>
      <c r="AS46" s="50">
        <f t="shared" si="47"/>
        <v>594</v>
      </c>
      <c r="AT46" s="50">
        <f>Лист2!O43</f>
        <v>589</v>
      </c>
      <c r="AU46" s="50">
        <f t="shared" si="48"/>
        <v>594</v>
      </c>
      <c r="AV46" s="50">
        <f>Лист2!P43</f>
        <v>577</v>
      </c>
      <c r="AW46" s="50">
        <f t="shared" si="49"/>
        <v>594</v>
      </c>
      <c r="AX46" s="65">
        <f t="shared" si="50"/>
        <v>98</v>
      </c>
      <c r="AY46" s="65">
        <f t="shared" si="51"/>
        <v>99</v>
      </c>
      <c r="AZ46" s="65">
        <f t="shared" si="52"/>
        <v>97</v>
      </c>
      <c r="BA46" s="64">
        <f t="shared" si="28"/>
        <v>97.7</v>
      </c>
      <c r="BB46" s="50">
        <f t="shared" si="53"/>
        <v>91</v>
      </c>
      <c r="BC46" s="50" t="e">
        <f>RANK(BB46,#REF!)</f>
        <v>#REF!</v>
      </c>
    </row>
    <row r="47" spans="1:55" x14ac:dyDescent="0.25">
      <c r="A47" s="50">
        <v>98</v>
      </c>
      <c r="B47" s="33" t="str">
        <f>Лист1!E46</f>
        <v>МБОУ "Средняя общеобразовательная школа №34"</v>
      </c>
      <c r="C47" s="50">
        <f>Лист2!B44</f>
        <v>539</v>
      </c>
      <c r="D47" s="50">
        <f>SUMIF(Лист1!J46:X46,"&lt;2")</f>
        <v>9.5</v>
      </c>
      <c r="E47" s="50">
        <f>COUNTIF(Лист1!J46:X46,"&lt;2")</f>
        <v>13</v>
      </c>
      <c r="F47" s="50">
        <f>SUMIF(Лист1!Y46:BV46,"&lt;2")</f>
        <v>38</v>
      </c>
      <c r="G47" s="50">
        <f>COUNTIF(Лист1!Y46:BV46,"&lt;2")</f>
        <v>44</v>
      </c>
      <c r="H47" s="50">
        <f>SUM(Лист1!BW46:CB46)</f>
        <v>5</v>
      </c>
      <c r="I47" s="50">
        <f>Лист2!D44</f>
        <v>292</v>
      </c>
      <c r="J47" s="50">
        <f>Лист2!C44</f>
        <v>294</v>
      </c>
      <c r="K47" s="50">
        <f>Лист2!F44</f>
        <v>213</v>
      </c>
      <c r="L47" s="50">
        <f>Лист2!E44</f>
        <v>213</v>
      </c>
      <c r="M47" s="65">
        <f t="shared" si="29"/>
        <v>80</v>
      </c>
      <c r="N47" s="65">
        <f t="shared" si="30"/>
        <v>100</v>
      </c>
      <c r="O47" s="65">
        <f t="shared" si="31"/>
        <v>100</v>
      </c>
      <c r="P47" s="64">
        <f t="shared" si="32"/>
        <v>94</v>
      </c>
      <c r="Q47" s="50">
        <f>SUM(Лист1!CC46:CG46)</f>
        <v>5</v>
      </c>
      <c r="R47" s="50"/>
      <c r="S47" s="50"/>
      <c r="T47" s="50">
        <f>Лист2!G44</f>
        <v>529</v>
      </c>
      <c r="U47" s="50">
        <f t="shared" si="33"/>
        <v>539</v>
      </c>
      <c r="V47" s="65">
        <f t="shared" si="34"/>
        <v>100</v>
      </c>
      <c r="W47" s="65">
        <f t="shared" si="35"/>
        <v>99</v>
      </c>
      <c r="X47" s="65">
        <f t="shared" si="36"/>
        <v>98</v>
      </c>
      <c r="Y47" s="64">
        <f t="shared" si="27"/>
        <v>99</v>
      </c>
      <c r="Z47" s="52">
        <f>IF(Лист1!I46=2,SUM(Лист1!CH46:CL46),MAX(SUM(Лист1!CH46:CL46),(Лист1!CI46+Лист1!CK46)*3))</f>
        <v>1</v>
      </c>
      <c r="AA47" s="50">
        <f>SUM(Лист1!CM46:CR46)</f>
        <v>3</v>
      </c>
      <c r="AB47" s="50">
        <f>Лист2!I44</f>
        <v>57</v>
      </c>
      <c r="AC47" s="50">
        <f>Лист2!H44</f>
        <v>58</v>
      </c>
      <c r="AD47" s="65">
        <f t="shared" si="37"/>
        <v>20</v>
      </c>
      <c r="AE47" s="65">
        <f t="shared" si="38"/>
        <v>60</v>
      </c>
      <c r="AF47" s="2">
        <f t="shared" si="39"/>
        <v>98.275862068965523</v>
      </c>
      <c r="AG47" s="64">
        <f t="shared" si="40"/>
        <v>59.5</v>
      </c>
      <c r="AH47" s="50">
        <f>Лист2!J44</f>
        <v>534</v>
      </c>
      <c r="AI47" s="50">
        <f t="shared" si="41"/>
        <v>539</v>
      </c>
      <c r="AJ47" s="50">
        <f>Лист2!K44</f>
        <v>534</v>
      </c>
      <c r="AK47" s="50">
        <f t="shared" si="42"/>
        <v>539</v>
      </c>
      <c r="AL47" s="50">
        <f>Лист2!M44</f>
        <v>267</v>
      </c>
      <c r="AM47" s="50">
        <f>Лист2!L44</f>
        <v>267</v>
      </c>
      <c r="AN47" s="65">
        <f t="shared" si="43"/>
        <v>99</v>
      </c>
      <c r="AO47" s="65">
        <f t="shared" si="44"/>
        <v>99</v>
      </c>
      <c r="AP47" s="65">
        <f t="shared" si="45"/>
        <v>100</v>
      </c>
      <c r="AQ47" s="64">
        <f t="shared" si="46"/>
        <v>99.2</v>
      </c>
      <c r="AR47" s="50">
        <f>Лист2!N44</f>
        <v>529</v>
      </c>
      <c r="AS47" s="50">
        <f t="shared" si="47"/>
        <v>539</v>
      </c>
      <c r="AT47" s="50">
        <f>Лист2!O44</f>
        <v>534</v>
      </c>
      <c r="AU47" s="50">
        <f t="shared" si="48"/>
        <v>539</v>
      </c>
      <c r="AV47" s="50">
        <f>Лист2!P44</f>
        <v>534</v>
      </c>
      <c r="AW47" s="50">
        <f t="shared" si="49"/>
        <v>539</v>
      </c>
      <c r="AX47" s="65">
        <f t="shared" si="50"/>
        <v>98</v>
      </c>
      <c r="AY47" s="65">
        <f t="shared" si="51"/>
        <v>99</v>
      </c>
      <c r="AZ47" s="65">
        <f t="shared" si="52"/>
        <v>99</v>
      </c>
      <c r="BA47" s="64">
        <f t="shared" si="28"/>
        <v>98.7</v>
      </c>
      <c r="BB47" s="50">
        <f t="shared" si="53"/>
        <v>90.08</v>
      </c>
      <c r="BC47" s="50" t="e">
        <f>RANK(BB47,#REF!)</f>
        <v>#REF!</v>
      </c>
    </row>
    <row r="48" spans="1:55" x14ac:dyDescent="0.25">
      <c r="A48" s="50">
        <v>99</v>
      </c>
      <c r="B48" s="33" t="str">
        <f>Лист1!E47</f>
        <v>МБОУ "Средняя общеобразовательная школа №44"</v>
      </c>
      <c r="C48" s="50">
        <f>Лист2!B45</f>
        <v>502</v>
      </c>
      <c r="D48" s="50">
        <f>SUMIF(Лист1!J47:X47,"&lt;2")</f>
        <v>14</v>
      </c>
      <c r="E48" s="50">
        <f>COUNTIF(Лист1!J47:X47,"&lt;2")</f>
        <v>14</v>
      </c>
      <c r="F48" s="50">
        <f>SUMIF(Лист1!Y47:BV47,"&lt;2")</f>
        <v>45</v>
      </c>
      <c r="G48" s="50">
        <f>COUNTIF(Лист1!Y47:BV47,"&lt;2")</f>
        <v>45</v>
      </c>
      <c r="H48" s="50">
        <f>SUM(Лист1!BW47:CB47)</f>
        <v>6</v>
      </c>
      <c r="I48" s="50">
        <f>Лист2!D45</f>
        <v>289</v>
      </c>
      <c r="J48" s="50">
        <f>Лист2!C45</f>
        <v>297</v>
      </c>
      <c r="K48" s="50">
        <f>Лист2!F45</f>
        <v>226</v>
      </c>
      <c r="L48" s="50">
        <f>Лист2!E45</f>
        <v>226</v>
      </c>
      <c r="M48" s="65">
        <f t="shared" si="29"/>
        <v>100</v>
      </c>
      <c r="N48" s="65">
        <f t="shared" si="30"/>
        <v>100</v>
      </c>
      <c r="O48" s="65">
        <f t="shared" si="31"/>
        <v>99</v>
      </c>
      <c r="P48" s="64">
        <f t="shared" si="32"/>
        <v>99.6</v>
      </c>
      <c r="Q48" s="50">
        <f>SUM(Лист1!CC47:CG47)</f>
        <v>5</v>
      </c>
      <c r="R48" s="50"/>
      <c r="S48" s="50"/>
      <c r="T48" s="50">
        <f>Лист2!G45</f>
        <v>497</v>
      </c>
      <c r="U48" s="50">
        <f t="shared" si="33"/>
        <v>502</v>
      </c>
      <c r="V48" s="65">
        <f t="shared" si="34"/>
        <v>100</v>
      </c>
      <c r="W48" s="65">
        <f t="shared" si="35"/>
        <v>99</v>
      </c>
      <c r="X48" s="65">
        <f t="shared" si="36"/>
        <v>99</v>
      </c>
      <c r="Y48" s="64">
        <f t="shared" si="27"/>
        <v>99.5</v>
      </c>
      <c r="Z48" s="52">
        <f>IF(Лист1!I47=2,SUM(Лист1!CH47:CL47),MAX(SUM(Лист1!CH47:CL47),(Лист1!CI47+Лист1!CK47)*3))</f>
        <v>2</v>
      </c>
      <c r="AA48" s="50">
        <f>SUM(Лист1!CM47:CR47)</f>
        <v>2</v>
      </c>
      <c r="AB48" s="50">
        <f>Лист2!I45</f>
        <v>64</v>
      </c>
      <c r="AC48" s="50">
        <f>Лист2!H45</f>
        <v>65</v>
      </c>
      <c r="AD48" s="65">
        <f t="shared" si="37"/>
        <v>40</v>
      </c>
      <c r="AE48" s="65">
        <f t="shared" si="38"/>
        <v>40</v>
      </c>
      <c r="AF48" s="2">
        <f t="shared" si="39"/>
        <v>98.461538461538467</v>
      </c>
      <c r="AG48" s="64">
        <f t="shared" si="40"/>
        <v>57.5</v>
      </c>
      <c r="AH48" s="50">
        <f>Лист2!J45</f>
        <v>492</v>
      </c>
      <c r="AI48" s="50">
        <f t="shared" si="41"/>
        <v>502</v>
      </c>
      <c r="AJ48" s="50">
        <f>Лист2!K45</f>
        <v>497</v>
      </c>
      <c r="AK48" s="50">
        <f t="shared" si="42"/>
        <v>502</v>
      </c>
      <c r="AL48" s="50">
        <f>Лист2!M45</f>
        <v>300</v>
      </c>
      <c r="AM48" s="50">
        <f>Лист2!L45</f>
        <v>309</v>
      </c>
      <c r="AN48" s="65">
        <f t="shared" si="43"/>
        <v>98</v>
      </c>
      <c r="AO48" s="65">
        <f t="shared" si="44"/>
        <v>99</v>
      </c>
      <c r="AP48" s="65">
        <f t="shared" si="45"/>
        <v>97</v>
      </c>
      <c r="AQ48" s="64">
        <f t="shared" si="46"/>
        <v>98.2</v>
      </c>
      <c r="AR48" s="50">
        <f>Лист2!N45</f>
        <v>497</v>
      </c>
      <c r="AS48" s="50">
        <f t="shared" si="47"/>
        <v>502</v>
      </c>
      <c r="AT48" s="50">
        <f>Лист2!O45</f>
        <v>497</v>
      </c>
      <c r="AU48" s="50">
        <f t="shared" si="48"/>
        <v>502</v>
      </c>
      <c r="AV48" s="50">
        <f>Лист2!P45</f>
        <v>487</v>
      </c>
      <c r="AW48" s="50">
        <f t="shared" si="49"/>
        <v>502</v>
      </c>
      <c r="AX48" s="65">
        <f t="shared" si="50"/>
        <v>99</v>
      </c>
      <c r="AY48" s="65">
        <f t="shared" si="51"/>
        <v>99</v>
      </c>
      <c r="AZ48" s="65">
        <f t="shared" si="52"/>
        <v>97</v>
      </c>
      <c r="BA48" s="64">
        <f t="shared" si="28"/>
        <v>98</v>
      </c>
      <c r="BB48" s="50">
        <f t="shared" si="53"/>
        <v>90.56</v>
      </c>
      <c r="BC48" s="50" t="e">
        <f>RANK(BB48,#REF!)</f>
        <v>#REF!</v>
      </c>
    </row>
    <row r="49" spans="1:55" x14ac:dyDescent="0.25">
      <c r="A49" s="50">
        <v>100</v>
      </c>
      <c r="B49" s="33" t="str">
        <f>Лист1!E48</f>
        <v>МБОУ "Средняя общеобразовательная школа №48"</v>
      </c>
      <c r="C49" s="50">
        <f>Лист2!B46</f>
        <v>533</v>
      </c>
      <c r="D49" s="50">
        <f>SUMIF(Лист1!J48:X48,"&lt;2")</f>
        <v>13.5</v>
      </c>
      <c r="E49" s="50">
        <f>COUNTIF(Лист1!J48:X48,"&lt;2")</f>
        <v>14</v>
      </c>
      <c r="F49" s="50">
        <f>SUMIF(Лист1!Y48:BV48,"&lt;2")</f>
        <v>43.5</v>
      </c>
      <c r="G49" s="50">
        <f>COUNTIF(Лист1!Y48:BV48,"&lt;2")</f>
        <v>45</v>
      </c>
      <c r="H49" s="50">
        <f>SUM(Лист1!BW48:CB48)</f>
        <v>5</v>
      </c>
      <c r="I49" s="50">
        <f>Лист2!D46</f>
        <v>373</v>
      </c>
      <c r="J49" s="50">
        <f>Лист2!C46</f>
        <v>384</v>
      </c>
      <c r="K49" s="50">
        <f>Лист2!F46</f>
        <v>304</v>
      </c>
      <c r="L49" s="50">
        <f>Лист2!E46</f>
        <v>307</v>
      </c>
      <c r="M49" s="65">
        <f t="shared" si="29"/>
        <v>97</v>
      </c>
      <c r="N49" s="65">
        <f t="shared" si="30"/>
        <v>100</v>
      </c>
      <c r="O49" s="65">
        <f t="shared" si="31"/>
        <v>98</v>
      </c>
      <c r="P49" s="64">
        <f t="shared" si="32"/>
        <v>98.3</v>
      </c>
      <c r="Q49" s="50">
        <f>SUM(Лист1!CC48:CG48)</f>
        <v>5</v>
      </c>
      <c r="R49" s="50"/>
      <c r="S49" s="50"/>
      <c r="T49" s="50">
        <f>Лист2!G46</f>
        <v>518</v>
      </c>
      <c r="U49" s="50">
        <f t="shared" si="33"/>
        <v>533</v>
      </c>
      <c r="V49" s="65">
        <f t="shared" si="34"/>
        <v>100</v>
      </c>
      <c r="W49" s="65">
        <f t="shared" si="35"/>
        <v>98</v>
      </c>
      <c r="X49" s="65">
        <f t="shared" si="36"/>
        <v>97</v>
      </c>
      <c r="Y49" s="64">
        <f t="shared" si="27"/>
        <v>98.5</v>
      </c>
      <c r="Z49" s="52">
        <f>IF(Лист1!I48=2,SUM(Лист1!CH48:CL48),MAX(SUM(Лист1!CH48:CL48),(Лист1!CI48+Лист1!CK48)*3))</f>
        <v>3</v>
      </c>
      <c r="AA49" s="50">
        <f>SUM(Лист1!CM48:CR48)</f>
        <v>2</v>
      </c>
      <c r="AB49" s="50">
        <f>Лист2!I46</f>
        <v>83</v>
      </c>
      <c r="AC49" s="50">
        <f>Лист2!H46</f>
        <v>83</v>
      </c>
      <c r="AD49" s="65">
        <f t="shared" si="37"/>
        <v>60</v>
      </c>
      <c r="AE49" s="65">
        <f t="shared" si="38"/>
        <v>40</v>
      </c>
      <c r="AF49" s="2">
        <f t="shared" si="39"/>
        <v>100</v>
      </c>
      <c r="AG49" s="64">
        <f t="shared" si="40"/>
        <v>64</v>
      </c>
      <c r="AH49" s="50">
        <f>Лист2!J46</f>
        <v>518</v>
      </c>
      <c r="AI49" s="50">
        <f t="shared" si="41"/>
        <v>533</v>
      </c>
      <c r="AJ49" s="50">
        <f>Лист2!K46</f>
        <v>518</v>
      </c>
      <c r="AK49" s="50">
        <f t="shared" si="42"/>
        <v>533</v>
      </c>
      <c r="AL49" s="50">
        <f>Лист2!M46</f>
        <v>340</v>
      </c>
      <c r="AM49" s="50">
        <f>Лист2!L46</f>
        <v>343</v>
      </c>
      <c r="AN49" s="65">
        <f t="shared" si="43"/>
        <v>97</v>
      </c>
      <c r="AO49" s="65">
        <f t="shared" si="44"/>
        <v>97</v>
      </c>
      <c r="AP49" s="65">
        <f t="shared" si="45"/>
        <v>99</v>
      </c>
      <c r="AQ49" s="64">
        <f t="shared" si="46"/>
        <v>97.4</v>
      </c>
      <c r="AR49" s="50">
        <f>Лист2!N46</f>
        <v>528</v>
      </c>
      <c r="AS49" s="50">
        <f t="shared" si="47"/>
        <v>533</v>
      </c>
      <c r="AT49" s="50">
        <f>Лист2!O46</f>
        <v>518</v>
      </c>
      <c r="AU49" s="50">
        <f t="shared" si="48"/>
        <v>533</v>
      </c>
      <c r="AV49" s="50">
        <f>Лист2!P46</f>
        <v>533</v>
      </c>
      <c r="AW49" s="50">
        <f t="shared" si="49"/>
        <v>533</v>
      </c>
      <c r="AX49" s="65">
        <f t="shared" si="50"/>
        <v>99</v>
      </c>
      <c r="AY49" s="65">
        <f t="shared" si="51"/>
        <v>97</v>
      </c>
      <c r="AZ49" s="65">
        <f t="shared" si="52"/>
        <v>100</v>
      </c>
      <c r="BA49" s="64">
        <f t="shared" si="28"/>
        <v>99.1</v>
      </c>
      <c r="BB49" s="50">
        <f t="shared" si="53"/>
        <v>91.460000000000008</v>
      </c>
      <c r="BC49" s="50" t="e">
        <f>RANK(BB49,#REF!)</f>
        <v>#REF!</v>
      </c>
    </row>
    <row r="50" spans="1:55" x14ac:dyDescent="0.25">
      <c r="A50" s="50">
        <v>101</v>
      </c>
      <c r="B50" s="33" t="str">
        <f>Лист1!E49</f>
        <v>МБОУ "Многопрофильная гимназия №56"</v>
      </c>
      <c r="C50" s="50">
        <f>Лист2!B47</f>
        <v>600</v>
      </c>
      <c r="D50" s="50">
        <f>SUMIF(Лист1!J49:X49,"&lt;2")</f>
        <v>11</v>
      </c>
      <c r="E50" s="50">
        <f>COUNTIF(Лист1!J49:X49,"&lt;2")</f>
        <v>13</v>
      </c>
      <c r="F50" s="50">
        <f>SUMIF(Лист1!Y49:BV49,"&lt;2")</f>
        <v>44</v>
      </c>
      <c r="G50" s="50">
        <f>COUNTIF(Лист1!Y49:BV49,"&lt;2")</f>
        <v>44</v>
      </c>
      <c r="H50" s="50">
        <f>SUM(Лист1!BW49:CB49)</f>
        <v>6</v>
      </c>
      <c r="I50" s="50">
        <f>Лист2!D47</f>
        <v>296</v>
      </c>
      <c r="J50" s="50">
        <f>Лист2!C47</f>
        <v>305</v>
      </c>
      <c r="K50" s="50">
        <f>Лист2!F47</f>
        <v>306</v>
      </c>
      <c r="L50" s="50">
        <f>Лист2!E47</f>
        <v>315</v>
      </c>
      <c r="M50" s="65">
        <f t="shared" si="29"/>
        <v>92</v>
      </c>
      <c r="N50" s="65">
        <f t="shared" si="30"/>
        <v>100</v>
      </c>
      <c r="O50" s="65">
        <f t="shared" si="31"/>
        <v>97</v>
      </c>
      <c r="P50" s="64">
        <f t="shared" si="32"/>
        <v>96.4</v>
      </c>
      <c r="Q50" s="50">
        <f>SUM(Лист1!CC49:CG49)</f>
        <v>5</v>
      </c>
      <c r="R50" s="50"/>
      <c r="S50" s="50"/>
      <c r="T50" s="50">
        <f>Лист2!G47</f>
        <v>582</v>
      </c>
      <c r="U50" s="50">
        <f t="shared" si="33"/>
        <v>600</v>
      </c>
      <c r="V50" s="65">
        <f t="shared" si="34"/>
        <v>100</v>
      </c>
      <c r="W50" s="65">
        <f t="shared" si="35"/>
        <v>98</v>
      </c>
      <c r="X50" s="65">
        <f t="shared" si="36"/>
        <v>97</v>
      </c>
      <c r="Y50" s="64">
        <f t="shared" si="27"/>
        <v>98.5</v>
      </c>
      <c r="Z50" s="52">
        <f>IF(Лист1!I49=2,SUM(Лист1!CH49:CL49),MAX(SUM(Лист1!CH49:CL49),(Лист1!CI49+Лист1!CK49)*3))</f>
        <v>1</v>
      </c>
      <c r="AA50" s="50">
        <f>SUM(Лист1!CM49:CR49)</f>
        <v>3</v>
      </c>
      <c r="AB50" s="50">
        <f>Лист2!I47</f>
        <v>62</v>
      </c>
      <c r="AC50" s="50">
        <f>Лист2!H47</f>
        <v>63</v>
      </c>
      <c r="AD50" s="65">
        <f t="shared" si="37"/>
        <v>20</v>
      </c>
      <c r="AE50" s="65">
        <f t="shared" si="38"/>
        <v>60</v>
      </c>
      <c r="AF50" s="2">
        <f t="shared" si="39"/>
        <v>98.412698412698418</v>
      </c>
      <c r="AG50" s="64">
        <f t="shared" si="40"/>
        <v>59.5</v>
      </c>
      <c r="AH50" s="50">
        <f>Лист2!J47</f>
        <v>594</v>
      </c>
      <c r="AI50" s="50">
        <f t="shared" si="41"/>
        <v>600</v>
      </c>
      <c r="AJ50" s="50">
        <f>Лист2!K47</f>
        <v>594</v>
      </c>
      <c r="AK50" s="50">
        <f t="shared" si="42"/>
        <v>600</v>
      </c>
      <c r="AL50" s="50">
        <f>Лист2!M47</f>
        <v>228</v>
      </c>
      <c r="AM50" s="50">
        <f>Лист2!L47</f>
        <v>235</v>
      </c>
      <c r="AN50" s="65">
        <f t="shared" si="43"/>
        <v>99</v>
      </c>
      <c r="AO50" s="65">
        <f t="shared" si="44"/>
        <v>99</v>
      </c>
      <c r="AP50" s="65">
        <f t="shared" si="45"/>
        <v>97</v>
      </c>
      <c r="AQ50" s="64">
        <f t="shared" si="46"/>
        <v>98.6</v>
      </c>
      <c r="AR50" s="50">
        <f>Лист2!N47</f>
        <v>588</v>
      </c>
      <c r="AS50" s="50">
        <f t="shared" si="47"/>
        <v>600</v>
      </c>
      <c r="AT50" s="50">
        <f>Лист2!O47</f>
        <v>594</v>
      </c>
      <c r="AU50" s="50">
        <f t="shared" si="48"/>
        <v>600</v>
      </c>
      <c r="AV50" s="50">
        <f>Лист2!P47</f>
        <v>594</v>
      </c>
      <c r="AW50" s="50">
        <f t="shared" si="49"/>
        <v>600</v>
      </c>
      <c r="AX50" s="65">
        <f t="shared" si="50"/>
        <v>98</v>
      </c>
      <c r="AY50" s="65">
        <f t="shared" si="51"/>
        <v>99</v>
      </c>
      <c r="AZ50" s="65">
        <f t="shared" si="52"/>
        <v>99</v>
      </c>
      <c r="BA50" s="64">
        <f t="shared" si="28"/>
        <v>98.7</v>
      </c>
      <c r="BB50" s="50">
        <f t="shared" si="53"/>
        <v>90.34</v>
      </c>
      <c r="BC50" s="50" t="e">
        <f>RANK(BB50,#REF!)</f>
        <v>#REF!</v>
      </c>
    </row>
    <row r="51" spans="1:55" x14ac:dyDescent="0.25">
      <c r="A51" s="50">
        <v>102</v>
      </c>
      <c r="B51" s="33" t="str">
        <f>Лист1!E50</f>
        <v>МБОУ "Средняя общеобразовательная школа №58"</v>
      </c>
      <c r="C51" s="50">
        <f>Лист2!B48</f>
        <v>506</v>
      </c>
      <c r="D51" s="50">
        <f>SUMIF(Лист1!J50:X50,"&lt;2")</f>
        <v>13</v>
      </c>
      <c r="E51" s="50">
        <f>COUNTIF(Лист1!J50:X50,"&lt;2")</f>
        <v>13</v>
      </c>
      <c r="F51" s="50">
        <f>SUMIF(Лист1!Y50:BV50,"&lt;2")</f>
        <v>39</v>
      </c>
      <c r="G51" s="50">
        <f>COUNTIF(Лист1!Y50:BV50,"&lt;2")</f>
        <v>43</v>
      </c>
      <c r="H51" s="50">
        <f>SUM(Лист1!BW50:CB50)</f>
        <v>6</v>
      </c>
      <c r="I51" s="50">
        <f>Лист2!D48</f>
        <v>462</v>
      </c>
      <c r="J51" s="50">
        <f>Лист2!C48</f>
        <v>462</v>
      </c>
      <c r="K51" s="50">
        <f>Лист2!F48</f>
        <v>426</v>
      </c>
      <c r="L51" s="50">
        <f>Лист2!E48</f>
        <v>439</v>
      </c>
      <c r="M51" s="65">
        <f t="shared" si="29"/>
        <v>95</v>
      </c>
      <c r="N51" s="65">
        <f t="shared" si="30"/>
        <v>100</v>
      </c>
      <c r="O51" s="65">
        <f t="shared" si="31"/>
        <v>99</v>
      </c>
      <c r="P51" s="64">
        <f t="shared" si="32"/>
        <v>98.1</v>
      </c>
      <c r="Q51" s="50">
        <f>SUM(Лист1!CC50:CG50)</f>
        <v>5</v>
      </c>
      <c r="R51" s="50"/>
      <c r="S51" s="50"/>
      <c r="T51" s="50">
        <f>Лист2!G48</f>
        <v>501</v>
      </c>
      <c r="U51" s="50">
        <f t="shared" si="33"/>
        <v>506</v>
      </c>
      <c r="V51" s="65">
        <f t="shared" si="34"/>
        <v>100</v>
      </c>
      <c r="W51" s="65">
        <f t="shared" si="35"/>
        <v>99</v>
      </c>
      <c r="X51" s="65">
        <f t="shared" si="36"/>
        <v>99</v>
      </c>
      <c r="Y51" s="64">
        <f t="shared" si="27"/>
        <v>99.5</v>
      </c>
      <c r="Z51" s="52">
        <f>IF(Лист1!I50=2,SUM(Лист1!CH50:CL50),MAX(SUM(Лист1!CH50:CL50),(Лист1!CI50+Лист1!CK50)*3))</f>
        <v>4</v>
      </c>
      <c r="AA51" s="50">
        <f>SUM(Лист1!CM50:CR50)</f>
        <v>6</v>
      </c>
      <c r="AB51" s="50">
        <f>Лист2!I48</f>
        <v>45</v>
      </c>
      <c r="AC51" s="50">
        <f>Лист2!H48</f>
        <v>45</v>
      </c>
      <c r="AD51" s="65">
        <f t="shared" si="37"/>
        <v>80</v>
      </c>
      <c r="AE51" s="65">
        <f t="shared" si="38"/>
        <v>100</v>
      </c>
      <c r="AF51" s="2">
        <f t="shared" si="39"/>
        <v>100</v>
      </c>
      <c r="AG51" s="64">
        <f t="shared" si="40"/>
        <v>94</v>
      </c>
      <c r="AH51" s="50">
        <f>Лист2!J48</f>
        <v>491</v>
      </c>
      <c r="AI51" s="50">
        <f t="shared" si="41"/>
        <v>506</v>
      </c>
      <c r="AJ51" s="50">
        <f>Лист2!K48</f>
        <v>491</v>
      </c>
      <c r="AK51" s="50">
        <f t="shared" si="42"/>
        <v>506</v>
      </c>
      <c r="AL51" s="50">
        <f>Лист2!M48</f>
        <v>427</v>
      </c>
      <c r="AM51" s="50">
        <f>Лист2!L48</f>
        <v>440</v>
      </c>
      <c r="AN51" s="65">
        <f t="shared" si="43"/>
        <v>97</v>
      </c>
      <c r="AO51" s="65">
        <f t="shared" si="44"/>
        <v>97</v>
      </c>
      <c r="AP51" s="65">
        <f t="shared" si="45"/>
        <v>97</v>
      </c>
      <c r="AQ51" s="64">
        <f t="shared" si="46"/>
        <v>97</v>
      </c>
      <c r="AR51" s="50">
        <f>Лист2!N48</f>
        <v>506</v>
      </c>
      <c r="AS51" s="50">
        <f t="shared" si="47"/>
        <v>506</v>
      </c>
      <c r="AT51" s="50">
        <f>Лист2!O48</f>
        <v>491</v>
      </c>
      <c r="AU51" s="50">
        <f t="shared" si="48"/>
        <v>506</v>
      </c>
      <c r="AV51" s="50">
        <f>Лист2!P48</f>
        <v>501</v>
      </c>
      <c r="AW51" s="50">
        <f t="shared" si="49"/>
        <v>506</v>
      </c>
      <c r="AX51" s="65">
        <f t="shared" si="50"/>
        <v>100</v>
      </c>
      <c r="AY51" s="65">
        <f t="shared" si="51"/>
        <v>97</v>
      </c>
      <c r="AZ51" s="65">
        <f t="shared" si="52"/>
        <v>99</v>
      </c>
      <c r="BA51" s="64">
        <f t="shared" si="28"/>
        <v>98.9</v>
      </c>
      <c r="BB51" s="50">
        <f t="shared" si="53"/>
        <v>97.5</v>
      </c>
      <c r="BC51" s="50" t="e">
        <f>RANK(BB51,#REF!)</f>
        <v>#REF!</v>
      </c>
    </row>
    <row r="52" spans="1:55" x14ac:dyDescent="0.25">
      <c r="A52" s="50">
        <v>103</v>
      </c>
      <c r="B52" s="33" t="str">
        <f>Лист1!E51</f>
        <v>МБУ ДО «Центр детского творчества»</v>
      </c>
      <c r="C52" s="50">
        <f>Лист2!B49</f>
        <v>596</v>
      </c>
      <c r="D52" s="50">
        <f>SUMIF(Лист1!J51:X51,"&lt;2")</f>
        <v>8</v>
      </c>
      <c r="E52" s="50">
        <f>COUNTIF(Лист1!J51:X51,"&lt;2")</f>
        <v>10</v>
      </c>
      <c r="F52" s="50">
        <f>SUMIF(Лист1!Y51:BV51,"&lt;2")</f>
        <v>34</v>
      </c>
      <c r="G52" s="50">
        <f>COUNTIF(Лист1!Y51:BV51,"&lt;2")</f>
        <v>38</v>
      </c>
      <c r="H52" s="50">
        <f>SUM(Лист1!BW51:CB51)</f>
        <v>6</v>
      </c>
      <c r="I52" s="50">
        <f>Лист2!D49</f>
        <v>369</v>
      </c>
      <c r="J52" s="50">
        <f>Лист2!C49</f>
        <v>376</v>
      </c>
      <c r="K52" s="50">
        <f>Лист2!F49</f>
        <v>277</v>
      </c>
      <c r="L52" s="50">
        <f>Лист2!E49</f>
        <v>277</v>
      </c>
      <c r="M52" s="65">
        <f t="shared" si="29"/>
        <v>85</v>
      </c>
      <c r="N52" s="65">
        <f t="shared" si="30"/>
        <v>100</v>
      </c>
      <c r="O52" s="65">
        <f t="shared" si="31"/>
        <v>99</v>
      </c>
      <c r="P52" s="64">
        <f t="shared" si="32"/>
        <v>95.1</v>
      </c>
      <c r="Q52" s="50">
        <f>SUM(Лист1!CC51:CG51)</f>
        <v>5</v>
      </c>
      <c r="R52" s="50"/>
      <c r="S52" s="50"/>
      <c r="T52" s="50">
        <f>Лист2!G49</f>
        <v>591</v>
      </c>
      <c r="U52" s="50">
        <f t="shared" si="33"/>
        <v>596</v>
      </c>
      <c r="V52" s="65">
        <f t="shared" si="34"/>
        <v>100</v>
      </c>
      <c r="W52" s="65">
        <f t="shared" si="35"/>
        <v>99</v>
      </c>
      <c r="X52" s="65">
        <f t="shared" si="36"/>
        <v>99</v>
      </c>
      <c r="Y52" s="64">
        <f t="shared" si="27"/>
        <v>99.5</v>
      </c>
      <c r="Z52" s="52">
        <f>IF(Лист1!I51=2,SUM(Лист1!CH51:CL51),MAX(SUM(Лист1!CH51:CL51),(Лист1!CI51+Лист1!CK51)*3))</f>
        <v>3</v>
      </c>
      <c r="AA52" s="50">
        <f>SUM(Лист1!CM51:CR51)</f>
        <v>2</v>
      </c>
      <c r="AB52" s="50">
        <f>Лист2!I49</f>
        <v>55</v>
      </c>
      <c r="AC52" s="50">
        <f>Лист2!H49</f>
        <v>56</v>
      </c>
      <c r="AD52" s="65">
        <f t="shared" si="37"/>
        <v>60</v>
      </c>
      <c r="AE52" s="65">
        <f t="shared" si="38"/>
        <v>40</v>
      </c>
      <c r="AF52" s="2">
        <f t="shared" si="39"/>
        <v>98.214285714285708</v>
      </c>
      <c r="AG52" s="64">
        <f t="shared" si="40"/>
        <v>63.5</v>
      </c>
      <c r="AH52" s="50">
        <f>Лист2!J49</f>
        <v>585</v>
      </c>
      <c r="AI52" s="50">
        <f t="shared" si="41"/>
        <v>596</v>
      </c>
      <c r="AJ52" s="50">
        <f>Лист2!K49</f>
        <v>591</v>
      </c>
      <c r="AK52" s="50">
        <f t="shared" si="42"/>
        <v>596</v>
      </c>
      <c r="AL52" s="50">
        <f>Лист2!M49</f>
        <v>303</v>
      </c>
      <c r="AM52" s="50">
        <f>Лист2!L49</f>
        <v>309</v>
      </c>
      <c r="AN52" s="65">
        <f t="shared" si="43"/>
        <v>98</v>
      </c>
      <c r="AO52" s="65">
        <f t="shared" si="44"/>
        <v>99</v>
      </c>
      <c r="AP52" s="65">
        <f t="shared" si="45"/>
        <v>98</v>
      </c>
      <c r="AQ52" s="64">
        <f t="shared" si="46"/>
        <v>98.4</v>
      </c>
      <c r="AR52" s="50">
        <f>Лист2!N49</f>
        <v>591</v>
      </c>
      <c r="AS52" s="50">
        <f t="shared" si="47"/>
        <v>596</v>
      </c>
      <c r="AT52" s="50">
        <f>Лист2!O49</f>
        <v>591</v>
      </c>
      <c r="AU52" s="50">
        <f t="shared" si="48"/>
        <v>596</v>
      </c>
      <c r="AV52" s="50">
        <f>Лист2!P49</f>
        <v>579</v>
      </c>
      <c r="AW52" s="50">
        <f t="shared" si="49"/>
        <v>596</v>
      </c>
      <c r="AX52" s="65">
        <f t="shared" si="50"/>
        <v>99</v>
      </c>
      <c r="AY52" s="65">
        <f t="shared" si="51"/>
        <v>99</v>
      </c>
      <c r="AZ52" s="65">
        <f t="shared" si="52"/>
        <v>97</v>
      </c>
      <c r="BA52" s="64">
        <f t="shared" si="28"/>
        <v>98</v>
      </c>
      <c r="BB52" s="50">
        <f t="shared" si="53"/>
        <v>90.9</v>
      </c>
      <c r="BC52" s="50" t="e">
        <f>RANK(BB52,#REF!)</f>
        <v>#REF!</v>
      </c>
    </row>
    <row r="53" spans="1:55" x14ac:dyDescent="0.25">
      <c r="A53" s="50">
        <v>104</v>
      </c>
      <c r="B53" s="33" t="str">
        <f>Лист1!E52</f>
        <v>МБОУ ДОД «Детский Морской Центр «Алые паруса»</v>
      </c>
      <c r="C53" s="50">
        <f>Лист2!B50</f>
        <v>483</v>
      </c>
      <c r="D53" s="50">
        <f>SUMIF(Лист1!J52:X52,"&lt;2")</f>
        <v>7</v>
      </c>
      <c r="E53" s="50">
        <f>COUNTIF(Лист1!J52:X52,"&lt;2")</f>
        <v>11</v>
      </c>
      <c r="F53" s="50">
        <f>SUMIF(Лист1!Y52:BV52,"&lt;2")</f>
        <v>27.5</v>
      </c>
      <c r="G53" s="50">
        <f>COUNTIF(Лист1!Y52:BV52,"&lt;2")</f>
        <v>37</v>
      </c>
      <c r="H53" s="50">
        <f>SUM(Лист1!BW52:CB52)</f>
        <v>5</v>
      </c>
      <c r="I53" s="50">
        <f>Лист2!D50</f>
        <v>435</v>
      </c>
      <c r="J53" s="50">
        <f>Лист2!C50</f>
        <v>439</v>
      </c>
      <c r="K53" s="50">
        <f>Лист2!F50</f>
        <v>435</v>
      </c>
      <c r="L53" s="50">
        <f>Лист2!E50</f>
        <v>435</v>
      </c>
      <c r="M53" s="65">
        <f t="shared" si="29"/>
        <v>69</v>
      </c>
      <c r="N53" s="65">
        <f t="shared" si="30"/>
        <v>100</v>
      </c>
      <c r="O53" s="65">
        <f t="shared" si="31"/>
        <v>100</v>
      </c>
      <c r="P53" s="64">
        <f t="shared" si="32"/>
        <v>90.7</v>
      </c>
      <c r="Q53" s="50">
        <f>SUM(Лист1!CC52:CG52)</f>
        <v>5</v>
      </c>
      <c r="R53" s="50"/>
      <c r="S53" s="50"/>
      <c r="T53" s="50">
        <f>Лист2!G50</f>
        <v>479</v>
      </c>
      <c r="U53" s="50">
        <f t="shared" si="33"/>
        <v>483</v>
      </c>
      <c r="V53" s="65">
        <f t="shared" si="34"/>
        <v>100</v>
      </c>
      <c r="W53" s="65">
        <f t="shared" si="35"/>
        <v>99</v>
      </c>
      <c r="X53" s="65">
        <f t="shared" si="36"/>
        <v>99</v>
      </c>
      <c r="Y53" s="64">
        <f t="shared" si="27"/>
        <v>99.5</v>
      </c>
      <c r="Z53" s="52">
        <f>IF(Лист1!I52=2,SUM(Лист1!CH52:CL52),MAX(SUM(Лист1!CH52:CL52),(Лист1!CI52+Лист1!CK52)*3))</f>
        <v>1</v>
      </c>
      <c r="AA53" s="50">
        <f>SUM(Лист1!CM52:CR52)</f>
        <v>1</v>
      </c>
      <c r="AB53" s="50">
        <f>Лист2!I50</f>
        <v>75</v>
      </c>
      <c r="AC53" s="50">
        <f>Лист2!H50</f>
        <v>76</v>
      </c>
      <c r="AD53" s="65">
        <f t="shared" si="37"/>
        <v>20</v>
      </c>
      <c r="AE53" s="65">
        <f t="shared" si="38"/>
        <v>20</v>
      </c>
      <c r="AF53" s="2">
        <f t="shared" si="39"/>
        <v>98.684210526315795</v>
      </c>
      <c r="AG53" s="64">
        <f t="shared" si="40"/>
        <v>43.6</v>
      </c>
      <c r="AH53" s="50">
        <f>Лист2!J50</f>
        <v>469</v>
      </c>
      <c r="AI53" s="50">
        <f t="shared" si="41"/>
        <v>483</v>
      </c>
      <c r="AJ53" s="50">
        <f>Лист2!K50</f>
        <v>469</v>
      </c>
      <c r="AK53" s="50">
        <f t="shared" si="42"/>
        <v>483</v>
      </c>
      <c r="AL53" s="50">
        <f>Лист2!M50</f>
        <v>416</v>
      </c>
      <c r="AM53" s="50">
        <f>Лист2!L50</f>
        <v>428</v>
      </c>
      <c r="AN53" s="65">
        <f t="shared" si="43"/>
        <v>97</v>
      </c>
      <c r="AO53" s="65">
        <f t="shared" si="44"/>
        <v>97</v>
      </c>
      <c r="AP53" s="65">
        <f t="shared" si="45"/>
        <v>97</v>
      </c>
      <c r="AQ53" s="64">
        <f t="shared" si="46"/>
        <v>97</v>
      </c>
      <c r="AR53" s="50">
        <f>Лист2!N50</f>
        <v>483</v>
      </c>
      <c r="AS53" s="50">
        <f t="shared" si="47"/>
        <v>483</v>
      </c>
      <c r="AT53" s="50">
        <f>Лист2!O50</f>
        <v>469</v>
      </c>
      <c r="AU53" s="50">
        <f t="shared" si="48"/>
        <v>483</v>
      </c>
      <c r="AV53" s="50">
        <f>Лист2!P50</f>
        <v>479</v>
      </c>
      <c r="AW53" s="50">
        <f t="shared" si="49"/>
        <v>483</v>
      </c>
      <c r="AX53" s="65">
        <f t="shared" si="50"/>
        <v>100</v>
      </c>
      <c r="AY53" s="65">
        <f t="shared" si="51"/>
        <v>97</v>
      </c>
      <c r="AZ53" s="65">
        <f t="shared" si="52"/>
        <v>99</v>
      </c>
      <c r="BA53" s="64">
        <f t="shared" si="28"/>
        <v>98.9</v>
      </c>
      <c r="BB53" s="50">
        <f t="shared" si="53"/>
        <v>85.939999999999984</v>
      </c>
      <c r="BC53" s="50" t="e">
        <f>RANK(BB53,#REF!)</f>
        <v>#REF!</v>
      </c>
    </row>
    <row r="54" spans="1:55" x14ac:dyDescent="0.25">
      <c r="A54" s="50">
        <v>105</v>
      </c>
      <c r="B54" s="33" t="str">
        <f>Лист1!E53</f>
        <v>МБОУ ДОД «Муниципальный центр хореографического искусства – народный ансамбль «Асса»</v>
      </c>
      <c r="C54" s="50">
        <f>Лист2!B51</f>
        <v>63</v>
      </c>
      <c r="D54" s="50">
        <f>SUMIF(Лист1!J53:X53,"&lt;2")</f>
        <v>9</v>
      </c>
      <c r="E54" s="50">
        <f>COUNTIF(Лист1!J53:X53,"&lt;2")</f>
        <v>10</v>
      </c>
      <c r="F54" s="50">
        <f>SUMIF(Лист1!Y53:BV53,"&lt;2")</f>
        <v>33</v>
      </c>
      <c r="G54" s="50">
        <f>COUNTIF(Лист1!Y53:BV53,"&lt;2")</f>
        <v>37</v>
      </c>
      <c r="H54" s="50">
        <f>SUM(Лист1!BW53:CB53)</f>
        <v>6</v>
      </c>
      <c r="I54" s="50">
        <f>Лист2!D51</f>
        <v>49</v>
      </c>
      <c r="J54" s="50">
        <f>Лист2!C51</f>
        <v>50</v>
      </c>
      <c r="K54" s="50">
        <f>Лист2!F51</f>
        <v>50</v>
      </c>
      <c r="L54" s="50">
        <f>Лист2!E51</f>
        <v>50</v>
      </c>
      <c r="M54" s="65">
        <f t="shared" si="29"/>
        <v>90</v>
      </c>
      <c r="N54" s="65">
        <f t="shared" si="30"/>
        <v>100</v>
      </c>
      <c r="O54" s="65">
        <f t="shared" si="31"/>
        <v>99</v>
      </c>
      <c r="P54" s="64">
        <f t="shared" si="32"/>
        <v>96.6</v>
      </c>
      <c r="Q54" s="50">
        <f>SUM(Лист1!CC53:CG53)</f>
        <v>5</v>
      </c>
      <c r="R54" s="50"/>
      <c r="S54" s="50"/>
      <c r="T54" s="50">
        <f>Лист2!G51</f>
        <v>63</v>
      </c>
      <c r="U54" s="50">
        <f t="shared" si="33"/>
        <v>63</v>
      </c>
      <c r="V54" s="65">
        <f t="shared" si="34"/>
        <v>100</v>
      </c>
      <c r="W54" s="65">
        <f t="shared" si="35"/>
        <v>100</v>
      </c>
      <c r="X54" s="65">
        <f t="shared" si="36"/>
        <v>100</v>
      </c>
      <c r="Y54" s="64">
        <f t="shared" si="27"/>
        <v>100</v>
      </c>
      <c r="Z54" s="52">
        <f>IF(Лист1!I53=2,SUM(Лист1!CH53:CL53),MAX(SUM(Лист1!CH53:CL53),(Лист1!CI53+Лист1!CK53)*3))</f>
        <v>2</v>
      </c>
      <c r="AA54" s="50">
        <f>SUM(Лист1!CM53:CR53)</f>
        <v>2</v>
      </c>
      <c r="AB54" s="50">
        <f>Лист2!I51</f>
        <v>10</v>
      </c>
      <c r="AC54" s="50">
        <f>Лист2!H51</f>
        <v>10</v>
      </c>
      <c r="AD54" s="65">
        <f t="shared" si="37"/>
        <v>40</v>
      </c>
      <c r="AE54" s="65">
        <f t="shared" si="38"/>
        <v>40</v>
      </c>
      <c r="AF54" s="2">
        <f t="shared" si="39"/>
        <v>100</v>
      </c>
      <c r="AG54" s="64">
        <f t="shared" si="40"/>
        <v>58</v>
      </c>
      <c r="AH54" s="50">
        <f>Лист2!J51</f>
        <v>63</v>
      </c>
      <c r="AI54" s="50">
        <f t="shared" si="41"/>
        <v>63</v>
      </c>
      <c r="AJ54" s="50">
        <f>Лист2!K51</f>
        <v>63</v>
      </c>
      <c r="AK54" s="50">
        <f t="shared" si="42"/>
        <v>63</v>
      </c>
      <c r="AL54" s="50">
        <f>Лист2!M51</f>
        <v>49</v>
      </c>
      <c r="AM54" s="50">
        <f>Лист2!L51</f>
        <v>49</v>
      </c>
      <c r="AN54" s="65">
        <f t="shared" si="43"/>
        <v>100</v>
      </c>
      <c r="AO54" s="65">
        <f t="shared" si="44"/>
        <v>100</v>
      </c>
      <c r="AP54" s="65">
        <f t="shared" si="45"/>
        <v>100</v>
      </c>
      <c r="AQ54" s="64">
        <f t="shared" si="46"/>
        <v>100</v>
      </c>
      <c r="AR54" s="50">
        <f>Лист2!N51</f>
        <v>63</v>
      </c>
      <c r="AS54" s="50">
        <f t="shared" si="47"/>
        <v>63</v>
      </c>
      <c r="AT54" s="50">
        <f>Лист2!O51</f>
        <v>62</v>
      </c>
      <c r="AU54" s="50">
        <f t="shared" si="48"/>
        <v>63</v>
      </c>
      <c r="AV54" s="50">
        <f>Лист2!P51</f>
        <v>62</v>
      </c>
      <c r="AW54" s="50">
        <f t="shared" si="49"/>
        <v>63</v>
      </c>
      <c r="AX54" s="65">
        <f t="shared" si="50"/>
        <v>100</v>
      </c>
      <c r="AY54" s="65">
        <f t="shared" si="51"/>
        <v>98</v>
      </c>
      <c r="AZ54" s="65">
        <f t="shared" si="52"/>
        <v>98</v>
      </c>
      <c r="BA54" s="64">
        <f t="shared" si="28"/>
        <v>98.6</v>
      </c>
      <c r="BB54" s="50">
        <f t="shared" si="53"/>
        <v>90.640000000000015</v>
      </c>
      <c r="BC54" s="50" t="e">
        <f>RANK(BB54,#REF!)</f>
        <v>#REF!</v>
      </c>
    </row>
    <row r="55" spans="1:55" x14ac:dyDescent="0.25">
      <c r="A55" s="50">
        <v>106</v>
      </c>
      <c r="B55" s="33" t="str">
        <f>Лист1!E54</f>
        <v>МБОУ ДО «Детская школа искусств №1 им.П.Чайковского»</v>
      </c>
      <c r="C55" s="50">
        <f>Лист2!B52</f>
        <v>173</v>
      </c>
      <c r="D55" s="50">
        <f>SUMIF(Лист1!J54:X54,"&lt;2")</f>
        <v>8.5</v>
      </c>
      <c r="E55" s="50">
        <f>COUNTIF(Лист1!J54:X54,"&lt;2")</f>
        <v>10</v>
      </c>
      <c r="F55" s="50">
        <f>SUMIF(Лист1!Y54:BV54,"&lt;2")</f>
        <v>27.5</v>
      </c>
      <c r="G55" s="50">
        <f>COUNTIF(Лист1!Y54:BV54,"&lt;2")</f>
        <v>38</v>
      </c>
      <c r="H55" s="50">
        <f>SUM(Лист1!BW54:CB54)</f>
        <v>4</v>
      </c>
      <c r="I55" s="50">
        <f>Лист2!D52</f>
        <v>148</v>
      </c>
      <c r="J55" s="50">
        <f>Лист2!C52</f>
        <v>148</v>
      </c>
      <c r="K55" s="50">
        <f>Лист2!F52</f>
        <v>139</v>
      </c>
      <c r="L55" s="50">
        <f>Лист2!E52</f>
        <v>140</v>
      </c>
      <c r="M55" s="65">
        <f t="shared" si="29"/>
        <v>79</v>
      </c>
      <c r="N55" s="65">
        <f t="shared" si="30"/>
        <v>100</v>
      </c>
      <c r="O55" s="65">
        <f t="shared" si="31"/>
        <v>100</v>
      </c>
      <c r="P55" s="64">
        <f t="shared" si="32"/>
        <v>93.7</v>
      </c>
      <c r="Q55" s="50">
        <f>SUM(Лист1!CC54:CG54)</f>
        <v>5</v>
      </c>
      <c r="R55" s="50"/>
      <c r="S55" s="50"/>
      <c r="T55" s="50">
        <f>Лист2!G52</f>
        <v>173</v>
      </c>
      <c r="U55" s="50">
        <f t="shared" si="33"/>
        <v>173</v>
      </c>
      <c r="V55" s="65">
        <f t="shared" si="34"/>
        <v>100</v>
      </c>
      <c r="W55" s="65">
        <f t="shared" si="35"/>
        <v>100</v>
      </c>
      <c r="X55" s="65">
        <f t="shared" si="36"/>
        <v>100</v>
      </c>
      <c r="Y55" s="64">
        <f t="shared" si="27"/>
        <v>100</v>
      </c>
      <c r="Z55" s="52">
        <f>IF(Лист1!I54=2,SUM(Лист1!CH54:CL54),MAX(SUM(Лист1!CH54:CL54),(Лист1!CI54+Лист1!CK54)*3))</f>
        <v>1</v>
      </c>
      <c r="AA55" s="50">
        <f>SUM(Лист1!CM54:CR54)</f>
        <v>1</v>
      </c>
      <c r="AB55" s="50">
        <f>Лист2!I52</f>
        <v>61</v>
      </c>
      <c r="AC55" s="50">
        <f>Лист2!H52</f>
        <v>62</v>
      </c>
      <c r="AD55" s="65">
        <f t="shared" si="37"/>
        <v>20</v>
      </c>
      <c r="AE55" s="65">
        <f t="shared" si="38"/>
        <v>20</v>
      </c>
      <c r="AF55" s="2">
        <f t="shared" si="39"/>
        <v>98.387096774193552</v>
      </c>
      <c r="AG55" s="64">
        <f t="shared" si="40"/>
        <v>43.5</v>
      </c>
      <c r="AH55" s="50">
        <f>Лист2!J52</f>
        <v>173</v>
      </c>
      <c r="AI55" s="50">
        <f t="shared" si="41"/>
        <v>173</v>
      </c>
      <c r="AJ55" s="50">
        <f>Лист2!K52</f>
        <v>170</v>
      </c>
      <c r="AK55" s="50">
        <f t="shared" si="42"/>
        <v>173</v>
      </c>
      <c r="AL55" s="50">
        <f>Лист2!M52</f>
        <v>130</v>
      </c>
      <c r="AM55" s="50">
        <f>Лист2!L52</f>
        <v>134</v>
      </c>
      <c r="AN55" s="65">
        <f t="shared" si="43"/>
        <v>100</v>
      </c>
      <c r="AO55" s="65">
        <f t="shared" si="44"/>
        <v>98</v>
      </c>
      <c r="AP55" s="65">
        <f t="shared" si="45"/>
        <v>97</v>
      </c>
      <c r="AQ55" s="64">
        <f t="shared" si="46"/>
        <v>98.6</v>
      </c>
      <c r="AR55" s="50">
        <f>Лист2!N52</f>
        <v>172</v>
      </c>
      <c r="AS55" s="50">
        <f t="shared" si="47"/>
        <v>173</v>
      </c>
      <c r="AT55" s="50">
        <f>Лист2!O52</f>
        <v>173</v>
      </c>
      <c r="AU55" s="50">
        <f t="shared" si="48"/>
        <v>173</v>
      </c>
      <c r="AV55" s="50">
        <f>Лист2!P52</f>
        <v>172</v>
      </c>
      <c r="AW55" s="50">
        <f t="shared" si="49"/>
        <v>173</v>
      </c>
      <c r="AX55" s="65">
        <f t="shared" si="50"/>
        <v>99</v>
      </c>
      <c r="AY55" s="65">
        <f t="shared" si="51"/>
        <v>100</v>
      </c>
      <c r="AZ55" s="65">
        <f t="shared" si="52"/>
        <v>99</v>
      </c>
      <c r="BA55" s="64">
        <f t="shared" si="28"/>
        <v>99.2</v>
      </c>
      <c r="BB55" s="50">
        <f t="shared" si="53"/>
        <v>86.999999999999986</v>
      </c>
      <c r="BC55" s="50" t="e">
        <f>RANK(BB55,#REF!)</f>
        <v>#REF!</v>
      </c>
    </row>
    <row r="56" spans="1:55" x14ac:dyDescent="0.25">
      <c r="A56" s="50">
        <v>107</v>
      </c>
      <c r="B56" s="33" t="str">
        <f>Лист1!E55</f>
        <v>МБОУ ДО «Детская школа искусств № 2»</v>
      </c>
      <c r="C56" s="50">
        <f>Лист2!B53</f>
        <v>106</v>
      </c>
      <c r="D56" s="50">
        <f>SUMIF(Лист1!J55:X55,"&lt;2")</f>
        <v>9.5</v>
      </c>
      <c r="E56" s="50">
        <f>COUNTIF(Лист1!J55:X55,"&lt;2")</f>
        <v>11</v>
      </c>
      <c r="F56" s="50">
        <f>SUMIF(Лист1!Y55:BV55,"&lt;2")</f>
        <v>30.5</v>
      </c>
      <c r="G56" s="50">
        <f>COUNTIF(Лист1!Y55:BV55,"&lt;2")</f>
        <v>38</v>
      </c>
      <c r="H56" s="50">
        <f>SUM(Лист1!BW55:CB55)</f>
        <v>6</v>
      </c>
      <c r="I56" s="50">
        <f>Лист2!D53</f>
        <v>102</v>
      </c>
      <c r="J56" s="50">
        <f>Лист2!C53</f>
        <v>103</v>
      </c>
      <c r="K56" s="50">
        <f>Лист2!F53</f>
        <v>100</v>
      </c>
      <c r="L56" s="50">
        <f>Лист2!E53</f>
        <v>103</v>
      </c>
      <c r="M56" s="65">
        <f t="shared" si="29"/>
        <v>83</v>
      </c>
      <c r="N56" s="65">
        <f t="shared" si="30"/>
        <v>100</v>
      </c>
      <c r="O56" s="65">
        <f t="shared" si="31"/>
        <v>98</v>
      </c>
      <c r="P56" s="64">
        <f t="shared" si="32"/>
        <v>94.1</v>
      </c>
      <c r="Q56" s="50">
        <f>SUM(Лист1!CC55:CG55)</f>
        <v>5</v>
      </c>
      <c r="R56" s="50"/>
      <c r="S56" s="50"/>
      <c r="T56" s="50">
        <f>Лист2!G53</f>
        <v>106</v>
      </c>
      <c r="U56" s="50">
        <f t="shared" si="33"/>
        <v>106</v>
      </c>
      <c r="V56" s="65">
        <f t="shared" si="34"/>
        <v>100</v>
      </c>
      <c r="W56" s="65">
        <f t="shared" si="35"/>
        <v>100</v>
      </c>
      <c r="X56" s="65">
        <f t="shared" si="36"/>
        <v>100</v>
      </c>
      <c r="Y56" s="64">
        <f t="shared" si="27"/>
        <v>100</v>
      </c>
      <c r="Z56" s="52">
        <f>IF(Лист1!I55=2,SUM(Лист1!CH55:CL55),MAX(SUM(Лист1!CH55:CL55),(Лист1!CI55+Лист1!CK55)*3))</f>
        <v>3</v>
      </c>
      <c r="AA56" s="50">
        <f>SUM(Лист1!CM55:CR55)</f>
        <v>1</v>
      </c>
      <c r="AB56" s="50">
        <f>Лист2!I53</f>
        <v>10</v>
      </c>
      <c r="AC56" s="50">
        <f>Лист2!H53</f>
        <v>10</v>
      </c>
      <c r="AD56" s="65">
        <f t="shared" si="37"/>
        <v>60</v>
      </c>
      <c r="AE56" s="65">
        <f t="shared" si="38"/>
        <v>20</v>
      </c>
      <c r="AF56" s="2">
        <f t="shared" si="39"/>
        <v>100</v>
      </c>
      <c r="AG56" s="64">
        <f t="shared" si="40"/>
        <v>56</v>
      </c>
      <c r="AH56" s="50">
        <f>Лист2!J53</f>
        <v>106</v>
      </c>
      <c r="AI56" s="50">
        <f t="shared" si="41"/>
        <v>106</v>
      </c>
      <c r="AJ56" s="50">
        <f>Лист2!K53</f>
        <v>104</v>
      </c>
      <c r="AK56" s="50">
        <f t="shared" si="42"/>
        <v>106</v>
      </c>
      <c r="AL56" s="50">
        <f>Лист2!M53</f>
        <v>102</v>
      </c>
      <c r="AM56" s="50">
        <f>Лист2!L53</f>
        <v>104</v>
      </c>
      <c r="AN56" s="65">
        <f t="shared" si="43"/>
        <v>100</v>
      </c>
      <c r="AO56" s="65">
        <f t="shared" si="44"/>
        <v>98</v>
      </c>
      <c r="AP56" s="65">
        <f t="shared" si="45"/>
        <v>98</v>
      </c>
      <c r="AQ56" s="64">
        <f t="shared" si="46"/>
        <v>98.8</v>
      </c>
      <c r="AR56" s="50">
        <f>Лист2!N53</f>
        <v>106</v>
      </c>
      <c r="AS56" s="50">
        <f t="shared" si="47"/>
        <v>106</v>
      </c>
      <c r="AT56" s="50">
        <f>Лист2!O53</f>
        <v>105</v>
      </c>
      <c r="AU56" s="50">
        <f t="shared" si="48"/>
        <v>106</v>
      </c>
      <c r="AV56" s="50">
        <f>Лист2!P53</f>
        <v>105</v>
      </c>
      <c r="AW56" s="50">
        <f t="shared" si="49"/>
        <v>106</v>
      </c>
      <c r="AX56" s="65">
        <f t="shared" si="50"/>
        <v>100</v>
      </c>
      <c r="AY56" s="65">
        <f t="shared" si="51"/>
        <v>99</v>
      </c>
      <c r="AZ56" s="65">
        <f t="shared" si="52"/>
        <v>99</v>
      </c>
      <c r="BA56" s="64">
        <f t="shared" si="28"/>
        <v>99.3</v>
      </c>
      <c r="BB56" s="50">
        <f t="shared" si="53"/>
        <v>89.64</v>
      </c>
      <c r="BC56" s="50" t="e">
        <f>RANK(BB56,#REF!)</f>
        <v>#REF!</v>
      </c>
    </row>
    <row r="57" spans="1:55" x14ac:dyDescent="0.25">
      <c r="A57" s="50">
        <v>108</v>
      </c>
      <c r="B57" s="33" t="str">
        <f>Лист1!E56</f>
        <v>МБОУ ДО «Детская школа искусств №3 им.А.Цурмилова»</v>
      </c>
      <c r="C57" s="50">
        <f>Лист2!B54</f>
        <v>191</v>
      </c>
      <c r="D57" s="50">
        <f>SUMIF(Лист1!J56:X56,"&lt;2")</f>
        <v>10</v>
      </c>
      <c r="E57" s="50">
        <f>COUNTIF(Лист1!J56:X56,"&lt;2")</f>
        <v>11</v>
      </c>
      <c r="F57" s="50">
        <f>SUMIF(Лист1!Y56:BV56,"&lt;2")</f>
        <v>36</v>
      </c>
      <c r="G57" s="50">
        <f>COUNTIF(Лист1!Y56:BV56,"&lt;2")</f>
        <v>38</v>
      </c>
      <c r="H57" s="50">
        <f>SUM(Лист1!BW56:CB56)</f>
        <v>5</v>
      </c>
      <c r="I57" s="50">
        <f>Лист2!D54</f>
        <v>153</v>
      </c>
      <c r="J57" s="50">
        <f>Лист2!C54</f>
        <v>157</v>
      </c>
      <c r="K57" s="50">
        <f>Лист2!F54</f>
        <v>121</v>
      </c>
      <c r="L57" s="50">
        <f>Лист2!E54</f>
        <v>123</v>
      </c>
      <c r="M57" s="65">
        <f t="shared" si="29"/>
        <v>93</v>
      </c>
      <c r="N57" s="65">
        <f t="shared" si="30"/>
        <v>100</v>
      </c>
      <c r="O57" s="65">
        <f t="shared" si="31"/>
        <v>98</v>
      </c>
      <c r="P57" s="64">
        <f t="shared" si="32"/>
        <v>97.1</v>
      </c>
      <c r="Q57" s="50">
        <f>SUM(Лист1!CC56:CG56)</f>
        <v>5</v>
      </c>
      <c r="R57" s="50"/>
      <c r="S57" s="50"/>
      <c r="T57" s="50">
        <f>Лист2!G54</f>
        <v>191</v>
      </c>
      <c r="U57" s="50">
        <f t="shared" si="33"/>
        <v>191</v>
      </c>
      <c r="V57" s="65">
        <f t="shared" si="34"/>
        <v>100</v>
      </c>
      <c r="W57" s="65">
        <f t="shared" si="35"/>
        <v>100</v>
      </c>
      <c r="X57" s="65">
        <f t="shared" si="36"/>
        <v>100</v>
      </c>
      <c r="Y57" s="64">
        <f t="shared" si="27"/>
        <v>100</v>
      </c>
      <c r="Z57" s="52">
        <f>IF(Лист1!I56=2,SUM(Лист1!CH56:CL56),MAX(SUM(Лист1!CH56:CL56),(Лист1!CI56+Лист1!CK56)*3))</f>
        <v>2</v>
      </c>
      <c r="AA57" s="50">
        <f>SUM(Лист1!CM56:CR56)</f>
        <v>1</v>
      </c>
      <c r="AB57" s="50">
        <f>Лист2!I54</f>
        <v>36</v>
      </c>
      <c r="AC57" s="50">
        <f>Лист2!H54</f>
        <v>36</v>
      </c>
      <c r="AD57" s="65">
        <f t="shared" si="37"/>
        <v>40</v>
      </c>
      <c r="AE57" s="65">
        <f t="shared" si="38"/>
        <v>20</v>
      </c>
      <c r="AF57" s="2">
        <f t="shared" si="39"/>
        <v>100</v>
      </c>
      <c r="AG57" s="64">
        <f t="shared" si="40"/>
        <v>50</v>
      </c>
      <c r="AH57" s="50">
        <f>Лист2!J54</f>
        <v>191</v>
      </c>
      <c r="AI57" s="50">
        <f t="shared" si="41"/>
        <v>191</v>
      </c>
      <c r="AJ57" s="50">
        <f>Лист2!K54</f>
        <v>186</v>
      </c>
      <c r="AK57" s="50">
        <f t="shared" si="42"/>
        <v>191</v>
      </c>
      <c r="AL57" s="50">
        <f>Лист2!M54</f>
        <v>117</v>
      </c>
      <c r="AM57" s="50">
        <f>Лист2!L54</f>
        <v>117</v>
      </c>
      <c r="AN57" s="65">
        <f t="shared" si="43"/>
        <v>100</v>
      </c>
      <c r="AO57" s="65">
        <f t="shared" si="44"/>
        <v>97</v>
      </c>
      <c r="AP57" s="65">
        <f t="shared" si="45"/>
        <v>100</v>
      </c>
      <c r="AQ57" s="64">
        <f t="shared" si="46"/>
        <v>98.8</v>
      </c>
      <c r="AR57" s="50">
        <f>Лист2!N54</f>
        <v>190</v>
      </c>
      <c r="AS57" s="50">
        <f t="shared" si="47"/>
        <v>191</v>
      </c>
      <c r="AT57" s="50">
        <f>Лист2!O54</f>
        <v>191</v>
      </c>
      <c r="AU57" s="50">
        <f t="shared" si="48"/>
        <v>191</v>
      </c>
      <c r="AV57" s="50">
        <f>Лист2!P54</f>
        <v>191</v>
      </c>
      <c r="AW57" s="50">
        <f t="shared" si="49"/>
        <v>191</v>
      </c>
      <c r="AX57" s="65">
        <f t="shared" si="50"/>
        <v>99</v>
      </c>
      <c r="AY57" s="65">
        <f t="shared" si="51"/>
        <v>100</v>
      </c>
      <c r="AZ57" s="65">
        <f t="shared" si="52"/>
        <v>100</v>
      </c>
      <c r="BA57" s="64">
        <f t="shared" si="28"/>
        <v>99.7</v>
      </c>
      <c r="BB57" s="50">
        <f t="shared" si="53"/>
        <v>89.11999999999999</v>
      </c>
      <c r="BC57" s="50" t="e">
        <f>RANK(BB57,#REF!)</f>
        <v>#REF!</v>
      </c>
    </row>
    <row r="58" spans="1:55" x14ac:dyDescent="0.25">
      <c r="A58" s="50">
        <v>109</v>
      </c>
      <c r="B58" s="33" t="str">
        <f>Лист1!E57</f>
        <v>МБОУ ДО «Детская школа искусств № 4»</v>
      </c>
      <c r="C58" s="50">
        <f>Лист2!B55</f>
        <v>361</v>
      </c>
      <c r="D58" s="50">
        <f>SUMIF(Лист1!J57:X57,"&lt;2")</f>
        <v>9</v>
      </c>
      <c r="E58" s="50">
        <f>COUNTIF(Лист1!J57:X57,"&lt;2")</f>
        <v>11</v>
      </c>
      <c r="F58" s="50">
        <f>SUMIF(Лист1!Y57:BV57,"&lt;2")</f>
        <v>25.5</v>
      </c>
      <c r="G58" s="50">
        <f>COUNTIF(Лист1!Y57:BV57,"&lt;2")</f>
        <v>38</v>
      </c>
      <c r="H58" s="50">
        <f>SUM(Лист1!BW57:CB57)</f>
        <v>6</v>
      </c>
      <c r="I58" s="50">
        <f>Лист2!D55</f>
        <v>350</v>
      </c>
      <c r="J58" s="50">
        <f>Лист2!C55</f>
        <v>353</v>
      </c>
      <c r="K58" s="50">
        <f>Лист2!F55</f>
        <v>341</v>
      </c>
      <c r="L58" s="50">
        <f>Лист2!E55</f>
        <v>347</v>
      </c>
      <c r="M58" s="65">
        <f t="shared" si="29"/>
        <v>74</v>
      </c>
      <c r="N58" s="65">
        <f t="shared" si="30"/>
        <v>100</v>
      </c>
      <c r="O58" s="65">
        <f t="shared" si="31"/>
        <v>99</v>
      </c>
      <c r="P58" s="64">
        <f t="shared" si="32"/>
        <v>91.8</v>
      </c>
      <c r="Q58" s="50">
        <f>SUM(Лист1!CC57:CG57)</f>
        <v>5</v>
      </c>
      <c r="R58" s="50"/>
      <c r="S58" s="50"/>
      <c r="T58" s="50">
        <f>Лист2!G55</f>
        <v>358</v>
      </c>
      <c r="U58" s="50">
        <f t="shared" si="33"/>
        <v>361</v>
      </c>
      <c r="V58" s="65">
        <f t="shared" si="34"/>
        <v>100</v>
      </c>
      <c r="W58" s="65">
        <f t="shared" si="35"/>
        <v>99</v>
      </c>
      <c r="X58" s="65">
        <f t="shared" si="36"/>
        <v>99</v>
      </c>
      <c r="Y58" s="64">
        <f t="shared" si="27"/>
        <v>99.5</v>
      </c>
      <c r="Z58" s="52">
        <f>IF(Лист1!I57=2,SUM(Лист1!CH57:CL57),MAX(SUM(Лист1!CH57:CL57),(Лист1!CI57+Лист1!CK57)*3))</f>
        <v>2</v>
      </c>
      <c r="AA58" s="50">
        <f>SUM(Лист1!CM57:CR57)</f>
        <v>1</v>
      </c>
      <c r="AB58" s="50">
        <f>Лист2!I55</f>
        <v>32</v>
      </c>
      <c r="AC58" s="50">
        <f>Лист2!H55</f>
        <v>32</v>
      </c>
      <c r="AD58" s="65">
        <f t="shared" si="37"/>
        <v>40</v>
      </c>
      <c r="AE58" s="65">
        <f t="shared" si="38"/>
        <v>20</v>
      </c>
      <c r="AF58" s="2">
        <f t="shared" si="39"/>
        <v>100</v>
      </c>
      <c r="AG58" s="64">
        <f t="shared" si="40"/>
        <v>50</v>
      </c>
      <c r="AH58" s="50">
        <f>Лист2!J55</f>
        <v>361</v>
      </c>
      <c r="AI58" s="50">
        <f t="shared" si="41"/>
        <v>361</v>
      </c>
      <c r="AJ58" s="50">
        <f>Лист2!K55</f>
        <v>354</v>
      </c>
      <c r="AK58" s="50">
        <f t="shared" si="42"/>
        <v>361</v>
      </c>
      <c r="AL58" s="50">
        <f>Лист2!M55</f>
        <v>342</v>
      </c>
      <c r="AM58" s="50">
        <f>Лист2!L55</f>
        <v>348</v>
      </c>
      <c r="AN58" s="65">
        <f t="shared" si="43"/>
        <v>100</v>
      </c>
      <c r="AO58" s="65">
        <f t="shared" si="44"/>
        <v>98</v>
      </c>
      <c r="AP58" s="65">
        <f t="shared" si="45"/>
        <v>98</v>
      </c>
      <c r="AQ58" s="64">
        <f t="shared" si="46"/>
        <v>98.8</v>
      </c>
      <c r="AR58" s="50">
        <f>Лист2!N55</f>
        <v>358</v>
      </c>
      <c r="AS58" s="50">
        <f t="shared" si="47"/>
        <v>361</v>
      </c>
      <c r="AT58" s="50">
        <f>Лист2!O55</f>
        <v>354</v>
      </c>
      <c r="AU58" s="50">
        <f t="shared" si="48"/>
        <v>361</v>
      </c>
      <c r="AV58" s="50">
        <f>Лист2!P55</f>
        <v>358</v>
      </c>
      <c r="AW58" s="50">
        <f t="shared" si="49"/>
        <v>361</v>
      </c>
      <c r="AX58" s="65">
        <f t="shared" si="50"/>
        <v>99</v>
      </c>
      <c r="AY58" s="65">
        <f t="shared" si="51"/>
        <v>98</v>
      </c>
      <c r="AZ58" s="65">
        <f t="shared" si="52"/>
        <v>99</v>
      </c>
      <c r="BA58" s="64">
        <f t="shared" si="28"/>
        <v>98.8</v>
      </c>
      <c r="BB58" s="50">
        <f t="shared" si="53"/>
        <v>87.78</v>
      </c>
      <c r="BC58" s="50" t="e">
        <f>RANK(BB58,#REF!)</f>
        <v>#REF!</v>
      </c>
    </row>
    <row r="59" spans="1:55" x14ac:dyDescent="0.25">
      <c r="A59" s="50">
        <v>110</v>
      </c>
      <c r="B59" s="33" t="str">
        <f>Лист1!E58</f>
        <v>МБОУ ДО «Детская школа искусств № 5 им.Т.Мурадова»</v>
      </c>
      <c r="C59" s="50">
        <f>Лист2!B56</f>
        <v>211</v>
      </c>
      <c r="D59" s="50">
        <f>SUMIF(Лист1!J58:X58,"&lt;2")</f>
        <v>7</v>
      </c>
      <c r="E59" s="50">
        <f>COUNTIF(Лист1!J58:X58,"&lt;2")</f>
        <v>10</v>
      </c>
      <c r="F59" s="50">
        <f>SUMIF(Лист1!Y58:BV58,"&lt;2")</f>
        <v>25.5</v>
      </c>
      <c r="G59" s="50">
        <f>COUNTIF(Лист1!Y58:BV58,"&lt;2")</f>
        <v>38</v>
      </c>
      <c r="H59" s="50">
        <f>SUM(Лист1!BW58:CB58)</f>
        <v>6</v>
      </c>
      <c r="I59" s="50">
        <f>Лист2!D56</f>
        <v>191</v>
      </c>
      <c r="J59" s="50">
        <f>Лист2!C56</f>
        <v>196</v>
      </c>
      <c r="K59" s="50">
        <f>Лист2!F56</f>
        <v>180</v>
      </c>
      <c r="L59" s="50">
        <f>Лист2!E56</f>
        <v>180</v>
      </c>
      <c r="M59" s="65">
        <f t="shared" si="29"/>
        <v>69</v>
      </c>
      <c r="N59" s="65">
        <f t="shared" si="30"/>
        <v>100</v>
      </c>
      <c r="O59" s="65">
        <f t="shared" si="31"/>
        <v>99</v>
      </c>
      <c r="P59" s="64">
        <f t="shared" si="32"/>
        <v>90.3</v>
      </c>
      <c r="Q59" s="50">
        <f>SUM(Лист1!CC58:CG58)</f>
        <v>5</v>
      </c>
      <c r="R59" s="50"/>
      <c r="S59" s="50"/>
      <c r="T59" s="50">
        <f>Лист2!G56</f>
        <v>205</v>
      </c>
      <c r="U59" s="50">
        <f t="shared" si="33"/>
        <v>211</v>
      </c>
      <c r="V59" s="65">
        <f t="shared" si="34"/>
        <v>100</v>
      </c>
      <c r="W59" s="65">
        <f t="shared" si="35"/>
        <v>98</v>
      </c>
      <c r="X59" s="65">
        <f t="shared" si="36"/>
        <v>97</v>
      </c>
      <c r="Y59" s="64">
        <f t="shared" si="27"/>
        <v>98.5</v>
      </c>
      <c r="Z59" s="52">
        <f>IF(Лист1!I58=2,SUM(Лист1!CH58:CL58),MAX(SUM(Лист1!CH58:CL58),(Лист1!CI58+Лист1!CK58)*3))</f>
        <v>0</v>
      </c>
      <c r="AA59" s="50">
        <f>SUM(Лист1!CM58:CR58)</f>
        <v>2</v>
      </c>
      <c r="AB59" s="50">
        <f>Лист2!I56</f>
        <v>25</v>
      </c>
      <c r="AC59" s="50">
        <f>Лист2!H56</f>
        <v>25</v>
      </c>
      <c r="AD59" s="65">
        <f t="shared" si="37"/>
        <v>0</v>
      </c>
      <c r="AE59" s="65">
        <f t="shared" si="38"/>
        <v>40</v>
      </c>
      <c r="AF59" s="2">
        <f t="shared" si="39"/>
        <v>100</v>
      </c>
      <c r="AG59" s="64">
        <f t="shared" si="40"/>
        <v>46</v>
      </c>
      <c r="AH59" s="50">
        <f>Лист2!J56</f>
        <v>205</v>
      </c>
      <c r="AI59" s="50">
        <f t="shared" si="41"/>
        <v>211</v>
      </c>
      <c r="AJ59" s="50">
        <f>Лист2!K56</f>
        <v>205</v>
      </c>
      <c r="AK59" s="50">
        <f t="shared" si="42"/>
        <v>211</v>
      </c>
      <c r="AL59" s="50">
        <f>Лист2!M56</f>
        <v>169</v>
      </c>
      <c r="AM59" s="50">
        <f>Лист2!L56</f>
        <v>169</v>
      </c>
      <c r="AN59" s="65">
        <f t="shared" si="43"/>
        <v>97</v>
      </c>
      <c r="AO59" s="65">
        <f t="shared" si="44"/>
        <v>97</v>
      </c>
      <c r="AP59" s="65">
        <f t="shared" si="45"/>
        <v>100</v>
      </c>
      <c r="AQ59" s="64">
        <f t="shared" si="46"/>
        <v>97.6</v>
      </c>
      <c r="AR59" s="50">
        <f>Лист2!N56</f>
        <v>205</v>
      </c>
      <c r="AS59" s="50">
        <f t="shared" si="47"/>
        <v>211</v>
      </c>
      <c r="AT59" s="50">
        <f>Лист2!O56</f>
        <v>211</v>
      </c>
      <c r="AU59" s="50">
        <f t="shared" si="48"/>
        <v>211</v>
      </c>
      <c r="AV59" s="50">
        <f>Лист2!P56</f>
        <v>207</v>
      </c>
      <c r="AW59" s="50">
        <f t="shared" si="49"/>
        <v>211</v>
      </c>
      <c r="AX59" s="65">
        <f t="shared" si="50"/>
        <v>97</v>
      </c>
      <c r="AY59" s="65">
        <f t="shared" si="51"/>
        <v>100</v>
      </c>
      <c r="AZ59" s="65">
        <f t="shared" si="52"/>
        <v>98</v>
      </c>
      <c r="BA59" s="64">
        <f t="shared" si="28"/>
        <v>98.1</v>
      </c>
      <c r="BB59" s="50">
        <f t="shared" si="53"/>
        <v>86.1</v>
      </c>
      <c r="BC59" s="50" t="e">
        <f>RANK(BB59,#REF!)</f>
        <v>#REF!</v>
      </c>
    </row>
    <row r="60" spans="1:55" x14ac:dyDescent="0.25">
      <c r="A60" s="50">
        <v>111</v>
      </c>
      <c r="B60" s="33" t="str">
        <f>Лист1!E59</f>
        <v>МБОУ ДО «Детская школа искусств № 6 им. С. Керимова»</v>
      </c>
      <c r="C60" s="50">
        <f>Лист2!B57</f>
        <v>231</v>
      </c>
      <c r="D60" s="50">
        <f>SUMIF(Лист1!J59:X59,"&lt;2")</f>
        <v>6.5</v>
      </c>
      <c r="E60" s="50">
        <f>COUNTIF(Лист1!J59:X59,"&lt;2")</f>
        <v>11</v>
      </c>
      <c r="F60" s="50">
        <f>SUMIF(Лист1!Y59:BV59,"&lt;2")</f>
        <v>26</v>
      </c>
      <c r="G60" s="50">
        <f>COUNTIF(Лист1!Y59:BV59,"&lt;2")</f>
        <v>37</v>
      </c>
      <c r="H60" s="50">
        <f>SUM(Лист1!BW59:CB59)</f>
        <v>4</v>
      </c>
      <c r="I60" s="50">
        <f>Лист2!D57</f>
        <v>206</v>
      </c>
      <c r="J60" s="50">
        <f>Лист2!C57</f>
        <v>212</v>
      </c>
      <c r="K60" s="50">
        <f>Лист2!F57</f>
        <v>154</v>
      </c>
      <c r="L60" s="50">
        <f>Лист2!E57</f>
        <v>158</v>
      </c>
      <c r="M60" s="65">
        <f t="shared" si="29"/>
        <v>65</v>
      </c>
      <c r="N60" s="65">
        <f t="shared" si="30"/>
        <v>100</v>
      </c>
      <c r="O60" s="65">
        <f t="shared" si="31"/>
        <v>97</v>
      </c>
      <c r="P60" s="64">
        <f t="shared" si="32"/>
        <v>88.3</v>
      </c>
      <c r="Q60" s="50">
        <f>SUM(Лист1!CC59:CG59)</f>
        <v>5</v>
      </c>
      <c r="R60" s="50"/>
      <c r="S60" s="50"/>
      <c r="T60" s="50">
        <f>Лист2!G57</f>
        <v>225</v>
      </c>
      <c r="U60" s="50">
        <f t="shared" si="33"/>
        <v>231</v>
      </c>
      <c r="V60" s="65">
        <f t="shared" si="34"/>
        <v>100</v>
      </c>
      <c r="W60" s="65">
        <f t="shared" si="35"/>
        <v>98</v>
      </c>
      <c r="X60" s="65">
        <f t="shared" si="36"/>
        <v>97</v>
      </c>
      <c r="Y60" s="64">
        <f t="shared" si="27"/>
        <v>98.5</v>
      </c>
      <c r="Z60" s="52">
        <f>IF(Лист1!I59=2,SUM(Лист1!CH59:CL59),MAX(SUM(Лист1!CH59:CL59),(Лист1!CI59+Лист1!CK59)*3))</f>
        <v>0</v>
      </c>
      <c r="AA60" s="50">
        <f>SUM(Лист1!CM59:CR59)</f>
        <v>2</v>
      </c>
      <c r="AB60" s="50">
        <f>Лист2!I57</f>
        <v>18</v>
      </c>
      <c r="AC60" s="50">
        <f>Лист2!H57</f>
        <v>18</v>
      </c>
      <c r="AD60" s="65">
        <f t="shared" si="37"/>
        <v>0</v>
      </c>
      <c r="AE60" s="65">
        <f t="shared" si="38"/>
        <v>40</v>
      </c>
      <c r="AF60" s="2">
        <f t="shared" si="39"/>
        <v>100</v>
      </c>
      <c r="AG60" s="64">
        <f t="shared" si="40"/>
        <v>46</v>
      </c>
      <c r="AH60" s="50">
        <f>Лист2!J57</f>
        <v>229</v>
      </c>
      <c r="AI60" s="50">
        <f t="shared" si="41"/>
        <v>231</v>
      </c>
      <c r="AJ60" s="50">
        <f>Лист2!K57</f>
        <v>229</v>
      </c>
      <c r="AK60" s="50">
        <f t="shared" si="42"/>
        <v>231</v>
      </c>
      <c r="AL60" s="50">
        <f>Лист2!M57</f>
        <v>146</v>
      </c>
      <c r="AM60" s="50">
        <f>Лист2!L57</f>
        <v>148</v>
      </c>
      <c r="AN60" s="65">
        <f t="shared" si="43"/>
        <v>99</v>
      </c>
      <c r="AO60" s="65">
        <f t="shared" si="44"/>
        <v>99</v>
      </c>
      <c r="AP60" s="65">
        <f t="shared" si="45"/>
        <v>99</v>
      </c>
      <c r="AQ60" s="64">
        <f t="shared" si="46"/>
        <v>99</v>
      </c>
      <c r="AR60" s="50">
        <f>Лист2!N57</f>
        <v>231</v>
      </c>
      <c r="AS60" s="50">
        <f t="shared" si="47"/>
        <v>231</v>
      </c>
      <c r="AT60" s="50">
        <f>Лист2!O57</f>
        <v>229</v>
      </c>
      <c r="AU60" s="50">
        <f t="shared" si="48"/>
        <v>231</v>
      </c>
      <c r="AV60" s="50">
        <f>Лист2!P57</f>
        <v>225</v>
      </c>
      <c r="AW60" s="50">
        <f t="shared" si="49"/>
        <v>231</v>
      </c>
      <c r="AX60" s="65">
        <f t="shared" si="50"/>
        <v>100</v>
      </c>
      <c r="AY60" s="65">
        <f t="shared" si="51"/>
        <v>99</v>
      </c>
      <c r="AZ60" s="65">
        <f t="shared" si="52"/>
        <v>97</v>
      </c>
      <c r="BA60" s="64">
        <f t="shared" si="28"/>
        <v>98.3</v>
      </c>
      <c r="BB60" s="50">
        <f t="shared" si="53"/>
        <v>86.02000000000001</v>
      </c>
      <c r="BC60" s="50" t="e">
        <f>RANK(BB60,#REF!)</f>
        <v>#REF!</v>
      </c>
    </row>
    <row r="61" spans="1:55" x14ac:dyDescent="0.25">
      <c r="A61" s="50">
        <v>112</v>
      </c>
      <c r="B61" s="33" t="str">
        <f>Лист1!E60</f>
        <v>МБОУ ДО «Детская школа искусств № 7»</v>
      </c>
      <c r="C61" s="50">
        <f>Лист2!B58</f>
        <v>335</v>
      </c>
      <c r="D61" s="50">
        <f>SUMIF(Лист1!J60:X60,"&lt;2")</f>
        <v>7.5</v>
      </c>
      <c r="E61" s="50">
        <f>COUNTIF(Лист1!J60:X60,"&lt;2")</f>
        <v>11</v>
      </c>
      <c r="F61" s="50">
        <f>SUMIF(Лист1!Y60:BV60,"&lt;2")</f>
        <v>18</v>
      </c>
      <c r="G61" s="50">
        <f>COUNTIF(Лист1!Y60:BV60,"&lt;2")</f>
        <v>37</v>
      </c>
      <c r="H61" s="50">
        <f>SUM(Лист1!BW60:CB60)</f>
        <v>3</v>
      </c>
      <c r="I61" s="50">
        <f>Лист2!D58</f>
        <v>292</v>
      </c>
      <c r="J61" s="50">
        <f>Лист2!C58</f>
        <v>301</v>
      </c>
      <c r="K61" s="50">
        <f>Лист2!F58</f>
        <v>279</v>
      </c>
      <c r="L61" s="50">
        <f>Лист2!E58</f>
        <v>287</v>
      </c>
      <c r="M61" s="65">
        <f t="shared" si="29"/>
        <v>58</v>
      </c>
      <c r="N61" s="65">
        <f t="shared" si="30"/>
        <v>90</v>
      </c>
      <c r="O61" s="65">
        <f t="shared" si="31"/>
        <v>97</v>
      </c>
      <c r="P61" s="64">
        <f t="shared" si="32"/>
        <v>83.2</v>
      </c>
      <c r="Q61" s="50">
        <f>SUM(Лист1!CC60:CG60)</f>
        <v>5</v>
      </c>
      <c r="R61" s="50"/>
      <c r="S61" s="50"/>
      <c r="T61" s="50">
        <f>Лист2!G58</f>
        <v>325</v>
      </c>
      <c r="U61" s="50">
        <f t="shared" si="33"/>
        <v>335</v>
      </c>
      <c r="V61" s="65">
        <f t="shared" si="34"/>
        <v>100</v>
      </c>
      <c r="W61" s="65">
        <f t="shared" si="35"/>
        <v>98</v>
      </c>
      <c r="X61" s="65">
        <f t="shared" si="36"/>
        <v>97</v>
      </c>
      <c r="Y61" s="64">
        <f t="shared" si="27"/>
        <v>98.5</v>
      </c>
      <c r="Z61" s="52">
        <f>IF(Лист1!I60=2,SUM(Лист1!CH60:CL60),MAX(SUM(Лист1!CH60:CL60),(Лист1!CI60+Лист1!CK60)*3))</f>
        <v>1</v>
      </c>
      <c r="AA61" s="50">
        <f>SUM(Лист1!CM60:CR60)</f>
        <v>2</v>
      </c>
      <c r="AB61" s="50">
        <f>Лист2!I58</f>
        <v>35</v>
      </c>
      <c r="AC61" s="50">
        <f>Лист2!H58</f>
        <v>35</v>
      </c>
      <c r="AD61" s="65">
        <f t="shared" si="37"/>
        <v>20</v>
      </c>
      <c r="AE61" s="65">
        <f t="shared" si="38"/>
        <v>40</v>
      </c>
      <c r="AF61" s="2">
        <f t="shared" si="39"/>
        <v>100</v>
      </c>
      <c r="AG61" s="64">
        <f t="shared" si="40"/>
        <v>52</v>
      </c>
      <c r="AH61" s="50">
        <f>Лист2!J58</f>
        <v>332</v>
      </c>
      <c r="AI61" s="50">
        <f t="shared" si="41"/>
        <v>335</v>
      </c>
      <c r="AJ61" s="50">
        <f>Лист2!K58</f>
        <v>329</v>
      </c>
      <c r="AK61" s="50">
        <f t="shared" si="42"/>
        <v>335</v>
      </c>
      <c r="AL61" s="50">
        <f>Лист2!M58</f>
        <v>285</v>
      </c>
      <c r="AM61" s="50">
        <f>Лист2!L58</f>
        <v>290</v>
      </c>
      <c r="AN61" s="65">
        <f t="shared" si="43"/>
        <v>99</v>
      </c>
      <c r="AO61" s="65">
        <f t="shared" si="44"/>
        <v>98</v>
      </c>
      <c r="AP61" s="65">
        <f t="shared" si="45"/>
        <v>98</v>
      </c>
      <c r="AQ61" s="64">
        <f t="shared" si="46"/>
        <v>98.4</v>
      </c>
      <c r="AR61" s="50">
        <f>Лист2!N58</f>
        <v>332</v>
      </c>
      <c r="AS61" s="50">
        <f t="shared" si="47"/>
        <v>335</v>
      </c>
      <c r="AT61" s="50">
        <f>Лист2!O58</f>
        <v>332</v>
      </c>
      <c r="AU61" s="50">
        <f t="shared" si="48"/>
        <v>335</v>
      </c>
      <c r="AV61" s="50">
        <f>Лист2!P58</f>
        <v>335</v>
      </c>
      <c r="AW61" s="50">
        <f t="shared" si="49"/>
        <v>335</v>
      </c>
      <c r="AX61" s="65">
        <f t="shared" si="50"/>
        <v>99</v>
      </c>
      <c r="AY61" s="65">
        <f t="shared" si="51"/>
        <v>99</v>
      </c>
      <c r="AZ61" s="65">
        <f t="shared" si="52"/>
        <v>100</v>
      </c>
      <c r="BA61" s="64">
        <f t="shared" si="28"/>
        <v>99.5</v>
      </c>
      <c r="BB61" s="50">
        <f t="shared" si="53"/>
        <v>86.320000000000007</v>
      </c>
      <c r="BC61" s="50" t="e">
        <f>RANK(BB61,#REF!)</f>
        <v>#REF!</v>
      </c>
    </row>
    <row r="62" spans="1:55" x14ac:dyDescent="0.25">
      <c r="A62" s="50">
        <v>113</v>
      </c>
      <c r="B62" s="33" t="str">
        <f>Лист1!E61</f>
        <v>МБОУ ДО «Детская школа искусств № 8 им.А.Джалиловой»</v>
      </c>
      <c r="C62" s="50">
        <f>Лист2!B59</f>
        <v>451</v>
      </c>
      <c r="D62" s="50">
        <f>SUMIF(Лист1!J61:X61,"&lt;2")</f>
        <v>9</v>
      </c>
      <c r="E62" s="50">
        <f>COUNTIF(Лист1!J61:X61,"&lt;2")</f>
        <v>10</v>
      </c>
      <c r="F62" s="50">
        <f>SUMIF(Лист1!Y61:BV61,"&lt;2")</f>
        <v>33</v>
      </c>
      <c r="G62" s="50">
        <f>COUNTIF(Лист1!Y61:BV61,"&lt;2")</f>
        <v>38</v>
      </c>
      <c r="H62" s="50">
        <f>SUM(Лист1!BW61:CB61)</f>
        <v>2</v>
      </c>
      <c r="I62" s="50">
        <f>Лист2!D59</f>
        <v>388</v>
      </c>
      <c r="J62" s="50">
        <f>Лист2!C59</f>
        <v>395</v>
      </c>
      <c r="K62" s="50">
        <f>Лист2!F59</f>
        <v>329</v>
      </c>
      <c r="L62" s="50">
        <f>Лист2!E59</f>
        <v>335</v>
      </c>
      <c r="M62" s="65">
        <f t="shared" si="29"/>
        <v>88</v>
      </c>
      <c r="N62" s="65">
        <f t="shared" si="30"/>
        <v>60</v>
      </c>
      <c r="O62" s="65">
        <f t="shared" si="31"/>
        <v>98</v>
      </c>
      <c r="P62" s="64">
        <f t="shared" si="32"/>
        <v>83.6</v>
      </c>
      <c r="Q62" s="50">
        <f>SUM(Лист1!CC61:CG61)</f>
        <v>5</v>
      </c>
      <c r="R62" s="50"/>
      <c r="S62" s="50"/>
      <c r="T62" s="50">
        <f>Лист2!G59</f>
        <v>447</v>
      </c>
      <c r="U62" s="50">
        <f t="shared" si="33"/>
        <v>451</v>
      </c>
      <c r="V62" s="65">
        <f t="shared" si="34"/>
        <v>100</v>
      </c>
      <c r="W62" s="65">
        <f t="shared" si="35"/>
        <v>99</v>
      </c>
      <c r="X62" s="65">
        <f t="shared" si="36"/>
        <v>99</v>
      </c>
      <c r="Y62" s="64">
        <f t="shared" si="27"/>
        <v>99.5</v>
      </c>
      <c r="Z62" s="52">
        <f>IF(Лист1!I61=2,SUM(Лист1!CH61:CL61),MAX(SUM(Лист1!CH61:CL61),(Лист1!CI61+Лист1!CK61)*3))</f>
        <v>4</v>
      </c>
      <c r="AA62" s="50">
        <f>SUM(Лист1!CM61:CR61)</f>
        <v>6</v>
      </c>
      <c r="AB62" s="50">
        <f>Лист2!I59</f>
        <v>39</v>
      </c>
      <c r="AC62" s="50">
        <f>Лист2!H59</f>
        <v>39</v>
      </c>
      <c r="AD62" s="65">
        <f t="shared" si="37"/>
        <v>80</v>
      </c>
      <c r="AE62" s="65">
        <f t="shared" si="38"/>
        <v>100</v>
      </c>
      <c r="AF62" s="2">
        <f t="shared" si="39"/>
        <v>100</v>
      </c>
      <c r="AG62" s="64">
        <f t="shared" si="40"/>
        <v>94</v>
      </c>
      <c r="AH62" s="50">
        <f>Лист2!J59</f>
        <v>442</v>
      </c>
      <c r="AI62" s="50">
        <f t="shared" si="41"/>
        <v>451</v>
      </c>
      <c r="AJ62" s="50">
        <f>Лист2!K59</f>
        <v>442</v>
      </c>
      <c r="AK62" s="50">
        <f t="shared" si="42"/>
        <v>451</v>
      </c>
      <c r="AL62" s="50">
        <f>Лист2!M59</f>
        <v>341</v>
      </c>
      <c r="AM62" s="50">
        <f>Лист2!L59</f>
        <v>344</v>
      </c>
      <c r="AN62" s="65">
        <f t="shared" si="43"/>
        <v>98</v>
      </c>
      <c r="AO62" s="65">
        <f t="shared" si="44"/>
        <v>98</v>
      </c>
      <c r="AP62" s="65">
        <f t="shared" si="45"/>
        <v>99</v>
      </c>
      <c r="AQ62" s="64">
        <f t="shared" si="46"/>
        <v>98.2</v>
      </c>
      <c r="AR62" s="50">
        <f>Лист2!N59</f>
        <v>438</v>
      </c>
      <c r="AS62" s="50">
        <f t="shared" si="47"/>
        <v>451</v>
      </c>
      <c r="AT62" s="50">
        <f>Лист2!O59</f>
        <v>442</v>
      </c>
      <c r="AU62" s="50">
        <f t="shared" si="48"/>
        <v>451</v>
      </c>
      <c r="AV62" s="50">
        <f>Лист2!P59</f>
        <v>447</v>
      </c>
      <c r="AW62" s="50">
        <f t="shared" si="49"/>
        <v>451</v>
      </c>
      <c r="AX62" s="65">
        <f t="shared" si="50"/>
        <v>97</v>
      </c>
      <c r="AY62" s="65">
        <f t="shared" si="51"/>
        <v>98</v>
      </c>
      <c r="AZ62" s="65">
        <f t="shared" si="52"/>
        <v>99</v>
      </c>
      <c r="BA62" s="64">
        <f t="shared" si="28"/>
        <v>98.2</v>
      </c>
      <c r="BB62" s="50">
        <f t="shared" si="53"/>
        <v>94.7</v>
      </c>
      <c r="BC62" s="50" t="e">
        <f>RANK(BB62,#REF!)</f>
        <v>#REF!</v>
      </c>
    </row>
    <row r="63" spans="1:55" x14ac:dyDescent="0.25">
      <c r="A63" s="50">
        <v>114</v>
      </c>
      <c r="B63" s="33" t="str">
        <f>Лист1!E62</f>
        <v>МБОУ ДО "Детская художественная школа"</v>
      </c>
      <c r="C63" s="50">
        <f>Лист2!B60</f>
        <v>225</v>
      </c>
      <c r="D63" s="50">
        <f>SUMIF(Лист1!J62:X62,"&lt;2")</f>
        <v>10</v>
      </c>
      <c r="E63" s="50">
        <f>COUNTIF(Лист1!J62:X62,"&lt;2")</f>
        <v>11</v>
      </c>
      <c r="F63" s="50">
        <f>SUMIF(Лист1!Y62:BV62,"&lt;2")</f>
        <v>29.5</v>
      </c>
      <c r="G63" s="50">
        <f>COUNTIF(Лист1!Y62:BV62,"&lt;2")</f>
        <v>38</v>
      </c>
      <c r="H63" s="50">
        <f>SUM(Лист1!BW62:CB62)</f>
        <v>6</v>
      </c>
      <c r="I63" s="50">
        <f>Лист2!D60</f>
        <v>144</v>
      </c>
      <c r="J63" s="50">
        <f>Лист2!C60</f>
        <v>145</v>
      </c>
      <c r="K63" s="50">
        <f>Лист2!F60</f>
        <v>104</v>
      </c>
      <c r="L63" s="50">
        <f>Лист2!E60</f>
        <v>105</v>
      </c>
      <c r="M63" s="65">
        <f t="shared" si="29"/>
        <v>84</v>
      </c>
      <c r="N63" s="65">
        <f t="shared" si="30"/>
        <v>100</v>
      </c>
      <c r="O63" s="65">
        <f t="shared" si="31"/>
        <v>99</v>
      </c>
      <c r="P63" s="64">
        <f t="shared" si="32"/>
        <v>94.8</v>
      </c>
      <c r="Q63" s="50">
        <f>SUM(Лист1!CC62:CG62)</f>
        <v>5</v>
      </c>
      <c r="R63" s="50"/>
      <c r="S63" s="50"/>
      <c r="T63" s="50">
        <f>Лист2!G60</f>
        <v>221</v>
      </c>
      <c r="U63" s="50">
        <f t="shared" si="33"/>
        <v>225</v>
      </c>
      <c r="V63" s="65">
        <f t="shared" si="34"/>
        <v>100</v>
      </c>
      <c r="W63" s="65">
        <f t="shared" si="35"/>
        <v>99</v>
      </c>
      <c r="X63" s="65">
        <f t="shared" si="36"/>
        <v>98</v>
      </c>
      <c r="Y63" s="64">
        <f t="shared" si="27"/>
        <v>49</v>
      </c>
      <c r="Z63" s="52">
        <f>IF(Лист1!I62=2,SUM(Лист1!CH62:CL62),MAX(SUM(Лист1!CH62:CL62),(Лист1!CI62+Лист1!CK62)*3))</f>
        <v>0</v>
      </c>
      <c r="AA63" s="50">
        <f>SUM(Лист1!CM62:CR62)</f>
        <v>1</v>
      </c>
      <c r="AB63" s="50">
        <f>Лист2!I60</f>
        <v>25</v>
      </c>
      <c r="AC63" s="50">
        <f>Лист2!H60</f>
        <v>25</v>
      </c>
      <c r="AD63" s="65">
        <f t="shared" si="37"/>
        <v>0</v>
      </c>
      <c r="AE63" s="65">
        <f t="shared" si="38"/>
        <v>20</v>
      </c>
      <c r="AF63" s="2">
        <f t="shared" si="39"/>
        <v>100</v>
      </c>
      <c r="AG63" s="64">
        <f t="shared" si="40"/>
        <v>38</v>
      </c>
      <c r="AH63" s="50">
        <f>Лист2!J60</f>
        <v>219</v>
      </c>
      <c r="AI63" s="50">
        <f t="shared" si="41"/>
        <v>225</v>
      </c>
      <c r="AJ63" s="50">
        <f>Лист2!K60</f>
        <v>219</v>
      </c>
      <c r="AK63" s="50">
        <f t="shared" si="42"/>
        <v>225</v>
      </c>
      <c r="AL63" s="50">
        <f>Лист2!M60</f>
        <v>91</v>
      </c>
      <c r="AM63" s="50">
        <f>Лист2!L60</f>
        <v>91</v>
      </c>
      <c r="AN63" s="65">
        <f t="shared" si="43"/>
        <v>97</v>
      </c>
      <c r="AO63" s="65">
        <f t="shared" si="44"/>
        <v>97</v>
      </c>
      <c r="AP63" s="65">
        <f t="shared" si="45"/>
        <v>100</v>
      </c>
      <c r="AQ63" s="64">
        <f t="shared" si="46"/>
        <v>97.6</v>
      </c>
      <c r="AR63" s="50">
        <f>Лист2!N60</f>
        <v>221</v>
      </c>
      <c r="AS63" s="50">
        <f t="shared" si="47"/>
        <v>225</v>
      </c>
      <c r="AT63" s="50">
        <f>Лист2!O60</f>
        <v>223</v>
      </c>
      <c r="AU63" s="50">
        <f t="shared" si="48"/>
        <v>225</v>
      </c>
      <c r="AV63" s="50">
        <f>Лист2!P60</f>
        <v>223</v>
      </c>
      <c r="AW63" s="50">
        <f t="shared" si="49"/>
        <v>225</v>
      </c>
      <c r="AX63" s="65">
        <f t="shared" si="50"/>
        <v>98</v>
      </c>
      <c r="AY63" s="65">
        <f t="shared" si="51"/>
        <v>99</v>
      </c>
      <c r="AZ63" s="65">
        <f t="shared" si="52"/>
        <v>99</v>
      </c>
      <c r="BA63" s="64">
        <f t="shared" si="28"/>
        <v>98.7</v>
      </c>
      <c r="BB63" s="50">
        <f t="shared" si="53"/>
        <v>75.61999999999999</v>
      </c>
      <c r="BC63" s="50" t="e">
        <f>RANK(BB63,#REF!)</f>
        <v>#REF!</v>
      </c>
    </row>
    <row r="64" spans="1:55" x14ac:dyDescent="0.25">
      <c r="A64" s="50"/>
      <c r="C64" s="50"/>
      <c r="D64" s="50"/>
      <c r="E64" s="50"/>
      <c r="F64" s="50"/>
      <c r="G64" s="50"/>
      <c r="H64" s="50"/>
      <c r="I64" s="50"/>
      <c r="J64" s="50"/>
      <c r="K64" s="50"/>
      <c r="L64" s="50"/>
      <c r="M64" s="65"/>
      <c r="N64" s="65"/>
      <c r="O64" s="65"/>
      <c r="P64" s="64"/>
      <c r="Q64" s="50"/>
      <c r="R64" s="50"/>
      <c r="S64" s="50"/>
      <c r="T64" s="50"/>
      <c r="U64" s="50"/>
      <c r="V64" s="65"/>
      <c r="W64" s="65"/>
      <c r="X64" s="65"/>
      <c r="Y64" s="64"/>
      <c r="Z64" s="52"/>
      <c r="AA64" s="50"/>
      <c r="AB64" s="50"/>
      <c r="AC64" s="50"/>
      <c r="AD64" s="65"/>
      <c r="AE64" s="65"/>
      <c r="AF64" s="2"/>
      <c r="AG64" s="64"/>
      <c r="AH64" s="50"/>
      <c r="AI64" s="50"/>
      <c r="AJ64" s="50"/>
      <c r="AK64" s="50"/>
      <c r="AL64" s="50"/>
      <c r="AM64" s="50"/>
      <c r="AN64" s="65"/>
      <c r="AO64" s="65"/>
      <c r="AP64" s="65"/>
      <c r="AQ64" s="64"/>
      <c r="AR64" s="50"/>
      <c r="AS64" s="50"/>
      <c r="AT64" s="50"/>
      <c r="AU64" s="50"/>
      <c r="AV64" s="50"/>
      <c r="AW64" s="50"/>
      <c r="AX64" s="65"/>
      <c r="AY64" s="65"/>
      <c r="AZ64" s="65"/>
      <c r="BA64" s="64"/>
      <c r="BB64" s="50"/>
      <c r="BC64" s="50"/>
    </row>
    <row r="65" spans="1:55" x14ac:dyDescent="0.25">
      <c r="A65" s="50"/>
      <c r="C65" s="50"/>
      <c r="D65" s="50"/>
      <c r="E65" s="50"/>
      <c r="F65" s="50"/>
      <c r="G65" s="50"/>
      <c r="H65" s="50"/>
      <c r="I65" s="50"/>
      <c r="J65" s="50"/>
      <c r="K65" s="50"/>
      <c r="L65" s="50"/>
      <c r="M65" s="65"/>
      <c r="N65" s="65"/>
      <c r="O65" s="65"/>
      <c r="P65" s="64"/>
      <c r="Q65" s="50"/>
      <c r="R65" s="50"/>
      <c r="S65" s="50"/>
      <c r="T65" s="50"/>
      <c r="U65" s="50"/>
      <c r="V65" s="65"/>
      <c r="W65" s="65"/>
      <c r="X65" s="65"/>
      <c r="Y65" s="64"/>
      <c r="Z65" s="52"/>
      <c r="AA65" s="50"/>
      <c r="AB65" s="50"/>
      <c r="AC65" s="50"/>
      <c r="AD65" s="65"/>
      <c r="AE65" s="65"/>
      <c r="AF65" s="2"/>
      <c r="AG65" s="64"/>
      <c r="AH65" s="50"/>
      <c r="AI65" s="50"/>
      <c r="AJ65" s="50"/>
      <c r="AK65" s="50"/>
      <c r="AL65" s="50"/>
      <c r="AM65" s="50"/>
      <c r="AN65" s="65"/>
      <c r="AO65" s="65"/>
      <c r="AP65" s="65"/>
      <c r="AQ65" s="64"/>
      <c r="AR65" s="50"/>
      <c r="AS65" s="50"/>
      <c r="AT65" s="50"/>
      <c r="AU65" s="50"/>
      <c r="AV65" s="50"/>
      <c r="AW65" s="50"/>
      <c r="AX65" s="65"/>
      <c r="AY65" s="65"/>
      <c r="AZ65" s="65"/>
      <c r="BA65" s="64"/>
      <c r="BB65" s="50"/>
      <c r="BC65" s="50"/>
    </row>
    <row r="66" spans="1:55" x14ac:dyDescent="0.25">
      <c r="A66" s="50"/>
      <c r="C66" s="50"/>
      <c r="D66" s="50"/>
      <c r="E66" s="50"/>
      <c r="F66" s="50"/>
      <c r="G66" s="50"/>
      <c r="H66" s="50"/>
      <c r="I66" s="50"/>
      <c r="J66" s="50"/>
      <c r="K66" s="50"/>
      <c r="L66" s="50"/>
      <c r="M66" s="65"/>
      <c r="N66" s="65"/>
      <c r="O66" s="65"/>
      <c r="P66" s="64"/>
      <c r="Q66" s="50"/>
      <c r="R66" s="50"/>
      <c r="S66" s="50"/>
      <c r="T66" s="50"/>
      <c r="U66" s="50"/>
      <c r="V66" s="65"/>
      <c r="W66" s="65"/>
      <c r="X66" s="65"/>
      <c r="Y66" s="64"/>
      <c r="Z66" s="52"/>
      <c r="AA66" s="50"/>
      <c r="AB66" s="50"/>
      <c r="AC66" s="50"/>
      <c r="AD66" s="65"/>
      <c r="AE66" s="65"/>
      <c r="AF66" s="2"/>
      <c r="AG66" s="64"/>
      <c r="AH66" s="50"/>
      <c r="AI66" s="50"/>
      <c r="AJ66" s="50"/>
      <c r="AK66" s="50"/>
      <c r="AL66" s="50"/>
      <c r="AM66" s="50"/>
      <c r="AN66" s="65"/>
      <c r="AO66" s="65"/>
      <c r="AP66" s="65"/>
      <c r="AQ66" s="64"/>
      <c r="AR66" s="50"/>
      <c r="AS66" s="50"/>
      <c r="AT66" s="50"/>
      <c r="AU66" s="50"/>
      <c r="AV66" s="50"/>
      <c r="AW66" s="50"/>
      <c r="AX66" s="65"/>
      <c r="AY66" s="65"/>
      <c r="AZ66" s="65"/>
      <c r="BA66" s="64"/>
      <c r="BB66" s="50"/>
      <c r="BC66" s="50"/>
    </row>
    <row r="67" spans="1:55" x14ac:dyDescent="0.25">
      <c r="A67" s="50"/>
      <c r="C67" s="50"/>
      <c r="D67" s="50"/>
      <c r="E67" s="50"/>
      <c r="F67" s="50"/>
      <c r="G67" s="50"/>
      <c r="H67" s="50"/>
      <c r="I67" s="50"/>
      <c r="J67" s="50"/>
      <c r="K67" s="50"/>
      <c r="L67" s="50"/>
      <c r="M67" s="65"/>
      <c r="N67" s="65"/>
      <c r="O67" s="65"/>
      <c r="P67" s="64"/>
      <c r="Q67" s="50"/>
      <c r="R67" s="50"/>
      <c r="S67" s="50"/>
      <c r="T67" s="50"/>
      <c r="U67" s="50"/>
      <c r="V67" s="65"/>
      <c r="W67" s="65"/>
      <c r="X67" s="65"/>
      <c r="Y67" s="64"/>
      <c r="Z67" s="52"/>
      <c r="AA67" s="50"/>
      <c r="AB67" s="50"/>
      <c r="AC67" s="50"/>
      <c r="AD67" s="65"/>
      <c r="AE67" s="65"/>
      <c r="AF67" s="2"/>
      <c r="AG67" s="64"/>
      <c r="AH67" s="50"/>
      <c r="AI67" s="50"/>
      <c r="AJ67" s="50"/>
      <c r="AK67" s="50"/>
      <c r="AL67" s="50"/>
      <c r="AM67" s="50"/>
      <c r="AN67" s="65"/>
      <c r="AO67" s="65"/>
      <c r="AP67" s="65"/>
      <c r="AQ67" s="64"/>
      <c r="AR67" s="50"/>
      <c r="AS67" s="50"/>
      <c r="AT67" s="50"/>
      <c r="AU67" s="50"/>
      <c r="AV67" s="50"/>
      <c r="AW67" s="50"/>
      <c r="AX67" s="65"/>
      <c r="AY67" s="65"/>
      <c r="AZ67" s="65"/>
      <c r="BA67" s="64"/>
      <c r="BB67" s="50"/>
      <c r="BC67" s="50"/>
    </row>
    <row r="68" spans="1:55" x14ac:dyDescent="0.25">
      <c r="A68" s="50"/>
      <c r="C68" s="50"/>
      <c r="D68" s="50"/>
      <c r="E68" s="50"/>
      <c r="F68" s="50"/>
      <c r="G68" s="50"/>
      <c r="H68" s="50"/>
      <c r="I68" s="50"/>
      <c r="J68" s="50"/>
      <c r="K68" s="50"/>
      <c r="L68" s="50"/>
      <c r="M68" s="65"/>
      <c r="N68" s="65"/>
      <c r="O68" s="65"/>
      <c r="P68" s="64"/>
      <c r="Q68" s="50"/>
      <c r="R68" s="50"/>
      <c r="S68" s="50"/>
      <c r="T68" s="50"/>
      <c r="U68" s="50"/>
      <c r="V68" s="65"/>
      <c r="W68" s="65"/>
      <c r="X68" s="65"/>
      <c r="Y68" s="64"/>
      <c r="Z68" s="52"/>
      <c r="AA68" s="50"/>
      <c r="AB68" s="50"/>
      <c r="AC68" s="50"/>
      <c r="AD68" s="65"/>
      <c r="AE68" s="65"/>
      <c r="AF68" s="2"/>
      <c r="AG68" s="64"/>
      <c r="AH68" s="50"/>
      <c r="AI68" s="50"/>
      <c r="AJ68" s="50"/>
      <c r="AK68" s="50"/>
      <c r="AL68" s="50"/>
      <c r="AM68" s="50"/>
      <c r="AN68" s="65"/>
      <c r="AO68" s="65"/>
      <c r="AP68" s="65"/>
      <c r="AQ68" s="64"/>
      <c r="AR68" s="50"/>
      <c r="AS68" s="50"/>
      <c r="AT68" s="50"/>
      <c r="AU68" s="50"/>
      <c r="AV68" s="50"/>
      <c r="AW68" s="50"/>
      <c r="AX68" s="65"/>
      <c r="AY68" s="65"/>
      <c r="AZ68" s="65"/>
      <c r="BA68" s="64"/>
      <c r="BB68" s="50"/>
      <c r="BC68" s="50"/>
    </row>
    <row r="69" spans="1:55" x14ac:dyDescent="0.25">
      <c r="A69" s="50"/>
      <c r="C69" s="50"/>
      <c r="D69" s="50"/>
      <c r="E69" s="50"/>
      <c r="F69" s="50"/>
      <c r="G69" s="50"/>
      <c r="H69" s="50"/>
      <c r="I69" s="50"/>
      <c r="J69" s="50"/>
      <c r="K69" s="50"/>
      <c r="L69" s="50"/>
      <c r="M69" s="65"/>
      <c r="N69" s="65"/>
      <c r="O69" s="65"/>
      <c r="P69" s="64"/>
      <c r="Q69" s="50"/>
      <c r="R69" s="50"/>
      <c r="S69" s="50"/>
      <c r="T69" s="50"/>
      <c r="U69" s="50"/>
      <c r="V69" s="65"/>
      <c r="W69" s="65"/>
      <c r="X69" s="65"/>
      <c r="Y69" s="64"/>
      <c r="Z69" s="52"/>
      <c r="AA69" s="50"/>
      <c r="AB69" s="50"/>
      <c r="AC69" s="50"/>
      <c r="AD69" s="65"/>
      <c r="AE69" s="65"/>
      <c r="AF69" s="2"/>
      <c r="AG69" s="64"/>
      <c r="AH69" s="50"/>
      <c r="AI69" s="50"/>
      <c r="AJ69" s="50"/>
      <c r="AK69" s="50"/>
      <c r="AL69" s="50"/>
      <c r="AM69" s="50"/>
      <c r="AN69" s="65"/>
      <c r="AO69" s="65"/>
      <c r="AP69" s="65"/>
      <c r="AQ69" s="64"/>
      <c r="AR69" s="50"/>
      <c r="AS69" s="50"/>
      <c r="AT69" s="50"/>
      <c r="AU69" s="50"/>
      <c r="AV69" s="50"/>
      <c r="AW69" s="50"/>
      <c r="AX69" s="65"/>
      <c r="AY69" s="65"/>
      <c r="AZ69" s="65"/>
      <c r="BA69" s="64"/>
      <c r="BB69" s="50"/>
      <c r="BC69" s="50"/>
    </row>
    <row r="70" spans="1:55" x14ac:dyDescent="0.25">
      <c r="A70" s="50"/>
      <c r="C70" s="50"/>
      <c r="D70" s="50"/>
      <c r="E70" s="50"/>
      <c r="F70" s="50"/>
      <c r="G70" s="50"/>
      <c r="H70" s="50"/>
      <c r="I70" s="50"/>
      <c r="J70" s="50"/>
      <c r="K70" s="50"/>
      <c r="L70" s="50"/>
      <c r="M70" s="65"/>
      <c r="N70" s="65"/>
      <c r="O70" s="65"/>
      <c r="P70" s="64"/>
      <c r="Q70" s="50"/>
      <c r="R70" s="50"/>
      <c r="S70" s="50"/>
      <c r="T70" s="50"/>
      <c r="U70" s="50"/>
      <c r="V70" s="65"/>
      <c r="W70" s="65"/>
      <c r="X70" s="65"/>
      <c r="Y70" s="64"/>
      <c r="Z70" s="52"/>
      <c r="AA70" s="50"/>
      <c r="AB70" s="50"/>
      <c r="AC70" s="50"/>
      <c r="AD70" s="65"/>
      <c r="AE70" s="65"/>
      <c r="AF70" s="2"/>
      <c r="AG70" s="64"/>
      <c r="AH70" s="50"/>
      <c r="AI70" s="50"/>
      <c r="AJ70" s="50"/>
      <c r="AK70" s="50"/>
      <c r="AL70" s="50"/>
      <c r="AM70" s="50"/>
      <c r="AN70" s="65"/>
      <c r="AO70" s="65"/>
      <c r="AP70" s="65"/>
      <c r="AQ70" s="64"/>
      <c r="AR70" s="50"/>
      <c r="AS70" s="50"/>
      <c r="AT70" s="50"/>
      <c r="AU70" s="50"/>
      <c r="AV70" s="50"/>
      <c r="AW70" s="50"/>
      <c r="AX70" s="65"/>
      <c r="AY70" s="65"/>
      <c r="AZ70" s="65"/>
      <c r="BA70" s="64"/>
      <c r="BB70" s="50"/>
      <c r="BC70" s="50"/>
    </row>
    <row r="71" spans="1:55" x14ac:dyDescent="0.25">
      <c r="A71" s="50"/>
      <c r="C71" s="50"/>
      <c r="D71" s="50"/>
      <c r="E71" s="50"/>
      <c r="F71" s="50"/>
      <c r="G71" s="50"/>
      <c r="H71" s="50"/>
      <c r="I71" s="50"/>
      <c r="J71" s="50"/>
      <c r="K71" s="50"/>
      <c r="L71" s="50"/>
      <c r="M71" s="65"/>
      <c r="N71" s="65"/>
      <c r="O71" s="65"/>
      <c r="P71" s="64"/>
      <c r="Q71" s="50"/>
      <c r="R71" s="50"/>
      <c r="S71" s="50"/>
      <c r="T71" s="50"/>
      <c r="U71" s="50"/>
      <c r="V71" s="65"/>
      <c r="W71" s="65"/>
      <c r="X71" s="65"/>
      <c r="Y71" s="64"/>
      <c r="Z71" s="52"/>
      <c r="AA71" s="50"/>
      <c r="AB71" s="50"/>
      <c r="AC71" s="50"/>
      <c r="AD71" s="65"/>
      <c r="AE71" s="65"/>
      <c r="AF71" s="2"/>
      <c r="AG71" s="64"/>
      <c r="AH71" s="50"/>
      <c r="AI71" s="50"/>
      <c r="AJ71" s="50"/>
      <c r="AK71" s="50"/>
      <c r="AL71" s="50"/>
      <c r="AM71" s="50"/>
      <c r="AN71" s="65"/>
      <c r="AO71" s="65"/>
      <c r="AP71" s="65"/>
      <c r="AQ71" s="64"/>
      <c r="AR71" s="50"/>
      <c r="AS71" s="50"/>
      <c r="AT71" s="50"/>
      <c r="AU71" s="50"/>
      <c r="AV71" s="50"/>
      <c r="AW71" s="50"/>
      <c r="AX71" s="65"/>
      <c r="AY71" s="65"/>
      <c r="AZ71" s="65"/>
      <c r="BA71" s="64"/>
      <c r="BB71" s="50"/>
      <c r="BC71" s="50"/>
    </row>
    <row r="72" spans="1:55" x14ac:dyDescent="0.25">
      <c r="A72" s="50"/>
      <c r="C72" s="50"/>
      <c r="D72" s="50"/>
      <c r="E72" s="50"/>
      <c r="F72" s="50"/>
      <c r="G72" s="50"/>
      <c r="H72" s="50"/>
      <c r="I72" s="50"/>
      <c r="J72" s="50"/>
      <c r="K72" s="50"/>
      <c r="L72" s="50"/>
      <c r="M72" s="65"/>
      <c r="N72" s="65"/>
      <c r="O72" s="65"/>
      <c r="P72" s="64"/>
      <c r="Q72" s="50"/>
      <c r="R72" s="50"/>
      <c r="S72" s="50"/>
      <c r="T72" s="50"/>
      <c r="U72" s="50"/>
      <c r="V72" s="65"/>
      <c r="W72" s="65"/>
      <c r="X72" s="65"/>
      <c r="Y72" s="64"/>
      <c r="Z72" s="52"/>
      <c r="AA72" s="50"/>
      <c r="AB72" s="50"/>
      <c r="AC72" s="50"/>
      <c r="AD72" s="65"/>
      <c r="AE72" s="65"/>
      <c r="AF72" s="2"/>
      <c r="AG72" s="64"/>
      <c r="AH72" s="50"/>
      <c r="AI72" s="50"/>
      <c r="AJ72" s="50"/>
      <c r="AK72" s="50"/>
      <c r="AL72" s="50"/>
      <c r="AM72" s="50"/>
      <c r="AN72" s="65"/>
      <c r="AO72" s="65"/>
      <c r="AP72" s="65"/>
      <c r="AQ72" s="64"/>
      <c r="AR72" s="50"/>
      <c r="AS72" s="50"/>
      <c r="AT72" s="50"/>
      <c r="AU72" s="50"/>
      <c r="AV72" s="50"/>
      <c r="AW72" s="50"/>
      <c r="AX72" s="65"/>
      <c r="AY72" s="65"/>
      <c r="AZ72" s="65"/>
      <c r="BA72" s="64"/>
      <c r="BB72" s="50"/>
      <c r="BC72" s="50"/>
    </row>
    <row r="73" spans="1:55" x14ac:dyDescent="0.25">
      <c r="A73" s="50"/>
      <c r="C73" s="50"/>
      <c r="D73" s="50"/>
      <c r="E73" s="50"/>
      <c r="F73" s="50"/>
      <c r="G73" s="50"/>
      <c r="H73" s="50"/>
      <c r="I73" s="50"/>
      <c r="J73" s="50"/>
      <c r="K73" s="50"/>
      <c r="L73" s="50"/>
      <c r="M73" s="65"/>
      <c r="N73" s="65"/>
      <c r="O73" s="65"/>
      <c r="P73" s="64"/>
      <c r="Q73" s="50"/>
      <c r="R73" s="50"/>
      <c r="S73" s="50"/>
      <c r="T73" s="50"/>
      <c r="U73" s="50"/>
      <c r="V73" s="65"/>
      <c r="W73" s="65"/>
      <c r="X73" s="65"/>
      <c r="Y73" s="64"/>
      <c r="Z73" s="52"/>
      <c r="AA73" s="50"/>
      <c r="AB73" s="50"/>
      <c r="AC73" s="50"/>
      <c r="AD73" s="65"/>
      <c r="AE73" s="65"/>
      <c r="AF73" s="2"/>
      <c r="AG73" s="64"/>
      <c r="AH73" s="50"/>
      <c r="AI73" s="50"/>
      <c r="AJ73" s="50"/>
      <c r="AK73" s="50"/>
      <c r="AL73" s="50"/>
      <c r="AM73" s="50"/>
      <c r="AN73" s="65"/>
      <c r="AO73" s="65"/>
      <c r="AP73" s="65"/>
      <c r="AQ73" s="64"/>
      <c r="AR73" s="50"/>
      <c r="AS73" s="50"/>
      <c r="AT73" s="50"/>
      <c r="AU73" s="50"/>
      <c r="AV73" s="50"/>
      <c r="AW73" s="50"/>
      <c r="AX73" s="65"/>
      <c r="AY73" s="65"/>
      <c r="AZ73" s="65"/>
      <c r="BA73" s="64"/>
      <c r="BB73" s="50"/>
      <c r="BC73" s="50"/>
    </row>
    <row r="74" spans="1:55" x14ac:dyDescent="0.25">
      <c r="A74" s="50"/>
      <c r="C74" s="50"/>
      <c r="D74" s="50"/>
      <c r="E74" s="50"/>
      <c r="F74" s="50"/>
      <c r="G74" s="50"/>
      <c r="H74" s="50"/>
      <c r="I74" s="50"/>
      <c r="J74" s="50"/>
      <c r="K74" s="50"/>
      <c r="L74" s="50"/>
      <c r="M74" s="65"/>
      <c r="N74" s="65"/>
      <c r="O74" s="65"/>
      <c r="P74" s="64"/>
      <c r="Q74" s="50"/>
      <c r="R74" s="50"/>
      <c r="S74" s="50"/>
      <c r="T74" s="50"/>
      <c r="U74" s="50"/>
      <c r="V74" s="65"/>
      <c r="W74" s="65"/>
      <c r="X74" s="65"/>
      <c r="Y74" s="64"/>
      <c r="Z74" s="52"/>
      <c r="AA74" s="50"/>
      <c r="AB74" s="50"/>
      <c r="AC74" s="50"/>
      <c r="AD74" s="65"/>
      <c r="AE74" s="65"/>
      <c r="AF74" s="2"/>
      <c r="AG74" s="64"/>
      <c r="AH74" s="50"/>
      <c r="AI74" s="50"/>
      <c r="AJ74" s="50"/>
      <c r="AK74" s="50"/>
      <c r="AL74" s="50"/>
      <c r="AM74" s="50"/>
      <c r="AN74" s="65"/>
      <c r="AO74" s="65"/>
      <c r="AP74" s="65"/>
      <c r="AQ74" s="64"/>
      <c r="AR74" s="50"/>
      <c r="AS74" s="50"/>
      <c r="AT74" s="50"/>
      <c r="AU74" s="50"/>
      <c r="AV74" s="50"/>
      <c r="AW74" s="50"/>
      <c r="AX74" s="65"/>
      <c r="AY74" s="65"/>
      <c r="AZ74" s="65"/>
      <c r="BA74" s="64"/>
      <c r="BB74" s="50"/>
      <c r="BC74" s="50"/>
    </row>
    <row r="75" spans="1:55" x14ac:dyDescent="0.25">
      <c r="A75" s="50"/>
      <c r="C75" s="50"/>
      <c r="D75" s="50"/>
      <c r="E75" s="50"/>
      <c r="F75" s="50"/>
      <c r="G75" s="50"/>
      <c r="H75" s="50"/>
      <c r="I75" s="50"/>
      <c r="J75" s="50"/>
      <c r="K75" s="50"/>
      <c r="L75" s="50"/>
      <c r="M75" s="65"/>
      <c r="N75" s="65"/>
      <c r="O75" s="65"/>
      <c r="P75" s="64"/>
      <c r="Q75" s="50"/>
      <c r="R75" s="50"/>
      <c r="S75" s="50"/>
      <c r="T75" s="50"/>
      <c r="U75" s="50"/>
      <c r="V75" s="65"/>
      <c r="W75" s="65"/>
      <c r="X75" s="65"/>
      <c r="Y75" s="64"/>
      <c r="Z75" s="52"/>
      <c r="AA75" s="50"/>
      <c r="AB75" s="50"/>
      <c r="AC75" s="50"/>
      <c r="AD75" s="65"/>
      <c r="AE75" s="65"/>
      <c r="AF75" s="2"/>
      <c r="AG75" s="64"/>
      <c r="AH75" s="50"/>
      <c r="AI75" s="50"/>
      <c r="AJ75" s="50"/>
      <c r="AK75" s="50"/>
      <c r="AL75" s="50"/>
      <c r="AM75" s="50"/>
      <c r="AN75" s="65"/>
      <c r="AO75" s="65"/>
      <c r="AP75" s="65"/>
      <c r="AQ75" s="64"/>
      <c r="AR75" s="50"/>
      <c r="AS75" s="50"/>
      <c r="AT75" s="50"/>
      <c r="AU75" s="50"/>
      <c r="AV75" s="50"/>
      <c r="AW75" s="50"/>
      <c r="AX75" s="65"/>
      <c r="AY75" s="65"/>
      <c r="AZ75" s="65"/>
      <c r="BA75" s="64"/>
      <c r="BB75" s="50"/>
      <c r="BC75" s="50"/>
    </row>
    <row r="76" spans="1:55" x14ac:dyDescent="0.25">
      <c r="A76" s="50"/>
      <c r="C76" s="50"/>
      <c r="D76" s="50"/>
      <c r="E76" s="50"/>
      <c r="F76" s="50"/>
      <c r="G76" s="50"/>
      <c r="H76" s="50"/>
      <c r="I76" s="50"/>
      <c r="J76" s="50"/>
      <c r="K76" s="50"/>
      <c r="L76" s="50"/>
      <c r="M76" s="65"/>
      <c r="N76" s="65"/>
      <c r="O76" s="65"/>
      <c r="P76" s="64"/>
      <c r="Q76" s="50"/>
      <c r="R76" s="50"/>
      <c r="S76" s="50"/>
      <c r="T76" s="50"/>
      <c r="U76" s="50"/>
      <c r="V76" s="65"/>
      <c r="W76" s="65"/>
      <c r="X76" s="65"/>
      <c r="Y76" s="64"/>
      <c r="Z76" s="52"/>
      <c r="AA76" s="50"/>
      <c r="AB76" s="50"/>
      <c r="AC76" s="50"/>
      <c r="AD76" s="65"/>
      <c r="AE76" s="65"/>
      <c r="AF76" s="2"/>
      <c r="AG76" s="64"/>
      <c r="AH76" s="50"/>
      <c r="AI76" s="50"/>
      <c r="AJ76" s="50"/>
      <c r="AK76" s="50"/>
      <c r="AL76" s="50"/>
      <c r="AM76" s="50"/>
      <c r="AN76" s="65"/>
      <c r="AO76" s="65"/>
      <c r="AP76" s="65"/>
      <c r="AQ76" s="64"/>
      <c r="AR76" s="50"/>
      <c r="AS76" s="50"/>
      <c r="AT76" s="50"/>
      <c r="AU76" s="50"/>
      <c r="AV76" s="50"/>
      <c r="AW76" s="50"/>
      <c r="AX76" s="65"/>
      <c r="AY76" s="65"/>
      <c r="AZ76" s="65"/>
      <c r="BA76" s="64"/>
      <c r="BB76" s="50"/>
      <c r="BC76" s="50"/>
    </row>
    <row r="77" spans="1:55" x14ac:dyDescent="0.25">
      <c r="A77" s="50"/>
      <c r="C77" s="50"/>
      <c r="D77" s="50"/>
      <c r="E77" s="50"/>
      <c r="F77" s="50"/>
      <c r="G77" s="50"/>
      <c r="H77" s="50"/>
      <c r="I77" s="50"/>
      <c r="J77" s="50"/>
      <c r="K77" s="50"/>
      <c r="L77" s="50"/>
      <c r="M77" s="65"/>
      <c r="N77" s="65"/>
      <c r="O77" s="65"/>
      <c r="P77" s="64"/>
      <c r="Q77" s="50"/>
      <c r="R77" s="50"/>
      <c r="S77" s="50"/>
      <c r="T77" s="50"/>
      <c r="U77" s="50"/>
      <c r="V77" s="65"/>
      <c r="W77" s="65"/>
      <c r="X77" s="65"/>
      <c r="Y77" s="64"/>
      <c r="Z77" s="52"/>
      <c r="AA77" s="50"/>
      <c r="AB77" s="50"/>
      <c r="AC77" s="50"/>
      <c r="AD77" s="65"/>
      <c r="AE77" s="65"/>
      <c r="AF77" s="2"/>
      <c r="AG77" s="64"/>
      <c r="AH77" s="50"/>
      <c r="AI77" s="50"/>
      <c r="AJ77" s="50"/>
      <c r="AK77" s="50"/>
      <c r="AL77" s="50"/>
      <c r="AM77" s="50"/>
      <c r="AN77" s="65"/>
      <c r="AO77" s="65"/>
      <c r="AP77" s="65"/>
      <c r="AQ77" s="64"/>
      <c r="AR77" s="50"/>
      <c r="AS77" s="50"/>
      <c r="AT77" s="50"/>
      <c r="AU77" s="50"/>
      <c r="AV77" s="50"/>
      <c r="AW77" s="50"/>
      <c r="AX77" s="65"/>
      <c r="AY77" s="65"/>
      <c r="AZ77" s="65"/>
      <c r="BA77" s="64"/>
      <c r="BB77" s="50"/>
      <c r="BC77" s="50"/>
    </row>
    <row r="78" spans="1:55" x14ac:dyDescent="0.25">
      <c r="A78" s="50"/>
      <c r="C78" s="50"/>
      <c r="D78" s="50"/>
      <c r="E78" s="50"/>
      <c r="F78" s="50"/>
      <c r="G78" s="50"/>
      <c r="H78" s="50"/>
      <c r="I78" s="50"/>
      <c r="J78" s="50"/>
      <c r="K78" s="50"/>
      <c r="L78" s="50"/>
      <c r="M78" s="65"/>
      <c r="N78" s="65"/>
      <c r="O78" s="65"/>
      <c r="P78" s="64"/>
      <c r="Q78" s="50"/>
      <c r="R78" s="50"/>
      <c r="S78" s="50"/>
      <c r="T78" s="50"/>
      <c r="U78" s="50"/>
      <c r="V78" s="65"/>
      <c r="W78" s="65"/>
      <c r="X78" s="65"/>
      <c r="Y78" s="64"/>
      <c r="Z78" s="52"/>
      <c r="AA78" s="50"/>
      <c r="AB78" s="50"/>
      <c r="AC78" s="50"/>
      <c r="AD78" s="65"/>
      <c r="AE78" s="65"/>
      <c r="AF78" s="2"/>
      <c r="AG78" s="64"/>
      <c r="AH78" s="50"/>
      <c r="AI78" s="50"/>
      <c r="AJ78" s="50"/>
      <c r="AK78" s="50"/>
      <c r="AL78" s="50"/>
      <c r="AM78" s="50"/>
      <c r="AN78" s="65"/>
      <c r="AO78" s="65"/>
      <c r="AP78" s="65"/>
      <c r="AQ78" s="64"/>
      <c r="AR78" s="50"/>
      <c r="AS78" s="50"/>
      <c r="AT78" s="50"/>
      <c r="AU78" s="50"/>
      <c r="AV78" s="50"/>
      <c r="AW78" s="50"/>
      <c r="AX78" s="65"/>
      <c r="AY78" s="65"/>
      <c r="AZ78" s="65"/>
      <c r="BA78" s="64"/>
      <c r="BB78" s="50"/>
      <c r="BC78" s="50"/>
    </row>
    <row r="79" spans="1:55" x14ac:dyDescent="0.25">
      <c r="A79" s="50"/>
      <c r="C79" s="50"/>
      <c r="D79" s="50"/>
      <c r="E79" s="50"/>
      <c r="F79" s="50"/>
      <c r="G79" s="50"/>
      <c r="H79" s="50"/>
      <c r="I79" s="50"/>
      <c r="J79" s="50"/>
      <c r="K79" s="50"/>
      <c r="L79" s="50"/>
      <c r="M79" s="65"/>
      <c r="N79" s="65"/>
      <c r="O79" s="65"/>
      <c r="P79" s="64"/>
      <c r="Q79" s="50"/>
      <c r="R79" s="50"/>
      <c r="S79" s="50"/>
      <c r="T79" s="50"/>
      <c r="U79" s="50"/>
      <c r="V79" s="65"/>
      <c r="W79" s="65"/>
      <c r="X79" s="65"/>
      <c r="Y79" s="64"/>
      <c r="Z79" s="52"/>
      <c r="AA79" s="50"/>
      <c r="AB79" s="50"/>
      <c r="AC79" s="50"/>
      <c r="AD79" s="65"/>
      <c r="AE79" s="65"/>
      <c r="AF79" s="2"/>
      <c r="AG79" s="64"/>
      <c r="AH79" s="50"/>
      <c r="AI79" s="50"/>
      <c r="AJ79" s="50"/>
      <c r="AK79" s="50"/>
      <c r="AL79" s="50"/>
      <c r="AM79" s="50"/>
      <c r="AN79" s="65"/>
      <c r="AO79" s="65"/>
      <c r="AP79" s="65"/>
      <c r="AQ79" s="64"/>
      <c r="AR79" s="50"/>
      <c r="AS79" s="50"/>
      <c r="AT79" s="50"/>
      <c r="AU79" s="50"/>
      <c r="AV79" s="50"/>
      <c r="AW79" s="50"/>
      <c r="AX79" s="65"/>
      <c r="AY79" s="65"/>
      <c r="AZ79" s="65"/>
      <c r="BA79" s="64"/>
      <c r="BB79" s="50"/>
      <c r="BC79" s="50"/>
    </row>
    <row r="80" spans="1:55" x14ac:dyDescent="0.25">
      <c r="A80" s="50"/>
      <c r="C80" s="50"/>
      <c r="D80" s="50"/>
      <c r="E80" s="50"/>
      <c r="F80" s="50"/>
      <c r="G80" s="50"/>
      <c r="H80" s="50"/>
      <c r="I80" s="50"/>
      <c r="J80" s="50"/>
      <c r="K80" s="50"/>
      <c r="L80" s="50"/>
      <c r="M80" s="65"/>
      <c r="N80" s="65"/>
      <c r="O80" s="65"/>
      <c r="P80" s="64"/>
      <c r="Q80" s="50"/>
      <c r="R80" s="50"/>
      <c r="S80" s="50"/>
      <c r="T80" s="50"/>
      <c r="U80" s="50"/>
      <c r="V80" s="65"/>
      <c r="W80" s="65"/>
      <c r="X80" s="65"/>
      <c r="Y80" s="64"/>
      <c r="Z80" s="52"/>
      <c r="AA80" s="50"/>
      <c r="AB80" s="50"/>
      <c r="AC80" s="50"/>
      <c r="AD80" s="65"/>
      <c r="AE80" s="65"/>
      <c r="AF80" s="2"/>
      <c r="AG80" s="64"/>
      <c r="AH80" s="50"/>
      <c r="AI80" s="50"/>
      <c r="AJ80" s="50"/>
      <c r="AK80" s="50"/>
      <c r="AL80" s="50"/>
      <c r="AM80" s="50"/>
      <c r="AN80" s="65"/>
      <c r="AO80" s="65"/>
      <c r="AP80" s="65"/>
      <c r="AQ80" s="64"/>
      <c r="AR80" s="50"/>
      <c r="AS80" s="50"/>
      <c r="AT80" s="50"/>
      <c r="AU80" s="50"/>
      <c r="AV80" s="50"/>
      <c r="AW80" s="50"/>
      <c r="AX80" s="65"/>
      <c r="AY80" s="65"/>
      <c r="AZ80" s="65"/>
      <c r="BA80" s="64"/>
      <c r="BB80" s="50"/>
      <c r="BC80" s="50"/>
    </row>
    <row r="81" spans="1:55" x14ac:dyDescent="0.25">
      <c r="A81" s="50"/>
      <c r="C81" s="50"/>
      <c r="D81" s="50"/>
      <c r="E81" s="50"/>
      <c r="F81" s="50"/>
      <c r="G81" s="50"/>
      <c r="H81" s="50"/>
      <c r="I81" s="50"/>
      <c r="J81" s="50"/>
      <c r="K81" s="50"/>
      <c r="L81" s="50"/>
      <c r="M81" s="65"/>
      <c r="N81" s="65"/>
      <c r="O81" s="65"/>
      <c r="P81" s="64"/>
      <c r="Q81" s="50"/>
      <c r="R81" s="50"/>
      <c r="S81" s="50"/>
      <c r="T81" s="50"/>
      <c r="U81" s="50"/>
      <c r="V81" s="65"/>
      <c r="W81" s="65"/>
      <c r="X81" s="65"/>
      <c r="Y81" s="64"/>
      <c r="Z81" s="52"/>
      <c r="AA81" s="50"/>
      <c r="AB81" s="50"/>
      <c r="AC81" s="50"/>
      <c r="AD81" s="65"/>
      <c r="AE81" s="65"/>
      <c r="AF81" s="2"/>
      <c r="AG81" s="64"/>
      <c r="AH81" s="50"/>
      <c r="AI81" s="50"/>
      <c r="AJ81" s="50"/>
      <c r="AK81" s="50"/>
      <c r="AL81" s="50"/>
      <c r="AM81" s="50"/>
      <c r="AN81" s="65"/>
      <c r="AO81" s="65"/>
      <c r="AP81" s="65"/>
      <c r="AQ81" s="64"/>
      <c r="AR81" s="50"/>
      <c r="AS81" s="50"/>
      <c r="AT81" s="50"/>
      <c r="AU81" s="50"/>
      <c r="AV81" s="50"/>
      <c r="AW81" s="50"/>
      <c r="AX81" s="65"/>
      <c r="AY81" s="65"/>
      <c r="AZ81" s="65"/>
      <c r="BA81" s="64"/>
      <c r="BB81" s="50"/>
      <c r="BC81" s="50"/>
    </row>
    <row r="82" spans="1:55" x14ac:dyDescent="0.25">
      <c r="A82" s="50"/>
      <c r="C82" s="50"/>
      <c r="D82" s="50"/>
      <c r="E82" s="50"/>
      <c r="F82" s="50"/>
      <c r="G82" s="50"/>
      <c r="H82" s="50"/>
      <c r="I82" s="50"/>
      <c r="J82" s="50"/>
      <c r="K82" s="50"/>
      <c r="L82" s="50"/>
      <c r="M82" s="65"/>
      <c r="N82" s="65"/>
      <c r="O82" s="65"/>
      <c r="P82" s="64"/>
      <c r="Q82" s="50"/>
      <c r="R82" s="50"/>
      <c r="S82" s="50"/>
      <c r="T82" s="50"/>
      <c r="U82" s="50"/>
      <c r="V82" s="65"/>
      <c r="W82" s="65"/>
      <c r="X82" s="65"/>
      <c r="Y82" s="64"/>
      <c r="Z82" s="52"/>
      <c r="AA82" s="50"/>
      <c r="AB82" s="50"/>
      <c r="AC82" s="50"/>
      <c r="AD82" s="65"/>
      <c r="AE82" s="65"/>
      <c r="AF82" s="2"/>
      <c r="AG82" s="64"/>
      <c r="AH82" s="50"/>
      <c r="AI82" s="50"/>
      <c r="AJ82" s="50"/>
      <c r="AK82" s="50"/>
      <c r="AL82" s="50"/>
      <c r="AM82" s="50"/>
      <c r="AN82" s="65"/>
      <c r="AO82" s="65"/>
      <c r="AP82" s="65"/>
      <c r="AQ82" s="64"/>
      <c r="AR82" s="50"/>
      <c r="AS82" s="50"/>
      <c r="AT82" s="50"/>
      <c r="AU82" s="50"/>
      <c r="AV82" s="50"/>
      <c r="AW82" s="50"/>
      <c r="AX82" s="65"/>
      <c r="AY82" s="65"/>
      <c r="AZ82" s="65"/>
      <c r="BA82" s="64"/>
      <c r="BB82" s="50"/>
      <c r="BC82" s="50"/>
    </row>
    <row r="83" spans="1:55" x14ac:dyDescent="0.25">
      <c r="A83" s="50"/>
      <c r="C83" s="50"/>
      <c r="D83" s="50"/>
      <c r="E83" s="50"/>
      <c r="F83" s="50"/>
      <c r="G83" s="50"/>
      <c r="H83" s="50"/>
      <c r="I83" s="50"/>
      <c r="J83" s="50"/>
      <c r="K83" s="50"/>
      <c r="L83" s="50"/>
      <c r="M83" s="65"/>
      <c r="N83" s="65"/>
      <c r="O83" s="65"/>
      <c r="P83" s="64"/>
      <c r="Q83" s="50"/>
      <c r="R83" s="50"/>
      <c r="S83" s="50"/>
      <c r="T83" s="50"/>
      <c r="U83" s="50"/>
      <c r="V83" s="65"/>
      <c r="W83" s="65"/>
      <c r="X83" s="65"/>
      <c r="Y83" s="64"/>
      <c r="Z83" s="52"/>
      <c r="AA83" s="50"/>
      <c r="AB83" s="50"/>
      <c r="AC83" s="50"/>
      <c r="AD83" s="65"/>
      <c r="AE83" s="65"/>
      <c r="AF83" s="2"/>
      <c r="AG83" s="64"/>
      <c r="AH83" s="50"/>
      <c r="AI83" s="50"/>
      <c r="AJ83" s="50"/>
      <c r="AK83" s="50"/>
      <c r="AL83" s="50"/>
      <c r="AM83" s="50"/>
      <c r="AN83" s="65"/>
      <c r="AO83" s="65"/>
      <c r="AP83" s="65"/>
      <c r="AQ83" s="64"/>
      <c r="AR83" s="50"/>
      <c r="AS83" s="50"/>
      <c r="AT83" s="50"/>
      <c r="AU83" s="50"/>
      <c r="AV83" s="50"/>
      <c r="AW83" s="50"/>
      <c r="AX83" s="65"/>
      <c r="AY83" s="65"/>
      <c r="AZ83" s="65"/>
      <c r="BA83" s="64"/>
      <c r="BB83" s="50"/>
      <c r="BC83" s="50"/>
    </row>
    <row r="84" spans="1:55" x14ac:dyDescent="0.25">
      <c r="A84" s="50"/>
      <c r="C84" s="50"/>
      <c r="D84" s="50"/>
      <c r="E84" s="50"/>
      <c r="F84" s="50"/>
      <c r="G84" s="50"/>
      <c r="H84" s="50"/>
      <c r="I84" s="50"/>
      <c r="J84" s="50"/>
      <c r="K84" s="50"/>
      <c r="L84" s="50"/>
      <c r="M84" s="65"/>
      <c r="N84" s="65"/>
      <c r="O84" s="65"/>
      <c r="P84" s="64"/>
      <c r="Q84" s="50"/>
      <c r="R84" s="50"/>
      <c r="S84" s="50"/>
      <c r="T84" s="50"/>
      <c r="U84" s="50"/>
      <c r="V84" s="65"/>
      <c r="W84" s="65"/>
      <c r="X84" s="65"/>
      <c r="Y84" s="64"/>
      <c r="Z84" s="52"/>
      <c r="AA84" s="50"/>
      <c r="AB84" s="50"/>
      <c r="AC84" s="50"/>
      <c r="AD84" s="65"/>
      <c r="AE84" s="65"/>
      <c r="AF84" s="2"/>
      <c r="AG84" s="64"/>
      <c r="AH84" s="50"/>
      <c r="AI84" s="50"/>
      <c r="AJ84" s="50"/>
      <c r="AK84" s="50"/>
      <c r="AL84" s="50"/>
      <c r="AM84" s="50"/>
      <c r="AN84" s="65"/>
      <c r="AO84" s="65"/>
      <c r="AP84" s="65"/>
      <c r="AQ84" s="64"/>
      <c r="AR84" s="50"/>
      <c r="AS84" s="50"/>
      <c r="AT84" s="50"/>
      <c r="AU84" s="50"/>
      <c r="AV84" s="50"/>
      <c r="AW84" s="50"/>
      <c r="AX84" s="65"/>
      <c r="AY84" s="65"/>
      <c r="AZ84" s="65"/>
      <c r="BA84" s="64"/>
      <c r="BB84" s="50"/>
      <c r="BC84" s="50"/>
    </row>
    <row r="85" spans="1:55" x14ac:dyDescent="0.25">
      <c r="A85" s="50"/>
      <c r="C85" s="50"/>
      <c r="D85" s="50"/>
      <c r="E85" s="50"/>
      <c r="F85" s="50"/>
      <c r="G85" s="50"/>
      <c r="H85" s="50"/>
      <c r="I85" s="50"/>
      <c r="J85" s="50"/>
      <c r="K85" s="50"/>
      <c r="L85" s="50"/>
      <c r="M85" s="65"/>
      <c r="N85" s="65"/>
      <c r="O85" s="65"/>
      <c r="P85" s="64"/>
      <c r="Q85" s="50"/>
      <c r="R85" s="50"/>
      <c r="S85" s="50"/>
      <c r="T85" s="50"/>
      <c r="U85" s="50"/>
      <c r="V85" s="65"/>
      <c r="W85" s="65"/>
      <c r="X85" s="65"/>
      <c r="Y85" s="64"/>
      <c r="Z85" s="52"/>
      <c r="AA85" s="50"/>
      <c r="AB85" s="50"/>
      <c r="AC85" s="50"/>
      <c r="AD85" s="65"/>
      <c r="AE85" s="65"/>
      <c r="AF85" s="2"/>
      <c r="AG85" s="64"/>
      <c r="AH85" s="50"/>
      <c r="AI85" s="50"/>
      <c r="AJ85" s="50"/>
      <c r="AK85" s="50"/>
      <c r="AL85" s="50"/>
      <c r="AM85" s="50"/>
      <c r="AN85" s="65"/>
      <c r="AO85" s="65"/>
      <c r="AP85" s="65"/>
      <c r="AQ85" s="64"/>
      <c r="AR85" s="50"/>
      <c r="AS85" s="50"/>
      <c r="AT85" s="50"/>
      <c r="AU85" s="50"/>
      <c r="AV85" s="50"/>
      <c r="AW85" s="50"/>
      <c r="AX85" s="65"/>
      <c r="AY85" s="65"/>
      <c r="AZ85" s="65"/>
      <c r="BA85" s="64"/>
      <c r="BB85" s="50"/>
      <c r="BC85" s="50"/>
    </row>
    <row r="86" spans="1:55" x14ac:dyDescent="0.25">
      <c r="A86" s="50"/>
      <c r="C86" s="50"/>
      <c r="D86" s="50"/>
      <c r="E86" s="50"/>
      <c r="F86" s="50"/>
      <c r="G86" s="50"/>
      <c r="H86" s="50"/>
      <c r="I86" s="50"/>
      <c r="J86" s="50"/>
      <c r="K86" s="50"/>
      <c r="L86" s="50"/>
      <c r="M86" s="65"/>
      <c r="N86" s="65"/>
      <c r="O86" s="65"/>
      <c r="P86" s="64"/>
      <c r="Q86" s="50"/>
      <c r="R86" s="50"/>
      <c r="S86" s="50"/>
      <c r="T86" s="50"/>
      <c r="U86" s="50"/>
      <c r="V86" s="65"/>
      <c r="W86" s="65"/>
      <c r="X86" s="65"/>
      <c r="Y86" s="64"/>
      <c r="Z86" s="52"/>
      <c r="AA86" s="50"/>
      <c r="AB86" s="50"/>
      <c r="AC86" s="50"/>
      <c r="AD86" s="65"/>
      <c r="AE86" s="65"/>
      <c r="AF86" s="2"/>
      <c r="AG86" s="64"/>
      <c r="AH86" s="50"/>
      <c r="AI86" s="50"/>
      <c r="AJ86" s="50"/>
      <c r="AK86" s="50"/>
      <c r="AL86" s="50"/>
      <c r="AM86" s="50"/>
      <c r="AN86" s="65"/>
      <c r="AO86" s="65"/>
      <c r="AP86" s="65"/>
      <c r="AQ86" s="64"/>
      <c r="AR86" s="50"/>
      <c r="AS86" s="50"/>
      <c r="AT86" s="50"/>
      <c r="AU86" s="50"/>
      <c r="AV86" s="50"/>
      <c r="AW86" s="50"/>
      <c r="AX86" s="65"/>
      <c r="AY86" s="65"/>
      <c r="AZ86" s="65"/>
      <c r="BA86" s="64"/>
      <c r="BB86" s="50"/>
      <c r="BC86" s="50"/>
    </row>
    <row r="87" spans="1:55" x14ac:dyDescent="0.25">
      <c r="A87" s="50"/>
      <c r="C87" s="50"/>
      <c r="D87" s="50"/>
      <c r="E87" s="50"/>
      <c r="F87" s="50"/>
      <c r="G87" s="50"/>
      <c r="H87" s="50"/>
      <c r="I87" s="50"/>
      <c r="J87" s="50"/>
      <c r="K87" s="50"/>
      <c r="L87" s="50"/>
      <c r="M87" s="65"/>
      <c r="N87" s="65"/>
      <c r="O87" s="65"/>
      <c r="P87" s="64"/>
      <c r="Q87" s="50"/>
      <c r="R87" s="50"/>
      <c r="S87" s="50"/>
      <c r="T87" s="50"/>
      <c r="U87" s="50"/>
      <c r="V87" s="65"/>
      <c r="W87" s="65"/>
      <c r="X87" s="65"/>
      <c r="Y87" s="64"/>
      <c r="Z87" s="52"/>
      <c r="AA87" s="50"/>
      <c r="AB87" s="50"/>
      <c r="AC87" s="50"/>
      <c r="AD87" s="65"/>
      <c r="AE87" s="65"/>
      <c r="AF87" s="2"/>
      <c r="AG87" s="64"/>
      <c r="AH87" s="50"/>
      <c r="AI87" s="50"/>
      <c r="AJ87" s="50"/>
      <c r="AK87" s="50"/>
      <c r="AL87" s="50"/>
      <c r="AM87" s="50"/>
      <c r="AN87" s="65"/>
      <c r="AO87" s="65"/>
      <c r="AP87" s="65"/>
      <c r="AQ87" s="64"/>
      <c r="AR87" s="50"/>
      <c r="AS87" s="50"/>
      <c r="AT87" s="50"/>
      <c r="AU87" s="50"/>
      <c r="AV87" s="50"/>
      <c r="AW87" s="50"/>
      <c r="AX87" s="65"/>
      <c r="AY87" s="65"/>
      <c r="AZ87" s="65"/>
      <c r="BA87" s="64"/>
      <c r="BB87" s="50"/>
      <c r="BC87" s="50"/>
    </row>
    <row r="88" spans="1:55" x14ac:dyDescent="0.25">
      <c r="A88" s="50"/>
      <c r="C88" s="50"/>
      <c r="D88" s="50"/>
      <c r="E88" s="50"/>
      <c r="F88" s="50"/>
      <c r="G88" s="50"/>
      <c r="H88" s="50"/>
      <c r="I88" s="50"/>
      <c r="J88" s="50"/>
      <c r="K88" s="50"/>
      <c r="L88" s="50"/>
      <c r="M88" s="65"/>
      <c r="N88" s="65"/>
      <c r="O88" s="65"/>
      <c r="P88" s="64"/>
      <c r="Q88" s="50"/>
      <c r="R88" s="50"/>
      <c r="S88" s="50"/>
      <c r="T88" s="50"/>
      <c r="U88" s="50"/>
      <c r="V88" s="65"/>
      <c r="W88" s="65"/>
      <c r="X88" s="65"/>
      <c r="Y88" s="64"/>
      <c r="Z88" s="52"/>
      <c r="AA88" s="50"/>
      <c r="AB88" s="50"/>
      <c r="AC88" s="50"/>
      <c r="AD88" s="65"/>
      <c r="AE88" s="65"/>
      <c r="AF88" s="2"/>
      <c r="AG88" s="64"/>
      <c r="AH88" s="50"/>
      <c r="AI88" s="50"/>
      <c r="AJ88" s="50"/>
      <c r="AK88" s="50"/>
      <c r="AL88" s="50"/>
      <c r="AM88" s="50"/>
      <c r="AN88" s="65"/>
      <c r="AO88" s="65"/>
      <c r="AP88" s="65"/>
      <c r="AQ88" s="64"/>
      <c r="AR88" s="50"/>
      <c r="AS88" s="50"/>
      <c r="AT88" s="50"/>
      <c r="AU88" s="50"/>
      <c r="AV88" s="50"/>
      <c r="AW88" s="50"/>
      <c r="AX88" s="65"/>
      <c r="AY88" s="65"/>
      <c r="AZ88" s="65"/>
      <c r="BA88" s="64"/>
      <c r="BB88" s="50"/>
      <c r="BC88" s="50"/>
    </row>
    <row r="89" spans="1:55" x14ac:dyDescent="0.25">
      <c r="A89" s="50"/>
      <c r="C89" s="50"/>
      <c r="D89" s="50"/>
      <c r="E89" s="50"/>
      <c r="F89" s="50"/>
      <c r="G89" s="50"/>
      <c r="H89" s="50"/>
      <c r="I89" s="50"/>
      <c r="J89" s="50"/>
      <c r="K89" s="50"/>
      <c r="L89" s="50"/>
      <c r="M89" s="65"/>
      <c r="N89" s="65"/>
      <c r="O89" s="65"/>
      <c r="P89" s="64"/>
      <c r="Q89" s="50"/>
      <c r="R89" s="50"/>
      <c r="S89" s="50"/>
      <c r="T89" s="50"/>
      <c r="U89" s="50"/>
      <c r="V89" s="65"/>
      <c r="W89" s="65"/>
      <c r="X89" s="65"/>
      <c r="Y89" s="64"/>
      <c r="Z89" s="52"/>
      <c r="AA89" s="50"/>
      <c r="AB89" s="50"/>
      <c r="AC89" s="50"/>
      <c r="AD89" s="65"/>
      <c r="AE89" s="65"/>
      <c r="AF89" s="2"/>
      <c r="AG89" s="64"/>
      <c r="AH89" s="50"/>
      <c r="AI89" s="50"/>
      <c r="AJ89" s="50"/>
      <c r="AK89" s="50"/>
      <c r="AL89" s="50"/>
      <c r="AM89" s="50"/>
      <c r="AN89" s="65"/>
      <c r="AO89" s="65"/>
      <c r="AP89" s="65"/>
      <c r="AQ89" s="64"/>
      <c r="AR89" s="50"/>
      <c r="AS89" s="50"/>
      <c r="AT89" s="50"/>
      <c r="AU89" s="50"/>
      <c r="AV89" s="50"/>
      <c r="AW89" s="50"/>
      <c r="AX89" s="65"/>
      <c r="AY89" s="65"/>
      <c r="AZ89" s="65"/>
      <c r="BA89" s="64"/>
      <c r="BB89" s="50"/>
      <c r="BC89" s="50"/>
    </row>
    <row r="90" spans="1:55" x14ac:dyDescent="0.25">
      <c r="A90" s="50"/>
      <c r="C90" s="50"/>
      <c r="D90" s="50"/>
      <c r="E90" s="50"/>
      <c r="F90" s="50"/>
      <c r="G90" s="50"/>
      <c r="H90" s="50"/>
      <c r="I90" s="50"/>
      <c r="J90" s="50"/>
      <c r="K90" s="50"/>
      <c r="L90" s="50"/>
      <c r="M90" s="65"/>
      <c r="N90" s="65"/>
      <c r="O90" s="65"/>
      <c r="P90" s="64"/>
      <c r="Q90" s="50"/>
      <c r="R90" s="50"/>
      <c r="S90" s="50"/>
      <c r="T90" s="50"/>
      <c r="U90" s="50"/>
      <c r="V90" s="65"/>
      <c r="W90" s="65"/>
      <c r="X90" s="65"/>
      <c r="Y90" s="64"/>
      <c r="Z90" s="52"/>
      <c r="AA90" s="50"/>
      <c r="AB90" s="50"/>
      <c r="AC90" s="50"/>
      <c r="AD90" s="65"/>
      <c r="AE90" s="65"/>
      <c r="AF90" s="2"/>
      <c r="AG90" s="64"/>
      <c r="AH90" s="50"/>
      <c r="AI90" s="50"/>
      <c r="AJ90" s="50"/>
      <c r="AK90" s="50"/>
      <c r="AL90" s="50"/>
      <c r="AM90" s="50"/>
      <c r="AN90" s="65"/>
      <c r="AO90" s="65"/>
      <c r="AP90" s="65"/>
      <c r="AQ90" s="64"/>
      <c r="AR90" s="50"/>
      <c r="AS90" s="50"/>
      <c r="AT90" s="50"/>
      <c r="AU90" s="50"/>
      <c r="AV90" s="50"/>
      <c r="AW90" s="50"/>
      <c r="AX90" s="65"/>
      <c r="AY90" s="65"/>
      <c r="AZ90" s="65"/>
      <c r="BA90" s="64"/>
      <c r="BB90" s="50"/>
      <c r="BC90" s="50"/>
    </row>
    <row r="91" spans="1:55" x14ac:dyDescent="0.25">
      <c r="A91" s="50"/>
      <c r="C91" s="50"/>
      <c r="D91" s="50"/>
      <c r="E91" s="50"/>
      <c r="F91" s="50"/>
      <c r="G91" s="50"/>
      <c r="H91" s="50"/>
      <c r="I91" s="50"/>
      <c r="J91" s="50"/>
      <c r="K91" s="50"/>
      <c r="L91" s="50"/>
      <c r="M91" s="65"/>
      <c r="N91" s="65"/>
      <c r="O91" s="65"/>
      <c r="P91" s="64"/>
      <c r="Q91" s="50"/>
      <c r="R91" s="50"/>
      <c r="S91" s="50"/>
      <c r="T91" s="50"/>
      <c r="U91" s="50"/>
      <c r="V91" s="65"/>
      <c r="W91" s="65"/>
      <c r="X91" s="65"/>
      <c r="Y91" s="64"/>
      <c r="Z91" s="52"/>
      <c r="AA91" s="50"/>
      <c r="AB91" s="50"/>
      <c r="AC91" s="50"/>
      <c r="AD91" s="65"/>
      <c r="AE91" s="65"/>
      <c r="AF91" s="2"/>
      <c r="AG91" s="64"/>
      <c r="AH91" s="50"/>
      <c r="AI91" s="50"/>
      <c r="AJ91" s="50"/>
      <c r="AK91" s="50"/>
      <c r="AL91" s="50"/>
      <c r="AM91" s="50"/>
      <c r="AN91" s="65"/>
      <c r="AO91" s="65"/>
      <c r="AP91" s="65"/>
      <c r="AQ91" s="64"/>
      <c r="AR91" s="50"/>
      <c r="AS91" s="50"/>
      <c r="AT91" s="50"/>
      <c r="AU91" s="50"/>
      <c r="AV91" s="50"/>
      <c r="AW91" s="50"/>
      <c r="AX91" s="65"/>
      <c r="AY91" s="65"/>
      <c r="AZ91" s="65"/>
      <c r="BA91" s="64"/>
      <c r="BB91" s="50"/>
      <c r="BC91" s="50"/>
    </row>
    <row r="92" spans="1:55" x14ac:dyDescent="0.25">
      <c r="A92" s="50"/>
      <c r="C92" s="50"/>
      <c r="D92" s="50"/>
      <c r="E92" s="50"/>
      <c r="F92" s="50"/>
      <c r="G92" s="50"/>
      <c r="H92" s="50"/>
      <c r="I92" s="50"/>
      <c r="J92" s="50"/>
      <c r="K92" s="50"/>
      <c r="L92" s="50"/>
      <c r="M92" s="65"/>
      <c r="N92" s="65"/>
      <c r="O92" s="65"/>
      <c r="P92" s="64"/>
      <c r="Q92" s="50"/>
      <c r="R92" s="50"/>
      <c r="S92" s="50"/>
      <c r="T92" s="50"/>
      <c r="U92" s="50"/>
      <c r="V92" s="65"/>
      <c r="W92" s="65"/>
      <c r="X92" s="65"/>
      <c r="Y92" s="64"/>
      <c r="Z92" s="52"/>
      <c r="AA92" s="50"/>
      <c r="AB92" s="50"/>
      <c r="AC92" s="50"/>
      <c r="AD92" s="65"/>
      <c r="AE92" s="65"/>
      <c r="AF92" s="2"/>
      <c r="AG92" s="64"/>
      <c r="AH92" s="50"/>
      <c r="AI92" s="50"/>
      <c r="AJ92" s="50"/>
      <c r="AK92" s="50"/>
      <c r="AL92" s="50"/>
      <c r="AM92" s="50"/>
      <c r="AN92" s="65"/>
      <c r="AO92" s="65"/>
      <c r="AP92" s="65"/>
      <c r="AQ92" s="64"/>
      <c r="AR92" s="50"/>
      <c r="AS92" s="50"/>
      <c r="AT92" s="50"/>
      <c r="AU92" s="50"/>
      <c r="AV92" s="50"/>
      <c r="AW92" s="50"/>
      <c r="AX92" s="65"/>
      <c r="AY92" s="65"/>
      <c r="AZ92" s="65"/>
      <c r="BA92" s="64"/>
      <c r="BB92" s="50"/>
      <c r="BC92" s="50"/>
    </row>
    <row r="93" spans="1:55" x14ac:dyDescent="0.25">
      <c r="A93" s="50"/>
      <c r="C93" s="50"/>
      <c r="D93" s="50"/>
      <c r="E93" s="50"/>
      <c r="F93" s="50"/>
      <c r="G93" s="50"/>
      <c r="H93" s="50"/>
      <c r="I93" s="50"/>
      <c r="J93" s="50"/>
      <c r="K93" s="50"/>
      <c r="L93" s="50"/>
      <c r="M93" s="65"/>
      <c r="N93" s="65"/>
      <c r="O93" s="65"/>
      <c r="P93" s="64"/>
      <c r="Q93" s="50"/>
      <c r="R93" s="50"/>
      <c r="S93" s="50"/>
      <c r="T93" s="50"/>
      <c r="U93" s="50"/>
      <c r="V93" s="65"/>
      <c r="W93" s="65"/>
      <c r="X93" s="65"/>
      <c r="Y93" s="64"/>
      <c r="Z93" s="52"/>
      <c r="AA93" s="50"/>
      <c r="AB93" s="50"/>
      <c r="AC93" s="50"/>
      <c r="AD93" s="65"/>
      <c r="AE93" s="65"/>
      <c r="AF93" s="2"/>
      <c r="AG93" s="64"/>
      <c r="AH93" s="50"/>
      <c r="AI93" s="50"/>
      <c r="AJ93" s="50"/>
      <c r="AK93" s="50"/>
      <c r="AL93" s="50"/>
      <c r="AM93" s="50"/>
      <c r="AN93" s="65"/>
      <c r="AO93" s="65"/>
      <c r="AP93" s="65"/>
      <c r="AQ93" s="64"/>
      <c r="AR93" s="50"/>
      <c r="AS93" s="50"/>
      <c r="AT93" s="50"/>
      <c r="AU93" s="50"/>
      <c r="AV93" s="50"/>
      <c r="AW93" s="50"/>
      <c r="AX93" s="65"/>
      <c r="AY93" s="65"/>
      <c r="AZ93" s="65"/>
      <c r="BA93" s="64"/>
      <c r="BB93" s="50"/>
      <c r="BC93" s="50"/>
    </row>
    <row r="94" spans="1:55" x14ac:dyDescent="0.25">
      <c r="A94" s="50"/>
      <c r="C94" s="50"/>
      <c r="D94" s="50"/>
      <c r="E94" s="50"/>
      <c r="F94" s="50"/>
      <c r="G94" s="50"/>
      <c r="H94" s="50"/>
      <c r="I94" s="50"/>
      <c r="J94" s="50"/>
      <c r="K94" s="50"/>
      <c r="L94" s="50"/>
      <c r="M94" s="65"/>
      <c r="N94" s="65"/>
      <c r="O94" s="65"/>
      <c r="P94" s="64"/>
      <c r="Q94" s="50"/>
      <c r="R94" s="50"/>
      <c r="S94" s="50"/>
      <c r="T94" s="50"/>
      <c r="U94" s="50"/>
      <c r="V94" s="65"/>
      <c r="W94" s="65"/>
      <c r="X94" s="65"/>
      <c r="Y94" s="64"/>
      <c r="Z94" s="52"/>
      <c r="AA94" s="50"/>
      <c r="AB94" s="50"/>
      <c r="AC94" s="50"/>
      <c r="AD94" s="65"/>
      <c r="AE94" s="65"/>
      <c r="AF94" s="2"/>
      <c r="AG94" s="64"/>
      <c r="AH94" s="50"/>
      <c r="AI94" s="50"/>
      <c r="AJ94" s="50"/>
      <c r="AK94" s="50"/>
      <c r="AL94" s="50"/>
      <c r="AM94" s="50"/>
      <c r="AN94" s="65"/>
      <c r="AO94" s="65"/>
      <c r="AP94" s="65"/>
      <c r="AQ94" s="64"/>
      <c r="AR94" s="50"/>
      <c r="AS94" s="50"/>
      <c r="AT94" s="50"/>
      <c r="AU94" s="50"/>
      <c r="AV94" s="50"/>
      <c r="AW94" s="50"/>
      <c r="AX94" s="65"/>
      <c r="AY94" s="65"/>
      <c r="AZ94" s="65"/>
      <c r="BA94" s="64"/>
      <c r="BB94" s="50"/>
      <c r="BC94" s="50"/>
    </row>
    <row r="95" spans="1:55" x14ac:dyDescent="0.25">
      <c r="A95" s="50"/>
      <c r="C95" s="50"/>
      <c r="D95" s="50"/>
      <c r="E95" s="50"/>
      <c r="F95" s="50"/>
      <c r="G95" s="50"/>
      <c r="H95" s="50"/>
      <c r="I95" s="50"/>
      <c r="J95" s="50"/>
      <c r="K95" s="50"/>
      <c r="L95" s="50"/>
      <c r="M95" s="65"/>
      <c r="N95" s="65"/>
      <c r="O95" s="65"/>
      <c r="P95" s="64"/>
      <c r="Q95" s="50"/>
      <c r="R95" s="50"/>
      <c r="S95" s="50"/>
      <c r="T95" s="50"/>
      <c r="U95" s="50"/>
      <c r="V95" s="65"/>
      <c r="W95" s="65"/>
      <c r="X95" s="65"/>
      <c r="Y95" s="64"/>
      <c r="Z95" s="52"/>
      <c r="AA95" s="50"/>
      <c r="AB95" s="50"/>
      <c r="AC95" s="50"/>
      <c r="AD95" s="65"/>
      <c r="AE95" s="65"/>
      <c r="AF95" s="2"/>
      <c r="AG95" s="64"/>
      <c r="AH95" s="50"/>
      <c r="AI95" s="50"/>
      <c r="AJ95" s="50"/>
      <c r="AK95" s="50"/>
      <c r="AL95" s="50"/>
      <c r="AM95" s="50"/>
      <c r="AN95" s="65"/>
      <c r="AO95" s="65"/>
      <c r="AP95" s="65"/>
      <c r="AQ95" s="64"/>
      <c r="AR95" s="50"/>
      <c r="AS95" s="50"/>
      <c r="AT95" s="50"/>
      <c r="AU95" s="50"/>
      <c r="AV95" s="50"/>
      <c r="AW95" s="50"/>
      <c r="AX95" s="65"/>
      <c r="AY95" s="65"/>
      <c r="AZ95" s="65"/>
      <c r="BA95" s="64"/>
      <c r="BB95" s="50"/>
      <c r="BC95" s="50"/>
    </row>
    <row r="96" spans="1:55" x14ac:dyDescent="0.25">
      <c r="A96" s="50"/>
      <c r="C96" s="50"/>
      <c r="D96" s="50"/>
      <c r="E96" s="50"/>
      <c r="F96" s="50"/>
      <c r="G96" s="50"/>
      <c r="H96" s="50"/>
      <c r="I96" s="50"/>
      <c r="J96" s="50"/>
      <c r="K96" s="50"/>
      <c r="L96" s="50"/>
      <c r="M96" s="65"/>
      <c r="N96" s="65"/>
      <c r="O96" s="65"/>
      <c r="P96" s="64"/>
      <c r="Q96" s="50"/>
      <c r="R96" s="50"/>
      <c r="S96" s="50"/>
      <c r="T96" s="50"/>
      <c r="U96" s="50"/>
      <c r="V96" s="65"/>
      <c r="W96" s="65"/>
      <c r="X96" s="65"/>
      <c r="Y96" s="64"/>
      <c r="Z96" s="52"/>
      <c r="AA96" s="50"/>
      <c r="AB96" s="50"/>
      <c r="AC96" s="50"/>
      <c r="AD96" s="65"/>
      <c r="AE96" s="65"/>
      <c r="AF96" s="2"/>
      <c r="AG96" s="64"/>
      <c r="AH96" s="50"/>
      <c r="AI96" s="50"/>
      <c r="AJ96" s="50"/>
      <c r="AK96" s="50"/>
      <c r="AL96" s="50"/>
      <c r="AM96" s="50"/>
      <c r="AN96" s="65"/>
      <c r="AO96" s="65"/>
      <c r="AP96" s="65"/>
      <c r="AQ96" s="64"/>
      <c r="AR96" s="50"/>
      <c r="AS96" s="50"/>
      <c r="AT96" s="50"/>
      <c r="AU96" s="50"/>
      <c r="AV96" s="50"/>
      <c r="AW96" s="50"/>
      <c r="AX96" s="65"/>
      <c r="AY96" s="65"/>
      <c r="AZ96" s="65"/>
      <c r="BA96" s="64"/>
      <c r="BB96" s="50"/>
      <c r="BC96" s="50"/>
    </row>
    <row r="97" spans="1:55" x14ac:dyDescent="0.25">
      <c r="A97" s="50"/>
      <c r="C97" s="50"/>
      <c r="D97" s="50"/>
      <c r="E97" s="50"/>
      <c r="F97" s="50"/>
      <c r="G97" s="50"/>
      <c r="H97" s="50"/>
      <c r="I97" s="50"/>
      <c r="J97" s="50"/>
      <c r="K97" s="50"/>
      <c r="L97" s="50"/>
      <c r="M97" s="65"/>
      <c r="N97" s="65"/>
      <c r="O97" s="65"/>
      <c r="P97" s="64"/>
      <c r="Q97" s="50"/>
      <c r="R97" s="50"/>
      <c r="S97" s="50"/>
      <c r="T97" s="50"/>
      <c r="U97" s="50"/>
      <c r="V97" s="65"/>
      <c r="W97" s="65"/>
      <c r="X97" s="65"/>
      <c r="Y97" s="64"/>
      <c r="Z97" s="52"/>
      <c r="AA97" s="50"/>
      <c r="AB97" s="50"/>
      <c r="AC97" s="50"/>
      <c r="AD97" s="65"/>
      <c r="AE97" s="65"/>
      <c r="AF97" s="2"/>
      <c r="AG97" s="64"/>
      <c r="AH97" s="50"/>
      <c r="AI97" s="50"/>
      <c r="AJ97" s="50"/>
      <c r="AK97" s="50"/>
      <c r="AL97" s="50"/>
      <c r="AM97" s="50"/>
      <c r="AN97" s="65"/>
      <c r="AO97" s="65"/>
      <c r="AP97" s="65"/>
      <c r="AQ97" s="64"/>
      <c r="AR97" s="50"/>
      <c r="AS97" s="50"/>
      <c r="AT97" s="50"/>
      <c r="AU97" s="50"/>
      <c r="AV97" s="50"/>
      <c r="AW97" s="50"/>
      <c r="AX97" s="65"/>
      <c r="AY97" s="65"/>
      <c r="AZ97" s="65"/>
      <c r="BA97" s="64"/>
      <c r="BB97" s="50"/>
      <c r="BC97" s="50"/>
    </row>
    <row r="98" spans="1:55" x14ac:dyDescent="0.25">
      <c r="A98" s="50"/>
      <c r="C98" s="50"/>
      <c r="D98" s="50"/>
      <c r="E98" s="50"/>
      <c r="F98" s="50"/>
      <c r="G98" s="50"/>
      <c r="H98" s="50"/>
      <c r="I98" s="50"/>
      <c r="J98" s="50"/>
      <c r="K98" s="50"/>
      <c r="L98" s="50"/>
      <c r="M98" s="65"/>
      <c r="N98" s="65"/>
      <c r="O98" s="65"/>
      <c r="P98" s="64"/>
      <c r="Q98" s="50"/>
      <c r="R98" s="50"/>
      <c r="S98" s="50"/>
      <c r="T98" s="50"/>
      <c r="U98" s="50"/>
      <c r="V98" s="65"/>
      <c r="W98" s="65"/>
      <c r="X98" s="65"/>
      <c r="Y98" s="64"/>
      <c r="Z98" s="52"/>
      <c r="AA98" s="50"/>
      <c r="AB98" s="50"/>
      <c r="AC98" s="50"/>
      <c r="AD98" s="65"/>
      <c r="AE98" s="65"/>
      <c r="AF98" s="2"/>
      <c r="AG98" s="64"/>
      <c r="AH98" s="50"/>
      <c r="AI98" s="50"/>
      <c r="AJ98" s="50"/>
      <c r="AK98" s="50"/>
      <c r="AL98" s="50"/>
      <c r="AM98" s="50"/>
      <c r="AN98" s="65"/>
      <c r="AO98" s="65"/>
      <c r="AP98" s="65"/>
      <c r="AQ98" s="64"/>
      <c r="AR98" s="50"/>
      <c r="AS98" s="50"/>
      <c r="AT98" s="50"/>
      <c r="AU98" s="50"/>
      <c r="AV98" s="50"/>
      <c r="AW98" s="50"/>
      <c r="AX98" s="65"/>
      <c r="AY98" s="65"/>
      <c r="AZ98" s="65"/>
      <c r="BA98" s="64"/>
      <c r="BB98" s="50"/>
      <c r="BC98" s="50"/>
    </row>
    <row r="99" spans="1:55" x14ac:dyDescent="0.25">
      <c r="A99" s="50"/>
      <c r="C99" s="50"/>
      <c r="D99" s="50"/>
      <c r="E99" s="50"/>
      <c r="F99" s="50"/>
      <c r="G99" s="50"/>
      <c r="H99" s="50"/>
      <c r="I99" s="50"/>
      <c r="J99" s="50"/>
      <c r="K99" s="50"/>
      <c r="L99" s="50"/>
      <c r="M99" s="65"/>
      <c r="N99" s="65"/>
      <c r="O99" s="65"/>
      <c r="P99" s="64"/>
      <c r="Q99" s="50"/>
      <c r="R99" s="50"/>
      <c r="S99" s="50"/>
      <c r="T99" s="50"/>
      <c r="U99" s="50"/>
      <c r="V99" s="65"/>
      <c r="W99" s="65"/>
      <c r="X99" s="65"/>
      <c r="Y99" s="64"/>
      <c r="Z99" s="52"/>
      <c r="AA99" s="50"/>
      <c r="AB99" s="50"/>
      <c r="AC99" s="50"/>
      <c r="AD99" s="65"/>
      <c r="AE99" s="65"/>
      <c r="AF99" s="2"/>
      <c r="AG99" s="64"/>
      <c r="AH99" s="50"/>
      <c r="AI99" s="50"/>
      <c r="AJ99" s="50"/>
      <c r="AK99" s="50"/>
      <c r="AL99" s="50"/>
      <c r="AM99" s="50"/>
      <c r="AN99" s="65"/>
      <c r="AO99" s="65"/>
      <c r="AP99" s="65"/>
      <c r="AQ99" s="64"/>
      <c r="AR99" s="50"/>
      <c r="AS99" s="50"/>
      <c r="AT99" s="50"/>
      <c r="AU99" s="50"/>
      <c r="AV99" s="50"/>
      <c r="AW99" s="50"/>
      <c r="AX99" s="65"/>
      <c r="AY99" s="65"/>
      <c r="AZ99" s="65"/>
      <c r="BA99" s="64"/>
      <c r="BB99" s="50"/>
      <c r="BC99" s="50"/>
    </row>
    <row r="100" spans="1:55" x14ac:dyDescent="0.25">
      <c r="A100" s="50"/>
      <c r="C100" s="50"/>
      <c r="D100" s="50"/>
      <c r="E100" s="50"/>
      <c r="F100" s="50"/>
      <c r="G100" s="50"/>
      <c r="H100" s="50"/>
      <c r="I100" s="50"/>
      <c r="J100" s="50"/>
      <c r="K100" s="50"/>
      <c r="L100" s="50"/>
      <c r="M100" s="65"/>
      <c r="N100" s="65"/>
      <c r="O100" s="65"/>
      <c r="P100" s="64"/>
      <c r="Q100" s="50"/>
      <c r="R100" s="50"/>
      <c r="S100" s="50"/>
      <c r="T100" s="50"/>
      <c r="U100" s="50"/>
      <c r="V100" s="65"/>
      <c r="W100" s="65"/>
      <c r="X100" s="65"/>
      <c r="Y100" s="64"/>
      <c r="Z100" s="52"/>
      <c r="AA100" s="50"/>
      <c r="AB100" s="50"/>
      <c r="AC100" s="50"/>
      <c r="AD100" s="65"/>
      <c r="AE100" s="65"/>
      <c r="AF100" s="2"/>
      <c r="AG100" s="64"/>
      <c r="AH100" s="50"/>
      <c r="AI100" s="50"/>
      <c r="AJ100" s="50"/>
      <c r="AK100" s="50"/>
      <c r="AL100" s="50"/>
      <c r="AM100" s="50"/>
      <c r="AN100" s="65"/>
      <c r="AO100" s="65"/>
      <c r="AP100" s="65"/>
      <c r="AQ100" s="64"/>
      <c r="AR100" s="50"/>
      <c r="AS100" s="50"/>
      <c r="AT100" s="50"/>
      <c r="AU100" s="50"/>
      <c r="AV100" s="50"/>
      <c r="AW100" s="50"/>
      <c r="AX100" s="65"/>
      <c r="AY100" s="65"/>
      <c r="AZ100" s="65"/>
      <c r="BA100" s="64"/>
      <c r="BB100" s="50"/>
      <c r="BC100" s="50"/>
    </row>
    <row r="101" spans="1:55" x14ac:dyDescent="0.25">
      <c r="A101" s="50"/>
      <c r="C101" s="50"/>
      <c r="D101" s="50"/>
      <c r="E101" s="50"/>
      <c r="F101" s="50"/>
      <c r="G101" s="50"/>
      <c r="H101" s="50"/>
      <c r="I101" s="50"/>
      <c r="J101" s="50"/>
      <c r="K101" s="50"/>
      <c r="L101" s="50"/>
      <c r="M101" s="65"/>
      <c r="N101" s="65"/>
      <c r="O101" s="65"/>
      <c r="P101" s="64"/>
      <c r="Q101" s="50"/>
      <c r="R101" s="50"/>
      <c r="S101" s="50"/>
      <c r="T101" s="50"/>
      <c r="U101" s="50"/>
      <c r="V101" s="65"/>
      <c r="W101" s="65"/>
      <c r="X101" s="65"/>
      <c r="Y101" s="64"/>
      <c r="Z101" s="52"/>
      <c r="AA101" s="50"/>
      <c r="AB101" s="50"/>
      <c r="AC101" s="50"/>
      <c r="AD101" s="65"/>
      <c r="AE101" s="65"/>
      <c r="AF101" s="2"/>
      <c r="AG101" s="64"/>
      <c r="AH101" s="50"/>
      <c r="AI101" s="50"/>
      <c r="AJ101" s="50"/>
      <c r="AK101" s="50"/>
      <c r="AL101" s="50"/>
      <c r="AM101" s="50"/>
      <c r="AN101" s="65"/>
      <c r="AO101" s="65"/>
      <c r="AP101" s="65"/>
      <c r="AQ101" s="64"/>
      <c r="AR101" s="50"/>
      <c r="AS101" s="50"/>
      <c r="AT101" s="50"/>
      <c r="AU101" s="50"/>
      <c r="AV101" s="50"/>
      <c r="AW101" s="50"/>
      <c r="AX101" s="65"/>
      <c r="AY101" s="65"/>
      <c r="AZ101" s="65"/>
      <c r="BA101" s="64"/>
      <c r="BB101" s="50"/>
      <c r="BC101" s="50"/>
    </row>
    <row r="102" spans="1:55" x14ac:dyDescent="0.25">
      <c r="A102" s="50"/>
      <c r="C102" s="50"/>
      <c r="D102" s="50"/>
      <c r="E102" s="50"/>
      <c r="F102" s="50"/>
      <c r="G102" s="50"/>
      <c r="H102" s="50"/>
      <c r="I102" s="50"/>
      <c r="J102" s="50"/>
      <c r="K102" s="50"/>
      <c r="L102" s="50"/>
      <c r="M102" s="65"/>
      <c r="N102" s="65"/>
      <c r="O102" s="65"/>
      <c r="P102" s="64"/>
      <c r="Q102" s="50"/>
      <c r="R102" s="50"/>
      <c r="S102" s="50"/>
      <c r="T102" s="50"/>
      <c r="U102" s="50"/>
      <c r="V102" s="65"/>
      <c r="W102" s="65"/>
      <c r="X102" s="65"/>
      <c r="Y102" s="64"/>
      <c r="Z102" s="52"/>
      <c r="AA102" s="50"/>
      <c r="AB102" s="50"/>
      <c r="AC102" s="50"/>
      <c r="AD102" s="65"/>
      <c r="AE102" s="65"/>
      <c r="AF102" s="2"/>
      <c r="AG102" s="64"/>
      <c r="AH102" s="50"/>
      <c r="AI102" s="50"/>
      <c r="AJ102" s="50"/>
      <c r="AK102" s="50"/>
      <c r="AL102" s="50"/>
      <c r="AM102" s="50"/>
      <c r="AN102" s="65"/>
      <c r="AO102" s="65"/>
      <c r="AP102" s="65"/>
      <c r="AQ102" s="64"/>
      <c r="AR102" s="50"/>
      <c r="AS102" s="50"/>
      <c r="AT102" s="50"/>
      <c r="AU102" s="50"/>
      <c r="AV102" s="50"/>
      <c r="AW102" s="50"/>
      <c r="AX102" s="65"/>
      <c r="AY102" s="65"/>
      <c r="AZ102" s="65"/>
      <c r="BA102" s="64"/>
      <c r="BB102" s="50"/>
      <c r="BC102" s="50"/>
    </row>
    <row r="103" spans="1:55" x14ac:dyDescent="0.25">
      <c r="A103" s="50"/>
      <c r="C103" s="50"/>
      <c r="D103" s="50"/>
      <c r="E103" s="50"/>
      <c r="F103" s="50"/>
      <c r="G103" s="50"/>
      <c r="H103" s="50"/>
      <c r="I103" s="50"/>
      <c r="J103" s="50"/>
      <c r="K103" s="50"/>
      <c r="L103" s="50"/>
      <c r="M103" s="65"/>
      <c r="N103" s="65"/>
      <c r="O103" s="65"/>
      <c r="P103" s="64"/>
      <c r="Q103" s="50"/>
      <c r="R103" s="50"/>
      <c r="S103" s="50"/>
      <c r="T103" s="50"/>
      <c r="U103" s="50"/>
      <c r="V103" s="65"/>
      <c r="W103" s="65"/>
      <c r="X103" s="65"/>
      <c r="Y103" s="64"/>
      <c r="Z103" s="52"/>
      <c r="AA103" s="50"/>
      <c r="AB103" s="50"/>
      <c r="AC103" s="50"/>
      <c r="AD103" s="65"/>
      <c r="AE103" s="65"/>
      <c r="AF103" s="2"/>
      <c r="AG103" s="64"/>
      <c r="AH103" s="50"/>
      <c r="AI103" s="50"/>
      <c r="AJ103" s="50"/>
      <c r="AK103" s="50"/>
      <c r="AL103" s="50"/>
      <c r="AM103" s="50"/>
      <c r="AN103" s="65"/>
      <c r="AO103" s="65"/>
      <c r="AP103" s="65"/>
      <c r="AQ103" s="64"/>
      <c r="AR103" s="50"/>
      <c r="AS103" s="50"/>
      <c r="AT103" s="50"/>
      <c r="AU103" s="50"/>
      <c r="AV103" s="50"/>
      <c r="AW103" s="50"/>
      <c r="AX103" s="65"/>
      <c r="AY103" s="65"/>
      <c r="AZ103" s="65"/>
      <c r="BA103" s="64"/>
      <c r="BB103" s="50"/>
      <c r="BC103" s="50"/>
    </row>
    <row r="104" spans="1:55" x14ac:dyDescent="0.25">
      <c r="A104" s="50"/>
      <c r="C104" s="50"/>
      <c r="D104" s="50"/>
      <c r="E104" s="50"/>
      <c r="F104" s="50"/>
      <c r="G104" s="50"/>
      <c r="H104" s="50"/>
      <c r="I104" s="50"/>
      <c r="J104" s="50"/>
      <c r="K104" s="50"/>
      <c r="L104" s="50"/>
      <c r="M104" s="65"/>
      <c r="N104" s="65"/>
      <c r="O104" s="65"/>
      <c r="P104" s="64"/>
      <c r="Q104" s="50"/>
      <c r="R104" s="50"/>
      <c r="S104" s="50"/>
      <c r="T104" s="50"/>
      <c r="U104" s="50"/>
      <c r="V104" s="65"/>
      <c r="W104" s="65"/>
      <c r="X104" s="65"/>
      <c r="Y104" s="64"/>
      <c r="Z104" s="52"/>
      <c r="AA104" s="50"/>
      <c r="AB104" s="50"/>
      <c r="AC104" s="50"/>
      <c r="AD104" s="65"/>
      <c r="AE104" s="65"/>
      <c r="AF104" s="2"/>
      <c r="AG104" s="64"/>
      <c r="AH104" s="50"/>
      <c r="AI104" s="50"/>
      <c r="AJ104" s="50"/>
      <c r="AK104" s="50"/>
      <c r="AL104" s="50"/>
      <c r="AM104" s="50"/>
      <c r="AN104" s="65"/>
      <c r="AO104" s="65"/>
      <c r="AP104" s="65"/>
      <c r="AQ104" s="64"/>
      <c r="AR104" s="50"/>
      <c r="AS104" s="50"/>
      <c r="AT104" s="50"/>
      <c r="AU104" s="50"/>
      <c r="AV104" s="50"/>
      <c r="AW104" s="50"/>
      <c r="AX104" s="65"/>
      <c r="AY104" s="65"/>
      <c r="AZ104" s="65"/>
      <c r="BA104" s="64"/>
      <c r="BB104" s="50"/>
      <c r="BC104" s="50"/>
    </row>
    <row r="105" spans="1:55" x14ac:dyDescent="0.25">
      <c r="A105" s="50"/>
      <c r="C105" s="50"/>
      <c r="D105" s="50"/>
      <c r="E105" s="50"/>
      <c r="F105" s="50"/>
      <c r="G105" s="50"/>
      <c r="H105" s="50"/>
      <c r="I105" s="50"/>
      <c r="J105" s="50"/>
      <c r="K105" s="50"/>
      <c r="L105" s="50"/>
      <c r="M105" s="65"/>
      <c r="N105" s="65"/>
      <c r="O105" s="65"/>
      <c r="P105" s="64"/>
      <c r="Q105" s="50"/>
      <c r="R105" s="50"/>
      <c r="S105" s="50"/>
      <c r="T105" s="50"/>
      <c r="U105" s="50"/>
      <c r="V105" s="65"/>
      <c r="W105" s="65"/>
      <c r="X105" s="65"/>
      <c r="Y105" s="64"/>
      <c r="Z105" s="52"/>
      <c r="AA105" s="50"/>
      <c r="AB105" s="50"/>
      <c r="AC105" s="50"/>
      <c r="AD105" s="65"/>
      <c r="AE105" s="65"/>
      <c r="AF105" s="2"/>
      <c r="AG105" s="64"/>
      <c r="AH105" s="50"/>
      <c r="AI105" s="50"/>
      <c r="AJ105" s="50"/>
      <c r="AK105" s="50"/>
      <c r="AL105" s="50"/>
      <c r="AM105" s="50"/>
      <c r="AN105" s="65"/>
      <c r="AO105" s="65"/>
      <c r="AP105" s="65"/>
      <c r="AQ105" s="64"/>
      <c r="AR105" s="50"/>
      <c r="AS105" s="50"/>
      <c r="AT105" s="50"/>
      <c r="AU105" s="50"/>
      <c r="AV105" s="50"/>
      <c r="AW105" s="50"/>
      <c r="AX105" s="65"/>
      <c r="AY105" s="65"/>
      <c r="AZ105" s="65"/>
      <c r="BA105" s="64"/>
      <c r="BB105" s="50"/>
      <c r="BC105" s="50"/>
    </row>
    <row r="106" spans="1:55" x14ac:dyDescent="0.25">
      <c r="A106" s="50"/>
      <c r="C106" s="50"/>
      <c r="D106" s="50"/>
      <c r="E106" s="50"/>
      <c r="F106" s="50"/>
      <c r="G106" s="50"/>
      <c r="H106" s="50"/>
      <c r="I106" s="50"/>
      <c r="J106" s="50"/>
      <c r="K106" s="50"/>
      <c r="L106" s="50"/>
      <c r="M106" s="65"/>
      <c r="N106" s="65"/>
      <c r="O106" s="65"/>
      <c r="P106" s="64"/>
      <c r="Q106" s="50"/>
      <c r="R106" s="50"/>
      <c r="S106" s="50"/>
      <c r="T106" s="50"/>
      <c r="U106" s="50"/>
      <c r="V106" s="65"/>
      <c r="W106" s="65"/>
      <c r="X106" s="65"/>
      <c r="Y106" s="64"/>
      <c r="Z106" s="52"/>
      <c r="AA106" s="50"/>
      <c r="AB106" s="50"/>
      <c r="AC106" s="50"/>
      <c r="AD106" s="65"/>
      <c r="AE106" s="65"/>
      <c r="AF106" s="2"/>
      <c r="AG106" s="64"/>
      <c r="AH106" s="50"/>
      <c r="AI106" s="50"/>
      <c r="AJ106" s="50"/>
      <c r="AK106" s="50"/>
      <c r="AL106" s="50"/>
      <c r="AM106" s="50"/>
      <c r="AN106" s="65"/>
      <c r="AO106" s="65"/>
      <c r="AP106" s="65"/>
      <c r="AQ106" s="64"/>
      <c r="AR106" s="50"/>
      <c r="AS106" s="50"/>
      <c r="AT106" s="50"/>
      <c r="AU106" s="50"/>
      <c r="AV106" s="50"/>
      <c r="AW106" s="50"/>
      <c r="AX106" s="65"/>
      <c r="AY106" s="65"/>
      <c r="AZ106" s="65"/>
      <c r="BA106" s="64"/>
      <c r="BB106" s="50"/>
      <c r="BC106" s="50"/>
    </row>
    <row r="107" spans="1:55" x14ac:dyDescent="0.25">
      <c r="A107" s="50"/>
      <c r="C107" s="50"/>
      <c r="D107" s="50"/>
      <c r="E107" s="50"/>
      <c r="F107" s="50"/>
      <c r="G107" s="50"/>
      <c r="H107" s="50"/>
      <c r="I107" s="50"/>
      <c r="J107" s="50"/>
      <c r="K107" s="50"/>
      <c r="L107" s="50"/>
      <c r="M107" s="65"/>
      <c r="N107" s="65"/>
      <c r="O107" s="65"/>
      <c r="P107" s="64"/>
      <c r="Q107" s="50"/>
      <c r="R107" s="50"/>
      <c r="S107" s="50"/>
      <c r="T107" s="50"/>
      <c r="U107" s="50"/>
      <c r="V107" s="65"/>
      <c r="W107" s="65"/>
      <c r="X107" s="65"/>
      <c r="Y107" s="64"/>
      <c r="Z107" s="52"/>
      <c r="AA107" s="50"/>
      <c r="AB107" s="50"/>
      <c r="AC107" s="50"/>
      <c r="AD107" s="65"/>
      <c r="AE107" s="65"/>
      <c r="AF107" s="2"/>
      <c r="AG107" s="64"/>
      <c r="AH107" s="50"/>
      <c r="AI107" s="50"/>
      <c r="AJ107" s="50"/>
      <c r="AK107" s="50"/>
      <c r="AL107" s="50"/>
      <c r="AM107" s="50"/>
      <c r="AN107" s="65"/>
      <c r="AO107" s="65"/>
      <c r="AP107" s="65"/>
      <c r="AQ107" s="64"/>
      <c r="AR107" s="50"/>
      <c r="AS107" s="50"/>
      <c r="AT107" s="50"/>
      <c r="AU107" s="50"/>
      <c r="AV107" s="50"/>
      <c r="AW107" s="50"/>
      <c r="AX107" s="65"/>
      <c r="AY107" s="65"/>
      <c r="AZ107" s="65"/>
      <c r="BA107" s="64"/>
      <c r="BB107" s="50"/>
      <c r="BC107" s="50"/>
    </row>
    <row r="108" spans="1:55" x14ac:dyDescent="0.25">
      <c r="A108" s="50"/>
      <c r="C108" s="50"/>
      <c r="D108" s="50"/>
      <c r="E108" s="50"/>
      <c r="F108" s="50"/>
      <c r="G108" s="50"/>
      <c r="H108" s="50"/>
      <c r="I108" s="50"/>
      <c r="J108" s="50"/>
      <c r="K108" s="50"/>
      <c r="L108" s="50"/>
      <c r="M108" s="65"/>
      <c r="N108" s="65"/>
      <c r="O108" s="65"/>
      <c r="P108" s="64"/>
      <c r="Q108" s="50"/>
      <c r="R108" s="50"/>
      <c r="S108" s="50"/>
      <c r="T108" s="50"/>
      <c r="U108" s="50"/>
      <c r="V108" s="65"/>
      <c r="W108" s="65"/>
      <c r="X108" s="65"/>
      <c r="Y108" s="64"/>
      <c r="Z108" s="52"/>
      <c r="AA108" s="50"/>
      <c r="AB108" s="50"/>
      <c r="AC108" s="50"/>
      <c r="AD108" s="65"/>
      <c r="AE108" s="65"/>
      <c r="AF108" s="2"/>
      <c r="AG108" s="64"/>
      <c r="AH108" s="50"/>
      <c r="AI108" s="50"/>
      <c r="AJ108" s="50"/>
      <c r="AK108" s="50"/>
      <c r="AL108" s="50"/>
      <c r="AM108" s="50"/>
      <c r="AN108" s="65"/>
      <c r="AO108" s="65"/>
      <c r="AP108" s="65"/>
      <c r="AQ108" s="64"/>
      <c r="AR108" s="50"/>
      <c r="AS108" s="50"/>
      <c r="AT108" s="50"/>
      <c r="AU108" s="50"/>
      <c r="AV108" s="50"/>
      <c r="AW108" s="50"/>
      <c r="AX108" s="65"/>
      <c r="AY108" s="65"/>
      <c r="AZ108" s="65"/>
      <c r="BA108" s="64"/>
      <c r="BB108" s="50"/>
      <c r="BC108" s="50"/>
    </row>
    <row r="109" spans="1:55" x14ac:dyDescent="0.25">
      <c r="A109" s="50"/>
      <c r="C109" s="50"/>
      <c r="D109" s="50"/>
      <c r="E109" s="50"/>
      <c r="F109" s="50"/>
      <c r="G109" s="50"/>
      <c r="H109" s="50"/>
      <c r="I109" s="50"/>
      <c r="J109" s="50"/>
      <c r="K109" s="50"/>
      <c r="L109" s="50"/>
      <c r="M109" s="65"/>
      <c r="N109" s="65"/>
      <c r="O109" s="65"/>
      <c r="P109" s="64"/>
      <c r="Q109" s="50"/>
      <c r="R109" s="50"/>
      <c r="S109" s="50"/>
      <c r="T109" s="50"/>
      <c r="U109" s="50"/>
      <c r="V109" s="65"/>
      <c r="W109" s="65"/>
      <c r="X109" s="65"/>
      <c r="Y109" s="64"/>
      <c r="Z109" s="52"/>
      <c r="AA109" s="50"/>
      <c r="AB109" s="50"/>
      <c r="AC109" s="50"/>
      <c r="AD109" s="65"/>
      <c r="AE109" s="65"/>
      <c r="AF109" s="2"/>
      <c r="AG109" s="64"/>
      <c r="AH109" s="50"/>
      <c r="AI109" s="50"/>
      <c r="AJ109" s="50"/>
      <c r="AK109" s="50"/>
      <c r="AL109" s="50"/>
      <c r="AM109" s="50"/>
      <c r="AN109" s="65"/>
      <c r="AO109" s="65"/>
      <c r="AP109" s="65"/>
      <c r="AQ109" s="64"/>
      <c r="AR109" s="50"/>
      <c r="AS109" s="50"/>
      <c r="AT109" s="50"/>
      <c r="AU109" s="50"/>
      <c r="AV109" s="50"/>
      <c r="AW109" s="50"/>
      <c r="AX109" s="65"/>
      <c r="AY109" s="65"/>
      <c r="AZ109" s="65"/>
      <c r="BA109" s="64"/>
      <c r="BB109" s="50"/>
      <c r="BC109" s="50"/>
    </row>
    <row r="110" spans="1:55" x14ac:dyDescent="0.25">
      <c r="A110" s="50"/>
      <c r="C110" s="50"/>
      <c r="D110" s="50"/>
      <c r="E110" s="50"/>
      <c r="F110" s="50"/>
      <c r="G110" s="50"/>
      <c r="H110" s="50"/>
      <c r="I110" s="50"/>
      <c r="J110" s="50"/>
      <c r="K110" s="50"/>
      <c r="L110" s="50"/>
      <c r="M110" s="65"/>
      <c r="N110" s="65"/>
      <c r="O110" s="65"/>
      <c r="P110" s="64"/>
      <c r="Q110" s="50"/>
      <c r="R110" s="50"/>
      <c r="S110" s="50"/>
      <c r="T110" s="50"/>
      <c r="U110" s="50"/>
      <c r="V110" s="65"/>
      <c r="W110" s="65"/>
      <c r="X110" s="65"/>
      <c r="Y110" s="64"/>
      <c r="Z110" s="52"/>
      <c r="AA110" s="50"/>
      <c r="AB110" s="50"/>
      <c r="AC110" s="50"/>
      <c r="AD110" s="65"/>
      <c r="AE110" s="65"/>
      <c r="AF110" s="2"/>
      <c r="AG110" s="64"/>
      <c r="AH110" s="50"/>
      <c r="AI110" s="50"/>
      <c r="AJ110" s="50"/>
      <c r="AK110" s="50"/>
      <c r="AL110" s="50"/>
      <c r="AM110" s="50"/>
      <c r="AN110" s="65"/>
      <c r="AO110" s="65"/>
      <c r="AP110" s="65"/>
      <c r="AQ110" s="64"/>
      <c r="AR110" s="50"/>
      <c r="AS110" s="50"/>
      <c r="AT110" s="50"/>
      <c r="AU110" s="50"/>
      <c r="AV110" s="50"/>
      <c r="AW110" s="50"/>
      <c r="AX110" s="65"/>
      <c r="AY110" s="65"/>
      <c r="AZ110" s="65"/>
      <c r="BA110" s="64"/>
      <c r="BB110" s="50"/>
      <c r="BC110" s="50"/>
    </row>
    <row r="111" spans="1:55" x14ac:dyDescent="0.25">
      <c r="A111" s="50"/>
      <c r="C111" s="50"/>
      <c r="D111" s="50"/>
      <c r="E111" s="50"/>
      <c r="F111" s="50"/>
      <c r="G111" s="50"/>
      <c r="H111" s="50"/>
      <c r="I111" s="50"/>
      <c r="J111" s="50"/>
      <c r="K111" s="50"/>
      <c r="L111" s="50"/>
      <c r="M111" s="65"/>
      <c r="N111" s="65"/>
      <c r="O111" s="65"/>
      <c r="P111" s="64"/>
      <c r="Q111" s="50"/>
      <c r="R111" s="50"/>
      <c r="S111" s="50"/>
      <c r="T111" s="50"/>
      <c r="U111" s="50"/>
      <c r="V111" s="65"/>
      <c r="W111" s="65"/>
      <c r="X111" s="65"/>
      <c r="Y111" s="64"/>
      <c r="Z111" s="52"/>
      <c r="AA111" s="50"/>
      <c r="AB111" s="50"/>
      <c r="AC111" s="50"/>
      <c r="AD111" s="65"/>
      <c r="AE111" s="65"/>
      <c r="AF111" s="2"/>
      <c r="AG111" s="64"/>
      <c r="AH111" s="50"/>
      <c r="AI111" s="50"/>
      <c r="AJ111" s="50"/>
      <c r="AK111" s="50"/>
      <c r="AL111" s="50"/>
      <c r="AM111" s="50"/>
      <c r="AN111" s="65"/>
      <c r="AO111" s="65"/>
      <c r="AP111" s="65"/>
      <c r="AQ111" s="64"/>
      <c r="AR111" s="50"/>
      <c r="AS111" s="50"/>
      <c r="AT111" s="50"/>
      <c r="AU111" s="50"/>
      <c r="AV111" s="50"/>
      <c r="AW111" s="50"/>
      <c r="AX111" s="65"/>
      <c r="AY111" s="65"/>
      <c r="AZ111" s="65"/>
      <c r="BA111" s="64"/>
      <c r="BB111" s="50"/>
      <c r="BC111" s="50"/>
    </row>
    <row r="112" spans="1:55" x14ac:dyDescent="0.25">
      <c r="A112" s="50"/>
      <c r="C112" s="50"/>
      <c r="D112" s="50"/>
      <c r="E112" s="50"/>
      <c r="F112" s="50"/>
      <c r="G112" s="50"/>
      <c r="H112" s="50"/>
      <c r="I112" s="50"/>
      <c r="J112" s="50"/>
      <c r="K112" s="50"/>
      <c r="L112" s="50"/>
      <c r="M112" s="65"/>
      <c r="N112" s="65"/>
      <c r="O112" s="65"/>
      <c r="P112" s="64"/>
      <c r="Q112" s="50"/>
      <c r="R112" s="50"/>
      <c r="S112" s="50"/>
      <c r="T112" s="50"/>
      <c r="U112" s="50"/>
      <c r="V112" s="65"/>
      <c r="W112" s="65"/>
      <c r="X112" s="65"/>
      <c r="Y112" s="64"/>
      <c r="Z112" s="52"/>
      <c r="AA112" s="50"/>
      <c r="AB112" s="50"/>
      <c r="AC112" s="50"/>
      <c r="AD112" s="65"/>
      <c r="AE112" s="65"/>
      <c r="AF112" s="2"/>
      <c r="AG112" s="64"/>
      <c r="AH112" s="50"/>
      <c r="AI112" s="50"/>
      <c r="AJ112" s="50"/>
      <c r="AK112" s="50"/>
      <c r="AL112" s="50"/>
      <c r="AM112" s="50"/>
      <c r="AN112" s="65"/>
      <c r="AO112" s="65"/>
      <c r="AP112" s="65"/>
      <c r="AQ112" s="64"/>
      <c r="AR112" s="50"/>
      <c r="AS112" s="50"/>
      <c r="AT112" s="50"/>
      <c r="AU112" s="50"/>
      <c r="AV112" s="50"/>
      <c r="AW112" s="50"/>
      <c r="AX112" s="65"/>
      <c r="AY112" s="65"/>
      <c r="AZ112" s="65"/>
      <c r="BA112" s="64"/>
      <c r="BB112" s="50"/>
      <c r="BC112" s="50"/>
    </row>
    <row r="113" spans="1:55" x14ac:dyDescent="0.25">
      <c r="A113" s="50"/>
      <c r="C113" s="50"/>
      <c r="D113" s="50"/>
      <c r="E113" s="50"/>
      <c r="F113" s="50"/>
      <c r="G113" s="50"/>
      <c r="H113" s="50"/>
      <c r="I113" s="50"/>
      <c r="J113" s="50"/>
      <c r="K113" s="50"/>
      <c r="L113" s="50"/>
      <c r="M113" s="65"/>
      <c r="N113" s="65"/>
      <c r="O113" s="65"/>
      <c r="P113" s="64"/>
      <c r="Q113" s="50"/>
      <c r="R113" s="50"/>
      <c r="S113" s="50"/>
      <c r="T113" s="50"/>
      <c r="U113" s="50"/>
      <c r="V113" s="65"/>
      <c r="W113" s="65"/>
      <c r="X113" s="65"/>
      <c r="Y113" s="64"/>
      <c r="Z113" s="52"/>
      <c r="AA113" s="50"/>
      <c r="AB113" s="50"/>
      <c r="AC113" s="50"/>
      <c r="AD113" s="65"/>
      <c r="AE113" s="65"/>
      <c r="AF113" s="2"/>
      <c r="AG113" s="64"/>
      <c r="AH113" s="50"/>
      <c r="AI113" s="50"/>
      <c r="AJ113" s="50"/>
      <c r="AK113" s="50"/>
      <c r="AL113" s="50"/>
      <c r="AM113" s="50"/>
      <c r="AN113" s="65"/>
      <c r="AO113" s="65"/>
      <c r="AP113" s="65"/>
      <c r="AQ113" s="64"/>
      <c r="AR113" s="50"/>
      <c r="AS113" s="50"/>
      <c r="AT113" s="50"/>
      <c r="AU113" s="50"/>
      <c r="AV113" s="50"/>
      <c r="AW113" s="50"/>
      <c r="AX113" s="65"/>
      <c r="AY113" s="65"/>
      <c r="AZ113" s="65"/>
      <c r="BA113" s="64"/>
      <c r="BB113" s="50"/>
      <c r="BC113" s="50"/>
    </row>
    <row r="114" spans="1:55" x14ac:dyDescent="0.25">
      <c r="A114" s="50"/>
      <c r="C114" s="50"/>
      <c r="D114" s="50"/>
      <c r="E114" s="50"/>
      <c r="F114" s="50"/>
      <c r="G114" s="50"/>
      <c r="H114" s="50"/>
      <c r="I114" s="50"/>
      <c r="J114" s="50"/>
      <c r="K114" s="50"/>
      <c r="L114" s="50"/>
      <c r="M114" s="65"/>
      <c r="N114" s="65"/>
      <c r="O114" s="65"/>
      <c r="P114" s="64"/>
      <c r="Q114" s="50"/>
      <c r="R114" s="50"/>
      <c r="S114" s="50"/>
      <c r="T114" s="50"/>
      <c r="U114" s="50"/>
      <c r="V114" s="65"/>
      <c r="W114" s="65"/>
      <c r="X114" s="65"/>
      <c r="Y114" s="64"/>
      <c r="Z114" s="52"/>
      <c r="AA114" s="50"/>
      <c r="AB114" s="50"/>
      <c r="AC114" s="50"/>
      <c r="AD114" s="65"/>
      <c r="AE114" s="65"/>
      <c r="AF114" s="2"/>
      <c r="AG114" s="64"/>
      <c r="AH114" s="50"/>
      <c r="AI114" s="50"/>
      <c r="AJ114" s="50"/>
      <c r="AK114" s="50"/>
      <c r="AL114" s="50"/>
      <c r="AM114" s="50"/>
      <c r="AN114" s="65"/>
      <c r="AO114" s="65"/>
      <c r="AP114" s="65"/>
      <c r="AQ114" s="64"/>
      <c r="AR114" s="50"/>
      <c r="AS114" s="50"/>
      <c r="AT114" s="50"/>
      <c r="AU114" s="50"/>
      <c r="AV114" s="50"/>
      <c r="AW114" s="50"/>
      <c r="AX114" s="65"/>
      <c r="AY114" s="65"/>
      <c r="AZ114" s="65"/>
      <c r="BA114" s="64"/>
      <c r="BB114" s="50"/>
      <c r="BC114" s="50"/>
    </row>
    <row r="115" spans="1:55" x14ac:dyDescent="0.25">
      <c r="A115" s="50"/>
      <c r="C115" s="50"/>
      <c r="D115" s="50"/>
      <c r="E115" s="50"/>
      <c r="F115" s="50"/>
      <c r="G115" s="50"/>
      <c r="H115" s="50"/>
      <c r="I115" s="50"/>
      <c r="J115" s="50"/>
      <c r="K115" s="50"/>
      <c r="L115" s="50"/>
      <c r="M115" s="65"/>
      <c r="N115" s="65"/>
      <c r="O115" s="65"/>
      <c r="P115" s="64"/>
      <c r="Q115" s="50"/>
      <c r="R115" s="50"/>
      <c r="S115" s="50"/>
      <c r="T115" s="50"/>
      <c r="U115" s="50"/>
      <c r="V115" s="65"/>
      <c r="W115" s="65"/>
      <c r="X115" s="65"/>
      <c r="Y115" s="64"/>
      <c r="Z115" s="52"/>
      <c r="AA115" s="50"/>
      <c r="AB115" s="50"/>
      <c r="AC115" s="50"/>
      <c r="AD115" s="65"/>
      <c r="AE115" s="65"/>
      <c r="AF115" s="2"/>
      <c r="AG115" s="64"/>
      <c r="AH115" s="50"/>
      <c r="AI115" s="50"/>
      <c r="AJ115" s="50"/>
      <c r="AK115" s="50"/>
      <c r="AL115" s="50"/>
      <c r="AM115" s="50"/>
      <c r="AN115" s="65"/>
      <c r="AO115" s="65"/>
      <c r="AP115" s="65"/>
      <c r="AQ115" s="64"/>
      <c r="AR115" s="50"/>
      <c r="AS115" s="50"/>
      <c r="AT115" s="50"/>
      <c r="AU115" s="50"/>
      <c r="AV115" s="50"/>
      <c r="AW115" s="50"/>
      <c r="AX115" s="65"/>
      <c r="AY115" s="65"/>
      <c r="AZ115" s="65"/>
      <c r="BA115" s="64"/>
      <c r="BB115" s="50"/>
      <c r="BC115" s="50"/>
    </row>
    <row r="116" spans="1:55" x14ac:dyDescent="0.25">
      <c r="A116" s="50"/>
      <c r="C116" s="50"/>
      <c r="D116" s="50"/>
      <c r="E116" s="50"/>
      <c r="F116" s="50"/>
      <c r="G116" s="50"/>
      <c r="H116" s="50"/>
      <c r="I116" s="50"/>
      <c r="J116" s="50"/>
      <c r="K116" s="50"/>
      <c r="L116" s="50"/>
      <c r="M116" s="65"/>
      <c r="N116" s="65"/>
      <c r="O116" s="65"/>
      <c r="P116" s="64"/>
      <c r="Q116" s="50"/>
      <c r="R116" s="50"/>
      <c r="S116" s="50"/>
      <c r="T116" s="50"/>
      <c r="U116" s="50"/>
      <c r="V116" s="65"/>
      <c r="W116" s="65"/>
      <c r="X116" s="65"/>
      <c r="Y116" s="64"/>
      <c r="Z116" s="52"/>
      <c r="AA116" s="50"/>
      <c r="AB116" s="50"/>
      <c r="AC116" s="50"/>
      <c r="AD116" s="65"/>
      <c r="AE116" s="65"/>
      <c r="AF116" s="2"/>
      <c r="AG116" s="64"/>
      <c r="AH116" s="50"/>
      <c r="AI116" s="50"/>
      <c r="AJ116" s="50"/>
      <c r="AK116" s="50"/>
      <c r="AL116" s="50"/>
      <c r="AM116" s="50"/>
      <c r="AN116" s="65"/>
      <c r="AO116" s="65"/>
      <c r="AP116" s="65"/>
      <c r="AQ116" s="64"/>
      <c r="AR116" s="50"/>
      <c r="AS116" s="50"/>
      <c r="AT116" s="50"/>
      <c r="AU116" s="50"/>
      <c r="AV116" s="50"/>
      <c r="AW116" s="50"/>
      <c r="AX116" s="65"/>
      <c r="AY116" s="65"/>
      <c r="AZ116" s="65"/>
      <c r="BA116" s="64"/>
      <c r="BB116" s="50"/>
      <c r="BC116" s="50"/>
    </row>
    <row r="117" spans="1:55" x14ac:dyDescent="0.25">
      <c r="A117" s="50"/>
      <c r="C117" s="50"/>
      <c r="D117" s="50"/>
      <c r="E117" s="50"/>
      <c r="F117" s="50"/>
      <c r="G117" s="50"/>
      <c r="H117" s="50"/>
      <c r="I117" s="50"/>
      <c r="J117" s="50"/>
      <c r="K117" s="50"/>
      <c r="L117" s="50"/>
      <c r="M117" s="65"/>
      <c r="N117" s="65"/>
      <c r="O117" s="65"/>
      <c r="P117" s="64"/>
      <c r="Q117" s="50"/>
      <c r="R117" s="50"/>
      <c r="S117" s="50"/>
      <c r="T117" s="50"/>
      <c r="U117" s="50"/>
      <c r="V117" s="65"/>
      <c r="W117" s="65"/>
      <c r="X117" s="65"/>
      <c r="Y117" s="64"/>
      <c r="Z117" s="52"/>
      <c r="AA117" s="50"/>
      <c r="AB117" s="50"/>
      <c r="AC117" s="50"/>
      <c r="AD117" s="65"/>
      <c r="AE117" s="65"/>
      <c r="AF117" s="2"/>
      <c r="AG117" s="64"/>
      <c r="AH117" s="50"/>
      <c r="AI117" s="50"/>
      <c r="AJ117" s="50"/>
      <c r="AK117" s="50"/>
      <c r="AL117" s="50"/>
      <c r="AM117" s="50"/>
      <c r="AN117" s="65"/>
      <c r="AO117" s="65"/>
      <c r="AP117" s="65"/>
      <c r="AQ117" s="64"/>
      <c r="AR117" s="50"/>
      <c r="AS117" s="50"/>
      <c r="AT117" s="50"/>
      <c r="AU117" s="50"/>
      <c r="AV117" s="50"/>
      <c r="AW117" s="50"/>
      <c r="AX117" s="65"/>
      <c r="AY117" s="65"/>
      <c r="AZ117" s="65"/>
      <c r="BA117" s="64"/>
      <c r="BB117" s="50"/>
      <c r="BC117" s="50"/>
    </row>
    <row r="118" spans="1:55" x14ac:dyDescent="0.25">
      <c r="A118" s="50"/>
      <c r="C118" s="50"/>
      <c r="D118" s="50"/>
      <c r="E118" s="50"/>
      <c r="F118" s="50"/>
      <c r="G118" s="50"/>
      <c r="H118" s="50"/>
      <c r="I118" s="50"/>
      <c r="J118" s="50"/>
      <c r="K118" s="50"/>
      <c r="L118" s="50"/>
      <c r="M118" s="65"/>
      <c r="N118" s="65"/>
      <c r="O118" s="65"/>
      <c r="P118" s="64"/>
      <c r="Q118" s="50"/>
      <c r="R118" s="50"/>
      <c r="S118" s="50"/>
      <c r="T118" s="50"/>
      <c r="U118" s="50"/>
      <c r="V118" s="65"/>
      <c r="W118" s="65"/>
      <c r="X118" s="65"/>
      <c r="Y118" s="64"/>
      <c r="Z118" s="52"/>
      <c r="AA118" s="50"/>
      <c r="AB118" s="50"/>
      <c r="AC118" s="50"/>
      <c r="AD118" s="65"/>
      <c r="AE118" s="65"/>
      <c r="AF118" s="2"/>
      <c r="AG118" s="64"/>
      <c r="AH118" s="50"/>
      <c r="AI118" s="50"/>
      <c r="AJ118" s="50"/>
      <c r="AK118" s="50"/>
      <c r="AL118" s="50"/>
      <c r="AM118" s="50"/>
      <c r="AN118" s="65"/>
      <c r="AO118" s="65"/>
      <c r="AP118" s="65"/>
      <c r="AQ118" s="64"/>
      <c r="AR118" s="50"/>
      <c r="AS118" s="50"/>
      <c r="AT118" s="50"/>
      <c r="AU118" s="50"/>
      <c r="AV118" s="50"/>
      <c r="AW118" s="50"/>
      <c r="AX118" s="65"/>
      <c r="AY118" s="65"/>
      <c r="AZ118" s="65"/>
      <c r="BA118" s="64"/>
      <c r="BB118" s="50"/>
      <c r="BC118" s="50"/>
    </row>
    <row r="119" spans="1:55" x14ac:dyDescent="0.25">
      <c r="A119" s="50"/>
      <c r="C119" s="50"/>
      <c r="D119" s="50"/>
      <c r="E119" s="50"/>
      <c r="F119" s="50"/>
      <c r="G119" s="50"/>
      <c r="H119" s="50"/>
      <c r="I119" s="50"/>
      <c r="J119" s="50"/>
      <c r="K119" s="50"/>
      <c r="L119" s="50"/>
      <c r="M119" s="65"/>
      <c r="N119" s="65"/>
      <c r="O119" s="65"/>
      <c r="P119" s="64"/>
      <c r="Q119" s="50"/>
      <c r="R119" s="50"/>
      <c r="S119" s="50"/>
      <c r="T119" s="50"/>
      <c r="U119" s="50"/>
      <c r="V119" s="65"/>
      <c r="W119" s="65"/>
      <c r="X119" s="65"/>
      <c r="Y119" s="64"/>
      <c r="Z119" s="52"/>
      <c r="AA119" s="50"/>
      <c r="AB119" s="50"/>
      <c r="AC119" s="50"/>
      <c r="AD119" s="65"/>
      <c r="AE119" s="65"/>
      <c r="AF119" s="2"/>
      <c r="AG119" s="64"/>
      <c r="AH119" s="50"/>
      <c r="AI119" s="50"/>
      <c r="AJ119" s="50"/>
      <c r="AK119" s="50"/>
      <c r="AL119" s="50"/>
      <c r="AM119" s="50"/>
      <c r="AN119" s="65"/>
      <c r="AO119" s="65"/>
      <c r="AP119" s="65"/>
      <c r="AQ119" s="64"/>
      <c r="AR119" s="50"/>
      <c r="AS119" s="50"/>
      <c r="AT119" s="50"/>
      <c r="AU119" s="50"/>
      <c r="AV119" s="50"/>
      <c r="AW119" s="50"/>
      <c r="AX119" s="65"/>
      <c r="AY119" s="65"/>
      <c r="AZ119" s="65"/>
      <c r="BA119" s="64"/>
      <c r="BB119" s="50"/>
      <c r="BC119" s="50"/>
    </row>
    <row r="120" spans="1:55" x14ac:dyDescent="0.25">
      <c r="A120" s="50"/>
      <c r="C120" s="50"/>
      <c r="D120" s="50"/>
      <c r="E120" s="50"/>
      <c r="F120" s="50"/>
      <c r="G120" s="50"/>
      <c r="H120" s="50"/>
      <c r="I120" s="50"/>
      <c r="J120" s="50"/>
      <c r="K120" s="50"/>
      <c r="L120" s="50"/>
      <c r="M120" s="65"/>
      <c r="N120" s="65"/>
      <c r="O120" s="65"/>
      <c r="P120" s="64"/>
      <c r="Q120" s="50"/>
      <c r="R120" s="50"/>
      <c r="S120" s="50"/>
      <c r="T120" s="50"/>
      <c r="U120" s="50"/>
      <c r="V120" s="65"/>
      <c r="W120" s="65"/>
      <c r="X120" s="65"/>
      <c r="Y120" s="64"/>
      <c r="Z120" s="52"/>
      <c r="AA120" s="50"/>
      <c r="AB120" s="50"/>
      <c r="AC120" s="50"/>
      <c r="AD120" s="65"/>
      <c r="AE120" s="65"/>
      <c r="AF120" s="2"/>
      <c r="AG120" s="64"/>
      <c r="AH120" s="50"/>
      <c r="AI120" s="50"/>
      <c r="AJ120" s="50"/>
      <c r="AK120" s="50"/>
      <c r="AL120" s="50"/>
      <c r="AM120" s="50"/>
      <c r="AN120" s="65"/>
      <c r="AO120" s="65"/>
      <c r="AP120" s="65"/>
      <c r="AQ120" s="64"/>
      <c r="AR120" s="50"/>
      <c r="AS120" s="50"/>
      <c r="AT120" s="50"/>
      <c r="AU120" s="50"/>
      <c r="AV120" s="50"/>
      <c r="AW120" s="50"/>
      <c r="AX120" s="65"/>
      <c r="AY120" s="65"/>
      <c r="AZ120" s="65"/>
      <c r="BA120" s="64"/>
      <c r="BB120" s="50"/>
      <c r="BC120" s="50"/>
    </row>
    <row r="121" spans="1:55" x14ac:dyDescent="0.25">
      <c r="A121" s="50"/>
      <c r="C121" s="50"/>
      <c r="D121" s="50"/>
      <c r="E121" s="50"/>
      <c r="F121" s="50"/>
      <c r="G121" s="50"/>
      <c r="H121" s="50"/>
      <c r="I121" s="50"/>
      <c r="J121" s="50"/>
      <c r="K121" s="50"/>
      <c r="L121" s="50"/>
      <c r="M121" s="65"/>
      <c r="N121" s="65"/>
      <c r="O121" s="65"/>
      <c r="P121" s="64"/>
      <c r="Q121" s="50"/>
      <c r="R121" s="50"/>
      <c r="S121" s="50"/>
      <c r="T121" s="50"/>
      <c r="U121" s="50"/>
      <c r="V121" s="65"/>
      <c r="W121" s="65"/>
      <c r="X121" s="65"/>
      <c r="Y121" s="64"/>
      <c r="Z121" s="52"/>
      <c r="AA121" s="50"/>
      <c r="AB121" s="50"/>
      <c r="AC121" s="50"/>
      <c r="AD121" s="65"/>
      <c r="AE121" s="65"/>
      <c r="AF121" s="2"/>
      <c r="AG121" s="64"/>
      <c r="AH121" s="50"/>
      <c r="AI121" s="50"/>
      <c r="AJ121" s="50"/>
      <c r="AK121" s="50"/>
      <c r="AL121" s="50"/>
      <c r="AM121" s="50"/>
      <c r="AN121" s="65"/>
      <c r="AO121" s="65"/>
      <c r="AP121" s="65"/>
      <c r="AQ121" s="64"/>
      <c r="AR121" s="50"/>
      <c r="AS121" s="50"/>
      <c r="AT121" s="50"/>
      <c r="AU121" s="50"/>
      <c r="AV121" s="50"/>
      <c r="AW121" s="50"/>
      <c r="AX121" s="65"/>
      <c r="AY121" s="65"/>
      <c r="AZ121" s="65"/>
      <c r="BA121" s="64"/>
      <c r="BB121" s="50"/>
      <c r="BC121" s="50"/>
    </row>
    <row r="122" spans="1:55" x14ac:dyDescent="0.25">
      <c r="A122" s="50"/>
      <c r="C122" s="50"/>
      <c r="D122" s="50"/>
      <c r="E122" s="50"/>
      <c r="F122" s="50"/>
      <c r="G122" s="50"/>
      <c r="H122" s="50"/>
      <c r="I122" s="50"/>
      <c r="J122" s="50"/>
      <c r="K122" s="50"/>
      <c r="L122" s="50"/>
      <c r="M122" s="65"/>
      <c r="N122" s="65"/>
      <c r="O122" s="65"/>
      <c r="P122" s="64"/>
      <c r="Q122" s="50"/>
      <c r="R122" s="50"/>
      <c r="S122" s="50"/>
      <c r="T122" s="50"/>
      <c r="U122" s="50"/>
      <c r="V122" s="65"/>
      <c r="W122" s="65"/>
      <c r="X122" s="65"/>
      <c r="Y122" s="64"/>
      <c r="Z122" s="52"/>
      <c r="AA122" s="50"/>
      <c r="AB122" s="50"/>
      <c r="AC122" s="50"/>
      <c r="AD122" s="65"/>
      <c r="AE122" s="65"/>
      <c r="AF122" s="2"/>
      <c r="AG122" s="64"/>
      <c r="AH122" s="50"/>
      <c r="AI122" s="50"/>
      <c r="AJ122" s="50"/>
      <c r="AK122" s="50"/>
      <c r="AL122" s="50"/>
      <c r="AM122" s="50"/>
      <c r="AN122" s="65"/>
      <c r="AO122" s="65"/>
      <c r="AP122" s="65"/>
      <c r="AQ122" s="64"/>
      <c r="AR122" s="50"/>
      <c r="AS122" s="50"/>
      <c r="AT122" s="50"/>
      <c r="AU122" s="50"/>
      <c r="AV122" s="50"/>
      <c r="AW122" s="50"/>
      <c r="AX122" s="65"/>
      <c r="AY122" s="65"/>
      <c r="AZ122" s="65"/>
      <c r="BA122" s="64"/>
      <c r="BB122" s="50"/>
      <c r="BC122" s="50"/>
    </row>
    <row r="123" spans="1:55" x14ac:dyDescent="0.25">
      <c r="A123" s="50"/>
      <c r="C123" s="50"/>
      <c r="D123" s="50"/>
      <c r="E123" s="50"/>
      <c r="F123" s="50"/>
      <c r="G123" s="50"/>
      <c r="H123" s="50"/>
      <c r="I123" s="50"/>
      <c r="J123" s="50"/>
      <c r="K123" s="50"/>
      <c r="L123" s="50"/>
      <c r="M123" s="65"/>
      <c r="N123" s="65"/>
      <c r="O123" s="65"/>
      <c r="P123" s="64"/>
      <c r="Q123" s="50"/>
      <c r="R123" s="50"/>
      <c r="S123" s="50"/>
      <c r="T123" s="50"/>
      <c r="U123" s="50"/>
      <c r="V123" s="65"/>
      <c r="W123" s="65"/>
      <c r="X123" s="65"/>
      <c r="Y123" s="64"/>
      <c r="Z123" s="52"/>
      <c r="AA123" s="50"/>
      <c r="AB123" s="50"/>
      <c r="AC123" s="50"/>
      <c r="AD123" s="65"/>
      <c r="AE123" s="65"/>
      <c r="AF123" s="2"/>
      <c r="AG123" s="64"/>
      <c r="AH123" s="50"/>
      <c r="AI123" s="50"/>
      <c r="AJ123" s="50"/>
      <c r="AK123" s="50"/>
      <c r="AL123" s="50"/>
      <c r="AM123" s="50"/>
      <c r="AN123" s="65"/>
      <c r="AO123" s="65"/>
      <c r="AP123" s="65"/>
      <c r="AQ123" s="64"/>
      <c r="AR123" s="50"/>
      <c r="AS123" s="50"/>
      <c r="AT123" s="50"/>
      <c r="AU123" s="50"/>
      <c r="AV123" s="50"/>
      <c r="AW123" s="50"/>
      <c r="AX123" s="65"/>
      <c r="AY123" s="65"/>
      <c r="AZ123" s="65"/>
      <c r="BA123" s="64"/>
      <c r="BB123" s="50"/>
      <c r="BC123" s="50"/>
    </row>
    <row r="124" spans="1:55" x14ac:dyDescent="0.25">
      <c r="A124" s="50"/>
      <c r="C124" s="50"/>
      <c r="D124" s="50"/>
      <c r="E124" s="50"/>
      <c r="F124" s="50"/>
      <c r="G124" s="50"/>
      <c r="H124" s="50"/>
      <c r="I124" s="50"/>
      <c r="J124" s="50"/>
      <c r="K124" s="50"/>
      <c r="L124" s="50"/>
      <c r="M124" s="65"/>
      <c r="N124" s="65"/>
      <c r="O124" s="65"/>
      <c r="P124" s="64"/>
      <c r="Q124" s="50"/>
      <c r="R124" s="50"/>
      <c r="S124" s="50"/>
      <c r="T124" s="50"/>
      <c r="U124" s="50"/>
      <c r="V124" s="65"/>
      <c r="W124" s="65"/>
      <c r="X124" s="65"/>
      <c r="Y124" s="64"/>
      <c r="Z124" s="52"/>
      <c r="AA124" s="50"/>
      <c r="AB124" s="50"/>
      <c r="AC124" s="50"/>
      <c r="AD124" s="65"/>
      <c r="AE124" s="65"/>
      <c r="AF124" s="2"/>
      <c r="AG124" s="64"/>
      <c r="AH124" s="50"/>
      <c r="AI124" s="50"/>
      <c r="AJ124" s="50"/>
      <c r="AK124" s="50"/>
      <c r="AL124" s="50"/>
      <c r="AM124" s="50"/>
      <c r="AN124" s="65"/>
      <c r="AO124" s="65"/>
      <c r="AP124" s="65"/>
      <c r="AQ124" s="64"/>
      <c r="AR124" s="50"/>
      <c r="AS124" s="50"/>
      <c r="AT124" s="50"/>
      <c r="AU124" s="50"/>
      <c r="AV124" s="50"/>
      <c r="AW124" s="50"/>
      <c r="AX124" s="65"/>
      <c r="AY124" s="65"/>
      <c r="AZ124" s="65"/>
      <c r="BA124" s="64"/>
      <c r="BB124" s="50"/>
      <c r="BC124" s="50"/>
    </row>
    <row r="125" spans="1:55" x14ac:dyDescent="0.25">
      <c r="A125" s="50"/>
      <c r="C125" s="50"/>
      <c r="D125" s="50"/>
      <c r="E125" s="50"/>
      <c r="F125" s="50"/>
      <c r="G125" s="50"/>
      <c r="H125" s="50"/>
      <c r="I125" s="50"/>
      <c r="J125" s="50"/>
      <c r="K125" s="50"/>
      <c r="L125" s="50"/>
      <c r="M125" s="65"/>
      <c r="N125" s="65"/>
      <c r="O125" s="65"/>
      <c r="P125" s="64"/>
      <c r="Q125" s="50"/>
      <c r="R125" s="50"/>
      <c r="S125" s="50"/>
      <c r="T125" s="50"/>
      <c r="U125" s="50"/>
      <c r="V125" s="65"/>
      <c r="W125" s="65"/>
      <c r="X125" s="65"/>
      <c r="Y125" s="64"/>
      <c r="Z125" s="52"/>
      <c r="AA125" s="50"/>
      <c r="AB125" s="50"/>
      <c r="AC125" s="50"/>
      <c r="AD125" s="65"/>
      <c r="AE125" s="65"/>
      <c r="AF125" s="2"/>
      <c r="AG125" s="64"/>
      <c r="AH125" s="50"/>
      <c r="AI125" s="50"/>
      <c r="AJ125" s="50"/>
      <c r="AK125" s="50"/>
      <c r="AL125" s="50"/>
      <c r="AM125" s="50"/>
      <c r="AN125" s="65"/>
      <c r="AO125" s="65"/>
      <c r="AP125" s="65"/>
      <c r="AQ125" s="64"/>
      <c r="AR125" s="50"/>
      <c r="AS125" s="50"/>
      <c r="AT125" s="50"/>
      <c r="AU125" s="50"/>
      <c r="AV125" s="50"/>
      <c r="AW125" s="50"/>
      <c r="AX125" s="65"/>
      <c r="AY125" s="65"/>
      <c r="AZ125" s="65"/>
      <c r="BA125" s="64"/>
      <c r="BB125" s="50"/>
      <c r="BC125" s="50"/>
    </row>
    <row r="126" spans="1:55" x14ac:dyDescent="0.25">
      <c r="A126" s="50"/>
      <c r="C126" s="50"/>
      <c r="D126" s="50"/>
      <c r="E126" s="50"/>
      <c r="F126" s="50"/>
      <c r="G126" s="50"/>
      <c r="H126" s="50"/>
      <c r="I126" s="50"/>
      <c r="J126" s="50"/>
      <c r="K126" s="50"/>
      <c r="L126" s="50"/>
      <c r="M126" s="65"/>
      <c r="N126" s="65"/>
      <c r="O126" s="65"/>
      <c r="P126" s="64"/>
      <c r="Q126" s="50"/>
      <c r="R126" s="50"/>
      <c r="S126" s="50"/>
      <c r="T126" s="50"/>
      <c r="U126" s="50"/>
      <c r="V126" s="65"/>
      <c r="W126" s="65"/>
      <c r="X126" s="65"/>
      <c r="Y126" s="64"/>
      <c r="Z126" s="52"/>
      <c r="AA126" s="50"/>
      <c r="AB126" s="50"/>
      <c r="AC126" s="50"/>
      <c r="AD126" s="65"/>
      <c r="AE126" s="65"/>
      <c r="AF126" s="2"/>
      <c r="AG126" s="64"/>
      <c r="AH126" s="50"/>
      <c r="AI126" s="50"/>
      <c r="AJ126" s="50"/>
      <c r="AK126" s="50"/>
      <c r="AL126" s="50"/>
      <c r="AM126" s="50"/>
      <c r="AN126" s="65"/>
      <c r="AO126" s="65"/>
      <c r="AP126" s="65"/>
      <c r="AQ126" s="64"/>
      <c r="AR126" s="50"/>
      <c r="AS126" s="50"/>
      <c r="AT126" s="50"/>
      <c r="AU126" s="50"/>
      <c r="AV126" s="50"/>
      <c r="AW126" s="50"/>
      <c r="AX126" s="65"/>
      <c r="AY126" s="65"/>
      <c r="AZ126" s="65"/>
      <c r="BA126" s="64"/>
      <c r="BB126" s="50"/>
      <c r="BC126" s="50"/>
    </row>
    <row r="127" spans="1:55" x14ac:dyDescent="0.25">
      <c r="A127" s="50"/>
      <c r="C127" s="50"/>
      <c r="D127" s="50"/>
      <c r="E127" s="50"/>
      <c r="F127" s="50"/>
      <c r="G127" s="50"/>
      <c r="H127" s="50"/>
      <c r="I127" s="50"/>
      <c r="J127" s="50"/>
      <c r="K127" s="50"/>
      <c r="L127" s="50"/>
      <c r="M127" s="65"/>
      <c r="N127" s="65"/>
      <c r="O127" s="65"/>
      <c r="P127" s="64"/>
      <c r="Q127" s="50"/>
      <c r="R127" s="50"/>
      <c r="S127" s="50"/>
      <c r="T127" s="50"/>
      <c r="U127" s="50"/>
      <c r="V127" s="65"/>
      <c r="W127" s="65"/>
      <c r="X127" s="65"/>
      <c r="Y127" s="64"/>
      <c r="Z127" s="52"/>
      <c r="AA127" s="50"/>
      <c r="AB127" s="50"/>
      <c r="AC127" s="50"/>
      <c r="AD127" s="65"/>
      <c r="AE127" s="65"/>
      <c r="AF127" s="2"/>
      <c r="AG127" s="64"/>
      <c r="AH127" s="50"/>
      <c r="AI127" s="50"/>
      <c r="AJ127" s="50"/>
      <c r="AK127" s="50"/>
      <c r="AL127" s="50"/>
      <c r="AM127" s="50"/>
      <c r="AN127" s="65"/>
      <c r="AO127" s="65"/>
      <c r="AP127" s="65"/>
      <c r="AQ127" s="64"/>
      <c r="AR127" s="50"/>
      <c r="AS127" s="50"/>
      <c r="AT127" s="50"/>
      <c r="AU127" s="50"/>
      <c r="AV127" s="50"/>
      <c r="AW127" s="50"/>
      <c r="AX127" s="65"/>
      <c r="AY127" s="65"/>
      <c r="AZ127" s="65"/>
      <c r="BA127" s="64"/>
      <c r="BB127" s="50"/>
      <c r="BC127" s="50"/>
    </row>
    <row r="128" spans="1:55" x14ac:dyDescent="0.25">
      <c r="A128" s="50"/>
      <c r="C128" s="50"/>
      <c r="D128" s="50"/>
      <c r="E128" s="50"/>
      <c r="F128" s="50"/>
      <c r="G128" s="50"/>
      <c r="H128" s="50"/>
      <c r="I128" s="50"/>
      <c r="J128" s="50"/>
      <c r="K128" s="50"/>
      <c r="L128" s="50"/>
      <c r="M128" s="65"/>
      <c r="N128" s="65"/>
      <c r="O128" s="65"/>
      <c r="P128" s="64"/>
      <c r="Q128" s="50"/>
      <c r="R128" s="50"/>
      <c r="S128" s="50"/>
      <c r="T128" s="50"/>
      <c r="U128" s="50"/>
      <c r="V128" s="65"/>
      <c r="W128" s="65"/>
      <c r="X128" s="65"/>
      <c r="Y128" s="64"/>
      <c r="Z128" s="52"/>
      <c r="AA128" s="50"/>
      <c r="AB128" s="50"/>
      <c r="AC128" s="50"/>
      <c r="AD128" s="65"/>
      <c r="AE128" s="65"/>
      <c r="AF128" s="2"/>
      <c r="AG128" s="64"/>
      <c r="AH128" s="50"/>
      <c r="AI128" s="50"/>
      <c r="AJ128" s="50"/>
      <c r="AK128" s="50"/>
      <c r="AL128" s="50"/>
      <c r="AM128" s="50"/>
      <c r="AN128" s="65"/>
      <c r="AO128" s="65"/>
      <c r="AP128" s="65"/>
      <c r="AQ128" s="64"/>
      <c r="AR128" s="50"/>
      <c r="AS128" s="50"/>
      <c r="AT128" s="50"/>
      <c r="AU128" s="50"/>
      <c r="AV128" s="50"/>
      <c r="AW128" s="50"/>
      <c r="AX128" s="65"/>
      <c r="AY128" s="65"/>
      <c r="AZ128" s="65"/>
      <c r="BA128" s="64"/>
      <c r="BB128" s="50"/>
      <c r="BC128" s="50"/>
    </row>
    <row r="129" spans="1:55" x14ac:dyDescent="0.25">
      <c r="A129" s="50"/>
      <c r="C129" s="50"/>
      <c r="D129" s="50"/>
      <c r="E129" s="50"/>
      <c r="F129" s="50"/>
      <c r="G129" s="50"/>
      <c r="H129" s="50"/>
      <c r="I129" s="50"/>
      <c r="J129" s="50"/>
      <c r="K129" s="50"/>
      <c r="L129" s="50"/>
      <c r="M129" s="65"/>
      <c r="N129" s="65"/>
      <c r="O129" s="65"/>
      <c r="P129" s="64"/>
      <c r="Q129" s="50"/>
      <c r="R129" s="50"/>
      <c r="S129" s="50"/>
      <c r="T129" s="50"/>
      <c r="U129" s="50"/>
      <c r="V129" s="65"/>
      <c r="W129" s="65"/>
      <c r="X129" s="65"/>
      <c r="Y129" s="64"/>
      <c r="Z129" s="52"/>
      <c r="AA129" s="50"/>
      <c r="AB129" s="50"/>
      <c r="AC129" s="50"/>
      <c r="AD129" s="65"/>
      <c r="AE129" s="65"/>
      <c r="AF129" s="2"/>
      <c r="AG129" s="64"/>
      <c r="AH129" s="50"/>
      <c r="AI129" s="50"/>
      <c r="AJ129" s="50"/>
      <c r="AK129" s="50"/>
      <c r="AL129" s="50"/>
      <c r="AM129" s="50"/>
      <c r="AN129" s="65"/>
      <c r="AO129" s="65"/>
      <c r="AP129" s="65"/>
      <c r="AQ129" s="64"/>
      <c r="AR129" s="50"/>
      <c r="AS129" s="50"/>
      <c r="AT129" s="50"/>
      <c r="AU129" s="50"/>
      <c r="AV129" s="50"/>
      <c r="AW129" s="50"/>
      <c r="AX129" s="65"/>
      <c r="AY129" s="65"/>
      <c r="AZ129" s="65"/>
      <c r="BA129" s="64"/>
      <c r="BB129" s="50"/>
      <c r="BC129" s="50"/>
    </row>
    <row r="130" spans="1:55" x14ac:dyDescent="0.25">
      <c r="A130" s="50"/>
      <c r="C130" s="50"/>
      <c r="D130" s="50"/>
      <c r="E130" s="50"/>
      <c r="F130" s="50"/>
      <c r="G130" s="50"/>
      <c r="H130" s="50"/>
      <c r="I130" s="50"/>
      <c r="J130" s="50"/>
      <c r="K130" s="50"/>
      <c r="L130" s="50"/>
      <c r="M130" s="65"/>
      <c r="N130" s="65"/>
      <c r="O130" s="65"/>
      <c r="P130" s="64"/>
      <c r="Q130" s="50"/>
      <c r="R130" s="50"/>
      <c r="S130" s="50"/>
      <c r="T130" s="50"/>
      <c r="U130" s="50"/>
      <c r="V130" s="65"/>
      <c r="W130" s="65"/>
      <c r="X130" s="65"/>
      <c r="Y130" s="64"/>
      <c r="Z130" s="52"/>
      <c r="AA130" s="50"/>
      <c r="AB130" s="50"/>
      <c r="AC130" s="50"/>
      <c r="AD130" s="65"/>
      <c r="AE130" s="65"/>
      <c r="AF130" s="2"/>
      <c r="AG130" s="64"/>
      <c r="AH130" s="50"/>
      <c r="AI130" s="50"/>
      <c r="AJ130" s="50"/>
      <c r="AK130" s="50"/>
      <c r="AL130" s="50"/>
      <c r="AM130" s="50"/>
      <c r="AN130" s="65"/>
      <c r="AO130" s="65"/>
      <c r="AP130" s="65"/>
      <c r="AQ130" s="64"/>
      <c r="AR130" s="50"/>
      <c r="AS130" s="50"/>
      <c r="AT130" s="50"/>
      <c r="AU130" s="50"/>
      <c r="AV130" s="50"/>
      <c r="AW130" s="50"/>
      <c r="AX130" s="65"/>
      <c r="AY130" s="65"/>
      <c r="AZ130" s="65"/>
      <c r="BA130" s="64"/>
      <c r="BB130" s="50"/>
      <c r="BC130" s="50"/>
    </row>
    <row r="131" spans="1:55" x14ac:dyDescent="0.25">
      <c r="A131" s="50"/>
      <c r="C131" s="50"/>
      <c r="D131" s="50"/>
      <c r="E131" s="50"/>
      <c r="F131" s="50"/>
      <c r="G131" s="50"/>
      <c r="H131" s="50"/>
      <c r="I131" s="50"/>
      <c r="J131" s="50"/>
      <c r="K131" s="50"/>
      <c r="L131" s="50"/>
      <c r="M131" s="65"/>
      <c r="N131" s="65"/>
      <c r="O131" s="65"/>
      <c r="P131" s="64"/>
      <c r="Q131" s="50"/>
      <c r="R131" s="50"/>
      <c r="S131" s="50"/>
      <c r="T131" s="50"/>
      <c r="U131" s="50"/>
      <c r="V131" s="65"/>
      <c r="W131" s="65"/>
      <c r="X131" s="65"/>
      <c r="Y131" s="64"/>
      <c r="Z131" s="52"/>
      <c r="AA131" s="50"/>
      <c r="AB131" s="50"/>
      <c r="AC131" s="50"/>
      <c r="AD131" s="65"/>
      <c r="AE131" s="65"/>
      <c r="AF131" s="2"/>
      <c r="AG131" s="64"/>
      <c r="AH131" s="50"/>
      <c r="AI131" s="50"/>
      <c r="AJ131" s="50"/>
      <c r="AK131" s="50"/>
      <c r="AL131" s="50"/>
      <c r="AM131" s="50"/>
      <c r="AN131" s="65"/>
      <c r="AO131" s="65"/>
      <c r="AP131" s="65"/>
      <c r="AQ131" s="64"/>
      <c r="AR131" s="50"/>
      <c r="AS131" s="50"/>
      <c r="AT131" s="50"/>
      <c r="AU131" s="50"/>
      <c r="AV131" s="50"/>
      <c r="AW131" s="50"/>
      <c r="AX131" s="65"/>
      <c r="AY131" s="65"/>
      <c r="AZ131" s="65"/>
      <c r="BA131" s="64"/>
      <c r="BB131" s="50"/>
      <c r="BC131" s="50"/>
    </row>
    <row r="132" spans="1:55" x14ac:dyDescent="0.25">
      <c r="A132" s="50"/>
      <c r="C132" s="50"/>
      <c r="D132" s="50"/>
      <c r="E132" s="50"/>
      <c r="F132" s="50"/>
      <c r="G132" s="50"/>
      <c r="H132" s="50"/>
      <c r="I132" s="50"/>
      <c r="J132" s="50"/>
      <c r="K132" s="50"/>
      <c r="L132" s="50"/>
      <c r="M132" s="65"/>
      <c r="N132" s="65"/>
      <c r="O132" s="65"/>
      <c r="P132" s="64"/>
      <c r="Q132" s="50"/>
      <c r="R132" s="50"/>
      <c r="S132" s="50"/>
      <c r="T132" s="50"/>
      <c r="U132" s="50"/>
      <c r="V132" s="65"/>
      <c r="W132" s="65"/>
      <c r="X132" s="65"/>
      <c r="Y132" s="64"/>
      <c r="Z132" s="52"/>
      <c r="AA132" s="50"/>
      <c r="AB132" s="50"/>
      <c r="AC132" s="50"/>
      <c r="AD132" s="65"/>
      <c r="AE132" s="65"/>
      <c r="AF132" s="2"/>
      <c r="AG132" s="64"/>
      <c r="AH132" s="50"/>
      <c r="AI132" s="50"/>
      <c r="AJ132" s="50"/>
      <c r="AK132" s="50"/>
      <c r="AL132" s="50"/>
      <c r="AM132" s="50"/>
      <c r="AN132" s="65"/>
      <c r="AO132" s="65"/>
      <c r="AP132" s="65"/>
      <c r="AQ132" s="64"/>
      <c r="AR132" s="50"/>
      <c r="AS132" s="50"/>
      <c r="AT132" s="50"/>
      <c r="AU132" s="50"/>
      <c r="AV132" s="50"/>
      <c r="AW132" s="50"/>
      <c r="AX132" s="65"/>
      <c r="AY132" s="65"/>
      <c r="AZ132" s="65"/>
      <c r="BA132" s="64"/>
      <c r="BB132" s="50"/>
      <c r="BC132" s="50"/>
    </row>
    <row r="133" spans="1:55" x14ac:dyDescent="0.25">
      <c r="A133" s="50"/>
      <c r="C133" s="50"/>
      <c r="D133" s="50"/>
      <c r="E133" s="50"/>
      <c r="F133" s="50"/>
      <c r="G133" s="50"/>
      <c r="H133" s="50"/>
      <c r="I133" s="50"/>
      <c r="J133" s="50"/>
      <c r="K133" s="50"/>
      <c r="L133" s="50"/>
      <c r="M133" s="65"/>
      <c r="N133" s="65"/>
      <c r="O133" s="65"/>
      <c r="P133" s="64"/>
      <c r="Q133" s="50"/>
      <c r="R133" s="50"/>
      <c r="S133" s="50"/>
      <c r="T133" s="50"/>
      <c r="U133" s="50"/>
      <c r="V133" s="65"/>
      <c r="W133" s="65"/>
      <c r="X133" s="65"/>
      <c r="Y133" s="64"/>
      <c r="Z133" s="52"/>
      <c r="AA133" s="50"/>
      <c r="AB133" s="50"/>
      <c r="AC133" s="50"/>
      <c r="AD133" s="65"/>
      <c r="AE133" s="65"/>
      <c r="AF133" s="2"/>
      <c r="AG133" s="64"/>
      <c r="AH133" s="50"/>
      <c r="AI133" s="50"/>
      <c r="AJ133" s="50"/>
      <c r="AK133" s="50"/>
      <c r="AL133" s="50"/>
      <c r="AM133" s="50"/>
      <c r="AN133" s="65"/>
      <c r="AO133" s="65"/>
      <c r="AP133" s="65"/>
      <c r="AQ133" s="64"/>
      <c r="AR133" s="50"/>
      <c r="AS133" s="50"/>
      <c r="AT133" s="50"/>
      <c r="AU133" s="50"/>
      <c r="AV133" s="50"/>
      <c r="AW133" s="50"/>
      <c r="AX133" s="65"/>
      <c r="AY133" s="65"/>
      <c r="AZ133" s="65"/>
      <c r="BA133" s="64"/>
      <c r="BB133" s="50"/>
      <c r="BC133" s="50"/>
    </row>
    <row r="134" spans="1:55" x14ac:dyDescent="0.25">
      <c r="A134" s="50"/>
      <c r="C134" s="50"/>
      <c r="D134" s="50"/>
      <c r="E134" s="50"/>
      <c r="F134" s="50"/>
      <c r="G134" s="50"/>
      <c r="H134" s="50"/>
      <c r="I134" s="50"/>
      <c r="J134" s="50"/>
      <c r="K134" s="50"/>
      <c r="L134" s="50"/>
      <c r="M134" s="65"/>
      <c r="N134" s="65"/>
      <c r="O134" s="65"/>
      <c r="P134" s="64"/>
      <c r="Q134" s="50"/>
      <c r="R134" s="50"/>
      <c r="S134" s="50"/>
      <c r="T134" s="50"/>
      <c r="U134" s="50"/>
      <c r="V134" s="65"/>
      <c r="W134" s="65"/>
      <c r="X134" s="65"/>
      <c r="Y134" s="64"/>
      <c r="Z134" s="52"/>
      <c r="AA134" s="50"/>
      <c r="AB134" s="50"/>
      <c r="AC134" s="50"/>
      <c r="AD134" s="65"/>
      <c r="AE134" s="65"/>
      <c r="AF134" s="2"/>
      <c r="AG134" s="64"/>
      <c r="AH134" s="50"/>
      <c r="AI134" s="50"/>
      <c r="AJ134" s="50"/>
      <c r="AK134" s="50"/>
      <c r="AL134" s="50"/>
      <c r="AM134" s="50"/>
      <c r="AN134" s="65"/>
      <c r="AO134" s="65"/>
      <c r="AP134" s="65"/>
      <c r="AQ134" s="64"/>
      <c r="AR134" s="50"/>
      <c r="AS134" s="50"/>
      <c r="AT134" s="50"/>
      <c r="AU134" s="50"/>
      <c r="AV134" s="50"/>
      <c r="AW134" s="50"/>
      <c r="AX134" s="65"/>
      <c r="AY134" s="65"/>
      <c r="AZ134" s="65"/>
      <c r="BA134" s="64"/>
      <c r="BB134" s="50"/>
      <c r="BC134" s="50"/>
    </row>
    <row r="135" spans="1:55" x14ac:dyDescent="0.25">
      <c r="A135" s="50"/>
      <c r="C135" s="50"/>
      <c r="D135" s="50"/>
      <c r="E135" s="50"/>
      <c r="F135" s="50"/>
      <c r="G135" s="50"/>
      <c r="H135" s="50"/>
      <c r="I135" s="50"/>
      <c r="J135" s="50"/>
      <c r="K135" s="50"/>
      <c r="L135" s="50"/>
      <c r="M135" s="65"/>
      <c r="N135" s="65"/>
      <c r="O135" s="65"/>
      <c r="P135" s="64"/>
      <c r="Q135" s="50"/>
      <c r="R135" s="50"/>
      <c r="S135" s="50"/>
      <c r="T135" s="50"/>
      <c r="U135" s="50"/>
      <c r="V135" s="65"/>
      <c r="W135" s="65"/>
      <c r="X135" s="65"/>
      <c r="Y135" s="64"/>
      <c r="Z135" s="52"/>
      <c r="AA135" s="50"/>
      <c r="AB135" s="50"/>
      <c r="AC135" s="50"/>
      <c r="AD135" s="65"/>
      <c r="AE135" s="65"/>
      <c r="AF135" s="2"/>
      <c r="AG135" s="64"/>
      <c r="AH135" s="50"/>
      <c r="AI135" s="50"/>
      <c r="AJ135" s="50"/>
      <c r="AK135" s="50"/>
      <c r="AL135" s="50"/>
      <c r="AM135" s="50"/>
      <c r="AN135" s="65"/>
      <c r="AO135" s="65"/>
      <c r="AP135" s="65"/>
      <c r="AQ135" s="64"/>
      <c r="AR135" s="50"/>
      <c r="AS135" s="50"/>
      <c r="AT135" s="50"/>
      <c r="AU135" s="50"/>
      <c r="AV135" s="50"/>
      <c r="AW135" s="50"/>
      <c r="AX135" s="65"/>
      <c r="AY135" s="65"/>
      <c r="AZ135" s="65"/>
      <c r="BA135" s="64"/>
      <c r="BB135" s="50"/>
      <c r="BC135" s="50"/>
    </row>
    <row r="136" spans="1:55" x14ac:dyDescent="0.25">
      <c r="A136" s="50"/>
      <c r="C136" s="50"/>
      <c r="D136" s="50"/>
      <c r="E136" s="50"/>
      <c r="F136" s="50"/>
      <c r="G136" s="50"/>
      <c r="H136" s="50"/>
      <c r="I136" s="50"/>
      <c r="J136" s="50"/>
      <c r="K136" s="50"/>
      <c r="L136" s="50"/>
      <c r="M136" s="65"/>
      <c r="N136" s="65"/>
      <c r="O136" s="65"/>
      <c r="P136" s="64"/>
      <c r="Q136" s="50"/>
      <c r="R136" s="50"/>
      <c r="S136" s="50"/>
      <c r="T136" s="50"/>
      <c r="U136" s="50"/>
      <c r="V136" s="65"/>
      <c r="W136" s="65"/>
      <c r="X136" s="65"/>
      <c r="Y136" s="64"/>
      <c r="Z136" s="52"/>
      <c r="AA136" s="50"/>
      <c r="AB136" s="50"/>
      <c r="AC136" s="50"/>
      <c r="AD136" s="65"/>
      <c r="AE136" s="65"/>
      <c r="AF136" s="2"/>
      <c r="AG136" s="64"/>
      <c r="AH136" s="50"/>
      <c r="AI136" s="50"/>
      <c r="AJ136" s="50"/>
      <c r="AK136" s="50"/>
      <c r="AL136" s="50"/>
      <c r="AM136" s="50"/>
      <c r="AN136" s="65"/>
      <c r="AO136" s="65"/>
      <c r="AP136" s="65"/>
      <c r="AQ136" s="64"/>
      <c r="AR136" s="50"/>
      <c r="AS136" s="50"/>
      <c r="AT136" s="50"/>
      <c r="AU136" s="50"/>
      <c r="AV136" s="50"/>
      <c r="AW136" s="50"/>
      <c r="AX136" s="65"/>
      <c r="AY136" s="65"/>
      <c r="AZ136" s="65"/>
      <c r="BA136" s="64"/>
      <c r="BB136" s="50"/>
      <c r="BC136" s="50"/>
    </row>
    <row r="137" spans="1:55" x14ac:dyDescent="0.25">
      <c r="A137" s="50"/>
      <c r="C137" s="50"/>
      <c r="D137" s="50"/>
      <c r="E137" s="50"/>
      <c r="F137" s="50"/>
      <c r="G137" s="50"/>
      <c r="H137" s="50"/>
      <c r="I137" s="50"/>
      <c r="J137" s="50"/>
      <c r="K137" s="50"/>
      <c r="L137" s="50"/>
      <c r="M137" s="65"/>
      <c r="N137" s="65"/>
      <c r="O137" s="65"/>
      <c r="P137" s="64"/>
      <c r="Q137" s="50"/>
      <c r="R137" s="50"/>
      <c r="S137" s="50"/>
      <c r="T137" s="50"/>
      <c r="U137" s="50"/>
      <c r="V137" s="65"/>
      <c r="W137" s="65"/>
      <c r="X137" s="65"/>
      <c r="Y137" s="64"/>
      <c r="Z137" s="52"/>
      <c r="AA137" s="50"/>
      <c r="AB137" s="50"/>
      <c r="AC137" s="50"/>
      <c r="AD137" s="65"/>
      <c r="AE137" s="65"/>
      <c r="AF137" s="2"/>
      <c r="AG137" s="64"/>
      <c r="AH137" s="50"/>
      <c r="AI137" s="50"/>
      <c r="AJ137" s="50"/>
      <c r="AK137" s="50"/>
      <c r="AL137" s="50"/>
      <c r="AM137" s="50"/>
      <c r="AN137" s="65"/>
      <c r="AO137" s="65"/>
      <c r="AP137" s="65"/>
      <c r="AQ137" s="64"/>
      <c r="AR137" s="50"/>
      <c r="AS137" s="50"/>
      <c r="AT137" s="50"/>
      <c r="AU137" s="50"/>
      <c r="AV137" s="50"/>
      <c r="AW137" s="50"/>
      <c r="AX137" s="65"/>
      <c r="AY137" s="65"/>
      <c r="AZ137" s="65"/>
      <c r="BA137" s="64"/>
      <c r="BB137" s="50"/>
      <c r="BC137" s="50"/>
    </row>
    <row r="138" spans="1:55" x14ac:dyDescent="0.25">
      <c r="A138" s="50"/>
      <c r="C138" s="50"/>
      <c r="D138" s="50"/>
      <c r="E138" s="50"/>
      <c r="F138" s="50"/>
      <c r="G138" s="50"/>
      <c r="H138" s="50"/>
      <c r="I138" s="50"/>
      <c r="J138" s="50"/>
      <c r="K138" s="50"/>
      <c r="L138" s="50"/>
      <c r="M138" s="65"/>
      <c r="N138" s="65"/>
      <c r="O138" s="65"/>
      <c r="P138" s="64"/>
      <c r="Q138" s="50"/>
      <c r="R138" s="50"/>
      <c r="S138" s="50"/>
      <c r="T138" s="50"/>
      <c r="U138" s="50"/>
      <c r="V138" s="65"/>
      <c r="W138" s="65"/>
      <c r="X138" s="65"/>
      <c r="Y138" s="64"/>
      <c r="Z138" s="52"/>
      <c r="AA138" s="50"/>
      <c r="AB138" s="50"/>
      <c r="AC138" s="50"/>
      <c r="AD138" s="65"/>
      <c r="AE138" s="65"/>
      <c r="AF138" s="2"/>
      <c r="AG138" s="64"/>
      <c r="AH138" s="50"/>
      <c r="AI138" s="50"/>
      <c r="AJ138" s="50"/>
      <c r="AK138" s="50"/>
      <c r="AL138" s="50"/>
      <c r="AM138" s="50"/>
      <c r="AN138" s="65"/>
      <c r="AO138" s="65"/>
      <c r="AP138" s="65"/>
      <c r="AQ138" s="64"/>
      <c r="AR138" s="50"/>
      <c r="AS138" s="50"/>
      <c r="AT138" s="50"/>
      <c r="AU138" s="50"/>
      <c r="AV138" s="50"/>
      <c r="AW138" s="50"/>
      <c r="AX138" s="65"/>
      <c r="AY138" s="65"/>
      <c r="AZ138" s="65"/>
      <c r="BA138" s="64"/>
      <c r="BB138" s="50"/>
      <c r="BC138" s="50"/>
    </row>
    <row r="139" spans="1:55" x14ac:dyDescent="0.25">
      <c r="A139" s="50"/>
      <c r="C139" s="50"/>
      <c r="D139" s="50"/>
      <c r="E139" s="50"/>
      <c r="F139" s="50"/>
      <c r="G139" s="50"/>
      <c r="H139" s="50"/>
      <c r="I139" s="50"/>
      <c r="J139" s="50"/>
      <c r="K139" s="50"/>
      <c r="L139" s="50"/>
      <c r="M139" s="65"/>
      <c r="N139" s="65"/>
      <c r="O139" s="65"/>
      <c r="P139" s="64"/>
      <c r="Q139" s="50"/>
      <c r="R139" s="50"/>
      <c r="S139" s="50"/>
      <c r="T139" s="50"/>
      <c r="U139" s="50"/>
      <c r="V139" s="65"/>
      <c r="W139" s="65"/>
      <c r="X139" s="65"/>
      <c r="Y139" s="64"/>
      <c r="Z139" s="52"/>
      <c r="AA139" s="50"/>
      <c r="AB139" s="50"/>
      <c r="AC139" s="50"/>
      <c r="AD139" s="65"/>
      <c r="AE139" s="65"/>
      <c r="AF139" s="2"/>
      <c r="AG139" s="64"/>
      <c r="AH139" s="50"/>
      <c r="AI139" s="50"/>
      <c r="AJ139" s="50"/>
      <c r="AK139" s="50"/>
      <c r="AL139" s="50"/>
      <c r="AM139" s="50"/>
      <c r="AN139" s="65"/>
      <c r="AO139" s="65"/>
      <c r="AP139" s="65"/>
      <c r="AQ139" s="64"/>
      <c r="AR139" s="50"/>
      <c r="AS139" s="50"/>
      <c r="AT139" s="50"/>
      <c r="AU139" s="50"/>
      <c r="AV139" s="50"/>
      <c r="AW139" s="50"/>
      <c r="AX139" s="65"/>
      <c r="AY139" s="65"/>
      <c r="AZ139" s="65"/>
      <c r="BA139" s="64"/>
      <c r="BB139" s="50"/>
      <c r="BC139" s="50"/>
    </row>
    <row r="140" spans="1:55" x14ac:dyDescent="0.25">
      <c r="A140" s="50"/>
      <c r="C140" s="50"/>
      <c r="D140" s="50"/>
      <c r="E140" s="50"/>
      <c r="F140" s="50"/>
      <c r="G140" s="50"/>
      <c r="H140" s="50"/>
      <c r="I140" s="50"/>
      <c r="J140" s="50"/>
      <c r="K140" s="50"/>
      <c r="L140" s="50"/>
      <c r="M140" s="65"/>
      <c r="N140" s="65"/>
      <c r="O140" s="65"/>
      <c r="P140" s="64"/>
      <c r="Q140" s="50"/>
      <c r="R140" s="50"/>
      <c r="S140" s="50"/>
      <c r="T140" s="50"/>
      <c r="U140" s="50"/>
      <c r="V140" s="65"/>
      <c r="W140" s="65"/>
      <c r="X140" s="65"/>
      <c r="Y140" s="64"/>
      <c r="Z140" s="52"/>
      <c r="AA140" s="50"/>
      <c r="AB140" s="50"/>
      <c r="AC140" s="50"/>
      <c r="AD140" s="65"/>
      <c r="AE140" s="65"/>
      <c r="AF140" s="2"/>
      <c r="AG140" s="64"/>
      <c r="AH140" s="50"/>
      <c r="AI140" s="50"/>
      <c r="AJ140" s="50"/>
      <c r="AK140" s="50"/>
      <c r="AL140" s="50"/>
      <c r="AM140" s="50"/>
      <c r="AN140" s="65"/>
      <c r="AO140" s="65"/>
      <c r="AP140" s="65"/>
      <c r="AQ140" s="64"/>
      <c r="AR140" s="50"/>
      <c r="AS140" s="50"/>
      <c r="AT140" s="50"/>
      <c r="AU140" s="50"/>
      <c r="AV140" s="50"/>
      <c r="AW140" s="50"/>
      <c r="AX140" s="65"/>
      <c r="AY140" s="65"/>
      <c r="AZ140" s="65"/>
      <c r="BA140" s="64"/>
      <c r="BB140" s="50"/>
      <c r="BC140" s="50"/>
    </row>
    <row r="141" spans="1:55" x14ac:dyDescent="0.25">
      <c r="A141" s="50"/>
      <c r="C141" s="50"/>
      <c r="D141" s="50"/>
      <c r="E141" s="50"/>
      <c r="F141" s="50"/>
      <c r="G141" s="50"/>
      <c r="H141" s="50"/>
      <c r="I141" s="50"/>
      <c r="J141" s="50"/>
      <c r="K141" s="50"/>
      <c r="L141" s="50"/>
      <c r="M141" s="65"/>
      <c r="N141" s="65"/>
      <c r="O141" s="65"/>
      <c r="P141" s="64"/>
      <c r="Q141" s="50"/>
      <c r="R141" s="50"/>
      <c r="S141" s="50"/>
      <c r="T141" s="50"/>
      <c r="U141" s="50"/>
      <c r="V141" s="65"/>
      <c r="W141" s="65"/>
      <c r="X141" s="65"/>
      <c r="Y141" s="64"/>
      <c r="Z141" s="52"/>
      <c r="AA141" s="50"/>
      <c r="AB141" s="50"/>
      <c r="AC141" s="50"/>
      <c r="AD141" s="65"/>
      <c r="AE141" s="65"/>
      <c r="AF141" s="2"/>
      <c r="AG141" s="64"/>
      <c r="AH141" s="50"/>
      <c r="AI141" s="50"/>
      <c r="AJ141" s="50"/>
      <c r="AK141" s="50"/>
      <c r="AL141" s="50"/>
      <c r="AM141" s="50"/>
      <c r="AN141" s="65"/>
      <c r="AO141" s="65"/>
      <c r="AP141" s="65"/>
      <c r="AQ141" s="64"/>
      <c r="AR141" s="50"/>
      <c r="AS141" s="50"/>
      <c r="AT141" s="50"/>
      <c r="AU141" s="50"/>
      <c r="AV141" s="50"/>
      <c r="AW141" s="50"/>
      <c r="AX141" s="65"/>
      <c r="AY141" s="65"/>
      <c r="AZ141" s="65"/>
      <c r="BA141" s="64"/>
      <c r="BB141" s="50"/>
      <c r="BC141" s="50"/>
    </row>
    <row r="142" spans="1:55" x14ac:dyDescent="0.25">
      <c r="A142" s="50"/>
      <c r="C142" s="50"/>
      <c r="D142" s="50"/>
      <c r="E142" s="50"/>
      <c r="F142" s="50"/>
      <c r="G142" s="50"/>
      <c r="H142" s="50"/>
      <c r="I142" s="50"/>
      <c r="J142" s="50"/>
      <c r="K142" s="50"/>
      <c r="L142" s="50"/>
      <c r="M142" s="65"/>
      <c r="N142" s="65"/>
      <c r="O142" s="65"/>
      <c r="P142" s="64"/>
      <c r="Q142" s="50"/>
      <c r="R142" s="50"/>
      <c r="S142" s="50"/>
      <c r="T142" s="50"/>
      <c r="U142" s="50"/>
      <c r="V142" s="65"/>
      <c r="W142" s="65"/>
      <c r="X142" s="65"/>
      <c r="Y142" s="64"/>
      <c r="Z142" s="52"/>
      <c r="AA142" s="50"/>
      <c r="AB142" s="50"/>
      <c r="AC142" s="50"/>
      <c r="AD142" s="65"/>
      <c r="AE142" s="65"/>
      <c r="AF142" s="2"/>
      <c r="AG142" s="64"/>
      <c r="AH142" s="50"/>
      <c r="AI142" s="50"/>
      <c r="AJ142" s="50"/>
      <c r="AK142" s="50"/>
      <c r="AL142" s="50"/>
      <c r="AM142" s="50"/>
      <c r="AN142" s="65"/>
      <c r="AO142" s="65"/>
      <c r="AP142" s="65"/>
      <c r="AQ142" s="64"/>
      <c r="AR142" s="50"/>
      <c r="AS142" s="50"/>
      <c r="AT142" s="50"/>
      <c r="AU142" s="50"/>
      <c r="AV142" s="50"/>
      <c r="AW142" s="50"/>
      <c r="AX142" s="65"/>
      <c r="AY142" s="65"/>
      <c r="AZ142" s="65"/>
      <c r="BA142" s="64"/>
      <c r="BB142" s="50"/>
      <c r="BC142" s="50"/>
    </row>
    <row r="143" spans="1:55" x14ac:dyDescent="0.25">
      <c r="A143" s="50"/>
      <c r="C143" s="50"/>
      <c r="D143" s="50"/>
      <c r="E143" s="50"/>
      <c r="F143" s="50"/>
      <c r="G143" s="50"/>
      <c r="H143" s="50"/>
      <c r="I143" s="50"/>
      <c r="J143" s="50"/>
      <c r="K143" s="50"/>
      <c r="L143" s="50"/>
      <c r="M143" s="65"/>
      <c r="N143" s="65"/>
      <c r="O143" s="65"/>
      <c r="P143" s="64"/>
      <c r="Q143" s="50"/>
      <c r="R143" s="50"/>
      <c r="S143" s="50"/>
      <c r="T143" s="50"/>
      <c r="U143" s="50"/>
      <c r="V143" s="65"/>
      <c r="W143" s="65"/>
      <c r="X143" s="65"/>
      <c r="Y143" s="64"/>
      <c r="Z143" s="52"/>
      <c r="AA143" s="50"/>
      <c r="AB143" s="50"/>
      <c r="AC143" s="50"/>
      <c r="AD143" s="65"/>
      <c r="AE143" s="65"/>
      <c r="AF143" s="2"/>
      <c r="AG143" s="64"/>
      <c r="AH143" s="50"/>
      <c r="AI143" s="50"/>
      <c r="AJ143" s="50"/>
      <c r="AK143" s="50"/>
      <c r="AL143" s="50"/>
      <c r="AM143" s="50"/>
      <c r="AN143" s="65"/>
      <c r="AO143" s="65"/>
      <c r="AP143" s="65"/>
      <c r="AQ143" s="64"/>
      <c r="AR143" s="50"/>
      <c r="AS143" s="50"/>
      <c r="AT143" s="50"/>
      <c r="AU143" s="50"/>
      <c r="AV143" s="50"/>
      <c r="AW143" s="50"/>
      <c r="AX143" s="65"/>
      <c r="AY143" s="65"/>
      <c r="AZ143" s="65"/>
      <c r="BA143" s="64"/>
      <c r="BB143" s="50"/>
      <c r="BC143" s="50"/>
    </row>
    <row r="144" spans="1:55" x14ac:dyDescent="0.25">
      <c r="A144" s="50"/>
      <c r="C144" s="50"/>
      <c r="D144" s="50"/>
      <c r="E144" s="50"/>
      <c r="F144" s="50"/>
      <c r="G144" s="50"/>
      <c r="H144" s="50"/>
      <c r="I144" s="50"/>
      <c r="J144" s="50"/>
      <c r="K144" s="50"/>
      <c r="L144" s="50"/>
      <c r="M144" s="65"/>
      <c r="N144" s="65"/>
      <c r="O144" s="65"/>
      <c r="P144" s="64"/>
      <c r="Q144" s="50"/>
      <c r="R144" s="50"/>
      <c r="S144" s="50"/>
      <c r="T144" s="50"/>
      <c r="U144" s="50"/>
      <c r="V144" s="65"/>
      <c r="W144" s="65"/>
      <c r="X144" s="65"/>
      <c r="Y144" s="64"/>
      <c r="Z144" s="52"/>
      <c r="AA144" s="50"/>
      <c r="AB144" s="50"/>
      <c r="AC144" s="50"/>
      <c r="AD144" s="65"/>
      <c r="AE144" s="65"/>
      <c r="AF144" s="2"/>
      <c r="AG144" s="64"/>
      <c r="AH144" s="50"/>
      <c r="AI144" s="50"/>
      <c r="AJ144" s="50"/>
      <c r="AK144" s="50"/>
      <c r="AL144" s="50"/>
      <c r="AM144" s="50"/>
      <c r="AN144" s="65"/>
      <c r="AO144" s="65"/>
      <c r="AP144" s="65"/>
      <c r="AQ144" s="64"/>
      <c r="AR144" s="50"/>
      <c r="AS144" s="50"/>
      <c r="AT144" s="50"/>
      <c r="AU144" s="50"/>
      <c r="AV144" s="50"/>
      <c r="AW144" s="50"/>
      <c r="AX144" s="65"/>
      <c r="AY144" s="65"/>
      <c r="AZ144" s="65"/>
      <c r="BA144" s="64"/>
      <c r="BB144" s="50"/>
      <c r="BC144" s="50"/>
    </row>
    <row r="145" spans="1:55" x14ac:dyDescent="0.25">
      <c r="A145" s="50"/>
      <c r="C145" s="50"/>
      <c r="D145" s="50"/>
      <c r="E145" s="50"/>
      <c r="F145" s="50"/>
      <c r="G145" s="50"/>
      <c r="H145" s="50"/>
      <c r="I145" s="50"/>
      <c r="J145" s="50"/>
      <c r="K145" s="50"/>
      <c r="L145" s="50"/>
      <c r="M145" s="65"/>
      <c r="N145" s="65"/>
      <c r="O145" s="65"/>
      <c r="P145" s="64"/>
      <c r="Q145" s="50"/>
      <c r="R145" s="50"/>
      <c r="S145" s="50"/>
      <c r="T145" s="50"/>
      <c r="U145" s="50"/>
      <c r="V145" s="65"/>
      <c r="W145" s="65"/>
      <c r="X145" s="65"/>
      <c r="Y145" s="64"/>
      <c r="Z145" s="52"/>
      <c r="AA145" s="50"/>
      <c r="AB145" s="50"/>
      <c r="AC145" s="50"/>
      <c r="AD145" s="65"/>
      <c r="AE145" s="65"/>
      <c r="AF145" s="2"/>
      <c r="AG145" s="64"/>
      <c r="AH145" s="50"/>
      <c r="AI145" s="50"/>
      <c r="AJ145" s="50"/>
      <c r="AK145" s="50"/>
      <c r="AL145" s="50"/>
      <c r="AM145" s="50"/>
      <c r="AN145" s="65"/>
      <c r="AO145" s="65"/>
      <c r="AP145" s="65"/>
      <c r="AQ145" s="64"/>
      <c r="AR145" s="50"/>
      <c r="AS145" s="50"/>
      <c r="AT145" s="50"/>
      <c r="AU145" s="50"/>
      <c r="AV145" s="50"/>
      <c r="AW145" s="50"/>
      <c r="AX145" s="65"/>
      <c r="AY145" s="65"/>
      <c r="AZ145" s="65"/>
      <c r="BA145" s="64"/>
      <c r="BB145" s="50"/>
      <c r="BC145" s="50"/>
    </row>
    <row r="146" spans="1:55" x14ac:dyDescent="0.25">
      <c r="A146" s="50"/>
      <c r="C146" s="50"/>
      <c r="D146" s="50"/>
      <c r="E146" s="50"/>
      <c r="F146" s="50"/>
      <c r="G146" s="50"/>
      <c r="H146" s="50"/>
      <c r="I146" s="50"/>
      <c r="J146" s="50"/>
      <c r="K146" s="50"/>
      <c r="L146" s="50"/>
      <c r="M146" s="65"/>
      <c r="N146" s="65"/>
      <c r="O146" s="65"/>
      <c r="P146" s="64"/>
      <c r="Q146" s="50"/>
      <c r="R146" s="50"/>
      <c r="S146" s="50"/>
      <c r="T146" s="50"/>
      <c r="U146" s="50"/>
      <c r="V146" s="65"/>
      <c r="W146" s="65"/>
      <c r="X146" s="65"/>
      <c r="Y146" s="64"/>
      <c r="Z146" s="52"/>
      <c r="AA146" s="50"/>
      <c r="AB146" s="50"/>
      <c r="AC146" s="50"/>
      <c r="AD146" s="65"/>
      <c r="AE146" s="65"/>
      <c r="AF146" s="2"/>
      <c r="AG146" s="64"/>
      <c r="AH146" s="50"/>
      <c r="AI146" s="50"/>
      <c r="AJ146" s="50"/>
      <c r="AK146" s="50"/>
      <c r="AL146" s="50"/>
      <c r="AM146" s="50"/>
      <c r="AN146" s="65"/>
      <c r="AO146" s="65"/>
      <c r="AP146" s="65"/>
      <c r="AQ146" s="64"/>
      <c r="AR146" s="50"/>
      <c r="AS146" s="50"/>
      <c r="AT146" s="50"/>
      <c r="AU146" s="50"/>
      <c r="AV146" s="50"/>
      <c r="AW146" s="50"/>
      <c r="AX146" s="65"/>
      <c r="AY146" s="65"/>
      <c r="AZ146" s="65"/>
      <c r="BA146" s="64"/>
      <c r="BB146" s="50"/>
      <c r="BC146" s="50"/>
    </row>
    <row r="147" spans="1:55" x14ac:dyDescent="0.25">
      <c r="A147" s="50"/>
      <c r="C147" s="50"/>
      <c r="D147" s="50"/>
      <c r="E147" s="50"/>
      <c r="F147" s="50"/>
      <c r="G147" s="50"/>
      <c r="H147" s="50"/>
      <c r="I147" s="50"/>
      <c r="J147" s="50"/>
      <c r="K147" s="50"/>
      <c r="L147" s="50"/>
      <c r="M147" s="65"/>
      <c r="N147" s="65"/>
      <c r="O147" s="65"/>
      <c r="P147" s="64"/>
      <c r="Q147" s="50"/>
      <c r="R147" s="50"/>
      <c r="S147" s="50"/>
      <c r="T147" s="50"/>
      <c r="U147" s="50"/>
      <c r="V147" s="65"/>
      <c r="W147" s="65"/>
      <c r="X147" s="65"/>
      <c r="Y147" s="64"/>
      <c r="Z147" s="52"/>
      <c r="AA147" s="50"/>
      <c r="AB147" s="50"/>
      <c r="AC147" s="50"/>
      <c r="AD147" s="65"/>
      <c r="AE147" s="65"/>
      <c r="AF147" s="2"/>
      <c r="AG147" s="64"/>
      <c r="AH147" s="50"/>
      <c r="AI147" s="50"/>
      <c r="AJ147" s="50"/>
      <c r="AK147" s="50"/>
      <c r="AL147" s="50"/>
      <c r="AM147" s="50"/>
      <c r="AN147" s="65"/>
      <c r="AO147" s="65"/>
      <c r="AP147" s="65"/>
      <c r="AQ147" s="64"/>
      <c r="AR147" s="50"/>
      <c r="AS147" s="50"/>
      <c r="AT147" s="50"/>
      <c r="AU147" s="50"/>
      <c r="AV147" s="50"/>
      <c r="AW147" s="50"/>
      <c r="AX147" s="65"/>
      <c r="AY147" s="65"/>
      <c r="AZ147" s="65"/>
      <c r="BA147" s="64"/>
      <c r="BB147" s="50"/>
      <c r="BC147" s="50"/>
    </row>
    <row r="148" spans="1:55" x14ac:dyDescent="0.25">
      <c r="A148" s="50"/>
      <c r="C148" s="50"/>
      <c r="D148" s="50"/>
      <c r="E148" s="50"/>
      <c r="F148" s="50"/>
      <c r="G148" s="50"/>
      <c r="H148" s="50"/>
      <c r="I148" s="50"/>
      <c r="J148" s="50"/>
      <c r="K148" s="50"/>
      <c r="L148" s="50"/>
      <c r="M148" s="65"/>
      <c r="N148" s="65"/>
      <c r="O148" s="65"/>
      <c r="P148" s="64"/>
      <c r="Q148" s="50"/>
      <c r="R148" s="50"/>
      <c r="S148" s="50"/>
      <c r="T148" s="50"/>
      <c r="U148" s="50"/>
      <c r="V148" s="65"/>
      <c r="W148" s="65"/>
      <c r="X148" s="65"/>
      <c r="Y148" s="64"/>
      <c r="Z148" s="52"/>
      <c r="AA148" s="50"/>
      <c r="AB148" s="50"/>
      <c r="AC148" s="50"/>
      <c r="AD148" s="65"/>
      <c r="AE148" s="65"/>
      <c r="AF148" s="2"/>
      <c r="AG148" s="64"/>
      <c r="AH148" s="50"/>
      <c r="AI148" s="50"/>
      <c r="AJ148" s="50"/>
      <c r="AK148" s="50"/>
      <c r="AL148" s="50"/>
      <c r="AM148" s="50"/>
      <c r="AN148" s="65"/>
      <c r="AO148" s="65"/>
      <c r="AP148" s="65"/>
      <c r="AQ148" s="64"/>
      <c r="AR148" s="50"/>
      <c r="AS148" s="50"/>
      <c r="AT148" s="50"/>
      <c r="AU148" s="50"/>
      <c r="AV148" s="50"/>
      <c r="AW148" s="50"/>
      <c r="AX148" s="65"/>
      <c r="AY148" s="65"/>
      <c r="AZ148" s="65"/>
      <c r="BA148" s="64"/>
      <c r="BB148" s="50"/>
      <c r="BC148" s="50"/>
    </row>
    <row r="149" spans="1:55" x14ac:dyDescent="0.25">
      <c r="A149" s="50"/>
      <c r="C149" s="50"/>
      <c r="D149" s="50"/>
      <c r="E149" s="50"/>
      <c r="F149" s="50"/>
      <c r="G149" s="50"/>
      <c r="H149" s="50"/>
      <c r="I149" s="50"/>
      <c r="J149" s="50"/>
      <c r="K149" s="50"/>
      <c r="L149" s="50"/>
      <c r="M149" s="65"/>
      <c r="N149" s="65"/>
      <c r="O149" s="65"/>
      <c r="P149" s="64"/>
      <c r="Q149" s="50"/>
      <c r="R149" s="50"/>
      <c r="S149" s="50"/>
      <c r="T149" s="50"/>
      <c r="U149" s="50"/>
      <c r="V149" s="65"/>
      <c r="W149" s="65"/>
      <c r="X149" s="65"/>
      <c r="Y149" s="64"/>
      <c r="Z149" s="52"/>
      <c r="AA149" s="50"/>
      <c r="AB149" s="50"/>
      <c r="AC149" s="50"/>
      <c r="AD149" s="65"/>
      <c r="AE149" s="65"/>
      <c r="AF149" s="2"/>
      <c r="AG149" s="64"/>
      <c r="AH149" s="50"/>
      <c r="AI149" s="50"/>
      <c r="AJ149" s="50"/>
      <c r="AK149" s="50"/>
      <c r="AL149" s="50"/>
      <c r="AM149" s="50"/>
      <c r="AN149" s="65"/>
      <c r="AO149" s="65"/>
      <c r="AP149" s="65"/>
      <c r="AQ149" s="64"/>
      <c r="AR149" s="50"/>
      <c r="AS149" s="50"/>
      <c r="AT149" s="50"/>
      <c r="AU149" s="50"/>
      <c r="AV149" s="50"/>
      <c r="AW149" s="50"/>
      <c r="AX149" s="65"/>
      <c r="AY149" s="65"/>
      <c r="AZ149" s="65"/>
      <c r="BA149" s="64"/>
      <c r="BB149" s="50"/>
      <c r="BC149" s="50"/>
    </row>
    <row r="150" spans="1:55" x14ac:dyDescent="0.25">
      <c r="A150" s="50"/>
      <c r="C150" s="50"/>
      <c r="D150" s="50"/>
      <c r="E150" s="50"/>
      <c r="F150" s="50"/>
      <c r="G150" s="50"/>
      <c r="H150" s="50"/>
      <c r="I150" s="50"/>
      <c r="J150" s="50"/>
      <c r="K150" s="50"/>
      <c r="L150" s="50"/>
      <c r="M150" s="65"/>
      <c r="N150" s="65"/>
      <c r="O150" s="65"/>
      <c r="P150" s="64"/>
      <c r="Q150" s="50"/>
      <c r="R150" s="50"/>
      <c r="S150" s="50"/>
      <c r="T150" s="50"/>
      <c r="U150" s="50"/>
      <c r="V150" s="65"/>
      <c r="W150" s="65"/>
      <c r="X150" s="65"/>
      <c r="Y150" s="64"/>
      <c r="Z150" s="52"/>
      <c r="AA150" s="50"/>
      <c r="AB150" s="50"/>
      <c r="AC150" s="50"/>
      <c r="AD150" s="65"/>
      <c r="AE150" s="65"/>
      <c r="AF150" s="2"/>
      <c r="AG150" s="64"/>
      <c r="AH150" s="50"/>
      <c r="AI150" s="50"/>
      <c r="AJ150" s="50"/>
      <c r="AK150" s="50"/>
      <c r="AL150" s="50"/>
      <c r="AM150" s="50"/>
      <c r="AN150" s="65"/>
      <c r="AO150" s="65"/>
      <c r="AP150" s="65"/>
      <c r="AQ150" s="64"/>
      <c r="AR150" s="50"/>
      <c r="AS150" s="50"/>
      <c r="AT150" s="50"/>
      <c r="AU150" s="50"/>
      <c r="AV150" s="50"/>
      <c r="AW150" s="50"/>
      <c r="AX150" s="65"/>
      <c r="AY150" s="65"/>
      <c r="AZ150" s="65"/>
      <c r="BA150" s="64"/>
      <c r="BB150" s="50"/>
      <c r="BC150" s="50"/>
    </row>
    <row r="151" spans="1:55" x14ac:dyDescent="0.25">
      <c r="A151" s="50"/>
      <c r="C151" s="50"/>
      <c r="D151" s="50"/>
      <c r="E151" s="50"/>
      <c r="F151" s="50"/>
      <c r="G151" s="50"/>
      <c r="H151" s="50"/>
      <c r="I151" s="50"/>
      <c r="J151" s="50"/>
      <c r="K151" s="50"/>
      <c r="L151" s="50"/>
      <c r="M151" s="65"/>
      <c r="N151" s="65"/>
      <c r="O151" s="65"/>
      <c r="P151" s="64"/>
      <c r="Q151" s="50"/>
      <c r="R151" s="50"/>
      <c r="S151" s="50"/>
      <c r="T151" s="50"/>
      <c r="U151" s="50"/>
      <c r="V151" s="65"/>
      <c r="W151" s="65"/>
      <c r="X151" s="65"/>
      <c r="Y151" s="64"/>
      <c r="Z151" s="52"/>
      <c r="AA151" s="50"/>
      <c r="AB151" s="50"/>
      <c r="AC151" s="50"/>
      <c r="AD151" s="65"/>
      <c r="AE151" s="65"/>
      <c r="AF151" s="2"/>
      <c r="AG151" s="64"/>
      <c r="AH151" s="50"/>
      <c r="AI151" s="50"/>
      <c r="AJ151" s="50"/>
      <c r="AK151" s="50"/>
      <c r="AL151" s="50"/>
      <c r="AM151" s="50"/>
      <c r="AN151" s="65"/>
      <c r="AO151" s="65"/>
      <c r="AP151" s="65"/>
      <c r="AQ151" s="64"/>
      <c r="AR151" s="50"/>
      <c r="AS151" s="50"/>
      <c r="AT151" s="50"/>
      <c r="AU151" s="50"/>
      <c r="AV151" s="50"/>
      <c r="AW151" s="50"/>
      <c r="AX151" s="65"/>
      <c r="AY151" s="65"/>
      <c r="AZ151" s="65"/>
      <c r="BA151" s="64"/>
      <c r="BB151" s="50"/>
      <c r="BC151" s="50"/>
    </row>
    <row r="152" spans="1:55" x14ac:dyDescent="0.25">
      <c r="A152" s="50"/>
      <c r="C152" s="50"/>
      <c r="D152" s="50"/>
      <c r="E152" s="50"/>
      <c r="F152" s="50"/>
      <c r="G152" s="50"/>
      <c r="H152" s="50"/>
      <c r="I152" s="50"/>
      <c r="J152" s="50"/>
      <c r="K152" s="50"/>
      <c r="L152" s="50"/>
      <c r="M152" s="65"/>
      <c r="N152" s="65"/>
      <c r="O152" s="65"/>
      <c r="P152" s="64"/>
      <c r="Q152" s="50"/>
      <c r="R152" s="50"/>
      <c r="S152" s="50"/>
      <c r="T152" s="50"/>
      <c r="U152" s="50"/>
      <c r="V152" s="65"/>
      <c r="W152" s="65"/>
      <c r="X152" s="65"/>
      <c r="Y152" s="64"/>
      <c r="Z152" s="52"/>
      <c r="AA152" s="50"/>
      <c r="AB152" s="50"/>
      <c r="AC152" s="50"/>
      <c r="AD152" s="65"/>
      <c r="AE152" s="65"/>
      <c r="AF152" s="2"/>
      <c r="AG152" s="64"/>
      <c r="AH152" s="50"/>
      <c r="AI152" s="50"/>
      <c r="AJ152" s="50"/>
      <c r="AK152" s="50"/>
      <c r="AL152" s="50"/>
      <c r="AM152" s="50"/>
      <c r="AN152" s="65"/>
      <c r="AO152" s="65"/>
      <c r="AP152" s="65"/>
      <c r="AQ152" s="64"/>
      <c r="AR152" s="50"/>
      <c r="AS152" s="50"/>
      <c r="AT152" s="50"/>
      <c r="AU152" s="50"/>
      <c r="AV152" s="50"/>
      <c r="AW152" s="50"/>
      <c r="AX152" s="65"/>
      <c r="AY152" s="65"/>
      <c r="AZ152" s="65"/>
      <c r="BA152" s="64"/>
      <c r="BB152" s="50"/>
      <c r="BC152" s="50"/>
    </row>
    <row r="153" spans="1:55" x14ac:dyDescent="0.25">
      <c r="A153" s="50"/>
      <c r="C153" s="50"/>
      <c r="D153" s="50"/>
      <c r="E153" s="50"/>
      <c r="F153" s="50"/>
      <c r="G153" s="50"/>
      <c r="H153" s="50"/>
      <c r="I153" s="50"/>
      <c r="J153" s="50"/>
      <c r="K153" s="50"/>
      <c r="L153" s="50"/>
      <c r="M153" s="65"/>
      <c r="N153" s="65"/>
      <c r="O153" s="65"/>
      <c r="P153" s="64"/>
      <c r="Q153" s="50"/>
      <c r="R153" s="50"/>
      <c r="S153" s="50"/>
      <c r="T153" s="50"/>
      <c r="U153" s="50"/>
      <c r="V153" s="65"/>
      <c r="W153" s="65"/>
      <c r="X153" s="65"/>
      <c r="Y153" s="64"/>
      <c r="Z153" s="52"/>
      <c r="AA153" s="50"/>
      <c r="AB153" s="50"/>
      <c r="AC153" s="50"/>
      <c r="AD153" s="65"/>
      <c r="AE153" s="65"/>
      <c r="AF153" s="2"/>
      <c r="AG153" s="64"/>
      <c r="AH153" s="50"/>
      <c r="AI153" s="50"/>
      <c r="AJ153" s="50"/>
      <c r="AK153" s="50"/>
      <c r="AL153" s="50"/>
      <c r="AM153" s="50"/>
      <c r="AN153" s="65"/>
      <c r="AO153" s="65"/>
      <c r="AP153" s="65"/>
      <c r="AQ153" s="64"/>
      <c r="AR153" s="50"/>
      <c r="AS153" s="50"/>
      <c r="AT153" s="50"/>
      <c r="AU153" s="50"/>
      <c r="AV153" s="50"/>
      <c r="AW153" s="50"/>
      <c r="AX153" s="65"/>
      <c r="AY153" s="65"/>
      <c r="AZ153" s="65"/>
      <c r="BA153" s="64"/>
      <c r="BB153" s="50"/>
      <c r="BC153" s="50"/>
    </row>
    <row r="154" spans="1:55" x14ac:dyDescent="0.25">
      <c r="A154" s="50"/>
      <c r="C154" s="50"/>
      <c r="D154" s="50"/>
      <c r="E154" s="50"/>
      <c r="F154" s="50"/>
      <c r="G154" s="50"/>
      <c r="H154" s="50"/>
      <c r="I154" s="50"/>
      <c r="J154" s="50"/>
      <c r="K154" s="50"/>
      <c r="L154" s="50"/>
      <c r="M154" s="65"/>
      <c r="N154" s="65"/>
      <c r="O154" s="65"/>
      <c r="P154" s="64"/>
      <c r="Q154" s="50"/>
      <c r="R154" s="50"/>
      <c r="S154" s="50"/>
      <c r="T154" s="50"/>
      <c r="U154" s="50"/>
      <c r="V154" s="65"/>
      <c r="W154" s="65"/>
      <c r="X154" s="65"/>
      <c r="Y154" s="64"/>
      <c r="Z154" s="52"/>
      <c r="AA154" s="50"/>
      <c r="AB154" s="50"/>
      <c r="AC154" s="50"/>
      <c r="AD154" s="65"/>
      <c r="AE154" s="65"/>
      <c r="AF154" s="2"/>
      <c r="AG154" s="64"/>
      <c r="AH154" s="50"/>
      <c r="AI154" s="50"/>
      <c r="AJ154" s="50"/>
      <c r="AK154" s="50"/>
      <c r="AL154" s="50"/>
      <c r="AM154" s="50"/>
      <c r="AN154" s="65"/>
      <c r="AO154" s="65"/>
      <c r="AP154" s="65"/>
      <c r="AQ154" s="64"/>
      <c r="AR154" s="50"/>
      <c r="AS154" s="50"/>
      <c r="AT154" s="50"/>
      <c r="AU154" s="50"/>
      <c r="AV154" s="50"/>
      <c r="AW154" s="50"/>
      <c r="AX154" s="65"/>
      <c r="AY154" s="65"/>
      <c r="AZ154" s="65"/>
      <c r="BA154" s="64"/>
      <c r="BB154" s="50"/>
      <c r="BC154" s="50"/>
    </row>
    <row r="155" spans="1:55" x14ac:dyDescent="0.25">
      <c r="A155" s="50"/>
      <c r="C155" s="50"/>
      <c r="D155" s="50"/>
      <c r="E155" s="50"/>
      <c r="F155" s="50"/>
      <c r="G155" s="50"/>
      <c r="H155" s="50"/>
      <c r="I155" s="50"/>
      <c r="J155" s="50"/>
      <c r="K155" s="50"/>
      <c r="L155" s="50"/>
      <c r="M155" s="65"/>
      <c r="N155" s="65"/>
      <c r="O155" s="65"/>
      <c r="P155" s="64"/>
      <c r="Q155" s="50"/>
      <c r="R155" s="50"/>
      <c r="S155" s="50"/>
      <c r="T155" s="50"/>
      <c r="U155" s="50"/>
      <c r="V155" s="65"/>
      <c r="W155" s="65"/>
      <c r="X155" s="65"/>
      <c r="Y155" s="64"/>
      <c r="Z155" s="52"/>
      <c r="AA155" s="50"/>
      <c r="AB155" s="50"/>
      <c r="AC155" s="50"/>
      <c r="AD155" s="65"/>
      <c r="AE155" s="65"/>
      <c r="AF155" s="2"/>
      <c r="AG155" s="64"/>
      <c r="AH155" s="50"/>
      <c r="AI155" s="50"/>
      <c r="AJ155" s="50"/>
      <c r="AK155" s="50"/>
      <c r="AL155" s="50"/>
      <c r="AM155" s="50"/>
      <c r="AN155" s="65"/>
      <c r="AO155" s="65"/>
      <c r="AP155" s="65"/>
      <c r="AQ155" s="64"/>
      <c r="AR155" s="50"/>
      <c r="AS155" s="50"/>
      <c r="AT155" s="50"/>
      <c r="AU155" s="50"/>
      <c r="AV155" s="50"/>
      <c r="AW155" s="50"/>
      <c r="AX155" s="65"/>
      <c r="AY155" s="65"/>
      <c r="AZ155" s="65"/>
      <c r="BA155" s="64"/>
      <c r="BB155" s="50"/>
      <c r="BC155" s="50"/>
    </row>
    <row r="156" spans="1:55" x14ac:dyDescent="0.25">
      <c r="A156" s="50"/>
      <c r="C156" s="50"/>
      <c r="D156" s="50"/>
      <c r="E156" s="50"/>
      <c r="F156" s="50"/>
      <c r="G156" s="50"/>
      <c r="H156" s="50"/>
      <c r="I156" s="50"/>
      <c r="J156" s="50"/>
      <c r="K156" s="50"/>
      <c r="L156" s="50"/>
      <c r="M156" s="65"/>
      <c r="N156" s="65"/>
      <c r="O156" s="65"/>
      <c r="P156" s="64"/>
      <c r="Q156" s="50"/>
      <c r="R156" s="50"/>
      <c r="S156" s="50"/>
      <c r="T156" s="50"/>
      <c r="U156" s="50"/>
      <c r="V156" s="65"/>
      <c r="W156" s="65"/>
      <c r="X156" s="65"/>
      <c r="Y156" s="64"/>
      <c r="Z156" s="52"/>
      <c r="AA156" s="50"/>
      <c r="AB156" s="50"/>
      <c r="AC156" s="50"/>
      <c r="AD156" s="65"/>
      <c r="AE156" s="65"/>
      <c r="AF156" s="2"/>
      <c r="AG156" s="64"/>
      <c r="AH156" s="50"/>
      <c r="AI156" s="50"/>
      <c r="AJ156" s="50"/>
      <c r="AK156" s="50"/>
      <c r="AL156" s="50"/>
      <c r="AM156" s="50"/>
      <c r="AN156" s="65"/>
      <c r="AO156" s="65"/>
      <c r="AP156" s="65"/>
      <c r="AQ156" s="64"/>
      <c r="AR156" s="50"/>
      <c r="AS156" s="50"/>
      <c r="AT156" s="50"/>
      <c r="AU156" s="50"/>
      <c r="AV156" s="50"/>
      <c r="AW156" s="50"/>
      <c r="AX156" s="65"/>
      <c r="AY156" s="65"/>
      <c r="AZ156" s="65"/>
      <c r="BA156" s="64"/>
      <c r="BB156" s="50"/>
      <c r="BC156" s="50"/>
    </row>
    <row r="157" spans="1:55" x14ac:dyDescent="0.25">
      <c r="A157" s="50"/>
      <c r="C157" s="50"/>
      <c r="D157" s="50"/>
      <c r="E157" s="50"/>
      <c r="F157" s="50"/>
      <c r="G157" s="50"/>
      <c r="H157" s="50"/>
      <c r="I157" s="50"/>
      <c r="J157" s="50"/>
      <c r="K157" s="50"/>
      <c r="L157" s="50"/>
      <c r="M157" s="65"/>
      <c r="N157" s="65"/>
      <c r="O157" s="65"/>
      <c r="P157" s="64"/>
      <c r="Q157" s="50"/>
      <c r="R157" s="50"/>
      <c r="S157" s="50"/>
      <c r="T157" s="50"/>
      <c r="U157" s="50"/>
      <c r="V157" s="65"/>
      <c r="W157" s="65"/>
      <c r="X157" s="65"/>
      <c r="Y157" s="64"/>
      <c r="Z157" s="52"/>
      <c r="AA157" s="50"/>
      <c r="AB157" s="50"/>
      <c r="AC157" s="50"/>
      <c r="AD157" s="65"/>
      <c r="AE157" s="65"/>
      <c r="AF157" s="2"/>
      <c r="AG157" s="64"/>
      <c r="AH157" s="50"/>
      <c r="AI157" s="50"/>
      <c r="AJ157" s="50"/>
      <c r="AK157" s="50"/>
      <c r="AL157" s="50"/>
      <c r="AM157" s="50"/>
      <c r="AN157" s="65"/>
      <c r="AO157" s="65"/>
      <c r="AP157" s="65"/>
      <c r="AQ157" s="64"/>
      <c r="AR157" s="50"/>
      <c r="AS157" s="50"/>
      <c r="AT157" s="50"/>
      <c r="AU157" s="50"/>
      <c r="AV157" s="50"/>
      <c r="AW157" s="50"/>
      <c r="AX157" s="65"/>
      <c r="AY157" s="65"/>
      <c r="AZ157" s="65"/>
      <c r="BA157" s="64"/>
      <c r="BB157" s="50"/>
      <c r="BC157" s="50"/>
    </row>
    <row r="158" spans="1:55" x14ac:dyDescent="0.25">
      <c r="A158" s="50"/>
      <c r="C158" s="50"/>
      <c r="D158" s="50"/>
      <c r="E158" s="50"/>
      <c r="F158" s="50"/>
      <c r="G158" s="50"/>
      <c r="H158" s="50"/>
      <c r="I158" s="50"/>
      <c r="J158" s="50"/>
      <c r="K158" s="50"/>
      <c r="L158" s="50"/>
      <c r="M158" s="65"/>
      <c r="N158" s="65"/>
      <c r="O158" s="65"/>
      <c r="P158" s="64"/>
      <c r="Q158" s="50"/>
      <c r="R158" s="50"/>
      <c r="S158" s="50"/>
      <c r="T158" s="50"/>
      <c r="U158" s="50"/>
      <c r="V158" s="65"/>
      <c r="W158" s="65"/>
      <c r="X158" s="65"/>
      <c r="Y158" s="64"/>
      <c r="Z158" s="52"/>
      <c r="AA158" s="50"/>
      <c r="AB158" s="50"/>
      <c r="AC158" s="50"/>
      <c r="AD158" s="65"/>
      <c r="AE158" s="65"/>
      <c r="AF158" s="2"/>
      <c r="AG158" s="64"/>
      <c r="AH158" s="50"/>
      <c r="AI158" s="50"/>
      <c r="AJ158" s="50"/>
      <c r="AK158" s="50"/>
      <c r="AL158" s="50"/>
      <c r="AM158" s="50"/>
      <c r="AN158" s="65"/>
      <c r="AO158" s="65"/>
      <c r="AP158" s="65"/>
      <c r="AQ158" s="64"/>
      <c r="AR158" s="50"/>
      <c r="AS158" s="50"/>
      <c r="AT158" s="50"/>
      <c r="AU158" s="50"/>
      <c r="AV158" s="50"/>
      <c r="AW158" s="50"/>
      <c r="AX158" s="65"/>
      <c r="AY158" s="65"/>
      <c r="AZ158" s="65"/>
      <c r="BA158" s="64"/>
      <c r="BB158" s="50"/>
      <c r="BC158" s="50"/>
    </row>
    <row r="159" spans="1:55" x14ac:dyDescent="0.25">
      <c r="A159" s="50"/>
      <c r="C159" s="50"/>
      <c r="D159" s="50"/>
      <c r="E159" s="50"/>
      <c r="F159" s="50"/>
      <c r="G159" s="50"/>
      <c r="H159" s="50"/>
      <c r="I159" s="50"/>
      <c r="J159" s="50"/>
      <c r="K159" s="50"/>
      <c r="L159" s="50"/>
      <c r="M159" s="65"/>
      <c r="N159" s="65"/>
      <c r="O159" s="65"/>
      <c r="P159" s="64"/>
      <c r="Q159" s="50"/>
      <c r="R159" s="50"/>
      <c r="S159" s="50"/>
      <c r="T159" s="50"/>
      <c r="U159" s="50"/>
      <c r="V159" s="65"/>
      <c r="W159" s="65"/>
      <c r="X159" s="65"/>
      <c r="Y159" s="64"/>
      <c r="Z159" s="52"/>
      <c r="AA159" s="50"/>
      <c r="AB159" s="50"/>
      <c r="AC159" s="50"/>
      <c r="AD159" s="65"/>
      <c r="AE159" s="65"/>
      <c r="AF159" s="2"/>
      <c r="AG159" s="64"/>
      <c r="AH159" s="50"/>
      <c r="AI159" s="50"/>
      <c r="AJ159" s="50"/>
      <c r="AK159" s="50"/>
      <c r="AL159" s="50"/>
      <c r="AM159" s="50"/>
      <c r="AN159" s="65"/>
      <c r="AO159" s="65"/>
      <c r="AP159" s="65"/>
      <c r="AQ159" s="64"/>
      <c r="AR159" s="50"/>
      <c r="AS159" s="50"/>
      <c r="AT159" s="50"/>
      <c r="AU159" s="50"/>
      <c r="AV159" s="50"/>
      <c r="AW159" s="50"/>
      <c r="AX159" s="65"/>
      <c r="AY159" s="65"/>
      <c r="AZ159" s="65"/>
      <c r="BA159" s="64"/>
      <c r="BB159" s="50"/>
      <c r="BC159" s="50"/>
    </row>
    <row r="160" spans="1:55" x14ac:dyDescent="0.25">
      <c r="A160" s="50"/>
      <c r="C160" s="50"/>
      <c r="D160" s="50"/>
      <c r="E160" s="50"/>
      <c r="F160" s="50"/>
      <c r="G160" s="50"/>
      <c r="H160" s="50"/>
      <c r="I160" s="50"/>
      <c r="J160" s="50"/>
      <c r="K160" s="50"/>
      <c r="L160" s="50"/>
      <c r="M160" s="65"/>
      <c r="N160" s="65"/>
      <c r="O160" s="65"/>
      <c r="P160" s="64"/>
      <c r="Q160" s="50"/>
      <c r="R160" s="50"/>
      <c r="S160" s="50"/>
      <c r="T160" s="50"/>
      <c r="U160" s="50"/>
      <c r="V160" s="65"/>
      <c r="W160" s="65"/>
      <c r="X160" s="65"/>
      <c r="Y160" s="64"/>
      <c r="Z160" s="52"/>
      <c r="AA160" s="50"/>
      <c r="AB160" s="50"/>
      <c r="AC160" s="50"/>
      <c r="AD160" s="65"/>
      <c r="AE160" s="65"/>
      <c r="AF160" s="2"/>
      <c r="AG160" s="64"/>
      <c r="AH160" s="50"/>
      <c r="AI160" s="50"/>
      <c r="AJ160" s="50"/>
      <c r="AK160" s="50"/>
      <c r="AL160" s="50"/>
      <c r="AM160" s="50"/>
      <c r="AN160" s="65"/>
      <c r="AO160" s="65"/>
      <c r="AP160" s="65"/>
      <c r="AQ160" s="64"/>
      <c r="AR160" s="50"/>
      <c r="AS160" s="50"/>
      <c r="AT160" s="50"/>
      <c r="AU160" s="50"/>
      <c r="AV160" s="50"/>
      <c r="AW160" s="50"/>
      <c r="AX160" s="65"/>
      <c r="AY160" s="65"/>
      <c r="AZ160" s="65"/>
      <c r="BA160" s="64"/>
      <c r="BB160" s="50"/>
      <c r="BC160" s="50"/>
    </row>
    <row r="161" spans="1:55" x14ac:dyDescent="0.25">
      <c r="A161" s="50"/>
      <c r="C161" s="50"/>
      <c r="D161" s="50"/>
      <c r="E161" s="50"/>
      <c r="F161" s="50"/>
      <c r="G161" s="50"/>
      <c r="H161" s="50"/>
      <c r="I161" s="50"/>
      <c r="J161" s="50"/>
      <c r="K161" s="50"/>
      <c r="L161" s="50"/>
      <c r="M161" s="65"/>
      <c r="N161" s="65"/>
      <c r="O161" s="65"/>
      <c r="P161" s="64"/>
      <c r="Q161" s="50"/>
      <c r="R161" s="50"/>
      <c r="S161" s="50"/>
      <c r="T161" s="50"/>
      <c r="U161" s="50"/>
      <c r="V161" s="65"/>
      <c r="W161" s="65"/>
      <c r="X161" s="65"/>
      <c r="Y161" s="64"/>
      <c r="Z161" s="52"/>
      <c r="AA161" s="50"/>
      <c r="AB161" s="50"/>
      <c r="AC161" s="50"/>
      <c r="AD161" s="65"/>
      <c r="AE161" s="65"/>
      <c r="AF161" s="2"/>
      <c r="AG161" s="64"/>
      <c r="AH161" s="50"/>
      <c r="AI161" s="50"/>
      <c r="AJ161" s="50"/>
      <c r="AK161" s="50"/>
      <c r="AL161" s="50"/>
      <c r="AM161" s="50"/>
      <c r="AN161" s="65"/>
      <c r="AO161" s="65"/>
      <c r="AP161" s="65"/>
      <c r="AQ161" s="64"/>
      <c r="AR161" s="50"/>
      <c r="AS161" s="50"/>
      <c r="AT161" s="50"/>
      <c r="AU161" s="50"/>
      <c r="AV161" s="50"/>
      <c r="AW161" s="50"/>
      <c r="AX161" s="65"/>
      <c r="AY161" s="65"/>
      <c r="AZ161" s="65"/>
      <c r="BA161" s="64"/>
      <c r="BB161" s="50"/>
      <c r="BC161" s="50"/>
    </row>
    <row r="162" spans="1:55" x14ac:dyDescent="0.25">
      <c r="A162" s="50"/>
      <c r="C162" s="50"/>
      <c r="D162" s="50"/>
      <c r="E162" s="50"/>
      <c r="F162" s="50"/>
      <c r="G162" s="50"/>
      <c r="H162" s="50"/>
      <c r="I162" s="50"/>
      <c r="J162" s="50"/>
      <c r="K162" s="50"/>
      <c r="L162" s="50"/>
      <c r="M162" s="65"/>
      <c r="N162" s="65"/>
      <c r="O162" s="65"/>
      <c r="P162" s="64"/>
      <c r="Q162" s="50"/>
      <c r="R162" s="50"/>
      <c r="S162" s="50"/>
      <c r="T162" s="50"/>
      <c r="U162" s="50"/>
      <c r="V162" s="65"/>
      <c r="W162" s="65"/>
      <c r="X162" s="65"/>
      <c r="Y162" s="64"/>
      <c r="Z162" s="52"/>
      <c r="AA162" s="50"/>
      <c r="AB162" s="50"/>
      <c r="AC162" s="50"/>
      <c r="AD162" s="65"/>
      <c r="AE162" s="65"/>
      <c r="AF162" s="2"/>
      <c r="AG162" s="64"/>
      <c r="AH162" s="50"/>
      <c r="AI162" s="50"/>
      <c r="AJ162" s="50"/>
      <c r="AK162" s="50"/>
      <c r="AL162" s="50"/>
      <c r="AM162" s="50"/>
      <c r="AN162" s="65"/>
      <c r="AO162" s="65"/>
      <c r="AP162" s="65"/>
      <c r="AQ162" s="64"/>
      <c r="AR162" s="50"/>
      <c r="AS162" s="50"/>
      <c r="AT162" s="50"/>
      <c r="AU162" s="50"/>
      <c r="AV162" s="50"/>
      <c r="AW162" s="50"/>
      <c r="AX162" s="65"/>
      <c r="AY162" s="65"/>
      <c r="AZ162" s="65"/>
      <c r="BA162" s="64"/>
      <c r="BB162" s="50"/>
      <c r="BC162" s="50"/>
    </row>
    <row r="163" spans="1:55" x14ac:dyDescent="0.25">
      <c r="A163" s="50"/>
      <c r="C163" s="50"/>
      <c r="D163" s="50"/>
      <c r="E163" s="50"/>
      <c r="F163" s="50"/>
      <c r="G163" s="50"/>
      <c r="H163" s="50"/>
      <c r="I163" s="50"/>
      <c r="J163" s="50"/>
      <c r="K163" s="50"/>
      <c r="L163" s="50"/>
      <c r="M163" s="65"/>
      <c r="N163" s="65"/>
      <c r="O163" s="65"/>
      <c r="P163" s="64"/>
      <c r="Q163" s="50"/>
      <c r="R163" s="50"/>
      <c r="S163" s="50"/>
      <c r="T163" s="50"/>
      <c r="U163" s="50"/>
      <c r="V163" s="65"/>
      <c r="W163" s="65"/>
      <c r="X163" s="65"/>
      <c r="Y163" s="64"/>
      <c r="Z163" s="52"/>
      <c r="AA163" s="50"/>
      <c r="AB163" s="50"/>
      <c r="AC163" s="50"/>
      <c r="AD163" s="65"/>
      <c r="AE163" s="65"/>
      <c r="AF163" s="2"/>
      <c r="AG163" s="64"/>
      <c r="AH163" s="50"/>
      <c r="AI163" s="50"/>
      <c r="AJ163" s="50"/>
      <c r="AK163" s="50"/>
      <c r="AL163" s="50"/>
      <c r="AM163" s="50"/>
      <c r="AN163" s="65"/>
      <c r="AO163" s="65"/>
      <c r="AP163" s="65"/>
      <c r="AQ163" s="64"/>
      <c r="AR163" s="50"/>
      <c r="AS163" s="50"/>
      <c r="AT163" s="50"/>
      <c r="AU163" s="50"/>
      <c r="AV163" s="50"/>
      <c r="AW163" s="50"/>
      <c r="AX163" s="65"/>
      <c r="AY163" s="65"/>
      <c r="AZ163" s="65"/>
      <c r="BA163" s="64"/>
      <c r="BB163" s="50"/>
      <c r="BC163" s="50"/>
    </row>
    <row r="164" spans="1:55" x14ac:dyDescent="0.25">
      <c r="A164" s="50"/>
      <c r="C164" s="50"/>
      <c r="D164" s="50"/>
      <c r="E164" s="50"/>
      <c r="F164" s="50"/>
      <c r="G164" s="50"/>
      <c r="H164" s="50"/>
      <c r="I164" s="50"/>
      <c r="J164" s="50"/>
      <c r="K164" s="50"/>
      <c r="L164" s="50"/>
      <c r="M164" s="65"/>
      <c r="N164" s="65"/>
      <c r="O164" s="65"/>
      <c r="P164" s="64"/>
      <c r="Q164" s="50"/>
      <c r="R164" s="50"/>
      <c r="S164" s="50"/>
      <c r="T164" s="50"/>
      <c r="U164" s="50"/>
      <c r="V164" s="65"/>
      <c r="W164" s="65"/>
      <c r="X164" s="65"/>
      <c r="Y164" s="64"/>
      <c r="Z164" s="52"/>
      <c r="AA164" s="50"/>
      <c r="AB164" s="50"/>
      <c r="AC164" s="50"/>
      <c r="AD164" s="65"/>
      <c r="AE164" s="65"/>
      <c r="AF164" s="2"/>
      <c r="AG164" s="64"/>
      <c r="AH164" s="50"/>
      <c r="AI164" s="50"/>
      <c r="AJ164" s="50"/>
      <c r="AK164" s="50"/>
      <c r="AL164" s="50"/>
      <c r="AM164" s="50"/>
      <c r="AN164" s="65"/>
      <c r="AO164" s="65"/>
      <c r="AP164" s="65"/>
      <c r="AQ164" s="64"/>
      <c r="AR164" s="50"/>
      <c r="AS164" s="50"/>
      <c r="AT164" s="50"/>
      <c r="AU164" s="50"/>
      <c r="AV164" s="50"/>
      <c r="AW164" s="50"/>
      <c r="AX164" s="65"/>
      <c r="AY164" s="65"/>
      <c r="AZ164" s="65"/>
      <c r="BA164" s="64"/>
      <c r="BB164" s="50"/>
      <c r="BC164" s="50"/>
    </row>
    <row r="165" spans="1:55" x14ac:dyDescent="0.25">
      <c r="A165" s="50"/>
      <c r="C165" s="50"/>
      <c r="D165" s="50"/>
      <c r="E165" s="50"/>
      <c r="F165" s="50"/>
      <c r="G165" s="50"/>
      <c r="H165" s="50"/>
      <c r="I165" s="50"/>
      <c r="J165" s="50"/>
      <c r="K165" s="50"/>
      <c r="L165" s="50"/>
      <c r="M165" s="65"/>
      <c r="N165" s="65"/>
      <c r="O165" s="65"/>
      <c r="P165" s="64"/>
      <c r="Q165" s="50"/>
      <c r="R165" s="50"/>
      <c r="S165" s="50"/>
      <c r="T165" s="50"/>
      <c r="U165" s="50"/>
      <c r="V165" s="65"/>
      <c r="W165" s="65"/>
      <c r="X165" s="65"/>
      <c r="Y165" s="64"/>
      <c r="Z165" s="52"/>
      <c r="AA165" s="50"/>
      <c r="AB165" s="50"/>
      <c r="AC165" s="50"/>
      <c r="AD165" s="65"/>
      <c r="AE165" s="65"/>
      <c r="AF165" s="2"/>
      <c r="AG165" s="64"/>
      <c r="AH165" s="50"/>
      <c r="AI165" s="50"/>
      <c r="AJ165" s="50"/>
      <c r="AK165" s="50"/>
      <c r="AL165" s="50"/>
      <c r="AM165" s="50"/>
      <c r="AN165" s="65"/>
      <c r="AO165" s="65"/>
      <c r="AP165" s="65"/>
      <c r="AQ165" s="64"/>
      <c r="AR165" s="50"/>
      <c r="AS165" s="50"/>
      <c r="AT165" s="50"/>
      <c r="AU165" s="50"/>
      <c r="AV165" s="50"/>
      <c r="AW165" s="50"/>
      <c r="AX165" s="65"/>
      <c r="AY165" s="65"/>
      <c r="AZ165" s="65"/>
      <c r="BA165" s="64"/>
      <c r="BB165" s="50"/>
      <c r="BC165" s="50"/>
    </row>
    <row r="166" spans="1:55" x14ac:dyDescent="0.25">
      <c r="A166" s="50"/>
      <c r="C166" s="50"/>
      <c r="D166" s="50"/>
      <c r="E166" s="50"/>
      <c r="F166" s="50"/>
      <c r="G166" s="50"/>
      <c r="H166" s="50"/>
      <c r="I166" s="50"/>
      <c r="J166" s="50"/>
      <c r="K166" s="50"/>
      <c r="L166" s="50"/>
      <c r="M166" s="65"/>
      <c r="N166" s="65"/>
      <c r="O166" s="65"/>
      <c r="P166" s="64"/>
      <c r="Q166" s="50"/>
      <c r="R166" s="50"/>
      <c r="S166" s="50"/>
      <c r="T166" s="50"/>
      <c r="U166" s="50"/>
      <c r="V166" s="65"/>
      <c r="W166" s="65"/>
      <c r="X166" s="65"/>
      <c r="Y166" s="64"/>
      <c r="Z166" s="52"/>
      <c r="AA166" s="50"/>
      <c r="AB166" s="50"/>
      <c r="AC166" s="50"/>
      <c r="AD166" s="65"/>
      <c r="AE166" s="65"/>
      <c r="AF166" s="2"/>
      <c r="AG166" s="64"/>
      <c r="AH166" s="50"/>
      <c r="AI166" s="50"/>
      <c r="AJ166" s="50"/>
      <c r="AK166" s="50"/>
      <c r="AL166" s="50"/>
      <c r="AM166" s="50"/>
      <c r="AN166" s="65"/>
      <c r="AO166" s="65"/>
      <c r="AP166" s="65"/>
      <c r="AQ166" s="64"/>
      <c r="AR166" s="50"/>
      <c r="AS166" s="50"/>
      <c r="AT166" s="50"/>
      <c r="AU166" s="50"/>
      <c r="AV166" s="50"/>
      <c r="AW166" s="50"/>
      <c r="AX166" s="65"/>
      <c r="AY166" s="65"/>
      <c r="AZ166" s="65"/>
      <c r="BA166" s="64"/>
      <c r="BB166" s="50"/>
      <c r="BC166" s="50"/>
    </row>
    <row r="167" spans="1:55" x14ac:dyDescent="0.25">
      <c r="A167" s="50"/>
      <c r="C167" s="50"/>
      <c r="D167" s="50"/>
      <c r="E167" s="50"/>
      <c r="F167" s="50"/>
      <c r="G167" s="50"/>
      <c r="H167" s="50"/>
      <c r="I167" s="50"/>
      <c r="J167" s="50"/>
      <c r="K167" s="50"/>
      <c r="L167" s="50"/>
      <c r="M167" s="65"/>
      <c r="N167" s="65"/>
      <c r="O167" s="65"/>
      <c r="P167" s="64"/>
      <c r="Q167" s="50"/>
      <c r="R167" s="50"/>
      <c r="S167" s="50"/>
      <c r="T167" s="50"/>
      <c r="U167" s="50"/>
      <c r="V167" s="65"/>
      <c r="W167" s="65"/>
      <c r="X167" s="65"/>
      <c r="Y167" s="64"/>
      <c r="Z167" s="52"/>
      <c r="AA167" s="50"/>
      <c r="AB167" s="50"/>
      <c r="AC167" s="50"/>
      <c r="AD167" s="65"/>
      <c r="AE167" s="65"/>
      <c r="AF167" s="2"/>
      <c r="AG167" s="64"/>
      <c r="AH167" s="50"/>
      <c r="AI167" s="50"/>
      <c r="AJ167" s="50"/>
      <c r="AK167" s="50"/>
      <c r="AL167" s="50"/>
      <c r="AM167" s="50"/>
      <c r="AN167" s="65"/>
      <c r="AO167" s="65"/>
      <c r="AP167" s="65"/>
      <c r="AQ167" s="64"/>
      <c r="AR167" s="50"/>
      <c r="AS167" s="50"/>
      <c r="AT167" s="50"/>
      <c r="AU167" s="50"/>
      <c r="AV167" s="50"/>
      <c r="AW167" s="50"/>
      <c r="AX167" s="65"/>
      <c r="AY167" s="65"/>
      <c r="AZ167" s="65"/>
      <c r="BA167" s="64"/>
      <c r="BB167" s="50"/>
      <c r="BC167" s="50"/>
    </row>
    <row r="168" spans="1:55" x14ac:dyDescent="0.25">
      <c r="A168" s="50"/>
      <c r="C168" s="50"/>
      <c r="D168" s="50"/>
      <c r="E168" s="50"/>
      <c r="F168" s="50"/>
      <c r="G168" s="50"/>
      <c r="H168" s="50"/>
      <c r="I168" s="50"/>
      <c r="J168" s="50"/>
      <c r="K168" s="50"/>
      <c r="L168" s="50"/>
      <c r="M168" s="65"/>
      <c r="N168" s="65"/>
      <c r="O168" s="65"/>
      <c r="P168" s="64"/>
      <c r="Q168" s="50"/>
      <c r="R168" s="50"/>
      <c r="S168" s="50"/>
      <c r="T168" s="50"/>
      <c r="U168" s="50"/>
      <c r="V168" s="65"/>
      <c r="W168" s="65"/>
      <c r="X168" s="65"/>
      <c r="Y168" s="64"/>
      <c r="Z168" s="52"/>
      <c r="AA168" s="50"/>
      <c r="AB168" s="50"/>
      <c r="AC168" s="50"/>
      <c r="AD168" s="65"/>
      <c r="AE168" s="65"/>
      <c r="AF168" s="2"/>
      <c r="AG168" s="64"/>
      <c r="AH168" s="50"/>
      <c r="AI168" s="50"/>
      <c r="AJ168" s="50"/>
      <c r="AK168" s="50"/>
      <c r="AL168" s="50"/>
      <c r="AM168" s="50"/>
      <c r="AN168" s="65"/>
      <c r="AO168" s="65"/>
      <c r="AP168" s="65"/>
      <c r="AQ168" s="64"/>
      <c r="AR168" s="50"/>
      <c r="AS168" s="50"/>
      <c r="AT168" s="50"/>
      <c r="AU168" s="50"/>
      <c r="AV168" s="50"/>
      <c r="AW168" s="50"/>
      <c r="AX168" s="65"/>
      <c r="AY168" s="65"/>
      <c r="AZ168" s="65"/>
      <c r="BA168" s="64"/>
      <c r="BB168" s="50"/>
      <c r="BC168" s="50"/>
    </row>
    <row r="169" spans="1:55" x14ac:dyDescent="0.25">
      <c r="A169" s="50"/>
      <c r="C169" s="50"/>
      <c r="D169" s="50"/>
      <c r="E169" s="50"/>
      <c r="F169" s="50"/>
      <c r="G169" s="50"/>
      <c r="H169" s="50"/>
      <c r="I169" s="50"/>
      <c r="J169" s="50"/>
      <c r="K169" s="50"/>
      <c r="L169" s="50"/>
      <c r="M169" s="65"/>
      <c r="N169" s="65"/>
      <c r="O169" s="65"/>
      <c r="P169" s="64"/>
      <c r="Q169" s="50"/>
      <c r="R169" s="50"/>
      <c r="S169" s="50"/>
      <c r="T169" s="50"/>
      <c r="U169" s="50"/>
      <c r="V169" s="65"/>
      <c r="W169" s="65"/>
      <c r="X169" s="65"/>
      <c r="Y169" s="64"/>
      <c r="Z169" s="52"/>
      <c r="AA169" s="50"/>
      <c r="AB169" s="50"/>
      <c r="AC169" s="50"/>
      <c r="AD169" s="65"/>
      <c r="AE169" s="65"/>
      <c r="AF169" s="2"/>
      <c r="AG169" s="64"/>
      <c r="AH169" s="50"/>
      <c r="AI169" s="50"/>
      <c r="AJ169" s="50"/>
      <c r="AK169" s="50"/>
      <c r="AL169" s="50"/>
      <c r="AM169" s="50"/>
      <c r="AN169" s="65"/>
      <c r="AO169" s="65"/>
      <c r="AP169" s="65"/>
      <c r="AQ169" s="64"/>
      <c r="AR169" s="50"/>
      <c r="AS169" s="50"/>
      <c r="AT169" s="50"/>
      <c r="AU169" s="50"/>
      <c r="AV169" s="50"/>
      <c r="AW169" s="50"/>
      <c r="AX169" s="65"/>
      <c r="AY169" s="65"/>
      <c r="AZ169" s="65"/>
      <c r="BA169" s="64"/>
      <c r="BB169" s="50"/>
      <c r="BC169" s="50"/>
    </row>
    <row r="170" spans="1:55" x14ac:dyDescent="0.25">
      <c r="A170" s="50"/>
      <c r="C170" s="50"/>
      <c r="D170" s="50"/>
      <c r="E170" s="50"/>
      <c r="F170" s="50"/>
      <c r="G170" s="50"/>
      <c r="H170" s="50"/>
      <c r="I170" s="50"/>
      <c r="J170" s="50"/>
      <c r="K170" s="50"/>
      <c r="L170" s="50"/>
      <c r="M170" s="65"/>
      <c r="N170" s="65"/>
      <c r="O170" s="65"/>
      <c r="P170" s="64"/>
      <c r="Q170" s="50"/>
      <c r="R170" s="50"/>
      <c r="S170" s="50"/>
      <c r="T170" s="50"/>
      <c r="U170" s="50"/>
      <c r="V170" s="65"/>
      <c r="W170" s="65"/>
      <c r="X170" s="65"/>
      <c r="Y170" s="64"/>
      <c r="Z170" s="52"/>
      <c r="AA170" s="50"/>
      <c r="AB170" s="50"/>
      <c r="AC170" s="50"/>
      <c r="AD170" s="65"/>
      <c r="AE170" s="65"/>
      <c r="AF170" s="2"/>
      <c r="AG170" s="64"/>
      <c r="AH170" s="50"/>
      <c r="AI170" s="50"/>
      <c r="AJ170" s="50"/>
      <c r="AK170" s="50"/>
      <c r="AL170" s="50"/>
      <c r="AM170" s="50"/>
      <c r="AN170" s="65"/>
      <c r="AO170" s="65"/>
      <c r="AP170" s="65"/>
      <c r="AQ170" s="64"/>
      <c r="AR170" s="50"/>
      <c r="AS170" s="50"/>
      <c r="AT170" s="50"/>
      <c r="AU170" s="50"/>
      <c r="AV170" s="50"/>
      <c r="AW170" s="50"/>
      <c r="AX170" s="65"/>
      <c r="AY170" s="65"/>
      <c r="AZ170" s="65"/>
      <c r="BA170" s="64"/>
      <c r="BB170" s="50"/>
      <c r="BC170" s="50"/>
    </row>
    <row r="171" spans="1:55" x14ac:dyDescent="0.25">
      <c r="A171" s="50"/>
      <c r="C171" s="50"/>
      <c r="D171" s="50"/>
      <c r="E171" s="50"/>
      <c r="F171" s="50"/>
      <c r="G171" s="50"/>
      <c r="H171" s="50"/>
      <c r="I171" s="50"/>
      <c r="J171" s="50"/>
      <c r="K171" s="50"/>
      <c r="L171" s="50"/>
      <c r="M171" s="65"/>
      <c r="N171" s="65"/>
      <c r="O171" s="65"/>
      <c r="P171" s="64"/>
      <c r="Q171" s="50"/>
      <c r="R171" s="50"/>
      <c r="S171" s="50"/>
      <c r="T171" s="50"/>
      <c r="U171" s="50"/>
      <c r="V171" s="65"/>
      <c r="W171" s="65"/>
      <c r="X171" s="65"/>
      <c r="Y171" s="64"/>
      <c r="Z171" s="52"/>
      <c r="AA171" s="50"/>
      <c r="AB171" s="50"/>
      <c r="AC171" s="50"/>
      <c r="AD171" s="65"/>
      <c r="AE171" s="65"/>
      <c r="AF171" s="2"/>
      <c r="AG171" s="64"/>
      <c r="AH171" s="50"/>
      <c r="AI171" s="50"/>
      <c r="AJ171" s="50"/>
      <c r="AK171" s="50"/>
      <c r="AL171" s="50"/>
      <c r="AM171" s="50"/>
      <c r="AN171" s="65"/>
      <c r="AO171" s="65"/>
      <c r="AP171" s="65"/>
      <c r="AQ171" s="64"/>
      <c r="AR171" s="50"/>
      <c r="AS171" s="50"/>
      <c r="AT171" s="50"/>
      <c r="AU171" s="50"/>
      <c r="AV171" s="50"/>
      <c r="AW171" s="50"/>
      <c r="AX171" s="65"/>
      <c r="AY171" s="65"/>
      <c r="AZ171" s="65"/>
      <c r="BA171" s="64"/>
      <c r="BB171" s="50"/>
      <c r="BC171" s="50"/>
    </row>
    <row r="172" spans="1:55" x14ac:dyDescent="0.25">
      <c r="A172" s="50"/>
      <c r="C172" s="50"/>
      <c r="D172" s="50"/>
      <c r="E172" s="50"/>
      <c r="F172" s="50"/>
      <c r="G172" s="50"/>
      <c r="H172" s="50"/>
      <c r="I172" s="50"/>
      <c r="J172" s="50"/>
      <c r="K172" s="50"/>
      <c r="L172" s="50"/>
      <c r="M172" s="65"/>
      <c r="N172" s="65"/>
      <c r="O172" s="65"/>
      <c r="P172" s="64"/>
      <c r="Q172" s="50"/>
      <c r="R172" s="50"/>
      <c r="S172" s="50"/>
      <c r="T172" s="50"/>
      <c r="U172" s="50"/>
      <c r="V172" s="65"/>
      <c r="W172" s="65"/>
      <c r="X172" s="65"/>
      <c r="Y172" s="64"/>
      <c r="Z172" s="52"/>
      <c r="AA172" s="50"/>
      <c r="AB172" s="50"/>
      <c r="AC172" s="50"/>
      <c r="AD172" s="65"/>
      <c r="AE172" s="65"/>
      <c r="AF172" s="2"/>
      <c r="AG172" s="64"/>
      <c r="AH172" s="50"/>
      <c r="AI172" s="50"/>
      <c r="AJ172" s="50"/>
      <c r="AK172" s="50"/>
      <c r="AL172" s="50"/>
      <c r="AM172" s="50"/>
      <c r="AN172" s="65"/>
      <c r="AO172" s="65"/>
      <c r="AP172" s="65"/>
      <c r="AQ172" s="64"/>
      <c r="AR172" s="50"/>
      <c r="AS172" s="50"/>
      <c r="AT172" s="50"/>
      <c r="AU172" s="50"/>
      <c r="AV172" s="50"/>
      <c r="AW172" s="50"/>
      <c r="AX172" s="65"/>
      <c r="AY172" s="65"/>
      <c r="AZ172" s="65"/>
      <c r="BA172" s="64"/>
      <c r="BB172" s="50"/>
      <c r="BC172" s="50"/>
    </row>
    <row r="173" spans="1:55" x14ac:dyDescent="0.25">
      <c r="A173" s="50"/>
      <c r="C173" s="50"/>
      <c r="D173" s="50"/>
      <c r="E173" s="50"/>
      <c r="F173" s="50"/>
      <c r="G173" s="50"/>
      <c r="H173" s="50"/>
      <c r="I173" s="50"/>
      <c r="J173" s="50"/>
      <c r="K173" s="50"/>
      <c r="L173" s="50"/>
      <c r="M173" s="65"/>
      <c r="N173" s="65"/>
      <c r="O173" s="65"/>
      <c r="P173" s="64"/>
      <c r="Q173" s="50"/>
      <c r="R173" s="50"/>
      <c r="S173" s="50"/>
      <c r="T173" s="50"/>
      <c r="U173" s="50"/>
      <c r="V173" s="65"/>
      <c r="W173" s="65"/>
      <c r="X173" s="65"/>
      <c r="Y173" s="64"/>
      <c r="Z173" s="52"/>
      <c r="AA173" s="50"/>
      <c r="AB173" s="50"/>
      <c r="AC173" s="50"/>
      <c r="AD173" s="65"/>
      <c r="AE173" s="65"/>
      <c r="AF173" s="2"/>
      <c r="AG173" s="64"/>
      <c r="AH173" s="50"/>
      <c r="AI173" s="50"/>
      <c r="AJ173" s="50"/>
      <c r="AK173" s="50"/>
      <c r="AL173" s="50"/>
      <c r="AM173" s="50"/>
      <c r="AN173" s="65"/>
      <c r="AO173" s="65"/>
      <c r="AP173" s="65"/>
      <c r="AQ173" s="64"/>
      <c r="AR173" s="50"/>
      <c r="AS173" s="50"/>
      <c r="AT173" s="50"/>
      <c r="AU173" s="50"/>
      <c r="AV173" s="50"/>
      <c r="AW173" s="50"/>
      <c r="AX173" s="65"/>
      <c r="AY173" s="65"/>
      <c r="AZ173" s="65"/>
      <c r="BA173" s="64"/>
      <c r="BB173" s="50"/>
      <c r="BC173" s="50"/>
    </row>
    <row r="174" spans="1:55" x14ac:dyDescent="0.25">
      <c r="A174" s="50"/>
      <c r="C174" s="50"/>
      <c r="D174" s="50"/>
      <c r="E174" s="50"/>
      <c r="F174" s="50"/>
      <c r="G174" s="50"/>
      <c r="H174" s="50"/>
      <c r="I174" s="50"/>
      <c r="J174" s="50"/>
      <c r="K174" s="50"/>
      <c r="L174" s="50"/>
      <c r="M174" s="65"/>
      <c r="N174" s="65"/>
      <c r="O174" s="65"/>
      <c r="P174" s="64"/>
      <c r="Q174" s="50"/>
      <c r="R174" s="50"/>
      <c r="S174" s="50"/>
      <c r="T174" s="50"/>
      <c r="U174" s="50"/>
      <c r="V174" s="65"/>
      <c r="W174" s="65"/>
      <c r="X174" s="65"/>
      <c r="Y174" s="64"/>
      <c r="Z174" s="52"/>
      <c r="AA174" s="50"/>
      <c r="AB174" s="50"/>
      <c r="AC174" s="50"/>
      <c r="AD174" s="65"/>
      <c r="AE174" s="65"/>
      <c r="AF174" s="2"/>
      <c r="AG174" s="64"/>
      <c r="AH174" s="50"/>
      <c r="AI174" s="50"/>
      <c r="AJ174" s="50"/>
      <c r="AK174" s="50"/>
      <c r="AL174" s="50"/>
      <c r="AM174" s="50"/>
      <c r="AN174" s="65"/>
      <c r="AO174" s="65"/>
      <c r="AP174" s="65"/>
      <c r="AQ174" s="64"/>
      <c r="AR174" s="50"/>
      <c r="AS174" s="50"/>
      <c r="AT174" s="50"/>
      <c r="AU174" s="50"/>
      <c r="AV174" s="50"/>
      <c r="AW174" s="50"/>
      <c r="AX174" s="65"/>
      <c r="AY174" s="65"/>
      <c r="AZ174" s="65"/>
      <c r="BA174" s="64"/>
      <c r="BB174" s="50"/>
      <c r="BC174" s="50"/>
    </row>
    <row r="175" spans="1:55" x14ac:dyDescent="0.25">
      <c r="A175" s="50"/>
      <c r="C175" s="50"/>
      <c r="D175" s="50"/>
      <c r="E175" s="50"/>
      <c r="F175" s="50"/>
      <c r="G175" s="50"/>
      <c r="H175" s="50"/>
      <c r="I175" s="50"/>
      <c r="J175" s="50"/>
      <c r="K175" s="50"/>
      <c r="L175" s="50"/>
      <c r="M175" s="65"/>
      <c r="N175" s="65"/>
      <c r="O175" s="65"/>
      <c r="P175" s="64"/>
      <c r="Q175" s="50"/>
      <c r="R175" s="50"/>
      <c r="S175" s="50"/>
      <c r="T175" s="50"/>
      <c r="U175" s="50"/>
      <c r="V175" s="65"/>
      <c r="W175" s="65"/>
      <c r="X175" s="65"/>
      <c r="Y175" s="64"/>
      <c r="Z175" s="52"/>
      <c r="AA175" s="50"/>
      <c r="AB175" s="50"/>
      <c r="AC175" s="50"/>
      <c r="AD175" s="65"/>
      <c r="AE175" s="65"/>
      <c r="AF175" s="2"/>
      <c r="AG175" s="64"/>
      <c r="AH175" s="50"/>
      <c r="AI175" s="50"/>
      <c r="AJ175" s="50"/>
      <c r="AK175" s="50"/>
      <c r="AL175" s="50"/>
      <c r="AM175" s="50"/>
      <c r="AN175" s="65"/>
      <c r="AO175" s="65"/>
      <c r="AP175" s="65"/>
      <c r="AQ175" s="64"/>
      <c r="AR175" s="50"/>
      <c r="AS175" s="50"/>
      <c r="AT175" s="50"/>
      <c r="AU175" s="50"/>
      <c r="AV175" s="50"/>
      <c r="AW175" s="50"/>
      <c r="AX175" s="65"/>
      <c r="AY175" s="65"/>
      <c r="AZ175" s="65"/>
      <c r="BA175" s="64"/>
      <c r="BB175" s="50"/>
      <c r="BC175" s="50"/>
    </row>
    <row r="176" spans="1:55" x14ac:dyDescent="0.25">
      <c r="A176" s="50"/>
      <c r="C176" s="50"/>
      <c r="D176" s="50"/>
      <c r="E176" s="50"/>
      <c r="F176" s="50"/>
      <c r="G176" s="50"/>
      <c r="H176" s="50"/>
      <c r="I176" s="50"/>
      <c r="J176" s="50"/>
      <c r="K176" s="50"/>
      <c r="L176" s="50"/>
      <c r="M176" s="65"/>
      <c r="N176" s="65"/>
      <c r="O176" s="65"/>
      <c r="P176" s="64"/>
      <c r="Q176" s="50"/>
      <c r="R176" s="50"/>
      <c r="S176" s="50"/>
      <c r="T176" s="50"/>
      <c r="U176" s="50"/>
      <c r="V176" s="65"/>
      <c r="W176" s="65"/>
      <c r="X176" s="65"/>
      <c r="Y176" s="64"/>
      <c r="Z176" s="52"/>
      <c r="AA176" s="50"/>
      <c r="AB176" s="50"/>
      <c r="AC176" s="50"/>
      <c r="AD176" s="65"/>
      <c r="AE176" s="65"/>
      <c r="AF176" s="2"/>
      <c r="AG176" s="64"/>
      <c r="AH176" s="50"/>
      <c r="AI176" s="50"/>
      <c r="AJ176" s="50"/>
      <c r="AK176" s="50"/>
      <c r="AL176" s="50"/>
      <c r="AM176" s="50"/>
      <c r="AN176" s="65"/>
      <c r="AO176" s="65"/>
      <c r="AP176" s="65"/>
      <c r="AQ176" s="64"/>
      <c r="AR176" s="50"/>
      <c r="AS176" s="50"/>
      <c r="AT176" s="50"/>
      <c r="AU176" s="50"/>
      <c r="AV176" s="50"/>
      <c r="AW176" s="50"/>
      <c r="AX176" s="65"/>
      <c r="AY176" s="65"/>
      <c r="AZ176" s="65"/>
      <c r="BA176" s="64"/>
      <c r="BB176" s="50"/>
      <c r="BC176" s="50"/>
    </row>
    <row r="177" spans="1:55" x14ac:dyDescent="0.25">
      <c r="A177" s="50"/>
      <c r="C177" s="50"/>
      <c r="D177" s="50"/>
      <c r="E177" s="50"/>
      <c r="F177" s="50"/>
      <c r="G177" s="50"/>
      <c r="H177" s="50"/>
      <c r="I177" s="50"/>
      <c r="J177" s="50"/>
      <c r="K177" s="50"/>
      <c r="L177" s="50"/>
      <c r="M177" s="65"/>
      <c r="N177" s="65"/>
      <c r="O177" s="65"/>
      <c r="P177" s="64"/>
      <c r="Q177" s="50"/>
      <c r="R177" s="50"/>
      <c r="S177" s="50"/>
      <c r="T177" s="50"/>
      <c r="U177" s="50"/>
      <c r="V177" s="65"/>
      <c r="W177" s="65"/>
      <c r="X177" s="65"/>
      <c r="Y177" s="64"/>
      <c r="Z177" s="52"/>
      <c r="AA177" s="50"/>
      <c r="AB177" s="50"/>
      <c r="AC177" s="50"/>
      <c r="AD177" s="65"/>
      <c r="AE177" s="65"/>
      <c r="AF177" s="2"/>
      <c r="AG177" s="64"/>
      <c r="AH177" s="50"/>
      <c r="AI177" s="50"/>
      <c r="AJ177" s="50"/>
      <c r="AK177" s="50"/>
      <c r="AL177" s="50"/>
      <c r="AM177" s="50"/>
      <c r="AN177" s="65"/>
      <c r="AO177" s="65"/>
      <c r="AP177" s="65"/>
      <c r="AQ177" s="64"/>
      <c r="AR177" s="50"/>
      <c r="AS177" s="50"/>
      <c r="AT177" s="50"/>
      <c r="AU177" s="50"/>
      <c r="AV177" s="50"/>
      <c r="AW177" s="50"/>
      <c r="AX177" s="65"/>
      <c r="AY177" s="65"/>
      <c r="AZ177" s="65"/>
      <c r="BA177" s="64"/>
      <c r="BB177" s="50"/>
      <c r="BC177" s="50"/>
    </row>
    <row r="178" spans="1:55" x14ac:dyDescent="0.25">
      <c r="A178" s="50"/>
      <c r="C178" s="50"/>
      <c r="D178" s="50"/>
      <c r="E178" s="50"/>
      <c r="F178" s="50"/>
      <c r="G178" s="50"/>
      <c r="H178" s="50"/>
      <c r="I178" s="50"/>
      <c r="J178" s="50"/>
      <c r="K178" s="50"/>
      <c r="L178" s="50"/>
      <c r="M178" s="65"/>
      <c r="N178" s="65"/>
      <c r="O178" s="65"/>
      <c r="P178" s="64"/>
      <c r="Q178" s="50"/>
      <c r="R178" s="50"/>
      <c r="S178" s="50"/>
      <c r="T178" s="50"/>
      <c r="U178" s="50"/>
      <c r="V178" s="65"/>
      <c r="W178" s="65"/>
      <c r="X178" s="65"/>
      <c r="Y178" s="64"/>
      <c r="Z178" s="52"/>
      <c r="AA178" s="50"/>
      <c r="AB178" s="50"/>
      <c r="AC178" s="50"/>
      <c r="AD178" s="65"/>
      <c r="AE178" s="65"/>
      <c r="AF178" s="2"/>
      <c r="AG178" s="64"/>
      <c r="AH178" s="50"/>
      <c r="AI178" s="50"/>
      <c r="AJ178" s="50"/>
      <c r="AK178" s="50"/>
      <c r="AL178" s="50"/>
      <c r="AM178" s="50"/>
      <c r="AN178" s="65"/>
      <c r="AO178" s="65"/>
      <c r="AP178" s="65"/>
      <c r="AQ178" s="64"/>
      <c r="AR178" s="50"/>
      <c r="AS178" s="50"/>
      <c r="AT178" s="50"/>
      <c r="AU178" s="50"/>
      <c r="AV178" s="50"/>
      <c r="AW178" s="50"/>
      <c r="AX178" s="65"/>
      <c r="AY178" s="65"/>
      <c r="AZ178" s="65"/>
      <c r="BA178" s="64"/>
      <c r="BB178" s="50"/>
      <c r="BC178" s="50"/>
    </row>
    <row r="179" spans="1:55" x14ac:dyDescent="0.25">
      <c r="A179" s="50"/>
      <c r="C179" s="50"/>
      <c r="D179" s="50"/>
      <c r="E179" s="50"/>
      <c r="F179" s="50"/>
      <c r="G179" s="50"/>
      <c r="H179" s="50"/>
      <c r="I179" s="50"/>
      <c r="J179" s="50"/>
      <c r="K179" s="50"/>
      <c r="L179" s="50"/>
      <c r="M179" s="65"/>
      <c r="N179" s="65"/>
      <c r="O179" s="65"/>
      <c r="P179" s="64"/>
      <c r="Q179" s="50"/>
      <c r="R179" s="50"/>
      <c r="S179" s="50"/>
      <c r="T179" s="50"/>
      <c r="U179" s="50"/>
      <c r="V179" s="65"/>
      <c r="W179" s="65"/>
      <c r="X179" s="65"/>
      <c r="Y179" s="64"/>
      <c r="Z179" s="52"/>
      <c r="AA179" s="50"/>
      <c r="AB179" s="50"/>
      <c r="AC179" s="50"/>
      <c r="AD179" s="65"/>
      <c r="AE179" s="65"/>
      <c r="AF179" s="2"/>
      <c r="AG179" s="64"/>
      <c r="AH179" s="50"/>
      <c r="AI179" s="50"/>
      <c r="AJ179" s="50"/>
      <c r="AK179" s="50"/>
      <c r="AL179" s="50"/>
      <c r="AM179" s="50"/>
      <c r="AN179" s="65"/>
      <c r="AO179" s="65"/>
      <c r="AP179" s="65"/>
      <c r="AQ179" s="64"/>
      <c r="AR179" s="50"/>
      <c r="AS179" s="50"/>
      <c r="AT179" s="50"/>
      <c r="AU179" s="50"/>
      <c r="AV179" s="50"/>
      <c r="AW179" s="50"/>
      <c r="AX179" s="65"/>
      <c r="AY179" s="65"/>
      <c r="AZ179" s="65"/>
      <c r="BA179" s="64"/>
      <c r="BB179" s="50"/>
      <c r="BC179" s="50"/>
    </row>
    <row r="180" spans="1:55" x14ac:dyDescent="0.25">
      <c r="A180" s="50"/>
      <c r="C180" s="50"/>
      <c r="D180" s="50"/>
      <c r="E180" s="50"/>
      <c r="F180" s="50"/>
      <c r="G180" s="50"/>
      <c r="H180" s="50"/>
      <c r="I180" s="50"/>
      <c r="J180" s="50"/>
      <c r="K180" s="50"/>
      <c r="L180" s="50"/>
      <c r="M180" s="65"/>
      <c r="N180" s="65"/>
      <c r="O180" s="65"/>
      <c r="P180" s="64"/>
      <c r="Q180" s="50"/>
      <c r="R180" s="50"/>
      <c r="S180" s="50"/>
      <c r="T180" s="50"/>
      <c r="U180" s="50"/>
      <c r="V180" s="65"/>
      <c r="W180" s="65"/>
      <c r="X180" s="65"/>
      <c r="Y180" s="64"/>
      <c r="Z180" s="52"/>
      <c r="AA180" s="50"/>
      <c r="AB180" s="50"/>
      <c r="AC180" s="50"/>
      <c r="AD180" s="65"/>
      <c r="AE180" s="65"/>
      <c r="AF180" s="2"/>
      <c r="AG180" s="64"/>
      <c r="AH180" s="50"/>
      <c r="AI180" s="50"/>
      <c r="AJ180" s="50"/>
      <c r="AK180" s="50"/>
      <c r="AL180" s="50"/>
      <c r="AM180" s="50"/>
      <c r="AN180" s="65"/>
      <c r="AO180" s="65"/>
      <c r="AP180" s="65"/>
      <c r="AQ180" s="64"/>
      <c r="AR180" s="50"/>
      <c r="AS180" s="50"/>
      <c r="AT180" s="50"/>
      <c r="AU180" s="50"/>
      <c r="AV180" s="50"/>
      <c r="AW180" s="50"/>
      <c r="AX180" s="65"/>
      <c r="AY180" s="65"/>
      <c r="AZ180" s="65"/>
      <c r="BA180" s="64"/>
      <c r="BB180" s="50"/>
      <c r="BC180" s="50"/>
    </row>
    <row r="181" spans="1:55" x14ac:dyDescent="0.25">
      <c r="A181" s="50"/>
      <c r="C181" s="50"/>
      <c r="D181" s="50"/>
      <c r="E181" s="50"/>
      <c r="F181" s="50"/>
      <c r="G181" s="50"/>
      <c r="H181" s="50"/>
      <c r="I181" s="50"/>
      <c r="J181" s="50"/>
      <c r="K181" s="50"/>
      <c r="L181" s="50"/>
      <c r="M181" s="65"/>
      <c r="N181" s="65"/>
      <c r="O181" s="65"/>
      <c r="P181" s="64"/>
      <c r="Q181" s="50"/>
      <c r="R181" s="50"/>
      <c r="S181" s="50"/>
      <c r="T181" s="50"/>
      <c r="U181" s="50"/>
      <c r="V181" s="65"/>
      <c r="W181" s="65"/>
      <c r="X181" s="65"/>
      <c r="Y181" s="64"/>
      <c r="Z181" s="52"/>
      <c r="AA181" s="50"/>
      <c r="AB181" s="50"/>
      <c r="AC181" s="50"/>
      <c r="AD181" s="65"/>
      <c r="AE181" s="65"/>
      <c r="AF181" s="2"/>
      <c r="AG181" s="64"/>
      <c r="AH181" s="50"/>
      <c r="AI181" s="50"/>
      <c r="AJ181" s="50"/>
      <c r="AK181" s="50"/>
      <c r="AL181" s="50"/>
      <c r="AM181" s="50"/>
      <c r="AN181" s="65"/>
      <c r="AO181" s="65"/>
      <c r="AP181" s="65"/>
      <c r="AQ181" s="64"/>
      <c r="AR181" s="50"/>
      <c r="AS181" s="50"/>
      <c r="AT181" s="50"/>
      <c r="AU181" s="50"/>
      <c r="AV181" s="50"/>
      <c r="AW181" s="50"/>
      <c r="AX181" s="65"/>
      <c r="AY181" s="65"/>
      <c r="AZ181" s="65"/>
      <c r="BA181" s="64"/>
      <c r="BB181" s="50"/>
      <c r="BC181" s="50"/>
    </row>
    <row r="182" spans="1:55" x14ac:dyDescent="0.25">
      <c r="A182" s="50"/>
      <c r="C182" s="50"/>
      <c r="D182" s="50"/>
      <c r="E182" s="50"/>
      <c r="F182" s="50"/>
      <c r="G182" s="50"/>
      <c r="H182" s="50"/>
      <c r="I182" s="50"/>
      <c r="J182" s="50"/>
      <c r="K182" s="50"/>
      <c r="L182" s="50"/>
      <c r="M182" s="65"/>
      <c r="N182" s="65"/>
      <c r="O182" s="65"/>
      <c r="P182" s="64"/>
      <c r="Q182" s="50"/>
      <c r="R182" s="50"/>
      <c r="S182" s="50"/>
      <c r="T182" s="50"/>
      <c r="U182" s="50"/>
      <c r="V182" s="65"/>
      <c r="W182" s="65"/>
      <c r="X182" s="65"/>
      <c r="Y182" s="64"/>
      <c r="Z182" s="52"/>
      <c r="AA182" s="50"/>
      <c r="AB182" s="50"/>
      <c r="AC182" s="50"/>
      <c r="AD182" s="65"/>
      <c r="AE182" s="65"/>
      <c r="AF182" s="2"/>
      <c r="AG182" s="64"/>
      <c r="AH182" s="50"/>
      <c r="AI182" s="50"/>
      <c r="AJ182" s="50"/>
      <c r="AK182" s="50"/>
      <c r="AL182" s="50"/>
      <c r="AM182" s="50"/>
      <c r="AN182" s="65"/>
      <c r="AO182" s="65"/>
      <c r="AP182" s="65"/>
      <c r="AQ182" s="64"/>
      <c r="AR182" s="50"/>
      <c r="AS182" s="50"/>
      <c r="AT182" s="50"/>
      <c r="AU182" s="50"/>
      <c r="AV182" s="50"/>
      <c r="AW182" s="50"/>
      <c r="AX182" s="65"/>
      <c r="AY182" s="65"/>
      <c r="AZ182" s="65"/>
      <c r="BA182" s="64"/>
      <c r="BB182" s="50"/>
      <c r="BC182" s="50"/>
    </row>
    <row r="183" spans="1:55" x14ac:dyDescent="0.25">
      <c r="A183" s="50"/>
      <c r="C183" s="50"/>
      <c r="D183" s="50"/>
      <c r="E183" s="50"/>
      <c r="F183" s="50"/>
      <c r="G183" s="50"/>
      <c r="H183" s="50"/>
      <c r="I183" s="50"/>
      <c r="J183" s="50"/>
      <c r="K183" s="50"/>
      <c r="L183" s="50"/>
      <c r="M183" s="65"/>
      <c r="N183" s="65"/>
      <c r="O183" s="65"/>
      <c r="P183" s="64"/>
      <c r="Q183" s="50"/>
      <c r="R183" s="50"/>
      <c r="S183" s="50"/>
      <c r="T183" s="50"/>
      <c r="U183" s="50"/>
      <c r="V183" s="65"/>
      <c r="W183" s="65"/>
      <c r="X183" s="65"/>
      <c r="Y183" s="64"/>
      <c r="Z183" s="52"/>
      <c r="AA183" s="50"/>
      <c r="AB183" s="50"/>
      <c r="AC183" s="50"/>
      <c r="AD183" s="65"/>
      <c r="AE183" s="65"/>
      <c r="AF183" s="2"/>
      <c r="AG183" s="64"/>
      <c r="AH183" s="50"/>
      <c r="AI183" s="50"/>
      <c r="AJ183" s="50"/>
      <c r="AK183" s="50"/>
      <c r="AL183" s="50"/>
      <c r="AM183" s="50"/>
      <c r="AN183" s="65"/>
      <c r="AO183" s="65"/>
      <c r="AP183" s="65"/>
      <c r="AQ183" s="64"/>
      <c r="AR183" s="50"/>
      <c r="AS183" s="50"/>
      <c r="AT183" s="50"/>
      <c r="AU183" s="50"/>
      <c r="AV183" s="50"/>
      <c r="AW183" s="50"/>
      <c r="AX183" s="65"/>
      <c r="AY183" s="65"/>
      <c r="AZ183" s="65"/>
      <c r="BA183" s="64"/>
      <c r="BB183" s="50"/>
      <c r="BC183" s="50"/>
    </row>
    <row r="184" spans="1:55" x14ac:dyDescent="0.25">
      <c r="A184" s="50"/>
      <c r="C184" s="50"/>
      <c r="D184" s="50"/>
      <c r="E184" s="50"/>
      <c r="F184" s="50"/>
      <c r="G184" s="50"/>
      <c r="H184" s="50"/>
      <c r="I184" s="50"/>
      <c r="J184" s="50"/>
      <c r="K184" s="50"/>
      <c r="L184" s="50"/>
      <c r="M184" s="65"/>
      <c r="N184" s="65"/>
      <c r="O184" s="65"/>
      <c r="P184" s="64"/>
      <c r="Q184" s="50"/>
      <c r="R184" s="50"/>
      <c r="S184" s="50"/>
      <c r="T184" s="50"/>
      <c r="U184" s="50"/>
      <c r="V184" s="65"/>
      <c r="W184" s="65"/>
      <c r="X184" s="65"/>
      <c r="Y184" s="64"/>
      <c r="Z184" s="52"/>
      <c r="AA184" s="50"/>
      <c r="AB184" s="50"/>
      <c r="AC184" s="50"/>
      <c r="AD184" s="65"/>
      <c r="AE184" s="65"/>
      <c r="AF184" s="2"/>
      <c r="AG184" s="64"/>
      <c r="AH184" s="50"/>
      <c r="AI184" s="50"/>
      <c r="AJ184" s="50"/>
      <c r="AK184" s="50"/>
      <c r="AL184" s="50"/>
      <c r="AM184" s="50"/>
      <c r="AN184" s="65"/>
      <c r="AO184" s="65"/>
      <c r="AP184" s="65"/>
      <c r="AQ184" s="64"/>
      <c r="AR184" s="50"/>
      <c r="AS184" s="50"/>
      <c r="AT184" s="50"/>
      <c r="AU184" s="50"/>
      <c r="AV184" s="50"/>
      <c r="AW184" s="50"/>
      <c r="AX184" s="65"/>
      <c r="AY184" s="65"/>
      <c r="AZ184" s="65"/>
      <c r="BA184" s="64"/>
      <c r="BB184" s="50"/>
      <c r="BC184" s="50"/>
    </row>
    <row r="185" spans="1:55" x14ac:dyDescent="0.25">
      <c r="A185" s="50"/>
      <c r="C185" s="50"/>
      <c r="D185" s="50"/>
      <c r="E185" s="50"/>
      <c r="F185" s="50"/>
      <c r="G185" s="50"/>
      <c r="H185" s="50"/>
      <c r="I185" s="50"/>
      <c r="J185" s="50"/>
      <c r="K185" s="50"/>
      <c r="L185" s="50"/>
      <c r="M185" s="65"/>
      <c r="N185" s="65"/>
      <c r="O185" s="65"/>
      <c r="P185" s="64"/>
      <c r="Q185" s="50"/>
      <c r="R185" s="50"/>
      <c r="S185" s="50"/>
      <c r="T185" s="50"/>
      <c r="U185" s="50"/>
      <c r="V185" s="65"/>
      <c r="W185" s="65"/>
      <c r="X185" s="65"/>
      <c r="Y185" s="64"/>
      <c r="Z185" s="52"/>
      <c r="AA185" s="50"/>
      <c r="AB185" s="50"/>
      <c r="AC185" s="50"/>
      <c r="AD185" s="65"/>
      <c r="AE185" s="65"/>
      <c r="AF185" s="2"/>
      <c r="AG185" s="64"/>
      <c r="AH185" s="50"/>
      <c r="AI185" s="50"/>
      <c r="AJ185" s="50"/>
      <c r="AK185" s="50"/>
      <c r="AL185" s="50"/>
      <c r="AM185" s="50"/>
      <c r="AN185" s="65"/>
      <c r="AO185" s="65"/>
      <c r="AP185" s="65"/>
      <c r="AQ185" s="64"/>
      <c r="AR185" s="50"/>
      <c r="AS185" s="50"/>
      <c r="AT185" s="50"/>
      <c r="AU185" s="50"/>
      <c r="AV185" s="50"/>
      <c r="AW185" s="50"/>
      <c r="AX185" s="65"/>
      <c r="AY185" s="65"/>
      <c r="AZ185" s="65"/>
      <c r="BA185" s="64"/>
      <c r="BB185" s="50"/>
      <c r="BC185" s="50"/>
    </row>
    <row r="186" spans="1:55" x14ac:dyDescent="0.25">
      <c r="A186" s="50"/>
      <c r="C186" s="50"/>
      <c r="D186" s="50"/>
      <c r="E186" s="50"/>
      <c r="F186" s="50"/>
      <c r="G186" s="50"/>
      <c r="H186" s="50"/>
      <c r="I186" s="50"/>
      <c r="J186" s="50"/>
      <c r="K186" s="50"/>
      <c r="L186" s="50"/>
      <c r="M186" s="65"/>
      <c r="N186" s="65"/>
      <c r="O186" s="65"/>
      <c r="P186" s="64"/>
      <c r="Q186" s="50"/>
      <c r="R186" s="50"/>
      <c r="S186" s="50"/>
      <c r="T186" s="50"/>
      <c r="U186" s="50"/>
      <c r="V186" s="65"/>
      <c r="W186" s="65"/>
      <c r="X186" s="65"/>
      <c r="Y186" s="64"/>
      <c r="Z186" s="52"/>
      <c r="AA186" s="50"/>
      <c r="AB186" s="50"/>
      <c r="AC186" s="50"/>
      <c r="AD186" s="65"/>
      <c r="AE186" s="65"/>
      <c r="AF186" s="2"/>
      <c r="AG186" s="64"/>
      <c r="AH186" s="50"/>
      <c r="AI186" s="50"/>
      <c r="AJ186" s="50"/>
      <c r="AK186" s="50"/>
      <c r="AL186" s="50"/>
      <c r="AM186" s="50"/>
      <c r="AN186" s="65"/>
      <c r="AO186" s="65"/>
      <c r="AP186" s="65"/>
      <c r="AQ186" s="64"/>
      <c r="AR186" s="50"/>
      <c r="AS186" s="50"/>
      <c r="AT186" s="50"/>
      <c r="AU186" s="50"/>
      <c r="AV186" s="50"/>
      <c r="AW186" s="50"/>
      <c r="AX186" s="65"/>
      <c r="AY186" s="65"/>
      <c r="AZ186" s="65"/>
      <c r="BA186" s="64"/>
      <c r="BB186" s="50"/>
      <c r="BC186" s="50"/>
    </row>
    <row r="187" spans="1:55" x14ac:dyDescent="0.25">
      <c r="A187" s="50"/>
      <c r="C187" s="50"/>
      <c r="D187" s="50"/>
      <c r="E187" s="50"/>
      <c r="F187" s="50"/>
      <c r="G187" s="50"/>
      <c r="H187" s="50"/>
      <c r="I187" s="50"/>
      <c r="J187" s="50"/>
      <c r="K187" s="50"/>
      <c r="L187" s="50"/>
      <c r="M187" s="65"/>
      <c r="N187" s="65"/>
      <c r="O187" s="65"/>
      <c r="P187" s="64"/>
      <c r="Q187" s="50"/>
      <c r="R187" s="50"/>
      <c r="S187" s="50"/>
      <c r="T187" s="50"/>
      <c r="U187" s="50"/>
      <c r="V187" s="65"/>
      <c r="W187" s="65"/>
      <c r="X187" s="65"/>
      <c r="Y187" s="64"/>
      <c r="Z187" s="52"/>
      <c r="AA187" s="50"/>
      <c r="AB187" s="50"/>
      <c r="AC187" s="50"/>
      <c r="AD187" s="65"/>
      <c r="AE187" s="65"/>
      <c r="AF187" s="2"/>
      <c r="AG187" s="64"/>
      <c r="AH187" s="50"/>
      <c r="AI187" s="50"/>
      <c r="AJ187" s="50"/>
      <c r="AK187" s="50"/>
      <c r="AL187" s="50"/>
      <c r="AM187" s="50"/>
      <c r="AN187" s="65"/>
      <c r="AO187" s="65"/>
      <c r="AP187" s="65"/>
      <c r="AQ187" s="64"/>
      <c r="AR187" s="50"/>
      <c r="AS187" s="50"/>
      <c r="AT187" s="50"/>
      <c r="AU187" s="50"/>
      <c r="AV187" s="50"/>
      <c r="AW187" s="50"/>
      <c r="AX187" s="65"/>
      <c r="AY187" s="65"/>
      <c r="AZ187" s="65"/>
      <c r="BA187" s="64"/>
      <c r="BB187" s="50"/>
      <c r="BC187" s="50"/>
    </row>
    <row r="188" spans="1:55" x14ac:dyDescent="0.25">
      <c r="A188" s="50"/>
      <c r="C188" s="50"/>
      <c r="D188" s="50"/>
      <c r="E188" s="50"/>
      <c r="F188" s="50"/>
      <c r="G188" s="50"/>
      <c r="H188" s="50"/>
      <c r="I188" s="50"/>
      <c r="J188" s="50"/>
      <c r="K188" s="50"/>
      <c r="L188" s="50"/>
      <c r="M188" s="65"/>
      <c r="N188" s="65"/>
      <c r="O188" s="65"/>
      <c r="P188" s="64"/>
      <c r="Q188" s="50"/>
      <c r="R188" s="50"/>
      <c r="S188" s="50"/>
      <c r="T188" s="50"/>
      <c r="U188" s="50"/>
      <c r="V188" s="65"/>
      <c r="W188" s="65"/>
      <c r="X188" s="65"/>
      <c r="Y188" s="64"/>
      <c r="Z188" s="52"/>
      <c r="AA188" s="50"/>
      <c r="AB188" s="50"/>
      <c r="AC188" s="50"/>
      <c r="AD188" s="65"/>
      <c r="AE188" s="65"/>
      <c r="AF188" s="2"/>
      <c r="AG188" s="64"/>
      <c r="AH188" s="50"/>
      <c r="AI188" s="50"/>
      <c r="AJ188" s="50"/>
      <c r="AK188" s="50"/>
      <c r="AL188" s="50"/>
      <c r="AM188" s="50"/>
      <c r="AN188" s="65"/>
      <c r="AO188" s="65"/>
      <c r="AP188" s="65"/>
      <c r="AQ188" s="64"/>
      <c r="AR188" s="50"/>
      <c r="AS188" s="50"/>
      <c r="AT188" s="50"/>
      <c r="AU188" s="50"/>
      <c r="AV188" s="50"/>
      <c r="AW188" s="50"/>
      <c r="AX188" s="65"/>
      <c r="AY188" s="65"/>
      <c r="AZ188" s="65"/>
      <c r="BA188" s="64"/>
      <c r="BB188" s="50"/>
      <c r="BC188" s="50"/>
    </row>
    <row r="189" spans="1:55" x14ac:dyDescent="0.25">
      <c r="A189" s="50"/>
      <c r="C189" s="50"/>
      <c r="D189" s="50"/>
      <c r="E189" s="50"/>
      <c r="F189" s="50"/>
      <c r="G189" s="50"/>
      <c r="H189" s="50"/>
      <c r="I189" s="50"/>
      <c r="J189" s="50"/>
      <c r="K189" s="50"/>
      <c r="L189" s="50"/>
      <c r="M189" s="65"/>
      <c r="N189" s="65"/>
      <c r="O189" s="65"/>
      <c r="P189" s="64"/>
      <c r="Q189" s="50"/>
      <c r="R189" s="50"/>
      <c r="S189" s="50"/>
      <c r="T189" s="50"/>
      <c r="U189" s="50"/>
      <c r="V189" s="65"/>
      <c r="W189" s="65"/>
      <c r="X189" s="65"/>
      <c r="Y189" s="64"/>
      <c r="Z189" s="52"/>
      <c r="AA189" s="50"/>
      <c r="AB189" s="50"/>
      <c r="AC189" s="50"/>
      <c r="AD189" s="65"/>
      <c r="AE189" s="65"/>
      <c r="AF189" s="2"/>
      <c r="AG189" s="64"/>
      <c r="AH189" s="50"/>
      <c r="AI189" s="50"/>
      <c r="AJ189" s="50"/>
      <c r="AK189" s="50"/>
      <c r="AL189" s="50"/>
      <c r="AM189" s="50"/>
      <c r="AN189" s="65"/>
      <c r="AO189" s="65"/>
      <c r="AP189" s="65"/>
      <c r="AQ189" s="64"/>
      <c r="AR189" s="50"/>
      <c r="AS189" s="50"/>
      <c r="AT189" s="50"/>
      <c r="AU189" s="50"/>
      <c r="AV189" s="50"/>
      <c r="AW189" s="50"/>
      <c r="AX189" s="65"/>
      <c r="AY189" s="65"/>
      <c r="AZ189" s="65"/>
      <c r="BA189" s="64"/>
      <c r="BB189" s="50"/>
      <c r="BC189" s="50"/>
    </row>
    <row r="190" spans="1:55" x14ac:dyDescent="0.25">
      <c r="A190" s="50"/>
      <c r="C190" s="50"/>
      <c r="D190" s="50"/>
      <c r="E190" s="50"/>
      <c r="F190" s="50"/>
      <c r="G190" s="50"/>
      <c r="H190" s="50"/>
      <c r="I190" s="50"/>
      <c r="J190" s="50"/>
      <c r="K190" s="50"/>
      <c r="L190" s="50"/>
      <c r="M190" s="65"/>
      <c r="N190" s="65"/>
      <c r="O190" s="65"/>
      <c r="P190" s="64"/>
      <c r="Q190" s="50"/>
      <c r="R190" s="50"/>
      <c r="S190" s="50"/>
      <c r="T190" s="50"/>
      <c r="U190" s="50"/>
      <c r="V190" s="65"/>
      <c r="W190" s="65"/>
      <c r="X190" s="65"/>
      <c r="Y190" s="64"/>
      <c r="Z190" s="52"/>
      <c r="AA190" s="50"/>
      <c r="AB190" s="50"/>
      <c r="AC190" s="50"/>
      <c r="AD190" s="65"/>
      <c r="AE190" s="65"/>
      <c r="AF190" s="2"/>
      <c r="AG190" s="64"/>
      <c r="AH190" s="50"/>
      <c r="AI190" s="50"/>
      <c r="AJ190" s="50"/>
      <c r="AK190" s="50"/>
      <c r="AL190" s="50"/>
      <c r="AM190" s="50"/>
      <c r="AN190" s="65"/>
      <c r="AO190" s="65"/>
      <c r="AP190" s="65"/>
      <c r="AQ190" s="64"/>
      <c r="AR190" s="50"/>
      <c r="AS190" s="50"/>
      <c r="AT190" s="50"/>
      <c r="AU190" s="50"/>
      <c r="AV190" s="50"/>
      <c r="AW190" s="50"/>
      <c r="AX190" s="65"/>
      <c r="AY190" s="65"/>
      <c r="AZ190" s="65"/>
      <c r="BA190" s="64"/>
      <c r="BB190" s="50"/>
      <c r="BC190" s="50"/>
    </row>
    <row r="191" spans="1:55" x14ac:dyDescent="0.25">
      <c r="A191" s="50"/>
      <c r="C191" s="50"/>
      <c r="D191" s="50"/>
      <c r="E191" s="50"/>
      <c r="F191" s="50"/>
      <c r="G191" s="50"/>
      <c r="H191" s="50"/>
      <c r="I191" s="50"/>
      <c r="J191" s="50"/>
      <c r="K191" s="50"/>
      <c r="L191" s="50"/>
      <c r="M191" s="65"/>
      <c r="N191" s="65"/>
      <c r="O191" s="65"/>
      <c r="P191" s="64"/>
      <c r="Q191" s="50"/>
      <c r="R191" s="50"/>
      <c r="S191" s="50"/>
      <c r="T191" s="50"/>
      <c r="U191" s="50"/>
      <c r="V191" s="65"/>
      <c r="W191" s="65"/>
      <c r="X191" s="65"/>
      <c r="Y191" s="64"/>
      <c r="Z191" s="52"/>
      <c r="AA191" s="50"/>
      <c r="AB191" s="50"/>
      <c r="AC191" s="50"/>
      <c r="AD191" s="65"/>
      <c r="AE191" s="65"/>
      <c r="AF191" s="2"/>
      <c r="AG191" s="64"/>
      <c r="AH191" s="50"/>
      <c r="AI191" s="50"/>
      <c r="AJ191" s="50"/>
      <c r="AK191" s="50"/>
      <c r="AL191" s="50"/>
      <c r="AM191" s="50"/>
      <c r="AN191" s="65"/>
      <c r="AO191" s="65"/>
      <c r="AP191" s="65"/>
      <c r="AQ191" s="64"/>
      <c r="AR191" s="50"/>
      <c r="AS191" s="50"/>
      <c r="AT191" s="50"/>
      <c r="AU191" s="50"/>
      <c r="AV191" s="50"/>
      <c r="AW191" s="50"/>
      <c r="AX191" s="65"/>
      <c r="AY191" s="65"/>
      <c r="AZ191" s="65"/>
      <c r="BA191" s="64"/>
      <c r="BB191" s="50"/>
      <c r="BC191" s="50"/>
    </row>
    <row r="192" spans="1:55" x14ac:dyDescent="0.25">
      <c r="A192" s="50"/>
      <c r="C192" s="50"/>
      <c r="D192" s="50"/>
      <c r="E192" s="50"/>
      <c r="F192" s="50"/>
      <c r="G192" s="50"/>
      <c r="H192" s="50"/>
      <c r="I192" s="50"/>
      <c r="J192" s="50"/>
      <c r="K192" s="50"/>
      <c r="L192" s="50"/>
      <c r="M192" s="65"/>
      <c r="N192" s="65"/>
      <c r="O192" s="65"/>
      <c r="P192" s="64"/>
      <c r="Q192" s="50"/>
      <c r="R192" s="50"/>
      <c r="S192" s="50"/>
      <c r="T192" s="50"/>
      <c r="U192" s="50"/>
      <c r="V192" s="65"/>
      <c r="W192" s="65"/>
      <c r="X192" s="65"/>
      <c r="Y192" s="64"/>
      <c r="Z192" s="52"/>
      <c r="AA192" s="50"/>
      <c r="AB192" s="50"/>
      <c r="AC192" s="50"/>
      <c r="AD192" s="65"/>
      <c r="AE192" s="65"/>
      <c r="AF192" s="2"/>
      <c r="AG192" s="64"/>
      <c r="AH192" s="50"/>
      <c r="AI192" s="50"/>
      <c r="AJ192" s="50"/>
      <c r="AK192" s="50"/>
      <c r="AL192" s="50"/>
      <c r="AM192" s="50"/>
      <c r="AN192" s="65"/>
      <c r="AO192" s="65"/>
      <c r="AP192" s="65"/>
      <c r="AQ192" s="64"/>
      <c r="AR192" s="50"/>
      <c r="AS192" s="50"/>
      <c r="AT192" s="50"/>
      <c r="AU192" s="50"/>
      <c r="AV192" s="50"/>
      <c r="AW192" s="50"/>
      <c r="AX192" s="65"/>
      <c r="AY192" s="65"/>
      <c r="AZ192" s="65"/>
      <c r="BA192" s="64"/>
      <c r="BB192" s="50"/>
      <c r="BC192" s="50"/>
    </row>
    <row r="193" spans="1:55" x14ac:dyDescent="0.25">
      <c r="A193" s="50"/>
      <c r="C193" s="50"/>
      <c r="D193" s="50"/>
      <c r="E193" s="50"/>
      <c r="F193" s="50"/>
      <c r="G193" s="50"/>
      <c r="H193" s="50"/>
      <c r="I193" s="50"/>
      <c r="J193" s="50"/>
      <c r="K193" s="50"/>
      <c r="L193" s="50"/>
      <c r="M193" s="65"/>
      <c r="N193" s="65"/>
      <c r="O193" s="65"/>
      <c r="P193" s="64"/>
      <c r="Q193" s="50"/>
      <c r="R193" s="50"/>
      <c r="S193" s="50"/>
      <c r="T193" s="50"/>
      <c r="U193" s="50"/>
      <c r="V193" s="65"/>
      <c r="W193" s="65"/>
      <c r="X193" s="65"/>
      <c r="Y193" s="64"/>
      <c r="Z193" s="52"/>
      <c r="AA193" s="50"/>
      <c r="AB193" s="50"/>
      <c r="AC193" s="50"/>
      <c r="AD193" s="65"/>
      <c r="AE193" s="65"/>
      <c r="AF193" s="2"/>
      <c r="AG193" s="64"/>
      <c r="AH193" s="50"/>
      <c r="AI193" s="50"/>
      <c r="AJ193" s="50"/>
      <c r="AK193" s="50"/>
      <c r="AL193" s="50"/>
      <c r="AM193" s="50"/>
      <c r="AN193" s="65"/>
      <c r="AO193" s="65"/>
      <c r="AP193" s="65"/>
      <c r="AQ193" s="64"/>
      <c r="AR193" s="50"/>
      <c r="AS193" s="50"/>
      <c r="AT193" s="50"/>
      <c r="AU193" s="50"/>
      <c r="AV193" s="50"/>
      <c r="AW193" s="50"/>
      <c r="AX193" s="65"/>
      <c r="AY193" s="65"/>
      <c r="AZ193" s="65"/>
      <c r="BA193" s="64"/>
      <c r="BB193" s="50"/>
      <c r="BC193" s="50"/>
    </row>
    <row r="194" spans="1:55" x14ac:dyDescent="0.25">
      <c r="A194" s="50"/>
      <c r="C194" s="50"/>
      <c r="D194" s="50"/>
      <c r="E194" s="50"/>
      <c r="F194" s="50"/>
      <c r="G194" s="50"/>
      <c r="H194" s="50"/>
      <c r="I194" s="50"/>
      <c r="J194" s="50"/>
      <c r="K194" s="50"/>
      <c r="L194" s="50"/>
      <c r="M194" s="65"/>
      <c r="N194" s="65"/>
      <c r="O194" s="65"/>
      <c r="P194" s="64"/>
      <c r="Q194" s="50"/>
      <c r="R194" s="50"/>
      <c r="S194" s="50"/>
      <c r="T194" s="50"/>
      <c r="U194" s="50"/>
      <c r="V194" s="65"/>
      <c r="W194" s="65"/>
      <c r="X194" s="65"/>
      <c r="Y194" s="64"/>
      <c r="Z194" s="52"/>
      <c r="AA194" s="50"/>
      <c r="AB194" s="50"/>
      <c r="AC194" s="50"/>
      <c r="AD194" s="65"/>
      <c r="AE194" s="65"/>
      <c r="AF194" s="2"/>
      <c r="AG194" s="64"/>
      <c r="AH194" s="50"/>
      <c r="AI194" s="50"/>
      <c r="AJ194" s="50"/>
      <c r="AK194" s="50"/>
      <c r="AL194" s="50"/>
      <c r="AM194" s="50"/>
      <c r="AN194" s="65"/>
      <c r="AO194" s="65"/>
      <c r="AP194" s="65"/>
      <c r="AQ194" s="64"/>
      <c r="AR194" s="50"/>
      <c r="AS194" s="50"/>
      <c r="AT194" s="50"/>
      <c r="AU194" s="50"/>
      <c r="AV194" s="50"/>
      <c r="AW194" s="50"/>
      <c r="AX194" s="65"/>
      <c r="AY194" s="65"/>
      <c r="AZ194" s="65"/>
      <c r="BA194" s="64"/>
      <c r="BB194" s="50"/>
      <c r="BC194" s="50"/>
    </row>
    <row r="195" spans="1:55" x14ac:dyDescent="0.25">
      <c r="A195" s="50"/>
      <c r="C195" s="50"/>
      <c r="D195" s="50"/>
      <c r="E195" s="50"/>
      <c r="F195" s="50"/>
      <c r="G195" s="50"/>
      <c r="H195" s="50"/>
      <c r="I195" s="50"/>
      <c r="J195" s="50"/>
      <c r="K195" s="50"/>
      <c r="L195" s="50"/>
      <c r="M195" s="65"/>
      <c r="N195" s="65"/>
      <c r="O195" s="65"/>
      <c r="P195" s="64"/>
      <c r="Q195" s="50"/>
      <c r="R195" s="50"/>
      <c r="S195" s="50"/>
      <c r="T195" s="50"/>
      <c r="U195" s="50"/>
      <c r="V195" s="65"/>
      <c r="W195" s="65"/>
      <c r="X195" s="65"/>
      <c r="Y195" s="64"/>
      <c r="Z195" s="52"/>
      <c r="AA195" s="50"/>
      <c r="AB195" s="50"/>
      <c r="AC195" s="50"/>
      <c r="AD195" s="65"/>
      <c r="AE195" s="65"/>
      <c r="AF195" s="2"/>
      <c r="AG195" s="64"/>
      <c r="AH195" s="50"/>
      <c r="AI195" s="50"/>
      <c r="AJ195" s="50"/>
      <c r="AK195" s="50"/>
      <c r="AL195" s="50"/>
      <c r="AM195" s="50"/>
      <c r="AN195" s="65"/>
      <c r="AO195" s="65"/>
      <c r="AP195" s="65"/>
      <c r="AQ195" s="64"/>
      <c r="AR195" s="50"/>
      <c r="AS195" s="50"/>
      <c r="AT195" s="50"/>
      <c r="AU195" s="50"/>
      <c r="AV195" s="50"/>
      <c r="AW195" s="50"/>
      <c r="AX195" s="65"/>
      <c r="AY195" s="65"/>
      <c r="AZ195" s="65"/>
      <c r="BA195" s="64"/>
      <c r="BB195" s="50"/>
      <c r="BC195" s="50"/>
    </row>
    <row r="196" spans="1:55" x14ac:dyDescent="0.25">
      <c r="A196" s="50"/>
      <c r="C196" s="50"/>
      <c r="D196" s="50"/>
      <c r="E196" s="50"/>
      <c r="F196" s="50"/>
      <c r="G196" s="50"/>
      <c r="H196" s="50"/>
      <c r="I196" s="50"/>
      <c r="J196" s="50"/>
      <c r="K196" s="50"/>
      <c r="L196" s="50"/>
      <c r="M196" s="65"/>
      <c r="N196" s="65"/>
      <c r="O196" s="65"/>
      <c r="P196" s="64"/>
      <c r="Q196" s="50"/>
      <c r="R196" s="50"/>
      <c r="S196" s="50"/>
      <c r="T196" s="50"/>
      <c r="U196" s="50"/>
      <c r="V196" s="65"/>
      <c r="W196" s="65"/>
      <c r="X196" s="65"/>
      <c r="Y196" s="64"/>
      <c r="Z196" s="52"/>
      <c r="AA196" s="50"/>
      <c r="AB196" s="50"/>
      <c r="AC196" s="50"/>
      <c r="AD196" s="65"/>
      <c r="AE196" s="65"/>
      <c r="AF196" s="2"/>
      <c r="AG196" s="64"/>
      <c r="AH196" s="50"/>
      <c r="AI196" s="50"/>
      <c r="AJ196" s="50"/>
      <c r="AK196" s="50"/>
      <c r="AL196" s="50"/>
      <c r="AM196" s="50"/>
      <c r="AN196" s="65"/>
      <c r="AO196" s="65"/>
      <c r="AP196" s="65"/>
      <c r="AQ196" s="64"/>
      <c r="AR196" s="50"/>
      <c r="AS196" s="50"/>
      <c r="AT196" s="50"/>
      <c r="AU196" s="50"/>
      <c r="AV196" s="50"/>
      <c r="AW196" s="50"/>
      <c r="AX196" s="65"/>
      <c r="AY196" s="65"/>
      <c r="AZ196" s="65"/>
      <c r="BA196" s="64"/>
      <c r="BB196" s="50"/>
      <c r="BC196" s="50"/>
    </row>
    <row r="197" spans="1:55" x14ac:dyDescent="0.25">
      <c r="A197" s="50"/>
      <c r="C197" s="50"/>
      <c r="D197" s="50"/>
      <c r="E197" s="50"/>
      <c r="F197" s="50"/>
      <c r="G197" s="50"/>
      <c r="H197" s="50"/>
      <c r="I197" s="50"/>
      <c r="J197" s="50"/>
      <c r="K197" s="50"/>
      <c r="L197" s="50"/>
      <c r="M197" s="65"/>
      <c r="N197" s="65"/>
      <c r="O197" s="65"/>
      <c r="P197" s="64"/>
      <c r="Q197" s="50"/>
      <c r="R197" s="50"/>
      <c r="S197" s="50"/>
      <c r="T197" s="50"/>
      <c r="U197" s="50"/>
      <c r="V197" s="65"/>
      <c r="W197" s="65"/>
      <c r="X197" s="65"/>
      <c r="Y197" s="64"/>
      <c r="Z197" s="52"/>
      <c r="AA197" s="50"/>
      <c r="AB197" s="50"/>
      <c r="AC197" s="50"/>
      <c r="AD197" s="65"/>
      <c r="AE197" s="65"/>
      <c r="AF197" s="2"/>
      <c r="AG197" s="64"/>
      <c r="AH197" s="50"/>
      <c r="AI197" s="50"/>
      <c r="AJ197" s="50"/>
      <c r="AK197" s="50"/>
      <c r="AL197" s="50"/>
      <c r="AM197" s="50"/>
      <c r="AN197" s="65"/>
      <c r="AO197" s="65"/>
      <c r="AP197" s="65"/>
      <c r="AQ197" s="64"/>
      <c r="AR197" s="50"/>
      <c r="AS197" s="50"/>
      <c r="AT197" s="50"/>
      <c r="AU197" s="50"/>
      <c r="AV197" s="50"/>
      <c r="AW197" s="50"/>
      <c r="AX197" s="65"/>
      <c r="AY197" s="65"/>
      <c r="AZ197" s="65"/>
      <c r="BA197" s="64"/>
      <c r="BB197" s="50"/>
      <c r="BC197" s="50"/>
    </row>
    <row r="198" spans="1:55" x14ac:dyDescent="0.25">
      <c r="A198" s="50"/>
      <c r="C198" s="50"/>
      <c r="D198" s="50"/>
      <c r="E198" s="50"/>
      <c r="F198" s="50"/>
      <c r="G198" s="50"/>
      <c r="H198" s="50"/>
      <c r="I198" s="50"/>
      <c r="J198" s="50"/>
      <c r="K198" s="50"/>
      <c r="L198" s="50"/>
      <c r="M198" s="65"/>
      <c r="N198" s="65"/>
      <c r="O198" s="65"/>
      <c r="P198" s="64"/>
      <c r="Q198" s="50"/>
      <c r="R198" s="50"/>
      <c r="S198" s="50"/>
      <c r="T198" s="50"/>
      <c r="U198" s="50"/>
      <c r="V198" s="65"/>
      <c r="W198" s="65"/>
      <c r="X198" s="65"/>
      <c r="Y198" s="64"/>
      <c r="Z198" s="52"/>
      <c r="AA198" s="50"/>
      <c r="AB198" s="50"/>
      <c r="AC198" s="50"/>
      <c r="AD198" s="65"/>
      <c r="AE198" s="65"/>
      <c r="AF198" s="2"/>
      <c r="AG198" s="64"/>
      <c r="AH198" s="50"/>
      <c r="AI198" s="50"/>
      <c r="AJ198" s="50"/>
      <c r="AK198" s="50"/>
      <c r="AL198" s="50"/>
      <c r="AM198" s="50"/>
      <c r="AN198" s="65"/>
      <c r="AO198" s="65"/>
      <c r="AP198" s="65"/>
      <c r="AQ198" s="64"/>
      <c r="AR198" s="50"/>
      <c r="AS198" s="50"/>
      <c r="AT198" s="50"/>
      <c r="AU198" s="50"/>
      <c r="AV198" s="50"/>
      <c r="AW198" s="50"/>
      <c r="AX198" s="65"/>
      <c r="AY198" s="65"/>
      <c r="AZ198" s="65"/>
      <c r="BA198" s="64"/>
      <c r="BB198" s="50"/>
      <c r="BC198" s="50"/>
    </row>
    <row r="199" spans="1:55" x14ac:dyDescent="0.25">
      <c r="A199" s="50"/>
      <c r="C199" s="50"/>
      <c r="D199" s="50"/>
      <c r="E199" s="50"/>
      <c r="F199" s="50"/>
      <c r="G199" s="50"/>
      <c r="H199" s="50"/>
      <c r="I199" s="50"/>
      <c r="J199" s="50"/>
      <c r="K199" s="50"/>
      <c r="L199" s="50"/>
      <c r="M199" s="65"/>
      <c r="N199" s="65"/>
      <c r="O199" s="65"/>
      <c r="P199" s="64"/>
      <c r="Q199" s="50"/>
      <c r="R199" s="50"/>
      <c r="S199" s="50"/>
      <c r="T199" s="50"/>
      <c r="U199" s="50"/>
      <c r="V199" s="65"/>
      <c r="W199" s="65"/>
      <c r="X199" s="65"/>
      <c r="Y199" s="64"/>
      <c r="Z199" s="52"/>
      <c r="AA199" s="50"/>
      <c r="AB199" s="50"/>
      <c r="AC199" s="50"/>
      <c r="AD199" s="65"/>
      <c r="AE199" s="65"/>
      <c r="AF199" s="2"/>
      <c r="AG199" s="64"/>
      <c r="AH199" s="50"/>
      <c r="AI199" s="50"/>
      <c r="AJ199" s="50"/>
      <c r="AK199" s="50"/>
      <c r="AL199" s="50"/>
      <c r="AM199" s="50"/>
      <c r="AN199" s="65"/>
      <c r="AO199" s="65"/>
      <c r="AP199" s="65"/>
      <c r="AQ199" s="64"/>
      <c r="AR199" s="50"/>
      <c r="AS199" s="50"/>
      <c r="AT199" s="50"/>
      <c r="AU199" s="50"/>
      <c r="AV199" s="50"/>
      <c r="AW199" s="50"/>
      <c r="AX199" s="65"/>
      <c r="AY199" s="65"/>
      <c r="AZ199" s="65"/>
      <c r="BA199" s="64"/>
      <c r="BB199" s="50"/>
      <c r="BC199" s="50"/>
    </row>
    <row r="200" spans="1:55" x14ac:dyDescent="0.25">
      <c r="A200" s="50"/>
      <c r="C200" s="50"/>
      <c r="D200" s="50"/>
      <c r="E200" s="50"/>
      <c r="F200" s="50"/>
      <c r="G200" s="50"/>
      <c r="H200" s="50"/>
      <c r="I200" s="50"/>
      <c r="J200" s="50"/>
      <c r="K200" s="50"/>
      <c r="L200" s="50"/>
      <c r="M200" s="65"/>
      <c r="N200" s="65"/>
      <c r="O200" s="65"/>
      <c r="P200" s="64"/>
      <c r="Q200" s="50"/>
      <c r="R200" s="50"/>
      <c r="S200" s="50"/>
      <c r="T200" s="50"/>
      <c r="U200" s="50"/>
      <c r="V200" s="65"/>
      <c r="W200" s="65"/>
      <c r="X200" s="65"/>
      <c r="Y200" s="64"/>
      <c r="Z200" s="52"/>
      <c r="AA200" s="50"/>
      <c r="AB200" s="50"/>
      <c r="AC200" s="50"/>
      <c r="AD200" s="65"/>
      <c r="AE200" s="65"/>
      <c r="AF200" s="2"/>
      <c r="AG200" s="64"/>
      <c r="AH200" s="50"/>
      <c r="AI200" s="50"/>
      <c r="AJ200" s="50"/>
      <c r="AK200" s="50"/>
      <c r="AL200" s="50"/>
      <c r="AM200" s="50"/>
      <c r="AN200" s="65"/>
      <c r="AO200" s="65"/>
      <c r="AP200" s="65"/>
      <c r="AQ200" s="64"/>
      <c r="AR200" s="50"/>
      <c r="AS200" s="50"/>
      <c r="AT200" s="50"/>
      <c r="AU200" s="50"/>
      <c r="AV200" s="50"/>
      <c r="AW200" s="50"/>
      <c r="AX200" s="65"/>
      <c r="AY200" s="65"/>
      <c r="AZ200" s="65"/>
      <c r="BA200" s="64"/>
      <c r="BB200" s="50"/>
      <c r="BC200" s="50"/>
    </row>
    <row r="201" spans="1:55" x14ac:dyDescent="0.25">
      <c r="A201" s="50"/>
      <c r="C201" s="50"/>
      <c r="D201" s="50"/>
      <c r="E201" s="50"/>
      <c r="F201" s="50"/>
      <c r="G201" s="50"/>
      <c r="H201" s="50"/>
      <c r="I201" s="50"/>
      <c r="J201" s="50"/>
      <c r="K201" s="50"/>
      <c r="L201" s="50"/>
      <c r="M201" s="65"/>
      <c r="N201" s="65"/>
      <c r="O201" s="65"/>
      <c r="P201" s="64"/>
      <c r="Q201" s="50"/>
      <c r="R201" s="50"/>
      <c r="S201" s="50"/>
      <c r="T201" s="50"/>
      <c r="U201" s="50"/>
      <c r="V201" s="65"/>
      <c r="W201" s="65"/>
      <c r="X201" s="65"/>
      <c r="Y201" s="64"/>
      <c r="Z201" s="52"/>
      <c r="AA201" s="50"/>
      <c r="AB201" s="50"/>
      <c r="AC201" s="50"/>
      <c r="AD201" s="65"/>
      <c r="AE201" s="65"/>
      <c r="AF201" s="2"/>
      <c r="AG201" s="64"/>
      <c r="AH201" s="50"/>
      <c r="AI201" s="50"/>
      <c r="AJ201" s="50"/>
      <c r="AK201" s="50"/>
      <c r="AL201" s="50"/>
      <c r="AM201" s="50"/>
      <c r="AN201" s="65"/>
      <c r="AO201" s="65"/>
      <c r="AP201" s="65"/>
      <c r="AQ201" s="64"/>
      <c r="AR201" s="50"/>
      <c r="AS201" s="50"/>
      <c r="AT201" s="50"/>
      <c r="AU201" s="50"/>
      <c r="AV201" s="50"/>
      <c r="AW201" s="50"/>
      <c r="AX201" s="65"/>
      <c r="AY201" s="65"/>
      <c r="AZ201" s="65"/>
      <c r="BA201" s="64"/>
      <c r="BB201" s="50"/>
      <c r="BC201" s="50"/>
    </row>
    <row r="202" spans="1:55" x14ac:dyDescent="0.25">
      <c r="A202" s="50"/>
      <c r="C202" s="50"/>
      <c r="D202" s="50"/>
      <c r="E202" s="50"/>
      <c r="F202" s="50"/>
      <c r="G202" s="50"/>
      <c r="H202" s="50"/>
      <c r="I202" s="50"/>
      <c r="J202" s="50"/>
      <c r="K202" s="50"/>
      <c r="L202" s="50"/>
      <c r="M202" s="65"/>
      <c r="N202" s="65"/>
      <c r="O202" s="65"/>
      <c r="P202" s="64"/>
      <c r="Q202" s="50"/>
      <c r="R202" s="50"/>
      <c r="S202" s="50"/>
      <c r="T202" s="50"/>
      <c r="U202" s="50"/>
      <c r="V202" s="65"/>
      <c r="W202" s="65"/>
      <c r="X202" s="65"/>
      <c r="Y202" s="64"/>
      <c r="Z202" s="52"/>
      <c r="AA202" s="50"/>
      <c r="AB202" s="50"/>
      <c r="AC202" s="50"/>
      <c r="AD202" s="65"/>
      <c r="AE202" s="65"/>
      <c r="AF202" s="2"/>
      <c r="AG202" s="64"/>
      <c r="AH202" s="50"/>
      <c r="AI202" s="50"/>
      <c r="AJ202" s="50"/>
      <c r="AK202" s="50"/>
      <c r="AL202" s="50"/>
      <c r="AM202" s="50"/>
      <c r="AN202" s="65"/>
      <c r="AO202" s="65"/>
      <c r="AP202" s="65"/>
      <c r="AQ202" s="64"/>
      <c r="AR202" s="50"/>
      <c r="AS202" s="50"/>
      <c r="AT202" s="50"/>
      <c r="AU202" s="50"/>
      <c r="AV202" s="50"/>
      <c r="AW202" s="50"/>
      <c r="AX202" s="65"/>
      <c r="AY202" s="65"/>
      <c r="AZ202" s="65"/>
      <c r="BA202" s="64"/>
      <c r="BB202" s="50"/>
      <c r="BC202" s="50"/>
    </row>
    <row r="203" spans="1:55" x14ac:dyDescent="0.25">
      <c r="A203" s="50"/>
      <c r="C203" s="50"/>
      <c r="D203" s="50"/>
      <c r="E203" s="50"/>
      <c r="F203" s="50"/>
      <c r="G203" s="50"/>
      <c r="H203" s="50"/>
      <c r="I203" s="50"/>
      <c r="J203" s="50"/>
      <c r="K203" s="50"/>
      <c r="L203" s="50"/>
      <c r="M203" s="65"/>
      <c r="N203" s="65"/>
      <c r="O203" s="65"/>
      <c r="P203" s="64"/>
      <c r="Q203" s="50"/>
      <c r="R203" s="50"/>
      <c r="S203" s="50"/>
      <c r="T203" s="50"/>
      <c r="U203" s="50"/>
      <c r="V203" s="65"/>
      <c r="W203" s="65"/>
      <c r="X203" s="65"/>
      <c r="Y203" s="64"/>
      <c r="Z203" s="52"/>
      <c r="AA203" s="50"/>
      <c r="AB203" s="50"/>
      <c r="AC203" s="50"/>
      <c r="AD203" s="65"/>
      <c r="AE203" s="65"/>
      <c r="AF203" s="2"/>
      <c r="AG203" s="64"/>
      <c r="AH203" s="50"/>
      <c r="AI203" s="50"/>
      <c r="AJ203" s="50"/>
      <c r="AK203" s="50"/>
      <c r="AL203" s="50"/>
      <c r="AM203" s="50"/>
      <c r="AN203" s="65"/>
      <c r="AO203" s="65"/>
      <c r="AP203" s="65"/>
      <c r="AQ203" s="64"/>
      <c r="AR203" s="50"/>
      <c r="AS203" s="50"/>
      <c r="AT203" s="50"/>
      <c r="AU203" s="50"/>
      <c r="AV203" s="50"/>
      <c r="AW203" s="50"/>
      <c r="AX203" s="65"/>
      <c r="AY203" s="65"/>
      <c r="AZ203" s="65"/>
      <c r="BA203" s="64"/>
      <c r="BB203" s="50"/>
      <c r="BC203" s="50"/>
    </row>
    <row r="204" spans="1:55" x14ac:dyDescent="0.25">
      <c r="A204" s="50"/>
      <c r="C204" s="50"/>
      <c r="D204" s="50"/>
      <c r="E204" s="50"/>
      <c r="F204" s="50"/>
      <c r="G204" s="50"/>
      <c r="H204" s="50"/>
      <c r="I204" s="50"/>
      <c r="J204" s="50"/>
      <c r="K204" s="50"/>
      <c r="L204" s="50"/>
      <c r="M204" s="65"/>
      <c r="N204" s="65"/>
      <c r="O204" s="65"/>
      <c r="P204" s="64"/>
      <c r="Q204" s="50"/>
      <c r="R204" s="50"/>
      <c r="S204" s="50"/>
      <c r="T204" s="50"/>
      <c r="U204" s="50"/>
      <c r="V204" s="65"/>
      <c r="W204" s="65"/>
      <c r="X204" s="65"/>
      <c r="Y204" s="64"/>
      <c r="Z204" s="52"/>
      <c r="AA204" s="50"/>
      <c r="AB204" s="50"/>
      <c r="AC204" s="50"/>
      <c r="AD204" s="65"/>
      <c r="AE204" s="65"/>
      <c r="AF204" s="2"/>
      <c r="AG204" s="64"/>
      <c r="AH204" s="50"/>
      <c r="AI204" s="50"/>
      <c r="AJ204" s="50"/>
      <c r="AK204" s="50"/>
      <c r="AL204" s="50"/>
      <c r="AM204" s="50"/>
      <c r="AN204" s="65"/>
      <c r="AO204" s="65"/>
      <c r="AP204" s="65"/>
      <c r="AQ204" s="64"/>
      <c r="AR204" s="50"/>
      <c r="AS204" s="50"/>
      <c r="AT204" s="50"/>
      <c r="AU204" s="50"/>
      <c r="AV204" s="50"/>
      <c r="AW204" s="50"/>
      <c r="AX204" s="65"/>
      <c r="AY204" s="65"/>
      <c r="AZ204" s="65"/>
      <c r="BA204" s="64"/>
      <c r="BB204" s="50"/>
      <c r="BC204" s="50"/>
    </row>
    <row r="205" spans="1:55" x14ac:dyDescent="0.25">
      <c r="A205" s="50"/>
      <c r="C205" s="50"/>
      <c r="D205" s="50"/>
      <c r="E205" s="50"/>
      <c r="F205" s="50"/>
      <c r="G205" s="50"/>
      <c r="H205" s="50"/>
      <c r="I205" s="50"/>
      <c r="J205" s="50"/>
      <c r="K205" s="50"/>
      <c r="L205" s="50"/>
      <c r="M205" s="65"/>
      <c r="N205" s="65"/>
      <c r="O205" s="65"/>
      <c r="P205" s="64"/>
      <c r="Q205" s="50"/>
      <c r="R205" s="50"/>
      <c r="S205" s="50"/>
      <c r="T205" s="50"/>
      <c r="U205" s="50"/>
      <c r="V205" s="65"/>
      <c r="W205" s="65"/>
      <c r="X205" s="65"/>
      <c r="Y205" s="64"/>
      <c r="Z205" s="52"/>
      <c r="AA205" s="50"/>
      <c r="AB205" s="50"/>
      <c r="AC205" s="50"/>
      <c r="AD205" s="65"/>
      <c r="AE205" s="65"/>
      <c r="AF205" s="2"/>
      <c r="AG205" s="64"/>
      <c r="AH205" s="50"/>
      <c r="AI205" s="50"/>
      <c r="AJ205" s="50"/>
      <c r="AK205" s="50"/>
      <c r="AL205" s="50"/>
      <c r="AM205" s="50"/>
      <c r="AN205" s="65"/>
      <c r="AO205" s="65"/>
      <c r="AP205" s="65"/>
      <c r="AQ205" s="64"/>
      <c r="AR205" s="50"/>
      <c r="AS205" s="50"/>
      <c r="AT205" s="50"/>
      <c r="AU205" s="50"/>
      <c r="AV205" s="50"/>
      <c r="AW205" s="50"/>
      <c r="AX205" s="65"/>
      <c r="AY205" s="65"/>
      <c r="AZ205" s="65"/>
      <c r="BA205" s="64"/>
      <c r="BB205" s="50"/>
      <c r="BC205" s="50"/>
    </row>
    <row r="206" spans="1:55" x14ac:dyDescent="0.25">
      <c r="A206" s="50"/>
      <c r="C206" s="50"/>
      <c r="D206" s="50"/>
      <c r="E206" s="50"/>
      <c r="F206" s="50"/>
      <c r="G206" s="50"/>
      <c r="H206" s="50"/>
      <c r="I206" s="50"/>
      <c r="J206" s="50"/>
      <c r="K206" s="50"/>
      <c r="L206" s="50"/>
      <c r="M206" s="65"/>
      <c r="N206" s="65"/>
      <c r="O206" s="65"/>
      <c r="P206" s="64"/>
      <c r="Q206" s="50"/>
      <c r="R206" s="50"/>
      <c r="S206" s="50"/>
      <c r="T206" s="50"/>
      <c r="U206" s="50"/>
      <c r="V206" s="65"/>
      <c r="W206" s="65"/>
      <c r="X206" s="65"/>
      <c r="Y206" s="64"/>
      <c r="Z206" s="52"/>
      <c r="AA206" s="50"/>
      <c r="AB206" s="50"/>
      <c r="AC206" s="50"/>
      <c r="AD206" s="65"/>
      <c r="AE206" s="65"/>
      <c r="AF206" s="2"/>
      <c r="AG206" s="64"/>
      <c r="AH206" s="50"/>
      <c r="AI206" s="50"/>
      <c r="AJ206" s="50"/>
      <c r="AK206" s="50"/>
      <c r="AL206" s="50"/>
      <c r="AM206" s="50"/>
      <c r="AN206" s="65"/>
      <c r="AO206" s="65"/>
      <c r="AP206" s="65"/>
      <c r="AQ206" s="64"/>
      <c r="AR206" s="50"/>
      <c r="AS206" s="50"/>
      <c r="AT206" s="50"/>
      <c r="AU206" s="50"/>
      <c r="AV206" s="50"/>
      <c r="AW206" s="50"/>
      <c r="AX206" s="65"/>
      <c r="AY206" s="65"/>
      <c r="AZ206" s="65"/>
      <c r="BA206" s="64"/>
      <c r="BB206" s="50"/>
      <c r="BC206" s="50"/>
    </row>
    <row r="207" spans="1:55" x14ac:dyDescent="0.25">
      <c r="A207" s="50"/>
      <c r="C207" s="50"/>
      <c r="D207" s="50"/>
      <c r="E207" s="50"/>
      <c r="F207" s="50"/>
      <c r="G207" s="50"/>
      <c r="H207" s="50"/>
      <c r="I207" s="50"/>
      <c r="J207" s="50"/>
      <c r="K207" s="50"/>
      <c r="L207" s="50"/>
      <c r="M207" s="65"/>
      <c r="N207" s="65"/>
      <c r="O207" s="65"/>
      <c r="P207" s="64"/>
      <c r="Q207" s="50"/>
      <c r="R207" s="50"/>
      <c r="S207" s="50"/>
      <c r="T207" s="50"/>
      <c r="U207" s="50"/>
      <c r="V207" s="65"/>
      <c r="W207" s="65"/>
      <c r="X207" s="65"/>
      <c r="Y207" s="64"/>
      <c r="Z207" s="52"/>
      <c r="AA207" s="50"/>
      <c r="AB207" s="50"/>
      <c r="AC207" s="50"/>
      <c r="AD207" s="65"/>
      <c r="AE207" s="65"/>
      <c r="AF207" s="2"/>
      <c r="AG207" s="64"/>
      <c r="AH207" s="50"/>
      <c r="AI207" s="50"/>
      <c r="AJ207" s="50"/>
      <c r="AK207" s="50"/>
      <c r="AL207" s="50"/>
      <c r="AM207" s="50"/>
      <c r="AN207" s="65"/>
      <c r="AO207" s="65"/>
      <c r="AP207" s="65"/>
      <c r="AQ207" s="64"/>
      <c r="AR207" s="50"/>
      <c r="AS207" s="50"/>
      <c r="AT207" s="50"/>
      <c r="AU207" s="50"/>
      <c r="AV207" s="50"/>
      <c r="AW207" s="50"/>
      <c r="AX207" s="65"/>
      <c r="AY207" s="65"/>
      <c r="AZ207" s="65"/>
      <c r="BA207" s="64"/>
      <c r="BB207" s="50"/>
      <c r="BC207" s="50"/>
    </row>
    <row r="208" spans="1:55" x14ac:dyDescent="0.25">
      <c r="A208" s="50"/>
      <c r="C208" s="50"/>
      <c r="D208" s="50"/>
      <c r="E208" s="50"/>
      <c r="F208" s="50"/>
      <c r="G208" s="50"/>
      <c r="H208" s="50"/>
      <c r="I208" s="50"/>
      <c r="J208" s="50"/>
      <c r="K208" s="50"/>
      <c r="L208" s="50"/>
      <c r="M208" s="65"/>
      <c r="N208" s="65"/>
      <c r="O208" s="65"/>
      <c r="P208" s="64"/>
      <c r="Q208" s="50"/>
      <c r="R208" s="50"/>
      <c r="S208" s="50"/>
      <c r="T208" s="50"/>
      <c r="U208" s="50"/>
      <c r="V208" s="65"/>
      <c r="W208" s="65"/>
      <c r="X208" s="65"/>
      <c r="Y208" s="64"/>
      <c r="Z208" s="52"/>
      <c r="AA208" s="50"/>
      <c r="AB208" s="50"/>
      <c r="AC208" s="50"/>
      <c r="AD208" s="65"/>
      <c r="AE208" s="65"/>
      <c r="AF208" s="2"/>
      <c r="AG208" s="64"/>
      <c r="AH208" s="50"/>
      <c r="AI208" s="50"/>
      <c r="AJ208" s="50"/>
      <c r="AK208" s="50"/>
      <c r="AL208" s="50"/>
      <c r="AM208" s="50"/>
      <c r="AN208" s="65"/>
      <c r="AO208" s="65"/>
      <c r="AP208" s="65"/>
      <c r="AQ208" s="64"/>
      <c r="AR208" s="50"/>
      <c r="AS208" s="50"/>
      <c r="AT208" s="50"/>
      <c r="AU208" s="50"/>
      <c r="AV208" s="50"/>
      <c r="AW208" s="50"/>
      <c r="AX208" s="65"/>
      <c r="AY208" s="65"/>
      <c r="AZ208" s="65"/>
      <c r="BA208" s="64"/>
      <c r="BB208" s="50"/>
      <c r="BC208" s="50"/>
    </row>
    <row r="209" spans="1:55" x14ac:dyDescent="0.25">
      <c r="A209" s="50"/>
      <c r="C209" s="50"/>
      <c r="D209" s="50"/>
      <c r="E209" s="50"/>
      <c r="F209" s="50"/>
      <c r="G209" s="50"/>
      <c r="H209" s="50"/>
      <c r="I209" s="50"/>
      <c r="J209" s="50"/>
      <c r="K209" s="50"/>
      <c r="L209" s="50"/>
      <c r="M209" s="65"/>
      <c r="N209" s="65"/>
      <c r="O209" s="65"/>
      <c r="P209" s="64"/>
      <c r="Q209" s="50"/>
      <c r="R209" s="50"/>
      <c r="S209" s="50"/>
      <c r="T209" s="50"/>
      <c r="U209" s="50"/>
      <c r="V209" s="65"/>
      <c r="W209" s="65"/>
      <c r="X209" s="65"/>
      <c r="Y209" s="64"/>
      <c r="Z209" s="52"/>
      <c r="AA209" s="50"/>
      <c r="AB209" s="50"/>
      <c r="AC209" s="50"/>
      <c r="AD209" s="65"/>
      <c r="AE209" s="65"/>
      <c r="AF209" s="2"/>
      <c r="AG209" s="64"/>
      <c r="AH209" s="50"/>
      <c r="AI209" s="50"/>
      <c r="AJ209" s="50"/>
      <c r="AK209" s="50"/>
      <c r="AL209" s="50"/>
      <c r="AM209" s="50"/>
      <c r="AN209" s="65"/>
      <c r="AO209" s="65"/>
      <c r="AP209" s="65"/>
      <c r="AQ209" s="64"/>
      <c r="AR209" s="50"/>
      <c r="AS209" s="50"/>
      <c r="AT209" s="50"/>
      <c r="AU209" s="50"/>
      <c r="AV209" s="50"/>
      <c r="AW209" s="50"/>
      <c r="AX209" s="65"/>
      <c r="AY209" s="65"/>
      <c r="AZ209" s="65"/>
      <c r="BA209" s="64"/>
      <c r="BB209" s="50"/>
      <c r="BC209" s="50"/>
    </row>
    <row r="210" spans="1:55" x14ac:dyDescent="0.25">
      <c r="A210" s="50"/>
      <c r="C210" s="50"/>
      <c r="D210" s="50"/>
      <c r="E210" s="50"/>
      <c r="F210" s="50"/>
      <c r="G210" s="50"/>
      <c r="H210" s="50"/>
      <c r="I210" s="50"/>
      <c r="J210" s="50"/>
      <c r="K210" s="50"/>
      <c r="L210" s="50"/>
      <c r="M210" s="65"/>
      <c r="N210" s="65"/>
      <c r="O210" s="65"/>
      <c r="P210" s="64"/>
      <c r="Q210" s="50"/>
      <c r="R210" s="50"/>
      <c r="S210" s="50"/>
      <c r="T210" s="50"/>
      <c r="U210" s="50"/>
      <c r="V210" s="65"/>
      <c r="W210" s="65"/>
      <c r="X210" s="65"/>
      <c r="Y210" s="64"/>
      <c r="Z210" s="52"/>
      <c r="AA210" s="50"/>
      <c r="AB210" s="50"/>
      <c r="AC210" s="50"/>
      <c r="AD210" s="65"/>
      <c r="AE210" s="65"/>
      <c r="AF210" s="2"/>
      <c r="AG210" s="64"/>
      <c r="AH210" s="50"/>
      <c r="AI210" s="50"/>
      <c r="AJ210" s="50"/>
      <c r="AK210" s="50"/>
      <c r="AL210" s="50"/>
      <c r="AM210" s="50"/>
      <c r="AN210" s="65"/>
      <c r="AO210" s="65"/>
      <c r="AP210" s="65"/>
      <c r="AQ210" s="64"/>
      <c r="AR210" s="50"/>
      <c r="AS210" s="50"/>
      <c r="AT210" s="50"/>
      <c r="AU210" s="50"/>
      <c r="AV210" s="50"/>
      <c r="AW210" s="50"/>
      <c r="AX210" s="65"/>
      <c r="AY210" s="65"/>
      <c r="AZ210" s="65"/>
      <c r="BA210" s="64"/>
      <c r="BB210" s="50"/>
      <c r="BC210" s="50"/>
    </row>
    <row r="211" spans="1:55" x14ac:dyDescent="0.25">
      <c r="A211" s="50"/>
      <c r="C211" s="50"/>
      <c r="D211" s="50"/>
      <c r="E211" s="50"/>
      <c r="F211" s="50"/>
      <c r="G211" s="50"/>
      <c r="H211" s="50"/>
      <c r="I211" s="50"/>
      <c r="J211" s="50"/>
      <c r="K211" s="50"/>
      <c r="L211" s="50"/>
      <c r="M211" s="65"/>
      <c r="N211" s="65"/>
      <c r="O211" s="65"/>
      <c r="P211" s="64"/>
      <c r="Q211" s="50"/>
      <c r="R211" s="50"/>
      <c r="S211" s="50"/>
      <c r="T211" s="50"/>
      <c r="U211" s="50"/>
      <c r="V211" s="65"/>
      <c r="W211" s="65"/>
      <c r="X211" s="65"/>
      <c r="Y211" s="64"/>
      <c r="Z211" s="52"/>
      <c r="AA211" s="50"/>
      <c r="AB211" s="50"/>
      <c r="AC211" s="50"/>
      <c r="AD211" s="65"/>
      <c r="AE211" s="65"/>
      <c r="AF211" s="2"/>
      <c r="AG211" s="64"/>
      <c r="AH211" s="50"/>
      <c r="AI211" s="50"/>
      <c r="AJ211" s="50"/>
      <c r="AK211" s="50"/>
      <c r="AL211" s="50"/>
      <c r="AM211" s="50"/>
      <c r="AN211" s="65"/>
      <c r="AO211" s="65"/>
      <c r="AP211" s="65"/>
      <c r="AQ211" s="64"/>
      <c r="AR211" s="50"/>
      <c r="AS211" s="50"/>
      <c r="AT211" s="50"/>
      <c r="AU211" s="50"/>
      <c r="AV211" s="50"/>
      <c r="AW211" s="50"/>
      <c r="AX211" s="65"/>
      <c r="AY211" s="65"/>
      <c r="AZ211" s="65"/>
      <c r="BA211" s="64"/>
      <c r="BB211" s="50"/>
      <c r="BC211" s="50"/>
    </row>
    <row r="212" spans="1:55" x14ac:dyDescent="0.25">
      <c r="A212" s="50"/>
      <c r="C212" s="50"/>
      <c r="D212" s="50"/>
      <c r="E212" s="50"/>
      <c r="F212" s="50"/>
      <c r="G212" s="50"/>
      <c r="H212" s="50"/>
      <c r="I212" s="50"/>
      <c r="J212" s="50"/>
      <c r="K212" s="50"/>
      <c r="L212" s="50"/>
      <c r="M212" s="65"/>
      <c r="N212" s="65"/>
      <c r="O212" s="65"/>
      <c r="P212" s="64"/>
      <c r="Q212" s="50"/>
      <c r="R212" s="50"/>
      <c r="S212" s="50"/>
      <c r="T212" s="50"/>
      <c r="U212" s="50"/>
      <c r="V212" s="65"/>
      <c r="W212" s="65"/>
      <c r="X212" s="65"/>
      <c r="Y212" s="64"/>
      <c r="Z212" s="52"/>
      <c r="AA212" s="50"/>
      <c r="AB212" s="50"/>
      <c r="AC212" s="50"/>
      <c r="AD212" s="65"/>
      <c r="AE212" s="65"/>
      <c r="AF212" s="2"/>
      <c r="AG212" s="64"/>
      <c r="AH212" s="50"/>
      <c r="AI212" s="50"/>
      <c r="AJ212" s="50"/>
      <c r="AK212" s="50"/>
      <c r="AL212" s="50"/>
      <c r="AM212" s="50"/>
      <c r="AN212" s="65"/>
      <c r="AO212" s="65"/>
      <c r="AP212" s="65"/>
      <c r="AQ212" s="64"/>
      <c r="AR212" s="50"/>
      <c r="AS212" s="50"/>
      <c r="AT212" s="50"/>
      <c r="AU212" s="50"/>
      <c r="AV212" s="50"/>
      <c r="AW212" s="50"/>
      <c r="AX212" s="65"/>
      <c r="AY212" s="65"/>
      <c r="AZ212" s="65"/>
      <c r="BA212" s="64"/>
      <c r="BB212" s="50"/>
      <c r="BC212" s="50"/>
    </row>
    <row r="213" spans="1:55" x14ac:dyDescent="0.25">
      <c r="A213" s="50"/>
      <c r="C213" s="50"/>
      <c r="D213" s="50"/>
      <c r="E213" s="50"/>
      <c r="F213" s="50"/>
      <c r="G213" s="50"/>
      <c r="H213" s="50"/>
      <c r="I213" s="50"/>
      <c r="J213" s="50"/>
      <c r="K213" s="50"/>
      <c r="L213" s="50"/>
      <c r="M213" s="65"/>
      <c r="N213" s="65"/>
      <c r="O213" s="65"/>
      <c r="P213" s="64"/>
      <c r="Q213" s="50"/>
      <c r="R213" s="50"/>
      <c r="S213" s="50"/>
      <c r="T213" s="50"/>
      <c r="U213" s="50"/>
      <c r="V213" s="65"/>
      <c r="W213" s="65"/>
      <c r="X213" s="65"/>
      <c r="Y213" s="64"/>
      <c r="Z213" s="52"/>
      <c r="AA213" s="50"/>
      <c r="AB213" s="50"/>
      <c r="AC213" s="50"/>
      <c r="AD213" s="65"/>
      <c r="AE213" s="65"/>
      <c r="AF213" s="2"/>
      <c r="AG213" s="64"/>
      <c r="AH213" s="50"/>
      <c r="AI213" s="50"/>
      <c r="AJ213" s="50"/>
      <c r="AK213" s="50"/>
      <c r="AL213" s="50"/>
      <c r="AM213" s="50"/>
      <c r="AN213" s="65"/>
      <c r="AO213" s="65"/>
      <c r="AP213" s="65"/>
      <c r="AQ213" s="64"/>
      <c r="AR213" s="50"/>
      <c r="AS213" s="50"/>
      <c r="AT213" s="50"/>
      <c r="AU213" s="50"/>
      <c r="AV213" s="50"/>
      <c r="AW213" s="50"/>
      <c r="AX213" s="65"/>
      <c r="AY213" s="65"/>
      <c r="AZ213" s="65"/>
      <c r="BA213" s="64"/>
      <c r="BB213" s="50"/>
      <c r="BC213" s="50"/>
    </row>
    <row r="214" spans="1:55" x14ac:dyDescent="0.25">
      <c r="A214" s="50"/>
      <c r="C214" s="50"/>
      <c r="D214" s="50"/>
      <c r="E214" s="50"/>
      <c r="F214" s="50"/>
      <c r="G214" s="50"/>
      <c r="H214" s="50"/>
      <c r="I214" s="50"/>
      <c r="J214" s="50"/>
      <c r="K214" s="50"/>
      <c r="L214" s="50"/>
      <c r="M214" s="65"/>
      <c r="N214" s="65"/>
      <c r="O214" s="65"/>
      <c r="P214" s="64"/>
      <c r="Q214" s="50"/>
      <c r="R214" s="50"/>
      <c r="S214" s="50"/>
      <c r="T214" s="50"/>
      <c r="U214" s="50"/>
      <c r="V214" s="65"/>
      <c r="W214" s="65"/>
      <c r="X214" s="65"/>
      <c r="Y214" s="64"/>
      <c r="Z214" s="52"/>
      <c r="AA214" s="50"/>
      <c r="AB214" s="50"/>
      <c r="AC214" s="50"/>
      <c r="AD214" s="65"/>
      <c r="AE214" s="65"/>
      <c r="AF214" s="2"/>
      <c r="AG214" s="64"/>
      <c r="AH214" s="50"/>
      <c r="AI214" s="50"/>
      <c r="AJ214" s="50"/>
      <c r="AK214" s="50"/>
      <c r="AL214" s="50"/>
      <c r="AM214" s="50"/>
      <c r="AN214" s="65"/>
      <c r="AO214" s="65"/>
      <c r="AP214" s="65"/>
      <c r="AQ214" s="64"/>
      <c r="AR214" s="50"/>
      <c r="AS214" s="50"/>
      <c r="AT214" s="50"/>
      <c r="AU214" s="50"/>
      <c r="AV214" s="50"/>
      <c r="AW214" s="50"/>
      <c r="AX214" s="65"/>
      <c r="AY214" s="65"/>
      <c r="AZ214" s="65"/>
      <c r="BA214" s="64"/>
      <c r="BB214" s="50"/>
      <c r="BC214" s="50"/>
    </row>
    <row r="215" spans="1:55" x14ac:dyDescent="0.25">
      <c r="A215" s="50"/>
      <c r="C215" s="50"/>
      <c r="D215" s="50"/>
      <c r="E215" s="50"/>
      <c r="F215" s="50"/>
      <c r="G215" s="50"/>
      <c r="H215" s="50"/>
      <c r="I215" s="50"/>
      <c r="J215" s="50"/>
      <c r="K215" s="50"/>
      <c r="L215" s="50"/>
      <c r="M215" s="65"/>
      <c r="N215" s="65"/>
      <c r="O215" s="65"/>
      <c r="P215" s="64"/>
      <c r="Q215" s="50"/>
      <c r="R215" s="50"/>
      <c r="S215" s="50"/>
      <c r="T215" s="50"/>
      <c r="U215" s="50"/>
      <c r="V215" s="65"/>
      <c r="W215" s="65"/>
      <c r="X215" s="65"/>
      <c r="Y215" s="64"/>
      <c r="Z215" s="52"/>
      <c r="AA215" s="50"/>
      <c r="AB215" s="50"/>
      <c r="AC215" s="50"/>
      <c r="AD215" s="65"/>
      <c r="AE215" s="65"/>
      <c r="AF215" s="2"/>
      <c r="AG215" s="64"/>
      <c r="AH215" s="50"/>
      <c r="AI215" s="50"/>
      <c r="AJ215" s="50"/>
      <c r="AK215" s="50"/>
      <c r="AL215" s="50"/>
      <c r="AM215" s="50"/>
      <c r="AN215" s="65"/>
      <c r="AO215" s="65"/>
      <c r="AP215" s="65"/>
      <c r="AQ215" s="64"/>
      <c r="AR215" s="50"/>
      <c r="AS215" s="50"/>
      <c r="AT215" s="50"/>
      <c r="AU215" s="50"/>
      <c r="AV215" s="50"/>
      <c r="AW215" s="50"/>
      <c r="AX215" s="65"/>
      <c r="AY215" s="65"/>
      <c r="AZ215" s="65"/>
      <c r="BA215" s="64"/>
      <c r="BB215" s="50"/>
      <c r="BC215" s="50"/>
    </row>
    <row r="216" spans="1:55" x14ac:dyDescent="0.25">
      <c r="A216" s="50"/>
      <c r="C216" s="50"/>
      <c r="D216" s="50"/>
      <c r="E216" s="50"/>
      <c r="F216" s="50"/>
      <c r="G216" s="50"/>
      <c r="H216" s="50"/>
      <c r="I216" s="50"/>
      <c r="J216" s="50"/>
      <c r="K216" s="50"/>
      <c r="L216" s="50"/>
      <c r="M216" s="65"/>
      <c r="N216" s="65"/>
      <c r="O216" s="65"/>
      <c r="P216" s="64"/>
      <c r="Q216" s="50"/>
      <c r="R216" s="50"/>
      <c r="S216" s="50"/>
      <c r="T216" s="50"/>
      <c r="U216" s="50"/>
      <c r="V216" s="65"/>
      <c r="W216" s="65"/>
      <c r="X216" s="65"/>
      <c r="Y216" s="64"/>
      <c r="Z216" s="52"/>
      <c r="AA216" s="50"/>
      <c r="AB216" s="50"/>
      <c r="AC216" s="50"/>
      <c r="AD216" s="65"/>
      <c r="AE216" s="65"/>
      <c r="AF216" s="2"/>
      <c r="AG216" s="64"/>
      <c r="AH216" s="50"/>
      <c r="AI216" s="50"/>
      <c r="AJ216" s="50"/>
      <c r="AK216" s="50"/>
      <c r="AL216" s="50"/>
      <c r="AM216" s="50"/>
      <c r="AN216" s="65"/>
      <c r="AO216" s="65"/>
      <c r="AP216" s="65"/>
      <c r="AQ216" s="64"/>
      <c r="AR216" s="50"/>
      <c r="AS216" s="50"/>
      <c r="AT216" s="50"/>
      <c r="AU216" s="50"/>
      <c r="AV216" s="50"/>
      <c r="AW216" s="50"/>
      <c r="AX216" s="65"/>
      <c r="AY216" s="65"/>
      <c r="AZ216" s="65"/>
      <c r="BA216" s="64"/>
      <c r="BB216" s="50"/>
      <c r="BC216" s="50"/>
    </row>
    <row r="217" spans="1:55" x14ac:dyDescent="0.25">
      <c r="A217" s="50"/>
      <c r="C217" s="50"/>
      <c r="D217" s="50"/>
      <c r="E217" s="50"/>
      <c r="F217" s="50"/>
      <c r="G217" s="50"/>
      <c r="H217" s="50"/>
      <c r="I217" s="50"/>
      <c r="J217" s="50"/>
      <c r="K217" s="50"/>
      <c r="L217" s="50"/>
      <c r="M217" s="65"/>
      <c r="N217" s="65"/>
      <c r="O217" s="65"/>
      <c r="P217" s="64"/>
      <c r="Q217" s="50"/>
      <c r="R217" s="50"/>
      <c r="S217" s="50"/>
      <c r="T217" s="50"/>
      <c r="U217" s="50"/>
      <c r="V217" s="65"/>
      <c r="W217" s="65"/>
      <c r="X217" s="65"/>
      <c r="Y217" s="64"/>
      <c r="Z217" s="52"/>
      <c r="AA217" s="50"/>
      <c r="AB217" s="50"/>
      <c r="AC217" s="50"/>
      <c r="AD217" s="65"/>
      <c r="AE217" s="65"/>
      <c r="AF217" s="2"/>
      <c r="AG217" s="64"/>
      <c r="AH217" s="50"/>
      <c r="AI217" s="50"/>
      <c r="AJ217" s="50"/>
      <c r="AK217" s="50"/>
      <c r="AL217" s="50"/>
      <c r="AM217" s="50"/>
      <c r="AN217" s="65"/>
      <c r="AO217" s="65"/>
      <c r="AP217" s="65"/>
      <c r="AQ217" s="64"/>
      <c r="AR217" s="50"/>
      <c r="AS217" s="50"/>
      <c r="AT217" s="50"/>
      <c r="AU217" s="50"/>
      <c r="AV217" s="50"/>
      <c r="AW217" s="50"/>
      <c r="AX217" s="65"/>
      <c r="AY217" s="65"/>
      <c r="AZ217" s="65"/>
      <c r="BA217" s="64"/>
      <c r="BB217" s="50"/>
      <c r="BC217" s="50"/>
    </row>
    <row r="218" spans="1:55" x14ac:dyDescent="0.25">
      <c r="A218" s="50"/>
      <c r="C218" s="50"/>
      <c r="D218" s="50"/>
      <c r="E218" s="50"/>
      <c r="F218" s="50"/>
      <c r="G218" s="50"/>
      <c r="H218" s="50"/>
      <c r="I218" s="50"/>
      <c r="J218" s="50"/>
      <c r="K218" s="50"/>
      <c r="L218" s="50"/>
      <c r="M218" s="65"/>
      <c r="N218" s="65"/>
      <c r="O218" s="65"/>
      <c r="P218" s="64"/>
      <c r="Q218" s="50"/>
      <c r="R218" s="50"/>
      <c r="S218" s="50"/>
      <c r="T218" s="50"/>
      <c r="U218" s="50"/>
      <c r="V218" s="65"/>
      <c r="W218" s="65"/>
      <c r="X218" s="65"/>
      <c r="Y218" s="64"/>
      <c r="Z218" s="52"/>
      <c r="AA218" s="50"/>
      <c r="AB218" s="50"/>
      <c r="AC218" s="50"/>
      <c r="AD218" s="65"/>
      <c r="AE218" s="65"/>
      <c r="AF218" s="2"/>
      <c r="AG218" s="64"/>
      <c r="AH218" s="50"/>
      <c r="AI218" s="50"/>
      <c r="AJ218" s="50"/>
      <c r="AK218" s="50"/>
      <c r="AL218" s="50"/>
      <c r="AM218" s="50"/>
      <c r="AN218" s="65"/>
      <c r="AO218" s="65"/>
      <c r="AP218" s="65"/>
      <c r="AQ218" s="64"/>
      <c r="AR218" s="50"/>
      <c r="AS218" s="50"/>
      <c r="AT218" s="50"/>
      <c r="AU218" s="50"/>
      <c r="AV218" s="50"/>
      <c r="AW218" s="50"/>
      <c r="AX218" s="65"/>
      <c r="AY218" s="65"/>
      <c r="AZ218" s="65"/>
      <c r="BA218" s="64"/>
      <c r="BB218" s="50"/>
      <c r="BC218" s="50"/>
    </row>
    <row r="219" spans="1:55" x14ac:dyDescent="0.25">
      <c r="A219" s="50"/>
      <c r="C219" s="50"/>
      <c r="D219" s="50"/>
      <c r="E219" s="50"/>
      <c r="F219" s="50"/>
      <c r="G219" s="50"/>
      <c r="H219" s="50"/>
      <c r="I219" s="50"/>
      <c r="J219" s="50"/>
      <c r="K219" s="50"/>
      <c r="L219" s="50"/>
      <c r="M219" s="65"/>
      <c r="N219" s="65"/>
      <c r="O219" s="65"/>
      <c r="P219" s="64"/>
      <c r="Q219" s="50"/>
      <c r="R219" s="50"/>
      <c r="S219" s="50"/>
      <c r="T219" s="50"/>
      <c r="U219" s="50"/>
      <c r="V219" s="65"/>
      <c r="W219" s="65"/>
      <c r="X219" s="65"/>
      <c r="Y219" s="64"/>
      <c r="Z219" s="52"/>
      <c r="AA219" s="50"/>
      <c r="AB219" s="50"/>
      <c r="AC219" s="50"/>
      <c r="AD219" s="65"/>
      <c r="AE219" s="65"/>
      <c r="AF219" s="2"/>
      <c r="AG219" s="64"/>
      <c r="AH219" s="50"/>
      <c r="AI219" s="50"/>
      <c r="AJ219" s="50"/>
      <c r="AK219" s="50"/>
      <c r="AL219" s="50"/>
      <c r="AM219" s="50"/>
      <c r="AN219" s="65"/>
      <c r="AO219" s="65"/>
      <c r="AP219" s="65"/>
      <c r="AQ219" s="64"/>
      <c r="AR219" s="50"/>
      <c r="AS219" s="50"/>
      <c r="AT219" s="50"/>
      <c r="AU219" s="50"/>
      <c r="AV219" s="50"/>
      <c r="AW219" s="50"/>
      <c r="AX219" s="65"/>
      <c r="AY219" s="65"/>
      <c r="AZ219" s="65"/>
      <c r="BA219" s="64"/>
      <c r="BB219" s="50"/>
      <c r="BC219" s="50"/>
    </row>
    <row r="220" spans="1:55" x14ac:dyDescent="0.25">
      <c r="A220" s="50"/>
      <c r="C220" s="50"/>
      <c r="D220" s="50"/>
      <c r="E220" s="50"/>
      <c r="F220" s="50"/>
      <c r="G220" s="50"/>
      <c r="H220" s="50"/>
      <c r="I220" s="50"/>
      <c r="J220" s="50"/>
      <c r="K220" s="50"/>
      <c r="L220" s="50"/>
      <c r="M220" s="65"/>
      <c r="N220" s="65"/>
      <c r="O220" s="65"/>
      <c r="P220" s="64"/>
      <c r="Q220" s="50"/>
      <c r="R220" s="50"/>
      <c r="S220" s="50"/>
      <c r="T220" s="50"/>
      <c r="U220" s="50"/>
      <c r="V220" s="65"/>
      <c r="W220" s="65"/>
      <c r="X220" s="65"/>
      <c r="Y220" s="64"/>
      <c r="Z220" s="52"/>
      <c r="AA220" s="50"/>
      <c r="AB220" s="50"/>
      <c r="AC220" s="50"/>
      <c r="AD220" s="65"/>
      <c r="AE220" s="65"/>
      <c r="AF220" s="2"/>
      <c r="AG220" s="64"/>
      <c r="AH220" s="50"/>
      <c r="AI220" s="50"/>
      <c r="AJ220" s="50"/>
      <c r="AK220" s="50"/>
      <c r="AL220" s="50"/>
      <c r="AM220" s="50"/>
      <c r="AN220" s="65"/>
      <c r="AO220" s="65"/>
      <c r="AP220" s="65"/>
      <c r="AQ220" s="64"/>
      <c r="AR220" s="50"/>
      <c r="AS220" s="50"/>
      <c r="AT220" s="50"/>
      <c r="AU220" s="50"/>
      <c r="AV220" s="50"/>
      <c r="AW220" s="50"/>
      <c r="AX220" s="65"/>
      <c r="AY220" s="65"/>
      <c r="AZ220" s="65"/>
      <c r="BA220" s="64"/>
      <c r="BB220" s="50"/>
      <c r="BC220" s="50"/>
    </row>
    <row r="221" spans="1:55" x14ac:dyDescent="0.25">
      <c r="A221" s="50"/>
      <c r="C221" s="50"/>
      <c r="D221" s="50"/>
      <c r="E221" s="50"/>
      <c r="F221" s="50"/>
      <c r="G221" s="50"/>
      <c r="H221" s="50"/>
      <c r="I221" s="50"/>
      <c r="J221" s="50"/>
      <c r="K221" s="50"/>
      <c r="L221" s="50"/>
      <c r="M221" s="65"/>
      <c r="N221" s="65"/>
      <c r="O221" s="65"/>
      <c r="P221" s="64"/>
      <c r="Q221" s="50"/>
      <c r="R221" s="50"/>
      <c r="S221" s="50"/>
      <c r="T221" s="50"/>
      <c r="U221" s="50"/>
      <c r="V221" s="65"/>
      <c r="W221" s="65"/>
      <c r="X221" s="65"/>
      <c r="Y221" s="64"/>
      <c r="Z221" s="52"/>
      <c r="AA221" s="50"/>
      <c r="AB221" s="50"/>
      <c r="AC221" s="50"/>
      <c r="AD221" s="65"/>
      <c r="AE221" s="65"/>
      <c r="AF221" s="2"/>
      <c r="AG221" s="64"/>
      <c r="AH221" s="50"/>
      <c r="AI221" s="50"/>
      <c r="AJ221" s="50"/>
      <c r="AK221" s="50"/>
      <c r="AL221" s="50"/>
      <c r="AM221" s="50"/>
      <c r="AN221" s="65"/>
      <c r="AO221" s="65"/>
      <c r="AP221" s="65"/>
      <c r="AQ221" s="64"/>
      <c r="AR221" s="50"/>
      <c r="AS221" s="50"/>
      <c r="AT221" s="50"/>
      <c r="AU221" s="50"/>
      <c r="AV221" s="50"/>
      <c r="AW221" s="50"/>
      <c r="AX221" s="65"/>
      <c r="AY221" s="65"/>
      <c r="AZ221" s="65"/>
      <c r="BA221" s="64"/>
      <c r="BB221" s="50"/>
      <c r="BC221" s="50"/>
    </row>
    <row r="222" spans="1:55" x14ac:dyDescent="0.25">
      <c r="A222" s="50"/>
      <c r="C222" s="50"/>
      <c r="D222" s="50"/>
      <c r="E222" s="50"/>
      <c r="F222" s="50"/>
      <c r="G222" s="50"/>
      <c r="H222" s="50"/>
      <c r="I222" s="50"/>
      <c r="J222" s="50"/>
      <c r="K222" s="50"/>
      <c r="L222" s="50"/>
      <c r="M222" s="65"/>
      <c r="N222" s="65"/>
      <c r="O222" s="65"/>
      <c r="P222" s="64"/>
      <c r="Q222" s="50"/>
      <c r="R222" s="50"/>
      <c r="S222" s="50"/>
      <c r="T222" s="50"/>
      <c r="U222" s="50"/>
      <c r="V222" s="65"/>
      <c r="W222" s="65"/>
      <c r="X222" s="65"/>
      <c r="Y222" s="64"/>
      <c r="Z222" s="52"/>
      <c r="AA222" s="50"/>
      <c r="AB222" s="50"/>
      <c r="AC222" s="50"/>
      <c r="AD222" s="65"/>
      <c r="AE222" s="65"/>
      <c r="AF222" s="2"/>
      <c r="AG222" s="64"/>
      <c r="AH222" s="50"/>
      <c r="AI222" s="50"/>
      <c r="AJ222" s="50"/>
      <c r="AK222" s="50"/>
      <c r="AL222" s="50"/>
      <c r="AM222" s="50"/>
      <c r="AN222" s="65"/>
      <c r="AO222" s="65"/>
      <c r="AP222" s="65"/>
      <c r="AQ222" s="64"/>
      <c r="AR222" s="50"/>
      <c r="AS222" s="50"/>
      <c r="AT222" s="50"/>
      <c r="AU222" s="50"/>
      <c r="AV222" s="50"/>
      <c r="AW222" s="50"/>
      <c r="AX222" s="65"/>
      <c r="AY222" s="65"/>
      <c r="AZ222" s="65"/>
      <c r="BA222" s="64"/>
      <c r="BB222" s="50"/>
      <c r="BC222" s="50"/>
    </row>
    <row r="223" spans="1:55" x14ac:dyDescent="0.25">
      <c r="A223" s="50"/>
      <c r="C223" s="50"/>
      <c r="D223" s="50"/>
      <c r="E223" s="50"/>
      <c r="F223" s="50"/>
      <c r="G223" s="50"/>
      <c r="H223" s="50"/>
      <c r="I223" s="50"/>
      <c r="J223" s="50"/>
      <c r="K223" s="50"/>
      <c r="L223" s="50"/>
      <c r="M223" s="65"/>
      <c r="N223" s="65"/>
      <c r="O223" s="65"/>
      <c r="P223" s="64"/>
      <c r="Q223" s="50"/>
      <c r="R223" s="50"/>
      <c r="S223" s="50"/>
      <c r="T223" s="50"/>
      <c r="U223" s="50"/>
      <c r="V223" s="65"/>
      <c r="W223" s="65"/>
      <c r="X223" s="65"/>
      <c r="Y223" s="64"/>
      <c r="Z223" s="52"/>
      <c r="AA223" s="50"/>
      <c r="AB223" s="50"/>
      <c r="AC223" s="50"/>
      <c r="AD223" s="65"/>
      <c r="AE223" s="65"/>
      <c r="AF223" s="2"/>
      <c r="AG223" s="64"/>
      <c r="AH223" s="50"/>
      <c r="AI223" s="50"/>
      <c r="AJ223" s="50"/>
      <c r="AK223" s="50"/>
      <c r="AL223" s="50"/>
      <c r="AM223" s="50"/>
      <c r="AN223" s="65"/>
      <c r="AO223" s="65"/>
      <c r="AP223" s="65"/>
      <c r="AQ223" s="64"/>
      <c r="AR223" s="50"/>
      <c r="AS223" s="50"/>
      <c r="AT223" s="50"/>
      <c r="AU223" s="50"/>
      <c r="AV223" s="50"/>
      <c r="AW223" s="50"/>
      <c r="AX223" s="65"/>
      <c r="AY223" s="65"/>
      <c r="AZ223" s="65"/>
      <c r="BA223" s="64"/>
      <c r="BB223" s="50"/>
      <c r="BC223" s="50"/>
    </row>
    <row r="224" spans="1:55" x14ac:dyDescent="0.25">
      <c r="A224" s="50"/>
      <c r="C224" s="50"/>
      <c r="D224" s="50"/>
      <c r="E224" s="50"/>
      <c r="F224" s="50"/>
      <c r="G224" s="50"/>
      <c r="H224" s="50"/>
      <c r="I224" s="50"/>
      <c r="J224" s="50"/>
      <c r="K224" s="50"/>
      <c r="L224" s="50"/>
      <c r="M224" s="65"/>
      <c r="N224" s="65"/>
      <c r="O224" s="65"/>
      <c r="P224" s="64"/>
      <c r="Q224" s="50"/>
      <c r="R224" s="50"/>
      <c r="S224" s="50"/>
      <c r="T224" s="50"/>
      <c r="U224" s="50"/>
      <c r="V224" s="65"/>
      <c r="W224" s="65"/>
      <c r="X224" s="65"/>
      <c r="Y224" s="64"/>
      <c r="Z224" s="52"/>
      <c r="AA224" s="50"/>
      <c r="AB224" s="50"/>
      <c r="AC224" s="50"/>
      <c r="AD224" s="65"/>
      <c r="AE224" s="65"/>
      <c r="AF224" s="2"/>
      <c r="AG224" s="64"/>
      <c r="AH224" s="50"/>
      <c r="AI224" s="50"/>
      <c r="AJ224" s="50"/>
      <c r="AK224" s="50"/>
      <c r="AL224" s="50"/>
      <c r="AM224" s="50"/>
      <c r="AN224" s="65"/>
      <c r="AO224" s="65"/>
      <c r="AP224" s="65"/>
      <c r="AQ224" s="64"/>
      <c r="AR224" s="50"/>
      <c r="AS224" s="50"/>
      <c r="AT224" s="50"/>
      <c r="AU224" s="50"/>
      <c r="AV224" s="50"/>
      <c r="AW224" s="50"/>
      <c r="AX224" s="65"/>
      <c r="AY224" s="65"/>
      <c r="AZ224" s="65"/>
      <c r="BA224" s="64"/>
      <c r="BB224" s="50"/>
      <c r="BC224" s="50"/>
    </row>
    <row r="225" spans="1:55" x14ac:dyDescent="0.25">
      <c r="A225" s="50"/>
      <c r="C225" s="50"/>
      <c r="D225" s="50"/>
      <c r="E225" s="50"/>
      <c r="F225" s="50"/>
      <c r="G225" s="50"/>
      <c r="H225" s="50"/>
      <c r="I225" s="50"/>
      <c r="J225" s="50"/>
      <c r="K225" s="50"/>
      <c r="L225" s="50"/>
      <c r="M225" s="65"/>
      <c r="N225" s="65"/>
      <c r="O225" s="65"/>
      <c r="P225" s="64"/>
      <c r="Q225" s="50"/>
      <c r="R225" s="50"/>
      <c r="S225" s="50"/>
      <c r="T225" s="50"/>
      <c r="U225" s="50"/>
      <c r="V225" s="65"/>
      <c r="W225" s="65"/>
      <c r="X225" s="65"/>
      <c r="Y225" s="64"/>
      <c r="Z225" s="52"/>
      <c r="AA225" s="50"/>
      <c r="AB225" s="50"/>
      <c r="AC225" s="50"/>
      <c r="AD225" s="65"/>
      <c r="AE225" s="65"/>
      <c r="AF225" s="2"/>
      <c r="AG225" s="64"/>
      <c r="AH225" s="50"/>
      <c r="AI225" s="50"/>
      <c r="AJ225" s="50"/>
      <c r="AK225" s="50"/>
      <c r="AL225" s="50"/>
      <c r="AM225" s="50"/>
      <c r="AN225" s="65"/>
      <c r="AO225" s="65"/>
      <c r="AP225" s="65"/>
      <c r="AQ225" s="64"/>
      <c r="AR225" s="50"/>
      <c r="AS225" s="50"/>
      <c r="AT225" s="50"/>
      <c r="AU225" s="50"/>
      <c r="AV225" s="50"/>
      <c r="AW225" s="50"/>
      <c r="AX225" s="65"/>
      <c r="AY225" s="65"/>
      <c r="AZ225" s="65"/>
      <c r="BA225" s="64"/>
      <c r="BB225" s="50"/>
      <c r="BC225" s="50"/>
    </row>
    <row r="226" spans="1:55" x14ac:dyDescent="0.25">
      <c r="A226" s="50"/>
      <c r="C226" s="50"/>
      <c r="D226" s="50"/>
      <c r="E226" s="50"/>
      <c r="F226" s="50"/>
      <c r="G226" s="50"/>
      <c r="H226" s="50"/>
      <c r="I226" s="50"/>
      <c r="J226" s="50"/>
      <c r="K226" s="50"/>
      <c r="L226" s="50"/>
      <c r="M226" s="65"/>
      <c r="N226" s="65"/>
      <c r="O226" s="65"/>
      <c r="P226" s="64"/>
      <c r="Q226" s="50"/>
      <c r="R226" s="50"/>
      <c r="S226" s="50"/>
      <c r="T226" s="50"/>
      <c r="U226" s="50"/>
      <c r="V226" s="65"/>
      <c r="W226" s="65"/>
      <c r="X226" s="65"/>
      <c r="Y226" s="64"/>
      <c r="Z226" s="52"/>
      <c r="AA226" s="50"/>
      <c r="AB226" s="50"/>
      <c r="AC226" s="50"/>
      <c r="AD226" s="65"/>
      <c r="AE226" s="65"/>
      <c r="AF226" s="2"/>
      <c r="AG226" s="64"/>
      <c r="AH226" s="50"/>
      <c r="AI226" s="50"/>
      <c r="AJ226" s="50"/>
      <c r="AK226" s="50"/>
      <c r="AL226" s="50"/>
      <c r="AM226" s="50"/>
      <c r="AN226" s="65"/>
      <c r="AO226" s="65"/>
      <c r="AP226" s="65"/>
      <c r="AQ226" s="64"/>
      <c r="AR226" s="50"/>
      <c r="AS226" s="50"/>
      <c r="AT226" s="50"/>
      <c r="AU226" s="50"/>
      <c r="AV226" s="50"/>
      <c r="AW226" s="50"/>
      <c r="AX226" s="65"/>
      <c r="AY226" s="65"/>
      <c r="AZ226" s="65"/>
      <c r="BA226" s="64"/>
      <c r="BB226" s="50"/>
      <c r="BC226" s="50"/>
    </row>
    <row r="227" spans="1:55" x14ac:dyDescent="0.25">
      <c r="A227" s="50"/>
      <c r="C227" s="50"/>
      <c r="D227" s="50"/>
      <c r="E227" s="50"/>
      <c r="F227" s="50"/>
      <c r="G227" s="50"/>
      <c r="H227" s="50"/>
      <c r="I227" s="50"/>
      <c r="J227" s="50"/>
      <c r="K227" s="50"/>
      <c r="L227" s="50"/>
      <c r="M227" s="65"/>
      <c r="N227" s="65"/>
      <c r="O227" s="65"/>
      <c r="P227" s="64"/>
      <c r="Q227" s="50"/>
      <c r="R227" s="50"/>
      <c r="S227" s="50"/>
      <c r="T227" s="50"/>
      <c r="U227" s="50"/>
      <c r="V227" s="65"/>
      <c r="W227" s="65"/>
      <c r="X227" s="65"/>
      <c r="Y227" s="64"/>
      <c r="Z227" s="52"/>
      <c r="AA227" s="50"/>
      <c r="AB227" s="50"/>
      <c r="AC227" s="50"/>
      <c r="AD227" s="65"/>
      <c r="AE227" s="65"/>
      <c r="AF227" s="2"/>
      <c r="AG227" s="64"/>
      <c r="AH227" s="50"/>
      <c r="AI227" s="50"/>
      <c r="AJ227" s="50"/>
      <c r="AK227" s="50"/>
      <c r="AL227" s="50"/>
      <c r="AM227" s="50"/>
      <c r="AN227" s="65"/>
      <c r="AO227" s="65"/>
      <c r="AP227" s="65"/>
      <c r="AQ227" s="64"/>
      <c r="AR227" s="50"/>
      <c r="AS227" s="50"/>
      <c r="AT227" s="50"/>
      <c r="AU227" s="50"/>
      <c r="AV227" s="50"/>
      <c r="AW227" s="50"/>
      <c r="AX227" s="65"/>
      <c r="AY227" s="65"/>
      <c r="AZ227" s="65"/>
      <c r="BA227" s="64"/>
      <c r="BB227" s="50"/>
      <c r="BC227" s="50"/>
    </row>
    <row r="228" spans="1:55" x14ac:dyDescent="0.25">
      <c r="A228" s="50"/>
      <c r="C228" s="50"/>
      <c r="D228" s="50"/>
      <c r="E228" s="50"/>
      <c r="F228" s="50"/>
      <c r="G228" s="50"/>
      <c r="H228" s="50"/>
      <c r="I228" s="50"/>
      <c r="J228" s="50"/>
      <c r="K228" s="50"/>
      <c r="L228" s="50"/>
      <c r="M228" s="65"/>
      <c r="N228" s="65"/>
      <c r="O228" s="65"/>
      <c r="P228" s="64"/>
      <c r="Q228" s="50"/>
      <c r="R228" s="50"/>
      <c r="S228" s="50"/>
      <c r="T228" s="50"/>
      <c r="U228" s="50"/>
      <c r="V228" s="65"/>
      <c r="W228" s="65"/>
      <c r="X228" s="65"/>
      <c r="Y228" s="64"/>
      <c r="Z228" s="52"/>
      <c r="AA228" s="50"/>
      <c r="AB228" s="50"/>
      <c r="AC228" s="50"/>
      <c r="AD228" s="65"/>
      <c r="AE228" s="65"/>
      <c r="AF228" s="2"/>
      <c r="AG228" s="64"/>
      <c r="AH228" s="50"/>
      <c r="AI228" s="50"/>
      <c r="AJ228" s="50"/>
      <c r="AK228" s="50"/>
      <c r="AL228" s="50"/>
      <c r="AM228" s="50"/>
      <c r="AN228" s="65"/>
      <c r="AO228" s="65"/>
      <c r="AP228" s="65"/>
      <c r="AQ228" s="64"/>
      <c r="AR228" s="50"/>
      <c r="AS228" s="50"/>
      <c r="AT228" s="50"/>
      <c r="AU228" s="50"/>
      <c r="AV228" s="50"/>
      <c r="AW228" s="50"/>
      <c r="AX228" s="65"/>
      <c r="AY228" s="65"/>
      <c r="AZ228" s="65"/>
      <c r="BA228" s="64"/>
      <c r="BB228" s="50"/>
      <c r="BC228" s="50"/>
    </row>
    <row r="229" spans="1:55" x14ac:dyDescent="0.25">
      <c r="A229" s="50"/>
      <c r="C229" s="50"/>
      <c r="D229" s="50"/>
      <c r="E229" s="50"/>
      <c r="F229" s="50"/>
      <c r="G229" s="50"/>
      <c r="H229" s="50"/>
      <c r="I229" s="50"/>
      <c r="J229" s="50"/>
      <c r="K229" s="50"/>
      <c r="L229" s="50"/>
      <c r="M229" s="65"/>
      <c r="N229" s="65"/>
      <c r="O229" s="65"/>
      <c r="P229" s="64"/>
      <c r="Q229" s="50"/>
      <c r="R229" s="50"/>
      <c r="S229" s="50"/>
      <c r="T229" s="50"/>
      <c r="U229" s="50"/>
      <c r="V229" s="65"/>
      <c r="W229" s="65"/>
      <c r="X229" s="65"/>
      <c r="Y229" s="64"/>
      <c r="Z229" s="52"/>
      <c r="AA229" s="50"/>
      <c r="AB229" s="50"/>
      <c r="AC229" s="50"/>
      <c r="AD229" s="65"/>
      <c r="AE229" s="65"/>
      <c r="AF229" s="2"/>
      <c r="AG229" s="64"/>
      <c r="AH229" s="50"/>
      <c r="AI229" s="50"/>
      <c r="AJ229" s="50"/>
      <c r="AK229" s="50"/>
      <c r="AL229" s="50"/>
      <c r="AM229" s="50"/>
      <c r="AN229" s="65"/>
      <c r="AO229" s="65"/>
      <c r="AP229" s="65"/>
      <c r="AQ229" s="64"/>
      <c r="AR229" s="50"/>
      <c r="AS229" s="50"/>
      <c r="AT229" s="50"/>
      <c r="AU229" s="50"/>
      <c r="AV229" s="50"/>
      <c r="AW229" s="50"/>
      <c r="AX229" s="65"/>
      <c r="AY229" s="65"/>
      <c r="AZ229" s="65"/>
      <c r="BA229" s="64"/>
      <c r="BB229" s="50"/>
      <c r="BC229" s="50"/>
    </row>
    <row r="230" spans="1:55" x14ac:dyDescent="0.25">
      <c r="A230" s="50"/>
      <c r="C230" s="50"/>
      <c r="D230" s="50"/>
      <c r="E230" s="50"/>
      <c r="F230" s="50"/>
      <c r="G230" s="50"/>
      <c r="H230" s="50"/>
      <c r="I230" s="50"/>
      <c r="J230" s="50"/>
      <c r="K230" s="50"/>
      <c r="L230" s="50"/>
      <c r="M230" s="65"/>
      <c r="N230" s="65"/>
      <c r="O230" s="65"/>
      <c r="P230" s="64"/>
      <c r="Q230" s="50"/>
      <c r="R230" s="50"/>
      <c r="S230" s="50"/>
      <c r="T230" s="50"/>
      <c r="U230" s="50"/>
      <c r="V230" s="65"/>
      <c r="W230" s="65"/>
      <c r="X230" s="65"/>
      <c r="Y230" s="64"/>
      <c r="Z230" s="52"/>
      <c r="AA230" s="50"/>
      <c r="AB230" s="50"/>
      <c r="AC230" s="50"/>
      <c r="AD230" s="65"/>
      <c r="AE230" s="65"/>
      <c r="AF230" s="2"/>
      <c r="AG230" s="64"/>
      <c r="AH230" s="50"/>
      <c r="AI230" s="50"/>
      <c r="AJ230" s="50"/>
      <c r="AK230" s="50"/>
      <c r="AL230" s="50"/>
      <c r="AM230" s="50"/>
      <c r="AN230" s="65"/>
      <c r="AO230" s="65"/>
      <c r="AP230" s="65"/>
      <c r="AQ230" s="64"/>
      <c r="AR230" s="50"/>
      <c r="AS230" s="50"/>
      <c r="AT230" s="50"/>
      <c r="AU230" s="50"/>
      <c r="AV230" s="50"/>
      <c r="AW230" s="50"/>
      <c r="AX230" s="65"/>
      <c r="AY230" s="65"/>
      <c r="AZ230" s="65"/>
      <c r="BA230" s="64"/>
      <c r="BB230" s="50"/>
      <c r="BC230" s="50"/>
    </row>
    <row r="231" spans="1:55" x14ac:dyDescent="0.25">
      <c r="A231" s="50"/>
      <c r="C231" s="50"/>
      <c r="D231" s="50"/>
      <c r="E231" s="50"/>
      <c r="F231" s="50"/>
      <c r="G231" s="50"/>
      <c r="H231" s="50"/>
      <c r="I231" s="50"/>
      <c r="J231" s="50"/>
      <c r="K231" s="50"/>
      <c r="L231" s="50"/>
      <c r="M231" s="65"/>
      <c r="N231" s="65"/>
      <c r="O231" s="65"/>
      <c r="P231" s="64"/>
      <c r="Q231" s="50"/>
      <c r="R231" s="50"/>
      <c r="S231" s="50"/>
      <c r="T231" s="50"/>
      <c r="U231" s="50"/>
      <c r="V231" s="65"/>
      <c r="W231" s="65"/>
      <c r="X231" s="65"/>
      <c r="Y231" s="64"/>
      <c r="Z231" s="52"/>
      <c r="AA231" s="50"/>
      <c r="AB231" s="50"/>
      <c r="AC231" s="50"/>
      <c r="AD231" s="65"/>
      <c r="AE231" s="65"/>
      <c r="AF231" s="2"/>
      <c r="AG231" s="64"/>
      <c r="AH231" s="50"/>
      <c r="AI231" s="50"/>
      <c r="AJ231" s="50"/>
      <c r="AK231" s="50"/>
      <c r="AL231" s="50"/>
      <c r="AM231" s="50"/>
      <c r="AN231" s="65"/>
      <c r="AO231" s="65"/>
      <c r="AP231" s="65"/>
      <c r="AQ231" s="64"/>
      <c r="AR231" s="50"/>
      <c r="AS231" s="50"/>
      <c r="AT231" s="50"/>
      <c r="AU231" s="50"/>
      <c r="AV231" s="50"/>
      <c r="AW231" s="50"/>
      <c r="AX231" s="65"/>
      <c r="AY231" s="65"/>
      <c r="AZ231" s="65"/>
      <c r="BA231" s="64"/>
      <c r="BB231" s="50"/>
      <c r="BC231" s="50"/>
    </row>
    <row r="232" spans="1:55" x14ac:dyDescent="0.25">
      <c r="A232" s="50"/>
      <c r="C232" s="50"/>
      <c r="D232" s="50"/>
      <c r="E232" s="50"/>
      <c r="F232" s="50"/>
      <c r="G232" s="50"/>
      <c r="H232" s="50"/>
      <c r="I232" s="50"/>
      <c r="J232" s="50"/>
      <c r="K232" s="50"/>
      <c r="L232" s="50"/>
      <c r="M232" s="65"/>
      <c r="N232" s="65"/>
      <c r="O232" s="65"/>
      <c r="P232" s="64"/>
      <c r="Q232" s="50"/>
      <c r="R232" s="50"/>
      <c r="S232" s="50"/>
      <c r="T232" s="50"/>
      <c r="U232" s="50"/>
      <c r="V232" s="65"/>
      <c r="W232" s="65"/>
      <c r="X232" s="65"/>
      <c r="Y232" s="64"/>
      <c r="Z232" s="52"/>
      <c r="AA232" s="50"/>
      <c r="AB232" s="50"/>
      <c r="AC232" s="50"/>
      <c r="AD232" s="65"/>
      <c r="AE232" s="65"/>
      <c r="AF232" s="2"/>
      <c r="AG232" s="64"/>
      <c r="AH232" s="50"/>
      <c r="AI232" s="50"/>
      <c r="AJ232" s="50"/>
      <c r="AK232" s="50"/>
      <c r="AL232" s="50"/>
      <c r="AM232" s="50"/>
      <c r="AN232" s="65"/>
      <c r="AO232" s="65"/>
      <c r="AP232" s="65"/>
      <c r="AQ232" s="64"/>
      <c r="AR232" s="50"/>
      <c r="AS232" s="50"/>
      <c r="AT232" s="50"/>
      <c r="AU232" s="50"/>
      <c r="AV232" s="50"/>
      <c r="AW232" s="50"/>
      <c r="AX232" s="65"/>
      <c r="AY232" s="65"/>
      <c r="AZ232" s="65"/>
      <c r="BA232" s="64"/>
      <c r="BB232" s="50"/>
      <c r="BC232" s="50"/>
    </row>
    <row r="233" spans="1:55" x14ac:dyDescent="0.25">
      <c r="A233" s="50"/>
      <c r="C233" s="50"/>
      <c r="D233" s="50"/>
      <c r="E233" s="50"/>
      <c r="F233" s="50"/>
      <c r="G233" s="50"/>
      <c r="H233" s="50"/>
      <c r="I233" s="50"/>
      <c r="J233" s="50"/>
      <c r="K233" s="50"/>
      <c r="L233" s="50"/>
      <c r="M233" s="65"/>
      <c r="N233" s="65"/>
      <c r="O233" s="65"/>
      <c r="P233" s="64"/>
      <c r="Q233" s="50"/>
      <c r="R233" s="50"/>
      <c r="S233" s="50"/>
      <c r="T233" s="50"/>
      <c r="U233" s="50"/>
      <c r="V233" s="65"/>
      <c r="W233" s="65"/>
      <c r="X233" s="65"/>
      <c r="Y233" s="64"/>
      <c r="Z233" s="52"/>
      <c r="AA233" s="50"/>
      <c r="AB233" s="50"/>
      <c r="AC233" s="50"/>
      <c r="AD233" s="65"/>
      <c r="AE233" s="65"/>
      <c r="AF233" s="2"/>
      <c r="AG233" s="64"/>
      <c r="AH233" s="50"/>
      <c r="AI233" s="50"/>
      <c r="AJ233" s="50"/>
      <c r="AK233" s="50"/>
      <c r="AL233" s="50"/>
      <c r="AM233" s="50"/>
      <c r="AN233" s="65"/>
      <c r="AO233" s="65"/>
      <c r="AP233" s="65"/>
      <c r="AQ233" s="64"/>
      <c r="AR233" s="50"/>
      <c r="AS233" s="50"/>
      <c r="AT233" s="50"/>
      <c r="AU233" s="50"/>
      <c r="AV233" s="50"/>
      <c r="AW233" s="50"/>
      <c r="AX233" s="65"/>
      <c r="AY233" s="65"/>
      <c r="AZ233" s="65"/>
      <c r="BA233" s="64"/>
      <c r="BB233" s="50"/>
      <c r="BC233" s="50"/>
    </row>
    <row r="234" spans="1:55" x14ac:dyDescent="0.25">
      <c r="A234" s="50"/>
      <c r="C234" s="50"/>
      <c r="D234" s="50"/>
      <c r="E234" s="50"/>
      <c r="F234" s="50"/>
      <c r="G234" s="50"/>
      <c r="H234" s="50"/>
      <c r="I234" s="50"/>
      <c r="J234" s="50"/>
      <c r="K234" s="50"/>
      <c r="L234" s="50"/>
      <c r="M234" s="65"/>
      <c r="N234" s="65"/>
      <c r="O234" s="65"/>
      <c r="P234" s="64"/>
      <c r="Q234" s="50"/>
      <c r="R234" s="50"/>
      <c r="S234" s="50"/>
      <c r="T234" s="50"/>
      <c r="U234" s="50"/>
      <c r="V234" s="65"/>
      <c r="W234" s="65"/>
      <c r="X234" s="65"/>
      <c r="Y234" s="64"/>
      <c r="Z234" s="52"/>
      <c r="AA234" s="50"/>
      <c r="AB234" s="50"/>
      <c r="AC234" s="50"/>
      <c r="AD234" s="65"/>
      <c r="AE234" s="65"/>
      <c r="AF234" s="2"/>
      <c r="AG234" s="64"/>
      <c r="AH234" s="50"/>
      <c r="AI234" s="50"/>
      <c r="AJ234" s="50"/>
      <c r="AK234" s="50"/>
      <c r="AL234" s="50"/>
      <c r="AM234" s="50"/>
      <c r="AN234" s="65"/>
      <c r="AO234" s="65"/>
      <c r="AP234" s="65"/>
      <c r="AQ234" s="64"/>
      <c r="AR234" s="50"/>
      <c r="AS234" s="50"/>
      <c r="AT234" s="50"/>
      <c r="AU234" s="50"/>
      <c r="AV234" s="50"/>
      <c r="AW234" s="50"/>
      <c r="AX234" s="65"/>
      <c r="AY234" s="65"/>
      <c r="AZ234" s="65"/>
      <c r="BA234" s="64"/>
      <c r="BB234" s="50"/>
      <c r="BC234" s="50"/>
    </row>
    <row r="235" spans="1:55" x14ac:dyDescent="0.25">
      <c r="A235" s="50"/>
      <c r="C235" s="50"/>
      <c r="D235" s="50"/>
      <c r="E235" s="50"/>
      <c r="F235" s="50"/>
      <c r="G235" s="50"/>
      <c r="H235" s="50"/>
      <c r="I235" s="50"/>
      <c r="J235" s="50"/>
      <c r="K235" s="50"/>
      <c r="L235" s="50"/>
      <c r="M235" s="65"/>
      <c r="N235" s="65"/>
      <c r="O235" s="65"/>
      <c r="P235" s="64"/>
      <c r="Q235" s="50"/>
      <c r="R235" s="50"/>
      <c r="S235" s="50"/>
      <c r="T235" s="50"/>
      <c r="U235" s="50"/>
      <c r="V235" s="65"/>
      <c r="W235" s="65"/>
      <c r="X235" s="65"/>
      <c r="Y235" s="64"/>
      <c r="Z235" s="52"/>
      <c r="AA235" s="50"/>
      <c r="AB235" s="50"/>
      <c r="AC235" s="50"/>
      <c r="AD235" s="65"/>
      <c r="AE235" s="65"/>
      <c r="AF235" s="2"/>
      <c r="AG235" s="64"/>
      <c r="AH235" s="50"/>
      <c r="AI235" s="50"/>
      <c r="AJ235" s="50"/>
      <c r="AK235" s="50"/>
      <c r="AL235" s="50"/>
      <c r="AM235" s="50"/>
      <c r="AN235" s="65"/>
      <c r="AO235" s="65"/>
      <c r="AP235" s="65"/>
      <c r="AQ235" s="64"/>
      <c r="AR235" s="50"/>
      <c r="AS235" s="50"/>
      <c r="AT235" s="50"/>
      <c r="AU235" s="50"/>
      <c r="AV235" s="50"/>
      <c r="AW235" s="50"/>
      <c r="AX235" s="65"/>
      <c r="AY235" s="65"/>
      <c r="AZ235" s="65"/>
      <c r="BA235" s="64"/>
      <c r="BB235" s="50"/>
      <c r="BC235" s="50"/>
    </row>
    <row r="236" spans="1:55" x14ac:dyDescent="0.25">
      <c r="A236" s="50"/>
      <c r="C236" s="50"/>
      <c r="D236" s="50"/>
      <c r="E236" s="50"/>
      <c r="F236" s="50"/>
      <c r="G236" s="50"/>
      <c r="H236" s="50"/>
      <c r="I236" s="50"/>
      <c r="J236" s="50"/>
      <c r="K236" s="50"/>
      <c r="L236" s="50"/>
      <c r="M236" s="65"/>
      <c r="N236" s="65"/>
      <c r="O236" s="65"/>
      <c r="P236" s="64"/>
      <c r="Q236" s="50"/>
      <c r="R236" s="50"/>
      <c r="S236" s="50"/>
      <c r="T236" s="50"/>
      <c r="U236" s="50"/>
      <c r="V236" s="65"/>
      <c r="W236" s="65"/>
      <c r="X236" s="65"/>
      <c r="Y236" s="64"/>
      <c r="Z236" s="52"/>
      <c r="AA236" s="50"/>
      <c r="AB236" s="50"/>
      <c r="AC236" s="50"/>
      <c r="AD236" s="65"/>
      <c r="AE236" s="65"/>
      <c r="AF236" s="2"/>
      <c r="AG236" s="64"/>
      <c r="AH236" s="50"/>
      <c r="AI236" s="50"/>
      <c r="AJ236" s="50"/>
      <c r="AK236" s="50"/>
      <c r="AL236" s="50"/>
      <c r="AM236" s="50"/>
      <c r="AN236" s="65"/>
      <c r="AO236" s="65"/>
      <c r="AP236" s="65"/>
      <c r="AQ236" s="64"/>
      <c r="AR236" s="50"/>
      <c r="AS236" s="50"/>
      <c r="AT236" s="50"/>
      <c r="AU236" s="50"/>
      <c r="AV236" s="50"/>
      <c r="AW236" s="50"/>
      <c r="AX236" s="65"/>
      <c r="AY236" s="65"/>
      <c r="AZ236" s="65"/>
      <c r="BA236" s="64"/>
      <c r="BB236" s="50"/>
      <c r="BC236" s="50"/>
    </row>
    <row r="237" spans="1:55" x14ac:dyDescent="0.25">
      <c r="A237" s="50"/>
      <c r="C237" s="50"/>
      <c r="D237" s="50"/>
      <c r="E237" s="50"/>
      <c r="F237" s="50"/>
      <c r="G237" s="50"/>
      <c r="H237" s="50"/>
      <c r="I237" s="50"/>
      <c r="J237" s="50"/>
      <c r="K237" s="50"/>
      <c r="L237" s="50"/>
      <c r="M237" s="65"/>
      <c r="N237" s="65"/>
      <c r="O237" s="65"/>
      <c r="P237" s="64"/>
      <c r="Q237" s="50"/>
      <c r="R237" s="50"/>
      <c r="S237" s="50"/>
      <c r="T237" s="50"/>
      <c r="U237" s="50"/>
      <c r="V237" s="65"/>
      <c r="W237" s="65"/>
      <c r="X237" s="65"/>
      <c r="Y237" s="64"/>
      <c r="Z237" s="52"/>
      <c r="AA237" s="50"/>
      <c r="AB237" s="50"/>
      <c r="AC237" s="50"/>
      <c r="AD237" s="65"/>
      <c r="AE237" s="65"/>
      <c r="AF237" s="2"/>
      <c r="AG237" s="64"/>
      <c r="AH237" s="50"/>
      <c r="AI237" s="50"/>
      <c r="AJ237" s="50"/>
      <c r="AK237" s="50"/>
      <c r="AL237" s="50"/>
      <c r="AM237" s="50"/>
      <c r="AN237" s="65"/>
      <c r="AO237" s="65"/>
      <c r="AP237" s="65"/>
      <c r="AQ237" s="64"/>
      <c r="AR237" s="50"/>
      <c r="AS237" s="50"/>
      <c r="AT237" s="50"/>
      <c r="AU237" s="50"/>
      <c r="AV237" s="50"/>
      <c r="AW237" s="50"/>
      <c r="AX237" s="65"/>
      <c r="AY237" s="65"/>
      <c r="AZ237" s="65"/>
      <c r="BA237" s="64"/>
      <c r="BB237" s="50"/>
      <c r="BC237" s="50"/>
    </row>
    <row r="238" spans="1:55" x14ac:dyDescent="0.25">
      <c r="A238" s="50"/>
      <c r="C238" s="50"/>
      <c r="D238" s="50"/>
      <c r="E238" s="50"/>
      <c r="F238" s="50"/>
      <c r="G238" s="50"/>
      <c r="H238" s="50"/>
      <c r="I238" s="50"/>
      <c r="J238" s="50"/>
      <c r="K238" s="50"/>
      <c r="L238" s="50"/>
      <c r="M238" s="65"/>
      <c r="N238" s="65"/>
      <c r="O238" s="65"/>
      <c r="P238" s="64"/>
      <c r="Q238" s="50"/>
      <c r="R238" s="50"/>
      <c r="S238" s="50"/>
      <c r="T238" s="50"/>
      <c r="U238" s="50"/>
      <c r="V238" s="65"/>
      <c r="W238" s="65"/>
      <c r="X238" s="65"/>
      <c r="Y238" s="64"/>
      <c r="Z238" s="52"/>
      <c r="AA238" s="50"/>
      <c r="AB238" s="50"/>
      <c r="AC238" s="50"/>
      <c r="AD238" s="65"/>
      <c r="AE238" s="65"/>
      <c r="AF238" s="2"/>
      <c r="AG238" s="64"/>
      <c r="AH238" s="50"/>
      <c r="AI238" s="50"/>
      <c r="AJ238" s="50"/>
      <c r="AK238" s="50"/>
      <c r="AL238" s="50"/>
      <c r="AM238" s="50"/>
      <c r="AN238" s="65"/>
      <c r="AO238" s="65"/>
      <c r="AP238" s="65"/>
      <c r="AQ238" s="64"/>
      <c r="AR238" s="50"/>
      <c r="AS238" s="50"/>
      <c r="AT238" s="50"/>
      <c r="AU238" s="50"/>
      <c r="AV238" s="50"/>
      <c r="AW238" s="50"/>
      <c r="AX238" s="65"/>
      <c r="AY238" s="65"/>
      <c r="AZ238" s="65"/>
      <c r="BA238" s="64"/>
      <c r="BB238" s="50"/>
      <c r="BC238" s="50"/>
    </row>
    <row r="239" spans="1:55" x14ac:dyDescent="0.25">
      <c r="A239" s="50"/>
      <c r="C239" s="50"/>
      <c r="D239" s="50"/>
      <c r="E239" s="50"/>
      <c r="F239" s="50"/>
      <c r="G239" s="50"/>
      <c r="H239" s="50"/>
      <c r="I239" s="50"/>
      <c r="J239" s="50"/>
      <c r="K239" s="50"/>
      <c r="L239" s="50"/>
      <c r="M239" s="65"/>
      <c r="N239" s="65"/>
      <c r="O239" s="65"/>
      <c r="P239" s="64"/>
      <c r="Q239" s="50"/>
      <c r="R239" s="50"/>
      <c r="S239" s="50"/>
      <c r="T239" s="50"/>
      <c r="U239" s="50"/>
      <c r="V239" s="65"/>
      <c r="W239" s="65"/>
      <c r="X239" s="65"/>
      <c r="Y239" s="64"/>
      <c r="Z239" s="52"/>
      <c r="AA239" s="50"/>
      <c r="AB239" s="50"/>
      <c r="AC239" s="50"/>
      <c r="AD239" s="65"/>
      <c r="AE239" s="65"/>
      <c r="AF239" s="2"/>
      <c r="AG239" s="64"/>
      <c r="AH239" s="50"/>
      <c r="AI239" s="50"/>
      <c r="AJ239" s="50"/>
      <c r="AK239" s="50"/>
      <c r="AL239" s="50"/>
      <c r="AM239" s="50"/>
      <c r="AN239" s="65"/>
      <c r="AO239" s="65"/>
      <c r="AP239" s="65"/>
      <c r="AQ239" s="64"/>
      <c r="AR239" s="50"/>
      <c r="AS239" s="50"/>
      <c r="AT239" s="50"/>
      <c r="AU239" s="50"/>
      <c r="AV239" s="50"/>
      <c r="AW239" s="50"/>
      <c r="AX239" s="65"/>
      <c r="AY239" s="65"/>
      <c r="AZ239" s="65"/>
      <c r="BA239" s="64"/>
      <c r="BB239" s="50"/>
      <c r="BC239" s="50"/>
    </row>
    <row r="240" spans="1:55" x14ac:dyDescent="0.25">
      <c r="A240" s="50"/>
      <c r="C240" s="50"/>
      <c r="D240" s="50"/>
      <c r="E240" s="50"/>
      <c r="F240" s="50"/>
      <c r="G240" s="50"/>
      <c r="H240" s="50"/>
      <c r="I240" s="50"/>
      <c r="J240" s="50"/>
      <c r="K240" s="50"/>
      <c r="L240" s="50"/>
      <c r="M240" s="65"/>
      <c r="N240" s="65"/>
      <c r="O240" s="65"/>
      <c r="P240" s="64"/>
      <c r="Q240" s="50"/>
      <c r="R240" s="50"/>
      <c r="S240" s="50"/>
      <c r="T240" s="50"/>
      <c r="U240" s="50"/>
      <c r="V240" s="65"/>
      <c r="W240" s="65"/>
      <c r="X240" s="65"/>
      <c r="Y240" s="64"/>
      <c r="Z240" s="52"/>
      <c r="AA240" s="50"/>
      <c r="AB240" s="50"/>
      <c r="AC240" s="50"/>
      <c r="AD240" s="65"/>
      <c r="AE240" s="65"/>
      <c r="AF240" s="2"/>
      <c r="AG240" s="64"/>
      <c r="AH240" s="50"/>
      <c r="AI240" s="50"/>
      <c r="AJ240" s="50"/>
      <c r="AK240" s="50"/>
      <c r="AL240" s="50"/>
      <c r="AM240" s="50"/>
      <c r="AN240" s="65"/>
      <c r="AO240" s="65"/>
      <c r="AP240" s="65"/>
      <c r="AQ240" s="64"/>
      <c r="AR240" s="50"/>
      <c r="AS240" s="50"/>
      <c r="AT240" s="50"/>
      <c r="AU240" s="50"/>
      <c r="AV240" s="50"/>
      <c r="AW240" s="50"/>
      <c r="AX240" s="65"/>
      <c r="AY240" s="65"/>
      <c r="AZ240" s="65"/>
      <c r="BA240" s="64"/>
      <c r="BB240" s="50"/>
      <c r="BC240" s="50"/>
    </row>
    <row r="241" spans="1:55" x14ac:dyDescent="0.25">
      <c r="A241" s="50"/>
      <c r="C241" s="50"/>
      <c r="D241" s="50"/>
      <c r="E241" s="50"/>
      <c r="F241" s="50"/>
      <c r="G241" s="50"/>
      <c r="H241" s="50"/>
      <c r="I241" s="50"/>
      <c r="J241" s="50"/>
      <c r="K241" s="50"/>
      <c r="L241" s="50"/>
      <c r="M241" s="65"/>
      <c r="N241" s="65"/>
      <c r="O241" s="65"/>
      <c r="P241" s="64"/>
      <c r="Q241" s="50"/>
      <c r="R241" s="50"/>
      <c r="S241" s="50"/>
      <c r="T241" s="50"/>
      <c r="U241" s="50"/>
      <c r="V241" s="65"/>
      <c r="W241" s="65"/>
      <c r="X241" s="65"/>
      <c r="Y241" s="64"/>
      <c r="Z241" s="52"/>
      <c r="AA241" s="50"/>
      <c r="AB241" s="50"/>
      <c r="AC241" s="50"/>
      <c r="AD241" s="65"/>
      <c r="AE241" s="65"/>
      <c r="AF241" s="2"/>
      <c r="AG241" s="64"/>
      <c r="AH241" s="50"/>
      <c r="AI241" s="50"/>
      <c r="AJ241" s="50"/>
      <c r="AK241" s="50"/>
      <c r="AL241" s="50"/>
      <c r="AM241" s="50"/>
      <c r="AN241" s="65"/>
      <c r="AO241" s="65"/>
      <c r="AP241" s="65"/>
      <c r="AQ241" s="64"/>
      <c r="AR241" s="50"/>
      <c r="AS241" s="50"/>
      <c r="AT241" s="50"/>
      <c r="AU241" s="50"/>
      <c r="AV241" s="50"/>
      <c r="AW241" s="50"/>
      <c r="AX241" s="65"/>
      <c r="AY241" s="65"/>
      <c r="AZ241" s="65"/>
      <c r="BA241" s="64"/>
      <c r="BB241" s="50"/>
      <c r="BC241" s="50"/>
    </row>
    <row r="242" spans="1:55" x14ac:dyDescent="0.25">
      <c r="A242" s="50"/>
      <c r="C242" s="50"/>
      <c r="D242" s="50"/>
      <c r="E242" s="50"/>
      <c r="F242" s="50"/>
      <c r="G242" s="50"/>
      <c r="H242" s="50"/>
      <c r="I242" s="50"/>
      <c r="J242" s="50"/>
      <c r="K242" s="50"/>
      <c r="L242" s="50"/>
      <c r="M242" s="65"/>
      <c r="N242" s="65"/>
      <c r="O242" s="65"/>
      <c r="P242" s="64"/>
      <c r="Q242" s="50"/>
      <c r="R242" s="50"/>
      <c r="S242" s="50"/>
      <c r="T242" s="50"/>
      <c r="U242" s="50"/>
      <c r="V242" s="65"/>
      <c r="W242" s="65"/>
      <c r="X242" s="65"/>
      <c r="Y242" s="64"/>
      <c r="Z242" s="52"/>
      <c r="AA242" s="50"/>
      <c r="AB242" s="50"/>
      <c r="AC242" s="50"/>
      <c r="AD242" s="65"/>
      <c r="AE242" s="65"/>
      <c r="AF242" s="2"/>
      <c r="AG242" s="64"/>
      <c r="AH242" s="50"/>
      <c r="AI242" s="50"/>
      <c r="AJ242" s="50"/>
      <c r="AK242" s="50"/>
      <c r="AL242" s="50"/>
      <c r="AM242" s="50"/>
      <c r="AN242" s="65"/>
      <c r="AO242" s="65"/>
      <c r="AP242" s="65"/>
      <c r="AQ242" s="64"/>
      <c r="AR242" s="50"/>
      <c r="AS242" s="50"/>
      <c r="AT242" s="50"/>
      <c r="AU242" s="50"/>
      <c r="AV242" s="50"/>
      <c r="AW242" s="50"/>
      <c r="AX242" s="65"/>
      <c r="AY242" s="65"/>
      <c r="AZ242" s="65"/>
      <c r="BA242" s="64"/>
      <c r="BB242" s="50"/>
      <c r="BC242" s="50"/>
    </row>
    <row r="243" spans="1:55" x14ac:dyDescent="0.25">
      <c r="A243" s="50"/>
      <c r="C243" s="50"/>
      <c r="D243" s="50"/>
      <c r="E243" s="50"/>
      <c r="F243" s="50"/>
      <c r="G243" s="50"/>
      <c r="H243" s="50"/>
      <c r="I243" s="50"/>
      <c r="J243" s="50"/>
      <c r="K243" s="50"/>
      <c r="L243" s="50"/>
      <c r="M243" s="65"/>
      <c r="N243" s="65"/>
      <c r="O243" s="65"/>
      <c r="P243" s="64"/>
      <c r="Q243" s="50"/>
      <c r="R243" s="50"/>
      <c r="S243" s="50"/>
      <c r="T243" s="50"/>
      <c r="U243" s="50"/>
      <c r="V243" s="65"/>
      <c r="W243" s="65"/>
      <c r="X243" s="65"/>
      <c r="Y243" s="64"/>
      <c r="Z243" s="52"/>
      <c r="AA243" s="50"/>
      <c r="AB243" s="50"/>
      <c r="AC243" s="50"/>
      <c r="AD243" s="65"/>
      <c r="AE243" s="65"/>
      <c r="AF243" s="2"/>
      <c r="AG243" s="64"/>
      <c r="AH243" s="50"/>
      <c r="AI243" s="50"/>
      <c r="AJ243" s="50"/>
      <c r="AK243" s="50"/>
      <c r="AL243" s="50"/>
      <c r="AM243" s="50"/>
      <c r="AN243" s="65"/>
      <c r="AO243" s="65"/>
      <c r="AP243" s="65"/>
      <c r="AQ243" s="64"/>
      <c r="AR243" s="50"/>
      <c r="AS243" s="50"/>
      <c r="AT243" s="50"/>
      <c r="AU243" s="50"/>
      <c r="AV243" s="50"/>
      <c r="AW243" s="50"/>
      <c r="AX243" s="65"/>
      <c r="AY243" s="65"/>
      <c r="AZ243" s="65"/>
      <c r="BA243" s="64"/>
      <c r="BB243" s="50"/>
      <c r="BC243" s="50"/>
    </row>
    <row r="244" spans="1:55" x14ac:dyDescent="0.25">
      <c r="A244" s="50"/>
      <c r="C244" s="50"/>
      <c r="D244" s="50"/>
      <c r="E244" s="50"/>
      <c r="F244" s="50"/>
      <c r="G244" s="50"/>
      <c r="H244" s="50"/>
      <c r="I244" s="50"/>
      <c r="J244" s="50"/>
      <c r="K244" s="50"/>
      <c r="L244" s="50"/>
      <c r="M244" s="65"/>
      <c r="N244" s="65"/>
      <c r="O244" s="65"/>
      <c r="P244" s="64"/>
      <c r="Q244" s="50"/>
      <c r="R244" s="50"/>
      <c r="S244" s="50"/>
      <c r="T244" s="50"/>
      <c r="U244" s="50"/>
      <c r="V244" s="65"/>
      <c r="W244" s="65"/>
      <c r="X244" s="65"/>
      <c r="Y244" s="64"/>
      <c r="Z244" s="52"/>
      <c r="AA244" s="50"/>
      <c r="AB244" s="50"/>
      <c r="AC244" s="50"/>
      <c r="AD244" s="65"/>
      <c r="AE244" s="65"/>
      <c r="AF244" s="2"/>
      <c r="AG244" s="64"/>
      <c r="AH244" s="50"/>
      <c r="AI244" s="50"/>
      <c r="AJ244" s="50"/>
      <c r="AK244" s="50"/>
      <c r="AL244" s="50"/>
      <c r="AM244" s="50"/>
      <c r="AN244" s="65"/>
      <c r="AO244" s="65"/>
      <c r="AP244" s="65"/>
      <c r="AQ244" s="64"/>
      <c r="AR244" s="50"/>
      <c r="AS244" s="50"/>
      <c r="AT244" s="50"/>
      <c r="AU244" s="50"/>
      <c r="AV244" s="50"/>
      <c r="AW244" s="50"/>
      <c r="AX244" s="65"/>
      <c r="AY244" s="65"/>
      <c r="AZ244" s="65"/>
      <c r="BA244" s="64"/>
      <c r="BB244" s="50"/>
      <c r="BC244" s="50"/>
    </row>
    <row r="245" spans="1:55" x14ac:dyDescent="0.25">
      <c r="A245" s="50"/>
      <c r="C245" s="50"/>
      <c r="D245" s="50"/>
      <c r="E245" s="50"/>
      <c r="F245" s="50"/>
      <c r="G245" s="50"/>
      <c r="H245" s="50"/>
      <c r="I245" s="50"/>
      <c r="J245" s="50"/>
      <c r="K245" s="50"/>
      <c r="L245" s="50"/>
      <c r="M245" s="65"/>
      <c r="N245" s="65"/>
      <c r="O245" s="65"/>
      <c r="P245" s="64"/>
      <c r="Q245" s="50"/>
      <c r="R245" s="50"/>
      <c r="S245" s="50"/>
      <c r="T245" s="50"/>
      <c r="U245" s="50"/>
      <c r="V245" s="65"/>
      <c r="W245" s="65"/>
      <c r="X245" s="65"/>
      <c r="Y245" s="64"/>
      <c r="Z245" s="52"/>
      <c r="AA245" s="50"/>
      <c r="AB245" s="50"/>
      <c r="AC245" s="50"/>
      <c r="AD245" s="65"/>
      <c r="AE245" s="65"/>
      <c r="AF245" s="2"/>
      <c r="AG245" s="64"/>
      <c r="AH245" s="50"/>
      <c r="AI245" s="50"/>
      <c r="AJ245" s="50"/>
      <c r="AK245" s="50"/>
      <c r="AL245" s="50"/>
      <c r="AM245" s="50"/>
      <c r="AN245" s="65"/>
      <c r="AO245" s="65"/>
      <c r="AP245" s="65"/>
      <c r="AQ245" s="64"/>
      <c r="AR245" s="50"/>
      <c r="AS245" s="50"/>
      <c r="AT245" s="50"/>
      <c r="AU245" s="50"/>
      <c r="AV245" s="50"/>
      <c r="AW245" s="50"/>
      <c r="AX245" s="65"/>
      <c r="AY245" s="65"/>
      <c r="AZ245" s="65"/>
      <c r="BA245" s="64"/>
      <c r="BB245" s="50"/>
      <c r="BC245" s="50"/>
    </row>
    <row r="246" spans="1:55" x14ac:dyDescent="0.25">
      <c r="A246" s="50"/>
      <c r="C246" s="50"/>
      <c r="D246" s="50"/>
      <c r="E246" s="50"/>
      <c r="F246" s="50"/>
      <c r="G246" s="50"/>
      <c r="H246" s="50"/>
      <c r="I246" s="50"/>
      <c r="J246" s="50"/>
      <c r="K246" s="50"/>
      <c r="L246" s="50"/>
      <c r="M246" s="65"/>
      <c r="N246" s="65"/>
      <c r="O246" s="65"/>
      <c r="P246" s="64"/>
      <c r="Q246" s="50"/>
      <c r="R246" s="50"/>
      <c r="S246" s="50"/>
      <c r="T246" s="50"/>
      <c r="U246" s="50"/>
      <c r="V246" s="65"/>
      <c r="W246" s="65"/>
      <c r="X246" s="65"/>
      <c r="Y246" s="64"/>
      <c r="Z246" s="52"/>
      <c r="AA246" s="50"/>
      <c r="AB246" s="50"/>
      <c r="AC246" s="50"/>
      <c r="AD246" s="65"/>
      <c r="AE246" s="65"/>
      <c r="AF246" s="2"/>
      <c r="AG246" s="64"/>
      <c r="AH246" s="50"/>
      <c r="AI246" s="50"/>
      <c r="AJ246" s="50"/>
      <c r="AK246" s="50"/>
      <c r="AL246" s="50"/>
      <c r="AM246" s="50"/>
      <c r="AN246" s="65"/>
      <c r="AO246" s="65"/>
      <c r="AP246" s="65"/>
      <c r="AQ246" s="64"/>
      <c r="AR246" s="50"/>
      <c r="AS246" s="50"/>
      <c r="AT246" s="50"/>
      <c r="AU246" s="50"/>
      <c r="AV246" s="50"/>
      <c r="AW246" s="50"/>
      <c r="AX246" s="65"/>
      <c r="AY246" s="65"/>
      <c r="AZ246" s="65"/>
      <c r="BA246" s="64"/>
      <c r="BB246" s="50"/>
      <c r="BC246" s="50"/>
    </row>
    <row r="247" spans="1:55" x14ac:dyDescent="0.25">
      <c r="A247" s="50"/>
      <c r="C247" s="50"/>
      <c r="D247" s="50"/>
      <c r="E247" s="50"/>
      <c r="F247" s="50"/>
      <c r="G247" s="50"/>
      <c r="H247" s="50"/>
      <c r="I247" s="50"/>
      <c r="J247" s="50"/>
      <c r="K247" s="50"/>
      <c r="L247" s="50"/>
      <c r="M247" s="65"/>
      <c r="N247" s="65"/>
      <c r="O247" s="65"/>
      <c r="P247" s="64"/>
      <c r="Q247" s="50"/>
      <c r="R247" s="50"/>
      <c r="S247" s="50"/>
      <c r="T247" s="50"/>
      <c r="U247" s="50"/>
      <c r="V247" s="65"/>
      <c r="W247" s="65"/>
      <c r="X247" s="65"/>
      <c r="Y247" s="64"/>
      <c r="Z247" s="52"/>
      <c r="AA247" s="50"/>
      <c r="AB247" s="50"/>
      <c r="AC247" s="50"/>
      <c r="AD247" s="65"/>
      <c r="AE247" s="65"/>
      <c r="AF247" s="2"/>
      <c r="AG247" s="64"/>
      <c r="AH247" s="50"/>
      <c r="AI247" s="50"/>
      <c r="AJ247" s="50"/>
      <c r="AK247" s="50"/>
      <c r="AL247" s="50"/>
      <c r="AM247" s="50"/>
      <c r="AN247" s="65"/>
      <c r="AO247" s="65"/>
      <c r="AP247" s="65"/>
      <c r="AQ247" s="64"/>
      <c r="AR247" s="50"/>
      <c r="AS247" s="50"/>
      <c r="AT247" s="50"/>
      <c r="AU247" s="50"/>
      <c r="AV247" s="50"/>
      <c r="AW247" s="50"/>
      <c r="AX247" s="65"/>
      <c r="AY247" s="65"/>
      <c r="AZ247" s="65"/>
      <c r="BA247" s="64"/>
      <c r="BB247" s="50"/>
      <c r="BC247" s="50"/>
    </row>
    <row r="248" spans="1:55" x14ac:dyDescent="0.25">
      <c r="A248" s="50"/>
      <c r="C248" s="50"/>
      <c r="D248" s="50"/>
      <c r="E248" s="50"/>
      <c r="F248" s="50"/>
      <c r="G248" s="50"/>
      <c r="H248" s="50"/>
      <c r="I248" s="50"/>
      <c r="J248" s="50"/>
      <c r="K248" s="50"/>
      <c r="L248" s="50"/>
      <c r="M248" s="65"/>
      <c r="N248" s="65"/>
      <c r="O248" s="65"/>
      <c r="P248" s="64"/>
      <c r="Q248" s="50"/>
      <c r="R248" s="50"/>
      <c r="S248" s="50"/>
      <c r="T248" s="50"/>
      <c r="U248" s="50"/>
      <c r="V248" s="65"/>
      <c r="W248" s="65"/>
      <c r="X248" s="65"/>
      <c r="Y248" s="64"/>
      <c r="Z248" s="52"/>
      <c r="AA248" s="50"/>
      <c r="AB248" s="50"/>
      <c r="AC248" s="50"/>
      <c r="AD248" s="65"/>
      <c r="AE248" s="65"/>
      <c r="AF248" s="2"/>
      <c r="AG248" s="64"/>
      <c r="AH248" s="50"/>
      <c r="AI248" s="50"/>
      <c r="AJ248" s="50"/>
      <c r="AK248" s="50"/>
      <c r="AL248" s="50"/>
      <c r="AM248" s="50"/>
      <c r="AN248" s="65"/>
      <c r="AO248" s="65"/>
      <c r="AP248" s="65"/>
      <c r="AQ248" s="64"/>
      <c r="AR248" s="50"/>
      <c r="AS248" s="50"/>
      <c r="AT248" s="50"/>
      <c r="AU248" s="50"/>
      <c r="AV248" s="50"/>
      <c r="AW248" s="50"/>
      <c r="AX248" s="65"/>
      <c r="AY248" s="65"/>
      <c r="AZ248" s="65"/>
      <c r="BA248" s="64"/>
      <c r="BB248" s="50"/>
      <c r="BC248" s="50"/>
    </row>
    <row r="249" spans="1:55" x14ac:dyDescent="0.25">
      <c r="A249" s="50"/>
      <c r="C249" s="50"/>
      <c r="D249" s="50"/>
      <c r="E249" s="50"/>
      <c r="F249" s="50"/>
      <c r="G249" s="50"/>
      <c r="H249" s="50"/>
      <c r="I249" s="50"/>
      <c r="J249" s="50"/>
      <c r="K249" s="50"/>
      <c r="L249" s="50"/>
      <c r="M249" s="65"/>
      <c r="N249" s="65"/>
      <c r="O249" s="65"/>
      <c r="P249" s="64"/>
      <c r="Q249" s="50"/>
      <c r="R249" s="50"/>
      <c r="S249" s="50"/>
      <c r="T249" s="50"/>
      <c r="U249" s="50"/>
      <c r="V249" s="65"/>
      <c r="W249" s="65"/>
      <c r="X249" s="65"/>
      <c r="Y249" s="64"/>
      <c r="Z249" s="52"/>
      <c r="AA249" s="50"/>
      <c r="AB249" s="50"/>
      <c r="AC249" s="50"/>
      <c r="AD249" s="65"/>
      <c r="AE249" s="65"/>
      <c r="AF249" s="2"/>
      <c r="AG249" s="64"/>
      <c r="AH249" s="50"/>
      <c r="AI249" s="50"/>
      <c r="AJ249" s="50"/>
      <c r="AK249" s="50"/>
      <c r="AL249" s="50"/>
      <c r="AM249" s="50"/>
      <c r="AN249" s="65"/>
      <c r="AO249" s="65"/>
      <c r="AP249" s="65"/>
      <c r="AQ249" s="64"/>
      <c r="AR249" s="50"/>
      <c r="AS249" s="50"/>
      <c r="AT249" s="50"/>
      <c r="AU249" s="50"/>
      <c r="AV249" s="50"/>
      <c r="AW249" s="50"/>
      <c r="AX249" s="65"/>
      <c r="AY249" s="65"/>
      <c r="AZ249" s="65"/>
      <c r="BA249" s="64"/>
      <c r="BB249" s="50"/>
      <c r="BC249" s="50"/>
    </row>
    <row r="250" spans="1:55" x14ac:dyDescent="0.25">
      <c r="A250" s="50"/>
      <c r="C250" s="50"/>
      <c r="D250" s="50"/>
      <c r="E250" s="50"/>
      <c r="F250" s="50"/>
      <c r="G250" s="50"/>
      <c r="H250" s="50"/>
      <c r="I250" s="50"/>
      <c r="J250" s="50"/>
      <c r="K250" s="50"/>
      <c r="L250" s="50"/>
      <c r="M250" s="65"/>
      <c r="N250" s="65"/>
      <c r="O250" s="65"/>
      <c r="P250" s="64"/>
      <c r="Q250" s="50"/>
      <c r="R250" s="50"/>
      <c r="S250" s="50"/>
      <c r="T250" s="50"/>
      <c r="U250" s="50"/>
      <c r="V250" s="65"/>
      <c r="W250" s="65"/>
      <c r="X250" s="65"/>
      <c r="Y250" s="64"/>
      <c r="Z250" s="52"/>
      <c r="AA250" s="50"/>
      <c r="AB250" s="50"/>
      <c r="AC250" s="50"/>
      <c r="AD250" s="65"/>
      <c r="AE250" s="65"/>
      <c r="AF250" s="2"/>
      <c r="AG250" s="64"/>
      <c r="AH250" s="50"/>
      <c r="AI250" s="50"/>
      <c r="AJ250" s="50"/>
      <c r="AK250" s="50"/>
      <c r="AL250" s="50"/>
      <c r="AM250" s="50"/>
      <c r="AN250" s="65"/>
      <c r="AO250" s="65"/>
      <c r="AP250" s="65"/>
      <c r="AQ250" s="64"/>
      <c r="AR250" s="50"/>
      <c r="AS250" s="50"/>
      <c r="AT250" s="50"/>
      <c r="AU250" s="50"/>
      <c r="AV250" s="50"/>
      <c r="AW250" s="50"/>
      <c r="AX250" s="65"/>
      <c r="AY250" s="65"/>
      <c r="AZ250" s="65"/>
      <c r="BA250" s="64"/>
      <c r="BB250" s="50"/>
      <c r="BC250" s="50"/>
    </row>
    <row r="251" spans="1:55" x14ac:dyDescent="0.25">
      <c r="A251" s="50"/>
      <c r="C251" s="50"/>
      <c r="D251" s="50"/>
      <c r="E251" s="50"/>
      <c r="F251" s="50"/>
      <c r="G251" s="50"/>
      <c r="H251" s="50"/>
      <c r="I251" s="50"/>
      <c r="J251" s="50"/>
      <c r="K251" s="50"/>
      <c r="L251" s="50"/>
      <c r="M251" s="65"/>
      <c r="N251" s="65"/>
      <c r="O251" s="65"/>
      <c r="P251" s="64"/>
      <c r="Q251" s="50"/>
      <c r="R251" s="50"/>
      <c r="S251" s="50"/>
      <c r="T251" s="50"/>
      <c r="U251" s="50"/>
      <c r="V251" s="65"/>
      <c r="W251" s="65"/>
      <c r="X251" s="65"/>
      <c r="Y251" s="64"/>
      <c r="Z251" s="52"/>
      <c r="AA251" s="50"/>
      <c r="AB251" s="50"/>
      <c r="AC251" s="50"/>
      <c r="AD251" s="65"/>
      <c r="AE251" s="65"/>
      <c r="AF251" s="2"/>
      <c r="AG251" s="64"/>
      <c r="AH251" s="50"/>
      <c r="AI251" s="50"/>
      <c r="AJ251" s="50"/>
      <c r="AK251" s="50"/>
      <c r="AL251" s="50"/>
      <c r="AM251" s="50"/>
      <c r="AN251" s="65"/>
      <c r="AO251" s="65"/>
      <c r="AP251" s="65"/>
      <c r="AQ251" s="64"/>
      <c r="AR251" s="50"/>
      <c r="AS251" s="50"/>
      <c r="AT251" s="50"/>
      <c r="AU251" s="50"/>
      <c r="AV251" s="50"/>
      <c r="AW251" s="50"/>
      <c r="AX251" s="65"/>
      <c r="AY251" s="65"/>
      <c r="AZ251" s="65"/>
      <c r="BA251" s="64"/>
      <c r="BB251" s="50"/>
      <c r="BC251" s="50"/>
    </row>
    <row r="252" spans="1:55" x14ac:dyDescent="0.25">
      <c r="A252" s="50"/>
      <c r="C252" s="50"/>
      <c r="D252" s="50"/>
      <c r="E252" s="50"/>
      <c r="F252" s="50"/>
      <c r="G252" s="50"/>
      <c r="H252" s="50"/>
      <c r="I252" s="50"/>
      <c r="J252" s="50"/>
      <c r="K252" s="50"/>
      <c r="L252" s="50"/>
      <c r="M252" s="65"/>
      <c r="N252" s="65"/>
      <c r="O252" s="65"/>
      <c r="P252" s="64"/>
      <c r="Q252" s="50"/>
      <c r="R252" s="50"/>
      <c r="S252" s="50"/>
      <c r="T252" s="50"/>
      <c r="U252" s="50"/>
      <c r="V252" s="65"/>
      <c r="W252" s="65"/>
      <c r="X252" s="65"/>
      <c r="Y252" s="64"/>
      <c r="Z252" s="52"/>
      <c r="AA252" s="50"/>
      <c r="AB252" s="50"/>
      <c r="AC252" s="50"/>
      <c r="AD252" s="65"/>
      <c r="AE252" s="65"/>
      <c r="AF252" s="2"/>
      <c r="AG252" s="64"/>
      <c r="AH252" s="50"/>
      <c r="AI252" s="50"/>
      <c r="AJ252" s="50"/>
      <c r="AK252" s="50"/>
      <c r="AL252" s="50"/>
      <c r="AM252" s="50"/>
      <c r="AN252" s="65"/>
      <c r="AO252" s="65"/>
      <c r="AP252" s="65"/>
      <c r="AQ252" s="64"/>
      <c r="AR252" s="50"/>
      <c r="AS252" s="50"/>
      <c r="AT252" s="50"/>
      <c r="AU252" s="50"/>
      <c r="AV252" s="50"/>
      <c r="AW252" s="50"/>
      <c r="AX252" s="65"/>
      <c r="AY252" s="65"/>
      <c r="AZ252" s="65"/>
      <c r="BA252" s="64"/>
      <c r="BB252" s="50"/>
      <c r="BC252" s="50"/>
    </row>
    <row r="253" spans="1:55" x14ac:dyDescent="0.25">
      <c r="A253" s="50"/>
      <c r="C253" s="50"/>
      <c r="D253" s="50"/>
      <c r="E253" s="50"/>
      <c r="F253" s="50"/>
      <c r="G253" s="50"/>
      <c r="H253" s="50"/>
      <c r="I253" s="50"/>
      <c r="J253" s="50"/>
      <c r="K253" s="50"/>
      <c r="L253" s="50"/>
      <c r="M253" s="65"/>
      <c r="N253" s="65"/>
      <c r="O253" s="65"/>
      <c r="P253" s="64"/>
      <c r="Q253" s="50"/>
      <c r="R253" s="50"/>
      <c r="S253" s="50"/>
      <c r="T253" s="50"/>
      <c r="U253" s="50"/>
      <c r="V253" s="65"/>
      <c r="W253" s="65"/>
      <c r="X253" s="65"/>
      <c r="Y253" s="64"/>
      <c r="Z253" s="52"/>
      <c r="AA253" s="50"/>
      <c r="AB253" s="50"/>
      <c r="AC253" s="50"/>
      <c r="AD253" s="65"/>
      <c r="AE253" s="65"/>
      <c r="AF253" s="2"/>
      <c r="AG253" s="64"/>
      <c r="AH253" s="50"/>
      <c r="AI253" s="50"/>
      <c r="AJ253" s="50"/>
      <c r="AK253" s="50"/>
      <c r="AL253" s="50"/>
      <c r="AM253" s="50"/>
      <c r="AN253" s="65"/>
      <c r="AO253" s="65"/>
      <c r="AP253" s="65"/>
      <c r="AQ253" s="64"/>
      <c r="AR253" s="50"/>
      <c r="AS253" s="50"/>
      <c r="AT253" s="50"/>
      <c r="AU253" s="50"/>
      <c r="AV253" s="50"/>
      <c r="AW253" s="50"/>
      <c r="AX253" s="65"/>
      <c r="AY253" s="65"/>
      <c r="AZ253" s="65"/>
      <c r="BA253" s="64"/>
      <c r="BB253" s="50"/>
      <c r="BC253" s="50"/>
    </row>
    <row r="254" spans="1:55" x14ac:dyDescent="0.25">
      <c r="A254" s="50"/>
      <c r="C254" s="50"/>
      <c r="D254" s="50"/>
      <c r="E254" s="50"/>
      <c r="F254" s="50"/>
      <c r="G254" s="50"/>
      <c r="H254" s="50"/>
      <c r="I254" s="50"/>
      <c r="J254" s="50"/>
      <c r="K254" s="50"/>
      <c r="L254" s="50"/>
      <c r="M254" s="65"/>
      <c r="N254" s="65"/>
      <c r="O254" s="65"/>
      <c r="P254" s="64"/>
      <c r="Q254" s="50"/>
      <c r="R254" s="50"/>
      <c r="S254" s="50"/>
      <c r="T254" s="50"/>
      <c r="U254" s="50"/>
      <c r="V254" s="65"/>
      <c r="W254" s="65"/>
      <c r="X254" s="65"/>
      <c r="Y254" s="64"/>
      <c r="Z254" s="52"/>
      <c r="AA254" s="50"/>
      <c r="AB254" s="50"/>
      <c r="AC254" s="50"/>
      <c r="AD254" s="65"/>
      <c r="AE254" s="65"/>
      <c r="AF254" s="2"/>
      <c r="AG254" s="64"/>
      <c r="AH254" s="50"/>
      <c r="AI254" s="50"/>
      <c r="AJ254" s="50"/>
      <c r="AK254" s="50"/>
      <c r="AL254" s="50"/>
      <c r="AM254" s="50"/>
      <c r="AN254" s="65"/>
      <c r="AO254" s="65"/>
      <c r="AP254" s="65"/>
      <c r="AQ254" s="64"/>
      <c r="AR254" s="50"/>
      <c r="AS254" s="50"/>
      <c r="AT254" s="50"/>
      <c r="AU254" s="50"/>
      <c r="AV254" s="50"/>
      <c r="AW254" s="50"/>
      <c r="AX254" s="65"/>
      <c r="AY254" s="65"/>
      <c r="AZ254" s="65"/>
      <c r="BA254" s="64"/>
      <c r="BB254" s="50"/>
      <c r="BC254" s="50"/>
    </row>
    <row r="255" spans="1:55" x14ac:dyDescent="0.25">
      <c r="A255" s="50"/>
      <c r="C255" s="50"/>
      <c r="D255" s="50"/>
      <c r="E255" s="50"/>
      <c r="F255" s="50"/>
      <c r="G255" s="50"/>
      <c r="H255" s="50"/>
      <c r="I255" s="50"/>
      <c r="J255" s="50"/>
      <c r="K255" s="50"/>
      <c r="L255" s="50"/>
      <c r="M255" s="65"/>
      <c r="N255" s="65"/>
      <c r="O255" s="65"/>
      <c r="P255" s="64"/>
      <c r="Q255" s="50"/>
      <c r="R255" s="50"/>
      <c r="S255" s="50"/>
      <c r="T255" s="50"/>
      <c r="U255" s="50"/>
      <c r="V255" s="65"/>
      <c r="W255" s="65"/>
      <c r="X255" s="65"/>
      <c r="Y255" s="64"/>
      <c r="Z255" s="52"/>
      <c r="AA255" s="50"/>
      <c r="AB255" s="50"/>
      <c r="AC255" s="50"/>
      <c r="AD255" s="65"/>
      <c r="AE255" s="65"/>
      <c r="AF255" s="2"/>
      <c r="AG255" s="64"/>
      <c r="AH255" s="50"/>
      <c r="AI255" s="50"/>
      <c r="AJ255" s="50"/>
      <c r="AK255" s="50"/>
      <c r="AL255" s="50"/>
      <c r="AM255" s="50"/>
      <c r="AN255" s="65"/>
      <c r="AO255" s="65"/>
      <c r="AP255" s="65"/>
      <c r="AQ255" s="64"/>
      <c r="AR255" s="50"/>
      <c r="AS255" s="50"/>
      <c r="AT255" s="50"/>
      <c r="AU255" s="50"/>
      <c r="AV255" s="50"/>
      <c r="AW255" s="50"/>
      <c r="AX255" s="65"/>
      <c r="AY255" s="65"/>
      <c r="AZ255" s="65"/>
      <c r="BA255" s="64"/>
      <c r="BB255" s="50"/>
      <c r="BC255" s="50"/>
    </row>
    <row r="256" spans="1:55" x14ac:dyDescent="0.25">
      <c r="A256" s="50"/>
      <c r="C256" s="50"/>
      <c r="D256" s="50"/>
      <c r="E256" s="50"/>
      <c r="F256" s="50"/>
      <c r="G256" s="50"/>
      <c r="H256" s="50"/>
      <c r="I256" s="50"/>
      <c r="J256" s="50"/>
      <c r="K256" s="50"/>
      <c r="L256" s="50"/>
      <c r="M256" s="65"/>
      <c r="N256" s="65"/>
      <c r="O256" s="65"/>
      <c r="P256" s="64"/>
      <c r="Q256" s="50"/>
      <c r="R256" s="50"/>
      <c r="S256" s="50"/>
      <c r="T256" s="50"/>
      <c r="U256" s="50"/>
      <c r="V256" s="65"/>
      <c r="W256" s="65"/>
      <c r="X256" s="65"/>
      <c r="Y256" s="64"/>
      <c r="Z256" s="52"/>
      <c r="AA256" s="50"/>
      <c r="AB256" s="50"/>
      <c r="AC256" s="50"/>
      <c r="AD256" s="65"/>
      <c r="AE256" s="65"/>
      <c r="AF256" s="2"/>
      <c r="AG256" s="64"/>
      <c r="AH256" s="50"/>
      <c r="AI256" s="50"/>
      <c r="AJ256" s="50"/>
      <c r="AK256" s="50"/>
      <c r="AL256" s="50"/>
      <c r="AM256" s="50"/>
      <c r="AN256" s="65"/>
      <c r="AO256" s="65"/>
      <c r="AP256" s="65"/>
      <c r="AQ256" s="64"/>
      <c r="AR256" s="50"/>
      <c r="AS256" s="50"/>
      <c r="AT256" s="50"/>
      <c r="AU256" s="50"/>
      <c r="AV256" s="50"/>
      <c r="AW256" s="50"/>
      <c r="AX256" s="65"/>
      <c r="AY256" s="65"/>
      <c r="AZ256" s="65"/>
      <c r="BA256" s="64"/>
      <c r="BB256" s="50"/>
      <c r="BC256" s="50"/>
    </row>
    <row r="257" spans="1:55" x14ac:dyDescent="0.25">
      <c r="A257" s="50"/>
      <c r="C257" s="50"/>
      <c r="D257" s="50"/>
      <c r="E257" s="50"/>
      <c r="F257" s="50"/>
      <c r="G257" s="50"/>
      <c r="H257" s="50"/>
      <c r="I257" s="50"/>
      <c r="J257" s="50"/>
      <c r="K257" s="50"/>
      <c r="L257" s="50"/>
      <c r="M257" s="65"/>
      <c r="N257" s="65"/>
      <c r="O257" s="65"/>
      <c r="P257" s="64"/>
      <c r="Q257" s="50"/>
      <c r="R257" s="50"/>
      <c r="S257" s="50"/>
      <c r="T257" s="50"/>
      <c r="U257" s="50"/>
      <c r="V257" s="65"/>
      <c r="W257" s="65"/>
      <c r="X257" s="65"/>
      <c r="Y257" s="64"/>
      <c r="Z257" s="52"/>
      <c r="AA257" s="50"/>
      <c r="AB257" s="50"/>
      <c r="AC257" s="50"/>
      <c r="AD257" s="65"/>
      <c r="AE257" s="65"/>
      <c r="AF257" s="2"/>
      <c r="AG257" s="64"/>
      <c r="AH257" s="50"/>
      <c r="AI257" s="50"/>
      <c r="AJ257" s="50"/>
      <c r="AK257" s="50"/>
      <c r="AL257" s="50"/>
      <c r="AM257" s="50"/>
      <c r="AN257" s="65"/>
      <c r="AO257" s="65"/>
      <c r="AP257" s="65"/>
      <c r="AQ257" s="64"/>
      <c r="AR257" s="50"/>
      <c r="AS257" s="50"/>
      <c r="AT257" s="50"/>
      <c r="AU257" s="50"/>
      <c r="AV257" s="50"/>
      <c r="AW257" s="50"/>
      <c r="AX257" s="65"/>
      <c r="AY257" s="65"/>
      <c r="AZ257" s="65"/>
      <c r="BA257" s="64"/>
      <c r="BB257" s="50"/>
      <c r="BC257" s="50"/>
    </row>
    <row r="258" spans="1:55" x14ac:dyDescent="0.25">
      <c r="A258" s="50"/>
      <c r="C258" s="50"/>
      <c r="D258" s="50"/>
      <c r="E258" s="50"/>
      <c r="F258" s="50"/>
      <c r="G258" s="50"/>
      <c r="H258" s="50"/>
      <c r="I258" s="50"/>
      <c r="J258" s="50"/>
      <c r="K258" s="50"/>
      <c r="L258" s="50"/>
      <c r="M258" s="65"/>
      <c r="N258" s="65"/>
      <c r="O258" s="65"/>
      <c r="P258" s="64"/>
      <c r="Q258" s="50"/>
      <c r="R258" s="50"/>
      <c r="S258" s="50"/>
      <c r="T258" s="50"/>
      <c r="U258" s="50"/>
      <c r="V258" s="65"/>
      <c r="W258" s="65"/>
      <c r="X258" s="65"/>
      <c r="Y258" s="64"/>
      <c r="Z258" s="52"/>
      <c r="AA258" s="50"/>
      <c r="AB258" s="50"/>
      <c r="AC258" s="50"/>
      <c r="AD258" s="65"/>
      <c r="AE258" s="65"/>
      <c r="AF258" s="2"/>
      <c r="AG258" s="64"/>
      <c r="AH258" s="50"/>
      <c r="AI258" s="50"/>
      <c r="AJ258" s="50"/>
      <c r="AK258" s="50"/>
      <c r="AL258" s="50"/>
      <c r="AM258" s="50"/>
      <c r="AN258" s="65"/>
      <c r="AO258" s="65"/>
      <c r="AP258" s="65"/>
      <c r="AQ258" s="64"/>
      <c r="AR258" s="50"/>
      <c r="AS258" s="50"/>
      <c r="AT258" s="50"/>
      <c r="AU258" s="50"/>
      <c r="AV258" s="50"/>
      <c r="AW258" s="50"/>
      <c r="AX258" s="65"/>
      <c r="AY258" s="65"/>
      <c r="AZ258" s="65"/>
      <c r="BA258" s="64"/>
      <c r="BB258" s="50"/>
      <c r="BC258" s="50"/>
    </row>
    <row r="259" spans="1:55" x14ac:dyDescent="0.25">
      <c r="A259" s="50"/>
      <c r="C259" s="50"/>
      <c r="D259" s="50"/>
      <c r="E259" s="50"/>
      <c r="F259" s="50"/>
      <c r="G259" s="50"/>
      <c r="H259" s="50"/>
      <c r="I259" s="50"/>
      <c r="J259" s="50"/>
      <c r="K259" s="50"/>
      <c r="L259" s="50"/>
      <c r="M259" s="65"/>
      <c r="N259" s="65"/>
      <c r="O259" s="65"/>
      <c r="P259" s="64"/>
      <c r="Q259" s="50"/>
      <c r="R259" s="50"/>
      <c r="S259" s="50"/>
      <c r="T259" s="50"/>
      <c r="U259" s="50"/>
      <c r="V259" s="65"/>
      <c r="W259" s="65"/>
      <c r="X259" s="65"/>
      <c r="Y259" s="64"/>
      <c r="Z259" s="52"/>
      <c r="AA259" s="50"/>
      <c r="AB259" s="50"/>
      <c r="AC259" s="50"/>
      <c r="AD259" s="65"/>
      <c r="AE259" s="65"/>
      <c r="AF259" s="2"/>
      <c r="AG259" s="64"/>
      <c r="AH259" s="50"/>
      <c r="AI259" s="50"/>
      <c r="AJ259" s="50"/>
      <c r="AK259" s="50"/>
      <c r="AL259" s="50"/>
      <c r="AM259" s="50"/>
      <c r="AN259" s="65"/>
      <c r="AO259" s="65"/>
      <c r="AP259" s="65"/>
      <c r="AQ259" s="64"/>
      <c r="AR259" s="50"/>
      <c r="AS259" s="50"/>
      <c r="AT259" s="50"/>
      <c r="AU259" s="50"/>
      <c r="AV259" s="50"/>
      <c r="AW259" s="50"/>
      <c r="AX259" s="65"/>
      <c r="AY259" s="65"/>
      <c r="AZ259" s="65"/>
      <c r="BA259" s="64"/>
      <c r="BB259" s="50"/>
      <c r="BC259" s="50"/>
    </row>
    <row r="260" spans="1:55" x14ac:dyDescent="0.25">
      <c r="A260" s="50"/>
      <c r="C260" s="50"/>
      <c r="D260" s="50"/>
      <c r="E260" s="50"/>
      <c r="F260" s="50"/>
      <c r="G260" s="50"/>
      <c r="H260" s="50"/>
      <c r="I260" s="50"/>
      <c r="J260" s="50"/>
      <c r="K260" s="50"/>
      <c r="L260" s="50"/>
      <c r="M260" s="65"/>
      <c r="N260" s="65"/>
      <c r="O260" s="65"/>
      <c r="P260" s="64"/>
      <c r="Q260" s="50"/>
      <c r="R260" s="50"/>
      <c r="S260" s="50"/>
      <c r="T260" s="50"/>
      <c r="U260" s="50"/>
      <c r="V260" s="65"/>
      <c r="W260" s="65"/>
      <c r="X260" s="65"/>
      <c r="Y260" s="64"/>
      <c r="Z260" s="52"/>
      <c r="AA260" s="50"/>
      <c r="AB260" s="50"/>
      <c r="AC260" s="50"/>
      <c r="AD260" s="65"/>
      <c r="AE260" s="65"/>
      <c r="AF260" s="2"/>
      <c r="AG260" s="64"/>
      <c r="AH260" s="50"/>
      <c r="AI260" s="50"/>
      <c r="AJ260" s="50"/>
      <c r="AK260" s="50"/>
      <c r="AL260" s="50"/>
      <c r="AM260" s="50"/>
      <c r="AN260" s="65"/>
      <c r="AO260" s="65"/>
      <c r="AP260" s="65"/>
      <c r="AQ260" s="64"/>
      <c r="AR260" s="50"/>
      <c r="AS260" s="50"/>
      <c r="AT260" s="50"/>
      <c r="AU260" s="50"/>
      <c r="AV260" s="50"/>
      <c r="AW260" s="50"/>
      <c r="AX260" s="65"/>
      <c r="AY260" s="65"/>
      <c r="AZ260" s="65"/>
      <c r="BA260" s="64"/>
      <c r="BB260" s="50"/>
      <c r="BC260" s="50"/>
    </row>
    <row r="261" spans="1:55" x14ac:dyDescent="0.25">
      <c r="A261" s="50"/>
      <c r="C261" s="50"/>
      <c r="D261" s="50"/>
      <c r="E261" s="50"/>
      <c r="F261" s="50"/>
      <c r="G261" s="50"/>
      <c r="H261" s="50"/>
      <c r="I261" s="50"/>
      <c r="J261" s="50"/>
      <c r="K261" s="50"/>
      <c r="L261" s="50"/>
      <c r="M261" s="65"/>
      <c r="N261" s="65"/>
      <c r="O261" s="65"/>
      <c r="P261" s="64"/>
      <c r="Q261" s="50"/>
      <c r="R261" s="50"/>
      <c r="S261" s="50"/>
      <c r="T261" s="50"/>
      <c r="U261" s="50"/>
      <c r="V261" s="65"/>
      <c r="W261" s="65"/>
      <c r="X261" s="65"/>
      <c r="Y261" s="64"/>
      <c r="Z261" s="52"/>
      <c r="AA261" s="50"/>
      <c r="AB261" s="50"/>
      <c r="AC261" s="50"/>
      <c r="AD261" s="65"/>
      <c r="AE261" s="65"/>
      <c r="AF261" s="2"/>
      <c r="AG261" s="64"/>
      <c r="AH261" s="50"/>
      <c r="AI261" s="50"/>
      <c r="AJ261" s="50"/>
      <c r="AK261" s="50"/>
      <c r="AL261" s="50"/>
      <c r="AM261" s="50"/>
      <c r="AN261" s="65"/>
      <c r="AO261" s="65"/>
      <c r="AP261" s="65"/>
      <c r="AQ261" s="64"/>
      <c r="AR261" s="50"/>
      <c r="AS261" s="50"/>
      <c r="AT261" s="50"/>
      <c r="AU261" s="50"/>
      <c r="AV261" s="50"/>
      <c r="AW261" s="50"/>
      <c r="AX261" s="65"/>
      <c r="AY261" s="65"/>
      <c r="AZ261" s="65"/>
      <c r="BA261" s="64"/>
      <c r="BB261" s="50"/>
      <c r="BC261" s="50"/>
    </row>
    <row r="262" spans="1:55" x14ac:dyDescent="0.25">
      <c r="A262" s="50"/>
      <c r="C262" s="50"/>
      <c r="D262" s="50"/>
      <c r="E262" s="50"/>
      <c r="F262" s="50"/>
      <c r="G262" s="50"/>
      <c r="H262" s="50"/>
      <c r="I262" s="50"/>
      <c r="J262" s="50"/>
      <c r="K262" s="50"/>
      <c r="L262" s="50"/>
      <c r="M262" s="65"/>
      <c r="N262" s="65"/>
      <c r="O262" s="65"/>
      <c r="P262" s="64"/>
      <c r="Q262" s="50"/>
      <c r="R262" s="50"/>
      <c r="S262" s="50"/>
      <c r="T262" s="50"/>
      <c r="U262" s="50"/>
      <c r="V262" s="65"/>
      <c r="W262" s="65"/>
      <c r="X262" s="65"/>
      <c r="Y262" s="64"/>
      <c r="Z262" s="52"/>
      <c r="AA262" s="50"/>
      <c r="AB262" s="50"/>
      <c r="AC262" s="50"/>
      <c r="AD262" s="65"/>
      <c r="AE262" s="65"/>
      <c r="AF262" s="2"/>
      <c r="AG262" s="64"/>
      <c r="AH262" s="50"/>
      <c r="AI262" s="50"/>
      <c r="AJ262" s="50"/>
      <c r="AK262" s="50"/>
      <c r="AL262" s="50"/>
      <c r="AM262" s="50"/>
      <c r="AN262" s="65"/>
      <c r="AO262" s="65"/>
      <c r="AP262" s="65"/>
      <c r="AQ262" s="64"/>
      <c r="AR262" s="50"/>
      <c r="AS262" s="50"/>
      <c r="AT262" s="50"/>
      <c r="AU262" s="50"/>
      <c r="AV262" s="50"/>
      <c r="AW262" s="50"/>
      <c r="AX262" s="65"/>
      <c r="AY262" s="65"/>
      <c r="AZ262" s="65"/>
      <c r="BA262" s="64"/>
      <c r="BB262" s="50"/>
      <c r="BC262" s="50"/>
    </row>
    <row r="263" spans="1:55" x14ac:dyDescent="0.25">
      <c r="A263" s="50"/>
      <c r="C263" s="50"/>
      <c r="D263" s="50"/>
      <c r="E263" s="50"/>
      <c r="F263" s="50"/>
      <c r="G263" s="50"/>
      <c r="H263" s="50"/>
      <c r="I263" s="50"/>
      <c r="J263" s="50"/>
      <c r="K263" s="50"/>
      <c r="L263" s="50"/>
      <c r="M263" s="65"/>
      <c r="N263" s="65"/>
      <c r="O263" s="65"/>
      <c r="P263" s="64"/>
      <c r="Q263" s="50"/>
      <c r="R263" s="50"/>
      <c r="S263" s="50"/>
      <c r="T263" s="50"/>
      <c r="U263" s="50"/>
      <c r="V263" s="65"/>
      <c r="W263" s="65"/>
      <c r="X263" s="65"/>
      <c r="Y263" s="64"/>
      <c r="Z263" s="52"/>
      <c r="AA263" s="50"/>
      <c r="AB263" s="50"/>
      <c r="AC263" s="50"/>
      <c r="AD263" s="65"/>
      <c r="AE263" s="65"/>
      <c r="AF263" s="2"/>
      <c r="AG263" s="64"/>
      <c r="AH263" s="50"/>
      <c r="AI263" s="50"/>
      <c r="AJ263" s="50"/>
      <c r="AK263" s="50"/>
      <c r="AL263" s="50"/>
      <c r="AM263" s="50"/>
      <c r="AN263" s="65"/>
      <c r="AO263" s="65"/>
      <c r="AP263" s="65"/>
      <c r="AQ263" s="64"/>
      <c r="AR263" s="50"/>
      <c r="AS263" s="50"/>
      <c r="AT263" s="50"/>
      <c r="AU263" s="50"/>
      <c r="AV263" s="50"/>
      <c r="AW263" s="50"/>
      <c r="AX263" s="65"/>
      <c r="AY263" s="65"/>
      <c r="AZ263" s="65"/>
      <c r="BA263" s="64"/>
      <c r="BB263" s="50"/>
      <c r="BC263" s="50"/>
    </row>
    <row r="264" spans="1:55" x14ac:dyDescent="0.25">
      <c r="A264" s="50"/>
      <c r="C264" s="50"/>
      <c r="D264" s="50"/>
      <c r="E264" s="50"/>
      <c r="F264" s="50"/>
      <c r="G264" s="50"/>
      <c r="H264" s="50"/>
      <c r="I264" s="50"/>
      <c r="J264" s="50"/>
      <c r="K264" s="50"/>
      <c r="L264" s="50"/>
      <c r="M264" s="65"/>
      <c r="N264" s="65"/>
      <c r="O264" s="65"/>
      <c r="P264" s="64"/>
      <c r="Q264" s="50"/>
      <c r="R264" s="50"/>
      <c r="S264" s="50"/>
      <c r="T264" s="50"/>
      <c r="U264" s="50"/>
      <c r="V264" s="65"/>
      <c r="W264" s="65"/>
      <c r="X264" s="65"/>
      <c r="Y264" s="64"/>
      <c r="Z264" s="52"/>
      <c r="AA264" s="50"/>
      <c r="AB264" s="50"/>
      <c r="AC264" s="50"/>
      <c r="AD264" s="65"/>
      <c r="AE264" s="65"/>
      <c r="AF264" s="2"/>
      <c r="AG264" s="64"/>
      <c r="AH264" s="50"/>
      <c r="AI264" s="50"/>
      <c r="AJ264" s="50"/>
      <c r="AK264" s="50"/>
      <c r="AL264" s="50"/>
      <c r="AM264" s="50"/>
      <c r="AN264" s="65"/>
      <c r="AO264" s="65"/>
      <c r="AP264" s="65"/>
      <c r="AQ264" s="64"/>
      <c r="AR264" s="50"/>
      <c r="AS264" s="50"/>
      <c r="AT264" s="50"/>
      <c r="AU264" s="50"/>
      <c r="AV264" s="50"/>
      <c r="AW264" s="50"/>
      <c r="AX264" s="65"/>
      <c r="AY264" s="65"/>
      <c r="AZ264" s="65"/>
      <c r="BA264" s="64"/>
      <c r="BB264" s="50"/>
      <c r="BC264" s="50"/>
    </row>
    <row r="265" spans="1:55" x14ac:dyDescent="0.25">
      <c r="A265" s="50"/>
      <c r="C265" s="50"/>
      <c r="D265" s="50"/>
      <c r="E265" s="50"/>
      <c r="F265" s="50"/>
      <c r="G265" s="50"/>
      <c r="H265" s="50"/>
      <c r="I265" s="50"/>
      <c r="J265" s="50"/>
      <c r="K265" s="50"/>
      <c r="L265" s="50"/>
      <c r="M265" s="65"/>
      <c r="N265" s="65"/>
      <c r="O265" s="65"/>
      <c r="P265" s="64"/>
      <c r="Q265" s="50"/>
      <c r="R265" s="50"/>
      <c r="S265" s="50"/>
      <c r="T265" s="50"/>
      <c r="U265" s="50"/>
      <c r="V265" s="65"/>
      <c r="W265" s="65"/>
      <c r="X265" s="65"/>
      <c r="Y265" s="64"/>
      <c r="Z265" s="52"/>
      <c r="AA265" s="50"/>
      <c r="AB265" s="50"/>
      <c r="AC265" s="50"/>
      <c r="AD265" s="65"/>
      <c r="AE265" s="65"/>
      <c r="AF265" s="2"/>
      <c r="AG265" s="64"/>
      <c r="AH265" s="50"/>
      <c r="AI265" s="50"/>
      <c r="AJ265" s="50"/>
      <c r="AK265" s="50"/>
      <c r="AL265" s="50"/>
      <c r="AM265" s="50"/>
      <c r="AN265" s="65"/>
      <c r="AO265" s="65"/>
      <c r="AP265" s="65"/>
      <c r="AQ265" s="64"/>
      <c r="AR265" s="50"/>
      <c r="AS265" s="50"/>
      <c r="AT265" s="50"/>
      <c r="AU265" s="50"/>
      <c r="AV265" s="50"/>
      <c r="AW265" s="50"/>
      <c r="AX265" s="65"/>
      <c r="AY265" s="65"/>
      <c r="AZ265" s="65"/>
      <c r="BA265" s="64"/>
      <c r="BB265" s="50"/>
      <c r="BC265" s="50"/>
    </row>
    <row r="266" spans="1:55" x14ac:dyDescent="0.25">
      <c r="A266" s="50"/>
      <c r="C266" s="50"/>
      <c r="D266" s="50"/>
      <c r="E266" s="50"/>
      <c r="F266" s="50"/>
      <c r="G266" s="50"/>
      <c r="H266" s="50"/>
      <c r="I266" s="50"/>
      <c r="J266" s="50"/>
      <c r="K266" s="50"/>
      <c r="L266" s="50"/>
      <c r="M266" s="65"/>
      <c r="N266" s="65"/>
      <c r="O266" s="65"/>
      <c r="P266" s="64"/>
      <c r="Q266" s="50"/>
      <c r="R266" s="50"/>
      <c r="S266" s="50"/>
      <c r="T266" s="50"/>
      <c r="U266" s="50"/>
      <c r="V266" s="65"/>
      <c r="W266" s="65"/>
      <c r="X266" s="65"/>
      <c r="Y266" s="64"/>
      <c r="Z266" s="52"/>
      <c r="AA266" s="50"/>
      <c r="AB266" s="50"/>
      <c r="AC266" s="50"/>
      <c r="AD266" s="65"/>
      <c r="AE266" s="65"/>
      <c r="AF266" s="2"/>
      <c r="AG266" s="64"/>
      <c r="AH266" s="50"/>
      <c r="AI266" s="50"/>
      <c r="AJ266" s="50"/>
      <c r="AK266" s="50"/>
      <c r="AL266" s="50"/>
      <c r="AM266" s="50"/>
      <c r="AN266" s="65"/>
      <c r="AO266" s="65"/>
      <c r="AP266" s="65"/>
      <c r="AQ266" s="64"/>
      <c r="AR266" s="50"/>
      <c r="AS266" s="50"/>
      <c r="AT266" s="50"/>
      <c r="AU266" s="50"/>
      <c r="AV266" s="50"/>
      <c r="AW266" s="50"/>
      <c r="AX266" s="65"/>
      <c r="AY266" s="65"/>
      <c r="AZ266" s="65"/>
      <c r="BA266" s="64"/>
      <c r="BB266" s="50"/>
      <c r="BC266" s="50"/>
    </row>
    <row r="267" spans="1:55" x14ac:dyDescent="0.25">
      <c r="A267" s="50"/>
      <c r="C267" s="50"/>
      <c r="D267" s="50"/>
      <c r="E267" s="50"/>
      <c r="F267" s="50"/>
      <c r="G267" s="50"/>
      <c r="H267" s="50"/>
      <c r="I267" s="50"/>
      <c r="J267" s="50"/>
      <c r="K267" s="50"/>
      <c r="L267" s="50"/>
      <c r="M267" s="65"/>
      <c r="N267" s="65"/>
      <c r="O267" s="65"/>
      <c r="P267" s="64"/>
      <c r="Q267" s="50"/>
      <c r="R267" s="50"/>
      <c r="S267" s="50"/>
      <c r="T267" s="50"/>
      <c r="U267" s="50"/>
      <c r="V267" s="65"/>
      <c r="W267" s="65"/>
      <c r="X267" s="65"/>
      <c r="Y267" s="64"/>
      <c r="Z267" s="52"/>
      <c r="AA267" s="50"/>
      <c r="AB267" s="50"/>
      <c r="AC267" s="50"/>
      <c r="AD267" s="65"/>
      <c r="AE267" s="65"/>
      <c r="AF267" s="2"/>
      <c r="AG267" s="64"/>
      <c r="AH267" s="50"/>
      <c r="AI267" s="50"/>
      <c r="AJ267" s="50"/>
      <c r="AK267" s="50"/>
      <c r="AL267" s="50"/>
      <c r="AM267" s="50"/>
      <c r="AN267" s="65"/>
      <c r="AO267" s="65"/>
      <c r="AP267" s="65"/>
      <c r="AQ267" s="64"/>
      <c r="AR267" s="50"/>
      <c r="AS267" s="50"/>
      <c r="AT267" s="50"/>
      <c r="AU267" s="50"/>
      <c r="AV267" s="50"/>
      <c r="AW267" s="50"/>
      <c r="AX267" s="65"/>
      <c r="AY267" s="65"/>
      <c r="AZ267" s="65"/>
      <c r="BA267" s="64"/>
      <c r="BB267" s="50"/>
      <c r="BC267" s="50"/>
    </row>
    <row r="268" spans="1:55" x14ac:dyDescent="0.25">
      <c r="A268" s="50"/>
      <c r="C268" s="50"/>
      <c r="D268" s="50"/>
      <c r="E268" s="50"/>
      <c r="F268" s="50"/>
      <c r="G268" s="50"/>
      <c r="H268" s="50"/>
      <c r="I268" s="50"/>
      <c r="J268" s="50"/>
      <c r="K268" s="50"/>
      <c r="L268" s="50"/>
      <c r="M268" s="65"/>
      <c r="N268" s="65"/>
      <c r="O268" s="65"/>
      <c r="P268" s="64"/>
      <c r="Q268" s="50"/>
      <c r="R268" s="50"/>
      <c r="S268" s="50"/>
      <c r="T268" s="50"/>
      <c r="U268" s="50"/>
      <c r="V268" s="65"/>
      <c r="W268" s="65"/>
      <c r="X268" s="65"/>
      <c r="Y268" s="64"/>
      <c r="Z268" s="52"/>
      <c r="AA268" s="50"/>
      <c r="AB268" s="50"/>
      <c r="AC268" s="50"/>
      <c r="AD268" s="65"/>
      <c r="AE268" s="65"/>
      <c r="AF268" s="2"/>
      <c r="AG268" s="64"/>
      <c r="AH268" s="50"/>
      <c r="AI268" s="50"/>
      <c r="AJ268" s="50"/>
      <c r="AK268" s="50"/>
      <c r="AL268" s="50"/>
      <c r="AM268" s="50"/>
      <c r="AN268" s="65"/>
      <c r="AO268" s="65"/>
      <c r="AP268" s="65"/>
      <c r="AQ268" s="64"/>
      <c r="AR268" s="50"/>
      <c r="AS268" s="50"/>
      <c r="AT268" s="50"/>
      <c r="AU268" s="50"/>
      <c r="AV268" s="50"/>
      <c r="AW268" s="50"/>
      <c r="AX268" s="65"/>
      <c r="AY268" s="65"/>
      <c r="AZ268" s="65"/>
      <c r="BA268" s="64"/>
      <c r="BB268" s="50"/>
      <c r="BC268" s="50"/>
    </row>
    <row r="269" spans="1:55" x14ac:dyDescent="0.25">
      <c r="A269" s="50"/>
      <c r="C269" s="50"/>
      <c r="D269" s="50"/>
      <c r="E269" s="50"/>
      <c r="F269" s="50"/>
      <c r="G269" s="50"/>
      <c r="H269" s="50"/>
      <c r="I269" s="50"/>
      <c r="J269" s="50"/>
      <c r="K269" s="50"/>
      <c r="L269" s="50"/>
      <c r="M269" s="65"/>
      <c r="N269" s="65"/>
      <c r="O269" s="65"/>
      <c r="P269" s="64"/>
      <c r="Q269" s="50"/>
      <c r="R269" s="50"/>
      <c r="S269" s="50"/>
      <c r="T269" s="50"/>
      <c r="U269" s="50"/>
      <c r="V269" s="65"/>
      <c r="W269" s="65"/>
      <c r="X269" s="65"/>
      <c r="Y269" s="64"/>
      <c r="Z269" s="52"/>
      <c r="AA269" s="50"/>
      <c r="AB269" s="50"/>
      <c r="AC269" s="50"/>
      <c r="AD269" s="65"/>
      <c r="AE269" s="65"/>
      <c r="AF269" s="2"/>
      <c r="AG269" s="64"/>
      <c r="AH269" s="50"/>
      <c r="AI269" s="50"/>
      <c r="AJ269" s="50"/>
      <c r="AK269" s="50"/>
      <c r="AL269" s="50"/>
      <c r="AM269" s="50"/>
      <c r="AN269" s="65"/>
      <c r="AO269" s="65"/>
      <c r="AP269" s="65"/>
      <c r="AQ269" s="64"/>
      <c r="AR269" s="50"/>
      <c r="AS269" s="50"/>
      <c r="AT269" s="50"/>
      <c r="AU269" s="50"/>
      <c r="AV269" s="50"/>
      <c r="AW269" s="50"/>
      <c r="AX269" s="65"/>
      <c r="AY269" s="65"/>
      <c r="AZ269" s="65"/>
      <c r="BA269" s="64"/>
      <c r="BB269" s="50"/>
      <c r="BC269" s="50"/>
    </row>
    <row r="270" spans="1:55" x14ac:dyDescent="0.25">
      <c r="A270" s="50"/>
      <c r="C270" s="50"/>
      <c r="D270" s="50"/>
      <c r="E270" s="50"/>
      <c r="F270" s="50"/>
      <c r="G270" s="50"/>
      <c r="H270" s="50"/>
      <c r="I270" s="50"/>
      <c r="J270" s="50"/>
      <c r="K270" s="50"/>
      <c r="L270" s="50"/>
      <c r="M270" s="65"/>
      <c r="N270" s="65"/>
      <c r="O270" s="65"/>
      <c r="P270" s="64"/>
      <c r="Q270" s="50"/>
      <c r="R270" s="50"/>
      <c r="S270" s="50"/>
      <c r="T270" s="50"/>
      <c r="U270" s="50"/>
      <c r="V270" s="65"/>
      <c r="W270" s="65"/>
      <c r="X270" s="65"/>
      <c r="Y270" s="64"/>
      <c r="Z270" s="52"/>
      <c r="AA270" s="50"/>
      <c r="AB270" s="50"/>
      <c r="AC270" s="50"/>
      <c r="AD270" s="65"/>
      <c r="AE270" s="65"/>
      <c r="AF270" s="2"/>
      <c r="AG270" s="64"/>
      <c r="AH270" s="50"/>
      <c r="AI270" s="50"/>
      <c r="AJ270" s="50"/>
      <c r="AK270" s="50"/>
      <c r="AL270" s="50"/>
      <c r="AM270" s="50"/>
      <c r="AN270" s="65"/>
      <c r="AO270" s="65"/>
      <c r="AP270" s="65"/>
      <c r="AQ270" s="64"/>
      <c r="AR270" s="50"/>
      <c r="AS270" s="50"/>
      <c r="AT270" s="50"/>
      <c r="AU270" s="50"/>
      <c r="AV270" s="50"/>
      <c r="AW270" s="50"/>
      <c r="AX270" s="65"/>
      <c r="AY270" s="65"/>
      <c r="AZ270" s="65"/>
      <c r="BA270" s="64"/>
      <c r="BB270" s="50"/>
      <c r="BC270" s="50"/>
    </row>
    <row r="271" spans="1:55" x14ac:dyDescent="0.25">
      <c r="A271" s="50"/>
      <c r="C271" s="50"/>
      <c r="D271" s="50"/>
      <c r="E271" s="50"/>
      <c r="F271" s="50"/>
      <c r="G271" s="50"/>
      <c r="H271" s="50"/>
      <c r="I271" s="50"/>
      <c r="J271" s="50"/>
      <c r="K271" s="50"/>
      <c r="L271" s="50"/>
      <c r="M271" s="65"/>
      <c r="N271" s="65"/>
      <c r="O271" s="65"/>
      <c r="P271" s="64"/>
      <c r="Q271" s="50"/>
      <c r="R271" s="50"/>
      <c r="S271" s="50"/>
      <c r="T271" s="50"/>
      <c r="U271" s="50"/>
      <c r="V271" s="65"/>
      <c r="W271" s="65"/>
      <c r="X271" s="65"/>
      <c r="Y271" s="64"/>
      <c r="Z271" s="52"/>
      <c r="AA271" s="50"/>
      <c r="AB271" s="50"/>
      <c r="AC271" s="50"/>
      <c r="AD271" s="65"/>
      <c r="AE271" s="65"/>
      <c r="AF271" s="2"/>
      <c r="AG271" s="64"/>
      <c r="AH271" s="50"/>
      <c r="AI271" s="50"/>
      <c r="AJ271" s="50"/>
      <c r="AK271" s="50"/>
      <c r="AL271" s="50"/>
      <c r="AM271" s="50"/>
      <c r="AN271" s="65"/>
      <c r="AO271" s="65"/>
      <c r="AP271" s="65"/>
      <c r="AQ271" s="64"/>
      <c r="AR271" s="50"/>
      <c r="AS271" s="50"/>
      <c r="AT271" s="50"/>
      <c r="AU271" s="50"/>
      <c r="AV271" s="50"/>
      <c r="AW271" s="50"/>
      <c r="AX271" s="65"/>
      <c r="AY271" s="65"/>
      <c r="AZ271" s="65"/>
      <c r="BA271" s="64"/>
      <c r="BB271" s="50"/>
      <c r="BC271" s="50"/>
    </row>
    <row r="272" spans="1:55" x14ac:dyDescent="0.25">
      <c r="A272" s="50"/>
      <c r="C272" s="50"/>
      <c r="D272" s="50"/>
      <c r="E272" s="50"/>
      <c r="F272" s="50"/>
      <c r="G272" s="50"/>
      <c r="H272" s="50"/>
      <c r="I272" s="50"/>
      <c r="J272" s="50"/>
      <c r="K272" s="50"/>
      <c r="L272" s="50"/>
      <c r="M272" s="65"/>
      <c r="N272" s="65"/>
      <c r="O272" s="65"/>
      <c r="P272" s="64"/>
      <c r="Q272" s="50"/>
      <c r="R272" s="50"/>
      <c r="S272" s="50"/>
      <c r="T272" s="50"/>
      <c r="U272" s="50"/>
      <c r="V272" s="65"/>
      <c r="W272" s="65"/>
      <c r="X272" s="65"/>
      <c r="Y272" s="64"/>
      <c r="Z272" s="52"/>
      <c r="AA272" s="50"/>
      <c r="AB272" s="50"/>
      <c r="AC272" s="50"/>
      <c r="AD272" s="65"/>
      <c r="AE272" s="65"/>
      <c r="AF272" s="2"/>
      <c r="AG272" s="64"/>
      <c r="AH272" s="50"/>
      <c r="AI272" s="50"/>
      <c r="AJ272" s="50"/>
      <c r="AK272" s="50"/>
      <c r="AL272" s="50"/>
      <c r="AM272" s="50"/>
      <c r="AN272" s="65"/>
      <c r="AO272" s="65"/>
      <c r="AP272" s="65"/>
      <c r="AQ272" s="64"/>
      <c r="AR272" s="50"/>
      <c r="AS272" s="50"/>
      <c r="AT272" s="50"/>
      <c r="AU272" s="50"/>
      <c r="AV272" s="50"/>
      <c r="AW272" s="50"/>
      <c r="AX272" s="65"/>
      <c r="AY272" s="65"/>
      <c r="AZ272" s="65"/>
      <c r="BA272" s="64"/>
      <c r="BB272" s="50"/>
      <c r="BC272" s="50"/>
    </row>
    <row r="273" spans="1:55" x14ac:dyDescent="0.25">
      <c r="A273" s="50"/>
      <c r="C273" s="50"/>
      <c r="D273" s="50"/>
      <c r="E273" s="50"/>
      <c r="F273" s="50"/>
      <c r="G273" s="50"/>
      <c r="H273" s="50"/>
      <c r="I273" s="50"/>
      <c r="J273" s="50"/>
      <c r="K273" s="50"/>
      <c r="L273" s="50"/>
      <c r="M273" s="65"/>
      <c r="N273" s="65"/>
      <c r="O273" s="65"/>
      <c r="P273" s="64"/>
      <c r="Q273" s="50"/>
      <c r="R273" s="50"/>
      <c r="S273" s="50"/>
      <c r="T273" s="50"/>
      <c r="U273" s="50"/>
      <c r="V273" s="65"/>
      <c r="W273" s="65"/>
      <c r="X273" s="65"/>
      <c r="Y273" s="64"/>
      <c r="Z273" s="52"/>
      <c r="AA273" s="50"/>
      <c r="AB273" s="50"/>
      <c r="AC273" s="50"/>
      <c r="AD273" s="65"/>
      <c r="AE273" s="65"/>
      <c r="AF273" s="2"/>
      <c r="AG273" s="64"/>
      <c r="AH273" s="50"/>
      <c r="AI273" s="50"/>
      <c r="AJ273" s="50"/>
      <c r="AK273" s="50"/>
      <c r="AL273" s="50"/>
      <c r="AM273" s="50"/>
      <c r="AN273" s="65"/>
      <c r="AO273" s="65"/>
      <c r="AP273" s="65"/>
      <c r="AQ273" s="64"/>
      <c r="AR273" s="50"/>
      <c r="AS273" s="50"/>
      <c r="AT273" s="50"/>
      <c r="AU273" s="50"/>
      <c r="AV273" s="50"/>
      <c r="AW273" s="50"/>
      <c r="AX273" s="65"/>
      <c r="AY273" s="65"/>
      <c r="AZ273" s="65"/>
      <c r="BA273" s="64"/>
      <c r="BB273" s="50"/>
      <c r="BC273" s="50"/>
    </row>
    <row r="274" spans="1:55" x14ac:dyDescent="0.25">
      <c r="A274" s="50"/>
      <c r="C274" s="50"/>
      <c r="D274" s="50"/>
      <c r="E274" s="50"/>
      <c r="F274" s="50"/>
      <c r="G274" s="50"/>
      <c r="H274" s="50"/>
      <c r="I274" s="50"/>
      <c r="J274" s="50"/>
      <c r="K274" s="50"/>
      <c r="L274" s="50"/>
      <c r="M274" s="65"/>
      <c r="N274" s="65"/>
      <c r="O274" s="65"/>
      <c r="P274" s="64"/>
      <c r="Q274" s="50"/>
      <c r="R274" s="50"/>
      <c r="S274" s="50"/>
      <c r="T274" s="50"/>
      <c r="U274" s="50"/>
      <c r="V274" s="65"/>
      <c r="W274" s="65"/>
      <c r="X274" s="65"/>
      <c r="Y274" s="64"/>
      <c r="Z274" s="52"/>
      <c r="AA274" s="50"/>
      <c r="AB274" s="50"/>
      <c r="AC274" s="50"/>
      <c r="AD274" s="65"/>
      <c r="AE274" s="65"/>
      <c r="AF274" s="2"/>
      <c r="AG274" s="64"/>
      <c r="AH274" s="50"/>
      <c r="AI274" s="50"/>
      <c r="AJ274" s="50"/>
      <c r="AK274" s="50"/>
      <c r="AL274" s="50"/>
      <c r="AM274" s="50"/>
      <c r="AN274" s="65"/>
      <c r="AO274" s="65"/>
      <c r="AP274" s="65"/>
      <c r="AQ274" s="64"/>
      <c r="AR274" s="50"/>
      <c r="AS274" s="50"/>
      <c r="AT274" s="50"/>
      <c r="AU274" s="50"/>
      <c r="AV274" s="50"/>
      <c r="AW274" s="50"/>
      <c r="AX274" s="65"/>
      <c r="AY274" s="65"/>
      <c r="AZ274" s="65"/>
      <c r="BA274" s="64"/>
      <c r="BB274" s="50"/>
      <c r="BC274" s="50"/>
    </row>
    <row r="275" spans="1:55" x14ac:dyDescent="0.25">
      <c r="A275" s="50"/>
      <c r="C275" s="50"/>
      <c r="D275" s="50"/>
      <c r="E275" s="50"/>
      <c r="F275" s="50"/>
      <c r="G275" s="50"/>
      <c r="H275" s="50"/>
      <c r="I275" s="50"/>
      <c r="J275" s="50"/>
      <c r="K275" s="50"/>
      <c r="L275" s="50"/>
      <c r="M275" s="65"/>
      <c r="N275" s="65"/>
      <c r="O275" s="65"/>
      <c r="P275" s="64"/>
      <c r="Q275" s="50"/>
      <c r="R275" s="50"/>
      <c r="S275" s="50"/>
      <c r="T275" s="50"/>
      <c r="U275" s="50"/>
      <c r="V275" s="65"/>
      <c r="W275" s="65"/>
      <c r="X275" s="65"/>
      <c r="Y275" s="64"/>
      <c r="Z275" s="52"/>
      <c r="AA275" s="50"/>
      <c r="AB275" s="50"/>
      <c r="AC275" s="50"/>
      <c r="AD275" s="65"/>
      <c r="AE275" s="65"/>
      <c r="AF275" s="2"/>
      <c r="AG275" s="64"/>
      <c r="AH275" s="50"/>
      <c r="AI275" s="50"/>
      <c r="AJ275" s="50"/>
      <c r="AK275" s="50"/>
      <c r="AL275" s="50"/>
      <c r="AM275" s="50"/>
      <c r="AN275" s="65"/>
      <c r="AO275" s="65"/>
      <c r="AP275" s="65"/>
      <c r="AQ275" s="64"/>
      <c r="AR275" s="50"/>
      <c r="AS275" s="50"/>
      <c r="AT275" s="50"/>
      <c r="AU275" s="50"/>
      <c r="AV275" s="50"/>
      <c r="AW275" s="50"/>
      <c r="AX275" s="65"/>
      <c r="AY275" s="65"/>
      <c r="AZ275" s="65"/>
      <c r="BA275" s="64"/>
      <c r="BB275" s="50"/>
      <c r="BC275" s="50"/>
    </row>
    <row r="276" spans="1:55" x14ac:dyDescent="0.25">
      <c r="A276" s="50"/>
      <c r="C276" s="50"/>
      <c r="D276" s="50"/>
      <c r="E276" s="50"/>
      <c r="F276" s="50"/>
      <c r="G276" s="50"/>
      <c r="H276" s="50"/>
      <c r="I276" s="50"/>
      <c r="J276" s="50"/>
      <c r="K276" s="50"/>
      <c r="L276" s="50"/>
      <c r="M276" s="65"/>
      <c r="N276" s="65"/>
      <c r="O276" s="65"/>
      <c r="P276" s="64"/>
      <c r="Q276" s="50"/>
      <c r="R276" s="50"/>
      <c r="S276" s="50"/>
      <c r="T276" s="50"/>
      <c r="U276" s="50"/>
      <c r="V276" s="65"/>
      <c r="W276" s="65"/>
      <c r="X276" s="65"/>
      <c r="Y276" s="64"/>
      <c r="Z276" s="52"/>
      <c r="AA276" s="50"/>
      <c r="AB276" s="50"/>
      <c r="AC276" s="50"/>
      <c r="AD276" s="65"/>
      <c r="AE276" s="65"/>
      <c r="AF276" s="2"/>
      <c r="AG276" s="64"/>
      <c r="AH276" s="50"/>
      <c r="AI276" s="50"/>
      <c r="AJ276" s="50"/>
      <c r="AK276" s="50"/>
      <c r="AL276" s="50"/>
      <c r="AM276" s="50"/>
      <c r="AN276" s="65"/>
      <c r="AO276" s="65"/>
      <c r="AP276" s="65"/>
      <c r="AQ276" s="64"/>
      <c r="AR276" s="50"/>
      <c r="AS276" s="50"/>
      <c r="AT276" s="50"/>
      <c r="AU276" s="50"/>
      <c r="AV276" s="50"/>
      <c r="AW276" s="50"/>
      <c r="AX276" s="65"/>
      <c r="AY276" s="65"/>
      <c r="AZ276" s="65"/>
      <c r="BA276" s="64"/>
      <c r="BB276" s="50"/>
      <c r="BC276" s="50"/>
    </row>
    <row r="277" spans="1:55" x14ac:dyDescent="0.25">
      <c r="A277" s="50"/>
      <c r="C277" s="50"/>
      <c r="D277" s="50"/>
      <c r="E277" s="50"/>
      <c r="F277" s="50"/>
      <c r="G277" s="50"/>
      <c r="H277" s="50"/>
      <c r="I277" s="50"/>
      <c r="J277" s="50"/>
      <c r="K277" s="50"/>
      <c r="L277" s="50"/>
      <c r="M277" s="65"/>
      <c r="N277" s="65"/>
      <c r="O277" s="65"/>
      <c r="P277" s="64"/>
      <c r="Q277" s="50"/>
      <c r="R277" s="50"/>
      <c r="S277" s="50"/>
      <c r="T277" s="50"/>
      <c r="U277" s="50"/>
      <c r="V277" s="65"/>
      <c r="W277" s="65"/>
      <c r="X277" s="65"/>
      <c r="Y277" s="64"/>
      <c r="Z277" s="52"/>
      <c r="AA277" s="50"/>
      <c r="AB277" s="50"/>
      <c r="AC277" s="50"/>
      <c r="AD277" s="65"/>
      <c r="AE277" s="65"/>
      <c r="AF277" s="2"/>
      <c r="AG277" s="64"/>
      <c r="AH277" s="50"/>
      <c r="AI277" s="50"/>
      <c r="AJ277" s="50"/>
      <c r="AK277" s="50"/>
      <c r="AL277" s="50"/>
      <c r="AM277" s="50"/>
      <c r="AN277" s="65"/>
      <c r="AO277" s="65"/>
      <c r="AP277" s="65"/>
      <c r="AQ277" s="64"/>
      <c r="AR277" s="50"/>
      <c r="AS277" s="50"/>
      <c r="AT277" s="50"/>
      <c r="AU277" s="50"/>
      <c r="AV277" s="50"/>
      <c r="AW277" s="50"/>
      <c r="AX277" s="65"/>
      <c r="AY277" s="65"/>
      <c r="AZ277" s="65"/>
      <c r="BA277" s="64"/>
      <c r="BB277" s="50"/>
      <c r="BC277" s="50"/>
    </row>
    <row r="278" spans="1:55" x14ac:dyDescent="0.25">
      <c r="A278" s="50"/>
      <c r="C278" s="50"/>
      <c r="D278" s="50"/>
      <c r="E278" s="50"/>
      <c r="F278" s="50"/>
      <c r="G278" s="50"/>
      <c r="H278" s="50"/>
      <c r="I278" s="50"/>
      <c r="J278" s="50"/>
      <c r="K278" s="50"/>
      <c r="L278" s="50"/>
      <c r="M278" s="65"/>
      <c r="N278" s="65"/>
      <c r="O278" s="65"/>
      <c r="P278" s="64"/>
      <c r="Q278" s="50"/>
      <c r="R278" s="50"/>
      <c r="S278" s="50"/>
      <c r="T278" s="50"/>
      <c r="U278" s="50"/>
      <c r="V278" s="65"/>
      <c r="W278" s="65"/>
      <c r="X278" s="65"/>
      <c r="Y278" s="64"/>
      <c r="Z278" s="52"/>
      <c r="AA278" s="50"/>
      <c r="AB278" s="50"/>
      <c r="AC278" s="50"/>
      <c r="AD278" s="65"/>
      <c r="AE278" s="65"/>
      <c r="AF278" s="2"/>
      <c r="AG278" s="64"/>
      <c r="AH278" s="50"/>
      <c r="AI278" s="50"/>
      <c r="AJ278" s="50"/>
      <c r="AK278" s="50"/>
      <c r="AL278" s="50"/>
      <c r="AM278" s="50"/>
      <c r="AN278" s="65"/>
      <c r="AO278" s="65"/>
      <c r="AP278" s="65"/>
      <c r="AQ278" s="64"/>
      <c r="AR278" s="50"/>
      <c r="AS278" s="50"/>
      <c r="AT278" s="50"/>
      <c r="AU278" s="50"/>
      <c r="AV278" s="50"/>
      <c r="AW278" s="50"/>
      <c r="AX278" s="65"/>
      <c r="AY278" s="65"/>
      <c r="AZ278" s="65"/>
      <c r="BA278" s="64"/>
      <c r="BB278" s="50"/>
      <c r="BC278" s="50"/>
    </row>
    <row r="279" spans="1:55" x14ac:dyDescent="0.25">
      <c r="A279" s="50"/>
      <c r="C279" s="50"/>
      <c r="D279" s="50"/>
      <c r="E279" s="50"/>
      <c r="F279" s="50"/>
      <c r="G279" s="50"/>
      <c r="H279" s="50"/>
      <c r="I279" s="50"/>
      <c r="J279" s="50"/>
      <c r="K279" s="50"/>
      <c r="L279" s="50"/>
      <c r="M279" s="65"/>
      <c r="N279" s="65"/>
      <c r="O279" s="65"/>
      <c r="P279" s="64"/>
      <c r="Q279" s="50"/>
      <c r="R279" s="50"/>
      <c r="S279" s="50"/>
      <c r="T279" s="50"/>
      <c r="U279" s="50"/>
      <c r="V279" s="65"/>
      <c r="W279" s="65"/>
      <c r="X279" s="65"/>
      <c r="Y279" s="64"/>
      <c r="Z279" s="52"/>
      <c r="AA279" s="50"/>
      <c r="AB279" s="50"/>
      <c r="AC279" s="50"/>
      <c r="AD279" s="65"/>
      <c r="AE279" s="65"/>
      <c r="AF279" s="2"/>
      <c r="AG279" s="64"/>
      <c r="AH279" s="50"/>
      <c r="AI279" s="50"/>
      <c r="AJ279" s="50"/>
      <c r="AK279" s="50"/>
      <c r="AL279" s="50"/>
      <c r="AM279" s="50"/>
      <c r="AN279" s="65"/>
      <c r="AO279" s="65"/>
      <c r="AP279" s="65"/>
      <c r="AQ279" s="64"/>
      <c r="AR279" s="50"/>
      <c r="AS279" s="50"/>
      <c r="AT279" s="50"/>
      <c r="AU279" s="50"/>
      <c r="AV279" s="50"/>
      <c r="AW279" s="50"/>
      <c r="AX279" s="65"/>
      <c r="AY279" s="65"/>
      <c r="AZ279" s="65"/>
      <c r="BA279" s="64"/>
      <c r="BB279" s="50"/>
      <c r="BC279" s="50"/>
    </row>
    <row r="280" spans="1:55" x14ac:dyDescent="0.25">
      <c r="A280" s="50"/>
      <c r="C280" s="50"/>
      <c r="D280" s="50"/>
      <c r="E280" s="50"/>
      <c r="F280" s="50"/>
      <c r="G280" s="50"/>
      <c r="H280" s="50"/>
      <c r="I280" s="50"/>
      <c r="J280" s="50"/>
      <c r="K280" s="50"/>
      <c r="L280" s="50"/>
      <c r="M280" s="65"/>
      <c r="N280" s="65"/>
      <c r="O280" s="65"/>
      <c r="P280" s="64"/>
      <c r="Q280" s="50"/>
      <c r="R280" s="50"/>
      <c r="S280" s="50"/>
      <c r="T280" s="50"/>
      <c r="U280" s="50"/>
      <c r="V280" s="65"/>
      <c r="W280" s="65"/>
      <c r="X280" s="65"/>
      <c r="Y280" s="64"/>
      <c r="Z280" s="52"/>
      <c r="AA280" s="50"/>
      <c r="AB280" s="50"/>
      <c r="AC280" s="50"/>
      <c r="AD280" s="65"/>
      <c r="AE280" s="65"/>
      <c r="AF280" s="2"/>
      <c r="AG280" s="64"/>
      <c r="AH280" s="50"/>
      <c r="AI280" s="50"/>
      <c r="AJ280" s="50"/>
      <c r="AK280" s="50"/>
      <c r="AL280" s="50"/>
      <c r="AM280" s="50"/>
      <c r="AN280" s="65"/>
      <c r="AO280" s="65"/>
      <c r="AP280" s="65"/>
      <c r="AQ280" s="64"/>
      <c r="AR280" s="50"/>
      <c r="AS280" s="50"/>
      <c r="AT280" s="50"/>
      <c r="AU280" s="50"/>
      <c r="AV280" s="50"/>
      <c r="AW280" s="50"/>
      <c r="AX280" s="65"/>
      <c r="AY280" s="65"/>
      <c r="AZ280" s="65"/>
      <c r="BA280" s="64"/>
      <c r="BB280" s="50"/>
      <c r="BC280" s="50"/>
    </row>
    <row r="281" spans="1:55" x14ac:dyDescent="0.25">
      <c r="A281" s="50"/>
      <c r="C281" s="50"/>
      <c r="D281" s="50"/>
      <c r="E281" s="50"/>
      <c r="F281" s="50"/>
      <c r="G281" s="50"/>
      <c r="H281" s="50"/>
      <c r="I281" s="50"/>
      <c r="J281" s="50"/>
      <c r="K281" s="50"/>
      <c r="L281" s="50"/>
      <c r="M281" s="65"/>
      <c r="N281" s="65"/>
      <c r="O281" s="65"/>
      <c r="P281" s="64"/>
      <c r="Q281" s="50"/>
      <c r="R281" s="50"/>
      <c r="S281" s="50"/>
      <c r="T281" s="50"/>
      <c r="U281" s="50"/>
      <c r="V281" s="65"/>
      <c r="W281" s="65"/>
      <c r="X281" s="65"/>
      <c r="Y281" s="64"/>
      <c r="Z281" s="52"/>
      <c r="AA281" s="50"/>
      <c r="AB281" s="50"/>
      <c r="AC281" s="50"/>
      <c r="AD281" s="65"/>
      <c r="AE281" s="65"/>
      <c r="AF281" s="2"/>
      <c r="AG281" s="64"/>
      <c r="AH281" s="50"/>
      <c r="AI281" s="50"/>
      <c r="AJ281" s="50"/>
      <c r="AK281" s="50"/>
      <c r="AL281" s="50"/>
      <c r="AM281" s="50"/>
      <c r="AN281" s="65"/>
      <c r="AO281" s="65"/>
      <c r="AP281" s="65"/>
      <c r="AQ281" s="64"/>
      <c r="AR281" s="50"/>
      <c r="AS281" s="50"/>
      <c r="AT281" s="50"/>
      <c r="AU281" s="50"/>
      <c r="AV281" s="50"/>
      <c r="AW281" s="50"/>
      <c r="AX281" s="65"/>
      <c r="AY281" s="65"/>
      <c r="AZ281" s="65"/>
      <c r="BA281" s="64"/>
      <c r="BB281" s="50"/>
      <c r="BC281" s="50"/>
    </row>
    <row r="282" spans="1:55" x14ac:dyDescent="0.25">
      <c r="A282" s="50"/>
      <c r="C282" s="50"/>
      <c r="D282" s="50"/>
      <c r="E282" s="50"/>
      <c r="F282" s="50"/>
      <c r="G282" s="50"/>
      <c r="H282" s="50"/>
      <c r="I282" s="50"/>
      <c r="J282" s="50"/>
      <c r="K282" s="50"/>
      <c r="L282" s="50"/>
      <c r="M282" s="65"/>
      <c r="N282" s="65"/>
      <c r="O282" s="65"/>
      <c r="P282" s="64"/>
      <c r="Q282" s="50"/>
      <c r="R282" s="50"/>
      <c r="S282" s="50"/>
      <c r="T282" s="50"/>
      <c r="U282" s="50"/>
      <c r="V282" s="65"/>
      <c r="W282" s="65"/>
      <c r="X282" s="65"/>
      <c r="Y282" s="64"/>
      <c r="Z282" s="52"/>
      <c r="AA282" s="50"/>
      <c r="AB282" s="50"/>
      <c r="AC282" s="50"/>
      <c r="AD282" s="65"/>
      <c r="AE282" s="65"/>
      <c r="AF282" s="2"/>
      <c r="AG282" s="64"/>
      <c r="AH282" s="50"/>
      <c r="AI282" s="50"/>
      <c r="AJ282" s="50"/>
      <c r="AK282" s="50"/>
      <c r="AL282" s="50"/>
      <c r="AM282" s="50"/>
      <c r="AN282" s="65"/>
      <c r="AO282" s="65"/>
      <c r="AP282" s="65"/>
      <c r="AQ282" s="64"/>
      <c r="AR282" s="50"/>
      <c r="AS282" s="50"/>
      <c r="AT282" s="50"/>
      <c r="AU282" s="50"/>
      <c r="AV282" s="50"/>
      <c r="AW282" s="50"/>
      <c r="AX282" s="65"/>
      <c r="AY282" s="65"/>
      <c r="AZ282" s="65"/>
      <c r="BA282" s="64"/>
      <c r="BB282" s="50"/>
      <c r="BC282" s="50"/>
    </row>
    <row r="283" spans="1:55" x14ac:dyDescent="0.25">
      <c r="A283" s="50"/>
      <c r="C283" s="50"/>
      <c r="D283" s="50"/>
      <c r="E283" s="50"/>
      <c r="F283" s="50"/>
      <c r="G283" s="50"/>
      <c r="H283" s="50"/>
      <c r="I283" s="50"/>
      <c r="J283" s="50"/>
      <c r="K283" s="50"/>
      <c r="L283" s="50"/>
      <c r="M283" s="65"/>
      <c r="N283" s="65"/>
      <c r="O283" s="65"/>
      <c r="P283" s="64"/>
      <c r="Q283" s="50"/>
      <c r="R283" s="50"/>
      <c r="S283" s="50"/>
      <c r="T283" s="50"/>
      <c r="U283" s="50"/>
      <c r="V283" s="65"/>
      <c r="W283" s="65"/>
      <c r="X283" s="65"/>
      <c r="Y283" s="64"/>
      <c r="Z283" s="52"/>
      <c r="AA283" s="50"/>
      <c r="AB283" s="50"/>
      <c r="AC283" s="50"/>
      <c r="AD283" s="65"/>
      <c r="AE283" s="65"/>
      <c r="AF283" s="2"/>
      <c r="AG283" s="64"/>
      <c r="AH283" s="50"/>
      <c r="AI283" s="50"/>
      <c r="AJ283" s="50"/>
      <c r="AK283" s="50"/>
      <c r="AL283" s="50"/>
      <c r="AM283" s="50"/>
      <c r="AN283" s="65"/>
      <c r="AO283" s="65"/>
      <c r="AP283" s="65"/>
      <c r="AQ283" s="64"/>
      <c r="AR283" s="50"/>
      <c r="AS283" s="50"/>
      <c r="AT283" s="50"/>
      <c r="AU283" s="50"/>
      <c r="AV283" s="50"/>
      <c r="AW283" s="50"/>
      <c r="AX283" s="65"/>
      <c r="AY283" s="65"/>
      <c r="AZ283" s="65"/>
      <c r="BA283" s="64"/>
      <c r="BB283" s="50"/>
      <c r="BC283" s="50"/>
    </row>
    <row r="284" spans="1:55" x14ac:dyDescent="0.25">
      <c r="A284" s="50"/>
      <c r="C284" s="50"/>
      <c r="D284" s="50"/>
      <c r="E284" s="50"/>
      <c r="F284" s="50"/>
      <c r="G284" s="50"/>
      <c r="H284" s="50"/>
      <c r="I284" s="50"/>
      <c r="J284" s="50"/>
      <c r="K284" s="50"/>
      <c r="L284" s="50"/>
      <c r="M284" s="65"/>
      <c r="N284" s="65"/>
      <c r="O284" s="65"/>
      <c r="P284" s="64"/>
      <c r="Q284" s="50"/>
      <c r="R284" s="50"/>
      <c r="S284" s="50"/>
      <c r="T284" s="50"/>
      <c r="U284" s="50"/>
      <c r="V284" s="65"/>
      <c r="W284" s="65"/>
      <c r="X284" s="65"/>
      <c r="Y284" s="64"/>
      <c r="Z284" s="52"/>
      <c r="AA284" s="50"/>
      <c r="AB284" s="50"/>
      <c r="AC284" s="50"/>
      <c r="AD284" s="65"/>
      <c r="AE284" s="65"/>
      <c r="AF284" s="2"/>
      <c r="AG284" s="64"/>
      <c r="AH284" s="50"/>
      <c r="AI284" s="50"/>
      <c r="AJ284" s="50"/>
      <c r="AK284" s="50"/>
      <c r="AL284" s="50"/>
      <c r="AM284" s="50"/>
      <c r="AN284" s="65"/>
      <c r="AO284" s="65"/>
      <c r="AP284" s="65"/>
      <c r="AQ284" s="64"/>
      <c r="AR284" s="50"/>
      <c r="AS284" s="50"/>
      <c r="AT284" s="50"/>
      <c r="AU284" s="50"/>
      <c r="AV284" s="50"/>
      <c r="AW284" s="50"/>
      <c r="AX284" s="65"/>
      <c r="AY284" s="65"/>
      <c r="AZ284" s="65"/>
      <c r="BA284" s="64"/>
      <c r="BB284" s="50"/>
      <c r="BC284" s="50"/>
    </row>
    <row r="285" spans="1:55" x14ac:dyDescent="0.25">
      <c r="A285" s="50"/>
      <c r="C285" s="50"/>
      <c r="D285" s="50"/>
      <c r="E285" s="50"/>
      <c r="F285" s="50"/>
      <c r="G285" s="50"/>
      <c r="H285" s="50"/>
      <c r="I285" s="50"/>
      <c r="J285" s="50"/>
      <c r="K285" s="50"/>
      <c r="L285" s="50"/>
      <c r="M285" s="65"/>
      <c r="N285" s="65"/>
      <c r="O285" s="65"/>
      <c r="P285" s="64"/>
      <c r="Q285" s="50"/>
      <c r="R285" s="50"/>
      <c r="S285" s="50"/>
      <c r="T285" s="50"/>
      <c r="U285" s="50"/>
      <c r="V285" s="65"/>
      <c r="W285" s="65"/>
      <c r="X285" s="65"/>
      <c r="Y285" s="64"/>
      <c r="Z285" s="52"/>
      <c r="AA285" s="50"/>
      <c r="AB285" s="50"/>
      <c r="AC285" s="50"/>
      <c r="AD285" s="65"/>
      <c r="AE285" s="65"/>
      <c r="AF285" s="2"/>
      <c r="AG285" s="64"/>
      <c r="AH285" s="50"/>
      <c r="AI285" s="50"/>
      <c r="AJ285" s="50"/>
      <c r="AK285" s="50"/>
      <c r="AL285" s="50"/>
      <c r="AM285" s="50"/>
      <c r="AN285" s="65"/>
      <c r="AO285" s="65"/>
      <c r="AP285" s="65"/>
      <c r="AQ285" s="64"/>
      <c r="AR285" s="50"/>
      <c r="AS285" s="50"/>
      <c r="AT285" s="50"/>
      <c r="AU285" s="50"/>
      <c r="AV285" s="50"/>
      <c r="AW285" s="50"/>
      <c r="AX285" s="65"/>
      <c r="AY285" s="65"/>
      <c r="AZ285" s="65"/>
      <c r="BA285" s="64"/>
      <c r="BB285" s="50"/>
      <c r="BC285" s="50"/>
    </row>
    <row r="286" spans="1:55" x14ac:dyDescent="0.25">
      <c r="A286" s="50"/>
      <c r="C286" s="50"/>
      <c r="D286" s="50"/>
      <c r="E286" s="50"/>
      <c r="F286" s="50"/>
      <c r="G286" s="50"/>
      <c r="H286" s="50"/>
      <c r="I286" s="50"/>
      <c r="J286" s="50"/>
      <c r="K286" s="50"/>
      <c r="L286" s="50"/>
      <c r="M286" s="65"/>
      <c r="N286" s="65"/>
      <c r="O286" s="65"/>
      <c r="P286" s="64"/>
      <c r="Q286" s="50"/>
      <c r="R286" s="50"/>
      <c r="S286" s="50"/>
      <c r="T286" s="50"/>
      <c r="U286" s="50"/>
      <c r="V286" s="65"/>
      <c r="W286" s="65"/>
      <c r="X286" s="65"/>
      <c r="Y286" s="64"/>
      <c r="Z286" s="52"/>
      <c r="AA286" s="50"/>
      <c r="AB286" s="50"/>
      <c r="AC286" s="50"/>
      <c r="AD286" s="65"/>
      <c r="AE286" s="65"/>
      <c r="AF286" s="2"/>
      <c r="AG286" s="64"/>
      <c r="AH286" s="50"/>
      <c r="AI286" s="50"/>
      <c r="AJ286" s="50"/>
      <c r="AK286" s="50"/>
      <c r="AL286" s="50"/>
      <c r="AM286" s="50"/>
      <c r="AN286" s="65"/>
      <c r="AO286" s="65"/>
      <c r="AP286" s="65"/>
      <c r="AQ286" s="64"/>
      <c r="AR286" s="50"/>
      <c r="AS286" s="50"/>
      <c r="AT286" s="50"/>
      <c r="AU286" s="50"/>
      <c r="AV286" s="50"/>
      <c r="AW286" s="50"/>
      <c r="AX286" s="65"/>
      <c r="AY286" s="65"/>
      <c r="AZ286" s="65"/>
      <c r="BA286" s="64"/>
      <c r="BB286" s="50"/>
      <c r="BC286" s="50"/>
    </row>
    <row r="287" spans="1:55" x14ac:dyDescent="0.25">
      <c r="A287" s="50"/>
      <c r="C287" s="50"/>
      <c r="D287" s="50"/>
      <c r="E287" s="50"/>
      <c r="F287" s="50"/>
      <c r="G287" s="50"/>
      <c r="H287" s="50"/>
      <c r="I287" s="50"/>
      <c r="J287" s="50"/>
      <c r="K287" s="50"/>
      <c r="L287" s="50"/>
      <c r="M287" s="65"/>
      <c r="N287" s="65"/>
      <c r="O287" s="65"/>
      <c r="P287" s="64"/>
      <c r="Q287" s="50"/>
      <c r="R287" s="50"/>
      <c r="S287" s="50"/>
      <c r="T287" s="50"/>
      <c r="U287" s="50"/>
      <c r="V287" s="65"/>
      <c r="W287" s="65"/>
      <c r="X287" s="65"/>
      <c r="Y287" s="64"/>
      <c r="Z287" s="52"/>
      <c r="AA287" s="50"/>
      <c r="AB287" s="50"/>
      <c r="AC287" s="50"/>
      <c r="AD287" s="65"/>
      <c r="AE287" s="65"/>
      <c r="AF287" s="2"/>
      <c r="AG287" s="64"/>
      <c r="AH287" s="50"/>
      <c r="AI287" s="50"/>
      <c r="AJ287" s="50"/>
      <c r="AK287" s="50"/>
      <c r="AL287" s="50"/>
      <c r="AM287" s="50"/>
      <c r="AN287" s="65"/>
      <c r="AO287" s="65"/>
      <c r="AP287" s="65"/>
      <c r="AQ287" s="64"/>
      <c r="AR287" s="50"/>
      <c r="AS287" s="50"/>
      <c r="AT287" s="50"/>
      <c r="AU287" s="50"/>
      <c r="AV287" s="50"/>
      <c r="AW287" s="50"/>
      <c r="AX287" s="65"/>
      <c r="AY287" s="65"/>
      <c r="AZ287" s="65"/>
      <c r="BA287" s="64"/>
      <c r="BB287" s="50"/>
      <c r="BC287" s="50"/>
    </row>
    <row r="288" spans="1:55" x14ac:dyDescent="0.25">
      <c r="A288" s="50"/>
      <c r="C288" s="50"/>
      <c r="D288" s="50"/>
      <c r="E288" s="50"/>
      <c r="F288" s="50"/>
      <c r="G288" s="50"/>
      <c r="H288" s="50"/>
      <c r="I288" s="50"/>
      <c r="J288" s="50"/>
      <c r="K288" s="50"/>
      <c r="L288" s="50"/>
      <c r="M288" s="65"/>
      <c r="N288" s="65"/>
      <c r="O288" s="65"/>
      <c r="P288" s="64"/>
      <c r="Q288" s="50"/>
      <c r="R288" s="50"/>
      <c r="S288" s="50"/>
      <c r="T288" s="50"/>
      <c r="U288" s="50"/>
      <c r="V288" s="65"/>
      <c r="W288" s="65"/>
      <c r="X288" s="65"/>
      <c r="Y288" s="64"/>
      <c r="Z288" s="52"/>
      <c r="AA288" s="50"/>
      <c r="AB288" s="50"/>
      <c r="AC288" s="50"/>
      <c r="AD288" s="65"/>
      <c r="AE288" s="65"/>
      <c r="AF288" s="2"/>
      <c r="AG288" s="64"/>
      <c r="AH288" s="50"/>
      <c r="AI288" s="50"/>
      <c r="AJ288" s="50"/>
      <c r="AK288" s="50"/>
      <c r="AL288" s="50"/>
      <c r="AM288" s="50"/>
      <c r="AN288" s="65"/>
      <c r="AO288" s="65"/>
      <c r="AP288" s="65"/>
      <c r="AQ288" s="64"/>
      <c r="AR288" s="50"/>
      <c r="AS288" s="50"/>
      <c r="AT288" s="50"/>
      <c r="AU288" s="50"/>
      <c r="AV288" s="50"/>
      <c r="AW288" s="50"/>
      <c r="AX288" s="65"/>
      <c r="AY288" s="65"/>
      <c r="AZ288" s="65"/>
      <c r="BA288" s="64"/>
      <c r="BB288" s="50"/>
      <c r="BC288" s="50"/>
    </row>
    <row r="289" spans="1:55" x14ac:dyDescent="0.25">
      <c r="A289" s="50"/>
      <c r="C289" s="50"/>
      <c r="D289" s="50"/>
      <c r="E289" s="50"/>
      <c r="F289" s="50"/>
      <c r="G289" s="50"/>
      <c r="H289" s="50"/>
      <c r="I289" s="50"/>
      <c r="J289" s="50"/>
      <c r="K289" s="50"/>
      <c r="L289" s="50"/>
      <c r="M289" s="65"/>
      <c r="N289" s="65"/>
      <c r="O289" s="65"/>
      <c r="P289" s="64"/>
      <c r="Q289" s="50"/>
      <c r="R289" s="50"/>
      <c r="S289" s="50"/>
      <c r="T289" s="50"/>
      <c r="U289" s="50"/>
      <c r="V289" s="65"/>
      <c r="W289" s="65"/>
      <c r="X289" s="65"/>
      <c r="Y289" s="64"/>
      <c r="Z289" s="52"/>
      <c r="AA289" s="50"/>
      <c r="AB289" s="50"/>
      <c r="AC289" s="50"/>
      <c r="AD289" s="65"/>
      <c r="AE289" s="65"/>
      <c r="AF289" s="2"/>
      <c r="AG289" s="64"/>
      <c r="AH289" s="50"/>
      <c r="AI289" s="50"/>
      <c r="AJ289" s="50"/>
      <c r="AK289" s="50"/>
      <c r="AL289" s="50"/>
      <c r="AM289" s="50"/>
      <c r="AN289" s="65"/>
      <c r="AO289" s="65"/>
      <c r="AP289" s="65"/>
      <c r="AQ289" s="64"/>
      <c r="AR289" s="50"/>
      <c r="AS289" s="50"/>
      <c r="AT289" s="50"/>
      <c r="AU289" s="50"/>
      <c r="AV289" s="50"/>
      <c r="AW289" s="50"/>
      <c r="AX289" s="65"/>
      <c r="AY289" s="65"/>
      <c r="AZ289" s="65"/>
      <c r="BA289" s="64"/>
      <c r="BB289" s="50"/>
      <c r="BC289" s="50"/>
    </row>
    <row r="290" spans="1:55" x14ac:dyDescent="0.25">
      <c r="A290" s="50"/>
      <c r="C290" s="50"/>
      <c r="D290" s="50"/>
      <c r="E290" s="50"/>
      <c r="F290" s="50"/>
      <c r="G290" s="50"/>
      <c r="H290" s="50"/>
      <c r="I290" s="50"/>
      <c r="J290" s="50"/>
      <c r="K290" s="50"/>
      <c r="L290" s="50"/>
      <c r="M290" s="65"/>
      <c r="N290" s="65"/>
      <c r="O290" s="65"/>
      <c r="P290" s="64"/>
      <c r="Q290" s="50"/>
      <c r="R290" s="50"/>
      <c r="S290" s="50"/>
      <c r="T290" s="50"/>
      <c r="U290" s="50"/>
      <c r="V290" s="65"/>
      <c r="W290" s="65"/>
      <c r="X290" s="65"/>
      <c r="Y290" s="64"/>
      <c r="Z290" s="52"/>
      <c r="AA290" s="50"/>
      <c r="AB290" s="50"/>
      <c r="AC290" s="50"/>
      <c r="AD290" s="65"/>
      <c r="AE290" s="65"/>
      <c r="AF290" s="2"/>
      <c r="AG290" s="64"/>
      <c r="AH290" s="50"/>
      <c r="AI290" s="50"/>
      <c r="AJ290" s="50"/>
      <c r="AK290" s="50"/>
      <c r="AL290" s="50"/>
      <c r="AM290" s="50"/>
      <c r="AN290" s="65"/>
      <c r="AO290" s="65"/>
      <c r="AP290" s="65"/>
      <c r="AQ290" s="64"/>
      <c r="AR290" s="50"/>
      <c r="AS290" s="50"/>
      <c r="AT290" s="50"/>
      <c r="AU290" s="50"/>
      <c r="AV290" s="50"/>
      <c r="AW290" s="50"/>
      <c r="AX290" s="65"/>
      <c r="AY290" s="65"/>
      <c r="AZ290" s="65"/>
      <c r="BA290" s="64"/>
      <c r="BB290" s="50"/>
      <c r="BC290" s="50"/>
    </row>
    <row r="291" spans="1:55" x14ac:dyDescent="0.25">
      <c r="A291" s="50"/>
      <c r="C291" s="50"/>
      <c r="D291" s="50"/>
      <c r="E291" s="50"/>
      <c r="F291" s="50"/>
      <c r="G291" s="50"/>
      <c r="H291" s="50"/>
      <c r="I291" s="50"/>
      <c r="J291" s="50"/>
      <c r="K291" s="50"/>
      <c r="L291" s="50"/>
      <c r="M291" s="65"/>
      <c r="N291" s="65"/>
      <c r="O291" s="65"/>
      <c r="P291" s="64"/>
      <c r="Q291" s="50"/>
      <c r="R291" s="50"/>
      <c r="S291" s="50"/>
      <c r="T291" s="50"/>
      <c r="U291" s="50"/>
      <c r="V291" s="65"/>
      <c r="W291" s="65"/>
      <c r="X291" s="65"/>
      <c r="Y291" s="64"/>
      <c r="Z291" s="52"/>
      <c r="AA291" s="50"/>
      <c r="AB291" s="50"/>
      <c r="AC291" s="50"/>
      <c r="AD291" s="65"/>
      <c r="AE291" s="65"/>
      <c r="AF291" s="2"/>
      <c r="AG291" s="64"/>
      <c r="AH291" s="50"/>
      <c r="AI291" s="50"/>
      <c r="AJ291" s="50"/>
      <c r="AK291" s="50"/>
      <c r="AL291" s="50"/>
      <c r="AM291" s="50"/>
      <c r="AN291" s="65"/>
      <c r="AO291" s="65"/>
      <c r="AP291" s="65"/>
      <c r="AQ291" s="64"/>
      <c r="AR291" s="50"/>
      <c r="AS291" s="50"/>
      <c r="AT291" s="50"/>
      <c r="AU291" s="50"/>
      <c r="AV291" s="50"/>
      <c r="AW291" s="50"/>
      <c r="AX291" s="65"/>
      <c r="AY291" s="65"/>
      <c r="AZ291" s="65"/>
      <c r="BA291" s="64"/>
      <c r="BB291" s="50"/>
      <c r="BC291" s="50"/>
    </row>
    <row r="292" spans="1:55" x14ac:dyDescent="0.25">
      <c r="A292" s="50"/>
      <c r="C292" s="50"/>
      <c r="D292" s="50"/>
      <c r="E292" s="50"/>
      <c r="F292" s="50"/>
      <c r="G292" s="50"/>
      <c r="H292" s="50"/>
      <c r="I292" s="50"/>
      <c r="J292" s="50"/>
      <c r="K292" s="50"/>
      <c r="L292" s="50"/>
      <c r="M292" s="65"/>
      <c r="N292" s="65"/>
      <c r="O292" s="65"/>
      <c r="P292" s="64"/>
      <c r="Q292" s="50"/>
      <c r="R292" s="50"/>
      <c r="S292" s="50"/>
      <c r="T292" s="50"/>
      <c r="U292" s="50"/>
      <c r="V292" s="65"/>
      <c r="W292" s="65"/>
      <c r="X292" s="65"/>
      <c r="Y292" s="64"/>
      <c r="Z292" s="52"/>
      <c r="AA292" s="50"/>
      <c r="AB292" s="50"/>
      <c r="AC292" s="50"/>
      <c r="AD292" s="65"/>
      <c r="AE292" s="65"/>
      <c r="AF292" s="2"/>
      <c r="AG292" s="64"/>
      <c r="AH292" s="50"/>
      <c r="AI292" s="50"/>
      <c r="AJ292" s="50"/>
      <c r="AK292" s="50"/>
      <c r="AL292" s="50"/>
      <c r="AM292" s="50"/>
      <c r="AN292" s="65"/>
      <c r="AO292" s="65"/>
      <c r="AP292" s="65"/>
      <c r="AQ292" s="64"/>
      <c r="AR292" s="50"/>
      <c r="AS292" s="50"/>
      <c r="AT292" s="50"/>
      <c r="AU292" s="50"/>
      <c r="AV292" s="50"/>
      <c r="AW292" s="50"/>
      <c r="AX292" s="65"/>
      <c r="AY292" s="65"/>
      <c r="AZ292" s="65"/>
      <c r="BA292" s="64"/>
      <c r="BB292" s="50"/>
      <c r="BC292" s="50"/>
    </row>
    <row r="293" spans="1:55" x14ac:dyDescent="0.25">
      <c r="A293" s="50"/>
      <c r="C293" s="50"/>
      <c r="D293" s="50"/>
      <c r="E293" s="50"/>
      <c r="F293" s="50"/>
      <c r="G293" s="50"/>
      <c r="H293" s="50"/>
      <c r="I293" s="50"/>
      <c r="J293" s="50"/>
      <c r="K293" s="50"/>
      <c r="L293" s="50"/>
      <c r="M293" s="65"/>
      <c r="N293" s="65"/>
      <c r="O293" s="65"/>
      <c r="P293" s="64"/>
      <c r="Q293" s="50"/>
      <c r="R293" s="50"/>
      <c r="S293" s="50"/>
      <c r="T293" s="50"/>
      <c r="U293" s="50"/>
      <c r="V293" s="65"/>
      <c r="W293" s="65"/>
      <c r="X293" s="65"/>
      <c r="Y293" s="64"/>
      <c r="Z293" s="52"/>
      <c r="AA293" s="50"/>
      <c r="AB293" s="50"/>
      <c r="AC293" s="50"/>
      <c r="AD293" s="65"/>
      <c r="AE293" s="65"/>
      <c r="AF293" s="2"/>
      <c r="AG293" s="64"/>
      <c r="AH293" s="50"/>
      <c r="AI293" s="50"/>
      <c r="AJ293" s="50"/>
      <c r="AK293" s="50"/>
      <c r="AL293" s="50"/>
      <c r="AM293" s="50"/>
      <c r="AN293" s="65"/>
      <c r="AO293" s="65"/>
      <c r="AP293" s="65"/>
      <c r="AQ293" s="64"/>
      <c r="AR293" s="50"/>
      <c r="AS293" s="50"/>
      <c r="AT293" s="50"/>
      <c r="AU293" s="50"/>
      <c r="AV293" s="50"/>
      <c r="AW293" s="50"/>
      <c r="AX293" s="65"/>
      <c r="AY293" s="65"/>
      <c r="AZ293" s="65"/>
      <c r="BA293" s="64"/>
      <c r="BB293" s="50"/>
      <c r="BC293" s="50"/>
    </row>
    <row r="294" spans="1:55" x14ac:dyDescent="0.25">
      <c r="A294" s="50"/>
      <c r="C294" s="50"/>
      <c r="D294" s="50"/>
      <c r="E294" s="50"/>
      <c r="F294" s="50"/>
      <c r="G294" s="50"/>
      <c r="H294" s="50"/>
      <c r="I294" s="50"/>
      <c r="J294" s="50"/>
      <c r="K294" s="50"/>
      <c r="L294" s="50"/>
      <c r="M294" s="65"/>
      <c r="N294" s="65"/>
      <c r="O294" s="65"/>
      <c r="P294" s="64"/>
      <c r="Q294" s="50"/>
      <c r="R294" s="50"/>
      <c r="S294" s="50"/>
      <c r="T294" s="50"/>
      <c r="U294" s="50"/>
      <c r="V294" s="65"/>
      <c r="W294" s="65"/>
      <c r="X294" s="65"/>
      <c r="Y294" s="64"/>
      <c r="Z294" s="52"/>
      <c r="AA294" s="50"/>
      <c r="AB294" s="50"/>
      <c r="AC294" s="50"/>
      <c r="AD294" s="65"/>
      <c r="AE294" s="65"/>
      <c r="AF294" s="2"/>
      <c r="AG294" s="64"/>
      <c r="AH294" s="50"/>
      <c r="AI294" s="50"/>
      <c r="AJ294" s="50"/>
      <c r="AK294" s="50"/>
      <c r="AL294" s="50"/>
      <c r="AM294" s="50"/>
      <c r="AN294" s="65"/>
      <c r="AO294" s="65"/>
      <c r="AP294" s="65"/>
      <c r="AQ294" s="64"/>
      <c r="AR294" s="50"/>
      <c r="AS294" s="50"/>
      <c r="AT294" s="50"/>
      <c r="AU294" s="50"/>
      <c r="AV294" s="50"/>
      <c r="AW294" s="50"/>
      <c r="AX294" s="65"/>
      <c r="AY294" s="65"/>
      <c r="AZ294" s="65"/>
      <c r="BA294" s="64"/>
      <c r="BB294" s="50"/>
      <c r="BC294" s="50"/>
    </row>
    <row r="295" spans="1:55" x14ac:dyDescent="0.25">
      <c r="A295" s="50"/>
      <c r="C295" s="50"/>
      <c r="D295" s="50"/>
      <c r="E295" s="50"/>
      <c r="F295" s="50"/>
      <c r="G295" s="50"/>
      <c r="H295" s="50"/>
      <c r="I295" s="50"/>
      <c r="J295" s="50"/>
      <c r="K295" s="50"/>
      <c r="L295" s="50"/>
      <c r="M295" s="65"/>
      <c r="N295" s="65"/>
      <c r="O295" s="65"/>
      <c r="P295" s="64"/>
      <c r="Q295" s="50"/>
      <c r="R295" s="50"/>
      <c r="S295" s="50"/>
      <c r="T295" s="50"/>
      <c r="U295" s="50"/>
      <c r="V295" s="65"/>
      <c r="W295" s="65"/>
      <c r="X295" s="65"/>
      <c r="Y295" s="64"/>
      <c r="Z295" s="52"/>
      <c r="AA295" s="50"/>
      <c r="AB295" s="50"/>
      <c r="AC295" s="50"/>
      <c r="AD295" s="65"/>
      <c r="AE295" s="65"/>
      <c r="AF295" s="2"/>
      <c r="AG295" s="64"/>
      <c r="AH295" s="50"/>
      <c r="AI295" s="50"/>
      <c r="AJ295" s="50"/>
      <c r="AK295" s="50"/>
      <c r="AL295" s="50"/>
      <c r="AM295" s="50"/>
      <c r="AN295" s="65"/>
      <c r="AO295" s="65"/>
      <c r="AP295" s="65"/>
      <c r="AQ295" s="64"/>
      <c r="AR295" s="50"/>
      <c r="AS295" s="50"/>
      <c r="AT295" s="50"/>
      <c r="AU295" s="50"/>
      <c r="AV295" s="50"/>
      <c r="AW295" s="50"/>
      <c r="AX295" s="65"/>
      <c r="AY295" s="65"/>
      <c r="AZ295" s="65"/>
      <c r="BA295" s="64"/>
      <c r="BB295" s="50"/>
      <c r="BC295" s="50"/>
    </row>
    <row r="296" spans="1:55" x14ac:dyDescent="0.25">
      <c r="A296" s="50"/>
      <c r="C296" s="50"/>
      <c r="D296" s="50"/>
      <c r="E296" s="50"/>
      <c r="F296" s="50"/>
      <c r="G296" s="50"/>
      <c r="H296" s="50"/>
      <c r="I296" s="50"/>
      <c r="J296" s="50"/>
      <c r="K296" s="50"/>
      <c r="L296" s="50"/>
      <c r="M296" s="65"/>
      <c r="N296" s="65"/>
      <c r="O296" s="65"/>
      <c r="P296" s="64"/>
      <c r="Q296" s="50"/>
      <c r="R296" s="50"/>
      <c r="S296" s="50"/>
      <c r="T296" s="50"/>
      <c r="U296" s="50"/>
      <c r="V296" s="65"/>
      <c r="W296" s="65"/>
      <c r="X296" s="65"/>
      <c r="Y296" s="64"/>
      <c r="Z296" s="52"/>
      <c r="AA296" s="50"/>
      <c r="AB296" s="50"/>
      <c r="AC296" s="50"/>
      <c r="AD296" s="65"/>
      <c r="AE296" s="65"/>
      <c r="AF296" s="2"/>
      <c r="AG296" s="64"/>
      <c r="AH296" s="50"/>
      <c r="AI296" s="50"/>
      <c r="AJ296" s="50"/>
      <c r="AK296" s="50"/>
      <c r="AL296" s="50"/>
      <c r="AM296" s="50"/>
      <c r="AN296" s="65"/>
      <c r="AO296" s="65"/>
      <c r="AP296" s="65"/>
      <c r="AQ296" s="64"/>
      <c r="AR296" s="50"/>
      <c r="AS296" s="50"/>
      <c r="AT296" s="50"/>
      <c r="AU296" s="50"/>
      <c r="AV296" s="50"/>
      <c r="AW296" s="50"/>
      <c r="AX296" s="65"/>
      <c r="AY296" s="65"/>
      <c r="AZ296" s="65"/>
      <c r="BA296" s="64"/>
      <c r="BB296" s="50"/>
      <c r="BC296" s="50"/>
    </row>
    <row r="297" spans="1:55" x14ac:dyDescent="0.25">
      <c r="A297" s="50"/>
      <c r="C297" s="50"/>
      <c r="D297" s="50"/>
      <c r="E297" s="50"/>
      <c r="F297" s="50"/>
      <c r="G297" s="50"/>
      <c r="H297" s="50"/>
      <c r="I297" s="50"/>
      <c r="J297" s="50"/>
      <c r="K297" s="50"/>
      <c r="L297" s="50"/>
      <c r="M297" s="65"/>
      <c r="N297" s="65"/>
      <c r="O297" s="65"/>
      <c r="P297" s="64"/>
      <c r="Q297" s="50"/>
      <c r="R297" s="50"/>
      <c r="S297" s="50"/>
      <c r="T297" s="50"/>
      <c r="U297" s="50"/>
      <c r="V297" s="65"/>
      <c r="W297" s="65"/>
      <c r="X297" s="65"/>
      <c r="Y297" s="64"/>
      <c r="Z297" s="52"/>
      <c r="AA297" s="50"/>
      <c r="AB297" s="50"/>
      <c r="AC297" s="50"/>
      <c r="AD297" s="65"/>
      <c r="AE297" s="65"/>
      <c r="AF297" s="2"/>
      <c r="AG297" s="64"/>
      <c r="AH297" s="50"/>
      <c r="AI297" s="50"/>
      <c r="AJ297" s="50"/>
      <c r="AK297" s="50"/>
      <c r="AL297" s="50"/>
      <c r="AM297" s="50"/>
      <c r="AN297" s="65"/>
      <c r="AO297" s="65"/>
      <c r="AP297" s="65"/>
      <c r="AQ297" s="64"/>
      <c r="AR297" s="50"/>
      <c r="AS297" s="50"/>
      <c r="AT297" s="50"/>
      <c r="AU297" s="50"/>
      <c r="AV297" s="50"/>
      <c r="AW297" s="50"/>
      <c r="AX297" s="65"/>
      <c r="AY297" s="65"/>
      <c r="AZ297" s="65"/>
      <c r="BA297" s="64"/>
      <c r="BB297" s="50"/>
      <c r="BC297" s="50"/>
    </row>
    <row r="298" spans="1:55" x14ac:dyDescent="0.25">
      <c r="A298" s="50"/>
      <c r="C298" s="50"/>
      <c r="D298" s="50"/>
      <c r="E298" s="50"/>
      <c r="F298" s="50"/>
      <c r="G298" s="50"/>
      <c r="H298" s="50"/>
      <c r="I298" s="50"/>
      <c r="J298" s="50"/>
      <c r="K298" s="50"/>
      <c r="L298" s="50"/>
      <c r="M298" s="65"/>
      <c r="N298" s="65"/>
      <c r="O298" s="65"/>
      <c r="P298" s="64"/>
      <c r="Q298" s="50"/>
      <c r="R298" s="50"/>
      <c r="S298" s="50"/>
      <c r="T298" s="50"/>
      <c r="U298" s="50"/>
      <c r="V298" s="65"/>
      <c r="W298" s="65"/>
      <c r="X298" s="65"/>
      <c r="Y298" s="64"/>
      <c r="Z298" s="52"/>
      <c r="AA298" s="50"/>
      <c r="AB298" s="50"/>
      <c r="AC298" s="50"/>
      <c r="AD298" s="65"/>
      <c r="AE298" s="65"/>
      <c r="AF298" s="2"/>
      <c r="AG298" s="64"/>
      <c r="AH298" s="50"/>
      <c r="AI298" s="50"/>
      <c r="AJ298" s="50"/>
      <c r="AK298" s="50"/>
      <c r="AL298" s="50"/>
      <c r="AM298" s="50"/>
      <c r="AN298" s="65"/>
      <c r="AO298" s="65"/>
      <c r="AP298" s="65"/>
      <c r="AQ298" s="64"/>
      <c r="AR298" s="50"/>
      <c r="AS298" s="50"/>
      <c r="AT298" s="50"/>
      <c r="AU298" s="50"/>
      <c r="AV298" s="50"/>
      <c r="AW298" s="50"/>
      <c r="AX298" s="65"/>
      <c r="AY298" s="65"/>
      <c r="AZ298" s="65"/>
      <c r="BA298" s="64"/>
      <c r="BB298" s="50"/>
      <c r="BC298" s="50"/>
    </row>
    <row r="299" spans="1:55" x14ac:dyDescent="0.25">
      <c r="A299" s="50"/>
      <c r="C299" s="50"/>
      <c r="D299" s="50"/>
      <c r="E299" s="50"/>
      <c r="F299" s="50"/>
      <c r="G299" s="50"/>
      <c r="H299" s="50"/>
      <c r="I299" s="50"/>
      <c r="J299" s="50"/>
      <c r="K299" s="50"/>
      <c r="L299" s="50"/>
      <c r="M299" s="65"/>
      <c r="N299" s="65"/>
      <c r="O299" s="65"/>
      <c r="P299" s="64"/>
      <c r="Q299" s="50"/>
      <c r="R299" s="50"/>
      <c r="S299" s="50"/>
      <c r="T299" s="50"/>
      <c r="U299" s="50"/>
      <c r="V299" s="65"/>
      <c r="W299" s="65"/>
      <c r="X299" s="65"/>
      <c r="Y299" s="64"/>
      <c r="Z299" s="52"/>
      <c r="AA299" s="50"/>
      <c r="AB299" s="50"/>
      <c r="AC299" s="50"/>
      <c r="AD299" s="65"/>
      <c r="AE299" s="65"/>
      <c r="AF299" s="2"/>
      <c r="AG299" s="64"/>
      <c r="AH299" s="50"/>
      <c r="AI299" s="50"/>
      <c r="AJ299" s="50"/>
      <c r="AK299" s="50"/>
      <c r="AL299" s="50"/>
      <c r="AM299" s="50"/>
      <c r="AN299" s="65"/>
      <c r="AO299" s="65"/>
      <c r="AP299" s="65"/>
      <c r="AQ299" s="64"/>
      <c r="AR299" s="50"/>
      <c r="AS299" s="50"/>
      <c r="AT299" s="50"/>
      <c r="AU299" s="50"/>
      <c r="AV299" s="50"/>
      <c r="AW299" s="50"/>
      <c r="AX299" s="65"/>
      <c r="AY299" s="65"/>
      <c r="AZ299" s="65"/>
      <c r="BA299" s="64"/>
      <c r="BB299" s="50"/>
      <c r="BC299" s="50"/>
    </row>
    <row r="300" spans="1:55" x14ac:dyDescent="0.25">
      <c r="A300" s="50"/>
      <c r="C300" s="50"/>
      <c r="D300" s="50"/>
      <c r="E300" s="50"/>
      <c r="F300" s="50"/>
      <c r="G300" s="50"/>
      <c r="H300" s="50"/>
      <c r="I300" s="50"/>
      <c r="J300" s="50"/>
      <c r="K300" s="50"/>
      <c r="L300" s="50"/>
      <c r="M300" s="65"/>
      <c r="N300" s="65"/>
      <c r="O300" s="65"/>
      <c r="P300" s="64"/>
      <c r="Q300" s="50"/>
      <c r="R300" s="50"/>
      <c r="S300" s="50"/>
      <c r="T300" s="50"/>
      <c r="U300" s="50"/>
      <c r="V300" s="65"/>
      <c r="W300" s="65"/>
      <c r="X300" s="65"/>
      <c r="Y300" s="64"/>
      <c r="Z300" s="52"/>
      <c r="AA300" s="50"/>
      <c r="AB300" s="50"/>
      <c r="AC300" s="50"/>
      <c r="AD300" s="65"/>
      <c r="AE300" s="65"/>
      <c r="AF300" s="2"/>
      <c r="AG300" s="64"/>
      <c r="AH300" s="50"/>
      <c r="AI300" s="50"/>
      <c r="AJ300" s="50"/>
      <c r="AK300" s="50"/>
      <c r="AL300" s="50"/>
      <c r="AM300" s="50"/>
      <c r="AN300" s="65"/>
      <c r="AO300" s="65"/>
      <c r="AP300" s="65"/>
      <c r="AQ300" s="64"/>
      <c r="AR300" s="50"/>
      <c r="AS300" s="50"/>
      <c r="AT300" s="50"/>
      <c r="AU300" s="50"/>
      <c r="AV300" s="50"/>
      <c r="AW300" s="50"/>
      <c r="AX300" s="65"/>
      <c r="AY300" s="65"/>
      <c r="AZ300" s="65"/>
      <c r="BA300" s="64"/>
      <c r="BB300" s="50"/>
      <c r="BC300" s="50"/>
    </row>
    <row r="301" spans="1:55" x14ac:dyDescent="0.25">
      <c r="A301" s="50"/>
      <c r="C301" s="50"/>
      <c r="D301" s="50"/>
      <c r="E301" s="50"/>
      <c r="F301" s="50"/>
      <c r="G301" s="50"/>
      <c r="H301" s="50"/>
      <c r="I301" s="50"/>
      <c r="J301" s="50"/>
      <c r="K301" s="50"/>
      <c r="L301" s="50"/>
      <c r="M301" s="65"/>
      <c r="N301" s="65"/>
      <c r="O301" s="65"/>
      <c r="P301" s="64"/>
      <c r="Q301" s="50"/>
      <c r="R301" s="50"/>
      <c r="S301" s="50"/>
      <c r="T301" s="50"/>
      <c r="U301" s="50"/>
      <c r="V301" s="65"/>
      <c r="W301" s="65"/>
      <c r="X301" s="65"/>
      <c r="Y301" s="64"/>
      <c r="Z301" s="52"/>
      <c r="AA301" s="50"/>
      <c r="AB301" s="50"/>
      <c r="AC301" s="50"/>
      <c r="AD301" s="65"/>
      <c r="AE301" s="65"/>
      <c r="AF301" s="2"/>
      <c r="AG301" s="64"/>
      <c r="AH301" s="50"/>
      <c r="AI301" s="50"/>
      <c r="AJ301" s="50"/>
      <c r="AK301" s="50"/>
      <c r="AL301" s="50"/>
      <c r="AM301" s="50"/>
      <c r="AN301" s="65"/>
      <c r="AO301" s="65"/>
      <c r="AP301" s="65"/>
      <c r="AQ301" s="64"/>
      <c r="AR301" s="50"/>
      <c r="AS301" s="50"/>
      <c r="AT301" s="50"/>
      <c r="AU301" s="50"/>
      <c r="AV301" s="50"/>
      <c r="AW301" s="50"/>
      <c r="AX301" s="65"/>
      <c r="AY301" s="65"/>
      <c r="AZ301" s="65"/>
      <c r="BA301" s="64"/>
      <c r="BB301" s="50"/>
      <c r="BC301" s="50"/>
    </row>
    <row r="302" spans="1:55" x14ac:dyDescent="0.25">
      <c r="A302" s="50"/>
      <c r="C302" s="50"/>
      <c r="D302" s="50"/>
      <c r="E302" s="50"/>
      <c r="F302" s="50"/>
      <c r="G302" s="50"/>
      <c r="H302" s="50"/>
      <c r="I302" s="50"/>
      <c r="J302" s="50"/>
      <c r="K302" s="50"/>
      <c r="L302" s="50"/>
      <c r="M302" s="65"/>
      <c r="N302" s="65"/>
      <c r="O302" s="65"/>
      <c r="P302" s="64"/>
      <c r="Q302" s="50"/>
      <c r="R302" s="50"/>
      <c r="S302" s="50"/>
      <c r="T302" s="50"/>
      <c r="U302" s="50"/>
      <c r="V302" s="65"/>
      <c r="W302" s="65"/>
      <c r="X302" s="65"/>
      <c r="Y302" s="64"/>
      <c r="Z302" s="52"/>
      <c r="AA302" s="50"/>
      <c r="AB302" s="50"/>
      <c r="AC302" s="50"/>
      <c r="AD302" s="65"/>
      <c r="AE302" s="65"/>
      <c r="AF302" s="2"/>
      <c r="AG302" s="64"/>
      <c r="AH302" s="50"/>
      <c r="AI302" s="50"/>
      <c r="AJ302" s="50"/>
      <c r="AK302" s="50"/>
      <c r="AL302" s="50"/>
      <c r="AM302" s="50"/>
      <c r="AN302" s="65"/>
      <c r="AO302" s="65"/>
      <c r="AP302" s="65"/>
      <c r="AQ302" s="64"/>
      <c r="AR302" s="50"/>
      <c r="AS302" s="50"/>
      <c r="AT302" s="50"/>
      <c r="AU302" s="50"/>
      <c r="AV302" s="50"/>
      <c r="AW302" s="50"/>
      <c r="AX302" s="65"/>
      <c r="AY302" s="65"/>
      <c r="AZ302" s="65"/>
      <c r="BA302" s="64"/>
      <c r="BB302" s="50"/>
      <c r="BC302" s="50"/>
    </row>
    <row r="303" spans="1:55" x14ac:dyDescent="0.25">
      <c r="A303" s="50"/>
      <c r="C303" s="50"/>
      <c r="D303" s="50"/>
      <c r="E303" s="50"/>
      <c r="F303" s="50"/>
      <c r="G303" s="50"/>
      <c r="H303" s="50"/>
      <c r="I303" s="50"/>
      <c r="J303" s="50"/>
      <c r="K303" s="50"/>
      <c r="L303" s="50"/>
      <c r="M303" s="65"/>
      <c r="N303" s="65"/>
      <c r="O303" s="65"/>
      <c r="P303" s="64"/>
      <c r="Q303" s="50"/>
      <c r="R303" s="50"/>
      <c r="S303" s="50"/>
      <c r="T303" s="50"/>
      <c r="U303" s="50"/>
      <c r="V303" s="65"/>
      <c r="W303" s="65"/>
      <c r="X303" s="65"/>
      <c r="Y303" s="64"/>
      <c r="Z303" s="52"/>
      <c r="AA303" s="50"/>
      <c r="AB303" s="50"/>
      <c r="AC303" s="50"/>
      <c r="AD303" s="65"/>
      <c r="AE303" s="65"/>
      <c r="AF303" s="2"/>
      <c r="AG303" s="64"/>
      <c r="AH303" s="50"/>
      <c r="AI303" s="50"/>
      <c r="AJ303" s="50"/>
      <c r="AK303" s="50"/>
      <c r="AL303" s="50"/>
      <c r="AM303" s="50"/>
      <c r="AN303" s="65"/>
      <c r="AO303" s="65"/>
      <c r="AP303" s="65"/>
      <c r="AQ303" s="64"/>
      <c r="AR303" s="50"/>
      <c r="AS303" s="50"/>
      <c r="AT303" s="50"/>
      <c r="AU303" s="50"/>
      <c r="AV303" s="50"/>
      <c r="AW303" s="50"/>
      <c r="AX303" s="65"/>
      <c r="AY303" s="65"/>
      <c r="AZ303" s="65"/>
      <c r="BA303" s="64"/>
      <c r="BB303" s="50"/>
      <c r="BC303" s="50"/>
    </row>
    <row r="304" spans="1:55" x14ac:dyDescent="0.25">
      <c r="A304" s="50"/>
      <c r="C304" s="50"/>
      <c r="D304" s="50"/>
      <c r="E304" s="50"/>
      <c r="F304" s="50"/>
      <c r="G304" s="50"/>
      <c r="H304" s="50"/>
      <c r="I304" s="50"/>
      <c r="J304" s="50"/>
      <c r="K304" s="50"/>
      <c r="L304" s="50"/>
      <c r="M304" s="65"/>
      <c r="N304" s="65"/>
      <c r="O304" s="65"/>
      <c r="P304" s="64"/>
      <c r="Q304" s="50"/>
      <c r="R304" s="50"/>
      <c r="S304" s="50"/>
      <c r="T304" s="50"/>
      <c r="U304" s="50"/>
      <c r="V304" s="65"/>
      <c r="W304" s="65"/>
      <c r="X304" s="65"/>
      <c r="Y304" s="64"/>
      <c r="Z304" s="52"/>
      <c r="AA304" s="50"/>
      <c r="AB304" s="50"/>
      <c r="AC304" s="50"/>
      <c r="AD304" s="65"/>
      <c r="AE304" s="65"/>
      <c r="AF304" s="2"/>
      <c r="AG304" s="64"/>
      <c r="AH304" s="50"/>
      <c r="AI304" s="50"/>
      <c r="AJ304" s="50"/>
      <c r="AK304" s="50"/>
      <c r="AL304" s="50"/>
      <c r="AM304" s="50"/>
      <c r="AN304" s="65"/>
      <c r="AO304" s="65"/>
      <c r="AP304" s="65"/>
      <c r="AQ304" s="64"/>
      <c r="AR304" s="50"/>
      <c r="AS304" s="50"/>
      <c r="AT304" s="50"/>
      <c r="AU304" s="50"/>
      <c r="AV304" s="50"/>
      <c r="AW304" s="50"/>
      <c r="AX304" s="65"/>
      <c r="AY304" s="65"/>
      <c r="AZ304" s="65"/>
      <c r="BA304" s="64"/>
      <c r="BB304" s="50"/>
      <c r="BC304" s="50"/>
    </row>
    <row r="305" spans="1:55" x14ac:dyDescent="0.25">
      <c r="A305" s="50"/>
      <c r="C305" s="50"/>
      <c r="D305" s="50"/>
      <c r="E305" s="50"/>
      <c r="F305" s="50"/>
      <c r="G305" s="50"/>
      <c r="H305" s="50"/>
      <c r="I305" s="50"/>
      <c r="J305" s="50"/>
      <c r="K305" s="50"/>
      <c r="L305" s="50"/>
      <c r="M305" s="65"/>
      <c r="N305" s="65"/>
      <c r="O305" s="65"/>
      <c r="P305" s="64"/>
      <c r="Q305" s="50"/>
      <c r="R305" s="50"/>
      <c r="S305" s="50"/>
      <c r="T305" s="50"/>
      <c r="U305" s="50"/>
      <c r="V305" s="65"/>
      <c r="W305" s="65"/>
      <c r="X305" s="65"/>
      <c r="Y305" s="64"/>
      <c r="Z305" s="52"/>
      <c r="AA305" s="50"/>
      <c r="AB305" s="50"/>
      <c r="AC305" s="50"/>
      <c r="AD305" s="65"/>
      <c r="AE305" s="65"/>
      <c r="AF305" s="2"/>
      <c r="AG305" s="64"/>
      <c r="AH305" s="50"/>
      <c r="AI305" s="50"/>
      <c r="AJ305" s="50"/>
      <c r="AK305" s="50"/>
      <c r="AL305" s="50"/>
      <c r="AM305" s="50"/>
      <c r="AN305" s="65"/>
      <c r="AO305" s="65"/>
      <c r="AP305" s="65"/>
      <c r="AQ305" s="64"/>
      <c r="AR305" s="50"/>
      <c r="AS305" s="50"/>
      <c r="AT305" s="50"/>
      <c r="AU305" s="50"/>
      <c r="AV305" s="50"/>
      <c r="AW305" s="50"/>
      <c r="AX305" s="65"/>
      <c r="AY305" s="65"/>
      <c r="AZ305" s="65"/>
      <c r="BA305" s="64"/>
      <c r="BB305" s="50"/>
      <c r="BC305" s="50"/>
    </row>
    <row r="306" spans="1:55" x14ac:dyDescent="0.25">
      <c r="A306" s="50"/>
      <c r="C306" s="50"/>
      <c r="D306" s="50"/>
      <c r="E306" s="50"/>
      <c r="F306" s="50"/>
      <c r="G306" s="50"/>
      <c r="H306" s="50"/>
      <c r="I306" s="50"/>
      <c r="J306" s="50"/>
      <c r="K306" s="50"/>
      <c r="L306" s="50"/>
      <c r="M306" s="65"/>
      <c r="N306" s="65"/>
      <c r="O306" s="65"/>
      <c r="P306" s="64"/>
      <c r="Q306" s="50"/>
      <c r="R306" s="50"/>
      <c r="S306" s="50"/>
      <c r="T306" s="50"/>
      <c r="U306" s="50"/>
      <c r="V306" s="65"/>
      <c r="W306" s="65"/>
      <c r="X306" s="65"/>
      <c r="Y306" s="64"/>
      <c r="Z306" s="52"/>
      <c r="AA306" s="50"/>
      <c r="AB306" s="50"/>
      <c r="AC306" s="50"/>
      <c r="AD306" s="65"/>
      <c r="AE306" s="65"/>
      <c r="AF306" s="2"/>
      <c r="AG306" s="64"/>
      <c r="AH306" s="50"/>
      <c r="AI306" s="50"/>
      <c r="AJ306" s="50"/>
      <c r="AK306" s="50"/>
      <c r="AL306" s="50"/>
      <c r="AM306" s="50"/>
      <c r="AN306" s="65"/>
      <c r="AO306" s="65"/>
      <c r="AP306" s="65"/>
      <c r="AQ306" s="64"/>
      <c r="AR306" s="50"/>
      <c r="AS306" s="50"/>
      <c r="AT306" s="50"/>
      <c r="AU306" s="50"/>
      <c r="AV306" s="50"/>
      <c r="AW306" s="50"/>
      <c r="AX306" s="65"/>
      <c r="AY306" s="65"/>
      <c r="AZ306" s="65"/>
      <c r="BA306" s="64"/>
      <c r="BB306" s="50"/>
      <c r="BC306" s="50"/>
    </row>
    <row r="307" spans="1:55" x14ac:dyDescent="0.25">
      <c r="A307" s="50"/>
      <c r="C307" s="50"/>
      <c r="D307" s="50"/>
      <c r="E307" s="50"/>
      <c r="F307" s="50"/>
      <c r="G307" s="50"/>
      <c r="H307" s="50"/>
      <c r="I307" s="50"/>
      <c r="J307" s="50"/>
      <c r="K307" s="50"/>
      <c r="L307" s="50"/>
      <c r="M307" s="65"/>
      <c r="N307" s="65"/>
      <c r="O307" s="65"/>
      <c r="P307" s="64"/>
      <c r="Q307" s="50"/>
      <c r="R307" s="50"/>
      <c r="S307" s="50"/>
      <c r="T307" s="50"/>
      <c r="U307" s="50"/>
      <c r="V307" s="65"/>
      <c r="W307" s="65"/>
      <c r="X307" s="65"/>
      <c r="Y307" s="64"/>
      <c r="Z307" s="52"/>
      <c r="AA307" s="50"/>
      <c r="AB307" s="50"/>
      <c r="AC307" s="50"/>
      <c r="AD307" s="65"/>
      <c r="AE307" s="65"/>
      <c r="AF307" s="2"/>
      <c r="AG307" s="64"/>
      <c r="AH307" s="50"/>
      <c r="AI307" s="50"/>
      <c r="AJ307" s="50"/>
      <c r="AK307" s="50"/>
      <c r="AL307" s="50"/>
      <c r="AM307" s="50"/>
      <c r="AN307" s="65"/>
      <c r="AO307" s="65"/>
      <c r="AP307" s="65"/>
      <c r="AQ307" s="64"/>
      <c r="AR307" s="50"/>
      <c r="AS307" s="50"/>
      <c r="AT307" s="50"/>
      <c r="AU307" s="50"/>
      <c r="AV307" s="50"/>
      <c r="AW307" s="50"/>
      <c r="AX307" s="65"/>
      <c r="AY307" s="65"/>
      <c r="AZ307" s="65"/>
      <c r="BA307" s="64"/>
      <c r="BB307" s="50"/>
      <c r="BC307" s="50"/>
    </row>
    <row r="308" spans="1:55" x14ac:dyDescent="0.25">
      <c r="A308" s="50"/>
      <c r="C308" s="50"/>
      <c r="D308" s="50"/>
      <c r="E308" s="50"/>
      <c r="F308" s="50"/>
      <c r="G308" s="50"/>
      <c r="H308" s="50"/>
      <c r="I308" s="50"/>
      <c r="J308" s="50"/>
      <c r="K308" s="50"/>
      <c r="L308" s="50"/>
      <c r="M308" s="65"/>
      <c r="N308" s="65"/>
      <c r="O308" s="65"/>
      <c r="P308" s="64"/>
      <c r="Q308" s="50"/>
      <c r="R308" s="50"/>
      <c r="S308" s="50"/>
      <c r="T308" s="50"/>
      <c r="U308" s="50"/>
      <c r="V308" s="65"/>
      <c r="W308" s="65"/>
      <c r="X308" s="65"/>
      <c r="Y308" s="64"/>
      <c r="Z308" s="52"/>
      <c r="AA308" s="50"/>
      <c r="AB308" s="50"/>
      <c r="AC308" s="50"/>
      <c r="AD308" s="65"/>
      <c r="AE308" s="65"/>
      <c r="AF308" s="2"/>
      <c r="AG308" s="64"/>
      <c r="AH308" s="50"/>
      <c r="AI308" s="50"/>
      <c r="AJ308" s="50"/>
      <c r="AK308" s="50"/>
      <c r="AL308" s="50"/>
      <c r="AM308" s="50"/>
      <c r="AN308" s="65"/>
      <c r="AO308" s="65"/>
      <c r="AP308" s="65"/>
      <c r="AQ308" s="64"/>
      <c r="AR308" s="50"/>
      <c r="AS308" s="50"/>
      <c r="AT308" s="50"/>
      <c r="AU308" s="50"/>
      <c r="AV308" s="50"/>
      <c r="AW308" s="50"/>
      <c r="AX308" s="65"/>
      <c r="AY308" s="65"/>
      <c r="AZ308" s="65"/>
      <c r="BA308" s="64"/>
      <c r="BB308" s="50"/>
      <c r="BC308" s="50"/>
    </row>
    <row r="309" spans="1:55" s="73" customFormat="1" x14ac:dyDescent="0.25">
      <c r="B309" s="74"/>
      <c r="Y309" s="64"/>
      <c r="Z309" s="75"/>
      <c r="AF309" s="76"/>
      <c r="BA309" s="64"/>
    </row>
    <row r="310" spans="1:55" s="73" customFormat="1" x14ac:dyDescent="0.25">
      <c r="B310" s="74"/>
      <c r="Y310" s="64"/>
      <c r="Z310" s="75"/>
      <c r="AF310" s="76"/>
      <c r="BA310" s="64"/>
    </row>
    <row r="311" spans="1:55" s="73" customFormat="1" x14ac:dyDescent="0.25">
      <c r="B311" s="74"/>
      <c r="Y311" s="64"/>
      <c r="Z311" s="75"/>
      <c r="AF311" s="76"/>
      <c r="BA311" s="64"/>
    </row>
    <row r="312" spans="1:55" s="73" customFormat="1" x14ac:dyDescent="0.25">
      <c r="B312" s="74"/>
      <c r="Y312" s="64"/>
      <c r="Z312" s="75"/>
      <c r="AF312" s="76"/>
      <c r="BA312" s="64"/>
    </row>
    <row r="313" spans="1:55" s="73" customFormat="1" x14ac:dyDescent="0.25">
      <c r="B313" s="74"/>
      <c r="Y313" s="64"/>
      <c r="Z313" s="75"/>
      <c r="AF313" s="76"/>
      <c r="BA313" s="64"/>
    </row>
    <row r="314" spans="1:55" s="73" customFormat="1" x14ac:dyDescent="0.25">
      <c r="B314" s="74"/>
      <c r="Y314" s="64"/>
      <c r="Z314" s="75"/>
      <c r="AF314" s="76"/>
      <c r="BA314" s="64"/>
    </row>
    <row r="315" spans="1:55" s="73" customFormat="1" x14ac:dyDescent="0.25">
      <c r="B315" s="74"/>
      <c r="Y315" s="64"/>
      <c r="Z315" s="75"/>
      <c r="AF315" s="76"/>
      <c r="BA315" s="64"/>
    </row>
    <row r="316" spans="1:55" s="73" customFormat="1" x14ac:dyDescent="0.25">
      <c r="B316" s="74"/>
      <c r="Y316" s="64"/>
      <c r="Z316" s="75"/>
      <c r="AF316" s="76"/>
      <c r="BA316" s="64"/>
    </row>
    <row r="317" spans="1:55" s="73" customFormat="1" x14ac:dyDescent="0.25">
      <c r="B317" s="74"/>
      <c r="Y317" s="64"/>
      <c r="Z317" s="75"/>
      <c r="AF317" s="76"/>
      <c r="BA317" s="64"/>
    </row>
    <row r="318" spans="1:55" s="73" customFormat="1" x14ac:dyDescent="0.25">
      <c r="B318" s="74"/>
      <c r="Y318" s="64"/>
      <c r="Z318" s="75"/>
      <c r="AF318" s="76"/>
      <c r="BA318" s="64"/>
    </row>
    <row r="319" spans="1:55" s="73" customFormat="1" x14ac:dyDescent="0.25">
      <c r="B319" s="74"/>
      <c r="Y319" s="64"/>
      <c r="Z319" s="75"/>
      <c r="AF319" s="76"/>
      <c r="BA319" s="64"/>
    </row>
    <row r="320" spans="1:55" s="73" customFormat="1" x14ac:dyDescent="0.25">
      <c r="B320" s="74"/>
      <c r="Y320" s="64"/>
      <c r="Z320" s="75"/>
      <c r="AF320" s="76"/>
      <c r="BA320" s="64"/>
    </row>
    <row r="321" spans="1:55" s="73" customFormat="1" x14ac:dyDescent="0.25">
      <c r="B321" s="74"/>
      <c r="Y321" s="64"/>
      <c r="Z321" s="75"/>
      <c r="AF321" s="76"/>
      <c r="BA321" s="64"/>
    </row>
    <row r="322" spans="1:55" s="73" customFormat="1" x14ac:dyDescent="0.25">
      <c r="B322" s="74"/>
      <c r="Y322" s="64"/>
      <c r="Z322" s="75"/>
      <c r="AF322" s="76"/>
      <c r="BA322" s="64"/>
    </row>
    <row r="323" spans="1:55" s="73" customFormat="1" x14ac:dyDescent="0.25">
      <c r="B323" s="74"/>
      <c r="Y323" s="64"/>
      <c r="Z323" s="75"/>
      <c r="AF323" s="76"/>
      <c r="BA323" s="64"/>
    </row>
    <row r="324" spans="1:55" s="73" customFormat="1" x14ac:dyDescent="0.25">
      <c r="B324" s="74"/>
      <c r="Y324" s="64"/>
      <c r="Z324" s="75"/>
      <c r="AF324" s="76"/>
      <c r="BA324" s="64"/>
    </row>
    <row r="325" spans="1:55" s="73" customFormat="1" x14ac:dyDescent="0.25">
      <c r="B325" s="74"/>
      <c r="Y325" s="64"/>
      <c r="Z325" s="75"/>
      <c r="AF325" s="76"/>
      <c r="BA325" s="64"/>
    </row>
    <row r="326" spans="1:55" s="73" customFormat="1" x14ac:dyDescent="0.25">
      <c r="B326" s="74"/>
      <c r="Y326" s="64"/>
      <c r="Z326" s="75"/>
      <c r="AF326" s="76"/>
      <c r="BA326" s="64"/>
    </row>
    <row r="327" spans="1:55" s="73" customFormat="1" x14ac:dyDescent="0.25">
      <c r="B327" s="74"/>
      <c r="Y327" s="64"/>
      <c r="Z327" s="75"/>
      <c r="AF327" s="76"/>
      <c r="BA327" s="64"/>
    </row>
    <row r="328" spans="1:55" s="73" customFormat="1" x14ac:dyDescent="0.25">
      <c r="B328" s="74"/>
      <c r="Y328" s="64"/>
      <c r="Z328" s="75"/>
      <c r="AF328" s="76"/>
      <c r="BA328" s="64"/>
    </row>
    <row r="329" spans="1:55" s="73" customFormat="1" x14ac:dyDescent="0.25">
      <c r="B329" s="74"/>
      <c r="Y329" s="64"/>
      <c r="Z329" s="75"/>
      <c r="AF329" s="76"/>
      <c r="BA329" s="64"/>
    </row>
    <row r="330" spans="1:55" s="73" customFormat="1" x14ac:dyDescent="0.25">
      <c r="B330" s="74"/>
      <c r="Y330" s="64"/>
      <c r="Z330" s="75"/>
      <c r="AF330" s="76"/>
      <c r="BA330" s="64"/>
    </row>
    <row r="331" spans="1:55" s="73" customFormat="1" x14ac:dyDescent="0.25">
      <c r="B331" s="74"/>
      <c r="Y331" s="64"/>
      <c r="Z331" s="75"/>
      <c r="AF331" s="76"/>
      <c r="BA331" s="64"/>
    </row>
    <row r="332" spans="1:55" s="73" customFormat="1" x14ac:dyDescent="0.25">
      <c r="B332" s="74"/>
      <c r="Y332" s="64"/>
      <c r="Z332" s="75"/>
      <c r="AF332" s="76"/>
      <c r="BA332" s="64"/>
    </row>
    <row r="333" spans="1:55" s="73" customFormat="1" x14ac:dyDescent="0.25">
      <c r="B333" s="74"/>
      <c r="Y333" s="64"/>
      <c r="Z333" s="75"/>
      <c r="AF333" s="76"/>
      <c r="BA333" s="64"/>
    </row>
    <row r="334" spans="1:55" s="73" customFormat="1" x14ac:dyDescent="0.25">
      <c r="B334" s="74"/>
      <c r="Y334" s="64"/>
      <c r="Z334" s="75"/>
      <c r="AF334" s="76"/>
      <c r="BA334" s="64"/>
    </row>
    <row r="335" spans="1:55" s="73" customFormat="1" x14ac:dyDescent="0.25">
      <c r="B335" s="74"/>
      <c r="Y335" s="64"/>
      <c r="Z335" s="75"/>
      <c r="AF335" s="76"/>
      <c r="BA335" s="64"/>
    </row>
    <row r="336" spans="1:55" x14ac:dyDescent="0.25">
      <c r="A336" s="50"/>
      <c r="C336" s="50"/>
      <c r="D336" s="50"/>
      <c r="E336" s="50"/>
      <c r="F336" s="50"/>
      <c r="G336" s="50"/>
      <c r="H336" s="50"/>
      <c r="I336" s="50"/>
      <c r="J336" s="50"/>
      <c r="K336" s="50"/>
      <c r="L336" s="50"/>
      <c r="M336" s="65"/>
      <c r="N336" s="65"/>
      <c r="O336" s="65"/>
      <c r="P336" s="64"/>
      <c r="Q336" s="50"/>
      <c r="R336" s="50"/>
      <c r="S336" s="50"/>
      <c r="T336" s="50"/>
      <c r="U336" s="50"/>
      <c r="V336" s="65"/>
      <c r="W336" s="65"/>
      <c r="X336" s="65"/>
      <c r="Y336" s="64"/>
      <c r="Z336" s="52"/>
      <c r="AA336" s="50"/>
      <c r="AB336" s="50"/>
      <c r="AC336" s="50"/>
      <c r="AD336" s="65"/>
      <c r="AE336" s="65"/>
      <c r="AF336" s="2"/>
      <c r="AG336" s="64"/>
      <c r="AH336" s="50"/>
      <c r="AI336" s="50"/>
      <c r="AJ336" s="50"/>
      <c r="AK336" s="50"/>
      <c r="AL336" s="50"/>
      <c r="AM336" s="50"/>
      <c r="AN336" s="65"/>
      <c r="AO336" s="65"/>
      <c r="AP336" s="65"/>
      <c r="AQ336" s="64"/>
      <c r="AR336" s="50"/>
      <c r="AS336" s="50"/>
      <c r="AT336" s="50"/>
      <c r="AU336" s="50"/>
      <c r="AV336" s="50"/>
      <c r="AW336" s="50"/>
      <c r="AX336" s="65"/>
      <c r="AY336" s="65"/>
      <c r="AZ336" s="65"/>
      <c r="BA336" s="64"/>
      <c r="BB336" s="50"/>
      <c r="BC336" s="50"/>
    </row>
    <row r="337" spans="1:55" x14ac:dyDescent="0.25">
      <c r="A337" s="50"/>
      <c r="C337" s="50"/>
      <c r="D337" s="50"/>
      <c r="E337" s="50"/>
      <c r="F337" s="50"/>
      <c r="G337" s="50"/>
      <c r="H337" s="50"/>
      <c r="I337" s="50"/>
      <c r="J337" s="50"/>
      <c r="K337" s="50"/>
      <c r="L337" s="50"/>
      <c r="M337" s="65"/>
      <c r="N337" s="65"/>
      <c r="O337" s="65"/>
      <c r="P337" s="64"/>
      <c r="Q337" s="50"/>
      <c r="R337" s="50"/>
      <c r="S337" s="50"/>
      <c r="T337" s="50"/>
      <c r="U337" s="50"/>
      <c r="V337" s="65"/>
      <c r="W337" s="65"/>
      <c r="X337" s="65"/>
      <c r="Y337" s="64"/>
      <c r="Z337" s="52"/>
      <c r="AA337" s="50"/>
      <c r="AB337" s="50"/>
      <c r="AC337" s="50"/>
      <c r="AD337" s="65"/>
      <c r="AE337" s="65"/>
      <c r="AF337" s="2"/>
      <c r="AG337" s="64"/>
      <c r="AH337" s="50"/>
      <c r="AI337" s="50"/>
      <c r="AJ337" s="50"/>
      <c r="AK337" s="50"/>
      <c r="AL337" s="50"/>
      <c r="AM337" s="50"/>
      <c r="AN337" s="65"/>
      <c r="AO337" s="65"/>
      <c r="AP337" s="65"/>
      <c r="AQ337" s="64"/>
      <c r="AR337" s="50"/>
      <c r="AS337" s="50"/>
      <c r="AT337" s="50"/>
      <c r="AU337" s="50"/>
      <c r="AV337" s="50"/>
      <c r="AW337" s="50"/>
      <c r="AX337" s="65"/>
      <c r="AY337" s="65"/>
      <c r="AZ337" s="65"/>
      <c r="BA337" s="64"/>
      <c r="BB337" s="50"/>
      <c r="BC337" s="50"/>
    </row>
    <row r="338" spans="1:55" x14ac:dyDescent="0.25">
      <c r="A338" s="50"/>
      <c r="C338" s="50"/>
      <c r="D338" s="50"/>
      <c r="E338" s="50"/>
      <c r="F338" s="50"/>
      <c r="G338" s="50"/>
      <c r="H338" s="50"/>
      <c r="I338" s="50"/>
      <c r="J338" s="50"/>
      <c r="K338" s="50"/>
      <c r="L338" s="50"/>
      <c r="M338" s="65"/>
      <c r="N338" s="65"/>
      <c r="O338" s="65"/>
      <c r="P338" s="64"/>
      <c r="Q338" s="50"/>
      <c r="R338" s="50"/>
      <c r="S338" s="50"/>
      <c r="T338" s="50"/>
      <c r="U338" s="50"/>
      <c r="V338" s="65"/>
      <c r="W338" s="65"/>
      <c r="X338" s="65"/>
      <c r="Y338" s="64"/>
      <c r="Z338" s="52"/>
      <c r="AA338" s="50"/>
      <c r="AB338" s="50"/>
      <c r="AC338" s="50"/>
      <c r="AD338" s="65"/>
      <c r="AE338" s="65"/>
      <c r="AF338" s="2"/>
      <c r="AG338" s="64"/>
      <c r="AH338" s="50"/>
      <c r="AI338" s="50"/>
      <c r="AJ338" s="50"/>
      <c r="AK338" s="50"/>
      <c r="AL338" s="50"/>
      <c r="AM338" s="50"/>
      <c r="AN338" s="65"/>
      <c r="AO338" s="65"/>
      <c r="AP338" s="65"/>
      <c r="AQ338" s="64"/>
      <c r="AR338" s="50"/>
      <c r="AS338" s="50"/>
      <c r="AT338" s="50"/>
      <c r="AU338" s="50"/>
      <c r="AV338" s="50"/>
      <c r="AW338" s="50"/>
      <c r="AX338" s="65"/>
      <c r="AY338" s="65"/>
      <c r="AZ338" s="65"/>
      <c r="BA338" s="64"/>
      <c r="BB338" s="50"/>
      <c r="BC338" s="50"/>
    </row>
    <row r="339" spans="1:55" x14ac:dyDescent="0.25">
      <c r="A339" s="50"/>
      <c r="C339" s="50"/>
      <c r="D339" s="50"/>
      <c r="E339" s="50"/>
      <c r="F339" s="50"/>
      <c r="G339" s="50"/>
      <c r="H339" s="50"/>
      <c r="I339" s="50"/>
      <c r="J339" s="50"/>
      <c r="K339" s="50"/>
      <c r="L339" s="50"/>
      <c r="M339" s="65"/>
      <c r="N339" s="65"/>
      <c r="O339" s="65"/>
      <c r="P339" s="64"/>
      <c r="Q339" s="50"/>
      <c r="R339" s="50"/>
      <c r="S339" s="50"/>
      <c r="T339" s="50"/>
      <c r="U339" s="50"/>
      <c r="V339" s="65"/>
      <c r="W339" s="65"/>
      <c r="X339" s="65"/>
      <c r="Y339" s="64"/>
      <c r="Z339" s="52"/>
      <c r="AA339" s="50"/>
      <c r="AB339" s="50"/>
      <c r="AC339" s="50"/>
      <c r="AD339" s="65"/>
      <c r="AE339" s="65"/>
      <c r="AF339" s="2"/>
      <c r="AG339" s="64"/>
      <c r="AH339" s="50"/>
      <c r="AI339" s="50"/>
      <c r="AJ339" s="50"/>
      <c r="AK339" s="50"/>
      <c r="AL339" s="50"/>
      <c r="AM339" s="50"/>
      <c r="AN339" s="65"/>
      <c r="AO339" s="65"/>
      <c r="AP339" s="65"/>
      <c r="AQ339" s="64"/>
      <c r="AR339" s="50"/>
      <c r="AS339" s="50"/>
      <c r="AT339" s="50"/>
      <c r="AU339" s="50"/>
      <c r="AV339" s="50"/>
      <c r="AW339" s="50"/>
      <c r="AX339" s="65"/>
      <c r="AY339" s="65"/>
      <c r="AZ339" s="65"/>
      <c r="BA339" s="64"/>
      <c r="BB339" s="50"/>
      <c r="BC339" s="50"/>
    </row>
    <row r="340" spans="1:55" x14ac:dyDescent="0.25">
      <c r="A340" s="50"/>
      <c r="C340" s="50"/>
      <c r="D340" s="50"/>
      <c r="E340" s="50"/>
      <c r="F340" s="50"/>
      <c r="G340" s="50"/>
      <c r="H340" s="50"/>
      <c r="I340" s="50"/>
      <c r="J340" s="50"/>
      <c r="K340" s="50"/>
      <c r="L340" s="50"/>
      <c r="M340" s="65"/>
      <c r="N340" s="65"/>
      <c r="O340" s="65"/>
      <c r="P340" s="64"/>
      <c r="Q340" s="50"/>
      <c r="R340" s="50"/>
      <c r="S340" s="50"/>
      <c r="T340" s="50"/>
      <c r="U340" s="50"/>
      <c r="V340" s="65"/>
      <c r="W340" s="65"/>
      <c r="X340" s="65"/>
      <c r="Y340" s="64"/>
      <c r="Z340" s="52"/>
      <c r="AA340" s="50"/>
      <c r="AB340" s="50"/>
      <c r="AC340" s="50"/>
      <c r="AD340" s="65"/>
      <c r="AE340" s="65"/>
      <c r="AF340" s="2"/>
      <c r="AG340" s="64"/>
      <c r="AH340" s="50"/>
      <c r="AI340" s="50"/>
      <c r="AJ340" s="50"/>
      <c r="AK340" s="50"/>
      <c r="AL340" s="50"/>
      <c r="AM340" s="50"/>
      <c r="AN340" s="65"/>
      <c r="AO340" s="65"/>
      <c r="AP340" s="65"/>
      <c r="AQ340" s="64"/>
      <c r="AR340" s="50"/>
      <c r="AS340" s="50"/>
      <c r="AT340" s="50"/>
      <c r="AU340" s="50"/>
      <c r="AV340" s="50"/>
      <c r="AW340" s="50"/>
      <c r="AX340" s="65"/>
      <c r="AY340" s="65"/>
      <c r="AZ340" s="65"/>
      <c r="BA340" s="64"/>
      <c r="BB340" s="50"/>
      <c r="BC340" s="50"/>
    </row>
    <row r="341" spans="1:55" x14ac:dyDescent="0.25">
      <c r="A341" s="50"/>
      <c r="C341" s="50"/>
      <c r="D341" s="50"/>
      <c r="E341" s="50"/>
      <c r="F341" s="50"/>
      <c r="G341" s="50"/>
      <c r="H341" s="50"/>
      <c r="I341" s="50"/>
      <c r="J341" s="50"/>
      <c r="K341" s="50"/>
      <c r="L341" s="50"/>
      <c r="M341" s="65"/>
      <c r="N341" s="65"/>
      <c r="O341" s="65"/>
      <c r="P341" s="64"/>
      <c r="Q341" s="50"/>
      <c r="R341" s="50"/>
      <c r="S341" s="50"/>
      <c r="T341" s="50"/>
      <c r="U341" s="50"/>
      <c r="V341" s="65"/>
      <c r="W341" s="65"/>
      <c r="X341" s="65"/>
      <c r="Y341" s="64"/>
      <c r="Z341" s="52"/>
      <c r="AA341" s="50"/>
      <c r="AB341" s="50"/>
      <c r="AC341" s="50"/>
      <c r="AD341" s="65"/>
      <c r="AE341" s="65"/>
      <c r="AF341" s="2"/>
      <c r="AG341" s="64"/>
      <c r="AH341" s="50"/>
      <c r="AI341" s="50"/>
      <c r="AJ341" s="50"/>
      <c r="AK341" s="50"/>
      <c r="AL341" s="50"/>
      <c r="AM341" s="50"/>
      <c r="AN341" s="65"/>
      <c r="AO341" s="65"/>
      <c r="AP341" s="65"/>
      <c r="AQ341" s="64"/>
      <c r="AR341" s="50"/>
      <c r="AS341" s="50"/>
      <c r="AT341" s="50"/>
      <c r="AU341" s="50"/>
      <c r="AV341" s="50"/>
      <c r="AW341" s="50"/>
      <c r="AX341" s="65"/>
      <c r="AY341" s="65"/>
      <c r="AZ341" s="65"/>
      <c r="BA341" s="64"/>
      <c r="BB341" s="50"/>
      <c r="BC341" s="50"/>
    </row>
    <row r="342" spans="1:55" x14ac:dyDescent="0.25">
      <c r="A342" s="50"/>
      <c r="C342" s="50"/>
      <c r="D342" s="50"/>
      <c r="E342" s="50"/>
      <c r="F342" s="50"/>
      <c r="G342" s="50"/>
      <c r="H342" s="50"/>
      <c r="I342" s="50"/>
      <c r="J342" s="50"/>
      <c r="K342" s="50"/>
      <c r="L342" s="50"/>
      <c r="M342" s="65"/>
      <c r="N342" s="65"/>
      <c r="O342" s="65"/>
      <c r="P342" s="64"/>
      <c r="Q342" s="50"/>
      <c r="R342" s="50"/>
      <c r="S342" s="50"/>
      <c r="T342" s="50"/>
      <c r="U342" s="50"/>
      <c r="V342" s="65"/>
      <c r="W342" s="65"/>
      <c r="X342" s="65"/>
      <c r="Y342" s="64"/>
      <c r="Z342" s="52"/>
      <c r="AA342" s="50"/>
      <c r="AB342" s="50"/>
      <c r="AC342" s="50"/>
      <c r="AD342" s="65"/>
      <c r="AE342" s="65"/>
      <c r="AF342" s="2"/>
      <c r="AG342" s="64"/>
      <c r="AH342" s="50"/>
      <c r="AI342" s="50"/>
      <c r="AJ342" s="50"/>
      <c r="AK342" s="50"/>
      <c r="AL342" s="50"/>
      <c r="AM342" s="50"/>
      <c r="AN342" s="65"/>
      <c r="AO342" s="65"/>
      <c r="AP342" s="65"/>
      <c r="AQ342" s="64"/>
      <c r="AR342" s="50"/>
      <c r="AS342" s="50"/>
      <c r="AT342" s="50"/>
      <c r="AU342" s="50"/>
      <c r="AV342" s="50"/>
      <c r="AW342" s="50"/>
      <c r="AX342" s="65"/>
      <c r="AY342" s="65"/>
      <c r="AZ342" s="65"/>
      <c r="BA342" s="64"/>
      <c r="BB342" s="50"/>
      <c r="BC342" s="50"/>
    </row>
    <row r="343" spans="1:55" x14ac:dyDescent="0.25">
      <c r="A343" s="50"/>
      <c r="C343" s="50"/>
      <c r="D343" s="50"/>
      <c r="E343" s="50"/>
      <c r="F343" s="50"/>
      <c r="G343" s="50"/>
      <c r="H343" s="50"/>
      <c r="I343" s="50"/>
      <c r="J343" s="50"/>
      <c r="K343" s="50"/>
      <c r="L343" s="50"/>
      <c r="M343" s="65"/>
      <c r="N343" s="65"/>
      <c r="O343" s="65"/>
      <c r="P343" s="64"/>
      <c r="Q343" s="50"/>
      <c r="R343" s="50"/>
      <c r="S343" s="50"/>
      <c r="T343" s="50"/>
      <c r="U343" s="50"/>
      <c r="V343" s="65"/>
      <c r="W343" s="65"/>
      <c r="X343" s="65"/>
      <c r="Y343" s="64"/>
      <c r="Z343" s="52"/>
      <c r="AA343" s="50"/>
      <c r="AB343" s="50"/>
      <c r="AC343" s="50"/>
      <c r="AD343" s="65"/>
      <c r="AE343" s="65"/>
      <c r="AF343" s="2"/>
      <c r="AG343" s="64"/>
      <c r="AH343" s="50"/>
      <c r="AI343" s="50"/>
      <c r="AJ343" s="50"/>
      <c r="AK343" s="50"/>
      <c r="AL343" s="50"/>
      <c r="AM343" s="50"/>
      <c r="AN343" s="65"/>
      <c r="AO343" s="65"/>
      <c r="AP343" s="65"/>
      <c r="AQ343" s="64"/>
      <c r="AR343" s="50"/>
      <c r="AS343" s="50"/>
      <c r="AT343" s="50"/>
      <c r="AU343" s="50"/>
      <c r="AV343" s="50"/>
      <c r="AW343" s="50"/>
      <c r="AX343" s="65"/>
      <c r="AY343" s="65"/>
      <c r="AZ343" s="65"/>
      <c r="BA343" s="64"/>
      <c r="BB343" s="50"/>
      <c r="BC343" s="50"/>
    </row>
    <row r="344" spans="1:55" x14ac:dyDescent="0.25">
      <c r="A344" s="50"/>
      <c r="C344" s="50"/>
      <c r="D344" s="50"/>
      <c r="E344" s="50"/>
      <c r="F344" s="50"/>
      <c r="G344" s="50"/>
      <c r="H344" s="50"/>
      <c r="I344" s="50"/>
      <c r="J344" s="50"/>
      <c r="K344" s="50"/>
      <c r="L344" s="50"/>
      <c r="M344" s="65"/>
      <c r="N344" s="65"/>
      <c r="O344" s="65"/>
      <c r="P344" s="64"/>
      <c r="Q344" s="50"/>
      <c r="R344" s="50"/>
      <c r="S344" s="50"/>
      <c r="T344" s="50"/>
      <c r="U344" s="50"/>
      <c r="V344" s="65"/>
      <c r="W344" s="65"/>
      <c r="X344" s="65"/>
      <c r="Y344" s="64"/>
      <c r="Z344" s="52"/>
      <c r="AA344" s="50"/>
      <c r="AB344" s="50"/>
      <c r="AC344" s="50"/>
      <c r="AD344" s="65"/>
      <c r="AE344" s="65"/>
      <c r="AF344" s="2"/>
      <c r="AG344" s="64"/>
      <c r="AH344" s="50"/>
      <c r="AI344" s="50"/>
      <c r="AJ344" s="50"/>
      <c r="AK344" s="50"/>
      <c r="AL344" s="50"/>
      <c r="AM344" s="50"/>
      <c r="AN344" s="65"/>
      <c r="AO344" s="65"/>
      <c r="AP344" s="65"/>
      <c r="AQ344" s="64"/>
      <c r="AR344" s="50"/>
      <c r="AS344" s="50"/>
      <c r="AT344" s="50"/>
      <c r="AU344" s="50"/>
      <c r="AV344" s="50"/>
      <c r="AW344" s="50"/>
      <c r="AX344" s="65"/>
      <c r="AY344" s="65"/>
      <c r="AZ344" s="65"/>
      <c r="BA344" s="64"/>
      <c r="BB344" s="50"/>
      <c r="BC344" s="50"/>
    </row>
    <row r="345" spans="1:55" x14ac:dyDescent="0.25">
      <c r="A345" s="50"/>
      <c r="C345" s="50"/>
      <c r="D345" s="50"/>
      <c r="E345" s="50"/>
      <c r="F345" s="50"/>
      <c r="G345" s="50"/>
      <c r="H345" s="50"/>
      <c r="I345" s="50"/>
      <c r="J345" s="50"/>
      <c r="K345" s="50"/>
      <c r="L345" s="50"/>
      <c r="M345" s="65"/>
      <c r="N345" s="65"/>
      <c r="O345" s="65"/>
      <c r="P345" s="64"/>
      <c r="Q345" s="50"/>
      <c r="R345" s="50"/>
      <c r="S345" s="50"/>
      <c r="T345" s="50"/>
      <c r="U345" s="50"/>
      <c r="V345" s="65"/>
      <c r="W345" s="65"/>
      <c r="X345" s="65"/>
      <c r="Y345" s="64"/>
      <c r="Z345" s="52"/>
      <c r="AA345" s="50"/>
      <c r="AB345" s="50"/>
      <c r="AC345" s="50"/>
      <c r="AD345" s="65"/>
      <c r="AE345" s="65"/>
      <c r="AF345" s="2"/>
      <c r="AG345" s="64"/>
      <c r="AH345" s="50"/>
      <c r="AI345" s="50"/>
      <c r="AJ345" s="50"/>
      <c r="AK345" s="50"/>
      <c r="AL345" s="50"/>
      <c r="AM345" s="50"/>
      <c r="AN345" s="65"/>
      <c r="AO345" s="65"/>
      <c r="AP345" s="65"/>
      <c r="AQ345" s="64"/>
      <c r="AR345" s="50"/>
      <c r="AS345" s="50"/>
      <c r="AT345" s="50"/>
      <c r="AU345" s="50"/>
      <c r="AV345" s="50"/>
      <c r="AW345" s="50"/>
      <c r="AX345" s="65"/>
      <c r="AY345" s="65"/>
      <c r="AZ345" s="65"/>
      <c r="BA345" s="64"/>
      <c r="BB345" s="50"/>
      <c r="BC345" s="50"/>
    </row>
    <row r="346" spans="1:55" x14ac:dyDescent="0.25">
      <c r="A346" s="50"/>
      <c r="C346" s="50"/>
      <c r="D346" s="50"/>
      <c r="E346" s="50"/>
      <c r="F346" s="50"/>
      <c r="G346" s="50"/>
      <c r="H346" s="50"/>
      <c r="I346" s="50"/>
      <c r="J346" s="50"/>
      <c r="K346" s="50"/>
      <c r="L346" s="50"/>
      <c r="M346" s="65"/>
      <c r="N346" s="65"/>
      <c r="O346" s="65"/>
      <c r="P346" s="64"/>
      <c r="Q346" s="50"/>
      <c r="R346" s="50"/>
      <c r="S346" s="50"/>
      <c r="T346" s="50"/>
      <c r="U346" s="50"/>
      <c r="V346" s="65"/>
      <c r="W346" s="65"/>
      <c r="X346" s="65"/>
      <c r="Y346" s="64"/>
      <c r="Z346" s="52"/>
      <c r="AA346" s="50"/>
      <c r="AB346" s="50"/>
      <c r="AC346" s="50"/>
      <c r="AD346" s="65"/>
      <c r="AE346" s="65"/>
      <c r="AF346" s="2"/>
      <c r="AG346" s="64"/>
      <c r="AH346" s="50"/>
      <c r="AI346" s="50"/>
      <c r="AJ346" s="50"/>
      <c r="AK346" s="50"/>
      <c r="AL346" s="50"/>
      <c r="AM346" s="50"/>
      <c r="AN346" s="65"/>
      <c r="AO346" s="65"/>
      <c r="AP346" s="65"/>
      <c r="AQ346" s="64"/>
      <c r="AR346" s="50"/>
      <c r="AS346" s="50"/>
      <c r="AT346" s="50"/>
      <c r="AU346" s="50"/>
      <c r="AV346" s="50"/>
      <c r="AW346" s="50"/>
      <c r="AX346" s="65"/>
      <c r="AY346" s="65"/>
      <c r="AZ346" s="65"/>
      <c r="BA346" s="64"/>
      <c r="BB346" s="50"/>
      <c r="BC346" s="50"/>
    </row>
    <row r="347" spans="1:55" x14ac:dyDescent="0.25">
      <c r="A347" s="50"/>
      <c r="C347" s="50"/>
      <c r="D347" s="50"/>
      <c r="E347" s="50"/>
      <c r="F347" s="50"/>
      <c r="G347" s="50"/>
      <c r="H347" s="50"/>
      <c r="I347" s="50"/>
      <c r="J347" s="50"/>
      <c r="K347" s="50"/>
      <c r="L347" s="50"/>
      <c r="M347" s="65"/>
      <c r="N347" s="65"/>
      <c r="O347" s="65"/>
      <c r="P347" s="64"/>
      <c r="Q347" s="50"/>
      <c r="R347" s="50"/>
      <c r="S347" s="50"/>
      <c r="T347" s="50"/>
      <c r="U347" s="50"/>
      <c r="V347" s="65"/>
      <c r="W347" s="65"/>
      <c r="X347" s="65"/>
      <c r="Y347" s="64"/>
      <c r="Z347" s="52"/>
      <c r="AA347" s="50"/>
      <c r="AB347" s="50"/>
      <c r="AC347" s="50"/>
      <c r="AD347" s="65"/>
      <c r="AE347" s="65"/>
      <c r="AF347" s="2"/>
      <c r="AG347" s="64"/>
      <c r="AH347" s="50"/>
      <c r="AI347" s="50"/>
      <c r="AJ347" s="50"/>
      <c r="AK347" s="50"/>
      <c r="AL347" s="50"/>
      <c r="AM347" s="50"/>
      <c r="AN347" s="65"/>
      <c r="AO347" s="65"/>
      <c r="AP347" s="65"/>
      <c r="AQ347" s="64"/>
      <c r="AR347" s="50"/>
      <c r="AS347" s="50"/>
      <c r="AT347" s="50"/>
      <c r="AU347" s="50"/>
      <c r="AV347" s="50"/>
      <c r="AW347" s="50"/>
      <c r="AX347" s="65"/>
      <c r="AY347" s="65"/>
      <c r="AZ347" s="65"/>
      <c r="BA347" s="64"/>
      <c r="BB347" s="50"/>
      <c r="BC347" s="50"/>
    </row>
    <row r="348" spans="1:55" x14ac:dyDescent="0.25">
      <c r="A348" s="50"/>
      <c r="C348" s="50"/>
      <c r="D348" s="50"/>
      <c r="E348" s="50"/>
      <c r="F348" s="50"/>
      <c r="G348" s="50"/>
      <c r="H348" s="50"/>
      <c r="I348" s="50"/>
      <c r="J348" s="50"/>
      <c r="K348" s="50"/>
      <c r="L348" s="50"/>
      <c r="M348" s="65"/>
      <c r="N348" s="65"/>
      <c r="O348" s="65"/>
      <c r="P348" s="64"/>
      <c r="Q348" s="50"/>
      <c r="R348" s="50"/>
      <c r="S348" s="50"/>
      <c r="T348" s="50"/>
      <c r="U348" s="50"/>
      <c r="V348" s="65"/>
      <c r="W348" s="65"/>
      <c r="X348" s="65"/>
      <c r="Y348" s="64"/>
      <c r="Z348" s="52"/>
      <c r="AA348" s="50"/>
      <c r="AB348" s="50"/>
      <c r="AC348" s="50"/>
      <c r="AD348" s="65"/>
      <c r="AE348" s="65"/>
      <c r="AF348" s="2"/>
      <c r="AG348" s="64"/>
      <c r="AH348" s="50"/>
      <c r="AI348" s="50"/>
      <c r="AJ348" s="50"/>
      <c r="AK348" s="50"/>
      <c r="AL348" s="50"/>
      <c r="AM348" s="50"/>
      <c r="AN348" s="65"/>
      <c r="AO348" s="65"/>
      <c r="AP348" s="65"/>
      <c r="AQ348" s="64"/>
      <c r="AR348" s="50"/>
      <c r="AS348" s="50"/>
      <c r="AT348" s="50"/>
      <c r="AU348" s="50"/>
      <c r="AV348" s="50"/>
      <c r="AW348" s="50"/>
      <c r="AX348" s="65"/>
      <c r="AY348" s="65"/>
      <c r="AZ348" s="65"/>
      <c r="BA348" s="64"/>
      <c r="BB348" s="50"/>
      <c r="BC348" s="50"/>
    </row>
    <row r="349" spans="1:55" x14ac:dyDescent="0.25">
      <c r="A349" s="50"/>
      <c r="C349" s="50"/>
      <c r="D349" s="50"/>
      <c r="E349" s="50"/>
      <c r="F349" s="50"/>
      <c r="G349" s="50"/>
      <c r="H349" s="50"/>
      <c r="I349" s="50"/>
      <c r="J349" s="50"/>
      <c r="K349" s="50"/>
      <c r="L349" s="50"/>
      <c r="M349" s="65"/>
      <c r="N349" s="65"/>
      <c r="O349" s="65"/>
      <c r="P349" s="64"/>
      <c r="Q349" s="50"/>
      <c r="R349" s="50"/>
      <c r="S349" s="50"/>
      <c r="T349" s="50"/>
      <c r="U349" s="50"/>
      <c r="V349" s="65"/>
      <c r="W349" s="65"/>
      <c r="X349" s="65"/>
      <c r="Y349" s="64"/>
      <c r="Z349" s="52"/>
      <c r="AA349" s="50"/>
      <c r="AB349" s="50"/>
      <c r="AC349" s="50"/>
      <c r="AD349" s="65"/>
      <c r="AE349" s="65"/>
      <c r="AF349" s="2"/>
      <c r="AG349" s="64"/>
      <c r="AH349" s="50"/>
      <c r="AI349" s="50"/>
      <c r="AJ349" s="50"/>
      <c r="AK349" s="50"/>
      <c r="AL349" s="50"/>
      <c r="AM349" s="50"/>
      <c r="AN349" s="65"/>
      <c r="AO349" s="65"/>
      <c r="AP349" s="65"/>
      <c r="AQ349" s="64"/>
      <c r="AR349" s="50"/>
      <c r="AS349" s="50"/>
      <c r="AT349" s="50"/>
      <c r="AU349" s="50"/>
      <c r="AV349" s="50"/>
      <c r="AW349" s="50"/>
      <c r="AX349" s="65"/>
      <c r="AY349" s="65"/>
      <c r="AZ349" s="65"/>
      <c r="BA349" s="64"/>
      <c r="BB349" s="50"/>
      <c r="BC349" s="50"/>
    </row>
    <row r="350" spans="1:55" x14ac:dyDescent="0.25">
      <c r="A350" s="50"/>
      <c r="C350" s="50"/>
      <c r="D350" s="50"/>
      <c r="E350" s="50"/>
      <c r="F350" s="50"/>
      <c r="G350" s="50"/>
      <c r="H350" s="50"/>
      <c r="I350" s="50"/>
      <c r="J350" s="50"/>
      <c r="K350" s="50"/>
      <c r="L350" s="50"/>
      <c r="M350" s="65"/>
      <c r="N350" s="65"/>
      <c r="O350" s="65"/>
      <c r="P350" s="64"/>
      <c r="Q350" s="50"/>
      <c r="R350" s="50"/>
      <c r="S350" s="50"/>
      <c r="T350" s="50"/>
      <c r="U350" s="50"/>
      <c r="V350" s="65"/>
      <c r="W350" s="65"/>
      <c r="X350" s="65"/>
      <c r="Y350" s="64"/>
      <c r="Z350" s="52"/>
      <c r="AA350" s="50"/>
      <c r="AB350" s="50"/>
      <c r="AC350" s="50"/>
      <c r="AD350" s="65"/>
      <c r="AE350" s="65"/>
      <c r="AF350" s="2"/>
      <c r="AG350" s="64"/>
      <c r="AH350" s="50"/>
      <c r="AI350" s="50"/>
      <c r="AJ350" s="50"/>
      <c r="AK350" s="50"/>
      <c r="AL350" s="50"/>
      <c r="AM350" s="50"/>
      <c r="AN350" s="65"/>
      <c r="AO350" s="65"/>
      <c r="AP350" s="65"/>
      <c r="AQ350" s="64"/>
      <c r="AR350" s="50"/>
      <c r="AS350" s="50"/>
      <c r="AT350" s="50"/>
      <c r="AU350" s="50"/>
      <c r="AV350" s="50"/>
      <c r="AW350" s="50"/>
      <c r="AX350" s="65"/>
      <c r="AY350" s="65"/>
      <c r="AZ350" s="65"/>
      <c r="BA350" s="64"/>
      <c r="BB350" s="50"/>
      <c r="BC350" s="50"/>
    </row>
    <row r="351" spans="1:55" x14ac:dyDescent="0.25">
      <c r="A351" s="50"/>
      <c r="C351" s="50"/>
      <c r="D351" s="50"/>
      <c r="E351" s="50"/>
      <c r="F351" s="50"/>
      <c r="G351" s="50"/>
      <c r="H351" s="50"/>
      <c r="I351" s="50"/>
      <c r="J351" s="50"/>
      <c r="K351" s="50"/>
      <c r="L351" s="50"/>
      <c r="M351" s="65"/>
      <c r="N351" s="65"/>
      <c r="O351" s="65"/>
      <c r="P351" s="64"/>
      <c r="Q351" s="50"/>
      <c r="R351" s="50"/>
      <c r="S351" s="50"/>
      <c r="T351" s="50"/>
      <c r="U351" s="50"/>
      <c r="V351" s="65"/>
      <c r="W351" s="65"/>
      <c r="X351" s="65"/>
      <c r="Y351" s="64"/>
      <c r="Z351" s="52"/>
      <c r="AA351" s="50"/>
      <c r="AB351" s="50"/>
      <c r="AC351" s="50"/>
      <c r="AD351" s="65"/>
      <c r="AE351" s="65"/>
      <c r="AF351" s="2"/>
      <c r="AG351" s="64"/>
      <c r="AH351" s="50"/>
      <c r="AI351" s="50"/>
      <c r="AJ351" s="50"/>
      <c r="AK351" s="50"/>
      <c r="AL351" s="50"/>
      <c r="AM351" s="50"/>
      <c r="AN351" s="65"/>
      <c r="AO351" s="65"/>
      <c r="AP351" s="65"/>
      <c r="AQ351" s="64"/>
      <c r="AR351" s="50"/>
      <c r="AS351" s="50"/>
      <c r="AT351" s="50"/>
      <c r="AU351" s="50"/>
      <c r="AV351" s="50"/>
      <c r="AW351" s="50"/>
      <c r="AX351" s="65"/>
      <c r="AY351" s="65"/>
      <c r="AZ351" s="65"/>
      <c r="BA351" s="64"/>
      <c r="BB351" s="50"/>
      <c r="BC351" s="50"/>
    </row>
    <row r="352" spans="1:55" x14ac:dyDescent="0.25">
      <c r="A352" s="50"/>
      <c r="C352" s="50"/>
      <c r="D352" s="50"/>
      <c r="E352" s="50"/>
      <c r="F352" s="50"/>
      <c r="G352" s="50"/>
      <c r="H352" s="50"/>
      <c r="I352" s="50"/>
      <c r="J352" s="50"/>
      <c r="K352" s="50"/>
      <c r="L352" s="50"/>
      <c r="M352" s="65"/>
      <c r="N352" s="65"/>
      <c r="O352" s="65"/>
      <c r="P352" s="64"/>
      <c r="Q352" s="50"/>
      <c r="R352" s="50"/>
      <c r="S352" s="50"/>
      <c r="T352" s="50"/>
      <c r="U352" s="50"/>
      <c r="V352" s="65"/>
      <c r="W352" s="65"/>
      <c r="X352" s="65"/>
      <c r="Y352" s="64"/>
      <c r="Z352" s="52"/>
      <c r="AA352" s="50"/>
      <c r="AB352" s="50"/>
      <c r="AC352" s="50"/>
      <c r="AD352" s="65"/>
      <c r="AE352" s="65"/>
      <c r="AF352" s="2"/>
      <c r="AG352" s="64"/>
      <c r="AH352" s="50"/>
      <c r="AI352" s="50"/>
      <c r="AJ352" s="50"/>
      <c r="AK352" s="50"/>
      <c r="AL352" s="50"/>
      <c r="AM352" s="50"/>
      <c r="AN352" s="65"/>
      <c r="AO352" s="65"/>
      <c r="AP352" s="65"/>
      <c r="AQ352" s="64"/>
      <c r="AR352" s="50"/>
      <c r="AS352" s="50"/>
      <c r="AT352" s="50"/>
      <c r="AU352" s="50"/>
      <c r="AV352" s="50"/>
      <c r="AW352" s="50"/>
      <c r="AX352" s="65"/>
      <c r="AY352" s="65"/>
      <c r="AZ352" s="65"/>
      <c r="BA352" s="64"/>
      <c r="BB352" s="50"/>
      <c r="BC352" s="50"/>
    </row>
    <row r="353" spans="1:55" x14ac:dyDescent="0.25">
      <c r="A353" s="50"/>
      <c r="C353" s="50"/>
      <c r="D353" s="50"/>
      <c r="E353" s="50"/>
      <c r="F353" s="50"/>
      <c r="G353" s="50"/>
      <c r="H353" s="50"/>
      <c r="I353" s="50"/>
      <c r="J353" s="50"/>
      <c r="K353" s="50"/>
      <c r="L353" s="50"/>
      <c r="M353" s="65"/>
      <c r="N353" s="65"/>
      <c r="O353" s="65"/>
      <c r="P353" s="64"/>
      <c r="Q353" s="50"/>
      <c r="R353" s="50"/>
      <c r="S353" s="50"/>
      <c r="T353" s="50"/>
      <c r="U353" s="50"/>
      <c r="V353" s="65"/>
      <c r="W353" s="65"/>
      <c r="X353" s="65"/>
      <c r="Y353" s="64"/>
      <c r="Z353" s="52"/>
      <c r="AA353" s="50"/>
      <c r="AB353" s="50"/>
      <c r="AC353" s="50"/>
      <c r="AD353" s="65"/>
      <c r="AE353" s="65"/>
      <c r="AF353" s="2"/>
      <c r="AG353" s="64"/>
      <c r="AH353" s="50"/>
      <c r="AI353" s="50"/>
      <c r="AJ353" s="50"/>
      <c r="AK353" s="50"/>
      <c r="AL353" s="50"/>
      <c r="AM353" s="50"/>
      <c r="AN353" s="65"/>
      <c r="AO353" s="65"/>
      <c r="AP353" s="65"/>
      <c r="AQ353" s="64"/>
      <c r="AR353" s="50"/>
      <c r="AS353" s="50"/>
      <c r="AT353" s="50"/>
      <c r="AU353" s="50"/>
      <c r="AV353" s="50"/>
      <c r="AW353" s="50"/>
      <c r="AX353" s="65"/>
      <c r="AY353" s="65"/>
      <c r="AZ353" s="65"/>
      <c r="BA353" s="64"/>
      <c r="BB353" s="50"/>
      <c r="BC353" s="50"/>
    </row>
    <row r="354" spans="1:55" x14ac:dyDescent="0.25">
      <c r="A354" s="50"/>
      <c r="C354" s="50"/>
      <c r="D354" s="50"/>
      <c r="E354" s="50"/>
      <c r="F354" s="50"/>
      <c r="G354" s="50"/>
      <c r="H354" s="50"/>
      <c r="I354" s="50"/>
      <c r="J354" s="50"/>
      <c r="K354" s="50"/>
      <c r="L354" s="50"/>
      <c r="M354" s="65"/>
      <c r="N354" s="65"/>
      <c r="O354" s="65"/>
      <c r="P354" s="64"/>
      <c r="Q354" s="50"/>
      <c r="R354" s="50"/>
      <c r="S354" s="50"/>
      <c r="T354" s="50"/>
      <c r="U354" s="50"/>
      <c r="V354" s="65"/>
      <c r="W354" s="65"/>
      <c r="X354" s="65"/>
      <c r="Y354" s="64"/>
      <c r="Z354" s="52"/>
      <c r="AA354" s="50"/>
      <c r="AB354" s="50"/>
      <c r="AC354" s="50"/>
      <c r="AD354" s="65"/>
      <c r="AE354" s="65"/>
      <c r="AF354" s="2"/>
      <c r="AG354" s="64"/>
      <c r="AH354" s="50"/>
      <c r="AI354" s="50"/>
      <c r="AJ354" s="50"/>
      <c r="AK354" s="50"/>
      <c r="AL354" s="50"/>
      <c r="AM354" s="50"/>
      <c r="AN354" s="65"/>
      <c r="AO354" s="65"/>
      <c r="AP354" s="65"/>
      <c r="AQ354" s="64"/>
      <c r="AR354" s="50"/>
      <c r="AS354" s="50"/>
      <c r="AT354" s="50"/>
      <c r="AU354" s="50"/>
      <c r="AV354" s="50"/>
      <c r="AW354" s="50"/>
      <c r="AX354" s="65"/>
      <c r="AY354" s="65"/>
      <c r="AZ354" s="65"/>
      <c r="BA354" s="64"/>
      <c r="BB354" s="50"/>
      <c r="BC354" s="50"/>
    </row>
    <row r="355" spans="1:55" x14ac:dyDescent="0.25">
      <c r="A355" s="50"/>
      <c r="C355" s="50"/>
      <c r="D355" s="50"/>
      <c r="E355" s="50"/>
      <c r="F355" s="50"/>
      <c r="G355" s="50"/>
      <c r="H355" s="50"/>
      <c r="I355" s="50"/>
      <c r="J355" s="50"/>
      <c r="K355" s="50"/>
      <c r="L355" s="50"/>
      <c r="M355" s="65"/>
      <c r="N355" s="65"/>
      <c r="O355" s="65"/>
      <c r="P355" s="64"/>
      <c r="Q355" s="50"/>
      <c r="R355" s="50"/>
      <c r="S355" s="50"/>
      <c r="T355" s="50"/>
      <c r="U355" s="50"/>
      <c r="V355" s="65"/>
      <c r="W355" s="65"/>
      <c r="X355" s="65"/>
      <c r="Y355" s="64"/>
      <c r="Z355" s="52"/>
      <c r="AA355" s="50"/>
      <c r="AB355" s="50"/>
      <c r="AC355" s="50"/>
      <c r="AD355" s="65"/>
      <c r="AE355" s="65"/>
      <c r="AF355" s="2"/>
      <c r="AG355" s="64"/>
      <c r="AH355" s="50"/>
      <c r="AI355" s="50"/>
      <c r="AJ355" s="50"/>
      <c r="AK355" s="50"/>
      <c r="AL355" s="50"/>
      <c r="AM355" s="50"/>
      <c r="AN355" s="65"/>
      <c r="AO355" s="65"/>
      <c r="AP355" s="65"/>
      <c r="AQ355" s="64"/>
      <c r="AR355" s="50"/>
      <c r="AS355" s="50"/>
      <c r="AT355" s="50"/>
      <c r="AU355" s="50"/>
      <c r="AV355" s="50"/>
      <c r="AW355" s="50"/>
      <c r="AX355" s="65"/>
      <c r="AY355" s="65"/>
      <c r="AZ355" s="65"/>
      <c r="BA355" s="64"/>
      <c r="BB355" s="50"/>
      <c r="BC355" s="50"/>
    </row>
    <row r="356" spans="1:55" x14ac:dyDescent="0.25">
      <c r="A356" s="50"/>
      <c r="C356" s="50"/>
      <c r="D356" s="50"/>
      <c r="E356" s="50"/>
      <c r="F356" s="50"/>
      <c r="G356" s="50"/>
      <c r="H356" s="50"/>
      <c r="I356" s="50"/>
      <c r="J356" s="50"/>
      <c r="K356" s="50"/>
      <c r="L356" s="50"/>
      <c r="M356" s="65"/>
      <c r="N356" s="65"/>
      <c r="O356" s="65"/>
      <c r="P356" s="64"/>
      <c r="Q356" s="50"/>
      <c r="R356" s="50"/>
      <c r="S356" s="50"/>
      <c r="T356" s="50"/>
      <c r="U356" s="50"/>
      <c r="V356" s="65"/>
      <c r="W356" s="65"/>
      <c r="X356" s="65"/>
      <c r="Y356" s="64"/>
      <c r="Z356" s="52"/>
      <c r="AA356" s="50"/>
      <c r="AB356" s="50"/>
      <c r="AC356" s="50"/>
      <c r="AD356" s="65"/>
      <c r="AE356" s="65"/>
      <c r="AF356" s="2"/>
      <c r="AG356" s="64"/>
      <c r="AH356" s="50"/>
      <c r="AI356" s="50"/>
      <c r="AJ356" s="50"/>
      <c r="AK356" s="50"/>
      <c r="AL356" s="50"/>
      <c r="AM356" s="50"/>
      <c r="AN356" s="65"/>
      <c r="AO356" s="65"/>
      <c r="AP356" s="65"/>
      <c r="AQ356" s="64"/>
      <c r="AR356" s="50"/>
      <c r="AS356" s="50"/>
      <c r="AT356" s="50"/>
      <c r="AU356" s="50"/>
      <c r="AV356" s="50"/>
      <c r="AW356" s="50"/>
      <c r="AX356" s="65"/>
      <c r="AY356" s="65"/>
      <c r="AZ356" s="65"/>
      <c r="BA356" s="64"/>
      <c r="BB356" s="50"/>
      <c r="BC356" s="50"/>
    </row>
    <row r="357" spans="1:55" x14ac:dyDescent="0.25">
      <c r="A357" s="50"/>
      <c r="C357" s="50"/>
      <c r="D357" s="50"/>
      <c r="E357" s="50"/>
      <c r="F357" s="50"/>
      <c r="G357" s="50"/>
      <c r="H357" s="50"/>
      <c r="I357" s="50"/>
      <c r="J357" s="50"/>
      <c r="K357" s="50"/>
      <c r="L357" s="50"/>
      <c r="M357" s="65"/>
      <c r="N357" s="65"/>
      <c r="O357" s="65"/>
      <c r="P357" s="64"/>
      <c r="Q357" s="50"/>
      <c r="R357" s="50"/>
      <c r="S357" s="50"/>
      <c r="T357" s="50"/>
      <c r="U357" s="50"/>
      <c r="V357" s="65"/>
      <c r="W357" s="65"/>
      <c r="X357" s="65"/>
      <c r="Y357" s="64"/>
      <c r="Z357" s="52"/>
      <c r="AA357" s="50"/>
      <c r="AB357" s="50"/>
      <c r="AC357" s="50"/>
      <c r="AD357" s="65"/>
      <c r="AE357" s="65"/>
      <c r="AF357" s="2"/>
      <c r="AG357" s="64"/>
      <c r="AH357" s="50"/>
      <c r="AI357" s="50"/>
      <c r="AJ357" s="50"/>
      <c r="AK357" s="50"/>
      <c r="AL357" s="50"/>
      <c r="AM357" s="50"/>
      <c r="AN357" s="65"/>
      <c r="AO357" s="65"/>
      <c r="AP357" s="65"/>
      <c r="AQ357" s="64"/>
      <c r="AR357" s="50"/>
      <c r="AS357" s="50"/>
      <c r="AT357" s="50"/>
      <c r="AU357" s="50"/>
      <c r="AV357" s="50"/>
      <c r="AW357" s="50"/>
      <c r="AX357" s="65"/>
      <c r="AY357" s="65"/>
      <c r="AZ357" s="65"/>
      <c r="BA357" s="64"/>
      <c r="BB357" s="50"/>
      <c r="BC357" s="50"/>
    </row>
    <row r="358" spans="1:55" x14ac:dyDescent="0.25">
      <c r="A358" s="50"/>
      <c r="C358" s="50"/>
      <c r="D358" s="50"/>
      <c r="E358" s="50"/>
      <c r="F358" s="50"/>
      <c r="G358" s="50"/>
      <c r="H358" s="50"/>
      <c r="I358" s="50"/>
      <c r="J358" s="50"/>
      <c r="K358" s="50"/>
      <c r="L358" s="50"/>
      <c r="M358" s="65"/>
      <c r="N358" s="65"/>
      <c r="O358" s="65"/>
      <c r="P358" s="64"/>
      <c r="Q358" s="50"/>
      <c r="R358" s="50"/>
      <c r="S358" s="50"/>
      <c r="T358" s="50"/>
      <c r="U358" s="50"/>
      <c r="V358" s="65"/>
      <c r="W358" s="65"/>
      <c r="X358" s="65"/>
      <c r="Y358" s="64"/>
      <c r="Z358" s="52"/>
      <c r="AA358" s="50"/>
      <c r="AB358" s="50"/>
      <c r="AC358" s="50"/>
      <c r="AD358" s="65"/>
      <c r="AE358" s="65"/>
      <c r="AF358" s="2"/>
      <c r="AG358" s="64"/>
      <c r="AH358" s="50"/>
      <c r="AI358" s="50"/>
      <c r="AJ358" s="50"/>
      <c r="AK358" s="50"/>
      <c r="AL358" s="50"/>
      <c r="AM358" s="50"/>
      <c r="AN358" s="65"/>
      <c r="AO358" s="65"/>
      <c r="AP358" s="65"/>
      <c r="AQ358" s="64"/>
      <c r="AR358" s="50"/>
      <c r="AS358" s="50"/>
      <c r="AT358" s="50"/>
      <c r="AU358" s="50"/>
      <c r="AV358" s="50"/>
      <c r="AW358" s="50"/>
      <c r="AX358" s="65"/>
      <c r="AY358" s="65"/>
      <c r="AZ358" s="65"/>
      <c r="BA358" s="64"/>
      <c r="BB358" s="50"/>
      <c r="BC358" s="50"/>
    </row>
    <row r="359" spans="1:55" x14ac:dyDescent="0.25">
      <c r="A359" s="50"/>
      <c r="C359" s="50"/>
      <c r="D359" s="50"/>
      <c r="E359" s="50"/>
      <c r="F359" s="50"/>
      <c r="G359" s="50"/>
      <c r="H359" s="50"/>
      <c r="I359" s="50"/>
      <c r="J359" s="50"/>
      <c r="K359" s="50"/>
      <c r="L359" s="50"/>
      <c r="M359" s="65"/>
      <c r="N359" s="65"/>
      <c r="O359" s="65"/>
      <c r="P359" s="64"/>
      <c r="Q359" s="50"/>
      <c r="R359" s="50"/>
      <c r="S359" s="50"/>
      <c r="T359" s="50"/>
      <c r="U359" s="50"/>
      <c r="V359" s="65"/>
      <c r="W359" s="65"/>
      <c r="X359" s="65"/>
      <c r="Y359" s="64"/>
      <c r="Z359" s="52"/>
      <c r="AA359" s="50"/>
      <c r="AB359" s="50"/>
      <c r="AC359" s="50"/>
      <c r="AD359" s="65"/>
      <c r="AE359" s="65"/>
      <c r="AF359" s="2"/>
      <c r="AG359" s="64"/>
      <c r="AH359" s="50"/>
      <c r="AI359" s="50"/>
      <c r="AJ359" s="50"/>
      <c r="AK359" s="50"/>
      <c r="AL359" s="50"/>
      <c r="AM359" s="50"/>
      <c r="AN359" s="65"/>
      <c r="AO359" s="65"/>
      <c r="AP359" s="65"/>
      <c r="AQ359" s="64"/>
      <c r="AR359" s="50"/>
      <c r="AS359" s="50"/>
      <c r="AT359" s="50"/>
      <c r="AU359" s="50"/>
      <c r="AV359" s="50"/>
      <c r="AW359" s="50"/>
      <c r="AX359" s="65"/>
      <c r="AY359" s="65"/>
      <c r="AZ359" s="65"/>
      <c r="BA359" s="64"/>
      <c r="BB359" s="50"/>
      <c r="BC359" s="50"/>
    </row>
    <row r="360" spans="1:55" x14ac:dyDescent="0.25">
      <c r="A360" s="50"/>
      <c r="C360" s="50"/>
      <c r="D360" s="50"/>
      <c r="E360" s="50"/>
      <c r="F360" s="50"/>
      <c r="G360" s="50"/>
      <c r="H360" s="50"/>
      <c r="I360" s="50"/>
      <c r="J360" s="50"/>
      <c r="K360" s="50"/>
      <c r="L360" s="50"/>
      <c r="M360" s="65"/>
      <c r="N360" s="65"/>
      <c r="O360" s="65"/>
      <c r="P360" s="64"/>
      <c r="Q360" s="50"/>
      <c r="R360" s="50"/>
      <c r="S360" s="50"/>
      <c r="T360" s="50"/>
      <c r="U360" s="50"/>
      <c r="V360" s="65"/>
      <c r="W360" s="65"/>
      <c r="X360" s="65"/>
      <c r="Y360" s="64"/>
      <c r="Z360" s="52"/>
      <c r="AA360" s="50"/>
      <c r="AB360" s="50"/>
      <c r="AC360" s="50"/>
      <c r="AD360" s="65"/>
      <c r="AE360" s="65"/>
      <c r="AF360" s="2"/>
      <c r="AG360" s="64"/>
      <c r="AH360" s="50"/>
      <c r="AI360" s="50"/>
      <c r="AJ360" s="50"/>
      <c r="AK360" s="50"/>
      <c r="AL360" s="50"/>
      <c r="AM360" s="50"/>
      <c r="AN360" s="65"/>
      <c r="AO360" s="65"/>
      <c r="AP360" s="65"/>
      <c r="AQ360" s="64"/>
      <c r="AR360" s="50"/>
      <c r="AS360" s="50"/>
      <c r="AT360" s="50"/>
      <c r="AU360" s="50"/>
      <c r="AV360" s="50"/>
      <c r="AW360" s="50"/>
      <c r="AX360" s="65"/>
      <c r="AY360" s="65"/>
      <c r="AZ360" s="65"/>
      <c r="BA360" s="64"/>
      <c r="BB360" s="50"/>
      <c r="BC360" s="50"/>
    </row>
    <row r="361" spans="1:55" x14ac:dyDescent="0.25">
      <c r="A361" s="50"/>
      <c r="C361" s="50"/>
      <c r="D361" s="50"/>
      <c r="E361" s="50"/>
      <c r="F361" s="50"/>
      <c r="G361" s="50"/>
      <c r="H361" s="50"/>
      <c r="I361" s="50"/>
      <c r="J361" s="50"/>
      <c r="K361" s="50"/>
      <c r="L361" s="50"/>
      <c r="M361" s="65"/>
      <c r="N361" s="65"/>
      <c r="O361" s="65"/>
      <c r="P361" s="64"/>
      <c r="Q361" s="50"/>
      <c r="R361" s="50"/>
      <c r="S361" s="50"/>
      <c r="T361" s="50"/>
      <c r="U361" s="50"/>
      <c r="V361" s="65"/>
      <c r="W361" s="65"/>
      <c r="X361" s="65"/>
      <c r="Y361" s="64"/>
      <c r="Z361" s="52"/>
      <c r="AA361" s="50"/>
      <c r="AB361" s="50"/>
      <c r="AC361" s="50"/>
      <c r="AD361" s="65"/>
      <c r="AE361" s="65"/>
      <c r="AF361" s="2"/>
      <c r="AG361" s="64"/>
      <c r="AH361" s="50"/>
      <c r="AI361" s="50"/>
      <c r="AJ361" s="50"/>
      <c r="AK361" s="50"/>
      <c r="AL361" s="50"/>
      <c r="AM361" s="50"/>
      <c r="AN361" s="65"/>
      <c r="AO361" s="65"/>
      <c r="AP361" s="65"/>
      <c r="AQ361" s="64"/>
      <c r="AR361" s="50"/>
      <c r="AS361" s="50"/>
      <c r="AT361" s="50"/>
      <c r="AU361" s="50"/>
      <c r="AV361" s="50"/>
      <c r="AW361" s="50"/>
      <c r="AX361" s="65"/>
      <c r="AY361" s="65"/>
      <c r="AZ361" s="65"/>
      <c r="BA361" s="64"/>
      <c r="BB361" s="50"/>
      <c r="BC361" s="50"/>
    </row>
    <row r="362" spans="1:55" x14ac:dyDescent="0.25">
      <c r="A362" s="50"/>
      <c r="C362" s="50"/>
      <c r="D362" s="50"/>
      <c r="E362" s="50"/>
      <c r="F362" s="50"/>
      <c r="G362" s="50"/>
      <c r="H362" s="50"/>
      <c r="I362" s="50"/>
      <c r="J362" s="50"/>
      <c r="K362" s="50"/>
      <c r="L362" s="50"/>
      <c r="M362" s="65"/>
      <c r="N362" s="65"/>
      <c r="O362" s="65"/>
      <c r="P362" s="64"/>
      <c r="Q362" s="50"/>
      <c r="R362" s="50"/>
      <c r="S362" s="50"/>
      <c r="T362" s="50"/>
      <c r="U362" s="50"/>
      <c r="V362" s="65"/>
      <c r="W362" s="65"/>
      <c r="X362" s="65"/>
      <c r="Y362" s="64"/>
      <c r="Z362" s="52"/>
      <c r="AA362" s="50"/>
      <c r="AB362" s="50"/>
      <c r="AC362" s="50"/>
      <c r="AD362" s="65"/>
      <c r="AE362" s="65"/>
      <c r="AF362" s="2"/>
      <c r="AG362" s="64"/>
      <c r="AH362" s="50"/>
      <c r="AI362" s="50"/>
      <c r="AJ362" s="50"/>
      <c r="AK362" s="50"/>
      <c r="AL362" s="50"/>
      <c r="AM362" s="50"/>
      <c r="AN362" s="65"/>
      <c r="AO362" s="65"/>
      <c r="AP362" s="65"/>
      <c r="AQ362" s="64"/>
      <c r="AR362" s="50"/>
      <c r="AS362" s="50"/>
      <c r="AT362" s="50"/>
      <c r="AU362" s="50"/>
      <c r="AV362" s="50"/>
      <c r="AW362" s="50"/>
      <c r="AX362" s="65"/>
      <c r="AY362" s="65"/>
      <c r="AZ362" s="65"/>
      <c r="BA362" s="64"/>
      <c r="BB362" s="50"/>
      <c r="BC362" s="50"/>
    </row>
    <row r="363" spans="1:55" x14ac:dyDescent="0.25">
      <c r="A363" s="50"/>
      <c r="C363" s="50"/>
      <c r="D363" s="50"/>
      <c r="E363" s="50"/>
      <c r="F363" s="50"/>
      <c r="G363" s="50"/>
      <c r="H363" s="50"/>
      <c r="I363" s="50"/>
      <c r="J363" s="50"/>
      <c r="K363" s="50"/>
      <c r="L363" s="50"/>
      <c r="M363" s="65"/>
      <c r="N363" s="65"/>
      <c r="O363" s="65"/>
      <c r="P363" s="64"/>
      <c r="Q363" s="50"/>
      <c r="R363" s="50"/>
      <c r="S363" s="50"/>
      <c r="T363" s="50"/>
      <c r="U363" s="50"/>
      <c r="V363" s="65"/>
      <c r="W363" s="65"/>
      <c r="X363" s="65"/>
      <c r="Y363" s="64"/>
      <c r="Z363" s="52"/>
      <c r="AA363" s="50"/>
      <c r="AB363" s="50"/>
      <c r="AC363" s="50"/>
      <c r="AD363" s="65"/>
      <c r="AE363" s="65"/>
      <c r="AF363" s="2"/>
      <c r="AG363" s="64"/>
      <c r="AH363" s="50"/>
      <c r="AI363" s="50"/>
      <c r="AJ363" s="50"/>
      <c r="AK363" s="50"/>
      <c r="AL363" s="50"/>
      <c r="AM363" s="50"/>
      <c r="AN363" s="65"/>
      <c r="AO363" s="65"/>
      <c r="AP363" s="65"/>
      <c r="AQ363" s="64"/>
      <c r="AR363" s="50"/>
      <c r="AS363" s="50"/>
      <c r="AT363" s="50"/>
      <c r="AU363" s="50"/>
      <c r="AV363" s="50"/>
      <c r="AW363" s="50"/>
      <c r="AX363" s="65"/>
      <c r="AY363" s="65"/>
      <c r="AZ363" s="65"/>
      <c r="BA363" s="64"/>
      <c r="BB363" s="50"/>
      <c r="BC363" s="50"/>
    </row>
    <row r="364" spans="1:55" x14ac:dyDescent="0.25">
      <c r="A364" s="50"/>
      <c r="C364" s="50"/>
      <c r="D364" s="50"/>
      <c r="E364" s="50"/>
      <c r="F364" s="50"/>
      <c r="G364" s="50"/>
      <c r="H364" s="50"/>
      <c r="I364" s="50"/>
      <c r="J364" s="50"/>
      <c r="K364" s="50"/>
      <c r="L364" s="50"/>
      <c r="M364" s="65"/>
      <c r="N364" s="65"/>
      <c r="O364" s="65"/>
      <c r="P364" s="64"/>
      <c r="Q364" s="50"/>
      <c r="R364" s="50"/>
      <c r="S364" s="50"/>
      <c r="T364" s="50"/>
      <c r="U364" s="50"/>
      <c r="V364" s="65"/>
      <c r="W364" s="65"/>
      <c r="X364" s="65"/>
      <c r="Y364" s="64"/>
      <c r="Z364" s="52"/>
      <c r="AA364" s="50"/>
      <c r="AB364" s="50"/>
      <c r="AC364" s="50"/>
      <c r="AD364" s="65"/>
      <c r="AE364" s="65"/>
      <c r="AF364" s="2"/>
      <c r="AG364" s="64"/>
      <c r="AH364" s="50"/>
      <c r="AI364" s="50"/>
      <c r="AJ364" s="50"/>
      <c r="AK364" s="50"/>
      <c r="AL364" s="50"/>
      <c r="AM364" s="50"/>
      <c r="AN364" s="65"/>
      <c r="AO364" s="65"/>
      <c r="AP364" s="65"/>
      <c r="AQ364" s="64"/>
      <c r="AR364" s="50"/>
      <c r="AS364" s="50"/>
      <c r="AT364" s="50"/>
      <c r="AU364" s="50"/>
      <c r="AV364" s="50"/>
      <c r="AW364" s="50"/>
      <c r="AX364" s="65"/>
      <c r="AY364" s="65"/>
      <c r="AZ364" s="65"/>
      <c r="BA364" s="64"/>
      <c r="BB364" s="50"/>
      <c r="BC364" s="50"/>
    </row>
    <row r="365" spans="1:55" x14ac:dyDescent="0.25">
      <c r="A365" s="50"/>
      <c r="C365" s="50"/>
      <c r="D365" s="50"/>
      <c r="E365" s="50"/>
      <c r="F365" s="50"/>
      <c r="G365" s="50"/>
      <c r="H365" s="50"/>
      <c r="I365" s="50"/>
      <c r="J365" s="50"/>
      <c r="K365" s="50"/>
      <c r="L365" s="50"/>
      <c r="M365" s="65"/>
      <c r="N365" s="65"/>
      <c r="O365" s="65"/>
      <c r="P365" s="64"/>
      <c r="Q365" s="50"/>
      <c r="R365" s="50"/>
      <c r="S365" s="50"/>
      <c r="T365" s="50"/>
      <c r="U365" s="50"/>
      <c r="V365" s="65"/>
      <c r="W365" s="65"/>
      <c r="X365" s="65"/>
      <c r="Y365" s="64"/>
      <c r="Z365" s="52"/>
      <c r="AA365" s="50"/>
      <c r="AB365" s="50"/>
      <c r="AC365" s="50"/>
      <c r="AD365" s="65"/>
      <c r="AE365" s="65"/>
      <c r="AF365" s="2"/>
      <c r="AG365" s="64"/>
      <c r="AH365" s="50"/>
      <c r="AI365" s="50"/>
      <c r="AJ365" s="50"/>
      <c r="AK365" s="50"/>
      <c r="AL365" s="50"/>
      <c r="AM365" s="50"/>
      <c r="AN365" s="65"/>
      <c r="AO365" s="65"/>
      <c r="AP365" s="65"/>
      <c r="AQ365" s="64"/>
      <c r="AR365" s="50"/>
      <c r="AS365" s="50"/>
      <c r="AT365" s="50"/>
      <c r="AU365" s="50"/>
      <c r="AV365" s="50"/>
      <c r="AW365" s="50"/>
      <c r="AX365" s="65"/>
      <c r="AY365" s="65"/>
      <c r="AZ365" s="65"/>
      <c r="BA365" s="64"/>
      <c r="BB365" s="50"/>
      <c r="BC365" s="50"/>
    </row>
    <row r="366" spans="1:55" x14ac:dyDescent="0.25">
      <c r="A366" s="50"/>
      <c r="C366" s="50"/>
      <c r="D366" s="50"/>
      <c r="E366" s="50"/>
      <c r="F366" s="50"/>
      <c r="G366" s="50"/>
      <c r="H366" s="50"/>
      <c r="I366" s="50"/>
      <c r="J366" s="50"/>
      <c r="K366" s="50"/>
      <c r="L366" s="50"/>
      <c r="M366" s="65"/>
      <c r="N366" s="65"/>
      <c r="O366" s="65"/>
      <c r="P366" s="64"/>
      <c r="Q366" s="50"/>
      <c r="R366" s="50"/>
      <c r="S366" s="50"/>
      <c r="T366" s="50"/>
      <c r="U366" s="50"/>
      <c r="V366" s="65"/>
      <c r="W366" s="65"/>
      <c r="X366" s="65"/>
      <c r="Y366" s="64"/>
      <c r="Z366" s="52"/>
      <c r="AA366" s="50"/>
      <c r="AB366" s="50"/>
      <c r="AC366" s="50"/>
      <c r="AD366" s="65"/>
      <c r="AE366" s="65"/>
      <c r="AF366" s="2"/>
      <c r="AG366" s="64"/>
      <c r="AH366" s="50"/>
      <c r="AI366" s="50"/>
      <c r="AJ366" s="50"/>
      <c r="AK366" s="50"/>
      <c r="AL366" s="50"/>
      <c r="AM366" s="50"/>
      <c r="AN366" s="65"/>
      <c r="AO366" s="65"/>
      <c r="AP366" s="65"/>
      <c r="AQ366" s="64"/>
      <c r="AR366" s="50"/>
      <c r="AS366" s="50"/>
      <c r="AT366" s="50"/>
      <c r="AU366" s="50"/>
      <c r="AV366" s="50"/>
      <c r="AW366" s="50"/>
      <c r="AX366" s="65"/>
      <c r="AY366" s="65"/>
      <c r="AZ366" s="65"/>
      <c r="BA366" s="64"/>
      <c r="BB366" s="50"/>
      <c r="BC366" s="50"/>
    </row>
    <row r="367" spans="1:55" x14ac:dyDescent="0.25">
      <c r="A367" s="50"/>
      <c r="C367" s="50"/>
      <c r="D367" s="50"/>
      <c r="E367" s="50"/>
      <c r="F367" s="50"/>
      <c r="G367" s="50"/>
      <c r="H367" s="50"/>
      <c r="I367" s="50"/>
      <c r="J367" s="50"/>
      <c r="K367" s="50"/>
      <c r="L367" s="50"/>
      <c r="M367" s="65"/>
      <c r="N367" s="65"/>
      <c r="O367" s="65"/>
      <c r="P367" s="64"/>
      <c r="Q367" s="50"/>
      <c r="R367" s="50"/>
      <c r="S367" s="50"/>
      <c r="T367" s="50"/>
      <c r="U367" s="50"/>
      <c r="V367" s="65"/>
      <c r="W367" s="65"/>
      <c r="X367" s="65"/>
      <c r="Y367" s="64"/>
      <c r="Z367" s="52"/>
      <c r="AA367" s="50"/>
      <c r="AB367" s="50"/>
      <c r="AC367" s="50"/>
      <c r="AD367" s="65"/>
      <c r="AE367" s="65"/>
      <c r="AF367" s="2"/>
      <c r="AG367" s="64"/>
      <c r="AH367" s="50"/>
      <c r="AI367" s="50"/>
      <c r="AJ367" s="50"/>
      <c r="AK367" s="50"/>
      <c r="AL367" s="50"/>
      <c r="AM367" s="50"/>
      <c r="AN367" s="65"/>
      <c r="AO367" s="65"/>
      <c r="AP367" s="65"/>
      <c r="AQ367" s="64"/>
      <c r="AR367" s="50"/>
      <c r="AS367" s="50"/>
      <c r="AT367" s="50"/>
      <c r="AU367" s="50"/>
      <c r="AV367" s="50"/>
      <c r="AW367" s="50"/>
      <c r="AX367" s="65"/>
      <c r="AY367" s="65"/>
      <c r="AZ367" s="65"/>
      <c r="BA367" s="64"/>
      <c r="BB367" s="50"/>
      <c r="BC367" s="50"/>
    </row>
    <row r="368" spans="1:55" x14ac:dyDescent="0.25">
      <c r="A368" s="50"/>
      <c r="C368" s="50"/>
      <c r="D368" s="50"/>
      <c r="E368" s="50"/>
      <c r="F368" s="50"/>
      <c r="G368" s="50"/>
      <c r="H368" s="50"/>
      <c r="I368" s="50"/>
      <c r="J368" s="50"/>
      <c r="K368" s="50"/>
      <c r="L368" s="50"/>
      <c r="M368" s="65"/>
      <c r="N368" s="65"/>
      <c r="O368" s="65"/>
      <c r="P368" s="64"/>
      <c r="Q368" s="50"/>
      <c r="R368" s="50"/>
      <c r="S368" s="50"/>
      <c r="T368" s="50"/>
      <c r="U368" s="50"/>
      <c r="V368" s="65"/>
      <c r="W368" s="65"/>
      <c r="X368" s="65"/>
      <c r="Y368" s="64"/>
      <c r="Z368" s="52"/>
      <c r="AA368" s="50"/>
      <c r="AB368" s="50"/>
      <c r="AC368" s="50"/>
      <c r="AD368" s="65"/>
      <c r="AE368" s="65"/>
      <c r="AF368" s="2"/>
      <c r="AG368" s="64"/>
      <c r="AH368" s="50"/>
      <c r="AI368" s="50"/>
      <c r="AJ368" s="50"/>
      <c r="AK368" s="50"/>
      <c r="AL368" s="50"/>
      <c r="AM368" s="50"/>
      <c r="AN368" s="65"/>
      <c r="AO368" s="65"/>
      <c r="AP368" s="65"/>
      <c r="AQ368" s="64"/>
      <c r="AR368" s="50"/>
      <c r="AS368" s="50"/>
      <c r="AT368" s="50"/>
      <c r="AU368" s="50"/>
      <c r="AV368" s="50"/>
      <c r="AW368" s="50"/>
      <c r="AX368" s="65"/>
      <c r="AY368" s="65"/>
      <c r="AZ368" s="65"/>
      <c r="BA368" s="64"/>
      <c r="BB368" s="50"/>
      <c r="BC368" s="50"/>
    </row>
    <row r="369" spans="1:55" x14ac:dyDescent="0.25">
      <c r="A369" s="50"/>
      <c r="C369" s="50"/>
      <c r="D369" s="50"/>
      <c r="E369" s="50"/>
      <c r="F369" s="50"/>
      <c r="G369" s="50"/>
      <c r="H369" s="50"/>
      <c r="I369" s="50"/>
      <c r="J369" s="50"/>
      <c r="K369" s="50"/>
      <c r="L369" s="50"/>
      <c r="M369" s="65"/>
      <c r="N369" s="65"/>
      <c r="O369" s="65"/>
      <c r="P369" s="64"/>
      <c r="Q369" s="50"/>
      <c r="R369" s="50"/>
      <c r="S369" s="50"/>
      <c r="T369" s="50"/>
      <c r="U369" s="50"/>
      <c r="V369" s="65"/>
      <c r="W369" s="65"/>
      <c r="X369" s="65"/>
      <c r="Y369" s="64"/>
      <c r="Z369" s="52"/>
      <c r="AA369" s="50"/>
      <c r="AB369" s="50"/>
      <c r="AC369" s="50"/>
      <c r="AD369" s="65"/>
      <c r="AE369" s="65"/>
      <c r="AF369" s="2"/>
      <c r="AG369" s="64"/>
      <c r="AH369" s="50"/>
      <c r="AI369" s="50"/>
      <c r="AJ369" s="50"/>
      <c r="AK369" s="50"/>
      <c r="AL369" s="50"/>
      <c r="AM369" s="50"/>
      <c r="AN369" s="65"/>
      <c r="AO369" s="65"/>
      <c r="AP369" s="65"/>
      <c r="AQ369" s="64"/>
      <c r="AR369" s="50"/>
      <c r="AS369" s="50"/>
      <c r="AT369" s="50"/>
      <c r="AU369" s="50"/>
      <c r="AV369" s="50"/>
      <c r="AW369" s="50"/>
      <c r="AX369" s="65"/>
      <c r="AY369" s="65"/>
      <c r="AZ369" s="65"/>
      <c r="BA369" s="64"/>
      <c r="BB369" s="50"/>
      <c r="BC369" s="50"/>
    </row>
    <row r="370" spans="1:55" x14ac:dyDescent="0.25">
      <c r="A370" s="50"/>
      <c r="C370" s="50"/>
      <c r="D370" s="50"/>
      <c r="E370" s="50"/>
      <c r="F370" s="50"/>
      <c r="G370" s="50"/>
      <c r="H370" s="50"/>
      <c r="I370" s="50"/>
      <c r="J370" s="50"/>
      <c r="K370" s="50"/>
      <c r="L370" s="50"/>
      <c r="M370" s="65"/>
      <c r="N370" s="65"/>
      <c r="O370" s="65"/>
      <c r="P370" s="64"/>
      <c r="Q370" s="50"/>
      <c r="R370" s="50"/>
      <c r="S370" s="50"/>
      <c r="T370" s="50"/>
      <c r="U370" s="50"/>
      <c r="V370" s="65"/>
      <c r="W370" s="65"/>
      <c r="X370" s="65"/>
      <c r="Y370" s="64"/>
      <c r="Z370" s="52"/>
      <c r="AA370" s="50"/>
      <c r="AB370" s="50"/>
      <c r="AC370" s="50"/>
      <c r="AD370" s="65"/>
      <c r="AE370" s="65"/>
      <c r="AF370" s="2"/>
      <c r="AG370" s="64"/>
      <c r="AH370" s="50"/>
      <c r="AI370" s="50"/>
      <c r="AJ370" s="50"/>
      <c r="AK370" s="50"/>
      <c r="AL370" s="50"/>
      <c r="AM370" s="50"/>
      <c r="AN370" s="65"/>
      <c r="AO370" s="65"/>
      <c r="AP370" s="65"/>
      <c r="AQ370" s="64"/>
      <c r="AR370" s="50"/>
      <c r="AS370" s="50"/>
      <c r="AT370" s="50"/>
      <c r="AU370" s="50"/>
      <c r="AV370" s="50"/>
      <c r="AW370" s="50"/>
      <c r="AX370" s="65"/>
      <c r="AY370" s="65"/>
      <c r="AZ370" s="65"/>
      <c r="BA370" s="64"/>
      <c r="BB370" s="50"/>
      <c r="BC370" s="50"/>
    </row>
    <row r="371" spans="1:55" x14ac:dyDescent="0.25">
      <c r="A371" s="50"/>
      <c r="C371" s="50"/>
      <c r="D371" s="50"/>
      <c r="E371" s="50"/>
      <c r="F371" s="50"/>
      <c r="G371" s="50"/>
      <c r="H371" s="50"/>
      <c r="I371" s="50"/>
      <c r="J371" s="50"/>
      <c r="K371" s="50"/>
      <c r="L371" s="50"/>
      <c r="M371" s="65"/>
      <c r="N371" s="65"/>
      <c r="O371" s="65"/>
      <c r="P371" s="64"/>
      <c r="Q371" s="50"/>
      <c r="R371" s="50"/>
      <c r="S371" s="50"/>
      <c r="T371" s="50"/>
      <c r="U371" s="50"/>
      <c r="V371" s="65"/>
      <c r="W371" s="65"/>
      <c r="X371" s="65"/>
      <c r="Y371" s="64"/>
      <c r="Z371" s="52"/>
      <c r="AA371" s="50"/>
      <c r="AB371" s="50"/>
      <c r="AC371" s="50"/>
      <c r="AD371" s="65"/>
      <c r="AE371" s="65"/>
      <c r="AF371" s="2"/>
      <c r="AG371" s="64"/>
      <c r="AH371" s="50"/>
      <c r="AI371" s="50"/>
      <c r="AJ371" s="50"/>
      <c r="AK371" s="50"/>
      <c r="AL371" s="50"/>
      <c r="AM371" s="50"/>
      <c r="AN371" s="65"/>
      <c r="AO371" s="65"/>
      <c r="AP371" s="65"/>
      <c r="AQ371" s="64"/>
      <c r="AR371" s="50"/>
      <c r="AS371" s="50"/>
      <c r="AT371" s="50"/>
      <c r="AU371" s="50"/>
      <c r="AV371" s="50"/>
      <c r="AW371" s="50"/>
      <c r="AX371" s="65"/>
      <c r="AY371" s="65"/>
      <c r="AZ371" s="65"/>
      <c r="BA371" s="64"/>
      <c r="BB371" s="50"/>
      <c r="BC371" s="50"/>
    </row>
    <row r="372" spans="1:55" x14ac:dyDescent="0.25">
      <c r="A372" s="50"/>
      <c r="C372" s="50"/>
      <c r="D372" s="50"/>
      <c r="E372" s="50"/>
      <c r="F372" s="50"/>
      <c r="G372" s="50"/>
      <c r="H372" s="50"/>
      <c r="I372" s="50"/>
      <c r="J372" s="50"/>
      <c r="K372" s="50"/>
      <c r="L372" s="50"/>
      <c r="M372" s="65"/>
      <c r="N372" s="65"/>
      <c r="O372" s="65"/>
      <c r="P372" s="64"/>
      <c r="Q372" s="50"/>
      <c r="R372" s="50"/>
      <c r="S372" s="50"/>
      <c r="T372" s="50"/>
      <c r="U372" s="50"/>
      <c r="V372" s="65"/>
      <c r="W372" s="65"/>
      <c r="X372" s="65"/>
      <c r="Y372" s="64"/>
      <c r="Z372" s="52"/>
      <c r="AA372" s="50"/>
      <c r="AB372" s="50"/>
      <c r="AC372" s="50"/>
      <c r="AD372" s="65"/>
      <c r="AE372" s="65"/>
      <c r="AF372" s="2"/>
      <c r="AG372" s="64"/>
      <c r="AH372" s="50"/>
      <c r="AI372" s="50"/>
      <c r="AJ372" s="50"/>
      <c r="AK372" s="50"/>
      <c r="AL372" s="50"/>
      <c r="AM372" s="50"/>
      <c r="AN372" s="65"/>
      <c r="AO372" s="65"/>
      <c r="AP372" s="65"/>
      <c r="AQ372" s="64"/>
      <c r="AR372" s="50"/>
      <c r="AS372" s="50"/>
      <c r="AT372" s="50"/>
      <c r="AU372" s="50"/>
      <c r="AV372" s="50"/>
      <c r="AW372" s="50"/>
      <c r="AX372" s="65"/>
      <c r="AY372" s="65"/>
      <c r="AZ372" s="65"/>
      <c r="BA372" s="64"/>
      <c r="BB372" s="50"/>
      <c r="BC372" s="50"/>
    </row>
    <row r="373" spans="1:55" x14ac:dyDescent="0.25">
      <c r="A373" s="50"/>
      <c r="C373" s="50"/>
      <c r="D373" s="50"/>
      <c r="E373" s="50"/>
      <c r="F373" s="50"/>
      <c r="G373" s="50"/>
      <c r="H373" s="50"/>
      <c r="I373" s="50"/>
      <c r="J373" s="50"/>
      <c r="K373" s="50"/>
      <c r="L373" s="50"/>
      <c r="M373" s="65"/>
      <c r="N373" s="65"/>
      <c r="O373" s="65"/>
      <c r="P373" s="64"/>
      <c r="Q373" s="50"/>
      <c r="R373" s="50"/>
      <c r="S373" s="50"/>
      <c r="T373" s="50"/>
      <c r="U373" s="50"/>
      <c r="V373" s="65"/>
      <c r="W373" s="65"/>
      <c r="X373" s="65"/>
      <c r="Y373" s="64"/>
      <c r="Z373" s="52"/>
      <c r="AA373" s="50"/>
      <c r="AB373" s="50"/>
      <c r="AC373" s="50"/>
      <c r="AD373" s="65"/>
      <c r="AE373" s="65"/>
      <c r="AF373" s="2"/>
      <c r="AG373" s="64"/>
      <c r="AH373" s="50"/>
      <c r="AI373" s="50"/>
      <c r="AJ373" s="50"/>
      <c r="AK373" s="50"/>
      <c r="AL373" s="50"/>
      <c r="AM373" s="50"/>
      <c r="AN373" s="65"/>
      <c r="AO373" s="65"/>
      <c r="AP373" s="65"/>
      <c r="AQ373" s="64"/>
      <c r="AR373" s="50"/>
      <c r="AS373" s="50"/>
      <c r="AT373" s="50"/>
      <c r="AU373" s="50"/>
      <c r="AV373" s="50"/>
      <c r="AW373" s="50"/>
      <c r="AX373" s="65"/>
      <c r="AY373" s="65"/>
      <c r="AZ373" s="65"/>
      <c r="BA373" s="64"/>
      <c r="BB373" s="50"/>
      <c r="BC373" s="50"/>
    </row>
    <row r="374" spans="1:55" x14ac:dyDescent="0.25">
      <c r="A374" s="50"/>
      <c r="C374" s="50"/>
      <c r="D374" s="50"/>
      <c r="E374" s="50"/>
      <c r="F374" s="50"/>
      <c r="G374" s="50"/>
      <c r="H374" s="50"/>
      <c r="I374" s="50"/>
      <c r="J374" s="50"/>
      <c r="K374" s="50"/>
      <c r="L374" s="50"/>
      <c r="M374" s="65"/>
      <c r="N374" s="65"/>
      <c r="O374" s="65"/>
      <c r="P374" s="64"/>
      <c r="Q374" s="50"/>
      <c r="R374" s="50"/>
      <c r="S374" s="50"/>
      <c r="T374" s="50"/>
      <c r="U374" s="50"/>
      <c r="V374" s="65"/>
      <c r="W374" s="65"/>
      <c r="X374" s="65"/>
      <c r="Y374" s="64"/>
      <c r="Z374" s="52"/>
      <c r="AA374" s="50"/>
      <c r="AB374" s="50"/>
      <c r="AC374" s="50"/>
      <c r="AD374" s="65"/>
      <c r="AE374" s="65"/>
      <c r="AF374" s="2"/>
      <c r="AG374" s="64"/>
      <c r="AH374" s="50"/>
      <c r="AI374" s="50"/>
      <c r="AJ374" s="50"/>
      <c r="AK374" s="50"/>
      <c r="AL374" s="50"/>
      <c r="AM374" s="50"/>
      <c r="AN374" s="65"/>
      <c r="AO374" s="65"/>
      <c r="AP374" s="65"/>
      <c r="AQ374" s="64"/>
      <c r="AR374" s="50"/>
      <c r="AS374" s="50"/>
      <c r="AT374" s="50"/>
      <c r="AU374" s="50"/>
      <c r="AV374" s="50"/>
      <c r="AW374" s="50"/>
      <c r="AX374" s="65"/>
      <c r="AY374" s="65"/>
      <c r="AZ374" s="65"/>
      <c r="BA374" s="64"/>
      <c r="BB374" s="50"/>
      <c r="BC374" s="50"/>
    </row>
    <row r="375" spans="1:55" x14ac:dyDescent="0.25">
      <c r="A375" s="50"/>
      <c r="C375" s="50"/>
      <c r="D375" s="50"/>
      <c r="E375" s="50"/>
      <c r="F375" s="50"/>
      <c r="G375" s="50"/>
      <c r="H375" s="50"/>
      <c r="I375" s="50"/>
      <c r="J375" s="50"/>
      <c r="K375" s="50"/>
      <c r="L375" s="50"/>
      <c r="M375" s="65"/>
      <c r="N375" s="65"/>
      <c r="O375" s="65"/>
      <c r="P375" s="64"/>
      <c r="Q375" s="50"/>
      <c r="R375" s="50"/>
      <c r="S375" s="50"/>
      <c r="T375" s="50"/>
      <c r="U375" s="50"/>
      <c r="V375" s="65"/>
      <c r="W375" s="65"/>
      <c r="X375" s="65"/>
      <c r="Y375" s="64"/>
      <c r="Z375" s="52"/>
      <c r="AA375" s="50"/>
      <c r="AB375" s="50"/>
      <c r="AC375" s="50"/>
      <c r="AD375" s="65"/>
      <c r="AE375" s="65"/>
      <c r="AF375" s="2"/>
      <c r="AG375" s="64"/>
      <c r="AH375" s="50"/>
      <c r="AI375" s="50"/>
      <c r="AJ375" s="50"/>
      <c r="AK375" s="50"/>
      <c r="AL375" s="50"/>
      <c r="AM375" s="50"/>
      <c r="AN375" s="65"/>
      <c r="AO375" s="65"/>
      <c r="AP375" s="65"/>
      <c r="AQ375" s="64"/>
      <c r="AR375" s="50"/>
      <c r="AS375" s="50"/>
      <c r="AT375" s="50"/>
      <c r="AU375" s="50"/>
      <c r="AV375" s="50"/>
      <c r="AW375" s="50"/>
      <c r="AX375" s="65"/>
      <c r="AY375" s="65"/>
      <c r="AZ375" s="65"/>
      <c r="BA375" s="64"/>
      <c r="BB375" s="50"/>
      <c r="BC375" s="50"/>
    </row>
    <row r="376" spans="1:55" x14ac:dyDescent="0.25">
      <c r="A376" s="50"/>
      <c r="C376" s="50"/>
      <c r="D376" s="50"/>
      <c r="E376" s="50"/>
      <c r="F376" s="50"/>
      <c r="G376" s="50"/>
      <c r="H376" s="50"/>
      <c r="I376" s="50"/>
      <c r="J376" s="50"/>
      <c r="K376" s="50"/>
      <c r="L376" s="50"/>
      <c r="M376" s="65"/>
      <c r="N376" s="65"/>
      <c r="O376" s="65"/>
      <c r="P376" s="64"/>
      <c r="Q376" s="50"/>
      <c r="R376" s="50"/>
      <c r="S376" s="50"/>
      <c r="T376" s="50"/>
      <c r="U376" s="50"/>
      <c r="V376" s="65"/>
      <c r="W376" s="65"/>
      <c r="X376" s="65"/>
      <c r="Y376" s="64"/>
      <c r="Z376" s="52"/>
      <c r="AA376" s="50"/>
      <c r="AB376" s="50"/>
      <c r="AC376" s="50"/>
      <c r="AD376" s="65"/>
      <c r="AE376" s="65"/>
      <c r="AF376" s="2"/>
      <c r="AG376" s="64"/>
      <c r="AH376" s="50"/>
      <c r="AI376" s="50"/>
      <c r="AJ376" s="50"/>
      <c r="AK376" s="50"/>
      <c r="AL376" s="50"/>
      <c r="AM376" s="50"/>
      <c r="AN376" s="65"/>
      <c r="AO376" s="65"/>
      <c r="AP376" s="65"/>
      <c r="AQ376" s="64"/>
      <c r="AR376" s="50"/>
      <c r="AS376" s="50"/>
      <c r="AT376" s="50"/>
      <c r="AU376" s="50"/>
      <c r="AV376" s="50"/>
      <c r="AW376" s="50"/>
      <c r="AX376" s="65"/>
      <c r="AY376" s="65"/>
      <c r="AZ376" s="65"/>
      <c r="BA376" s="64"/>
      <c r="BB376" s="50"/>
      <c r="BC376" s="50"/>
    </row>
    <row r="377" spans="1:55" x14ac:dyDescent="0.25">
      <c r="A377" s="50"/>
      <c r="C377" s="50"/>
      <c r="D377" s="50"/>
      <c r="E377" s="50"/>
      <c r="F377" s="50"/>
      <c r="G377" s="50"/>
      <c r="H377" s="50"/>
      <c r="I377" s="50"/>
      <c r="J377" s="50"/>
      <c r="K377" s="50"/>
      <c r="L377" s="50"/>
      <c r="M377" s="65"/>
      <c r="N377" s="65"/>
      <c r="O377" s="65"/>
      <c r="P377" s="64"/>
      <c r="Q377" s="50"/>
      <c r="R377" s="50"/>
      <c r="S377" s="50"/>
      <c r="T377" s="50"/>
      <c r="U377" s="50"/>
      <c r="V377" s="65"/>
      <c r="W377" s="65"/>
      <c r="X377" s="65"/>
      <c r="Y377" s="64"/>
      <c r="Z377" s="52"/>
      <c r="AA377" s="50"/>
      <c r="AB377" s="50"/>
      <c r="AC377" s="50"/>
      <c r="AD377" s="65"/>
      <c r="AE377" s="65"/>
      <c r="AF377" s="2"/>
      <c r="AG377" s="64"/>
      <c r="AH377" s="50"/>
      <c r="AI377" s="50"/>
      <c r="AJ377" s="50"/>
      <c r="AK377" s="50"/>
      <c r="AL377" s="50"/>
      <c r="AM377" s="50"/>
      <c r="AN377" s="65"/>
      <c r="AO377" s="65"/>
      <c r="AP377" s="65"/>
      <c r="AQ377" s="64"/>
      <c r="AR377" s="50"/>
      <c r="AS377" s="50"/>
      <c r="AT377" s="50"/>
      <c r="AU377" s="50"/>
      <c r="AV377" s="50"/>
      <c r="AW377" s="50"/>
      <c r="AX377" s="65"/>
      <c r="AY377" s="65"/>
      <c r="AZ377" s="65"/>
      <c r="BA377" s="64"/>
      <c r="BB377" s="50"/>
      <c r="BC377" s="50"/>
    </row>
    <row r="378" spans="1:55" x14ac:dyDescent="0.25">
      <c r="A378" s="50"/>
      <c r="C378" s="50"/>
      <c r="D378" s="50"/>
      <c r="E378" s="50"/>
      <c r="F378" s="50"/>
      <c r="G378" s="50"/>
      <c r="H378" s="50"/>
      <c r="I378" s="50"/>
      <c r="J378" s="50"/>
      <c r="K378" s="50"/>
      <c r="L378" s="50"/>
      <c r="M378" s="65"/>
      <c r="N378" s="65"/>
      <c r="O378" s="65"/>
      <c r="P378" s="64"/>
      <c r="Q378" s="50"/>
      <c r="R378" s="50"/>
      <c r="S378" s="50"/>
      <c r="T378" s="50"/>
      <c r="U378" s="50"/>
      <c r="V378" s="65"/>
      <c r="W378" s="65"/>
      <c r="X378" s="65"/>
      <c r="Y378" s="64"/>
      <c r="Z378" s="52"/>
      <c r="AA378" s="50"/>
      <c r="AB378" s="50"/>
      <c r="AC378" s="50"/>
      <c r="AD378" s="65"/>
      <c r="AE378" s="65"/>
      <c r="AF378" s="2"/>
      <c r="AG378" s="64"/>
      <c r="AH378" s="50"/>
      <c r="AI378" s="50"/>
      <c r="AJ378" s="50"/>
      <c r="AK378" s="50"/>
      <c r="AL378" s="50"/>
      <c r="AM378" s="50"/>
      <c r="AN378" s="65"/>
      <c r="AO378" s="65"/>
      <c r="AP378" s="65"/>
      <c r="AQ378" s="64"/>
      <c r="AR378" s="50"/>
      <c r="AS378" s="50"/>
      <c r="AT378" s="50"/>
      <c r="AU378" s="50"/>
      <c r="AV378" s="50"/>
      <c r="AW378" s="50"/>
      <c r="AX378" s="65"/>
      <c r="AY378" s="65"/>
      <c r="AZ378" s="65"/>
      <c r="BA378" s="64"/>
      <c r="BB378" s="50"/>
      <c r="BC378" s="50"/>
    </row>
    <row r="379" spans="1:55" x14ac:dyDescent="0.25">
      <c r="A379" s="50"/>
      <c r="C379" s="50"/>
      <c r="D379" s="50"/>
      <c r="E379" s="50"/>
      <c r="F379" s="50"/>
      <c r="G379" s="50"/>
      <c r="H379" s="50"/>
      <c r="I379" s="50"/>
      <c r="J379" s="50"/>
      <c r="K379" s="50"/>
      <c r="L379" s="50"/>
      <c r="M379" s="65"/>
      <c r="N379" s="65"/>
      <c r="O379" s="65"/>
      <c r="P379" s="64"/>
      <c r="Q379" s="50"/>
      <c r="R379" s="50"/>
      <c r="S379" s="50"/>
      <c r="T379" s="50"/>
      <c r="U379" s="50"/>
      <c r="V379" s="65"/>
      <c r="W379" s="65"/>
      <c r="X379" s="65"/>
      <c r="Y379" s="64"/>
      <c r="Z379" s="52"/>
      <c r="AA379" s="50"/>
      <c r="AB379" s="50"/>
      <c r="AC379" s="50"/>
      <c r="AD379" s="65"/>
      <c r="AE379" s="65"/>
      <c r="AF379" s="2"/>
      <c r="AG379" s="64"/>
      <c r="AH379" s="50"/>
      <c r="AI379" s="50"/>
      <c r="AJ379" s="50"/>
      <c r="AK379" s="50"/>
      <c r="AL379" s="50"/>
      <c r="AM379" s="50"/>
      <c r="AN379" s="65"/>
      <c r="AO379" s="65"/>
      <c r="AP379" s="65"/>
      <c r="AQ379" s="64"/>
      <c r="AR379" s="50"/>
      <c r="AS379" s="50"/>
      <c r="AT379" s="50"/>
      <c r="AU379" s="50"/>
      <c r="AV379" s="50"/>
      <c r="AW379" s="50"/>
      <c r="AX379" s="65"/>
      <c r="AY379" s="65"/>
      <c r="AZ379" s="65"/>
      <c r="BA379" s="64"/>
      <c r="BB379" s="50"/>
      <c r="BC379" s="50"/>
    </row>
    <row r="380" spans="1:55" x14ac:dyDescent="0.25">
      <c r="A380" s="50"/>
      <c r="C380" s="50"/>
      <c r="D380" s="50"/>
      <c r="E380" s="50"/>
      <c r="F380" s="50"/>
      <c r="G380" s="50"/>
      <c r="H380" s="50"/>
      <c r="I380" s="50"/>
      <c r="J380" s="50"/>
      <c r="K380" s="50"/>
      <c r="L380" s="50"/>
      <c r="M380" s="65"/>
      <c r="N380" s="65"/>
      <c r="O380" s="65"/>
      <c r="P380" s="64"/>
      <c r="Q380" s="50"/>
      <c r="R380" s="50"/>
      <c r="S380" s="50"/>
      <c r="T380" s="50"/>
      <c r="U380" s="50"/>
      <c r="V380" s="65"/>
      <c r="W380" s="65"/>
      <c r="X380" s="65"/>
      <c r="Y380" s="64"/>
      <c r="Z380" s="52"/>
      <c r="AA380" s="50"/>
      <c r="AB380" s="50"/>
      <c r="AC380" s="50"/>
      <c r="AD380" s="65"/>
      <c r="AE380" s="65"/>
      <c r="AF380" s="2"/>
      <c r="AG380" s="64"/>
      <c r="AH380" s="50"/>
      <c r="AI380" s="50"/>
      <c r="AJ380" s="50"/>
      <c r="AK380" s="50"/>
      <c r="AL380" s="50"/>
      <c r="AM380" s="50"/>
      <c r="AN380" s="65"/>
      <c r="AO380" s="65"/>
      <c r="AP380" s="65"/>
      <c r="AQ380" s="64"/>
      <c r="AR380" s="50"/>
      <c r="AS380" s="50"/>
      <c r="AT380" s="50"/>
      <c r="AU380" s="50"/>
      <c r="AV380" s="50"/>
      <c r="AW380" s="50"/>
      <c r="AX380" s="65"/>
      <c r="AY380" s="65"/>
      <c r="AZ380" s="65"/>
      <c r="BA380" s="64"/>
      <c r="BB380" s="50"/>
      <c r="BC380" s="50"/>
    </row>
    <row r="381" spans="1:55" x14ac:dyDescent="0.25">
      <c r="A381" s="50"/>
      <c r="C381" s="50"/>
      <c r="D381" s="50"/>
      <c r="E381" s="50"/>
      <c r="F381" s="50"/>
      <c r="G381" s="50"/>
      <c r="H381" s="50"/>
      <c r="I381" s="50"/>
      <c r="J381" s="50"/>
      <c r="K381" s="50"/>
      <c r="L381" s="50"/>
      <c r="M381" s="65"/>
      <c r="N381" s="65"/>
      <c r="O381" s="65"/>
      <c r="P381" s="64"/>
      <c r="Q381" s="50"/>
      <c r="R381" s="50"/>
      <c r="S381" s="50"/>
      <c r="T381" s="50"/>
      <c r="U381" s="50"/>
      <c r="V381" s="65"/>
      <c r="W381" s="65"/>
      <c r="X381" s="65"/>
      <c r="Y381" s="64"/>
      <c r="Z381" s="52"/>
      <c r="AA381" s="50"/>
      <c r="AB381" s="50"/>
      <c r="AC381" s="50"/>
      <c r="AD381" s="65"/>
      <c r="AE381" s="65"/>
      <c r="AF381" s="2"/>
      <c r="AG381" s="64"/>
      <c r="AH381" s="50"/>
      <c r="AI381" s="50"/>
      <c r="AJ381" s="50"/>
      <c r="AK381" s="50"/>
      <c r="AL381" s="50"/>
      <c r="AM381" s="50"/>
      <c r="AN381" s="65"/>
      <c r="AO381" s="65"/>
      <c r="AP381" s="65"/>
      <c r="AQ381" s="64"/>
      <c r="AR381" s="50"/>
      <c r="AS381" s="50"/>
      <c r="AT381" s="50"/>
      <c r="AU381" s="50"/>
      <c r="AV381" s="50"/>
      <c r="AW381" s="50"/>
      <c r="AX381" s="65"/>
      <c r="AY381" s="65"/>
      <c r="AZ381" s="65"/>
      <c r="BA381" s="64"/>
      <c r="BB381" s="50"/>
      <c r="BC381" s="50"/>
    </row>
    <row r="382" spans="1:55" x14ac:dyDescent="0.25">
      <c r="A382" s="50"/>
      <c r="C382" s="50"/>
      <c r="D382" s="50"/>
      <c r="E382" s="50"/>
      <c r="F382" s="50"/>
      <c r="G382" s="50"/>
      <c r="H382" s="50"/>
      <c r="I382" s="50"/>
      <c r="J382" s="50"/>
      <c r="K382" s="50"/>
      <c r="L382" s="50"/>
      <c r="M382" s="65"/>
      <c r="N382" s="65"/>
      <c r="O382" s="65"/>
      <c r="P382" s="64"/>
      <c r="Q382" s="50"/>
      <c r="R382" s="50"/>
      <c r="S382" s="50"/>
      <c r="T382" s="50"/>
      <c r="U382" s="50"/>
      <c r="V382" s="65"/>
      <c r="W382" s="65"/>
      <c r="X382" s="65"/>
      <c r="Y382" s="64"/>
      <c r="Z382" s="52"/>
      <c r="AA382" s="50"/>
      <c r="AB382" s="50"/>
      <c r="AC382" s="50"/>
      <c r="AD382" s="65"/>
      <c r="AE382" s="65"/>
      <c r="AF382" s="2"/>
      <c r="AG382" s="64"/>
      <c r="AH382" s="50"/>
      <c r="AI382" s="50"/>
      <c r="AJ382" s="50"/>
      <c r="AK382" s="50"/>
      <c r="AL382" s="50"/>
      <c r="AM382" s="50"/>
      <c r="AN382" s="65"/>
      <c r="AO382" s="65"/>
      <c r="AP382" s="65"/>
      <c r="AQ382" s="64"/>
      <c r="AR382" s="50"/>
      <c r="AS382" s="50"/>
      <c r="AT382" s="50"/>
      <c r="AU382" s="50"/>
      <c r="AV382" s="50"/>
      <c r="AW382" s="50"/>
      <c r="AX382" s="65"/>
      <c r="AY382" s="65"/>
      <c r="AZ382" s="65"/>
      <c r="BA382" s="64"/>
      <c r="BB382" s="50"/>
      <c r="BC382" s="50"/>
    </row>
    <row r="383" spans="1:55" x14ac:dyDescent="0.25">
      <c r="A383" s="50"/>
      <c r="C383" s="50"/>
      <c r="D383" s="50"/>
      <c r="E383" s="50"/>
      <c r="F383" s="50"/>
      <c r="G383" s="50"/>
      <c r="H383" s="50"/>
      <c r="I383" s="50"/>
      <c r="J383" s="50"/>
      <c r="K383" s="50"/>
      <c r="L383" s="50"/>
      <c r="M383" s="65"/>
      <c r="N383" s="65"/>
      <c r="O383" s="65"/>
      <c r="P383" s="64"/>
      <c r="Q383" s="50"/>
      <c r="R383" s="50"/>
      <c r="S383" s="50"/>
      <c r="T383" s="50"/>
      <c r="U383" s="50"/>
      <c r="V383" s="65"/>
      <c r="W383" s="65"/>
      <c r="X383" s="65"/>
      <c r="Y383" s="64"/>
      <c r="Z383" s="52"/>
      <c r="AA383" s="50"/>
      <c r="AB383" s="50"/>
      <c r="AC383" s="50"/>
      <c r="AD383" s="65"/>
      <c r="AE383" s="65"/>
      <c r="AF383" s="2"/>
      <c r="AG383" s="64"/>
      <c r="AH383" s="50"/>
      <c r="AI383" s="50"/>
      <c r="AJ383" s="50"/>
      <c r="AK383" s="50"/>
      <c r="AL383" s="50"/>
      <c r="AM383" s="50"/>
      <c r="AN383" s="65"/>
      <c r="AO383" s="65"/>
      <c r="AP383" s="65"/>
      <c r="AQ383" s="64"/>
      <c r="AR383" s="50"/>
      <c r="AS383" s="50"/>
      <c r="AT383" s="50"/>
      <c r="AU383" s="50"/>
      <c r="AV383" s="50"/>
      <c r="AW383" s="50"/>
      <c r="AX383" s="65"/>
      <c r="AY383" s="65"/>
      <c r="AZ383" s="65"/>
      <c r="BA383" s="64"/>
      <c r="BB383" s="50"/>
      <c r="BC383" s="50"/>
    </row>
    <row r="384" spans="1:55" x14ac:dyDescent="0.25">
      <c r="A384" s="50"/>
      <c r="C384" s="50"/>
      <c r="D384" s="50"/>
      <c r="E384" s="50"/>
      <c r="F384" s="50"/>
      <c r="G384" s="50"/>
      <c r="H384" s="50"/>
      <c r="I384" s="50"/>
      <c r="J384" s="50"/>
      <c r="K384" s="50"/>
      <c r="L384" s="50"/>
      <c r="M384" s="65"/>
      <c r="N384" s="65"/>
      <c r="O384" s="65"/>
      <c r="P384" s="64"/>
      <c r="Q384" s="50"/>
      <c r="R384" s="50"/>
      <c r="S384" s="50"/>
      <c r="T384" s="50"/>
      <c r="U384" s="50"/>
      <c r="V384" s="65"/>
      <c r="W384" s="65"/>
      <c r="X384" s="65"/>
      <c r="Y384" s="64"/>
      <c r="Z384" s="52"/>
      <c r="AA384" s="50"/>
      <c r="AB384" s="50"/>
      <c r="AC384" s="50"/>
      <c r="AD384" s="65"/>
      <c r="AE384" s="65"/>
      <c r="AF384" s="2"/>
      <c r="AG384" s="64"/>
      <c r="AH384" s="50"/>
      <c r="AI384" s="50"/>
      <c r="AJ384" s="50"/>
      <c r="AK384" s="50"/>
      <c r="AL384" s="50"/>
      <c r="AM384" s="50"/>
      <c r="AN384" s="65"/>
      <c r="AO384" s="65"/>
      <c r="AP384" s="65"/>
      <c r="AQ384" s="64"/>
      <c r="AR384" s="50"/>
      <c r="AS384" s="50"/>
      <c r="AT384" s="50"/>
      <c r="AU384" s="50"/>
      <c r="AV384" s="50"/>
      <c r="AW384" s="50"/>
      <c r="AX384" s="65"/>
      <c r="AY384" s="65"/>
      <c r="AZ384" s="65"/>
      <c r="BA384" s="64"/>
      <c r="BB384" s="50"/>
      <c r="BC384" s="50"/>
    </row>
    <row r="385" spans="1:55" x14ac:dyDescent="0.25">
      <c r="A385" s="50"/>
      <c r="C385" s="50"/>
      <c r="D385" s="50"/>
      <c r="E385" s="50"/>
      <c r="F385" s="50"/>
      <c r="G385" s="50"/>
      <c r="H385" s="50"/>
      <c r="I385" s="50"/>
      <c r="J385" s="50"/>
      <c r="K385" s="50"/>
      <c r="L385" s="50"/>
      <c r="M385" s="65"/>
      <c r="N385" s="65"/>
      <c r="O385" s="65"/>
      <c r="P385" s="64"/>
      <c r="Q385" s="50"/>
      <c r="R385" s="50"/>
      <c r="S385" s="50"/>
      <c r="T385" s="50"/>
      <c r="U385" s="50"/>
      <c r="V385" s="65"/>
      <c r="W385" s="65"/>
      <c r="X385" s="65"/>
      <c r="Y385" s="64"/>
      <c r="Z385" s="52"/>
      <c r="AA385" s="50"/>
      <c r="AB385" s="50"/>
      <c r="AC385" s="50"/>
      <c r="AD385" s="65"/>
      <c r="AE385" s="65"/>
      <c r="AF385" s="2"/>
      <c r="AG385" s="64"/>
      <c r="AH385" s="50"/>
      <c r="AI385" s="50"/>
      <c r="AJ385" s="50"/>
      <c r="AK385" s="50"/>
      <c r="AL385" s="50"/>
      <c r="AM385" s="50"/>
      <c r="AN385" s="65"/>
      <c r="AO385" s="65"/>
      <c r="AP385" s="65"/>
      <c r="AQ385" s="64"/>
      <c r="AR385" s="50"/>
      <c r="AS385" s="50"/>
      <c r="AT385" s="50"/>
      <c r="AU385" s="50"/>
      <c r="AV385" s="50"/>
      <c r="AW385" s="50"/>
      <c r="AX385" s="65"/>
      <c r="AY385" s="65"/>
      <c r="AZ385" s="65"/>
      <c r="BA385" s="64"/>
      <c r="BB385" s="50"/>
      <c r="BC385" s="50"/>
    </row>
    <row r="386" spans="1:55" x14ac:dyDescent="0.25">
      <c r="A386" s="50"/>
      <c r="C386" s="50"/>
      <c r="D386" s="50"/>
      <c r="E386" s="50"/>
      <c r="F386" s="50"/>
      <c r="G386" s="50"/>
      <c r="H386" s="50"/>
      <c r="I386" s="50"/>
      <c r="J386" s="50"/>
      <c r="K386" s="50"/>
      <c r="L386" s="50"/>
      <c r="M386" s="65"/>
      <c r="N386" s="65"/>
      <c r="O386" s="65"/>
      <c r="P386" s="64"/>
      <c r="Q386" s="50"/>
      <c r="R386" s="50"/>
      <c r="S386" s="50"/>
      <c r="T386" s="50"/>
      <c r="U386" s="50"/>
      <c r="V386" s="65"/>
      <c r="W386" s="65"/>
      <c r="X386" s="65"/>
      <c r="Y386" s="64"/>
      <c r="Z386" s="52"/>
      <c r="AA386" s="50"/>
      <c r="AB386" s="50"/>
      <c r="AC386" s="50"/>
      <c r="AD386" s="65"/>
      <c r="AE386" s="65"/>
      <c r="AF386" s="2"/>
      <c r="AG386" s="64"/>
      <c r="AH386" s="50"/>
      <c r="AI386" s="50"/>
      <c r="AJ386" s="50"/>
      <c r="AK386" s="50"/>
      <c r="AL386" s="50"/>
      <c r="AM386" s="50"/>
      <c r="AN386" s="65"/>
      <c r="AO386" s="65"/>
      <c r="AP386" s="65"/>
      <c r="AQ386" s="64"/>
      <c r="AR386" s="50"/>
      <c r="AS386" s="50"/>
      <c r="AT386" s="50"/>
      <c r="AU386" s="50"/>
      <c r="AV386" s="50"/>
      <c r="AW386" s="50"/>
      <c r="AX386" s="65"/>
      <c r="AY386" s="65"/>
      <c r="AZ386" s="65"/>
      <c r="BA386" s="64"/>
      <c r="BB386" s="50"/>
      <c r="BC386" s="50"/>
    </row>
    <row r="387" spans="1:55" x14ac:dyDescent="0.25">
      <c r="A387" s="50"/>
      <c r="C387" s="50"/>
      <c r="D387" s="50"/>
      <c r="E387" s="50"/>
      <c r="F387" s="50"/>
      <c r="G387" s="50"/>
      <c r="H387" s="50"/>
      <c r="I387" s="50"/>
      <c r="J387" s="50"/>
      <c r="K387" s="50"/>
      <c r="L387" s="50"/>
      <c r="M387" s="65"/>
      <c r="N387" s="65"/>
      <c r="O387" s="65"/>
      <c r="P387" s="64"/>
      <c r="Q387" s="50"/>
      <c r="R387" s="50"/>
      <c r="S387" s="50"/>
      <c r="T387" s="50"/>
      <c r="U387" s="50"/>
      <c r="V387" s="65"/>
      <c r="W387" s="65"/>
      <c r="X387" s="65"/>
      <c r="Y387" s="64"/>
      <c r="Z387" s="52"/>
      <c r="AA387" s="50"/>
      <c r="AB387" s="50"/>
      <c r="AC387" s="50"/>
      <c r="AD387" s="65"/>
      <c r="AE387" s="65"/>
      <c r="AF387" s="2"/>
      <c r="AG387" s="64"/>
      <c r="AH387" s="50"/>
      <c r="AI387" s="50"/>
      <c r="AJ387" s="50"/>
      <c r="AK387" s="50"/>
      <c r="AL387" s="50"/>
      <c r="AM387" s="50"/>
      <c r="AN387" s="65"/>
      <c r="AO387" s="65"/>
      <c r="AP387" s="65"/>
      <c r="AQ387" s="64"/>
      <c r="AR387" s="50"/>
      <c r="AS387" s="50"/>
      <c r="AT387" s="50"/>
      <c r="AU387" s="50"/>
      <c r="AV387" s="50"/>
      <c r="AW387" s="50"/>
      <c r="AX387" s="65"/>
      <c r="AY387" s="65"/>
      <c r="AZ387" s="65"/>
      <c r="BA387" s="64"/>
      <c r="BB387" s="50"/>
      <c r="BC387" s="50"/>
    </row>
    <row r="388" spans="1:55" x14ac:dyDescent="0.25">
      <c r="A388" s="50"/>
      <c r="C388" s="50"/>
      <c r="D388" s="50"/>
      <c r="E388" s="50"/>
      <c r="F388" s="50"/>
      <c r="G388" s="50"/>
      <c r="H388" s="50"/>
      <c r="I388" s="50"/>
      <c r="J388" s="50"/>
      <c r="K388" s="50"/>
      <c r="L388" s="50"/>
      <c r="M388" s="65"/>
      <c r="N388" s="65"/>
      <c r="O388" s="65"/>
      <c r="P388" s="64"/>
      <c r="Q388" s="50"/>
      <c r="R388" s="50"/>
      <c r="S388" s="50"/>
      <c r="T388" s="50"/>
      <c r="U388" s="50"/>
      <c r="V388" s="65"/>
      <c r="W388" s="65"/>
      <c r="X388" s="65"/>
      <c r="Y388" s="64"/>
      <c r="Z388" s="52"/>
      <c r="AA388" s="50"/>
      <c r="AB388" s="50"/>
      <c r="AC388" s="50"/>
      <c r="AD388" s="65"/>
      <c r="AE388" s="65"/>
      <c r="AF388" s="2"/>
      <c r="AG388" s="64"/>
      <c r="AH388" s="50"/>
      <c r="AI388" s="50"/>
      <c r="AJ388" s="50"/>
      <c r="AK388" s="50"/>
      <c r="AL388" s="50"/>
      <c r="AM388" s="50"/>
      <c r="AN388" s="65"/>
      <c r="AO388" s="65"/>
      <c r="AP388" s="65"/>
      <c r="AQ388" s="64"/>
      <c r="AR388" s="50"/>
      <c r="AS388" s="50"/>
      <c r="AT388" s="50"/>
      <c r="AU388" s="50"/>
      <c r="AV388" s="50"/>
      <c r="AW388" s="50"/>
      <c r="AX388" s="65"/>
      <c r="AY388" s="65"/>
      <c r="AZ388" s="65"/>
      <c r="BA388" s="64"/>
      <c r="BB388" s="50"/>
      <c r="BC388" s="50"/>
    </row>
    <row r="389" spans="1:55" x14ac:dyDescent="0.25">
      <c r="A389" s="50"/>
      <c r="C389" s="50"/>
      <c r="D389" s="50"/>
      <c r="E389" s="50"/>
      <c r="F389" s="50"/>
      <c r="G389" s="50"/>
      <c r="H389" s="50"/>
      <c r="I389" s="50"/>
      <c r="J389" s="50"/>
      <c r="K389" s="50"/>
      <c r="L389" s="50"/>
      <c r="M389" s="65"/>
      <c r="N389" s="65"/>
      <c r="O389" s="65"/>
      <c r="P389" s="64"/>
      <c r="Q389" s="50"/>
      <c r="R389" s="50"/>
      <c r="S389" s="50"/>
      <c r="T389" s="50"/>
      <c r="U389" s="50"/>
      <c r="V389" s="65"/>
      <c r="W389" s="65"/>
      <c r="X389" s="65"/>
      <c r="Y389" s="64"/>
      <c r="Z389" s="52"/>
      <c r="AA389" s="50"/>
      <c r="AB389" s="50"/>
      <c r="AC389" s="50"/>
      <c r="AD389" s="65"/>
      <c r="AE389" s="65"/>
      <c r="AF389" s="2"/>
      <c r="AG389" s="64"/>
      <c r="AH389" s="50"/>
      <c r="AI389" s="50"/>
      <c r="AJ389" s="50"/>
      <c r="AK389" s="50"/>
      <c r="AL389" s="50"/>
      <c r="AM389" s="50"/>
      <c r="AN389" s="65"/>
      <c r="AO389" s="65"/>
      <c r="AP389" s="65"/>
      <c r="AQ389" s="64"/>
      <c r="AR389" s="50"/>
      <c r="AS389" s="50"/>
      <c r="AT389" s="50"/>
      <c r="AU389" s="50"/>
      <c r="AV389" s="50"/>
      <c r="AW389" s="50"/>
      <c r="AX389" s="65"/>
      <c r="AY389" s="65"/>
      <c r="AZ389" s="65"/>
      <c r="BA389" s="64"/>
      <c r="BB389" s="50"/>
      <c r="BC389" s="50"/>
    </row>
    <row r="390" spans="1:55" x14ac:dyDescent="0.25">
      <c r="A390" s="50"/>
      <c r="C390" s="50"/>
      <c r="D390" s="50"/>
      <c r="E390" s="50"/>
      <c r="F390" s="50"/>
      <c r="G390" s="50"/>
      <c r="H390" s="50"/>
      <c r="I390" s="50"/>
      <c r="J390" s="50"/>
      <c r="K390" s="50"/>
      <c r="L390" s="50"/>
      <c r="M390" s="65"/>
      <c r="N390" s="65"/>
      <c r="O390" s="65"/>
      <c r="P390" s="64"/>
      <c r="Q390" s="50"/>
      <c r="R390" s="50"/>
      <c r="S390" s="50"/>
      <c r="T390" s="50"/>
      <c r="U390" s="50"/>
      <c r="V390" s="65"/>
      <c r="W390" s="65"/>
      <c r="X390" s="65"/>
      <c r="Y390" s="64"/>
      <c r="Z390" s="52"/>
      <c r="AA390" s="50"/>
      <c r="AB390" s="50"/>
      <c r="AC390" s="50"/>
      <c r="AD390" s="65"/>
      <c r="AE390" s="65"/>
      <c r="AF390" s="2"/>
      <c r="AG390" s="64"/>
      <c r="AH390" s="50"/>
      <c r="AI390" s="50"/>
      <c r="AJ390" s="50"/>
      <c r="AK390" s="50"/>
      <c r="AL390" s="50"/>
      <c r="AM390" s="50"/>
      <c r="AN390" s="65"/>
      <c r="AO390" s="65"/>
      <c r="AP390" s="65"/>
      <c r="AQ390" s="64"/>
      <c r="AR390" s="50"/>
      <c r="AS390" s="50"/>
      <c r="AT390" s="50"/>
      <c r="AU390" s="50"/>
      <c r="AV390" s="50"/>
      <c r="AW390" s="50"/>
      <c r="AX390" s="65"/>
      <c r="AY390" s="65"/>
      <c r="AZ390" s="65"/>
      <c r="BA390" s="64"/>
      <c r="BB390" s="50"/>
      <c r="BC390" s="50"/>
    </row>
    <row r="391" spans="1:55" x14ac:dyDescent="0.25">
      <c r="A391" s="50"/>
      <c r="C391" s="50"/>
      <c r="D391" s="50"/>
      <c r="E391" s="50"/>
      <c r="F391" s="50"/>
      <c r="G391" s="50"/>
      <c r="H391" s="50"/>
      <c r="I391" s="50"/>
      <c r="J391" s="50"/>
      <c r="K391" s="50"/>
      <c r="L391" s="50"/>
      <c r="M391" s="65"/>
      <c r="N391" s="65"/>
      <c r="O391" s="65"/>
      <c r="P391" s="64"/>
      <c r="Q391" s="50"/>
      <c r="R391" s="50"/>
      <c r="S391" s="50"/>
      <c r="T391" s="50"/>
      <c r="U391" s="50"/>
      <c r="V391" s="65"/>
      <c r="W391" s="65"/>
      <c r="X391" s="65"/>
      <c r="Y391" s="64"/>
      <c r="Z391" s="52"/>
      <c r="AA391" s="50"/>
      <c r="AB391" s="50"/>
      <c r="AC391" s="50"/>
      <c r="AD391" s="65"/>
      <c r="AE391" s="65"/>
      <c r="AF391" s="2"/>
      <c r="AG391" s="64"/>
      <c r="AH391" s="50"/>
      <c r="AI391" s="50"/>
      <c r="AJ391" s="50"/>
      <c r="AK391" s="50"/>
      <c r="AL391" s="50"/>
      <c r="AM391" s="50"/>
      <c r="AN391" s="65"/>
      <c r="AO391" s="65"/>
      <c r="AP391" s="65"/>
      <c r="AQ391" s="64"/>
      <c r="AR391" s="50"/>
      <c r="AS391" s="50"/>
      <c r="AT391" s="50"/>
      <c r="AU391" s="50"/>
      <c r="AV391" s="50"/>
      <c r="AW391" s="50"/>
      <c r="AX391" s="65"/>
      <c r="AY391" s="65"/>
      <c r="AZ391" s="65"/>
      <c r="BA391" s="64"/>
      <c r="BB391" s="50"/>
      <c r="BC391" s="50"/>
    </row>
    <row r="392" spans="1:55" x14ac:dyDescent="0.25">
      <c r="A392" s="50"/>
      <c r="C392" s="50"/>
      <c r="D392" s="50"/>
      <c r="E392" s="50"/>
      <c r="F392" s="50"/>
      <c r="G392" s="50"/>
      <c r="H392" s="50"/>
      <c r="I392" s="50"/>
      <c r="J392" s="50"/>
      <c r="K392" s="50"/>
      <c r="L392" s="50"/>
      <c r="M392" s="65"/>
      <c r="N392" s="65"/>
      <c r="O392" s="65"/>
      <c r="P392" s="64"/>
      <c r="Q392" s="50"/>
      <c r="R392" s="50"/>
      <c r="S392" s="50"/>
      <c r="T392" s="50"/>
      <c r="U392" s="50"/>
      <c r="V392" s="65"/>
      <c r="W392" s="65"/>
      <c r="X392" s="65"/>
      <c r="Y392" s="64"/>
      <c r="Z392" s="52"/>
      <c r="AA392" s="50"/>
      <c r="AB392" s="50"/>
      <c r="AC392" s="50"/>
      <c r="AD392" s="65"/>
      <c r="AE392" s="65"/>
      <c r="AF392" s="2"/>
      <c r="AG392" s="64"/>
      <c r="AH392" s="50"/>
      <c r="AI392" s="50"/>
      <c r="AJ392" s="50"/>
      <c r="AK392" s="50"/>
      <c r="AL392" s="50"/>
      <c r="AM392" s="50"/>
      <c r="AN392" s="65"/>
      <c r="AO392" s="65"/>
      <c r="AP392" s="65"/>
      <c r="AQ392" s="64"/>
      <c r="AR392" s="50"/>
      <c r="AS392" s="50"/>
      <c r="AT392" s="50"/>
      <c r="AU392" s="50"/>
      <c r="AV392" s="50"/>
      <c r="AW392" s="50"/>
      <c r="AX392" s="65"/>
      <c r="AY392" s="65"/>
      <c r="AZ392" s="65"/>
      <c r="BA392" s="64"/>
      <c r="BB392" s="50"/>
      <c r="BC392" s="50"/>
    </row>
    <row r="393" spans="1:55" x14ac:dyDescent="0.25">
      <c r="A393" s="50"/>
      <c r="C393" s="50"/>
      <c r="D393" s="50"/>
      <c r="E393" s="50"/>
      <c r="F393" s="50"/>
      <c r="G393" s="50"/>
      <c r="H393" s="50"/>
      <c r="I393" s="50"/>
      <c r="J393" s="50"/>
      <c r="K393" s="50"/>
      <c r="L393" s="50"/>
      <c r="M393" s="65"/>
      <c r="N393" s="65"/>
      <c r="O393" s="65"/>
      <c r="P393" s="64"/>
      <c r="Q393" s="50"/>
      <c r="R393" s="50"/>
      <c r="S393" s="50"/>
      <c r="T393" s="50"/>
      <c r="U393" s="50"/>
      <c r="V393" s="65"/>
      <c r="W393" s="65"/>
      <c r="X393" s="65"/>
      <c r="Y393" s="64"/>
      <c r="Z393" s="52"/>
      <c r="AA393" s="50"/>
      <c r="AB393" s="50"/>
      <c r="AC393" s="50"/>
      <c r="AD393" s="65"/>
      <c r="AE393" s="65"/>
      <c r="AF393" s="2"/>
      <c r="AG393" s="64"/>
      <c r="AH393" s="50"/>
      <c r="AI393" s="50"/>
      <c r="AJ393" s="50"/>
      <c r="AK393" s="50"/>
      <c r="AL393" s="50"/>
      <c r="AM393" s="50"/>
      <c r="AN393" s="65"/>
      <c r="AO393" s="65"/>
      <c r="AP393" s="65"/>
      <c r="AQ393" s="64"/>
      <c r="AR393" s="50"/>
      <c r="AS393" s="50"/>
      <c r="AT393" s="50"/>
      <c r="AU393" s="50"/>
      <c r="AV393" s="50"/>
      <c r="AW393" s="50"/>
      <c r="AX393" s="65"/>
      <c r="AY393" s="65"/>
      <c r="AZ393" s="65"/>
      <c r="BA393" s="64"/>
      <c r="BB393" s="50"/>
      <c r="BC393" s="50"/>
    </row>
    <row r="394" spans="1:55" x14ac:dyDescent="0.25">
      <c r="A394" s="50"/>
      <c r="C394" s="50"/>
      <c r="D394" s="50"/>
      <c r="E394" s="50"/>
      <c r="F394" s="50"/>
      <c r="G394" s="50"/>
      <c r="H394" s="50"/>
      <c r="I394" s="50"/>
      <c r="J394" s="50"/>
      <c r="K394" s="50"/>
      <c r="L394" s="50"/>
      <c r="M394" s="65"/>
      <c r="N394" s="65"/>
      <c r="O394" s="65"/>
      <c r="P394" s="64"/>
      <c r="Q394" s="50"/>
      <c r="R394" s="50"/>
      <c r="S394" s="50"/>
      <c r="T394" s="50"/>
      <c r="U394" s="50"/>
      <c r="V394" s="65"/>
      <c r="W394" s="65"/>
      <c r="X394" s="65"/>
      <c r="Y394" s="64"/>
      <c r="Z394" s="52"/>
      <c r="AA394" s="50"/>
      <c r="AB394" s="50"/>
      <c r="AC394" s="50"/>
      <c r="AD394" s="65"/>
      <c r="AE394" s="65"/>
      <c r="AF394" s="2"/>
      <c r="AG394" s="64"/>
      <c r="AH394" s="50"/>
      <c r="AI394" s="50"/>
      <c r="AJ394" s="50"/>
      <c r="AK394" s="50"/>
      <c r="AL394" s="50"/>
      <c r="AM394" s="50"/>
      <c r="AN394" s="65"/>
      <c r="AO394" s="65"/>
      <c r="AP394" s="65"/>
      <c r="AQ394" s="64"/>
      <c r="AR394" s="50"/>
      <c r="AS394" s="50"/>
      <c r="AT394" s="50"/>
      <c r="AU394" s="50"/>
      <c r="AV394" s="50"/>
      <c r="AW394" s="50"/>
      <c r="AX394" s="65"/>
      <c r="AY394" s="65"/>
      <c r="AZ394" s="65"/>
      <c r="BA394" s="64"/>
      <c r="BB394" s="50"/>
      <c r="BC394" s="50"/>
    </row>
    <row r="395" spans="1:55" x14ac:dyDescent="0.25">
      <c r="A395" s="50"/>
      <c r="C395" s="50"/>
      <c r="D395" s="50"/>
      <c r="E395" s="50"/>
      <c r="F395" s="50"/>
      <c r="G395" s="50"/>
      <c r="H395" s="50"/>
      <c r="I395" s="50"/>
      <c r="J395" s="50"/>
      <c r="K395" s="50"/>
      <c r="L395" s="50"/>
      <c r="M395" s="65"/>
      <c r="N395" s="65"/>
      <c r="O395" s="65"/>
      <c r="P395" s="64"/>
      <c r="Q395" s="50"/>
      <c r="R395" s="50"/>
      <c r="S395" s="50"/>
      <c r="T395" s="50"/>
      <c r="U395" s="50"/>
      <c r="V395" s="65"/>
      <c r="W395" s="65"/>
      <c r="X395" s="65"/>
      <c r="Y395" s="64"/>
      <c r="Z395" s="52"/>
      <c r="AA395" s="50"/>
      <c r="AB395" s="50"/>
      <c r="AC395" s="50"/>
      <c r="AD395" s="65"/>
      <c r="AE395" s="65"/>
      <c r="AF395" s="2"/>
      <c r="AG395" s="64"/>
      <c r="AH395" s="50"/>
      <c r="AI395" s="50"/>
      <c r="AJ395" s="50"/>
      <c r="AK395" s="50"/>
      <c r="AL395" s="50"/>
      <c r="AM395" s="50"/>
      <c r="AN395" s="65"/>
      <c r="AO395" s="65"/>
      <c r="AP395" s="65"/>
      <c r="AQ395" s="64"/>
      <c r="AR395" s="50"/>
      <c r="AS395" s="50"/>
      <c r="AT395" s="50"/>
      <c r="AU395" s="50"/>
      <c r="AV395" s="50"/>
      <c r="AW395" s="50"/>
      <c r="AX395" s="65"/>
      <c r="AY395" s="65"/>
      <c r="AZ395" s="65"/>
      <c r="BA395" s="64"/>
      <c r="BB395" s="50"/>
      <c r="BC395" s="50"/>
    </row>
    <row r="396" spans="1:55" x14ac:dyDescent="0.25">
      <c r="A396" s="50"/>
      <c r="C396" s="50"/>
      <c r="D396" s="50"/>
      <c r="E396" s="50"/>
      <c r="F396" s="50"/>
      <c r="G396" s="50"/>
      <c r="H396" s="50"/>
      <c r="I396" s="50"/>
      <c r="J396" s="50"/>
      <c r="K396" s="50"/>
      <c r="L396" s="50"/>
      <c r="M396" s="65"/>
      <c r="N396" s="65"/>
      <c r="O396" s="65"/>
      <c r="P396" s="64"/>
      <c r="Q396" s="50"/>
      <c r="R396" s="50"/>
      <c r="S396" s="50"/>
      <c r="T396" s="50"/>
      <c r="U396" s="50"/>
      <c r="V396" s="65"/>
      <c r="W396" s="65"/>
      <c r="X396" s="65"/>
      <c r="Y396" s="64"/>
      <c r="Z396" s="52"/>
      <c r="AA396" s="50"/>
      <c r="AB396" s="50"/>
      <c r="AC396" s="50"/>
      <c r="AD396" s="65"/>
      <c r="AE396" s="65"/>
      <c r="AF396" s="2"/>
      <c r="AG396" s="64"/>
      <c r="AH396" s="50"/>
      <c r="AI396" s="50"/>
      <c r="AJ396" s="50"/>
      <c r="AK396" s="50"/>
      <c r="AL396" s="50"/>
      <c r="AM396" s="50"/>
      <c r="AN396" s="65"/>
      <c r="AO396" s="65"/>
      <c r="AP396" s="65"/>
      <c r="AQ396" s="64"/>
      <c r="AR396" s="50"/>
      <c r="AS396" s="50"/>
      <c r="AT396" s="50"/>
      <c r="AU396" s="50"/>
      <c r="AV396" s="50"/>
      <c r="AW396" s="50"/>
      <c r="AX396" s="65"/>
      <c r="AY396" s="65"/>
      <c r="AZ396" s="65"/>
      <c r="BA396" s="64"/>
      <c r="BB396" s="50"/>
      <c r="BC396" s="50"/>
    </row>
    <row r="397" spans="1:55" x14ac:dyDescent="0.25">
      <c r="A397" s="50"/>
      <c r="C397" s="50"/>
      <c r="D397" s="50"/>
      <c r="E397" s="50"/>
      <c r="F397" s="50"/>
      <c r="G397" s="50"/>
      <c r="H397" s="50"/>
      <c r="I397" s="50"/>
      <c r="J397" s="50"/>
      <c r="K397" s="50"/>
      <c r="L397" s="50"/>
      <c r="M397" s="65"/>
      <c r="N397" s="65"/>
      <c r="O397" s="65"/>
      <c r="P397" s="64"/>
      <c r="Q397" s="50"/>
      <c r="R397" s="50"/>
      <c r="S397" s="50"/>
      <c r="T397" s="50"/>
      <c r="U397" s="50"/>
      <c r="V397" s="65"/>
      <c r="W397" s="65"/>
      <c r="X397" s="65"/>
      <c r="Y397" s="64"/>
      <c r="Z397" s="52"/>
      <c r="AA397" s="50"/>
      <c r="AB397" s="50"/>
      <c r="AC397" s="50"/>
      <c r="AD397" s="65"/>
      <c r="AE397" s="65"/>
      <c r="AF397" s="2"/>
      <c r="AG397" s="64"/>
      <c r="AH397" s="50"/>
      <c r="AI397" s="50"/>
      <c r="AJ397" s="50"/>
      <c r="AK397" s="50"/>
      <c r="AL397" s="50"/>
      <c r="AM397" s="50"/>
      <c r="AN397" s="65"/>
      <c r="AO397" s="65"/>
      <c r="AP397" s="65"/>
      <c r="AQ397" s="64"/>
      <c r="AR397" s="50"/>
      <c r="AS397" s="50"/>
      <c r="AT397" s="50"/>
      <c r="AU397" s="50"/>
      <c r="AV397" s="50"/>
      <c r="AW397" s="50"/>
      <c r="AX397" s="65"/>
      <c r="AY397" s="65"/>
      <c r="AZ397" s="65"/>
      <c r="BA397" s="64"/>
      <c r="BB397" s="50"/>
      <c r="BC397" s="50"/>
    </row>
    <row r="398" spans="1:55" x14ac:dyDescent="0.25">
      <c r="A398" s="50"/>
      <c r="C398" s="50"/>
      <c r="D398" s="50"/>
      <c r="E398" s="50"/>
      <c r="F398" s="50"/>
      <c r="G398" s="50"/>
      <c r="H398" s="50"/>
      <c r="I398" s="50"/>
      <c r="J398" s="50"/>
      <c r="K398" s="50"/>
      <c r="L398" s="50"/>
      <c r="M398" s="65"/>
      <c r="N398" s="65"/>
      <c r="O398" s="65"/>
      <c r="P398" s="64"/>
      <c r="Q398" s="50"/>
      <c r="R398" s="50"/>
      <c r="S398" s="50"/>
      <c r="T398" s="50"/>
      <c r="U398" s="50"/>
      <c r="V398" s="65"/>
      <c r="W398" s="65"/>
      <c r="X398" s="65"/>
      <c r="Y398" s="64"/>
      <c r="Z398" s="52"/>
      <c r="AA398" s="50"/>
      <c r="AB398" s="50"/>
      <c r="AC398" s="50"/>
      <c r="AD398" s="65"/>
      <c r="AE398" s="65"/>
      <c r="AF398" s="2"/>
      <c r="AG398" s="64"/>
      <c r="AH398" s="50"/>
      <c r="AI398" s="50"/>
      <c r="AJ398" s="50"/>
      <c r="AK398" s="50"/>
      <c r="AL398" s="50"/>
      <c r="AM398" s="50"/>
      <c r="AN398" s="65"/>
      <c r="AO398" s="65"/>
      <c r="AP398" s="65"/>
      <c r="AQ398" s="64"/>
      <c r="AR398" s="50"/>
      <c r="AS398" s="50"/>
      <c r="AT398" s="50"/>
      <c r="AU398" s="50"/>
      <c r="AV398" s="50"/>
      <c r="AW398" s="50"/>
      <c r="AX398" s="65"/>
      <c r="AY398" s="65"/>
      <c r="AZ398" s="65"/>
      <c r="BA398" s="64"/>
      <c r="BB398" s="50"/>
      <c r="BC398" s="50"/>
    </row>
    <row r="399" spans="1:55" x14ac:dyDescent="0.25">
      <c r="A399" s="50"/>
      <c r="C399" s="50"/>
      <c r="D399" s="50"/>
      <c r="E399" s="50"/>
      <c r="F399" s="50"/>
      <c r="G399" s="50"/>
      <c r="H399" s="50"/>
      <c r="I399" s="50"/>
      <c r="J399" s="50"/>
      <c r="K399" s="50"/>
      <c r="L399" s="50"/>
      <c r="M399" s="65"/>
      <c r="N399" s="65"/>
      <c r="O399" s="65"/>
      <c r="P399" s="64"/>
      <c r="Q399" s="50"/>
      <c r="R399" s="50"/>
      <c r="S399" s="50"/>
      <c r="T399" s="50"/>
      <c r="U399" s="50"/>
      <c r="V399" s="65"/>
      <c r="W399" s="65"/>
      <c r="X399" s="65"/>
      <c r="Y399" s="64"/>
      <c r="Z399" s="52"/>
      <c r="AA399" s="50"/>
      <c r="AB399" s="50"/>
      <c r="AC399" s="50"/>
      <c r="AD399" s="65"/>
      <c r="AE399" s="65"/>
      <c r="AF399" s="2"/>
      <c r="AG399" s="64"/>
      <c r="AH399" s="50"/>
      <c r="AI399" s="50"/>
      <c r="AJ399" s="50"/>
      <c r="AK399" s="50"/>
      <c r="AL399" s="50"/>
      <c r="AM399" s="50"/>
      <c r="AN399" s="65"/>
      <c r="AO399" s="65"/>
      <c r="AP399" s="65"/>
      <c r="AQ399" s="64"/>
      <c r="AR399" s="50"/>
      <c r="AS399" s="50"/>
      <c r="AT399" s="50"/>
      <c r="AU399" s="50"/>
      <c r="AV399" s="50"/>
      <c r="AW399" s="50"/>
      <c r="AX399" s="65"/>
      <c r="AY399" s="65"/>
      <c r="AZ399" s="65"/>
      <c r="BA399" s="64"/>
      <c r="BB399" s="50"/>
      <c r="BC399" s="50"/>
    </row>
    <row r="400" spans="1:55" x14ac:dyDescent="0.25">
      <c r="A400" s="50"/>
      <c r="C400" s="50"/>
      <c r="D400" s="50"/>
      <c r="E400" s="50"/>
      <c r="F400" s="50"/>
      <c r="G400" s="50"/>
      <c r="H400" s="50"/>
      <c r="I400" s="50"/>
      <c r="J400" s="50"/>
      <c r="K400" s="50"/>
      <c r="L400" s="50"/>
      <c r="M400" s="65"/>
      <c r="N400" s="65"/>
      <c r="O400" s="65"/>
      <c r="P400" s="64"/>
      <c r="Q400" s="50"/>
      <c r="R400" s="50"/>
      <c r="S400" s="50"/>
      <c r="T400" s="50"/>
      <c r="U400" s="50"/>
      <c r="V400" s="65"/>
      <c r="W400" s="65"/>
      <c r="X400" s="65"/>
      <c r="Y400" s="64"/>
      <c r="Z400" s="52"/>
      <c r="AA400" s="50"/>
      <c r="AB400" s="50"/>
      <c r="AC400" s="50"/>
      <c r="AD400" s="65"/>
      <c r="AE400" s="65"/>
      <c r="AF400" s="2"/>
      <c r="AG400" s="64"/>
      <c r="AH400" s="50"/>
      <c r="AI400" s="50"/>
      <c r="AJ400" s="50"/>
      <c r="AK400" s="50"/>
      <c r="AL400" s="50"/>
      <c r="AM400" s="50"/>
      <c r="AN400" s="65"/>
      <c r="AO400" s="65"/>
      <c r="AP400" s="65"/>
      <c r="AQ400" s="64"/>
      <c r="AR400" s="50"/>
      <c r="AS400" s="50"/>
      <c r="AT400" s="50"/>
      <c r="AU400" s="50"/>
      <c r="AV400" s="50"/>
      <c r="AW400" s="50"/>
      <c r="AX400" s="65"/>
      <c r="AY400" s="65"/>
      <c r="AZ400" s="65"/>
      <c r="BA400" s="64"/>
      <c r="BB400" s="50"/>
      <c r="BC400" s="50"/>
    </row>
    <row r="401" spans="1:55" x14ac:dyDescent="0.25">
      <c r="A401" s="50"/>
      <c r="C401" s="50"/>
      <c r="D401" s="50"/>
      <c r="E401" s="50"/>
      <c r="F401" s="50"/>
      <c r="G401" s="50"/>
      <c r="H401" s="50"/>
      <c r="I401" s="50"/>
      <c r="J401" s="50"/>
      <c r="K401" s="50"/>
      <c r="L401" s="50"/>
      <c r="M401" s="65"/>
      <c r="N401" s="65"/>
      <c r="O401" s="65"/>
      <c r="P401" s="64"/>
      <c r="Q401" s="50"/>
      <c r="R401" s="50"/>
      <c r="S401" s="50"/>
      <c r="T401" s="50"/>
      <c r="U401" s="50"/>
      <c r="V401" s="65"/>
      <c r="W401" s="65"/>
      <c r="X401" s="65"/>
      <c r="Y401" s="64"/>
      <c r="Z401" s="52"/>
      <c r="AA401" s="50"/>
      <c r="AB401" s="50"/>
      <c r="AC401" s="50"/>
      <c r="AD401" s="65"/>
      <c r="AE401" s="65"/>
      <c r="AF401" s="2"/>
      <c r="AG401" s="64"/>
      <c r="AH401" s="50"/>
      <c r="AI401" s="50"/>
      <c r="AJ401" s="50"/>
      <c r="AK401" s="50"/>
      <c r="AL401" s="50"/>
      <c r="AM401" s="50"/>
      <c r="AN401" s="65"/>
      <c r="AO401" s="65"/>
      <c r="AP401" s="65"/>
      <c r="AQ401" s="64"/>
      <c r="AR401" s="50"/>
      <c r="AS401" s="50"/>
      <c r="AT401" s="50"/>
      <c r="AU401" s="50"/>
      <c r="AV401" s="50"/>
      <c r="AW401" s="50"/>
      <c r="AX401" s="65"/>
      <c r="AY401" s="65"/>
      <c r="AZ401" s="65"/>
      <c r="BA401" s="64"/>
      <c r="BB401" s="50"/>
      <c r="BC401" s="50"/>
    </row>
    <row r="402" spans="1:55" x14ac:dyDescent="0.25">
      <c r="A402" s="50"/>
      <c r="C402" s="50"/>
      <c r="D402" s="50"/>
      <c r="E402" s="50"/>
      <c r="F402" s="50"/>
      <c r="G402" s="50"/>
      <c r="H402" s="50"/>
      <c r="I402" s="50"/>
      <c r="J402" s="50"/>
      <c r="K402" s="50"/>
      <c r="L402" s="50"/>
      <c r="M402" s="65"/>
      <c r="N402" s="65"/>
      <c r="O402" s="65"/>
      <c r="P402" s="64"/>
      <c r="Q402" s="50"/>
      <c r="R402" s="50"/>
      <c r="S402" s="50"/>
      <c r="T402" s="50"/>
      <c r="U402" s="50"/>
      <c r="V402" s="65"/>
      <c r="W402" s="65"/>
      <c r="X402" s="65"/>
      <c r="Y402" s="64"/>
      <c r="Z402" s="52"/>
      <c r="AA402" s="50"/>
      <c r="AB402" s="50"/>
      <c r="AC402" s="50"/>
      <c r="AD402" s="65"/>
      <c r="AE402" s="65"/>
      <c r="AF402" s="2"/>
      <c r="AG402" s="64"/>
      <c r="AH402" s="50"/>
      <c r="AI402" s="50"/>
      <c r="AJ402" s="50"/>
      <c r="AK402" s="50"/>
      <c r="AL402" s="50"/>
      <c r="AM402" s="50"/>
      <c r="AN402" s="65"/>
      <c r="AO402" s="65"/>
      <c r="AP402" s="65"/>
      <c r="AQ402" s="64"/>
      <c r="AR402" s="50"/>
      <c r="AS402" s="50"/>
      <c r="AT402" s="50"/>
      <c r="AU402" s="50"/>
      <c r="AV402" s="50"/>
      <c r="AW402" s="50"/>
      <c r="AX402" s="65"/>
      <c r="AY402" s="65"/>
      <c r="AZ402" s="65"/>
      <c r="BA402" s="64"/>
      <c r="BB402" s="50"/>
      <c r="BC402" s="50"/>
    </row>
    <row r="403" spans="1:55" x14ac:dyDescent="0.25">
      <c r="A403" s="50"/>
      <c r="C403" s="50"/>
      <c r="D403" s="50"/>
      <c r="E403" s="50"/>
      <c r="F403" s="50"/>
      <c r="G403" s="50"/>
      <c r="H403" s="50"/>
      <c r="I403" s="50"/>
      <c r="J403" s="50"/>
      <c r="K403" s="50"/>
      <c r="L403" s="50"/>
      <c r="M403" s="65"/>
      <c r="N403" s="65"/>
      <c r="O403" s="65"/>
      <c r="P403" s="64"/>
      <c r="Q403" s="50"/>
      <c r="R403" s="50"/>
      <c r="S403" s="50"/>
      <c r="T403" s="50"/>
      <c r="U403" s="50"/>
      <c r="V403" s="65"/>
      <c r="W403" s="65"/>
      <c r="X403" s="65"/>
      <c r="Y403" s="64"/>
      <c r="Z403" s="52"/>
      <c r="AA403" s="50"/>
      <c r="AB403" s="50"/>
      <c r="AC403" s="50"/>
      <c r="AD403" s="65"/>
      <c r="AE403" s="65"/>
      <c r="AF403" s="2"/>
      <c r="AG403" s="64"/>
      <c r="AH403" s="50"/>
      <c r="AI403" s="50"/>
      <c r="AJ403" s="50"/>
      <c r="AK403" s="50"/>
      <c r="AL403" s="50"/>
      <c r="AM403" s="50"/>
      <c r="AN403" s="65"/>
      <c r="AO403" s="65"/>
      <c r="AP403" s="65"/>
      <c r="AQ403" s="64"/>
      <c r="AR403" s="50"/>
      <c r="AS403" s="50"/>
      <c r="AT403" s="50"/>
      <c r="AU403" s="50"/>
      <c r="AV403" s="50"/>
      <c r="AW403" s="50"/>
      <c r="AX403" s="65"/>
      <c r="AY403" s="65"/>
      <c r="AZ403" s="65"/>
      <c r="BA403" s="64"/>
      <c r="BB403" s="50"/>
      <c r="BC403" s="50"/>
    </row>
    <row r="404" spans="1:55" x14ac:dyDescent="0.25">
      <c r="A404" s="50"/>
      <c r="C404" s="50"/>
      <c r="D404" s="50"/>
      <c r="E404" s="50"/>
      <c r="F404" s="50"/>
      <c r="G404" s="50"/>
      <c r="H404" s="50"/>
      <c r="I404" s="50"/>
      <c r="J404" s="50"/>
      <c r="K404" s="50"/>
      <c r="L404" s="50"/>
      <c r="M404" s="65"/>
      <c r="N404" s="65"/>
      <c r="O404" s="65"/>
      <c r="P404" s="64"/>
      <c r="Q404" s="50"/>
      <c r="R404" s="50"/>
      <c r="S404" s="50"/>
      <c r="T404" s="50"/>
      <c r="U404" s="50"/>
      <c r="V404" s="65"/>
      <c r="W404" s="65"/>
      <c r="X404" s="65"/>
      <c r="Y404" s="64"/>
      <c r="Z404" s="52"/>
      <c r="AA404" s="50"/>
      <c r="AB404" s="50"/>
      <c r="AC404" s="50"/>
      <c r="AD404" s="65"/>
      <c r="AE404" s="65"/>
      <c r="AF404" s="2"/>
      <c r="AG404" s="64"/>
      <c r="AH404" s="50"/>
      <c r="AI404" s="50"/>
      <c r="AJ404" s="50"/>
      <c r="AK404" s="50"/>
      <c r="AL404" s="50"/>
      <c r="AM404" s="50"/>
      <c r="AN404" s="65"/>
      <c r="AO404" s="65"/>
      <c r="AP404" s="65"/>
      <c r="AQ404" s="64"/>
      <c r="AR404" s="50"/>
      <c r="AS404" s="50"/>
      <c r="AT404" s="50"/>
      <c r="AU404" s="50"/>
      <c r="AV404" s="50"/>
      <c r="AW404" s="50"/>
      <c r="AX404" s="65"/>
      <c r="AY404" s="65"/>
      <c r="AZ404" s="65"/>
      <c r="BA404" s="64"/>
      <c r="BB404" s="50"/>
      <c r="BC404" s="50"/>
    </row>
    <row r="405" spans="1:55" x14ac:dyDescent="0.25">
      <c r="A405" s="50"/>
      <c r="C405" s="50"/>
      <c r="D405" s="50"/>
      <c r="E405" s="50"/>
      <c r="F405" s="50"/>
      <c r="G405" s="50"/>
      <c r="H405" s="50"/>
      <c r="I405" s="50"/>
      <c r="J405" s="50"/>
      <c r="K405" s="50"/>
      <c r="L405" s="50"/>
      <c r="M405" s="65"/>
      <c r="N405" s="65"/>
      <c r="O405" s="65"/>
      <c r="P405" s="64"/>
      <c r="Q405" s="50"/>
      <c r="R405" s="50"/>
      <c r="S405" s="50"/>
      <c r="T405" s="50"/>
      <c r="U405" s="50"/>
      <c r="V405" s="65"/>
      <c r="W405" s="65"/>
      <c r="X405" s="65"/>
      <c r="Y405" s="64"/>
      <c r="Z405" s="52"/>
      <c r="AA405" s="50"/>
      <c r="AB405" s="50"/>
      <c r="AC405" s="50"/>
      <c r="AD405" s="65"/>
      <c r="AE405" s="65"/>
      <c r="AF405" s="2"/>
      <c r="AG405" s="64"/>
      <c r="AH405" s="50"/>
      <c r="AI405" s="50"/>
      <c r="AJ405" s="50"/>
      <c r="AK405" s="50"/>
      <c r="AL405" s="50"/>
      <c r="AM405" s="50"/>
      <c r="AN405" s="65"/>
      <c r="AO405" s="65"/>
      <c r="AP405" s="65"/>
      <c r="AQ405" s="64"/>
      <c r="AR405" s="50"/>
      <c r="AS405" s="50"/>
      <c r="AT405" s="50"/>
      <c r="AU405" s="50"/>
      <c r="AV405" s="50"/>
      <c r="AW405" s="50"/>
      <c r="AX405" s="65"/>
      <c r="AY405" s="65"/>
      <c r="AZ405" s="65"/>
      <c r="BA405" s="64"/>
      <c r="BB405" s="50"/>
      <c r="BC405" s="50"/>
    </row>
    <row r="406" spans="1:55" x14ac:dyDescent="0.25">
      <c r="A406" s="50"/>
      <c r="C406" s="50"/>
      <c r="D406" s="50"/>
      <c r="E406" s="50"/>
      <c r="F406" s="50"/>
      <c r="G406" s="50"/>
      <c r="H406" s="50"/>
      <c r="I406" s="50"/>
      <c r="J406" s="50"/>
      <c r="K406" s="50"/>
      <c r="L406" s="50"/>
      <c r="M406" s="65"/>
      <c r="N406" s="65"/>
      <c r="O406" s="65"/>
      <c r="P406" s="64"/>
      <c r="Q406" s="50"/>
      <c r="R406" s="50"/>
      <c r="S406" s="50"/>
      <c r="T406" s="50"/>
      <c r="U406" s="50"/>
      <c r="V406" s="65"/>
      <c r="W406" s="65"/>
      <c r="X406" s="65"/>
      <c r="Y406" s="64"/>
      <c r="Z406" s="52"/>
      <c r="AA406" s="50"/>
      <c r="AB406" s="50"/>
      <c r="AC406" s="50"/>
      <c r="AD406" s="65"/>
      <c r="AE406" s="65"/>
      <c r="AF406" s="2"/>
      <c r="AG406" s="64"/>
      <c r="AH406" s="50"/>
      <c r="AI406" s="50"/>
      <c r="AJ406" s="50"/>
      <c r="AK406" s="50"/>
      <c r="AL406" s="50"/>
      <c r="AM406" s="50"/>
      <c r="AN406" s="65"/>
      <c r="AO406" s="65"/>
      <c r="AP406" s="65"/>
      <c r="AQ406" s="64"/>
      <c r="AR406" s="50"/>
      <c r="AS406" s="50"/>
      <c r="AT406" s="50"/>
      <c r="AU406" s="50"/>
      <c r="AV406" s="50"/>
      <c r="AW406" s="50"/>
      <c r="AX406" s="65"/>
      <c r="AY406" s="65"/>
      <c r="AZ406" s="65"/>
      <c r="BA406" s="64"/>
      <c r="BB406" s="50"/>
      <c r="BC406" s="50"/>
    </row>
    <row r="407" spans="1:55" x14ac:dyDescent="0.25">
      <c r="A407" s="50"/>
      <c r="C407" s="50"/>
      <c r="D407" s="50"/>
      <c r="E407" s="50"/>
      <c r="F407" s="50"/>
      <c r="G407" s="50"/>
      <c r="H407" s="50"/>
      <c r="I407" s="50"/>
      <c r="J407" s="50"/>
      <c r="K407" s="50"/>
      <c r="L407" s="50"/>
      <c r="M407" s="65"/>
      <c r="N407" s="65"/>
      <c r="O407" s="65"/>
      <c r="P407" s="64"/>
      <c r="Q407" s="50"/>
      <c r="R407" s="50"/>
      <c r="S407" s="50"/>
      <c r="T407" s="50"/>
      <c r="U407" s="50"/>
      <c r="V407" s="65"/>
      <c r="W407" s="65"/>
      <c r="X407" s="65"/>
      <c r="Y407" s="64"/>
      <c r="Z407" s="52"/>
      <c r="AA407" s="50"/>
      <c r="AB407" s="50"/>
      <c r="AC407" s="50"/>
      <c r="AD407" s="65"/>
      <c r="AE407" s="65"/>
      <c r="AF407" s="2"/>
      <c r="AG407" s="64"/>
      <c r="AH407" s="50"/>
      <c r="AI407" s="50"/>
      <c r="AJ407" s="50"/>
      <c r="AK407" s="50"/>
      <c r="AL407" s="50"/>
      <c r="AM407" s="50"/>
      <c r="AN407" s="65"/>
      <c r="AO407" s="65"/>
      <c r="AP407" s="65"/>
      <c r="AQ407" s="64"/>
      <c r="AR407" s="50"/>
      <c r="AS407" s="50"/>
      <c r="AT407" s="50"/>
      <c r="AU407" s="50"/>
      <c r="AV407" s="50"/>
      <c r="AW407" s="50"/>
      <c r="AX407" s="65"/>
      <c r="AY407" s="65"/>
      <c r="AZ407" s="65"/>
      <c r="BA407" s="64"/>
      <c r="BB407" s="50"/>
      <c r="BC407" s="50"/>
    </row>
    <row r="408" spans="1:55" x14ac:dyDescent="0.25">
      <c r="A408" s="50"/>
      <c r="C408" s="50"/>
      <c r="D408" s="50"/>
      <c r="E408" s="50"/>
      <c r="F408" s="50"/>
      <c r="G408" s="50"/>
      <c r="H408" s="50"/>
      <c r="I408" s="50"/>
      <c r="J408" s="50"/>
      <c r="K408" s="50"/>
      <c r="L408" s="50"/>
      <c r="M408" s="65"/>
      <c r="N408" s="65"/>
      <c r="O408" s="65"/>
      <c r="P408" s="64"/>
      <c r="Q408" s="50"/>
      <c r="R408" s="50"/>
      <c r="S408" s="50"/>
      <c r="T408" s="50"/>
      <c r="U408" s="50"/>
      <c r="V408" s="65"/>
      <c r="W408" s="65"/>
      <c r="X408" s="65"/>
      <c r="Y408" s="64"/>
      <c r="Z408" s="52"/>
      <c r="AA408" s="50"/>
      <c r="AB408" s="50"/>
      <c r="AC408" s="50"/>
      <c r="AD408" s="65"/>
      <c r="AE408" s="65"/>
      <c r="AF408" s="2"/>
      <c r="AG408" s="64"/>
      <c r="AH408" s="50"/>
      <c r="AI408" s="50"/>
      <c r="AJ408" s="50"/>
      <c r="AK408" s="50"/>
      <c r="AL408" s="50"/>
      <c r="AM408" s="50"/>
      <c r="AN408" s="65"/>
      <c r="AO408" s="65"/>
      <c r="AP408" s="65"/>
      <c r="AQ408" s="64"/>
      <c r="AR408" s="50"/>
      <c r="AS408" s="50"/>
      <c r="AT408" s="50"/>
      <c r="AU408" s="50"/>
      <c r="AV408" s="50"/>
      <c r="AW408" s="50"/>
      <c r="AX408" s="65"/>
      <c r="AY408" s="65"/>
      <c r="AZ408" s="65"/>
      <c r="BA408" s="64"/>
      <c r="BB408" s="50"/>
      <c r="BC408" s="50"/>
    </row>
    <row r="409" spans="1:55" x14ac:dyDescent="0.25">
      <c r="A409" s="50"/>
      <c r="C409" s="50"/>
      <c r="D409" s="50"/>
      <c r="E409" s="50"/>
      <c r="F409" s="50"/>
      <c r="G409" s="50"/>
      <c r="H409" s="50"/>
      <c r="I409" s="50"/>
      <c r="J409" s="50"/>
      <c r="K409" s="50"/>
      <c r="L409" s="50"/>
      <c r="M409" s="65"/>
      <c r="N409" s="65"/>
      <c r="O409" s="65"/>
      <c r="P409" s="64"/>
      <c r="Q409" s="50"/>
      <c r="R409" s="50"/>
      <c r="S409" s="50"/>
      <c r="T409" s="50"/>
      <c r="U409" s="50"/>
      <c r="V409" s="65"/>
      <c r="W409" s="65"/>
      <c r="X409" s="65"/>
      <c r="Y409" s="64"/>
      <c r="Z409" s="52"/>
      <c r="AA409" s="50"/>
      <c r="AB409" s="50"/>
      <c r="AC409" s="50"/>
      <c r="AD409" s="65"/>
      <c r="AE409" s="65"/>
      <c r="AF409" s="2"/>
      <c r="AG409" s="64"/>
      <c r="AH409" s="50"/>
      <c r="AI409" s="50"/>
      <c r="AJ409" s="50"/>
      <c r="AK409" s="50"/>
      <c r="AL409" s="50"/>
      <c r="AM409" s="50"/>
      <c r="AN409" s="65"/>
      <c r="AO409" s="65"/>
      <c r="AP409" s="65"/>
      <c r="AQ409" s="64"/>
      <c r="AR409" s="50"/>
      <c r="AS409" s="50"/>
      <c r="AT409" s="50"/>
      <c r="AU409" s="50"/>
      <c r="AV409" s="50"/>
      <c r="AW409" s="50"/>
      <c r="AX409" s="65"/>
      <c r="AY409" s="65"/>
      <c r="AZ409" s="65"/>
      <c r="BA409" s="64"/>
      <c r="BB409" s="50"/>
      <c r="BC409" s="50"/>
    </row>
    <row r="410" spans="1:55" x14ac:dyDescent="0.25">
      <c r="A410" s="50"/>
      <c r="C410" s="50"/>
      <c r="D410" s="50"/>
      <c r="E410" s="50"/>
      <c r="F410" s="50"/>
      <c r="G410" s="50"/>
      <c r="H410" s="50"/>
      <c r="I410" s="50"/>
      <c r="J410" s="50"/>
      <c r="K410" s="50"/>
      <c r="L410" s="50"/>
      <c r="M410" s="65"/>
      <c r="N410" s="65"/>
      <c r="O410" s="65"/>
      <c r="P410" s="64"/>
      <c r="Q410" s="50"/>
      <c r="R410" s="50"/>
      <c r="S410" s="50"/>
      <c r="T410" s="50"/>
      <c r="U410" s="50"/>
      <c r="V410" s="65"/>
      <c r="W410" s="65"/>
      <c r="X410" s="65"/>
      <c r="Y410" s="64"/>
      <c r="Z410" s="52"/>
      <c r="AA410" s="50"/>
      <c r="AB410" s="50"/>
      <c r="AC410" s="50"/>
      <c r="AD410" s="65"/>
      <c r="AE410" s="65"/>
      <c r="AF410" s="2"/>
      <c r="AG410" s="64"/>
      <c r="AH410" s="50"/>
      <c r="AI410" s="50"/>
      <c r="AJ410" s="50"/>
      <c r="AK410" s="50"/>
      <c r="AL410" s="50"/>
      <c r="AM410" s="50"/>
      <c r="AN410" s="65"/>
      <c r="AO410" s="65"/>
      <c r="AP410" s="65"/>
      <c r="AQ410" s="64"/>
      <c r="AR410" s="50"/>
      <c r="AS410" s="50"/>
      <c r="AT410" s="50"/>
      <c r="AU410" s="50"/>
      <c r="AV410" s="50"/>
      <c r="AW410" s="50"/>
      <c r="AX410" s="65"/>
      <c r="AY410" s="65"/>
      <c r="AZ410" s="65"/>
      <c r="BA410" s="64"/>
      <c r="BB410" s="50"/>
      <c r="BC410" s="50"/>
    </row>
    <row r="411" spans="1:55" x14ac:dyDescent="0.25">
      <c r="A411" s="50"/>
      <c r="C411" s="50"/>
      <c r="D411" s="50"/>
      <c r="E411" s="50"/>
      <c r="F411" s="50"/>
      <c r="G411" s="50"/>
      <c r="H411" s="50"/>
      <c r="I411" s="50"/>
      <c r="J411" s="50"/>
      <c r="K411" s="50"/>
      <c r="L411" s="50"/>
      <c r="M411" s="65"/>
      <c r="N411" s="65"/>
      <c r="O411" s="65"/>
      <c r="P411" s="64"/>
      <c r="Q411" s="50"/>
      <c r="R411" s="50"/>
      <c r="S411" s="50"/>
      <c r="T411" s="50"/>
      <c r="U411" s="50"/>
      <c r="V411" s="65"/>
      <c r="W411" s="65"/>
      <c r="X411" s="65"/>
      <c r="Y411" s="64"/>
      <c r="Z411" s="52"/>
      <c r="AA411" s="50"/>
      <c r="AB411" s="50"/>
      <c r="AC411" s="50"/>
      <c r="AD411" s="65"/>
      <c r="AE411" s="65"/>
      <c r="AF411" s="2"/>
      <c r="AG411" s="64"/>
      <c r="AH411" s="50"/>
      <c r="AI411" s="50"/>
      <c r="AJ411" s="50"/>
      <c r="AK411" s="50"/>
      <c r="AL411" s="50"/>
      <c r="AM411" s="50"/>
      <c r="AN411" s="65"/>
      <c r="AO411" s="65"/>
      <c r="AP411" s="65"/>
      <c r="AQ411" s="64"/>
      <c r="AR411" s="50"/>
      <c r="AS411" s="50"/>
      <c r="AT411" s="50"/>
      <c r="AU411" s="50"/>
      <c r="AV411" s="50"/>
      <c r="AW411" s="50"/>
      <c r="AX411" s="65"/>
      <c r="AY411" s="65"/>
      <c r="AZ411" s="65"/>
      <c r="BA411" s="64"/>
      <c r="BB411" s="50"/>
      <c r="BC411" s="50"/>
    </row>
    <row r="412" spans="1:55" x14ac:dyDescent="0.25">
      <c r="A412" s="50"/>
      <c r="C412" s="50"/>
      <c r="D412" s="50"/>
      <c r="E412" s="50"/>
      <c r="F412" s="50"/>
      <c r="G412" s="50"/>
      <c r="H412" s="50"/>
      <c r="I412" s="50"/>
      <c r="J412" s="50"/>
      <c r="K412" s="50"/>
      <c r="L412" s="50"/>
      <c r="M412" s="65"/>
      <c r="N412" s="65"/>
      <c r="O412" s="65"/>
      <c r="P412" s="64"/>
      <c r="Q412" s="50"/>
      <c r="R412" s="50"/>
      <c r="S412" s="50"/>
      <c r="T412" s="50"/>
      <c r="U412" s="50"/>
      <c r="V412" s="65"/>
      <c r="W412" s="65"/>
      <c r="X412" s="65"/>
      <c r="Y412" s="64"/>
      <c r="Z412" s="52"/>
      <c r="AA412" s="50"/>
      <c r="AB412" s="50"/>
      <c r="AC412" s="50"/>
      <c r="AD412" s="65"/>
      <c r="AE412" s="65"/>
      <c r="AF412" s="2"/>
      <c r="AG412" s="64"/>
      <c r="AH412" s="50"/>
      <c r="AI412" s="50"/>
      <c r="AJ412" s="50"/>
      <c r="AK412" s="50"/>
      <c r="AL412" s="50"/>
      <c r="AM412" s="50"/>
      <c r="AN412" s="65"/>
      <c r="AO412" s="65"/>
      <c r="AP412" s="65"/>
      <c r="AQ412" s="64"/>
      <c r="AR412" s="50"/>
      <c r="AS412" s="50"/>
      <c r="AT412" s="50"/>
      <c r="AU412" s="50"/>
      <c r="AV412" s="50"/>
      <c r="AW412" s="50"/>
      <c r="AX412" s="65"/>
      <c r="AY412" s="65"/>
      <c r="AZ412" s="65"/>
      <c r="BA412" s="64"/>
      <c r="BB412" s="50"/>
      <c r="BC412" s="50"/>
    </row>
    <row r="413" spans="1:55" x14ac:dyDescent="0.25">
      <c r="A413" s="50"/>
      <c r="C413" s="50"/>
      <c r="D413" s="50"/>
      <c r="E413" s="50"/>
      <c r="F413" s="50"/>
      <c r="G413" s="50"/>
      <c r="H413" s="50"/>
      <c r="I413" s="50"/>
      <c r="J413" s="50"/>
      <c r="K413" s="50"/>
      <c r="L413" s="50"/>
      <c r="M413" s="65"/>
      <c r="N413" s="65"/>
      <c r="O413" s="65"/>
      <c r="P413" s="64"/>
      <c r="Q413" s="50"/>
      <c r="R413" s="50"/>
      <c r="S413" s="50"/>
      <c r="T413" s="50"/>
      <c r="U413" s="50"/>
      <c r="V413" s="65"/>
      <c r="W413" s="65"/>
      <c r="X413" s="65"/>
      <c r="Y413" s="64"/>
      <c r="Z413" s="52"/>
      <c r="AA413" s="50"/>
      <c r="AB413" s="50"/>
      <c r="AC413" s="50"/>
      <c r="AD413" s="65"/>
      <c r="AE413" s="65"/>
      <c r="AF413" s="2"/>
      <c r="AG413" s="64"/>
      <c r="AH413" s="50"/>
      <c r="AI413" s="50"/>
      <c r="AJ413" s="50"/>
      <c r="AK413" s="50"/>
      <c r="AL413" s="50"/>
      <c r="AM413" s="50"/>
      <c r="AN413" s="65"/>
      <c r="AO413" s="65"/>
      <c r="AP413" s="65"/>
      <c r="AQ413" s="64"/>
      <c r="AR413" s="50"/>
      <c r="AS413" s="50"/>
      <c r="AT413" s="50"/>
      <c r="AU413" s="50"/>
      <c r="AV413" s="50"/>
      <c r="AW413" s="50"/>
      <c r="AX413" s="65"/>
      <c r="AY413" s="65"/>
      <c r="AZ413" s="65"/>
      <c r="BA413" s="64"/>
      <c r="BB413" s="50"/>
      <c r="BC413" s="50"/>
    </row>
    <row r="414" spans="1:55" x14ac:dyDescent="0.25">
      <c r="A414" s="50"/>
      <c r="C414" s="50"/>
      <c r="D414" s="50"/>
      <c r="E414" s="50"/>
      <c r="F414" s="50"/>
      <c r="G414" s="50"/>
      <c r="H414" s="50"/>
      <c r="I414" s="50"/>
      <c r="J414" s="50"/>
      <c r="K414" s="50"/>
      <c r="L414" s="50"/>
      <c r="M414" s="65"/>
      <c r="N414" s="65"/>
      <c r="O414" s="65"/>
      <c r="P414" s="64"/>
      <c r="Q414" s="50"/>
      <c r="R414" s="50"/>
      <c r="S414" s="50"/>
      <c r="T414" s="50"/>
      <c r="U414" s="50"/>
      <c r="V414" s="65"/>
      <c r="W414" s="65"/>
      <c r="X414" s="65"/>
      <c r="Y414" s="64"/>
      <c r="Z414" s="52"/>
      <c r="AA414" s="50"/>
      <c r="AB414" s="50"/>
      <c r="AC414" s="50"/>
      <c r="AD414" s="65"/>
      <c r="AE414" s="65"/>
      <c r="AF414" s="2"/>
      <c r="AG414" s="64"/>
      <c r="AH414" s="50"/>
      <c r="AI414" s="50"/>
      <c r="AJ414" s="50"/>
      <c r="AK414" s="50"/>
      <c r="AL414" s="50"/>
      <c r="AM414" s="50"/>
      <c r="AN414" s="65"/>
      <c r="AO414" s="65"/>
      <c r="AP414" s="65"/>
      <c r="AQ414" s="64"/>
      <c r="AR414" s="50"/>
      <c r="AS414" s="50"/>
      <c r="AT414" s="50"/>
      <c r="AU414" s="50"/>
      <c r="AV414" s="50"/>
      <c r="AW414" s="50"/>
      <c r="AX414" s="65"/>
      <c r="AY414" s="65"/>
      <c r="AZ414" s="65"/>
      <c r="BA414" s="64"/>
      <c r="BB414" s="50"/>
      <c r="BC414" s="50"/>
    </row>
    <row r="415" spans="1:55" x14ac:dyDescent="0.25">
      <c r="A415" s="50"/>
      <c r="C415" s="50"/>
      <c r="D415" s="50"/>
      <c r="E415" s="50"/>
      <c r="F415" s="50"/>
      <c r="G415" s="50"/>
      <c r="H415" s="50"/>
      <c r="I415" s="50"/>
      <c r="J415" s="50"/>
      <c r="K415" s="50"/>
      <c r="L415" s="50"/>
      <c r="M415" s="65"/>
      <c r="N415" s="65"/>
      <c r="O415" s="65"/>
      <c r="P415" s="64"/>
      <c r="Q415" s="50"/>
      <c r="R415" s="50"/>
      <c r="S415" s="50"/>
      <c r="T415" s="50"/>
      <c r="U415" s="50"/>
      <c r="V415" s="65"/>
      <c r="W415" s="65"/>
      <c r="X415" s="65"/>
      <c r="Y415" s="64"/>
      <c r="Z415" s="52"/>
      <c r="AA415" s="50"/>
      <c r="AB415" s="50"/>
      <c r="AC415" s="50"/>
      <c r="AD415" s="65"/>
      <c r="AE415" s="65"/>
      <c r="AF415" s="2"/>
      <c r="AG415" s="64"/>
      <c r="AH415" s="50"/>
      <c r="AI415" s="50"/>
      <c r="AJ415" s="50"/>
      <c r="AK415" s="50"/>
      <c r="AL415" s="50"/>
      <c r="AM415" s="50"/>
      <c r="AN415" s="65"/>
      <c r="AO415" s="65"/>
      <c r="AP415" s="65"/>
      <c r="AQ415" s="64"/>
      <c r="AR415" s="50"/>
      <c r="AS415" s="50"/>
      <c r="AT415" s="50"/>
      <c r="AU415" s="50"/>
      <c r="AV415" s="50"/>
      <c r="AW415" s="50"/>
      <c r="AX415" s="65"/>
      <c r="AY415" s="65"/>
      <c r="AZ415" s="65"/>
      <c r="BA415" s="64"/>
      <c r="BB415" s="50"/>
      <c r="BC415" s="50"/>
    </row>
    <row r="416" spans="1:55" x14ac:dyDescent="0.25">
      <c r="A416" s="50"/>
      <c r="C416" s="50"/>
      <c r="D416" s="50"/>
      <c r="E416" s="50"/>
      <c r="F416" s="50"/>
      <c r="G416" s="50"/>
      <c r="H416" s="50"/>
      <c r="I416" s="50"/>
      <c r="J416" s="50"/>
      <c r="K416" s="50"/>
      <c r="L416" s="50"/>
      <c r="M416" s="65"/>
      <c r="N416" s="65"/>
      <c r="O416" s="65"/>
      <c r="P416" s="64"/>
      <c r="Q416" s="50"/>
      <c r="R416" s="50"/>
      <c r="S416" s="50"/>
      <c r="T416" s="50"/>
      <c r="U416" s="50"/>
      <c r="V416" s="65"/>
      <c r="W416" s="65"/>
      <c r="X416" s="65"/>
      <c r="Y416" s="64"/>
      <c r="Z416" s="52"/>
      <c r="AA416" s="50"/>
      <c r="AB416" s="50"/>
      <c r="AC416" s="50"/>
      <c r="AD416" s="65"/>
      <c r="AE416" s="65"/>
      <c r="AF416" s="2"/>
      <c r="AG416" s="64"/>
      <c r="AH416" s="50"/>
      <c r="AI416" s="50"/>
      <c r="AJ416" s="50"/>
      <c r="AK416" s="50"/>
      <c r="AL416" s="50"/>
      <c r="AM416" s="50"/>
      <c r="AN416" s="65"/>
      <c r="AO416" s="65"/>
      <c r="AP416" s="65"/>
      <c r="AQ416" s="64"/>
      <c r="AR416" s="50"/>
      <c r="AS416" s="50"/>
      <c r="AT416" s="50"/>
      <c r="AU416" s="50"/>
      <c r="AV416" s="50"/>
      <c r="AW416" s="50"/>
      <c r="AX416" s="65"/>
      <c r="AY416" s="65"/>
      <c r="AZ416" s="65"/>
      <c r="BA416" s="64"/>
      <c r="BB416" s="50"/>
      <c r="BC416" s="50"/>
    </row>
    <row r="417" spans="1:55" x14ac:dyDescent="0.25">
      <c r="A417" s="50"/>
      <c r="C417" s="50"/>
      <c r="D417" s="50"/>
      <c r="E417" s="50"/>
      <c r="F417" s="50"/>
      <c r="G417" s="50"/>
      <c r="H417" s="50"/>
      <c r="I417" s="50"/>
      <c r="J417" s="50"/>
      <c r="K417" s="50"/>
      <c r="L417" s="50"/>
      <c r="M417" s="65"/>
      <c r="N417" s="65"/>
      <c r="O417" s="65"/>
      <c r="P417" s="64"/>
      <c r="Q417" s="50"/>
      <c r="R417" s="50"/>
      <c r="S417" s="50"/>
      <c r="T417" s="50"/>
      <c r="U417" s="50"/>
      <c r="V417" s="65"/>
      <c r="W417" s="65"/>
      <c r="X417" s="65"/>
      <c r="Y417" s="64"/>
      <c r="Z417" s="52"/>
      <c r="AA417" s="50"/>
      <c r="AB417" s="50"/>
      <c r="AC417" s="50"/>
      <c r="AD417" s="65"/>
      <c r="AE417" s="65"/>
      <c r="AF417" s="2"/>
      <c r="AG417" s="64"/>
      <c r="AH417" s="50"/>
      <c r="AI417" s="50"/>
      <c r="AJ417" s="50"/>
      <c r="AK417" s="50"/>
      <c r="AL417" s="50"/>
      <c r="AM417" s="50"/>
      <c r="AN417" s="65"/>
      <c r="AO417" s="65"/>
      <c r="AP417" s="65"/>
      <c r="AQ417" s="64"/>
      <c r="AR417" s="50"/>
      <c r="AS417" s="50"/>
      <c r="AT417" s="50"/>
      <c r="AU417" s="50"/>
      <c r="AV417" s="50"/>
      <c r="AW417" s="50"/>
      <c r="AX417" s="65"/>
      <c r="AY417" s="65"/>
      <c r="AZ417" s="65"/>
      <c r="BA417" s="64"/>
      <c r="BB417" s="50"/>
      <c r="BC417" s="50"/>
    </row>
    <row r="418" spans="1:55" x14ac:dyDescent="0.25">
      <c r="A418" s="50"/>
      <c r="C418" s="50"/>
      <c r="D418" s="50"/>
      <c r="E418" s="50"/>
      <c r="F418" s="50"/>
      <c r="G418" s="50"/>
      <c r="H418" s="50"/>
      <c r="I418" s="50"/>
      <c r="J418" s="50"/>
      <c r="K418" s="50"/>
      <c r="L418" s="50"/>
      <c r="M418" s="65"/>
      <c r="N418" s="65"/>
      <c r="O418" s="65"/>
      <c r="P418" s="64"/>
      <c r="Q418" s="50"/>
      <c r="R418" s="50"/>
      <c r="S418" s="50"/>
      <c r="T418" s="50"/>
      <c r="U418" s="50"/>
      <c r="V418" s="65"/>
      <c r="W418" s="65"/>
      <c r="X418" s="65"/>
      <c r="Y418" s="64"/>
      <c r="Z418" s="52"/>
      <c r="AA418" s="50"/>
      <c r="AB418" s="50"/>
      <c r="AC418" s="50"/>
      <c r="AD418" s="65"/>
      <c r="AE418" s="65"/>
      <c r="AF418" s="2"/>
      <c r="AG418" s="64"/>
      <c r="AH418" s="50"/>
      <c r="AI418" s="50"/>
      <c r="AJ418" s="50"/>
      <c r="AK418" s="50"/>
      <c r="AL418" s="50"/>
      <c r="AM418" s="50"/>
      <c r="AN418" s="65"/>
      <c r="AO418" s="65"/>
      <c r="AP418" s="65"/>
      <c r="AQ418" s="64"/>
      <c r="AR418" s="50"/>
      <c r="AS418" s="50"/>
      <c r="AT418" s="50"/>
      <c r="AU418" s="50"/>
      <c r="AV418" s="50"/>
      <c r="AW418" s="50"/>
      <c r="AX418" s="65"/>
      <c r="AY418" s="65"/>
      <c r="AZ418" s="65"/>
      <c r="BA418" s="64"/>
      <c r="BB418" s="50"/>
      <c r="BC418" s="50"/>
    </row>
    <row r="419" spans="1:55" x14ac:dyDescent="0.25">
      <c r="A419" s="50"/>
      <c r="C419" s="50"/>
      <c r="D419" s="50"/>
      <c r="E419" s="50"/>
      <c r="F419" s="50"/>
      <c r="G419" s="50"/>
      <c r="H419" s="50"/>
      <c r="I419" s="50"/>
      <c r="J419" s="50"/>
      <c r="K419" s="50"/>
      <c r="L419" s="50"/>
      <c r="M419" s="65"/>
      <c r="N419" s="65"/>
      <c r="O419" s="65"/>
      <c r="P419" s="64"/>
      <c r="Q419" s="50"/>
      <c r="R419" s="50"/>
      <c r="S419" s="50"/>
      <c r="T419" s="50"/>
      <c r="U419" s="50"/>
      <c r="V419" s="65"/>
      <c r="W419" s="65"/>
      <c r="X419" s="65"/>
      <c r="Y419" s="64"/>
      <c r="Z419" s="52"/>
      <c r="AA419" s="50"/>
      <c r="AB419" s="50"/>
      <c r="AC419" s="50"/>
      <c r="AD419" s="65"/>
      <c r="AE419" s="65"/>
      <c r="AF419" s="2"/>
      <c r="AG419" s="64"/>
      <c r="AH419" s="50"/>
      <c r="AI419" s="50"/>
      <c r="AJ419" s="50"/>
      <c r="AK419" s="50"/>
      <c r="AL419" s="50"/>
      <c r="AM419" s="50"/>
      <c r="AN419" s="65"/>
      <c r="AO419" s="65"/>
      <c r="AP419" s="65"/>
      <c r="AQ419" s="64"/>
      <c r="AR419" s="50"/>
      <c r="AS419" s="50"/>
      <c r="AT419" s="50"/>
      <c r="AU419" s="50"/>
      <c r="AV419" s="50"/>
      <c r="AW419" s="50"/>
      <c r="AX419" s="65"/>
      <c r="AY419" s="65"/>
      <c r="AZ419" s="65"/>
      <c r="BA419" s="64"/>
      <c r="BB419" s="50"/>
      <c r="BC419" s="50"/>
    </row>
    <row r="420" spans="1:55" x14ac:dyDescent="0.25">
      <c r="A420" s="50"/>
      <c r="C420" s="50"/>
      <c r="D420" s="50"/>
      <c r="E420" s="50"/>
      <c r="F420" s="50"/>
      <c r="G420" s="50"/>
      <c r="H420" s="50"/>
      <c r="I420" s="50"/>
      <c r="J420" s="50"/>
      <c r="K420" s="50"/>
      <c r="L420" s="50"/>
      <c r="M420" s="65"/>
      <c r="N420" s="65"/>
      <c r="O420" s="65"/>
      <c r="P420" s="64"/>
      <c r="Q420" s="50"/>
      <c r="R420" s="50"/>
      <c r="S420" s="50"/>
      <c r="T420" s="50"/>
      <c r="U420" s="50"/>
      <c r="V420" s="65"/>
      <c r="W420" s="65"/>
      <c r="X420" s="65"/>
      <c r="Y420" s="64"/>
      <c r="Z420" s="52"/>
      <c r="AA420" s="50"/>
      <c r="AB420" s="50"/>
      <c r="AC420" s="50"/>
      <c r="AD420" s="65"/>
      <c r="AE420" s="65"/>
      <c r="AF420" s="2"/>
      <c r="AG420" s="64"/>
      <c r="AH420" s="50"/>
      <c r="AI420" s="50"/>
      <c r="AJ420" s="50"/>
      <c r="AK420" s="50"/>
      <c r="AL420" s="50"/>
      <c r="AM420" s="50"/>
      <c r="AN420" s="65"/>
      <c r="AO420" s="65"/>
      <c r="AP420" s="65"/>
      <c r="AQ420" s="64"/>
      <c r="AR420" s="50"/>
      <c r="AS420" s="50"/>
      <c r="AT420" s="50"/>
      <c r="AU420" s="50"/>
      <c r="AV420" s="50"/>
      <c r="AW420" s="50"/>
      <c r="AX420" s="65"/>
      <c r="AY420" s="65"/>
      <c r="AZ420" s="65"/>
      <c r="BA420" s="64"/>
      <c r="BB420" s="50"/>
      <c r="BC420" s="50"/>
    </row>
    <row r="421" spans="1:55" x14ac:dyDescent="0.25">
      <c r="A421" s="50"/>
      <c r="C421" s="50"/>
      <c r="D421" s="50"/>
      <c r="E421" s="50"/>
      <c r="F421" s="50"/>
      <c r="G421" s="50"/>
      <c r="H421" s="50"/>
      <c r="I421" s="50"/>
      <c r="J421" s="50"/>
      <c r="K421" s="50"/>
      <c r="L421" s="50"/>
      <c r="M421" s="65"/>
      <c r="N421" s="65"/>
      <c r="O421" s="65"/>
      <c r="P421" s="64"/>
      <c r="Q421" s="50"/>
      <c r="R421" s="50"/>
      <c r="S421" s="50"/>
      <c r="T421" s="50"/>
      <c r="U421" s="50"/>
      <c r="V421" s="65"/>
      <c r="W421" s="65"/>
      <c r="X421" s="65"/>
      <c r="Y421" s="64"/>
      <c r="Z421" s="52"/>
      <c r="AA421" s="50"/>
      <c r="AB421" s="50"/>
      <c r="AC421" s="50"/>
      <c r="AD421" s="65"/>
      <c r="AE421" s="65"/>
      <c r="AF421" s="2"/>
      <c r="AG421" s="64"/>
      <c r="AH421" s="50"/>
      <c r="AI421" s="50"/>
      <c r="AJ421" s="50"/>
      <c r="AK421" s="50"/>
      <c r="AL421" s="50"/>
      <c r="AM421" s="50"/>
      <c r="AN421" s="65"/>
      <c r="AO421" s="65"/>
      <c r="AP421" s="65"/>
      <c r="AQ421" s="64"/>
      <c r="AR421" s="50"/>
      <c r="AS421" s="50"/>
      <c r="AT421" s="50"/>
      <c r="AU421" s="50"/>
      <c r="AV421" s="50"/>
      <c r="AW421" s="50"/>
      <c r="AX421" s="65"/>
      <c r="AY421" s="65"/>
      <c r="AZ421" s="65"/>
      <c r="BA421" s="64"/>
      <c r="BB421" s="50"/>
      <c r="BC421" s="50"/>
    </row>
    <row r="422" spans="1:55" x14ac:dyDescent="0.25">
      <c r="A422" s="50"/>
      <c r="C422" s="50"/>
      <c r="D422" s="50"/>
      <c r="E422" s="50"/>
      <c r="F422" s="50"/>
      <c r="G422" s="50"/>
      <c r="H422" s="50"/>
      <c r="I422" s="50"/>
      <c r="J422" s="50"/>
      <c r="K422" s="50"/>
      <c r="L422" s="50"/>
      <c r="M422" s="65"/>
      <c r="N422" s="65"/>
      <c r="O422" s="65"/>
      <c r="P422" s="64"/>
      <c r="Q422" s="50"/>
      <c r="R422" s="50"/>
      <c r="S422" s="50"/>
      <c r="T422" s="50"/>
      <c r="U422" s="50"/>
      <c r="V422" s="65"/>
      <c r="W422" s="65"/>
      <c r="X422" s="65"/>
      <c r="Y422" s="64"/>
      <c r="Z422" s="52"/>
      <c r="AA422" s="50"/>
      <c r="AB422" s="50"/>
      <c r="AC422" s="50"/>
      <c r="AD422" s="65"/>
      <c r="AE422" s="65"/>
      <c r="AF422" s="2"/>
      <c r="AG422" s="64"/>
      <c r="AH422" s="50"/>
      <c r="AI422" s="50"/>
      <c r="AJ422" s="50"/>
      <c r="AK422" s="50"/>
      <c r="AL422" s="50"/>
      <c r="AM422" s="50"/>
      <c r="AN422" s="65"/>
      <c r="AO422" s="65"/>
      <c r="AP422" s="65"/>
      <c r="AQ422" s="64"/>
      <c r="AR422" s="50"/>
      <c r="AS422" s="50"/>
      <c r="AT422" s="50"/>
      <c r="AU422" s="50"/>
      <c r="AV422" s="50"/>
      <c r="AW422" s="50"/>
      <c r="AX422" s="65"/>
      <c r="AY422" s="65"/>
      <c r="AZ422" s="65"/>
      <c r="BA422" s="64"/>
      <c r="BB422" s="50"/>
      <c r="BC422" s="50"/>
    </row>
    <row r="423" spans="1:55" x14ac:dyDescent="0.25">
      <c r="A423" s="50"/>
      <c r="C423" s="50"/>
      <c r="D423" s="50"/>
      <c r="E423" s="50"/>
      <c r="F423" s="50"/>
      <c r="G423" s="50"/>
      <c r="H423" s="50"/>
      <c r="I423" s="50"/>
      <c r="J423" s="50"/>
      <c r="K423" s="50"/>
      <c r="L423" s="50"/>
      <c r="M423" s="65"/>
      <c r="N423" s="65"/>
      <c r="O423" s="65"/>
      <c r="P423" s="64"/>
      <c r="Q423" s="50"/>
      <c r="R423" s="50"/>
      <c r="S423" s="50"/>
      <c r="T423" s="50"/>
      <c r="U423" s="50"/>
      <c r="V423" s="65"/>
      <c r="W423" s="65"/>
      <c r="X423" s="65"/>
      <c r="Y423" s="64"/>
      <c r="Z423" s="52"/>
      <c r="AA423" s="50"/>
      <c r="AB423" s="50"/>
      <c r="AC423" s="50"/>
      <c r="AD423" s="65"/>
      <c r="AE423" s="65"/>
      <c r="AF423" s="2"/>
      <c r="AG423" s="64"/>
      <c r="AH423" s="50"/>
      <c r="AI423" s="50"/>
      <c r="AJ423" s="50"/>
      <c r="AK423" s="50"/>
      <c r="AL423" s="50"/>
      <c r="AM423" s="50"/>
      <c r="AN423" s="65"/>
      <c r="AO423" s="65"/>
      <c r="AP423" s="65"/>
      <c r="AQ423" s="64"/>
      <c r="AR423" s="50"/>
      <c r="AS423" s="50"/>
      <c r="AT423" s="50"/>
      <c r="AU423" s="50"/>
      <c r="AV423" s="50"/>
      <c r="AW423" s="50"/>
      <c r="AX423" s="65"/>
      <c r="AY423" s="65"/>
      <c r="AZ423" s="65"/>
      <c r="BA423" s="64"/>
      <c r="BB423" s="50"/>
      <c r="BC423" s="50"/>
    </row>
    <row r="424" spans="1:55" x14ac:dyDescent="0.25">
      <c r="A424" s="50"/>
      <c r="C424" s="50"/>
      <c r="D424" s="50"/>
      <c r="E424" s="50"/>
      <c r="F424" s="50"/>
      <c r="G424" s="50"/>
      <c r="H424" s="50"/>
      <c r="I424" s="50"/>
      <c r="J424" s="50"/>
      <c r="K424" s="50"/>
      <c r="L424" s="50"/>
      <c r="M424" s="65"/>
      <c r="N424" s="65"/>
      <c r="O424" s="65"/>
      <c r="P424" s="64"/>
      <c r="Q424" s="50"/>
      <c r="R424" s="50"/>
      <c r="S424" s="50"/>
      <c r="T424" s="50"/>
      <c r="U424" s="50"/>
      <c r="V424" s="65"/>
      <c r="W424" s="65"/>
      <c r="X424" s="65"/>
      <c r="Y424" s="64"/>
      <c r="Z424" s="52"/>
      <c r="AA424" s="50"/>
      <c r="AB424" s="50"/>
      <c r="AC424" s="50"/>
      <c r="AD424" s="65"/>
      <c r="AE424" s="65"/>
      <c r="AF424" s="2"/>
      <c r="AG424" s="64"/>
      <c r="AH424" s="50"/>
      <c r="AI424" s="50"/>
      <c r="AJ424" s="50"/>
      <c r="AK424" s="50"/>
      <c r="AL424" s="50"/>
      <c r="AM424" s="50"/>
      <c r="AN424" s="65"/>
      <c r="AO424" s="65"/>
      <c r="AP424" s="65"/>
      <c r="AQ424" s="64"/>
      <c r="AR424" s="50"/>
      <c r="AS424" s="50"/>
      <c r="AT424" s="50"/>
      <c r="AU424" s="50"/>
      <c r="AV424" s="50"/>
      <c r="AW424" s="50"/>
      <c r="AX424" s="65"/>
      <c r="AY424" s="65"/>
      <c r="AZ424" s="65"/>
      <c r="BA424" s="64"/>
      <c r="BB424" s="50"/>
      <c r="BC424" s="50"/>
    </row>
    <row r="425" spans="1:55" x14ac:dyDescent="0.25">
      <c r="A425" s="50"/>
      <c r="C425" s="50"/>
      <c r="D425" s="50"/>
      <c r="E425" s="50"/>
      <c r="F425" s="50"/>
      <c r="G425" s="50"/>
      <c r="H425" s="50"/>
      <c r="I425" s="50"/>
      <c r="J425" s="50"/>
      <c r="K425" s="50"/>
      <c r="L425" s="50"/>
      <c r="M425" s="65"/>
      <c r="N425" s="65"/>
      <c r="O425" s="65"/>
      <c r="P425" s="64"/>
      <c r="Q425" s="50"/>
      <c r="R425" s="50"/>
      <c r="S425" s="50"/>
      <c r="T425" s="50"/>
      <c r="U425" s="50"/>
      <c r="V425" s="65"/>
      <c r="W425" s="65"/>
      <c r="X425" s="65"/>
      <c r="Y425" s="64"/>
      <c r="Z425" s="52"/>
      <c r="AA425" s="50"/>
      <c r="AB425" s="50"/>
      <c r="AC425" s="50"/>
      <c r="AD425" s="65"/>
      <c r="AE425" s="65"/>
      <c r="AF425" s="2"/>
      <c r="AG425" s="64"/>
      <c r="AH425" s="50"/>
      <c r="AI425" s="50"/>
      <c r="AJ425" s="50"/>
      <c r="AK425" s="50"/>
      <c r="AL425" s="50"/>
      <c r="AM425" s="50"/>
      <c r="AN425" s="65"/>
      <c r="AO425" s="65"/>
      <c r="AP425" s="65"/>
      <c r="AQ425" s="64"/>
      <c r="AR425" s="50"/>
      <c r="AS425" s="50"/>
      <c r="AT425" s="50"/>
      <c r="AU425" s="50"/>
      <c r="AV425" s="50"/>
      <c r="AW425" s="50"/>
      <c r="AX425" s="65"/>
      <c r="AY425" s="65"/>
      <c r="AZ425" s="65"/>
      <c r="BA425" s="64"/>
      <c r="BB425" s="50"/>
      <c r="BC425" s="50"/>
    </row>
    <row r="426" spans="1:55" x14ac:dyDescent="0.25">
      <c r="A426" s="50"/>
      <c r="C426" s="50"/>
      <c r="D426" s="50"/>
      <c r="E426" s="50"/>
      <c r="F426" s="50"/>
      <c r="G426" s="50"/>
      <c r="H426" s="50"/>
      <c r="I426" s="50"/>
      <c r="J426" s="50"/>
      <c r="K426" s="50"/>
      <c r="L426" s="50"/>
      <c r="M426" s="65"/>
      <c r="N426" s="65"/>
      <c r="O426" s="65"/>
      <c r="P426" s="64"/>
      <c r="Q426" s="50"/>
      <c r="R426" s="50"/>
      <c r="S426" s="50"/>
      <c r="T426" s="50"/>
      <c r="U426" s="50"/>
      <c r="V426" s="65"/>
      <c r="W426" s="65"/>
      <c r="X426" s="65"/>
      <c r="Y426" s="64"/>
      <c r="Z426" s="52"/>
      <c r="AA426" s="50"/>
      <c r="AB426" s="50"/>
      <c r="AC426" s="50"/>
      <c r="AD426" s="65"/>
      <c r="AE426" s="65"/>
      <c r="AF426" s="2"/>
      <c r="AG426" s="64"/>
      <c r="AH426" s="50"/>
      <c r="AI426" s="50"/>
      <c r="AJ426" s="50"/>
      <c r="AK426" s="50"/>
      <c r="AL426" s="50"/>
      <c r="AM426" s="50"/>
      <c r="AN426" s="65"/>
      <c r="AO426" s="65"/>
      <c r="AP426" s="65"/>
      <c r="AQ426" s="64"/>
      <c r="AR426" s="50"/>
      <c r="AS426" s="50"/>
      <c r="AT426" s="50"/>
      <c r="AU426" s="50"/>
      <c r="AV426" s="50"/>
      <c r="AW426" s="50"/>
      <c r="AX426" s="65"/>
      <c r="AY426" s="65"/>
      <c r="AZ426" s="65"/>
      <c r="BA426" s="64"/>
      <c r="BB426" s="50"/>
      <c r="BC426" s="50"/>
    </row>
    <row r="427" spans="1:55" x14ac:dyDescent="0.25">
      <c r="A427" s="50"/>
      <c r="C427" s="50"/>
      <c r="D427" s="50"/>
      <c r="E427" s="50"/>
      <c r="F427" s="50"/>
      <c r="G427" s="50"/>
      <c r="H427" s="50"/>
      <c r="I427" s="50"/>
      <c r="J427" s="50"/>
      <c r="K427" s="50"/>
      <c r="L427" s="50"/>
      <c r="M427" s="65"/>
      <c r="N427" s="65"/>
      <c r="O427" s="65"/>
      <c r="P427" s="64"/>
      <c r="Q427" s="50"/>
      <c r="R427" s="50"/>
      <c r="S427" s="50"/>
      <c r="T427" s="50"/>
      <c r="U427" s="50"/>
      <c r="V427" s="65"/>
      <c r="W427" s="65"/>
      <c r="X427" s="65"/>
      <c r="Y427" s="64"/>
      <c r="Z427" s="52"/>
      <c r="AA427" s="50"/>
      <c r="AB427" s="50"/>
      <c r="AC427" s="50"/>
      <c r="AD427" s="65"/>
      <c r="AE427" s="65"/>
      <c r="AF427" s="2"/>
      <c r="AG427" s="64"/>
      <c r="AH427" s="50"/>
      <c r="AI427" s="50"/>
      <c r="AJ427" s="50"/>
      <c r="AK427" s="50"/>
      <c r="AL427" s="50"/>
      <c r="AM427" s="50"/>
      <c r="AN427" s="65"/>
      <c r="AO427" s="65"/>
      <c r="AP427" s="65"/>
      <c r="AQ427" s="64"/>
      <c r="AR427" s="50"/>
      <c r="AS427" s="50"/>
      <c r="AT427" s="50"/>
      <c r="AU427" s="50"/>
      <c r="AV427" s="50"/>
      <c r="AW427" s="50"/>
      <c r="AX427" s="65"/>
      <c r="AY427" s="65"/>
      <c r="AZ427" s="65"/>
      <c r="BA427" s="64"/>
      <c r="BB427" s="50"/>
      <c r="BC427" s="50"/>
    </row>
    <row r="428" spans="1:55" x14ac:dyDescent="0.25">
      <c r="A428" s="50"/>
      <c r="C428" s="50"/>
      <c r="D428" s="50"/>
      <c r="E428" s="50"/>
      <c r="F428" s="50"/>
      <c r="G428" s="50"/>
      <c r="H428" s="50"/>
      <c r="I428" s="50"/>
      <c r="J428" s="50"/>
      <c r="K428" s="50"/>
      <c r="L428" s="50"/>
      <c r="M428" s="65"/>
      <c r="N428" s="65"/>
      <c r="O428" s="65"/>
      <c r="P428" s="64"/>
      <c r="Q428" s="50"/>
      <c r="R428" s="50"/>
      <c r="S428" s="50"/>
      <c r="T428" s="50"/>
      <c r="U428" s="50"/>
      <c r="V428" s="65"/>
      <c r="W428" s="65"/>
      <c r="X428" s="65"/>
      <c r="Y428" s="64"/>
      <c r="Z428" s="52"/>
      <c r="AA428" s="50"/>
      <c r="AB428" s="50"/>
      <c r="AC428" s="50"/>
      <c r="AD428" s="65"/>
      <c r="AE428" s="65"/>
      <c r="AF428" s="2"/>
      <c r="AG428" s="64"/>
      <c r="AH428" s="50"/>
      <c r="AI428" s="50"/>
      <c r="AJ428" s="50"/>
      <c r="AK428" s="50"/>
      <c r="AL428" s="50"/>
      <c r="AM428" s="50"/>
      <c r="AN428" s="65"/>
      <c r="AO428" s="65"/>
      <c r="AP428" s="65"/>
      <c r="AQ428" s="64"/>
      <c r="AR428" s="50"/>
      <c r="AS428" s="50"/>
      <c r="AT428" s="50"/>
      <c r="AU428" s="50"/>
      <c r="AV428" s="50"/>
      <c r="AW428" s="50"/>
      <c r="AX428" s="65"/>
      <c r="AY428" s="65"/>
      <c r="AZ428" s="65"/>
      <c r="BA428" s="64"/>
      <c r="BB428" s="50"/>
      <c r="BC428" s="50"/>
    </row>
    <row r="429" spans="1:55" x14ac:dyDescent="0.25">
      <c r="A429" s="50"/>
      <c r="C429" s="50"/>
      <c r="D429" s="50"/>
      <c r="E429" s="50"/>
      <c r="F429" s="50"/>
      <c r="G429" s="50"/>
      <c r="H429" s="50"/>
      <c r="I429" s="50"/>
      <c r="J429" s="50"/>
      <c r="K429" s="50"/>
      <c r="L429" s="50"/>
      <c r="M429" s="65"/>
      <c r="N429" s="65"/>
      <c r="O429" s="65"/>
      <c r="P429" s="64"/>
      <c r="Q429" s="50"/>
      <c r="R429" s="50"/>
      <c r="S429" s="50"/>
      <c r="T429" s="50"/>
      <c r="U429" s="50"/>
      <c r="V429" s="65"/>
      <c r="W429" s="65"/>
      <c r="X429" s="65"/>
      <c r="Y429" s="64"/>
      <c r="Z429" s="52"/>
      <c r="AA429" s="50"/>
      <c r="AB429" s="50"/>
      <c r="AC429" s="50"/>
      <c r="AD429" s="65"/>
      <c r="AE429" s="65"/>
      <c r="AF429" s="2"/>
      <c r="AG429" s="64"/>
      <c r="AH429" s="50"/>
      <c r="AI429" s="50"/>
      <c r="AJ429" s="50"/>
      <c r="AK429" s="50"/>
      <c r="AL429" s="50"/>
      <c r="AM429" s="50"/>
      <c r="AN429" s="65"/>
      <c r="AO429" s="65"/>
      <c r="AP429" s="65"/>
      <c r="AQ429" s="64"/>
      <c r="AR429" s="50"/>
      <c r="AS429" s="50"/>
      <c r="AT429" s="50"/>
      <c r="AU429" s="50"/>
      <c r="AV429" s="50"/>
      <c r="AW429" s="50"/>
      <c r="AX429" s="65"/>
      <c r="AY429" s="65"/>
      <c r="AZ429" s="65"/>
      <c r="BA429" s="64"/>
      <c r="BB429" s="50"/>
      <c r="BC429" s="50"/>
    </row>
    <row r="430" spans="1:55" x14ac:dyDescent="0.25">
      <c r="A430" s="50"/>
      <c r="C430" s="50"/>
      <c r="D430" s="50"/>
      <c r="E430" s="50"/>
      <c r="F430" s="50"/>
      <c r="G430" s="50"/>
      <c r="H430" s="50"/>
      <c r="I430" s="50"/>
      <c r="J430" s="50"/>
      <c r="K430" s="50"/>
      <c r="L430" s="50"/>
      <c r="M430" s="65"/>
      <c r="N430" s="65"/>
      <c r="O430" s="65"/>
      <c r="P430" s="64"/>
      <c r="Q430" s="50"/>
      <c r="R430" s="50"/>
      <c r="S430" s="50"/>
      <c r="T430" s="50"/>
      <c r="U430" s="50"/>
      <c r="V430" s="65"/>
      <c r="W430" s="65"/>
      <c r="X430" s="65"/>
      <c r="Y430" s="64"/>
      <c r="Z430" s="52"/>
      <c r="AA430" s="50"/>
      <c r="AB430" s="50"/>
      <c r="AC430" s="50"/>
      <c r="AD430" s="65"/>
      <c r="AE430" s="65"/>
      <c r="AF430" s="2"/>
      <c r="AG430" s="64"/>
      <c r="AH430" s="50"/>
      <c r="AI430" s="50"/>
      <c r="AJ430" s="50"/>
      <c r="AK430" s="50"/>
      <c r="AL430" s="50"/>
      <c r="AM430" s="50"/>
      <c r="AN430" s="65"/>
      <c r="AO430" s="65"/>
      <c r="AP430" s="65"/>
      <c r="AQ430" s="64"/>
      <c r="AR430" s="50"/>
      <c r="AS430" s="50"/>
      <c r="AT430" s="50"/>
      <c r="AU430" s="50"/>
      <c r="AV430" s="50"/>
      <c r="AW430" s="50"/>
      <c r="AX430" s="65"/>
      <c r="AY430" s="65"/>
      <c r="AZ430" s="65"/>
      <c r="BA430" s="64"/>
      <c r="BB430" s="50"/>
      <c r="BC430" s="50"/>
    </row>
    <row r="431" spans="1:55" x14ac:dyDescent="0.25">
      <c r="A431" s="50"/>
      <c r="C431" s="50"/>
      <c r="D431" s="50"/>
      <c r="E431" s="50"/>
      <c r="F431" s="50"/>
      <c r="G431" s="50"/>
      <c r="H431" s="50"/>
      <c r="I431" s="50"/>
      <c r="J431" s="50"/>
      <c r="K431" s="50"/>
      <c r="L431" s="50"/>
      <c r="M431" s="65"/>
      <c r="N431" s="65"/>
      <c r="O431" s="65"/>
      <c r="P431" s="64"/>
      <c r="Q431" s="50"/>
      <c r="R431" s="50"/>
      <c r="S431" s="50"/>
      <c r="T431" s="50"/>
      <c r="U431" s="50"/>
      <c r="V431" s="65"/>
      <c r="W431" s="65"/>
      <c r="X431" s="65"/>
      <c r="Y431" s="64"/>
      <c r="Z431" s="52"/>
      <c r="AA431" s="50"/>
      <c r="AB431" s="50"/>
      <c r="AC431" s="50"/>
      <c r="AD431" s="65"/>
      <c r="AE431" s="65"/>
      <c r="AF431" s="2"/>
      <c r="AG431" s="64"/>
      <c r="AH431" s="50"/>
      <c r="AI431" s="50"/>
      <c r="AJ431" s="50"/>
      <c r="AK431" s="50"/>
      <c r="AL431" s="50"/>
      <c r="AM431" s="50"/>
      <c r="AN431" s="65"/>
      <c r="AO431" s="65"/>
      <c r="AP431" s="65"/>
      <c r="AQ431" s="64"/>
      <c r="AR431" s="50"/>
      <c r="AS431" s="50"/>
      <c r="AT431" s="50"/>
      <c r="AU431" s="50"/>
      <c r="AV431" s="50"/>
      <c r="AW431" s="50"/>
      <c r="AX431" s="65"/>
      <c r="AY431" s="65"/>
      <c r="AZ431" s="65"/>
      <c r="BA431" s="64"/>
      <c r="BB431" s="50"/>
      <c r="BC431" s="50"/>
    </row>
    <row r="432" spans="1:55" x14ac:dyDescent="0.25">
      <c r="A432" s="50"/>
      <c r="C432" s="50"/>
      <c r="D432" s="50"/>
      <c r="E432" s="50"/>
      <c r="F432" s="50"/>
      <c r="G432" s="50"/>
      <c r="H432" s="50"/>
      <c r="I432" s="50"/>
      <c r="J432" s="50"/>
      <c r="K432" s="50"/>
      <c r="L432" s="50"/>
      <c r="M432" s="65"/>
      <c r="N432" s="65"/>
      <c r="O432" s="65"/>
      <c r="P432" s="64"/>
      <c r="Q432" s="50"/>
      <c r="R432" s="50"/>
      <c r="S432" s="50"/>
      <c r="T432" s="50"/>
      <c r="U432" s="50"/>
      <c r="V432" s="65"/>
      <c r="W432" s="65"/>
      <c r="X432" s="65"/>
      <c r="Y432" s="64"/>
      <c r="Z432" s="52"/>
      <c r="AA432" s="50"/>
      <c r="AB432" s="50"/>
      <c r="AC432" s="50"/>
      <c r="AD432" s="65"/>
      <c r="AE432" s="65"/>
      <c r="AF432" s="2"/>
      <c r="AG432" s="64"/>
      <c r="AH432" s="50"/>
      <c r="AI432" s="50"/>
      <c r="AJ432" s="50"/>
      <c r="AK432" s="50"/>
      <c r="AL432" s="50"/>
      <c r="AM432" s="50"/>
      <c r="AN432" s="65"/>
      <c r="AO432" s="65"/>
      <c r="AP432" s="65"/>
      <c r="AQ432" s="64"/>
      <c r="AR432" s="50"/>
      <c r="AS432" s="50"/>
      <c r="AT432" s="50"/>
      <c r="AU432" s="50"/>
      <c r="AV432" s="50"/>
      <c r="AW432" s="50"/>
      <c r="AX432" s="65"/>
      <c r="AY432" s="65"/>
      <c r="AZ432" s="65"/>
      <c r="BA432" s="64"/>
      <c r="BB432" s="50"/>
      <c r="BC432" s="50"/>
    </row>
    <row r="433" spans="1:55" x14ac:dyDescent="0.25">
      <c r="A433" s="50"/>
      <c r="C433" s="50"/>
      <c r="D433" s="50"/>
      <c r="E433" s="50"/>
      <c r="F433" s="50"/>
      <c r="G433" s="50"/>
      <c r="H433" s="50"/>
      <c r="I433" s="50"/>
      <c r="J433" s="50"/>
      <c r="K433" s="50"/>
      <c r="L433" s="50"/>
      <c r="M433" s="65"/>
      <c r="N433" s="65"/>
      <c r="O433" s="65"/>
      <c r="P433" s="64"/>
      <c r="Q433" s="50"/>
      <c r="R433" s="50"/>
      <c r="S433" s="50"/>
      <c r="T433" s="50"/>
      <c r="U433" s="50"/>
      <c r="V433" s="65"/>
      <c r="W433" s="65"/>
      <c r="X433" s="65"/>
      <c r="Y433" s="64"/>
      <c r="Z433" s="52"/>
      <c r="AA433" s="50"/>
      <c r="AB433" s="50"/>
      <c r="AC433" s="50"/>
      <c r="AD433" s="65"/>
      <c r="AE433" s="65"/>
      <c r="AF433" s="2"/>
      <c r="AG433" s="64"/>
      <c r="AH433" s="50"/>
      <c r="AI433" s="50"/>
      <c r="AJ433" s="50"/>
      <c r="AK433" s="50"/>
      <c r="AL433" s="50"/>
      <c r="AM433" s="50"/>
      <c r="AN433" s="65"/>
      <c r="AO433" s="65"/>
      <c r="AP433" s="65"/>
      <c r="AQ433" s="64"/>
      <c r="AR433" s="50"/>
      <c r="AS433" s="50"/>
      <c r="AT433" s="50"/>
      <c r="AU433" s="50"/>
      <c r="AV433" s="50"/>
      <c r="AW433" s="50"/>
      <c r="AX433" s="65"/>
      <c r="AY433" s="65"/>
      <c r="AZ433" s="65"/>
      <c r="BA433" s="64"/>
      <c r="BB433" s="50"/>
      <c r="BC433" s="50"/>
    </row>
    <row r="434" spans="1:55" x14ac:dyDescent="0.25">
      <c r="A434" s="50"/>
      <c r="C434" s="50"/>
      <c r="D434" s="50"/>
      <c r="E434" s="50"/>
      <c r="F434" s="50"/>
      <c r="G434" s="50"/>
      <c r="H434" s="50"/>
      <c r="I434" s="50"/>
      <c r="J434" s="50"/>
      <c r="K434" s="50"/>
      <c r="L434" s="50"/>
      <c r="M434" s="65"/>
      <c r="N434" s="65"/>
      <c r="O434" s="65"/>
      <c r="P434" s="64"/>
      <c r="Q434" s="50"/>
      <c r="R434" s="50"/>
      <c r="S434" s="50"/>
      <c r="T434" s="50"/>
      <c r="U434" s="50"/>
      <c r="V434" s="65"/>
      <c r="W434" s="65"/>
      <c r="X434" s="65"/>
      <c r="Y434" s="64"/>
      <c r="Z434" s="52"/>
      <c r="AA434" s="50"/>
      <c r="AB434" s="50"/>
      <c r="AC434" s="50"/>
      <c r="AD434" s="65"/>
      <c r="AE434" s="65"/>
      <c r="AF434" s="2"/>
      <c r="AG434" s="64"/>
      <c r="AH434" s="50"/>
      <c r="AI434" s="50"/>
      <c r="AJ434" s="50"/>
      <c r="AK434" s="50"/>
      <c r="AL434" s="50"/>
      <c r="AM434" s="50"/>
      <c r="AN434" s="65"/>
      <c r="AO434" s="65"/>
      <c r="AP434" s="65"/>
      <c r="AQ434" s="64"/>
      <c r="AR434" s="50"/>
      <c r="AS434" s="50"/>
      <c r="AT434" s="50"/>
      <c r="AU434" s="50"/>
      <c r="AV434" s="50"/>
      <c r="AW434" s="50"/>
      <c r="AX434" s="65"/>
      <c r="AY434" s="65"/>
      <c r="AZ434" s="65"/>
      <c r="BA434" s="64"/>
      <c r="BB434" s="50"/>
      <c r="BC434" s="50"/>
    </row>
    <row r="435" spans="1:55" x14ac:dyDescent="0.25">
      <c r="A435" s="50"/>
      <c r="C435" s="50"/>
      <c r="D435" s="50"/>
      <c r="E435" s="50"/>
      <c r="F435" s="50"/>
      <c r="G435" s="50"/>
      <c r="H435" s="50"/>
      <c r="I435" s="50"/>
      <c r="J435" s="50"/>
      <c r="K435" s="50"/>
      <c r="L435" s="50"/>
      <c r="M435" s="65"/>
      <c r="N435" s="65"/>
      <c r="O435" s="65"/>
      <c r="P435" s="64"/>
      <c r="Q435" s="50"/>
      <c r="R435" s="50"/>
      <c r="S435" s="50"/>
      <c r="T435" s="50"/>
      <c r="U435" s="50"/>
      <c r="V435" s="65"/>
      <c r="W435" s="65"/>
      <c r="X435" s="65"/>
      <c r="Y435" s="64"/>
      <c r="Z435" s="52"/>
      <c r="AA435" s="50"/>
      <c r="AB435" s="50"/>
      <c r="AC435" s="50"/>
      <c r="AD435" s="65"/>
      <c r="AE435" s="65"/>
      <c r="AF435" s="2"/>
      <c r="AG435" s="64"/>
      <c r="AH435" s="50"/>
      <c r="AI435" s="50"/>
      <c r="AJ435" s="50"/>
      <c r="AK435" s="50"/>
      <c r="AL435" s="50"/>
      <c r="AM435" s="50"/>
      <c r="AN435" s="65"/>
      <c r="AO435" s="65"/>
      <c r="AP435" s="65"/>
      <c r="AQ435" s="64"/>
      <c r="AR435" s="50"/>
      <c r="AS435" s="50"/>
      <c r="AT435" s="50"/>
      <c r="AU435" s="50"/>
      <c r="AV435" s="50"/>
      <c r="AW435" s="50"/>
      <c r="AX435" s="65"/>
      <c r="AY435" s="65"/>
      <c r="AZ435" s="65"/>
      <c r="BA435" s="64"/>
      <c r="BB435" s="50"/>
      <c r="BC435" s="50"/>
    </row>
    <row r="436" spans="1:55" x14ac:dyDescent="0.25">
      <c r="A436" s="50"/>
      <c r="C436" s="50"/>
      <c r="D436" s="50"/>
      <c r="E436" s="50"/>
      <c r="F436" s="50"/>
      <c r="G436" s="50"/>
      <c r="H436" s="50"/>
      <c r="I436" s="50"/>
      <c r="J436" s="50"/>
      <c r="K436" s="50"/>
      <c r="L436" s="50"/>
      <c r="M436" s="65"/>
      <c r="N436" s="65"/>
      <c r="O436" s="65"/>
      <c r="P436" s="64"/>
      <c r="Q436" s="50"/>
      <c r="R436" s="50"/>
      <c r="S436" s="50"/>
      <c r="T436" s="50"/>
      <c r="U436" s="50"/>
      <c r="V436" s="65"/>
      <c r="W436" s="65"/>
      <c r="X436" s="65"/>
      <c r="Y436" s="64"/>
      <c r="Z436" s="52"/>
      <c r="AA436" s="50"/>
      <c r="AB436" s="50"/>
      <c r="AC436" s="50"/>
      <c r="AD436" s="65"/>
      <c r="AE436" s="65"/>
      <c r="AF436" s="2"/>
      <c r="AG436" s="64"/>
      <c r="AH436" s="50"/>
      <c r="AI436" s="50"/>
      <c r="AJ436" s="50"/>
      <c r="AK436" s="50"/>
      <c r="AL436" s="50"/>
      <c r="AM436" s="50"/>
      <c r="AN436" s="65"/>
      <c r="AO436" s="65"/>
      <c r="AP436" s="65"/>
      <c r="AQ436" s="64"/>
      <c r="AR436" s="50"/>
      <c r="AS436" s="50"/>
      <c r="AT436" s="50"/>
      <c r="AU436" s="50"/>
      <c r="AV436" s="50"/>
      <c r="AW436" s="50"/>
      <c r="AX436" s="65"/>
      <c r="AY436" s="65"/>
      <c r="AZ436" s="65"/>
      <c r="BA436" s="64"/>
      <c r="BB436" s="50"/>
      <c r="BC436" s="50"/>
    </row>
    <row r="437" spans="1:55" x14ac:dyDescent="0.25">
      <c r="A437" s="50"/>
      <c r="C437" s="50"/>
      <c r="D437" s="50"/>
      <c r="E437" s="50"/>
      <c r="F437" s="50"/>
      <c r="G437" s="50"/>
      <c r="H437" s="50"/>
      <c r="I437" s="50"/>
      <c r="J437" s="50"/>
      <c r="K437" s="50"/>
      <c r="L437" s="50"/>
      <c r="M437" s="65"/>
      <c r="N437" s="65"/>
      <c r="O437" s="65"/>
      <c r="P437" s="64"/>
      <c r="Q437" s="50"/>
      <c r="R437" s="50"/>
      <c r="S437" s="50"/>
      <c r="T437" s="50"/>
      <c r="U437" s="50"/>
      <c r="V437" s="65"/>
      <c r="W437" s="65"/>
      <c r="X437" s="65"/>
      <c r="Y437" s="64"/>
      <c r="Z437" s="52"/>
      <c r="AA437" s="50"/>
      <c r="AB437" s="50"/>
      <c r="AC437" s="50"/>
      <c r="AD437" s="65"/>
      <c r="AE437" s="65"/>
      <c r="AF437" s="2"/>
      <c r="AG437" s="64"/>
      <c r="AH437" s="50"/>
      <c r="AI437" s="50"/>
      <c r="AJ437" s="50"/>
      <c r="AK437" s="50"/>
      <c r="AL437" s="50"/>
      <c r="AM437" s="50"/>
      <c r="AN437" s="65"/>
      <c r="AO437" s="65"/>
      <c r="AP437" s="65"/>
      <c r="AQ437" s="64"/>
      <c r="AR437" s="50"/>
      <c r="AS437" s="50"/>
      <c r="AT437" s="50"/>
      <c r="AU437" s="50"/>
      <c r="AV437" s="50"/>
      <c r="AW437" s="50"/>
      <c r="AX437" s="65"/>
      <c r="AY437" s="65"/>
      <c r="AZ437" s="65"/>
      <c r="BA437" s="64"/>
      <c r="BB437" s="50"/>
      <c r="BC437" s="50"/>
    </row>
    <row r="438" spans="1:55" x14ac:dyDescent="0.25">
      <c r="A438" s="50"/>
      <c r="C438" s="50"/>
      <c r="D438" s="50"/>
      <c r="E438" s="50"/>
      <c r="F438" s="50"/>
      <c r="G438" s="50"/>
      <c r="H438" s="50"/>
      <c r="I438" s="50"/>
      <c r="J438" s="50"/>
      <c r="K438" s="50"/>
      <c r="L438" s="50"/>
      <c r="M438" s="65"/>
      <c r="N438" s="65"/>
      <c r="O438" s="65"/>
      <c r="P438" s="64"/>
      <c r="Q438" s="50"/>
      <c r="R438" s="50"/>
      <c r="S438" s="50"/>
      <c r="T438" s="50"/>
      <c r="U438" s="50"/>
      <c r="V438" s="65"/>
      <c r="W438" s="65"/>
      <c r="X438" s="65"/>
      <c r="Y438" s="64"/>
      <c r="Z438" s="52"/>
      <c r="AA438" s="50"/>
      <c r="AB438" s="50"/>
      <c r="AC438" s="50"/>
      <c r="AD438" s="65"/>
      <c r="AE438" s="65"/>
      <c r="AF438" s="2"/>
      <c r="AG438" s="64"/>
      <c r="AH438" s="50"/>
      <c r="AI438" s="50"/>
      <c r="AJ438" s="50"/>
      <c r="AK438" s="50"/>
      <c r="AL438" s="50"/>
      <c r="AM438" s="50"/>
      <c r="AN438" s="65"/>
      <c r="AO438" s="65"/>
      <c r="AP438" s="65"/>
      <c r="AQ438" s="64"/>
      <c r="AR438" s="50"/>
      <c r="AS438" s="50"/>
      <c r="AT438" s="50"/>
      <c r="AU438" s="50"/>
      <c r="AV438" s="50"/>
      <c r="AW438" s="50"/>
      <c r="AX438" s="65"/>
      <c r="AY438" s="65"/>
      <c r="AZ438" s="65"/>
      <c r="BA438" s="64"/>
      <c r="BB438" s="50"/>
      <c r="BC438" s="50"/>
    </row>
    <row r="439" spans="1:55" x14ac:dyDescent="0.25">
      <c r="A439" s="50"/>
      <c r="C439" s="50"/>
      <c r="D439" s="50"/>
      <c r="E439" s="50"/>
      <c r="F439" s="50"/>
      <c r="G439" s="50"/>
      <c r="H439" s="50"/>
      <c r="I439" s="50"/>
      <c r="J439" s="50"/>
      <c r="K439" s="50"/>
      <c r="L439" s="50"/>
      <c r="M439" s="65"/>
      <c r="N439" s="65"/>
      <c r="O439" s="65"/>
      <c r="P439" s="64"/>
      <c r="Q439" s="50"/>
      <c r="R439" s="50"/>
      <c r="S439" s="50"/>
      <c r="T439" s="50"/>
      <c r="U439" s="50"/>
      <c r="V439" s="65"/>
      <c r="W439" s="65"/>
      <c r="X439" s="65"/>
      <c r="Y439" s="64"/>
      <c r="Z439" s="52"/>
      <c r="AA439" s="50"/>
      <c r="AB439" s="50"/>
      <c r="AC439" s="50"/>
      <c r="AD439" s="65"/>
      <c r="AE439" s="65"/>
      <c r="AF439" s="2"/>
      <c r="AG439" s="64"/>
      <c r="AH439" s="50"/>
      <c r="AI439" s="50"/>
      <c r="AJ439" s="50"/>
      <c r="AK439" s="50"/>
      <c r="AL439" s="50"/>
      <c r="AM439" s="50"/>
      <c r="AN439" s="65"/>
      <c r="AO439" s="65"/>
      <c r="AP439" s="65"/>
      <c r="AQ439" s="64"/>
      <c r="AR439" s="50"/>
      <c r="AS439" s="50"/>
      <c r="AT439" s="50"/>
      <c r="AU439" s="50"/>
      <c r="AV439" s="50"/>
      <c r="AW439" s="50"/>
      <c r="AX439" s="65"/>
      <c r="AY439" s="65"/>
      <c r="AZ439" s="65"/>
      <c r="BA439" s="64"/>
      <c r="BB439" s="50"/>
      <c r="BC439" s="50"/>
    </row>
    <row r="440" spans="1:55" x14ac:dyDescent="0.25">
      <c r="A440" s="50"/>
      <c r="C440" s="50"/>
      <c r="D440" s="50"/>
      <c r="E440" s="50"/>
      <c r="F440" s="50"/>
      <c r="G440" s="50"/>
      <c r="H440" s="50"/>
      <c r="I440" s="50"/>
      <c r="J440" s="50"/>
      <c r="K440" s="50"/>
      <c r="L440" s="50"/>
      <c r="M440" s="65"/>
      <c r="N440" s="65"/>
      <c r="O440" s="65"/>
      <c r="P440" s="64"/>
      <c r="Q440" s="50"/>
      <c r="R440" s="50"/>
      <c r="S440" s="50"/>
      <c r="T440" s="50"/>
      <c r="U440" s="50"/>
      <c r="V440" s="65"/>
      <c r="W440" s="65"/>
      <c r="X440" s="65"/>
      <c r="Y440" s="64"/>
      <c r="Z440" s="52"/>
      <c r="AA440" s="50"/>
      <c r="AB440" s="50"/>
      <c r="AC440" s="50"/>
      <c r="AD440" s="65"/>
      <c r="AE440" s="65"/>
      <c r="AF440" s="2"/>
      <c r="AG440" s="64"/>
      <c r="AH440" s="50"/>
      <c r="AI440" s="50"/>
      <c r="AJ440" s="50"/>
      <c r="AK440" s="50"/>
      <c r="AL440" s="50"/>
      <c r="AM440" s="50"/>
      <c r="AN440" s="65"/>
      <c r="AO440" s="65"/>
      <c r="AP440" s="65"/>
      <c r="AQ440" s="64"/>
      <c r="AR440" s="50"/>
      <c r="AS440" s="50"/>
      <c r="AT440" s="50"/>
      <c r="AU440" s="50"/>
      <c r="AV440" s="50"/>
      <c r="AW440" s="50"/>
      <c r="AX440" s="65"/>
      <c r="AY440" s="65"/>
      <c r="AZ440" s="65"/>
      <c r="BA440" s="64"/>
      <c r="BB440" s="50"/>
      <c r="BC440" s="50"/>
    </row>
    <row r="441" spans="1:55" x14ac:dyDescent="0.25">
      <c r="A441" s="50"/>
      <c r="C441" s="50"/>
      <c r="D441" s="50"/>
      <c r="E441" s="50"/>
      <c r="F441" s="50"/>
      <c r="G441" s="50"/>
      <c r="H441" s="50"/>
      <c r="I441" s="50"/>
      <c r="J441" s="50"/>
      <c r="K441" s="50"/>
      <c r="L441" s="50"/>
      <c r="M441" s="65"/>
      <c r="N441" s="65"/>
      <c r="O441" s="65"/>
      <c r="P441" s="64"/>
      <c r="Q441" s="50"/>
      <c r="R441" s="50"/>
      <c r="S441" s="50"/>
      <c r="T441" s="50"/>
      <c r="U441" s="50"/>
      <c r="V441" s="65"/>
      <c r="W441" s="65"/>
      <c r="X441" s="65"/>
      <c r="Y441" s="64"/>
      <c r="Z441" s="52"/>
      <c r="AA441" s="50"/>
      <c r="AB441" s="50"/>
      <c r="AC441" s="50"/>
      <c r="AD441" s="65"/>
      <c r="AE441" s="65"/>
      <c r="AF441" s="2"/>
      <c r="AG441" s="64"/>
      <c r="AH441" s="50"/>
      <c r="AI441" s="50"/>
      <c r="AJ441" s="50"/>
      <c r="AK441" s="50"/>
      <c r="AL441" s="50"/>
      <c r="AM441" s="50"/>
      <c r="AN441" s="65"/>
      <c r="AO441" s="65"/>
      <c r="AP441" s="65"/>
      <c r="AQ441" s="64"/>
      <c r="AR441" s="50"/>
      <c r="AS441" s="50"/>
      <c r="AT441" s="50"/>
      <c r="AU441" s="50"/>
      <c r="AV441" s="50"/>
      <c r="AW441" s="50"/>
      <c r="AX441" s="65"/>
      <c r="AY441" s="65"/>
      <c r="AZ441" s="65"/>
      <c r="BA441" s="64"/>
      <c r="BB441" s="50"/>
      <c r="BC441" s="50"/>
    </row>
    <row r="442" spans="1:55" x14ac:dyDescent="0.25">
      <c r="A442" s="50"/>
      <c r="C442" s="50"/>
      <c r="D442" s="50"/>
      <c r="E442" s="50"/>
      <c r="F442" s="50"/>
      <c r="G442" s="50"/>
      <c r="H442" s="50"/>
      <c r="I442" s="50"/>
      <c r="J442" s="50"/>
      <c r="K442" s="50"/>
      <c r="L442" s="50"/>
      <c r="M442" s="65"/>
      <c r="N442" s="65"/>
      <c r="O442" s="65"/>
      <c r="P442" s="64"/>
      <c r="Q442" s="50"/>
      <c r="R442" s="50"/>
      <c r="S442" s="50"/>
      <c r="T442" s="50"/>
      <c r="U442" s="50"/>
      <c r="V442" s="65"/>
      <c r="W442" s="65"/>
      <c r="X442" s="65"/>
      <c r="Y442" s="64"/>
      <c r="Z442" s="52"/>
      <c r="AA442" s="50"/>
      <c r="AB442" s="50"/>
      <c r="AC442" s="50"/>
      <c r="AD442" s="65"/>
      <c r="AE442" s="65"/>
      <c r="AF442" s="2"/>
      <c r="AG442" s="64"/>
      <c r="AH442" s="50"/>
      <c r="AI442" s="50"/>
      <c r="AJ442" s="50"/>
      <c r="AK442" s="50"/>
      <c r="AL442" s="50"/>
      <c r="AM442" s="50"/>
      <c r="AN442" s="65"/>
      <c r="AO442" s="65"/>
      <c r="AP442" s="65"/>
      <c r="AQ442" s="64"/>
      <c r="AR442" s="50"/>
      <c r="AS442" s="50"/>
      <c r="AT442" s="50"/>
      <c r="AU442" s="50"/>
      <c r="AV442" s="50"/>
      <c r="AW442" s="50"/>
      <c r="AX442" s="65"/>
      <c r="AY442" s="65"/>
      <c r="AZ442" s="65"/>
      <c r="BA442" s="64"/>
      <c r="BB442" s="50"/>
      <c r="BC442" s="50"/>
    </row>
    <row r="443" spans="1:55" x14ac:dyDescent="0.25">
      <c r="A443" s="50"/>
      <c r="C443" s="50"/>
      <c r="D443" s="50"/>
      <c r="E443" s="50"/>
      <c r="F443" s="50"/>
      <c r="G443" s="50"/>
      <c r="H443" s="50"/>
      <c r="I443" s="50"/>
      <c r="J443" s="50"/>
      <c r="K443" s="50"/>
      <c r="L443" s="50"/>
      <c r="M443" s="65"/>
      <c r="N443" s="65"/>
      <c r="O443" s="65"/>
      <c r="P443" s="64"/>
      <c r="Q443" s="50"/>
      <c r="R443" s="50"/>
      <c r="S443" s="50"/>
      <c r="T443" s="50"/>
      <c r="U443" s="50"/>
      <c r="V443" s="65"/>
      <c r="W443" s="65"/>
      <c r="X443" s="65"/>
      <c r="Y443" s="64"/>
      <c r="Z443" s="52"/>
      <c r="AA443" s="50"/>
      <c r="AB443" s="50"/>
      <c r="AC443" s="50"/>
      <c r="AD443" s="65"/>
      <c r="AE443" s="65"/>
      <c r="AF443" s="2"/>
      <c r="AG443" s="64"/>
      <c r="AH443" s="50"/>
      <c r="AI443" s="50"/>
      <c r="AJ443" s="50"/>
      <c r="AK443" s="50"/>
      <c r="AL443" s="50"/>
      <c r="AM443" s="50"/>
      <c r="AN443" s="65"/>
      <c r="AO443" s="65"/>
      <c r="AP443" s="65"/>
      <c r="AQ443" s="64"/>
      <c r="AR443" s="50"/>
      <c r="AS443" s="50"/>
      <c r="AT443" s="50"/>
      <c r="AU443" s="50"/>
      <c r="AV443" s="50"/>
      <c r="AW443" s="50"/>
      <c r="AX443" s="65"/>
      <c r="AY443" s="65"/>
      <c r="AZ443" s="65"/>
      <c r="BA443" s="64"/>
      <c r="BB443" s="50"/>
      <c r="BC443" s="50"/>
    </row>
    <row r="444" spans="1:55" x14ac:dyDescent="0.25">
      <c r="A444" s="50"/>
      <c r="C444" s="50"/>
      <c r="D444" s="50"/>
      <c r="E444" s="50"/>
      <c r="F444" s="50"/>
      <c r="G444" s="50"/>
      <c r="H444" s="50"/>
      <c r="I444" s="50"/>
      <c r="J444" s="50"/>
      <c r="K444" s="50"/>
      <c r="L444" s="50"/>
      <c r="M444" s="65"/>
      <c r="N444" s="65"/>
      <c r="O444" s="65"/>
      <c r="P444" s="64"/>
      <c r="Q444" s="50"/>
      <c r="R444" s="50"/>
      <c r="S444" s="50"/>
      <c r="T444" s="50"/>
      <c r="U444" s="50"/>
      <c r="V444" s="65"/>
      <c r="W444" s="65"/>
      <c r="X444" s="65"/>
      <c r="Y444" s="64"/>
      <c r="Z444" s="52"/>
      <c r="AA444" s="50"/>
      <c r="AB444" s="50"/>
      <c r="AC444" s="50"/>
      <c r="AD444" s="65"/>
      <c r="AE444" s="65"/>
      <c r="AF444" s="2"/>
      <c r="AG444" s="64"/>
      <c r="AH444" s="50"/>
      <c r="AI444" s="50"/>
      <c r="AJ444" s="50"/>
      <c r="AK444" s="50"/>
      <c r="AL444" s="50"/>
      <c r="AM444" s="50"/>
      <c r="AN444" s="65"/>
      <c r="AO444" s="65"/>
      <c r="AP444" s="65"/>
      <c r="AQ444" s="64"/>
      <c r="AR444" s="50"/>
      <c r="AS444" s="50"/>
      <c r="AT444" s="50"/>
      <c r="AU444" s="50"/>
      <c r="AV444" s="50"/>
      <c r="AW444" s="50"/>
      <c r="AX444" s="65"/>
      <c r="AY444" s="65"/>
      <c r="AZ444" s="65"/>
      <c r="BA444" s="64"/>
      <c r="BB444" s="50"/>
      <c r="BC444" s="50"/>
    </row>
    <row r="445" spans="1:55" x14ac:dyDescent="0.25">
      <c r="A445" s="50"/>
      <c r="C445" s="50"/>
      <c r="D445" s="50"/>
      <c r="E445" s="50"/>
      <c r="F445" s="50"/>
      <c r="G445" s="50"/>
      <c r="H445" s="50"/>
      <c r="I445" s="50"/>
      <c r="J445" s="50"/>
      <c r="K445" s="50"/>
      <c r="L445" s="50"/>
      <c r="M445" s="65"/>
      <c r="N445" s="65"/>
      <c r="O445" s="65"/>
      <c r="P445" s="64"/>
      <c r="Q445" s="50"/>
      <c r="R445" s="50"/>
      <c r="S445" s="50"/>
      <c r="T445" s="50"/>
      <c r="U445" s="50"/>
      <c r="V445" s="65"/>
      <c r="W445" s="65"/>
      <c r="X445" s="65"/>
      <c r="Y445" s="64"/>
      <c r="Z445" s="52"/>
      <c r="AA445" s="50"/>
      <c r="AB445" s="50"/>
      <c r="AC445" s="50"/>
      <c r="AD445" s="65"/>
      <c r="AE445" s="65"/>
      <c r="AF445" s="2"/>
      <c r="AG445" s="64"/>
      <c r="AH445" s="50"/>
      <c r="AI445" s="50"/>
      <c r="AJ445" s="50"/>
      <c r="AK445" s="50"/>
      <c r="AL445" s="50"/>
      <c r="AM445" s="50"/>
      <c r="AN445" s="65"/>
      <c r="AO445" s="65"/>
      <c r="AP445" s="65"/>
      <c r="AQ445" s="64"/>
      <c r="AR445" s="50"/>
      <c r="AS445" s="50"/>
      <c r="AT445" s="50"/>
      <c r="AU445" s="50"/>
      <c r="AV445" s="50"/>
      <c r="AW445" s="50"/>
      <c r="AX445" s="65"/>
      <c r="AY445" s="65"/>
      <c r="AZ445" s="65"/>
      <c r="BA445" s="64"/>
      <c r="BB445" s="50"/>
      <c r="BC445" s="50"/>
    </row>
    <row r="446" spans="1:55" x14ac:dyDescent="0.25">
      <c r="A446" s="50"/>
      <c r="C446" s="50"/>
      <c r="D446" s="50"/>
      <c r="E446" s="50"/>
      <c r="F446" s="50"/>
      <c r="G446" s="50"/>
      <c r="H446" s="50"/>
      <c r="I446" s="50"/>
      <c r="J446" s="50"/>
      <c r="K446" s="50"/>
      <c r="L446" s="50"/>
      <c r="M446" s="65"/>
      <c r="N446" s="65"/>
      <c r="O446" s="65"/>
      <c r="P446" s="64"/>
      <c r="Q446" s="50"/>
      <c r="R446" s="50"/>
      <c r="S446" s="50"/>
      <c r="T446" s="50"/>
      <c r="U446" s="50"/>
      <c r="V446" s="65"/>
      <c r="W446" s="65"/>
      <c r="X446" s="65"/>
      <c r="Y446" s="64"/>
      <c r="Z446" s="52"/>
      <c r="AA446" s="50"/>
      <c r="AB446" s="50"/>
      <c r="AC446" s="50"/>
      <c r="AD446" s="65"/>
      <c r="AE446" s="65"/>
      <c r="AF446" s="2"/>
      <c r="AG446" s="64"/>
      <c r="AH446" s="50"/>
      <c r="AI446" s="50"/>
      <c r="AJ446" s="50"/>
      <c r="AK446" s="50"/>
      <c r="AL446" s="50"/>
      <c r="AM446" s="50"/>
      <c r="AN446" s="65"/>
      <c r="AO446" s="65"/>
      <c r="AP446" s="65"/>
      <c r="AQ446" s="64"/>
      <c r="AR446" s="50"/>
      <c r="AS446" s="50"/>
      <c r="AT446" s="50"/>
      <c r="AU446" s="50"/>
      <c r="AV446" s="50"/>
      <c r="AW446" s="50"/>
      <c r="AX446" s="65"/>
      <c r="AY446" s="65"/>
      <c r="AZ446" s="65"/>
      <c r="BA446" s="64"/>
      <c r="BB446" s="50"/>
      <c r="BC446" s="50"/>
    </row>
    <row r="447" spans="1:55" x14ac:dyDescent="0.25">
      <c r="A447" s="50"/>
      <c r="C447" s="50"/>
      <c r="D447" s="50"/>
      <c r="E447" s="50"/>
      <c r="F447" s="50"/>
      <c r="G447" s="50"/>
      <c r="H447" s="50"/>
      <c r="I447" s="50"/>
      <c r="J447" s="50"/>
      <c r="K447" s="50"/>
      <c r="L447" s="50"/>
      <c r="M447" s="65"/>
      <c r="N447" s="65"/>
      <c r="O447" s="65"/>
      <c r="P447" s="64"/>
      <c r="Q447" s="50"/>
      <c r="R447" s="50"/>
      <c r="S447" s="50"/>
      <c r="T447" s="50"/>
      <c r="U447" s="50"/>
      <c r="V447" s="65"/>
      <c r="W447" s="65"/>
      <c r="X447" s="65"/>
      <c r="Y447" s="64"/>
      <c r="Z447" s="52"/>
      <c r="AA447" s="50"/>
      <c r="AB447" s="50"/>
      <c r="AC447" s="50"/>
      <c r="AD447" s="65"/>
      <c r="AE447" s="65"/>
      <c r="AF447" s="2"/>
      <c r="AG447" s="64"/>
      <c r="AH447" s="50"/>
      <c r="AI447" s="50"/>
      <c r="AJ447" s="50"/>
      <c r="AK447" s="50"/>
      <c r="AL447" s="50"/>
      <c r="AM447" s="50"/>
      <c r="AN447" s="65"/>
      <c r="AO447" s="65"/>
      <c r="AP447" s="65"/>
      <c r="AQ447" s="64"/>
      <c r="AR447" s="50"/>
      <c r="AS447" s="50"/>
      <c r="AT447" s="50"/>
      <c r="AU447" s="50"/>
      <c r="AV447" s="50"/>
      <c r="AW447" s="50"/>
      <c r="AX447" s="65"/>
      <c r="AY447" s="65"/>
      <c r="AZ447" s="65"/>
      <c r="BA447" s="64"/>
      <c r="BB447" s="50"/>
      <c r="BC447" s="50"/>
    </row>
    <row r="448" spans="1:55" x14ac:dyDescent="0.25">
      <c r="A448" s="50"/>
      <c r="C448" s="50"/>
      <c r="D448" s="50"/>
      <c r="E448" s="50"/>
      <c r="F448" s="50"/>
      <c r="G448" s="50"/>
      <c r="H448" s="50"/>
      <c r="I448" s="50"/>
      <c r="J448" s="50"/>
      <c r="K448" s="50"/>
      <c r="L448" s="50"/>
      <c r="M448" s="65"/>
      <c r="N448" s="65"/>
      <c r="O448" s="65"/>
      <c r="P448" s="64"/>
      <c r="Q448" s="50"/>
      <c r="R448" s="50"/>
      <c r="S448" s="50"/>
      <c r="T448" s="50"/>
      <c r="U448" s="50"/>
      <c r="V448" s="65"/>
      <c r="W448" s="65"/>
      <c r="X448" s="65"/>
      <c r="Y448" s="64"/>
      <c r="Z448" s="52"/>
      <c r="AA448" s="50"/>
      <c r="AB448" s="50"/>
      <c r="AC448" s="50"/>
      <c r="AD448" s="65"/>
      <c r="AE448" s="65"/>
      <c r="AF448" s="2"/>
      <c r="AG448" s="64"/>
      <c r="AH448" s="50"/>
      <c r="AI448" s="50"/>
      <c r="AJ448" s="50"/>
      <c r="AK448" s="50"/>
      <c r="AL448" s="50"/>
      <c r="AM448" s="50"/>
      <c r="AN448" s="65"/>
      <c r="AO448" s="65"/>
      <c r="AP448" s="65"/>
      <c r="AQ448" s="64"/>
      <c r="AR448" s="50"/>
      <c r="AS448" s="50"/>
      <c r="AT448" s="50"/>
      <c r="AU448" s="50"/>
      <c r="AV448" s="50"/>
      <c r="AW448" s="50"/>
      <c r="AX448" s="65"/>
      <c r="AY448" s="65"/>
      <c r="AZ448" s="65"/>
      <c r="BA448" s="64"/>
      <c r="BB448" s="50"/>
      <c r="BC448" s="50"/>
    </row>
    <row r="449" spans="1:55" x14ac:dyDescent="0.25">
      <c r="A449" s="50"/>
      <c r="C449" s="50"/>
      <c r="D449" s="50"/>
      <c r="E449" s="50"/>
      <c r="F449" s="50"/>
      <c r="G449" s="50"/>
      <c r="H449" s="50"/>
      <c r="I449" s="50"/>
      <c r="J449" s="50"/>
      <c r="K449" s="50"/>
      <c r="L449" s="50"/>
      <c r="M449" s="65"/>
      <c r="N449" s="65"/>
      <c r="O449" s="65"/>
      <c r="P449" s="64"/>
      <c r="Q449" s="50"/>
      <c r="R449" s="50"/>
      <c r="S449" s="50"/>
      <c r="T449" s="50"/>
      <c r="U449" s="50"/>
      <c r="V449" s="65"/>
      <c r="W449" s="65"/>
      <c r="X449" s="65"/>
      <c r="Y449" s="64"/>
      <c r="Z449" s="52"/>
      <c r="AA449" s="50"/>
      <c r="AB449" s="50"/>
      <c r="AC449" s="50"/>
      <c r="AD449" s="65"/>
      <c r="AE449" s="65"/>
      <c r="AF449" s="2"/>
      <c r="AG449" s="64"/>
      <c r="AH449" s="50"/>
      <c r="AI449" s="50"/>
      <c r="AJ449" s="50"/>
      <c r="AK449" s="50"/>
      <c r="AL449" s="50"/>
      <c r="AM449" s="50"/>
      <c r="AN449" s="65"/>
      <c r="AO449" s="65"/>
      <c r="AP449" s="65"/>
      <c r="AQ449" s="64"/>
      <c r="AR449" s="50"/>
      <c r="AS449" s="50"/>
      <c r="AT449" s="50"/>
      <c r="AU449" s="50"/>
      <c r="AV449" s="50"/>
      <c r="AW449" s="50"/>
      <c r="AX449" s="65"/>
      <c r="AY449" s="65"/>
      <c r="AZ449" s="65"/>
      <c r="BA449" s="64"/>
      <c r="BB449" s="50"/>
      <c r="BC449" s="50"/>
    </row>
    <row r="450" spans="1:55" x14ac:dyDescent="0.25">
      <c r="A450" s="50"/>
      <c r="C450" s="50"/>
      <c r="D450" s="50"/>
      <c r="E450" s="50"/>
      <c r="F450" s="50"/>
      <c r="G450" s="50"/>
      <c r="H450" s="50"/>
      <c r="I450" s="50"/>
      <c r="J450" s="50"/>
      <c r="K450" s="50"/>
      <c r="L450" s="50"/>
      <c r="M450" s="65"/>
      <c r="N450" s="65"/>
      <c r="O450" s="65"/>
      <c r="P450" s="64"/>
      <c r="Q450" s="50"/>
      <c r="R450" s="50"/>
      <c r="S450" s="50"/>
      <c r="T450" s="50"/>
      <c r="U450" s="50"/>
      <c r="V450" s="65"/>
      <c r="W450" s="65"/>
      <c r="X450" s="65"/>
      <c r="Y450" s="64"/>
      <c r="Z450" s="52"/>
      <c r="AA450" s="50"/>
      <c r="AB450" s="50"/>
      <c r="AC450" s="50"/>
      <c r="AD450" s="65"/>
      <c r="AE450" s="65"/>
      <c r="AF450" s="2"/>
      <c r="AG450" s="64"/>
      <c r="AH450" s="50"/>
      <c r="AI450" s="50"/>
      <c r="AJ450" s="50"/>
      <c r="AK450" s="50"/>
      <c r="AL450" s="50"/>
      <c r="AM450" s="50"/>
      <c r="AN450" s="65"/>
      <c r="AO450" s="65"/>
      <c r="AP450" s="65"/>
      <c r="AQ450" s="64"/>
      <c r="AR450" s="50"/>
      <c r="AS450" s="50"/>
      <c r="AT450" s="50"/>
      <c r="AU450" s="50"/>
      <c r="AV450" s="50"/>
      <c r="AW450" s="50"/>
      <c r="AX450" s="65"/>
      <c r="AY450" s="65"/>
      <c r="AZ450" s="65"/>
      <c r="BA450" s="64"/>
      <c r="BB450" s="50"/>
      <c r="BC450" s="50"/>
    </row>
    <row r="451" spans="1:55" x14ac:dyDescent="0.25">
      <c r="A451" s="50"/>
      <c r="C451" s="50"/>
      <c r="D451" s="50"/>
      <c r="E451" s="50"/>
      <c r="F451" s="50"/>
      <c r="G451" s="50"/>
      <c r="H451" s="50"/>
      <c r="I451" s="50"/>
      <c r="J451" s="50"/>
      <c r="K451" s="50"/>
      <c r="L451" s="50"/>
      <c r="M451" s="65"/>
      <c r="N451" s="65"/>
      <c r="O451" s="65"/>
      <c r="P451" s="64"/>
      <c r="Q451" s="50"/>
      <c r="R451" s="50"/>
      <c r="S451" s="50"/>
      <c r="T451" s="50"/>
      <c r="U451" s="50"/>
      <c r="V451" s="65"/>
      <c r="W451" s="65"/>
      <c r="X451" s="65"/>
      <c r="Y451" s="64"/>
      <c r="Z451" s="52"/>
      <c r="AA451" s="50"/>
      <c r="AB451" s="50"/>
      <c r="AC451" s="50"/>
      <c r="AD451" s="65"/>
      <c r="AE451" s="65"/>
      <c r="AF451" s="2"/>
      <c r="AG451" s="64"/>
      <c r="AH451" s="50"/>
      <c r="AI451" s="50"/>
      <c r="AJ451" s="50"/>
      <c r="AK451" s="50"/>
      <c r="AL451" s="50"/>
      <c r="AM451" s="50"/>
      <c r="AN451" s="65"/>
      <c r="AO451" s="65"/>
      <c r="AP451" s="65"/>
      <c r="AQ451" s="64"/>
      <c r="AR451" s="50"/>
      <c r="AS451" s="50"/>
      <c r="AT451" s="50"/>
      <c r="AU451" s="50"/>
      <c r="AV451" s="50"/>
      <c r="AW451" s="50"/>
      <c r="AX451" s="65"/>
      <c r="AY451" s="65"/>
      <c r="AZ451" s="65"/>
      <c r="BA451" s="64"/>
      <c r="BB451" s="50"/>
      <c r="BC451" s="50"/>
    </row>
    <row r="452" spans="1:55" x14ac:dyDescent="0.25">
      <c r="A452" s="50"/>
      <c r="C452" s="50"/>
      <c r="D452" s="50"/>
      <c r="E452" s="50"/>
      <c r="F452" s="50"/>
      <c r="G452" s="50"/>
      <c r="H452" s="50"/>
      <c r="I452" s="50"/>
      <c r="J452" s="50"/>
      <c r="K452" s="50"/>
      <c r="L452" s="50"/>
      <c r="M452" s="65"/>
      <c r="N452" s="65"/>
      <c r="O452" s="65"/>
      <c r="P452" s="64"/>
      <c r="Q452" s="50"/>
      <c r="R452" s="50"/>
      <c r="S452" s="50"/>
      <c r="T452" s="50"/>
      <c r="U452" s="50"/>
      <c r="V452" s="65"/>
      <c r="W452" s="65"/>
      <c r="X452" s="65"/>
      <c r="Y452" s="64"/>
      <c r="Z452" s="52"/>
      <c r="AA452" s="50"/>
      <c r="AB452" s="50"/>
      <c r="AC452" s="50"/>
      <c r="AD452" s="65"/>
      <c r="AE452" s="65"/>
      <c r="AF452" s="2"/>
      <c r="AG452" s="64"/>
      <c r="AH452" s="50"/>
      <c r="AI452" s="50"/>
      <c r="AJ452" s="50"/>
      <c r="AK452" s="50"/>
      <c r="AL452" s="50"/>
      <c r="AM452" s="50"/>
      <c r="AN452" s="65"/>
      <c r="AO452" s="65"/>
      <c r="AP452" s="65"/>
      <c r="AQ452" s="64"/>
      <c r="AR452" s="50"/>
      <c r="AS452" s="50"/>
      <c r="AT452" s="50"/>
      <c r="AU452" s="50"/>
      <c r="AV452" s="50"/>
      <c r="AW452" s="50"/>
      <c r="AX452" s="65"/>
      <c r="AY452" s="65"/>
      <c r="AZ452" s="65"/>
      <c r="BA452" s="64"/>
      <c r="BB452" s="50"/>
      <c r="BC452" s="50"/>
    </row>
    <row r="453" spans="1:55" x14ac:dyDescent="0.25">
      <c r="A453" s="50"/>
      <c r="C453" s="50"/>
      <c r="D453" s="50"/>
      <c r="E453" s="50"/>
      <c r="F453" s="50"/>
      <c r="G453" s="50"/>
      <c r="H453" s="50"/>
      <c r="I453" s="50"/>
      <c r="J453" s="50"/>
      <c r="K453" s="50"/>
      <c r="L453" s="50"/>
      <c r="M453" s="65"/>
      <c r="N453" s="65"/>
      <c r="O453" s="65"/>
      <c r="P453" s="64"/>
      <c r="Q453" s="50"/>
      <c r="R453" s="50"/>
      <c r="S453" s="50"/>
      <c r="T453" s="50"/>
      <c r="U453" s="50"/>
      <c r="V453" s="65"/>
      <c r="W453" s="65"/>
      <c r="X453" s="65"/>
      <c r="Y453" s="64"/>
      <c r="Z453" s="52"/>
      <c r="AA453" s="50"/>
      <c r="AB453" s="50"/>
      <c r="AC453" s="50"/>
      <c r="AD453" s="65"/>
      <c r="AE453" s="65"/>
      <c r="AF453" s="2"/>
      <c r="AG453" s="64"/>
      <c r="AH453" s="50"/>
      <c r="AI453" s="50"/>
      <c r="AJ453" s="50"/>
      <c r="AK453" s="50"/>
      <c r="AL453" s="50"/>
      <c r="AM453" s="50"/>
      <c r="AN453" s="65"/>
      <c r="AO453" s="65"/>
      <c r="AP453" s="65"/>
      <c r="AQ453" s="64"/>
      <c r="AR453" s="50"/>
      <c r="AS453" s="50"/>
      <c r="AT453" s="50"/>
      <c r="AU453" s="50"/>
      <c r="AV453" s="50"/>
      <c r="AW453" s="50"/>
      <c r="AX453" s="65"/>
      <c r="AY453" s="65"/>
      <c r="AZ453" s="65"/>
      <c r="BA453" s="64"/>
      <c r="BB453" s="50"/>
      <c r="BC453" s="50"/>
    </row>
    <row r="454" spans="1:55" x14ac:dyDescent="0.25">
      <c r="A454" s="50"/>
      <c r="C454" s="50"/>
      <c r="D454" s="50"/>
      <c r="E454" s="50"/>
      <c r="F454" s="50"/>
      <c r="G454" s="50"/>
      <c r="H454" s="50"/>
      <c r="I454" s="50"/>
      <c r="J454" s="50"/>
      <c r="K454" s="50"/>
      <c r="L454" s="50"/>
      <c r="M454" s="65"/>
      <c r="N454" s="65"/>
      <c r="O454" s="65"/>
      <c r="P454" s="64"/>
      <c r="Q454" s="50"/>
      <c r="R454" s="50"/>
      <c r="S454" s="50"/>
      <c r="T454" s="50"/>
      <c r="U454" s="50"/>
      <c r="V454" s="65"/>
      <c r="W454" s="65"/>
      <c r="X454" s="65"/>
      <c r="Y454" s="64"/>
      <c r="Z454" s="52"/>
      <c r="AA454" s="50"/>
      <c r="AB454" s="50"/>
      <c r="AC454" s="50"/>
      <c r="AD454" s="65"/>
      <c r="AE454" s="65"/>
      <c r="AF454" s="2"/>
      <c r="AG454" s="64"/>
      <c r="AH454" s="50"/>
      <c r="AI454" s="50"/>
      <c r="AJ454" s="50"/>
      <c r="AK454" s="50"/>
      <c r="AL454" s="50"/>
      <c r="AM454" s="50"/>
      <c r="AN454" s="65"/>
      <c r="AO454" s="65"/>
      <c r="AP454" s="65"/>
      <c r="AQ454" s="64"/>
      <c r="AR454" s="50"/>
      <c r="AS454" s="50"/>
      <c r="AT454" s="50"/>
      <c r="AU454" s="50"/>
      <c r="AV454" s="50"/>
      <c r="AW454" s="50"/>
      <c r="AX454" s="65"/>
      <c r="AY454" s="65"/>
      <c r="AZ454" s="65"/>
      <c r="BA454" s="64"/>
      <c r="BB454" s="50"/>
      <c r="BC454" s="50"/>
    </row>
    <row r="455" spans="1:55" x14ac:dyDescent="0.25">
      <c r="A455" s="50"/>
      <c r="C455" s="50"/>
      <c r="D455" s="50"/>
      <c r="E455" s="50"/>
      <c r="F455" s="50"/>
      <c r="G455" s="50"/>
      <c r="H455" s="50"/>
      <c r="I455" s="50"/>
      <c r="J455" s="50"/>
      <c r="K455" s="50"/>
      <c r="L455" s="50"/>
      <c r="M455" s="65"/>
      <c r="N455" s="65"/>
      <c r="O455" s="65"/>
      <c r="P455" s="64"/>
      <c r="Q455" s="50"/>
      <c r="R455" s="50"/>
      <c r="S455" s="50"/>
      <c r="T455" s="50"/>
      <c r="U455" s="50"/>
      <c r="V455" s="65"/>
      <c r="W455" s="65"/>
      <c r="X455" s="65"/>
      <c r="Y455" s="64"/>
      <c r="Z455" s="52"/>
      <c r="AA455" s="50"/>
      <c r="AB455" s="50"/>
      <c r="AC455" s="50"/>
      <c r="AD455" s="65"/>
      <c r="AE455" s="65"/>
      <c r="AF455" s="2"/>
      <c r="AG455" s="64"/>
      <c r="AH455" s="50"/>
      <c r="AI455" s="50"/>
      <c r="AJ455" s="50"/>
      <c r="AK455" s="50"/>
      <c r="AL455" s="50"/>
      <c r="AM455" s="50"/>
      <c r="AN455" s="65"/>
      <c r="AO455" s="65"/>
      <c r="AP455" s="65"/>
      <c r="AQ455" s="64"/>
      <c r="AR455" s="50"/>
      <c r="AS455" s="50"/>
      <c r="AT455" s="50"/>
      <c r="AU455" s="50"/>
      <c r="AV455" s="50"/>
      <c r="AW455" s="50"/>
      <c r="AX455" s="65"/>
      <c r="AY455" s="65"/>
      <c r="AZ455" s="65"/>
      <c r="BA455" s="64"/>
      <c r="BB455" s="50"/>
      <c r="BC455" s="50"/>
    </row>
    <row r="456" spans="1:55" x14ac:dyDescent="0.25">
      <c r="A456" s="50"/>
      <c r="C456" s="50"/>
      <c r="D456" s="50"/>
      <c r="E456" s="50"/>
      <c r="F456" s="50"/>
      <c r="G456" s="50"/>
      <c r="H456" s="50"/>
      <c r="I456" s="50"/>
      <c r="J456" s="50"/>
      <c r="K456" s="50"/>
      <c r="L456" s="50"/>
      <c r="M456" s="65"/>
      <c r="N456" s="65"/>
      <c r="O456" s="65"/>
      <c r="P456" s="64"/>
      <c r="Q456" s="50"/>
      <c r="R456" s="50"/>
      <c r="S456" s="50"/>
      <c r="T456" s="50"/>
      <c r="U456" s="50"/>
      <c r="V456" s="65"/>
      <c r="W456" s="65"/>
      <c r="X456" s="65"/>
      <c r="Y456" s="64"/>
      <c r="Z456" s="52"/>
      <c r="AA456" s="50"/>
      <c r="AB456" s="50"/>
      <c r="AC456" s="50"/>
      <c r="AD456" s="65"/>
      <c r="AE456" s="65"/>
      <c r="AF456" s="2"/>
      <c r="AG456" s="64"/>
      <c r="AH456" s="50"/>
      <c r="AI456" s="50"/>
      <c r="AJ456" s="50"/>
      <c r="AK456" s="50"/>
      <c r="AL456" s="50"/>
      <c r="AM456" s="50"/>
      <c r="AN456" s="65"/>
      <c r="AO456" s="65"/>
      <c r="AP456" s="65"/>
      <c r="AQ456" s="64"/>
      <c r="AR456" s="50"/>
      <c r="AS456" s="50"/>
      <c r="AT456" s="50"/>
      <c r="AU456" s="50"/>
      <c r="AV456" s="50"/>
      <c r="AW456" s="50"/>
      <c r="AX456" s="65"/>
      <c r="AY456" s="65"/>
      <c r="AZ456" s="65"/>
      <c r="BA456" s="64"/>
      <c r="BB456" s="50"/>
      <c r="BC456" s="50"/>
    </row>
    <row r="457" spans="1:55" x14ac:dyDescent="0.25">
      <c r="A457" s="50"/>
      <c r="C457" s="50"/>
      <c r="D457" s="50"/>
      <c r="E457" s="50"/>
      <c r="F457" s="50"/>
      <c r="G457" s="50"/>
      <c r="H457" s="50"/>
      <c r="I457" s="50"/>
      <c r="J457" s="50"/>
      <c r="K457" s="50"/>
      <c r="L457" s="50"/>
      <c r="M457" s="65"/>
      <c r="N457" s="65"/>
      <c r="O457" s="65"/>
      <c r="P457" s="64"/>
      <c r="Q457" s="50"/>
      <c r="R457" s="50"/>
      <c r="S457" s="50"/>
      <c r="T457" s="50"/>
      <c r="U457" s="50"/>
      <c r="V457" s="65"/>
      <c r="W457" s="65"/>
      <c r="X457" s="65"/>
      <c r="Y457" s="64"/>
      <c r="Z457" s="52"/>
      <c r="AA457" s="50"/>
      <c r="AB457" s="50"/>
      <c r="AC457" s="50"/>
      <c r="AD457" s="65"/>
      <c r="AE457" s="65"/>
      <c r="AF457" s="2"/>
      <c r="AG457" s="64"/>
      <c r="AH457" s="50"/>
      <c r="AI457" s="50"/>
      <c r="AJ457" s="50"/>
      <c r="AK457" s="50"/>
      <c r="AL457" s="50"/>
      <c r="AM457" s="50"/>
      <c r="AN457" s="65"/>
      <c r="AO457" s="65"/>
      <c r="AP457" s="65"/>
      <c r="AQ457" s="64"/>
      <c r="AR457" s="50"/>
      <c r="AS457" s="50"/>
      <c r="AT457" s="50"/>
      <c r="AU457" s="50"/>
      <c r="AV457" s="50"/>
      <c r="AW457" s="50"/>
      <c r="AX457" s="65"/>
      <c r="AY457" s="65"/>
      <c r="AZ457" s="65"/>
      <c r="BA457" s="64"/>
      <c r="BB457" s="50"/>
      <c r="BC457" s="50"/>
    </row>
    <row r="458" spans="1:55" x14ac:dyDescent="0.25">
      <c r="A458" s="50"/>
      <c r="C458" s="50"/>
      <c r="D458" s="50"/>
      <c r="E458" s="50"/>
      <c r="F458" s="50"/>
      <c r="G458" s="50"/>
      <c r="H458" s="50"/>
      <c r="I458" s="50"/>
      <c r="J458" s="50"/>
      <c r="K458" s="50"/>
      <c r="L458" s="50"/>
      <c r="M458" s="65"/>
      <c r="N458" s="65"/>
      <c r="O458" s="65"/>
      <c r="P458" s="64"/>
      <c r="Q458" s="50"/>
      <c r="R458" s="50"/>
      <c r="S458" s="50"/>
      <c r="T458" s="50"/>
      <c r="U458" s="50"/>
      <c r="V458" s="65"/>
      <c r="W458" s="65"/>
      <c r="X458" s="65"/>
      <c r="Y458" s="64"/>
      <c r="Z458" s="52"/>
      <c r="AA458" s="50"/>
      <c r="AB458" s="50"/>
      <c r="AC458" s="50"/>
      <c r="AD458" s="65"/>
      <c r="AE458" s="65"/>
      <c r="AF458" s="2"/>
      <c r="AG458" s="64"/>
      <c r="AH458" s="50"/>
      <c r="AI458" s="50"/>
      <c r="AJ458" s="50"/>
      <c r="AK458" s="50"/>
      <c r="AL458" s="50"/>
      <c r="AM458" s="50"/>
      <c r="AN458" s="65"/>
      <c r="AO458" s="65"/>
      <c r="AP458" s="65"/>
      <c r="AQ458" s="64"/>
      <c r="AR458" s="50"/>
      <c r="AS458" s="50"/>
      <c r="AT458" s="50"/>
      <c r="AU458" s="50"/>
      <c r="AV458" s="50"/>
      <c r="AW458" s="50"/>
      <c r="AX458" s="65"/>
      <c r="AY458" s="65"/>
      <c r="AZ458" s="65"/>
      <c r="BA458" s="64"/>
      <c r="BB458" s="50"/>
      <c r="BC458" s="50"/>
    </row>
    <row r="459" spans="1:55" x14ac:dyDescent="0.25">
      <c r="A459" s="50"/>
      <c r="C459" s="50"/>
      <c r="D459" s="50"/>
      <c r="E459" s="50"/>
      <c r="F459" s="50"/>
      <c r="G459" s="50"/>
      <c r="H459" s="50"/>
      <c r="I459" s="50"/>
      <c r="J459" s="50"/>
      <c r="K459" s="50"/>
      <c r="L459" s="50"/>
      <c r="M459" s="65"/>
      <c r="N459" s="65"/>
      <c r="O459" s="65"/>
      <c r="P459" s="64"/>
      <c r="Q459" s="50"/>
      <c r="R459" s="50"/>
      <c r="S459" s="50"/>
      <c r="T459" s="50"/>
      <c r="U459" s="50"/>
      <c r="V459" s="65"/>
      <c r="W459" s="65"/>
      <c r="X459" s="65"/>
      <c r="Y459" s="64"/>
      <c r="Z459" s="52"/>
      <c r="AA459" s="50"/>
      <c r="AB459" s="50"/>
      <c r="AC459" s="50"/>
      <c r="AD459" s="65"/>
      <c r="AE459" s="65"/>
      <c r="AF459" s="2"/>
      <c r="AG459" s="64"/>
      <c r="AH459" s="50"/>
      <c r="AI459" s="50"/>
      <c r="AJ459" s="50"/>
      <c r="AK459" s="50"/>
      <c r="AL459" s="50"/>
      <c r="AM459" s="50"/>
      <c r="AN459" s="65"/>
      <c r="AO459" s="65"/>
      <c r="AP459" s="65"/>
      <c r="AQ459" s="64"/>
      <c r="AR459" s="50"/>
      <c r="AS459" s="50"/>
      <c r="AT459" s="50"/>
      <c r="AU459" s="50"/>
      <c r="AV459" s="50"/>
      <c r="AW459" s="50"/>
      <c r="AX459" s="65"/>
      <c r="AY459" s="65"/>
      <c r="AZ459" s="65"/>
      <c r="BA459" s="64"/>
      <c r="BB459" s="50"/>
      <c r="BC459" s="50"/>
    </row>
    <row r="460" spans="1:55" x14ac:dyDescent="0.25">
      <c r="A460" s="50"/>
      <c r="C460" s="50"/>
      <c r="D460" s="50"/>
      <c r="E460" s="50"/>
      <c r="F460" s="50"/>
      <c r="G460" s="50"/>
      <c r="H460" s="50"/>
      <c r="I460" s="50"/>
      <c r="J460" s="50"/>
      <c r="K460" s="50"/>
      <c r="L460" s="50"/>
      <c r="M460" s="65"/>
      <c r="N460" s="65"/>
      <c r="O460" s="65"/>
      <c r="P460" s="64"/>
      <c r="Q460" s="50"/>
      <c r="R460" s="50"/>
      <c r="S460" s="50"/>
      <c r="T460" s="50"/>
      <c r="U460" s="50"/>
      <c r="V460" s="65"/>
      <c r="W460" s="65"/>
      <c r="X460" s="65"/>
      <c r="Y460" s="64"/>
      <c r="Z460" s="52"/>
      <c r="AA460" s="50"/>
      <c r="AB460" s="50"/>
      <c r="AC460" s="50"/>
      <c r="AD460" s="65"/>
      <c r="AE460" s="65"/>
      <c r="AF460" s="2"/>
      <c r="AG460" s="64"/>
      <c r="AH460" s="50"/>
      <c r="AI460" s="50"/>
      <c r="AJ460" s="50"/>
      <c r="AK460" s="50"/>
      <c r="AL460" s="50"/>
      <c r="AM460" s="50"/>
      <c r="AN460" s="65"/>
      <c r="AO460" s="65"/>
      <c r="AP460" s="65"/>
      <c r="AQ460" s="64"/>
      <c r="AR460" s="50"/>
      <c r="AS460" s="50"/>
      <c r="AT460" s="50"/>
      <c r="AU460" s="50"/>
      <c r="AV460" s="50"/>
      <c r="AW460" s="50"/>
      <c r="AX460" s="65"/>
      <c r="AY460" s="65"/>
      <c r="AZ460" s="65"/>
      <c r="BA460" s="64"/>
      <c r="BB460" s="50"/>
      <c r="BC460" s="50"/>
    </row>
    <row r="461" spans="1:55" x14ac:dyDescent="0.25">
      <c r="A461" s="50"/>
      <c r="C461" s="50"/>
      <c r="D461" s="50"/>
      <c r="E461" s="50"/>
      <c r="F461" s="50"/>
      <c r="G461" s="50"/>
      <c r="H461" s="50"/>
      <c r="I461" s="50"/>
      <c r="J461" s="50"/>
      <c r="K461" s="50"/>
      <c r="L461" s="50"/>
      <c r="M461" s="65"/>
      <c r="N461" s="65"/>
      <c r="O461" s="65"/>
      <c r="P461" s="64"/>
      <c r="Q461" s="50"/>
      <c r="R461" s="50"/>
      <c r="S461" s="50"/>
      <c r="T461" s="50"/>
      <c r="U461" s="50"/>
      <c r="V461" s="65"/>
      <c r="W461" s="65"/>
      <c r="X461" s="65"/>
      <c r="Y461" s="64"/>
      <c r="Z461" s="52"/>
      <c r="AA461" s="50"/>
      <c r="AB461" s="50"/>
      <c r="AC461" s="50"/>
      <c r="AD461" s="65"/>
      <c r="AE461" s="65"/>
      <c r="AF461" s="2"/>
      <c r="AG461" s="64"/>
      <c r="AH461" s="50"/>
      <c r="AI461" s="50"/>
      <c r="AJ461" s="50"/>
      <c r="AK461" s="50"/>
      <c r="AL461" s="50"/>
      <c r="AM461" s="50"/>
      <c r="AN461" s="65"/>
      <c r="AO461" s="65"/>
      <c r="AP461" s="65"/>
      <c r="AQ461" s="64"/>
      <c r="AR461" s="50"/>
      <c r="AS461" s="50"/>
      <c r="AT461" s="50"/>
      <c r="AU461" s="50"/>
      <c r="AV461" s="50"/>
      <c r="AW461" s="50"/>
      <c r="AX461" s="65"/>
      <c r="AY461" s="65"/>
      <c r="AZ461" s="65"/>
      <c r="BA461" s="64"/>
      <c r="BB461" s="50"/>
      <c r="BC461" s="50"/>
    </row>
    <row r="462" spans="1:55" x14ac:dyDescent="0.25">
      <c r="A462" s="50"/>
      <c r="C462" s="50"/>
      <c r="D462" s="50"/>
      <c r="E462" s="50"/>
      <c r="F462" s="50"/>
      <c r="G462" s="50"/>
      <c r="H462" s="50"/>
      <c r="I462" s="50"/>
      <c r="J462" s="50"/>
      <c r="K462" s="50"/>
      <c r="L462" s="50"/>
      <c r="M462" s="65"/>
      <c r="N462" s="65"/>
      <c r="O462" s="65"/>
      <c r="P462" s="64"/>
      <c r="Q462" s="50"/>
      <c r="R462" s="50"/>
      <c r="S462" s="50"/>
      <c r="T462" s="50"/>
      <c r="U462" s="50"/>
      <c r="V462" s="65"/>
      <c r="W462" s="65"/>
      <c r="X462" s="65"/>
      <c r="Y462" s="64"/>
      <c r="Z462" s="52"/>
      <c r="AA462" s="50"/>
      <c r="AB462" s="50"/>
      <c r="AC462" s="50"/>
      <c r="AD462" s="65"/>
      <c r="AE462" s="65"/>
      <c r="AF462" s="2"/>
      <c r="AG462" s="64"/>
      <c r="AH462" s="50"/>
      <c r="AI462" s="50"/>
      <c r="AJ462" s="50"/>
      <c r="AK462" s="50"/>
      <c r="AL462" s="50"/>
      <c r="AM462" s="50"/>
      <c r="AN462" s="65"/>
      <c r="AO462" s="65"/>
      <c r="AP462" s="65"/>
      <c r="AQ462" s="64"/>
      <c r="AR462" s="50"/>
      <c r="AS462" s="50"/>
      <c r="AT462" s="50"/>
      <c r="AU462" s="50"/>
      <c r="AV462" s="50"/>
      <c r="AW462" s="50"/>
      <c r="AX462" s="65"/>
      <c r="AY462" s="65"/>
      <c r="AZ462" s="65"/>
      <c r="BA462" s="64"/>
      <c r="BB462" s="50"/>
      <c r="BC462" s="50"/>
    </row>
    <row r="463" spans="1:55" x14ac:dyDescent="0.25">
      <c r="A463" s="50"/>
      <c r="C463" s="50"/>
      <c r="D463" s="50"/>
      <c r="E463" s="50"/>
      <c r="F463" s="50"/>
      <c r="G463" s="50"/>
      <c r="H463" s="50"/>
      <c r="I463" s="50"/>
      <c r="J463" s="50"/>
      <c r="K463" s="50"/>
      <c r="L463" s="50"/>
      <c r="M463" s="65"/>
      <c r="N463" s="65"/>
      <c r="O463" s="65"/>
      <c r="P463" s="64"/>
      <c r="Q463" s="50"/>
      <c r="R463" s="50"/>
      <c r="S463" s="50"/>
      <c r="T463" s="50"/>
      <c r="U463" s="50"/>
      <c r="V463" s="65"/>
      <c r="W463" s="65"/>
      <c r="X463" s="65"/>
      <c r="Y463" s="64"/>
      <c r="Z463" s="52"/>
      <c r="AA463" s="50"/>
      <c r="AB463" s="50"/>
      <c r="AC463" s="50"/>
      <c r="AD463" s="65"/>
      <c r="AE463" s="65"/>
      <c r="AF463" s="2"/>
      <c r="AG463" s="64"/>
      <c r="AH463" s="50"/>
      <c r="AI463" s="50"/>
      <c r="AJ463" s="50"/>
      <c r="AK463" s="50"/>
      <c r="AL463" s="50"/>
      <c r="AM463" s="50"/>
      <c r="AN463" s="65"/>
      <c r="AO463" s="65"/>
      <c r="AP463" s="65"/>
      <c r="AQ463" s="64"/>
      <c r="AR463" s="50"/>
      <c r="AS463" s="50"/>
      <c r="AT463" s="50"/>
      <c r="AU463" s="50"/>
      <c r="AV463" s="50"/>
      <c r="AW463" s="50"/>
      <c r="AX463" s="65"/>
      <c r="AY463" s="65"/>
      <c r="AZ463" s="65"/>
      <c r="BA463" s="64"/>
      <c r="BB463" s="50"/>
      <c r="BC463" s="50"/>
    </row>
    <row r="464" spans="1:55" x14ac:dyDescent="0.25">
      <c r="A464" s="50"/>
      <c r="C464" s="50"/>
      <c r="D464" s="50"/>
      <c r="E464" s="50"/>
      <c r="F464" s="50"/>
      <c r="G464" s="50"/>
      <c r="H464" s="50"/>
      <c r="I464" s="50"/>
      <c r="J464" s="50"/>
      <c r="K464" s="50"/>
      <c r="L464" s="50"/>
      <c r="M464" s="65"/>
      <c r="N464" s="65"/>
      <c r="O464" s="65"/>
      <c r="P464" s="64"/>
      <c r="Q464" s="50"/>
      <c r="R464" s="50"/>
      <c r="S464" s="50"/>
      <c r="T464" s="50"/>
      <c r="U464" s="50"/>
      <c r="V464" s="65"/>
      <c r="W464" s="65"/>
      <c r="X464" s="65"/>
      <c r="Y464" s="64"/>
      <c r="Z464" s="52"/>
      <c r="AA464" s="50"/>
      <c r="AB464" s="50"/>
      <c r="AC464" s="50"/>
      <c r="AD464" s="65"/>
      <c r="AE464" s="65"/>
      <c r="AF464" s="2"/>
      <c r="AG464" s="64"/>
      <c r="AH464" s="50"/>
      <c r="AI464" s="50"/>
      <c r="AJ464" s="50"/>
      <c r="AK464" s="50"/>
      <c r="AL464" s="50"/>
      <c r="AM464" s="50"/>
      <c r="AN464" s="65"/>
      <c r="AO464" s="65"/>
      <c r="AP464" s="65"/>
      <c r="AQ464" s="64"/>
      <c r="AR464" s="50"/>
      <c r="AS464" s="50"/>
      <c r="AT464" s="50"/>
      <c r="AU464" s="50"/>
      <c r="AV464" s="50"/>
      <c r="AW464" s="50"/>
      <c r="AX464" s="65"/>
      <c r="AY464" s="65"/>
      <c r="AZ464" s="65"/>
      <c r="BA464" s="64"/>
      <c r="BB464" s="50"/>
      <c r="BC464" s="50"/>
    </row>
    <row r="465" spans="1:55" x14ac:dyDescent="0.25">
      <c r="A465" s="50"/>
      <c r="C465" s="50"/>
      <c r="D465" s="50"/>
      <c r="E465" s="50"/>
      <c r="F465" s="50"/>
      <c r="G465" s="50"/>
      <c r="H465" s="50"/>
      <c r="I465" s="50"/>
      <c r="J465" s="50"/>
      <c r="K465" s="50"/>
      <c r="L465" s="50"/>
      <c r="M465" s="65"/>
      <c r="N465" s="65"/>
      <c r="O465" s="65"/>
      <c r="P465" s="64"/>
      <c r="Q465" s="50"/>
      <c r="R465" s="50"/>
      <c r="S465" s="50"/>
      <c r="T465" s="50"/>
      <c r="U465" s="50"/>
      <c r="V465" s="65"/>
      <c r="W465" s="65"/>
      <c r="X465" s="65"/>
      <c r="Y465" s="64"/>
      <c r="Z465" s="52"/>
      <c r="AA465" s="50"/>
      <c r="AB465" s="50"/>
      <c r="AC465" s="50"/>
      <c r="AD465" s="65"/>
      <c r="AE465" s="65"/>
      <c r="AF465" s="2"/>
      <c r="AG465" s="64"/>
      <c r="AH465" s="50"/>
      <c r="AI465" s="50"/>
      <c r="AJ465" s="50"/>
      <c r="AK465" s="50"/>
      <c r="AL465" s="50"/>
      <c r="AM465" s="50"/>
      <c r="AN465" s="65"/>
      <c r="AO465" s="65"/>
      <c r="AP465" s="65"/>
      <c r="AQ465" s="64"/>
      <c r="AR465" s="50"/>
      <c r="AS465" s="50"/>
      <c r="AT465" s="50"/>
      <c r="AU465" s="50"/>
      <c r="AV465" s="50"/>
      <c r="AW465" s="50"/>
      <c r="AX465" s="65"/>
      <c r="AY465" s="65"/>
      <c r="AZ465" s="65"/>
      <c r="BA465" s="64"/>
      <c r="BB465" s="50"/>
      <c r="BC465" s="50"/>
    </row>
    <row r="466" spans="1:55" x14ac:dyDescent="0.25">
      <c r="A466" s="50"/>
      <c r="C466" s="50"/>
      <c r="D466" s="50"/>
      <c r="E466" s="50"/>
      <c r="F466" s="50"/>
      <c r="G466" s="50"/>
      <c r="H466" s="50"/>
      <c r="I466" s="50"/>
      <c r="J466" s="50"/>
      <c r="K466" s="50"/>
      <c r="L466" s="50"/>
      <c r="M466" s="65"/>
      <c r="N466" s="65"/>
      <c r="O466" s="65"/>
      <c r="P466" s="64"/>
      <c r="Q466" s="50"/>
      <c r="R466" s="50"/>
      <c r="S466" s="50"/>
      <c r="T466" s="50"/>
      <c r="U466" s="50"/>
      <c r="V466" s="65"/>
      <c r="W466" s="65"/>
      <c r="X466" s="65"/>
      <c r="Y466" s="64"/>
      <c r="Z466" s="52"/>
      <c r="AA466" s="50"/>
      <c r="AB466" s="50"/>
      <c r="AC466" s="50"/>
      <c r="AD466" s="65"/>
      <c r="AE466" s="65"/>
      <c r="AF466" s="2"/>
      <c r="AG466" s="64"/>
      <c r="AH466" s="50"/>
      <c r="AI466" s="50"/>
      <c r="AJ466" s="50"/>
      <c r="AK466" s="50"/>
      <c r="AL466" s="50"/>
      <c r="AM466" s="50"/>
      <c r="AN466" s="65"/>
      <c r="AO466" s="65"/>
      <c r="AP466" s="65"/>
      <c r="AQ466" s="64"/>
      <c r="AR466" s="50"/>
      <c r="AS466" s="50"/>
      <c r="AT466" s="50"/>
      <c r="AU466" s="50"/>
      <c r="AV466" s="50"/>
      <c r="AW466" s="50"/>
      <c r="AX466" s="65"/>
      <c r="AY466" s="65"/>
      <c r="AZ466" s="65"/>
      <c r="BA466" s="64"/>
      <c r="BB466" s="50"/>
      <c r="BC466" s="50"/>
    </row>
    <row r="467" spans="1:55" x14ac:dyDescent="0.25">
      <c r="A467" s="50"/>
      <c r="C467" s="50"/>
      <c r="D467" s="50"/>
      <c r="E467" s="50"/>
      <c r="F467" s="50"/>
      <c r="G467" s="50"/>
      <c r="H467" s="50"/>
      <c r="I467" s="50"/>
      <c r="J467" s="50"/>
      <c r="K467" s="50"/>
      <c r="L467" s="50"/>
      <c r="M467" s="65"/>
      <c r="N467" s="65"/>
      <c r="O467" s="65"/>
      <c r="P467" s="64"/>
      <c r="Q467" s="50"/>
      <c r="R467" s="50"/>
      <c r="S467" s="50"/>
      <c r="T467" s="50"/>
      <c r="U467" s="50"/>
      <c r="V467" s="65"/>
      <c r="W467" s="65"/>
      <c r="X467" s="65"/>
      <c r="Y467" s="64"/>
      <c r="Z467" s="52"/>
      <c r="AA467" s="50"/>
      <c r="AB467" s="50"/>
      <c r="AC467" s="50"/>
      <c r="AD467" s="65"/>
      <c r="AE467" s="65"/>
      <c r="AF467" s="2"/>
      <c r="AG467" s="64"/>
      <c r="AH467" s="50"/>
      <c r="AI467" s="50"/>
      <c r="AJ467" s="50"/>
      <c r="AK467" s="50"/>
      <c r="AL467" s="50"/>
      <c r="AM467" s="50"/>
      <c r="AN467" s="65"/>
      <c r="AO467" s="65"/>
      <c r="AP467" s="65"/>
      <c r="AQ467" s="64"/>
      <c r="AR467" s="50"/>
      <c r="AS467" s="50"/>
      <c r="AT467" s="50"/>
      <c r="AU467" s="50"/>
      <c r="AV467" s="50"/>
      <c r="AW467" s="50"/>
      <c r="AX467" s="65"/>
      <c r="AY467" s="65"/>
      <c r="AZ467" s="65"/>
      <c r="BA467" s="64"/>
      <c r="BB467" s="50"/>
      <c r="BC467" s="50"/>
    </row>
    <row r="468" spans="1:55" x14ac:dyDescent="0.25">
      <c r="A468" s="50"/>
      <c r="C468" s="50"/>
      <c r="D468" s="50"/>
      <c r="E468" s="50"/>
      <c r="F468" s="50"/>
      <c r="G468" s="50"/>
      <c r="H468" s="50"/>
      <c r="I468" s="50"/>
      <c r="J468" s="50"/>
      <c r="K468" s="50"/>
      <c r="L468" s="50"/>
      <c r="M468" s="65"/>
      <c r="N468" s="65"/>
      <c r="O468" s="65"/>
      <c r="P468" s="64"/>
      <c r="Q468" s="50"/>
      <c r="R468" s="50"/>
      <c r="S468" s="50"/>
      <c r="T468" s="50"/>
      <c r="U468" s="50"/>
      <c r="V468" s="65"/>
      <c r="W468" s="65"/>
      <c r="X468" s="65"/>
      <c r="Y468" s="64"/>
      <c r="Z468" s="52"/>
      <c r="AA468" s="50"/>
      <c r="AB468" s="50"/>
      <c r="AC468" s="50"/>
      <c r="AD468" s="65"/>
      <c r="AE468" s="65"/>
      <c r="AF468" s="2"/>
      <c r="AG468" s="64"/>
      <c r="AH468" s="50"/>
      <c r="AI468" s="50"/>
      <c r="AJ468" s="50"/>
      <c r="AK468" s="50"/>
      <c r="AL468" s="50"/>
      <c r="AM468" s="50"/>
      <c r="AN468" s="65"/>
      <c r="AO468" s="65"/>
      <c r="AP468" s="65"/>
      <c r="AQ468" s="64"/>
      <c r="AR468" s="50"/>
      <c r="AS468" s="50"/>
      <c r="AT468" s="50"/>
      <c r="AU468" s="50"/>
      <c r="AV468" s="50"/>
      <c r="AW468" s="50"/>
      <c r="AX468" s="65"/>
      <c r="AY468" s="65"/>
      <c r="AZ468" s="65"/>
      <c r="BA468" s="64"/>
      <c r="BB468" s="50"/>
      <c r="BC468" s="50"/>
    </row>
    <row r="469" spans="1:55" x14ac:dyDescent="0.25">
      <c r="A469" s="50"/>
      <c r="C469" s="50"/>
      <c r="D469" s="50"/>
      <c r="E469" s="50"/>
      <c r="F469" s="50"/>
      <c r="G469" s="50"/>
      <c r="H469" s="50"/>
      <c r="I469" s="50"/>
      <c r="J469" s="50"/>
      <c r="K469" s="50"/>
      <c r="L469" s="50"/>
      <c r="M469" s="65"/>
      <c r="N469" s="65"/>
      <c r="O469" s="65"/>
      <c r="P469" s="64"/>
      <c r="Q469" s="50"/>
      <c r="R469" s="50"/>
      <c r="S469" s="50"/>
      <c r="T469" s="50"/>
      <c r="U469" s="50"/>
      <c r="V469" s="65"/>
      <c r="W469" s="65"/>
      <c r="X469" s="65"/>
      <c r="Y469" s="64"/>
      <c r="Z469" s="52"/>
      <c r="AA469" s="50"/>
      <c r="AB469" s="50"/>
      <c r="AC469" s="50"/>
      <c r="AD469" s="65"/>
      <c r="AE469" s="65"/>
      <c r="AF469" s="2"/>
      <c r="AG469" s="64"/>
      <c r="AH469" s="50"/>
      <c r="AI469" s="50"/>
      <c r="AJ469" s="50"/>
      <c r="AK469" s="50"/>
      <c r="AL469" s="50"/>
      <c r="AM469" s="50"/>
      <c r="AN469" s="65"/>
      <c r="AO469" s="65"/>
      <c r="AP469" s="65"/>
      <c r="AQ469" s="64"/>
      <c r="AR469" s="50"/>
      <c r="AS469" s="50"/>
      <c r="AT469" s="50"/>
      <c r="AU469" s="50"/>
      <c r="AV469" s="50"/>
      <c r="AW469" s="50"/>
      <c r="AX469" s="65"/>
      <c r="AY469" s="65"/>
      <c r="AZ469" s="65"/>
      <c r="BA469" s="64"/>
      <c r="BB469" s="50"/>
      <c r="BC469" s="50"/>
    </row>
    <row r="470" spans="1:55" x14ac:dyDescent="0.25">
      <c r="A470" s="50"/>
      <c r="C470" s="50"/>
      <c r="D470" s="50"/>
      <c r="E470" s="50"/>
      <c r="F470" s="50"/>
      <c r="G470" s="50"/>
      <c r="H470" s="50"/>
      <c r="I470" s="50"/>
      <c r="J470" s="50"/>
      <c r="K470" s="50"/>
      <c r="L470" s="50"/>
      <c r="M470" s="65"/>
      <c r="N470" s="65"/>
      <c r="O470" s="65"/>
      <c r="P470" s="64"/>
      <c r="Q470" s="50"/>
      <c r="R470" s="50"/>
      <c r="S470" s="50"/>
      <c r="T470" s="50"/>
      <c r="U470" s="50"/>
      <c r="V470" s="65"/>
      <c r="W470" s="65"/>
      <c r="X470" s="65"/>
      <c r="Y470" s="64"/>
      <c r="Z470" s="52"/>
      <c r="AA470" s="50"/>
      <c r="AB470" s="50"/>
      <c r="AC470" s="50"/>
      <c r="AD470" s="65"/>
      <c r="AE470" s="65"/>
      <c r="AF470" s="2"/>
      <c r="AG470" s="64"/>
      <c r="AH470" s="50"/>
      <c r="AI470" s="50"/>
      <c r="AJ470" s="50"/>
      <c r="AK470" s="50"/>
      <c r="AL470" s="50"/>
      <c r="AM470" s="50"/>
      <c r="AN470" s="65"/>
      <c r="AO470" s="65"/>
      <c r="AP470" s="65"/>
      <c r="AQ470" s="64"/>
      <c r="AR470" s="50"/>
      <c r="AS470" s="50"/>
      <c r="AT470" s="50"/>
      <c r="AU470" s="50"/>
      <c r="AV470" s="50"/>
      <c r="AW470" s="50"/>
      <c r="AX470" s="65"/>
      <c r="AY470" s="65"/>
      <c r="AZ470" s="65"/>
      <c r="BA470" s="64"/>
      <c r="BB470" s="50"/>
      <c r="BC470" s="50"/>
    </row>
    <row r="471" spans="1:55" x14ac:dyDescent="0.25">
      <c r="A471" s="50"/>
      <c r="C471" s="50"/>
      <c r="D471" s="50"/>
      <c r="E471" s="50"/>
      <c r="F471" s="50"/>
      <c r="G471" s="50"/>
      <c r="H471" s="50"/>
      <c r="I471" s="50"/>
      <c r="J471" s="50"/>
      <c r="K471" s="50"/>
      <c r="L471" s="50"/>
      <c r="M471" s="65"/>
      <c r="N471" s="65"/>
      <c r="O471" s="65"/>
      <c r="P471" s="64"/>
      <c r="Q471" s="50"/>
      <c r="R471" s="50"/>
      <c r="S471" s="50"/>
      <c r="T471" s="50"/>
      <c r="U471" s="50"/>
      <c r="V471" s="65"/>
      <c r="W471" s="65"/>
      <c r="X471" s="65"/>
      <c r="Y471" s="64"/>
      <c r="Z471" s="52"/>
      <c r="AA471" s="50"/>
      <c r="AB471" s="50"/>
      <c r="AC471" s="50"/>
      <c r="AD471" s="65"/>
      <c r="AE471" s="65"/>
      <c r="AF471" s="2"/>
      <c r="AG471" s="64"/>
      <c r="AH471" s="50"/>
      <c r="AI471" s="50"/>
      <c r="AJ471" s="50"/>
      <c r="AK471" s="50"/>
      <c r="AL471" s="50"/>
      <c r="AM471" s="50"/>
      <c r="AN471" s="65"/>
      <c r="AO471" s="65"/>
      <c r="AP471" s="65"/>
      <c r="AQ471" s="64"/>
      <c r="AR471" s="50"/>
      <c r="AS471" s="50"/>
      <c r="AT471" s="50"/>
      <c r="AU471" s="50"/>
      <c r="AV471" s="50"/>
      <c r="AW471" s="50"/>
      <c r="AX471" s="65"/>
      <c r="AY471" s="65"/>
      <c r="AZ471" s="65"/>
      <c r="BA471" s="64"/>
      <c r="BB471" s="50"/>
      <c r="BC471" s="50"/>
    </row>
    <row r="472" spans="1:55" x14ac:dyDescent="0.25">
      <c r="A472" s="50"/>
      <c r="C472" s="50"/>
      <c r="D472" s="50"/>
      <c r="E472" s="50"/>
      <c r="F472" s="50"/>
      <c r="G472" s="50"/>
      <c r="H472" s="50"/>
      <c r="I472" s="50"/>
      <c r="J472" s="50"/>
      <c r="K472" s="50"/>
      <c r="L472" s="50"/>
      <c r="M472" s="65"/>
      <c r="N472" s="65"/>
      <c r="O472" s="65"/>
      <c r="P472" s="64"/>
      <c r="Q472" s="50"/>
      <c r="R472" s="50"/>
      <c r="S472" s="50"/>
      <c r="T472" s="50"/>
      <c r="U472" s="50"/>
      <c r="V472" s="65"/>
      <c r="W472" s="65"/>
      <c r="X472" s="65"/>
      <c r="Y472" s="64"/>
      <c r="Z472" s="52"/>
      <c r="AA472" s="50"/>
      <c r="AB472" s="50"/>
      <c r="AC472" s="50"/>
      <c r="AD472" s="65"/>
      <c r="AE472" s="65"/>
      <c r="AF472" s="2"/>
      <c r="AG472" s="64"/>
      <c r="AH472" s="50"/>
      <c r="AI472" s="50"/>
      <c r="AJ472" s="50"/>
      <c r="AK472" s="50"/>
      <c r="AL472" s="50"/>
      <c r="AM472" s="50"/>
      <c r="AN472" s="65"/>
      <c r="AO472" s="65"/>
      <c r="AP472" s="65"/>
      <c r="AQ472" s="64"/>
      <c r="AR472" s="50"/>
      <c r="AS472" s="50"/>
      <c r="AT472" s="50"/>
      <c r="AU472" s="50"/>
      <c r="AV472" s="50"/>
      <c r="AW472" s="50"/>
      <c r="AX472" s="65"/>
      <c r="AY472" s="65"/>
      <c r="AZ472" s="65"/>
      <c r="BA472" s="64"/>
      <c r="BB472" s="50"/>
      <c r="BC472" s="50"/>
    </row>
    <row r="473" spans="1:55" x14ac:dyDescent="0.25">
      <c r="A473" s="50"/>
      <c r="C473" s="50"/>
      <c r="D473" s="50"/>
      <c r="E473" s="50"/>
      <c r="F473" s="50"/>
      <c r="G473" s="50"/>
      <c r="H473" s="50"/>
      <c r="I473" s="50"/>
      <c r="J473" s="50"/>
      <c r="K473" s="50"/>
      <c r="L473" s="50"/>
      <c r="M473" s="65"/>
      <c r="N473" s="65"/>
      <c r="O473" s="65"/>
      <c r="P473" s="64"/>
      <c r="Q473" s="50"/>
      <c r="R473" s="50"/>
      <c r="S473" s="50"/>
      <c r="T473" s="50"/>
      <c r="U473" s="50"/>
      <c r="V473" s="65"/>
      <c r="W473" s="65"/>
      <c r="X473" s="65"/>
      <c r="Y473" s="64"/>
      <c r="Z473" s="52"/>
      <c r="AA473" s="50"/>
      <c r="AB473" s="50"/>
      <c r="AC473" s="50"/>
      <c r="AD473" s="65"/>
      <c r="AE473" s="65"/>
      <c r="AF473" s="2"/>
      <c r="AG473" s="64"/>
      <c r="AH473" s="50"/>
      <c r="AI473" s="50"/>
      <c r="AJ473" s="50"/>
      <c r="AK473" s="50"/>
      <c r="AL473" s="50"/>
      <c r="AM473" s="50"/>
      <c r="AN473" s="65"/>
      <c r="AO473" s="65"/>
      <c r="AP473" s="65"/>
      <c r="AQ473" s="64"/>
      <c r="AR473" s="50"/>
      <c r="AS473" s="50"/>
      <c r="AT473" s="50"/>
      <c r="AU473" s="50"/>
      <c r="AV473" s="50"/>
      <c r="AW473" s="50"/>
      <c r="AX473" s="65"/>
      <c r="AY473" s="65"/>
      <c r="AZ473" s="65"/>
      <c r="BA473" s="64"/>
      <c r="BB473" s="50"/>
      <c r="BC473" s="50"/>
    </row>
    <row r="474" spans="1:55" x14ac:dyDescent="0.25">
      <c r="A474" s="50"/>
      <c r="C474" s="50"/>
      <c r="D474" s="50"/>
      <c r="E474" s="50"/>
      <c r="F474" s="50"/>
      <c r="G474" s="50"/>
      <c r="H474" s="50"/>
      <c r="I474" s="50"/>
      <c r="J474" s="50"/>
      <c r="K474" s="50"/>
      <c r="L474" s="50"/>
      <c r="M474" s="65"/>
      <c r="N474" s="65"/>
      <c r="O474" s="65"/>
      <c r="P474" s="64"/>
      <c r="Q474" s="50"/>
      <c r="R474" s="50"/>
      <c r="S474" s="50"/>
      <c r="T474" s="50"/>
      <c r="U474" s="50"/>
      <c r="V474" s="65"/>
      <c r="W474" s="65"/>
      <c r="X474" s="65"/>
      <c r="Y474" s="64"/>
      <c r="Z474" s="52"/>
      <c r="AA474" s="50"/>
      <c r="AB474" s="50"/>
      <c r="AC474" s="50"/>
      <c r="AD474" s="65"/>
      <c r="AE474" s="65"/>
      <c r="AF474" s="2"/>
      <c r="AG474" s="64"/>
      <c r="AH474" s="50"/>
      <c r="AI474" s="50"/>
      <c r="AJ474" s="50"/>
      <c r="AK474" s="50"/>
      <c r="AL474" s="50"/>
      <c r="AM474" s="50"/>
      <c r="AN474" s="65"/>
      <c r="AO474" s="65"/>
      <c r="AP474" s="65"/>
      <c r="AQ474" s="64"/>
      <c r="AR474" s="50"/>
      <c r="AS474" s="50"/>
      <c r="AT474" s="50"/>
      <c r="AU474" s="50"/>
      <c r="AV474" s="50"/>
      <c r="AW474" s="50"/>
      <c r="AX474" s="65"/>
      <c r="AY474" s="65"/>
      <c r="AZ474" s="65"/>
      <c r="BA474" s="64"/>
      <c r="BB474" s="50"/>
      <c r="BC474" s="50"/>
    </row>
    <row r="475" spans="1:55" x14ac:dyDescent="0.25">
      <c r="A475" s="50"/>
      <c r="C475" s="50"/>
      <c r="D475" s="50"/>
      <c r="E475" s="50"/>
      <c r="F475" s="50"/>
      <c r="G475" s="50"/>
      <c r="H475" s="50"/>
      <c r="I475" s="50"/>
      <c r="J475" s="50"/>
      <c r="K475" s="50"/>
      <c r="L475" s="50"/>
      <c r="M475" s="65"/>
      <c r="N475" s="65"/>
      <c r="O475" s="65"/>
      <c r="P475" s="64"/>
      <c r="Q475" s="50"/>
      <c r="R475" s="50"/>
      <c r="S475" s="50"/>
      <c r="T475" s="50"/>
      <c r="U475" s="50"/>
      <c r="V475" s="65"/>
      <c r="W475" s="65"/>
      <c r="X475" s="65"/>
      <c r="Y475" s="64"/>
      <c r="Z475" s="52"/>
      <c r="AA475" s="50"/>
      <c r="AB475" s="50"/>
      <c r="AC475" s="50"/>
      <c r="AD475" s="65"/>
      <c r="AE475" s="65"/>
      <c r="AF475" s="2"/>
      <c r="AG475" s="64"/>
      <c r="AH475" s="50"/>
      <c r="AI475" s="50"/>
      <c r="AJ475" s="50"/>
      <c r="AK475" s="50"/>
      <c r="AL475" s="50"/>
      <c r="AM475" s="50"/>
      <c r="AN475" s="65"/>
      <c r="AO475" s="65"/>
      <c r="AP475" s="65"/>
      <c r="AQ475" s="64"/>
      <c r="AR475" s="50"/>
      <c r="AS475" s="50"/>
      <c r="AT475" s="50"/>
      <c r="AU475" s="50"/>
      <c r="AV475" s="50"/>
      <c r="AW475" s="50"/>
      <c r="AX475" s="65"/>
      <c r="AY475" s="65"/>
      <c r="AZ475" s="65"/>
      <c r="BA475" s="64"/>
      <c r="BB475" s="50"/>
      <c r="BC475" s="50"/>
    </row>
    <row r="476" spans="1:55" x14ac:dyDescent="0.25">
      <c r="A476" s="50"/>
      <c r="C476" s="50"/>
      <c r="D476" s="50"/>
      <c r="E476" s="50"/>
      <c r="F476" s="50"/>
      <c r="G476" s="50"/>
      <c r="H476" s="50"/>
      <c r="I476" s="50"/>
      <c r="J476" s="50"/>
      <c r="K476" s="50"/>
      <c r="L476" s="50"/>
      <c r="M476" s="65"/>
      <c r="N476" s="65"/>
      <c r="O476" s="65"/>
      <c r="P476" s="64"/>
      <c r="Q476" s="50"/>
      <c r="R476" s="50"/>
      <c r="S476" s="50"/>
      <c r="T476" s="50"/>
      <c r="U476" s="50"/>
      <c r="V476" s="65"/>
      <c r="W476" s="65"/>
      <c r="X476" s="65"/>
      <c r="Y476" s="64"/>
      <c r="Z476" s="52"/>
      <c r="AA476" s="50"/>
      <c r="AB476" s="50"/>
      <c r="AC476" s="50"/>
      <c r="AD476" s="65"/>
      <c r="AE476" s="65"/>
      <c r="AF476" s="2"/>
      <c r="AG476" s="64"/>
      <c r="AH476" s="50"/>
      <c r="AI476" s="50"/>
      <c r="AJ476" s="50"/>
      <c r="AK476" s="50"/>
      <c r="AL476" s="50"/>
      <c r="AM476" s="50"/>
      <c r="AN476" s="65"/>
      <c r="AO476" s="65"/>
      <c r="AP476" s="65"/>
      <c r="AQ476" s="64"/>
      <c r="AR476" s="50"/>
      <c r="AS476" s="50"/>
      <c r="AT476" s="50"/>
      <c r="AU476" s="50"/>
      <c r="AV476" s="50"/>
      <c r="AW476" s="50"/>
      <c r="AX476" s="65"/>
      <c r="AY476" s="65"/>
      <c r="AZ476" s="65"/>
      <c r="BA476" s="64"/>
      <c r="BB476" s="50"/>
      <c r="BC476" s="50"/>
    </row>
    <row r="477" spans="1:55" x14ac:dyDescent="0.25">
      <c r="A477" s="50"/>
      <c r="C477" s="50"/>
      <c r="D477" s="50"/>
      <c r="E477" s="50"/>
      <c r="F477" s="50"/>
      <c r="G477" s="50"/>
      <c r="H477" s="50"/>
      <c r="I477" s="50"/>
      <c r="J477" s="50"/>
      <c r="K477" s="50"/>
      <c r="L477" s="50"/>
      <c r="M477" s="65"/>
      <c r="N477" s="65"/>
      <c r="O477" s="65"/>
      <c r="P477" s="64"/>
      <c r="Q477" s="50"/>
      <c r="R477" s="50"/>
      <c r="S477" s="50"/>
      <c r="T477" s="50"/>
      <c r="U477" s="50"/>
      <c r="V477" s="65"/>
      <c r="W477" s="65"/>
      <c r="X477" s="65"/>
      <c r="Y477" s="64"/>
      <c r="Z477" s="52"/>
      <c r="AA477" s="50"/>
      <c r="AB477" s="50"/>
      <c r="AC477" s="50"/>
      <c r="AD477" s="65"/>
      <c r="AE477" s="65"/>
      <c r="AF477" s="2"/>
      <c r="AG477" s="64"/>
      <c r="AH477" s="50"/>
      <c r="AI477" s="50"/>
      <c r="AJ477" s="50"/>
      <c r="AK477" s="50"/>
      <c r="AL477" s="50"/>
      <c r="AM477" s="50"/>
      <c r="AN477" s="65"/>
      <c r="AO477" s="65"/>
      <c r="AP477" s="65"/>
      <c r="AQ477" s="64"/>
      <c r="AR477" s="50"/>
      <c r="AS477" s="50"/>
      <c r="AT477" s="50"/>
      <c r="AU477" s="50"/>
      <c r="AV477" s="50"/>
      <c r="AW477" s="50"/>
      <c r="AX477" s="65"/>
      <c r="AY477" s="65"/>
      <c r="AZ477" s="65"/>
      <c r="BA477" s="64"/>
      <c r="BB477" s="50"/>
      <c r="BC477" s="50"/>
    </row>
    <row r="478" spans="1:55" x14ac:dyDescent="0.25">
      <c r="A478" s="50"/>
      <c r="C478" s="50"/>
      <c r="D478" s="50"/>
      <c r="E478" s="50"/>
      <c r="F478" s="50"/>
      <c r="G478" s="50"/>
      <c r="H478" s="50"/>
      <c r="I478" s="50"/>
      <c r="J478" s="50"/>
      <c r="K478" s="50"/>
      <c r="L478" s="50"/>
      <c r="M478" s="65"/>
      <c r="N478" s="65"/>
      <c r="O478" s="65"/>
      <c r="P478" s="64"/>
      <c r="Q478" s="50"/>
      <c r="R478" s="50"/>
      <c r="S478" s="50"/>
      <c r="T478" s="50"/>
      <c r="U478" s="50"/>
      <c r="V478" s="65"/>
      <c r="W478" s="65"/>
      <c r="X478" s="65"/>
      <c r="Y478" s="64"/>
      <c r="Z478" s="52"/>
      <c r="AA478" s="50"/>
      <c r="AB478" s="50"/>
      <c r="AC478" s="50"/>
      <c r="AD478" s="65"/>
      <c r="AE478" s="65"/>
      <c r="AF478" s="2"/>
      <c r="AG478" s="64"/>
      <c r="AH478" s="50"/>
      <c r="AI478" s="50"/>
      <c r="AJ478" s="50"/>
      <c r="AK478" s="50"/>
      <c r="AL478" s="50"/>
      <c r="AM478" s="50"/>
      <c r="AN478" s="65"/>
      <c r="AO478" s="65"/>
      <c r="AP478" s="65"/>
      <c r="AQ478" s="64"/>
      <c r="AR478" s="50"/>
      <c r="AS478" s="50"/>
      <c r="AT478" s="50"/>
      <c r="AU478" s="50"/>
      <c r="AV478" s="50"/>
      <c r="AW478" s="50"/>
      <c r="AX478" s="65"/>
      <c r="AY478" s="65"/>
      <c r="AZ478" s="65"/>
      <c r="BA478" s="64"/>
      <c r="BB478" s="50"/>
      <c r="BC478" s="50"/>
    </row>
    <row r="479" spans="1:55" x14ac:dyDescent="0.25">
      <c r="A479" s="50"/>
      <c r="C479" s="50"/>
      <c r="D479" s="50"/>
      <c r="E479" s="50"/>
      <c r="F479" s="50"/>
      <c r="G479" s="50"/>
      <c r="H479" s="50"/>
      <c r="I479" s="50"/>
      <c r="J479" s="50"/>
      <c r="K479" s="50"/>
      <c r="L479" s="50"/>
      <c r="M479" s="65"/>
      <c r="N479" s="65"/>
      <c r="O479" s="65"/>
      <c r="P479" s="64"/>
      <c r="Q479" s="50"/>
      <c r="R479" s="50"/>
      <c r="S479" s="50"/>
      <c r="T479" s="50"/>
      <c r="U479" s="50"/>
      <c r="V479" s="65"/>
      <c r="W479" s="65"/>
      <c r="X479" s="65"/>
      <c r="Y479" s="64"/>
      <c r="Z479" s="52"/>
      <c r="AA479" s="50"/>
      <c r="AB479" s="50"/>
      <c r="AC479" s="50"/>
      <c r="AD479" s="65"/>
      <c r="AE479" s="65"/>
      <c r="AF479" s="2"/>
      <c r="AG479" s="64"/>
      <c r="AH479" s="50"/>
      <c r="AI479" s="50"/>
      <c r="AJ479" s="50"/>
      <c r="AK479" s="50"/>
      <c r="AL479" s="50"/>
      <c r="AM479" s="50"/>
      <c r="AN479" s="65"/>
      <c r="AO479" s="65"/>
      <c r="AP479" s="65"/>
      <c r="AQ479" s="64"/>
      <c r="AR479" s="50"/>
      <c r="AS479" s="50"/>
      <c r="AT479" s="50"/>
      <c r="AU479" s="50"/>
      <c r="AV479" s="50"/>
      <c r="AW479" s="50"/>
      <c r="AX479" s="65"/>
      <c r="AY479" s="65"/>
      <c r="AZ479" s="65"/>
      <c r="BA479" s="64"/>
      <c r="BB479" s="50"/>
      <c r="BC479" s="50"/>
    </row>
    <row r="480" spans="1:55" x14ac:dyDescent="0.25">
      <c r="A480" s="50"/>
      <c r="C480" s="50"/>
      <c r="D480" s="50"/>
      <c r="E480" s="50"/>
      <c r="F480" s="50"/>
      <c r="G480" s="50"/>
      <c r="H480" s="50"/>
      <c r="I480" s="50"/>
      <c r="J480" s="50"/>
      <c r="K480" s="50"/>
      <c r="L480" s="50"/>
      <c r="M480" s="65"/>
      <c r="N480" s="65"/>
      <c r="O480" s="65"/>
      <c r="P480" s="64"/>
      <c r="Q480" s="50"/>
      <c r="R480" s="50"/>
      <c r="S480" s="50"/>
      <c r="T480" s="50"/>
      <c r="U480" s="50"/>
      <c r="V480" s="65"/>
      <c r="W480" s="65"/>
      <c r="X480" s="65"/>
      <c r="Y480" s="64"/>
      <c r="Z480" s="52"/>
      <c r="AA480" s="50"/>
      <c r="AB480" s="50"/>
      <c r="AC480" s="50"/>
      <c r="AD480" s="65"/>
      <c r="AE480" s="65"/>
      <c r="AF480" s="2"/>
      <c r="AG480" s="64"/>
      <c r="AH480" s="50"/>
      <c r="AI480" s="50"/>
      <c r="AJ480" s="50"/>
      <c r="AK480" s="50"/>
      <c r="AL480" s="50"/>
      <c r="AM480" s="50"/>
      <c r="AN480" s="65"/>
      <c r="AO480" s="65"/>
      <c r="AP480" s="65"/>
      <c r="AQ480" s="64"/>
      <c r="AR480" s="50"/>
      <c r="AS480" s="50"/>
      <c r="AT480" s="50"/>
      <c r="AU480" s="50"/>
      <c r="AV480" s="50"/>
      <c r="AW480" s="50"/>
      <c r="AX480" s="65"/>
      <c r="AY480" s="65"/>
      <c r="AZ480" s="65"/>
      <c r="BA480" s="64"/>
      <c r="BB480" s="50"/>
      <c r="BC480" s="50"/>
    </row>
    <row r="481" spans="1:55" x14ac:dyDescent="0.25">
      <c r="A481" s="50"/>
      <c r="C481" s="50"/>
      <c r="D481" s="50"/>
      <c r="E481" s="50"/>
      <c r="F481" s="50"/>
      <c r="G481" s="50"/>
      <c r="H481" s="50"/>
      <c r="I481" s="50"/>
      <c r="J481" s="50"/>
      <c r="K481" s="50"/>
      <c r="L481" s="50"/>
      <c r="M481" s="65"/>
      <c r="N481" s="65"/>
      <c r="O481" s="65"/>
      <c r="P481" s="64"/>
      <c r="Q481" s="50"/>
      <c r="R481" s="50"/>
      <c r="S481" s="50"/>
      <c r="T481" s="50"/>
      <c r="U481" s="50"/>
      <c r="V481" s="65"/>
      <c r="W481" s="65"/>
      <c r="X481" s="65"/>
      <c r="Y481" s="64"/>
      <c r="Z481" s="52"/>
      <c r="AA481" s="50"/>
      <c r="AB481" s="50"/>
      <c r="AC481" s="50"/>
      <c r="AD481" s="65"/>
      <c r="AE481" s="65"/>
      <c r="AF481" s="2"/>
      <c r="AG481" s="64"/>
      <c r="AH481" s="50"/>
      <c r="AI481" s="50"/>
      <c r="AJ481" s="50"/>
      <c r="AK481" s="50"/>
      <c r="AL481" s="50"/>
      <c r="AM481" s="50"/>
      <c r="AN481" s="65"/>
      <c r="AO481" s="65"/>
      <c r="AP481" s="65"/>
      <c r="AQ481" s="64"/>
      <c r="AR481" s="50"/>
      <c r="AS481" s="50"/>
      <c r="AT481" s="50"/>
      <c r="AU481" s="50"/>
      <c r="AV481" s="50"/>
      <c r="AW481" s="50"/>
      <c r="AX481" s="65"/>
      <c r="AY481" s="65"/>
      <c r="AZ481" s="65"/>
      <c r="BA481" s="64"/>
      <c r="BB481" s="50"/>
      <c r="BC481" s="50"/>
    </row>
    <row r="482" spans="1:55" x14ac:dyDescent="0.25">
      <c r="A482" s="50"/>
      <c r="C482" s="50"/>
      <c r="D482" s="50"/>
      <c r="E482" s="50"/>
      <c r="F482" s="50"/>
      <c r="G482" s="50"/>
      <c r="H482" s="50"/>
      <c r="I482" s="50"/>
      <c r="J482" s="50"/>
      <c r="K482" s="50"/>
      <c r="L482" s="50"/>
      <c r="M482" s="65"/>
      <c r="N482" s="65"/>
      <c r="O482" s="65"/>
      <c r="P482" s="64"/>
      <c r="Q482" s="50"/>
      <c r="R482" s="50"/>
      <c r="S482" s="50"/>
      <c r="T482" s="50"/>
      <c r="U482" s="50"/>
      <c r="V482" s="65"/>
      <c r="W482" s="65"/>
      <c r="X482" s="65"/>
      <c r="Y482" s="64"/>
      <c r="Z482" s="52"/>
      <c r="AA482" s="50"/>
      <c r="AB482" s="50"/>
      <c r="AC482" s="50"/>
      <c r="AD482" s="65"/>
      <c r="AE482" s="65"/>
      <c r="AF482" s="2"/>
      <c r="AG482" s="64"/>
      <c r="AH482" s="50"/>
      <c r="AI482" s="50"/>
      <c r="AJ482" s="50"/>
      <c r="AK482" s="50"/>
      <c r="AL482" s="50"/>
      <c r="AM482" s="50"/>
      <c r="AN482" s="65"/>
      <c r="AO482" s="65"/>
      <c r="AP482" s="65"/>
      <c r="AQ482" s="64"/>
      <c r="AR482" s="50"/>
      <c r="AS482" s="50"/>
      <c r="AT482" s="50"/>
      <c r="AU482" s="50"/>
      <c r="AV482" s="50"/>
      <c r="AW482" s="50"/>
      <c r="AX482" s="65"/>
      <c r="AY482" s="65"/>
      <c r="AZ482" s="65"/>
      <c r="BA482" s="64"/>
      <c r="BB482" s="50"/>
      <c r="BC482" s="50"/>
    </row>
    <row r="483" spans="1:55" x14ac:dyDescent="0.25">
      <c r="A483" s="50"/>
      <c r="C483" s="50"/>
      <c r="D483" s="50"/>
      <c r="E483" s="50"/>
      <c r="F483" s="50"/>
      <c r="G483" s="50"/>
      <c r="H483" s="50"/>
      <c r="I483" s="50"/>
      <c r="J483" s="50"/>
      <c r="K483" s="50"/>
      <c r="L483" s="50"/>
      <c r="M483" s="65"/>
      <c r="N483" s="65"/>
      <c r="O483" s="65"/>
      <c r="P483" s="64"/>
      <c r="Q483" s="50"/>
      <c r="R483" s="50"/>
      <c r="S483" s="50"/>
      <c r="T483" s="50"/>
      <c r="U483" s="50"/>
      <c r="V483" s="65"/>
      <c r="W483" s="65"/>
      <c r="X483" s="65"/>
      <c r="Y483" s="64"/>
      <c r="Z483" s="52"/>
      <c r="AA483" s="50"/>
      <c r="AB483" s="50"/>
      <c r="AC483" s="50"/>
      <c r="AD483" s="65"/>
      <c r="AE483" s="65"/>
      <c r="AF483" s="2"/>
      <c r="AG483" s="64"/>
      <c r="AH483" s="50"/>
      <c r="AI483" s="50"/>
      <c r="AJ483" s="50"/>
      <c r="AK483" s="50"/>
      <c r="AL483" s="50"/>
      <c r="AM483" s="50"/>
      <c r="AN483" s="65"/>
      <c r="AO483" s="65"/>
      <c r="AP483" s="65"/>
      <c r="AQ483" s="64"/>
      <c r="AR483" s="50"/>
      <c r="AS483" s="50"/>
      <c r="AT483" s="50"/>
      <c r="AU483" s="50"/>
      <c r="AV483" s="50"/>
      <c r="AW483" s="50"/>
      <c r="AX483" s="65"/>
      <c r="AY483" s="65"/>
      <c r="AZ483" s="65"/>
      <c r="BA483" s="64"/>
      <c r="BB483" s="50"/>
      <c r="BC483" s="50"/>
    </row>
    <row r="484" spans="1:55" x14ac:dyDescent="0.25">
      <c r="A484" s="50"/>
      <c r="C484" s="50"/>
      <c r="D484" s="50"/>
      <c r="E484" s="50"/>
      <c r="F484" s="50"/>
      <c r="G484" s="50"/>
      <c r="H484" s="50"/>
      <c r="I484" s="50"/>
      <c r="J484" s="50"/>
      <c r="K484" s="50"/>
      <c r="L484" s="50"/>
      <c r="M484" s="65"/>
      <c r="N484" s="65"/>
      <c r="O484" s="65"/>
      <c r="P484" s="64"/>
      <c r="Q484" s="50"/>
      <c r="R484" s="50"/>
      <c r="S484" s="50"/>
      <c r="T484" s="50"/>
      <c r="U484" s="50"/>
      <c r="V484" s="65"/>
      <c r="W484" s="65"/>
      <c r="X484" s="65"/>
      <c r="Y484" s="64"/>
      <c r="Z484" s="52"/>
      <c r="AA484" s="50"/>
      <c r="AB484" s="50"/>
      <c r="AC484" s="50"/>
      <c r="AD484" s="65"/>
      <c r="AE484" s="65"/>
      <c r="AF484" s="2"/>
      <c r="AG484" s="64"/>
      <c r="AH484" s="50"/>
      <c r="AI484" s="50"/>
      <c r="AJ484" s="50"/>
      <c r="AK484" s="50"/>
      <c r="AL484" s="50"/>
      <c r="AM484" s="50"/>
      <c r="AN484" s="65"/>
      <c r="AO484" s="65"/>
      <c r="AP484" s="65"/>
      <c r="AQ484" s="64"/>
      <c r="AR484" s="50"/>
      <c r="AS484" s="50"/>
      <c r="AT484" s="50"/>
      <c r="AU484" s="50"/>
      <c r="AV484" s="50"/>
      <c r="AW484" s="50"/>
      <c r="AX484" s="65"/>
      <c r="AY484" s="65"/>
      <c r="AZ484" s="65"/>
      <c r="BA484" s="64"/>
      <c r="BB484" s="50"/>
      <c r="BC484" s="50"/>
    </row>
    <row r="485" spans="1:55" x14ac:dyDescent="0.25">
      <c r="A485" s="50"/>
      <c r="C485" s="50"/>
      <c r="D485" s="50"/>
      <c r="E485" s="50"/>
      <c r="F485" s="50"/>
      <c r="G485" s="50"/>
      <c r="H485" s="50"/>
      <c r="I485" s="50"/>
      <c r="J485" s="50"/>
      <c r="K485" s="50"/>
      <c r="L485" s="50"/>
      <c r="M485" s="65"/>
      <c r="N485" s="65"/>
      <c r="O485" s="65"/>
      <c r="P485" s="64"/>
      <c r="Q485" s="50"/>
      <c r="R485" s="50"/>
      <c r="S485" s="50"/>
      <c r="T485" s="50"/>
      <c r="U485" s="50"/>
      <c r="V485" s="65"/>
      <c r="W485" s="65"/>
      <c r="X485" s="65"/>
      <c r="Y485" s="64"/>
      <c r="Z485" s="52"/>
      <c r="AA485" s="50"/>
      <c r="AB485" s="50"/>
      <c r="AC485" s="50"/>
      <c r="AD485" s="65"/>
      <c r="AE485" s="65"/>
      <c r="AF485" s="2"/>
      <c r="AG485" s="64"/>
      <c r="AH485" s="50"/>
      <c r="AI485" s="50"/>
      <c r="AJ485" s="50"/>
      <c r="AK485" s="50"/>
      <c r="AL485" s="50"/>
      <c r="AM485" s="50"/>
      <c r="AN485" s="65"/>
      <c r="AO485" s="65"/>
      <c r="AP485" s="65"/>
      <c r="AQ485" s="64"/>
      <c r="AR485" s="50"/>
      <c r="AS485" s="50"/>
      <c r="AT485" s="50"/>
      <c r="AU485" s="50"/>
      <c r="AV485" s="50"/>
      <c r="AW485" s="50"/>
      <c r="AX485" s="65"/>
      <c r="AY485" s="65"/>
      <c r="AZ485" s="65"/>
      <c r="BA485" s="64"/>
      <c r="BB485" s="50"/>
      <c r="BC485" s="50"/>
    </row>
    <row r="486" spans="1:55" x14ac:dyDescent="0.25">
      <c r="A486" s="50"/>
      <c r="C486" s="50"/>
      <c r="D486" s="50"/>
      <c r="E486" s="50"/>
      <c r="F486" s="50"/>
      <c r="G486" s="50"/>
      <c r="H486" s="50"/>
      <c r="I486" s="50"/>
      <c r="J486" s="50"/>
      <c r="K486" s="50"/>
      <c r="L486" s="50"/>
      <c r="M486" s="65"/>
      <c r="N486" s="65"/>
      <c r="O486" s="65"/>
      <c r="P486" s="64"/>
      <c r="Q486" s="50"/>
      <c r="R486" s="50"/>
      <c r="S486" s="50"/>
      <c r="T486" s="50"/>
      <c r="U486" s="50"/>
      <c r="V486" s="65"/>
      <c r="W486" s="65"/>
      <c r="X486" s="65"/>
      <c r="Y486" s="64"/>
      <c r="Z486" s="52"/>
      <c r="AA486" s="50"/>
      <c r="AB486" s="50"/>
      <c r="AC486" s="50"/>
      <c r="AD486" s="65"/>
      <c r="AE486" s="65"/>
      <c r="AF486" s="2"/>
      <c r="AG486" s="64"/>
      <c r="AH486" s="50"/>
      <c r="AI486" s="50"/>
      <c r="AJ486" s="50"/>
      <c r="AK486" s="50"/>
      <c r="AL486" s="50"/>
      <c r="AM486" s="50"/>
      <c r="AN486" s="65"/>
      <c r="AO486" s="65"/>
      <c r="AP486" s="65"/>
      <c r="AQ486" s="64"/>
      <c r="AR486" s="50"/>
      <c r="AS486" s="50"/>
      <c r="AT486" s="50"/>
      <c r="AU486" s="50"/>
      <c r="AV486" s="50"/>
      <c r="AW486" s="50"/>
      <c r="AX486" s="65"/>
      <c r="AY486" s="65"/>
      <c r="AZ486" s="65"/>
      <c r="BA486" s="64"/>
      <c r="BB486" s="50"/>
      <c r="BC486" s="50"/>
    </row>
    <row r="487" spans="1:55" x14ac:dyDescent="0.25">
      <c r="A487" s="50"/>
      <c r="C487" s="50"/>
      <c r="D487" s="50"/>
      <c r="E487" s="50"/>
      <c r="F487" s="50"/>
      <c r="G487" s="50"/>
      <c r="H487" s="50"/>
      <c r="I487" s="50"/>
      <c r="J487" s="50"/>
      <c r="K487" s="50"/>
      <c r="L487" s="50"/>
      <c r="M487" s="65"/>
      <c r="N487" s="65"/>
      <c r="O487" s="65"/>
      <c r="P487" s="64"/>
      <c r="Q487" s="50"/>
      <c r="R487" s="50"/>
      <c r="S487" s="50"/>
      <c r="T487" s="50"/>
      <c r="U487" s="50"/>
      <c r="V487" s="65"/>
      <c r="W487" s="65"/>
      <c r="X487" s="65"/>
      <c r="Y487" s="64"/>
      <c r="Z487" s="52"/>
      <c r="AA487" s="50"/>
      <c r="AB487" s="50"/>
      <c r="AC487" s="50"/>
      <c r="AD487" s="65"/>
      <c r="AE487" s="65"/>
      <c r="AF487" s="2"/>
      <c r="AG487" s="64"/>
      <c r="AH487" s="50"/>
      <c r="AI487" s="50"/>
      <c r="AJ487" s="50"/>
      <c r="AK487" s="50"/>
      <c r="AL487" s="50"/>
      <c r="AM487" s="50"/>
      <c r="AN487" s="65"/>
      <c r="AO487" s="65"/>
      <c r="AP487" s="65"/>
      <c r="AQ487" s="64"/>
      <c r="AR487" s="50"/>
      <c r="AS487" s="50"/>
      <c r="AT487" s="50"/>
      <c r="AU487" s="50"/>
      <c r="AV487" s="50"/>
      <c r="AW487" s="50"/>
      <c r="AX487" s="65"/>
      <c r="AY487" s="65"/>
      <c r="AZ487" s="65"/>
      <c r="BA487" s="64"/>
      <c r="BB487" s="50"/>
      <c r="BC487" s="50"/>
    </row>
    <row r="488" spans="1:55" x14ac:dyDescent="0.25">
      <c r="A488" s="50"/>
      <c r="C488" s="50"/>
      <c r="D488" s="50"/>
      <c r="E488" s="50"/>
      <c r="F488" s="50"/>
      <c r="G488" s="50"/>
      <c r="H488" s="50"/>
      <c r="I488" s="50"/>
      <c r="J488" s="50"/>
      <c r="K488" s="50"/>
      <c r="L488" s="50"/>
      <c r="M488" s="65"/>
      <c r="N488" s="65"/>
      <c r="O488" s="65"/>
      <c r="P488" s="64"/>
      <c r="Q488" s="50"/>
      <c r="R488" s="50"/>
      <c r="S488" s="50"/>
      <c r="T488" s="50"/>
      <c r="U488" s="50"/>
      <c r="V488" s="65"/>
      <c r="W488" s="65"/>
      <c r="X488" s="65"/>
      <c r="Y488" s="64"/>
      <c r="Z488" s="52"/>
      <c r="AA488" s="50"/>
      <c r="AB488" s="50"/>
      <c r="AC488" s="50"/>
      <c r="AD488" s="65"/>
      <c r="AE488" s="65"/>
      <c r="AF488" s="2"/>
      <c r="AG488" s="64"/>
      <c r="AH488" s="50"/>
      <c r="AI488" s="50"/>
      <c r="AJ488" s="50"/>
      <c r="AK488" s="50"/>
      <c r="AL488" s="50"/>
      <c r="AM488" s="50"/>
      <c r="AN488" s="65"/>
      <c r="AO488" s="65"/>
      <c r="AP488" s="65"/>
      <c r="AQ488" s="64"/>
      <c r="AR488" s="50"/>
      <c r="AS488" s="50"/>
      <c r="AT488" s="50"/>
      <c r="AU488" s="50"/>
      <c r="AV488" s="50"/>
      <c r="AW488" s="50"/>
      <c r="AX488" s="65"/>
      <c r="AY488" s="65"/>
      <c r="AZ488" s="65"/>
      <c r="BA488" s="64"/>
      <c r="BB488" s="50"/>
      <c r="BC488" s="50"/>
    </row>
    <row r="489" spans="1:55" x14ac:dyDescent="0.25">
      <c r="A489" s="50"/>
      <c r="C489" s="50"/>
      <c r="D489" s="50"/>
      <c r="E489" s="50"/>
      <c r="F489" s="50"/>
      <c r="G489" s="50"/>
      <c r="H489" s="50"/>
      <c r="I489" s="50"/>
      <c r="J489" s="50"/>
      <c r="K489" s="50"/>
      <c r="L489" s="50"/>
      <c r="M489" s="65"/>
      <c r="N489" s="65"/>
      <c r="O489" s="65"/>
      <c r="P489" s="64"/>
      <c r="Q489" s="50"/>
      <c r="R489" s="50"/>
      <c r="S489" s="50"/>
      <c r="T489" s="50"/>
      <c r="U489" s="50"/>
      <c r="V489" s="65"/>
      <c r="W489" s="65"/>
      <c r="X489" s="65"/>
      <c r="Y489" s="64"/>
      <c r="Z489" s="52"/>
      <c r="AA489" s="50"/>
      <c r="AB489" s="50"/>
      <c r="AC489" s="50"/>
      <c r="AD489" s="65"/>
      <c r="AE489" s="65"/>
      <c r="AF489" s="2"/>
      <c r="AG489" s="64"/>
      <c r="AH489" s="50"/>
      <c r="AI489" s="50"/>
      <c r="AJ489" s="50"/>
      <c r="AK489" s="50"/>
      <c r="AL489" s="50"/>
      <c r="AM489" s="50"/>
      <c r="AN489" s="65"/>
      <c r="AO489" s="65"/>
      <c r="AP489" s="65"/>
      <c r="AQ489" s="64"/>
      <c r="AR489" s="50"/>
      <c r="AS489" s="50"/>
      <c r="AT489" s="50"/>
      <c r="AU489" s="50"/>
      <c r="AV489" s="50"/>
      <c r="AW489" s="50"/>
      <c r="AX489" s="65"/>
      <c r="AY489" s="65"/>
      <c r="AZ489" s="65"/>
      <c r="BA489" s="64"/>
      <c r="BB489" s="50"/>
      <c r="BC489" s="50"/>
    </row>
    <row r="490" spans="1:55" x14ac:dyDescent="0.25">
      <c r="A490" s="50"/>
      <c r="C490" s="50"/>
      <c r="D490" s="50"/>
      <c r="E490" s="50"/>
      <c r="F490" s="50"/>
      <c r="G490" s="50"/>
      <c r="H490" s="50"/>
      <c r="I490" s="50"/>
      <c r="J490" s="50"/>
      <c r="K490" s="50"/>
      <c r="L490" s="50"/>
      <c r="M490" s="65"/>
      <c r="N490" s="65"/>
      <c r="O490" s="65"/>
      <c r="P490" s="64"/>
      <c r="Q490" s="50"/>
      <c r="R490" s="50"/>
      <c r="S490" s="50"/>
      <c r="T490" s="50"/>
      <c r="U490" s="50"/>
      <c r="V490" s="65"/>
      <c r="W490" s="65"/>
      <c r="X490" s="65"/>
      <c r="Y490" s="64"/>
      <c r="Z490" s="52"/>
      <c r="AA490" s="50"/>
      <c r="AB490" s="50"/>
      <c r="AC490" s="50"/>
      <c r="AD490" s="65"/>
      <c r="AE490" s="65"/>
      <c r="AF490" s="2"/>
      <c r="AG490" s="64"/>
      <c r="AH490" s="50"/>
      <c r="AI490" s="50"/>
      <c r="AJ490" s="50"/>
      <c r="AK490" s="50"/>
      <c r="AL490" s="50"/>
      <c r="AM490" s="50"/>
      <c r="AN490" s="65"/>
      <c r="AO490" s="65"/>
      <c r="AP490" s="65"/>
      <c r="AQ490" s="64"/>
      <c r="AR490" s="50"/>
      <c r="AS490" s="50"/>
      <c r="AT490" s="50"/>
      <c r="AU490" s="50"/>
      <c r="AV490" s="50"/>
      <c r="AW490" s="50"/>
      <c r="AX490" s="65"/>
      <c r="AY490" s="65"/>
      <c r="AZ490" s="65"/>
      <c r="BA490" s="64"/>
      <c r="BB490" s="50"/>
      <c r="BC490" s="50"/>
    </row>
    <row r="491" spans="1:55" x14ac:dyDescent="0.25">
      <c r="A491" s="50"/>
      <c r="C491" s="50"/>
      <c r="D491" s="50"/>
      <c r="E491" s="50"/>
      <c r="F491" s="50"/>
      <c r="G491" s="50"/>
      <c r="H491" s="50"/>
      <c r="I491" s="50"/>
      <c r="J491" s="50"/>
      <c r="K491" s="50"/>
      <c r="L491" s="50"/>
      <c r="M491" s="65"/>
      <c r="N491" s="65"/>
      <c r="O491" s="65"/>
      <c r="P491" s="64"/>
      <c r="Q491" s="50"/>
      <c r="R491" s="50"/>
      <c r="S491" s="50"/>
      <c r="T491" s="50"/>
      <c r="U491" s="50"/>
      <c r="V491" s="65"/>
      <c r="W491" s="65"/>
      <c r="X491" s="65"/>
      <c r="Y491" s="64"/>
      <c r="Z491" s="52"/>
      <c r="AA491" s="50"/>
      <c r="AB491" s="50"/>
      <c r="AC491" s="50"/>
      <c r="AD491" s="65"/>
      <c r="AE491" s="65"/>
      <c r="AF491" s="2"/>
      <c r="AG491" s="64"/>
      <c r="AH491" s="50"/>
      <c r="AI491" s="50"/>
      <c r="AJ491" s="50"/>
      <c r="AK491" s="50"/>
      <c r="AL491" s="50"/>
      <c r="AM491" s="50"/>
      <c r="AN491" s="65"/>
      <c r="AO491" s="65"/>
      <c r="AP491" s="65"/>
      <c r="AQ491" s="64"/>
      <c r="AR491" s="50"/>
      <c r="AS491" s="50"/>
      <c r="AT491" s="50"/>
      <c r="AU491" s="50"/>
      <c r="AV491" s="50"/>
      <c r="AW491" s="50"/>
      <c r="AX491" s="65"/>
      <c r="AY491" s="65"/>
      <c r="AZ491" s="65"/>
      <c r="BA491" s="64"/>
      <c r="BB491" s="50"/>
      <c r="BC491" s="50"/>
    </row>
    <row r="492" spans="1:55" x14ac:dyDescent="0.25">
      <c r="A492" s="50"/>
      <c r="C492" s="50"/>
      <c r="D492" s="50"/>
      <c r="E492" s="50"/>
      <c r="F492" s="50"/>
      <c r="G492" s="50"/>
      <c r="H492" s="50"/>
      <c r="I492" s="50"/>
      <c r="J492" s="50"/>
      <c r="K492" s="50"/>
      <c r="L492" s="50"/>
      <c r="M492" s="65"/>
      <c r="N492" s="65"/>
      <c r="O492" s="65"/>
      <c r="P492" s="64"/>
      <c r="Q492" s="50"/>
      <c r="R492" s="50"/>
      <c r="S492" s="50"/>
      <c r="T492" s="50"/>
      <c r="U492" s="50"/>
      <c r="V492" s="65"/>
      <c r="W492" s="65"/>
      <c r="X492" s="65"/>
      <c r="Y492" s="64"/>
      <c r="Z492" s="52"/>
      <c r="AA492" s="50"/>
      <c r="AB492" s="50"/>
      <c r="AC492" s="50"/>
      <c r="AD492" s="65"/>
      <c r="AE492" s="65"/>
      <c r="AF492" s="2"/>
      <c r="AG492" s="64"/>
      <c r="AH492" s="50"/>
      <c r="AI492" s="50"/>
      <c r="AJ492" s="50"/>
      <c r="AK492" s="50"/>
      <c r="AL492" s="50"/>
      <c r="AM492" s="50"/>
      <c r="AN492" s="65"/>
      <c r="AO492" s="65"/>
      <c r="AP492" s="65"/>
      <c r="AQ492" s="64"/>
      <c r="AR492" s="50"/>
      <c r="AS492" s="50"/>
      <c r="AT492" s="50"/>
      <c r="AU492" s="50"/>
      <c r="AV492" s="50"/>
      <c r="AW492" s="50"/>
      <c r="AX492" s="65"/>
      <c r="AY492" s="65"/>
      <c r="AZ492" s="65"/>
      <c r="BA492" s="64"/>
      <c r="BB492" s="50"/>
      <c r="BC492" s="50"/>
    </row>
    <row r="493" spans="1:55" x14ac:dyDescent="0.25">
      <c r="A493" s="50"/>
      <c r="C493" s="50"/>
      <c r="D493" s="50"/>
      <c r="E493" s="50"/>
      <c r="F493" s="50"/>
      <c r="G493" s="50"/>
      <c r="H493" s="50"/>
      <c r="I493" s="50"/>
      <c r="J493" s="50"/>
      <c r="K493" s="50"/>
      <c r="L493" s="50"/>
      <c r="M493" s="65"/>
      <c r="N493" s="65"/>
      <c r="O493" s="65"/>
      <c r="P493" s="64"/>
      <c r="Q493" s="50"/>
      <c r="R493" s="50"/>
      <c r="S493" s="50"/>
      <c r="T493" s="50"/>
      <c r="U493" s="50"/>
      <c r="V493" s="65"/>
      <c r="W493" s="65"/>
      <c r="X493" s="65"/>
      <c r="Y493" s="64"/>
      <c r="Z493" s="52"/>
      <c r="AA493" s="50"/>
      <c r="AB493" s="50"/>
      <c r="AC493" s="50"/>
      <c r="AD493" s="65"/>
      <c r="AE493" s="65"/>
      <c r="AF493" s="2"/>
      <c r="AG493" s="64"/>
      <c r="AH493" s="50"/>
      <c r="AI493" s="50"/>
      <c r="AJ493" s="50"/>
      <c r="AK493" s="50"/>
      <c r="AL493" s="50"/>
      <c r="AM493" s="50"/>
      <c r="AN493" s="65"/>
      <c r="AO493" s="65"/>
      <c r="AP493" s="65"/>
      <c r="AQ493" s="64"/>
      <c r="AR493" s="50"/>
      <c r="AS493" s="50"/>
      <c r="AT493" s="50"/>
      <c r="AU493" s="50"/>
      <c r="AV493" s="50"/>
      <c r="AW493" s="50"/>
      <c r="AX493" s="65"/>
      <c r="AY493" s="65"/>
      <c r="AZ493" s="65"/>
      <c r="BA493" s="64"/>
      <c r="BB493" s="50"/>
      <c r="BC493" s="50"/>
    </row>
    <row r="494" spans="1:55" x14ac:dyDescent="0.25">
      <c r="A494" s="50"/>
      <c r="C494" s="50"/>
      <c r="D494" s="50"/>
      <c r="E494" s="50"/>
      <c r="F494" s="50"/>
      <c r="G494" s="50"/>
      <c r="H494" s="50"/>
      <c r="I494" s="50"/>
      <c r="J494" s="50"/>
      <c r="K494" s="50"/>
      <c r="L494" s="50"/>
      <c r="M494" s="65"/>
      <c r="N494" s="65"/>
      <c r="O494" s="65"/>
      <c r="P494" s="64"/>
      <c r="Q494" s="50"/>
      <c r="R494" s="50"/>
      <c r="S494" s="50"/>
      <c r="T494" s="50"/>
      <c r="U494" s="50"/>
      <c r="V494" s="65"/>
      <c r="W494" s="65"/>
      <c r="X494" s="65"/>
      <c r="Y494" s="64"/>
      <c r="Z494" s="52"/>
      <c r="AA494" s="50"/>
      <c r="AB494" s="50"/>
      <c r="AC494" s="50"/>
      <c r="AD494" s="65"/>
      <c r="AE494" s="65"/>
      <c r="AF494" s="2"/>
      <c r="AG494" s="64"/>
      <c r="AH494" s="50"/>
      <c r="AI494" s="50"/>
      <c r="AJ494" s="50"/>
      <c r="AK494" s="50"/>
      <c r="AL494" s="50"/>
      <c r="AM494" s="50"/>
      <c r="AN494" s="65"/>
      <c r="AO494" s="65"/>
      <c r="AP494" s="65"/>
      <c r="AQ494" s="64"/>
      <c r="AR494" s="50"/>
      <c r="AS494" s="50"/>
      <c r="AT494" s="50"/>
      <c r="AU494" s="50"/>
      <c r="AV494" s="50"/>
      <c r="AW494" s="50"/>
      <c r="AX494" s="65"/>
      <c r="AY494" s="65"/>
      <c r="AZ494" s="65"/>
      <c r="BA494" s="64"/>
      <c r="BB494" s="50"/>
      <c r="BC494" s="50"/>
    </row>
    <row r="495" spans="1:55" x14ac:dyDescent="0.25">
      <c r="A495" s="50"/>
      <c r="C495" s="50"/>
      <c r="D495" s="50"/>
      <c r="E495" s="50"/>
      <c r="F495" s="50"/>
      <c r="G495" s="50"/>
      <c r="H495" s="50"/>
      <c r="I495" s="50"/>
      <c r="J495" s="50"/>
      <c r="K495" s="50"/>
      <c r="L495" s="50"/>
      <c r="M495" s="65"/>
      <c r="N495" s="65"/>
      <c r="O495" s="65"/>
      <c r="P495" s="64"/>
      <c r="Q495" s="50"/>
      <c r="R495" s="50"/>
      <c r="S495" s="50"/>
      <c r="T495" s="50"/>
      <c r="U495" s="50"/>
      <c r="V495" s="65"/>
      <c r="W495" s="65"/>
      <c r="X495" s="65"/>
      <c r="Y495" s="64"/>
      <c r="Z495" s="52"/>
      <c r="AA495" s="50"/>
      <c r="AB495" s="50"/>
      <c r="AC495" s="50"/>
      <c r="AD495" s="65"/>
      <c r="AE495" s="65"/>
      <c r="AF495" s="2"/>
      <c r="AG495" s="64"/>
      <c r="AH495" s="50"/>
      <c r="AI495" s="50"/>
      <c r="AJ495" s="50"/>
      <c r="AK495" s="50"/>
      <c r="AL495" s="50"/>
      <c r="AM495" s="50"/>
      <c r="AN495" s="65"/>
      <c r="AO495" s="65"/>
      <c r="AP495" s="65"/>
      <c r="AQ495" s="64"/>
      <c r="AR495" s="50"/>
      <c r="AS495" s="50"/>
      <c r="AT495" s="50"/>
      <c r="AU495" s="50"/>
      <c r="AV495" s="50"/>
      <c r="AW495" s="50"/>
      <c r="AX495" s="65"/>
      <c r="AY495" s="65"/>
      <c r="AZ495" s="65"/>
      <c r="BA495" s="64"/>
      <c r="BB495" s="50"/>
      <c r="BC495" s="50"/>
    </row>
    <row r="496" spans="1:55" x14ac:dyDescent="0.25">
      <c r="A496" s="50"/>
      <c r="C496" s="50"/>
      <c r="D496" s="50"/>
      <c r="E496" s="50"/>
      <c r="F496" s="50"/>
      <c r="G496" s="50"/>
      <c r="H496" s="50"/>
      <c r="I496" s="50"/>
      <c r="J496" s="50"/>
      <c r="K496" s="50"/>
      <c r="L496" s="50"/>
      <c r="M496" s="65"/>
      <c r="N496" s="65"/>
      <c r="O496" s="65"/>
      <c r="P496" s="64"/>
      <c r="Q496" s="50"/>
      <c r="R496" s="50"/>
      <c r="S496" s="50"/>
      <c r="T496" s="50"/>
      <c r="U496" s="50"/>
      <c r="V496" s="65"/>
      <c r="W496" s="65"/>
      <c r="X496" s="65"/>
      <c r="Y496" s="64"/>
      <c r="Z496" s="52"/>
      <c r="AA496" s="50"/>
      <c r="AB496" s="50"/>
      <c r="AC496" s="50"/>
      <c r="AD496" s="65"/>
      <c r="AE496" s="65"/>
      <c r="AF496" s="2"/>
      <c r="AG496" s="64"/>
      <c r="AH496" s="50"/>
      <c r="AI496" s="50"/>
      <c r="AJ496" s="50"/>
      <c r="AK496" s="50"/>
      <c r="AL496" s="50"/>
      <c r="AM496" s="50"/>
      <c r="AN496" s="65"/>
      <c r="AO496" s="65"/>
      <c r="AP496" s="65"/>
      <c r="AQ496" s="64"/>
      <c r="AR496" s="50"/>
      <c r="AS496" s="50"/>
      <c r="AT496" s="50"/>
      <c r="AU496" s="50"/>
      <c r="AV496" s="50"/>
      <c r="AW496" s="50"/>
      <c r="AX496" s="65"/>
      <c r="AY496" s="65"/>
      <c r="AZ496" s="65"/>
      <c r="BA496" s="64"/>
      <c r="BB496" s="50"/>
      <c r="BC496" s="50"/>
    </row>
    <row r="497" spans="1:55" x14ac:dyDescent="0.25">
      <c r="A497" s="50"/>
      <c r="C497" s="50"/>
      <c r="D497" s="50"/>
      <c r="E497" s="50"/>
      <c r="F497" s="50"/>
      <c r="G497" s="50"/>
      <c r="H497" s="50"/>
      <c r="I497" s="50"/>
      <c r="J497" s="50"/>
      <c r="K497" s="50"/>
      <c r="L497" s="50"/>
      <c r="M497" s="65"/>
      <c r="N497" s="65"/>
      <c r="O497" s="65"/>
      <c r="P497" s="64"/>
      <c r="Q497" s="50"/>
      <c r="R497" s="50"/>
      <c r="S497" s="50"/>
      <c r="T497" s="50"/>
      <c r="U497" s="50"/>
      <c r="V497" s="65"/>
      <c r="W497" s="65"/>
      <c r="X497" s="65"/>
      <c r="Y497" s="64"/>
      <c r="Z497" s="52"/>
      <c r="AA497" s="50"/>
      <c r="AB497" s="50"/>
      <c r="AC497" s="50"/>
      <c r="AD497" s="65"/>
      <c r="AE497" s="65"/>
      <c r="AF497" s="2"/>
      <c r="AG497" s="64"/>
      <c r="AH497" s="50"/>
      <c r="AI497" s="50"/>
      <c r="AJ497" s="50"/>
      <c r="AK497" s="50"/>
      <c r="AL497" s="50"/>
      <c r="AM497" s="50"/>
      <c r="AN497" s="65"/>
      <c r="AO497" s="65"/>
      <c r="AP497" s="65"/>
      <c r="AQ497" s="64"/>
      <c r="AR497" s="50"/>
      <c r="AS497" s="50"/>
      <c r="AT497" s="50"/>
      <c r="AU497" s="50"/>
      <c r="AV497" s="50"/>
      <c r="AW497" s="50"/>
      <c r="AX497" s="65"/>
      <c r="AY497" s="65"/>
      <c r="AZ497" s="65"/>
      <c r="BA497" s="64"/>
      <c r="BB497" s="50"/>
      <c r="BC497" s="50"/>
    </row>
    <row r="498" spans="1:55" x14ac:dyDescent="0.25">
      <c r="A498" s="50"/>
      <c r="C498" s="50"/>
      <c r="D498" s="50"/>
      <c r="E498" s="50"/>
      <c r="F498" s="50"/>
      <c r="G498" s="50"/>
      <c r="H498" s="50"/>
      <c r="I498" s="50"/>
      <c r="J498" s="50"/>
      <c r="K498" s="50"/>
      <c r="L498" s="50"/>
      <c r="M498" s="65"/>
      <c r="N498" s="65"/>
      <c r="O498" s="65"/>
      <c r="P498" s="64"/>
      <c r="Q498" s="50"/>
      <c r="R498" s="50"/>
      <c r="S498" s="50"/>
      <c r="T498" s="50"/>
      <c r="U498" s="50"/>
      <c r="V498" s="65"/>
      <c r="W498" s="65"/>
      <c r="X498" s="65"/>
      <c r="Y498" s="64"/>
      <c r="Z498" s="52"/>
      <c r="AA498" s="50"/>
      <c r="AB498" s="50"/>
      <c r="AC498" s="50"/>
      <c r="AD498" s="65"/>
      <c r="AE498" s="65"/>
      <c r="AF498" s="2"/>
      <c r="AG498" s="64"/>
      <c r="AH498" s="50"/>
      <c r="AI498" s="50"/>
      <c r="AJ498" s="50"/>
      <c r="AK498" s="50"/>
      <c r="AL498" s="50"/>
      <c r="AM498" s="50"/>
      <c r="AN498" s="65"/>
      <c r="AO498" s="65"/>
      <c r="AP498" s="65"/>
      <c r="AQ498" s="64"/>
      <c r="AR498" s="50"/>
      <c r="AS498" s="50"/>
      <c r="AT498" s="50"/>
      <c r="AU498" s="50"/>
      <c r="AV498" s="50"/>
      <c r="AW498" s="50"/>
      <c r="AX498" s="65"/>
      <c r="AY498" s="65"/>
      <c r="AZ498" s="65"/>
      <c r="BA498" s="64"/>
      <c r="BB498" s="50"/>
      <c r="BC498" s="50"/>
    </row>
    <row r="499" spans="1:55" x14ac:dyDescent="0.25">
      <c r="A499" s="50"/>
      <c r="C499" s="50"/>
      <c r="D499" s="50"/>
      <c r="E499" s="50"/>
      <c r="F499" s="50"/>
      <c r="G499" s="50"/>
      <c r="H499" s="50"/>
      <c r="I499" s="50"/>
      <c r="J499" s="50"/>
      <c r="K499" s="50"/>
      <c r="L499" s="50"/>
      <c r="M499" s="65"/>
      <c r="N499" s="65"/>
      <c r="O499" s="65"/>
      <c r="P499" s="64"/>
      <c r="Q499" s="50"/>
      <c r="R499" s="50"/>
      <c r="S499" s="50"/>
      <c r="T499" s="50"/>
      <c r="U499" s="50"/>
      <c r="V499" s="65"/>
      <c r="W499" s="65"/>
      <c r="X499" s="65"/>
      <c r="Y499" s="64"/>
      <c r="Z499" s="52"/>
      <c r="AA499" s="50"/>
      <c r="AB499" s="50"/>
      <c r="AC499" s="50"/>
      <c r="AD499" s="65"/>
      <c r="AE499" s="65"/>
      <c r="AF499" s="2"/>
      <c r="AG499" s="64"/>
      <c r="AH499" s="50"/>
      <c r="AI499" s="50"/>
      <c r="AJ499" s="50"/>
      <c r="AK499" s="50"/>
      <c r="AL499" s="50"/>
      <c r="AM499" s="50"/>
      <c r="AN499" s="65"/>
      <c r="AO499" s="65"/>
      <c r="AP499" s="65"/>
      <c r="AQ499" s="64"/>
      <c r="AR499" s="50"/>
      <c r="AS499" s="50"/>
      <c r="AT499" s="50"/>
      <c r="AU499" s="50"/>
      <c r="AV499" s="50"/>
      <c r="AW499" s="50"/>
      <c r="AX499" s="65"/>
      <c r="AY499" s="65"/>
      <c r="AZ499" s="65"/>
      <c r="BA499" s="64"/>
      <c r="BB499" s="50"/>
      <c r="BC499" s="50"/>
    </row>
    <row r="500" spans="1:55" x14ac:dyDescent="0.25">
      <c r="A500" s="50"/>
      <c r="C500" s="50"/>
      <c r="D500" s="50"/>
      <c r="E500" s="50"/>
      <c r="F500" s="50"/>
      <c r="G500" s="50"/>
      <c r="H500" s="50"/>
      <c r="I500" s="50"/>
      <c r="J500" s="50"/>
      <c r="K500" s="50"/>
      <c r="L500" s="50"/>
      <c r="M500" s="65"/>
      <c r="N500" s="65"/>
      <c r="O500" s="65"/>
      <c r="P500" s="64"/>
      <c r="Q500" s="50"/>
      <c r="R500" s="50"/>
      <c r="S500" s="50"/>
      <c r="T500" s="50"/>
      <c r="U500" s="50"/>
      <c r="V500" s="65"/>
      <c r="W500" s="65"/>
      <c r="X500" s="65"/>
      <c r="Y500" s="64"/>
      <c r="Z500" s="52"/>
      <c r="AA500" s="50"/>
      <c r="AB500" s="50"/>
      <c r="AC500" s="50"/>
      <c r="AD500" s="65"/>
      <c r="AE500" s="65"/>
      <c r="AF500" s="2"/>
      <c r="AG500" s="64"/>
      <c r="AH500" s="50"/>
      <c r="AI500" s="50"/>
      <c r="AJ500" s="50"/>
      <c r="AK500" s="50"/>
      <c r="AL500" s="50"/>
      <c r="AM500" s="50"/>
      <c r="AN500" s="65"/>
      <c r="AO500" s="65"/>
      <c r="AP500" s="65"/>
      <c r="AQ500" s="64"/>
      <c r="AR500" s="50"/>
      <c r="AS500" s="50"/>
      <c r="AT500" s="50"/>
      <c r="AU500" s="50"/>
      <c r="AV500" s="50"/>
      <c r="AW500" s="50"/>
      <c r="AX500" s="65"/>
      <c r="AY500" s="65"/>
      <c r="AZ500" s="65"/>
      <c r="BA500" s="64"/>
      <c r="BB500" s="50"/>
      <c r="BC500" s="50"/>
    </row>
    <row r="501" spans="1:55" x14ac:dyDescent="0.25">
      <c r="A501" s="50"/>
      <c r="C501" s="50"/>
      <c r="D501" s="50"/>
      <c r="E501" s="50"/>
      <c r="F501" s="50"/>
      <c r="G501" s="50"/>
      <c r="H501" s="50"/>
      <c r="I501" s="50"/>
      <c r="J501" s="50"/>
      <c r="K501" s="50"/>
      <c r="L501" s="50"/>
      <c r="M501" s="65"/>
      <c r="N501" s="65"/>
      <c r="O501" s="65"/>
      <c r="P501" s="64"/>
      <c r="Q501" s="50"/>
      <c r="R501" s="50"/>
      <c r="S501" s="50"/>
      <c r="T501" s="50"/>
      <c r="U501" s="50"/>
      <c r="V501" s="65"/>
      <c r="W501" s="65"/>
      <c r="X501" s="65"/>
      <c r="Y501" s="64"/>
      <c r="Z501" s="52"/>
      <c r="AA501" s="50"/>
      <c r="AB501" s="50"/>
      <c r="AC501" s="50"/>
      <c r="AD501" s="65"/>
      <c r="AE501" s="65"/>
      <c r="AF501" s="2"/>
      <c r="AG501" s="64"/>
      <c r="AH501" s="50"/>
      <c r="AI501" s="50"/>
      <c r="AJ501" s="50"/>
      <c r="AK501" s="50"/>
      <c r="AL501" s="50"/>
      <c r="AM501" s="50"/>
      <c r="AN501" s="65"/>
      <c r="AO501" s="65"/>
      <c r="AP501" s="65"/>
      <c r="AQ501" s="64"/>
      <c r="AR501" s="50"/>
      <c r="AS501" s="50"/>
      <c r="AT501" s="50"/>
      <c r="AU501" s="50"/>
      <c r="AV501" s="50"/>
      <c r="AW501" s="50"/>
      <c r="AX501" s="65"/>
      <c r="AY501" s="65"/>
      <c r="AZ501" s="65"/>
      <c r="BA501" s="64"/>
      <c r="BB501" s="50"/>
      <c r="BC501" s="50"/>
    </row>
    <row r="502" spans="1:55" x14ac:dyDescent="0.25">
      <c r="A502" s="50"/>
      <c r="C502" s="50"/>
      <c r="D502" s="50"/>
      <c r="E502" s="50"/>
      <c r="F502" s="50"/>
      <c r="G502" s="50"/>
      <c r="H502" s="50"/>
      <c r="I502" s="50"/>
      <c r="J502" s="50"/>
      <c r="K502" s="50"/>
      <c r="L502" s="50"/>
      <c r="M502" s="65"/>
      <c r="N502" s="65"/>
      <c r="O502" s="65"/>
      <c r="P502" s="64"/>
      <c r="Q502" s="50"/>
      <c r="R502" s="50"/>
      <c r="S502" s="50"/>
      <c r="T502" s="50"/>
      <c r="U502" s="50"/>
      <c r="V502" s="65"/>
      <c r="W502" s="65"/>
      <c r="X502" s="65"/>
      <c r="Y502" s="64"/>
      <c r="Z502" s="52"/>
      <c r="AA502" s="50"/>
      <c r="AB502" s="50"/>
      <c r="AC502" s="50"/>
      <c r="AD502" s="65"/>
      <c r="AE502" s="65"/>
      <c r="AF502" s="2"/>
      <c r="AG502" s="64"/>
      <c r="AH502" s="50"/>
      <c r="AI502" s="50"/>
      <c r="AJ502" s="50"/>
      <c r="AK502" s="50"/>
      <c r="AL502" s="50"/>
      <c r="AM502" s="50"/>
      <c r="AN502" s="65"/>
      <c r="AO502" s="65"/>
      <c r="AP502" s="65"/>
      <c r="AQ502" s="64"/>
      <c r="AR502" s="50"/>
      <c r="AS502" s="50"/>
      <c r="AT502" s="50"/>
      <c r="AU502" s="50"/>
      <c r="AV502" s="50"/>
      <c r="AW502" s="50"/>
      <c r="AX502" s="65"/>
      <c r="AY502" s="65"/>
      <c r="AZ502" s="65"/>
      <c r="BA502" s="64"/>
      <c r="BB502" s="50"/>
      <c r="BC502" s="50"/>
    </row>
    <row r="503" spans="1:55" x14ac:dyDescent="0.25">
      <c r="A503" s="50"/>
      <c r="C503" s="50"/>
      <c r="D503" s="50"/>
      <c r="E503" s="50"/>
      <c r="F503" s="50"/>
      <c r="G503" s="50"/>
      <c r="H503" s="50"/>
      <c r="I503" s="50"/>
      <c r="J503" s="50"/>
      <c r="K503" s="50"/>
      <c r="L503" s="50"/>
      <c r="M503" s="65"/>
      <c r="N503" s="65"/>
      <c r="O503" s="65"/>
      <c r="P503" s="64"/>
      <c r="Q503" s="50"/>
      <c r="R503" s="50"/>
      <c r="S503" s="50"/>
      <c r="T503" s="50"/>
      <c r="U503" s="50"/>
      <c r="V503" s="65"/>
      <c r="W503" s="65"/>
      <c r="X503" s="65"/>
      <c r="Y503" s="64"/>
      <c r="Z503" s="52"/>
      <c r="AA503" s="50"/>
      <c r="AB503" s="50"/>
      <c r="AC503" s="50"/>
      <c r="AD503" s="65"/>
      <c r="AE503" s="65"/>
      <c r="AF503" s="2"/>
      <c r="AG503" s="64"/>
      <c r="AH503" s="50"/>
      <c r="AI503" s="50"/>
      <c r="AJ503" s="50"/>
      <c r="AK503" s="50"/>
      <c r="AL503" s="50"/>
      <c r="AM503" s="50"/>
      <c r="AN503" s="65"/>
      <c r="AO503" s="65"/>
      <c r="AP503" s="65"/>
      <c r="AQ503" s="64"/>
      <c r="AR503" s="50"/>
      <c r="AS503" s="50"/>
      <c r="AT503" s="50"/>
      <c r="AU503" s="50"/>
      <c r="AV503" s="50"/>
      <c r="AW503" s="50"/>
      <c r="AX503" s="65"/>
      <c r="AY503" s="65"/>
      <c r="AZ503" s="65"/>
      <c r="BA503" s="64"/>
      <c r="BB503" s="50"/>
      <c r="BC503" s="50"/>
    </row>
    <row r="504" spans="1:55" x14ac:dyDescent="0.25">
      <c r="A504" s="50"/>
      <c r="C504" s="50"/>
      <c r="D504" s="50"/>
      <c r="E504" s="50"/>
      <c r="F504" s="50"/>
      <c r="G504" s="50"/>
      <c r="H504" s="50"/>
      <c r="I504" s="50"/>
      <c r="J504" s="50"/>
      <c r="K504" s="50"/>
      <c r="L504" s="50"/>
      <c r="M504" s="65"/>
      <c r="N504" s="65"/>
      <c r="O504" s="65"/>
      <c r="P504" s="64"/>
      <c r="Q504" s="50"/>
      <c r="R504" s="50"/>
      <c r="S504" s="50"/>
      <c r="T504" s="50"/>
      <c r="U504" s="50"/>
      <c r="V504" s="65"/>
      <c r="W504" s="65"/>
      <c r="X504" s="65"/>
      <c r="Y504" s="64"/>
      <c r="Z504" s="52"/>
      <c r="AA504" s="50"/>
      <c r="AB504" s="50"/>
      <c r="AC504" s="50"/>
      <c r="AD504" s="65"/>
      <c r="AE504" s="65"/>
      <c r="AF504" s="2"/>
      <c r="AG504" s="64"/>
      <c r="AH504" s="50"/>
      <c r="AI504" s="50"/>
      <c r="AJ504" s="50"/>
      <c r="AK504" s="50"/>
      <c r="AL504" s="50"/>
      <c r="AM504" s="50"/>
      <c r="AN504" s="65"/>
      <c r="AO504" s="65"/>
      <c r="AP504" s="65"/>
      <c r="AQ504" s="64"/>
      <c r="AR504" s="50"/>
      <c r="AS504" s="50"/>
      <c r="AT504" s="50"/>
      <c r="AU504" s="50"/>
      <c r="AV504" s="50"/>
      <c r="AW504" s="50"/>
      <c r="AX504" s="65"/>
      <c r="AY504" s="65"/>
      <c r="AZ504" s="65"/>
      <c r="BA504" s="64"/>
      <c r="BB504" s="50"/>
      <c r="BC504" s="50"/>
    </row>
    <row r="505" spans="1:55" x14ac:dyDescent="0.25">
      <c r="A505" s="50"/>
      <c r="C505" s="50"/>
      <c r="D505" s="50"/>
      <c r="E505" s="50"/>
      <c r="F505" s="50"/>
      <c r="G505" s="50"/>
      <c r="H505" s="50"/>
      <c r="I505" s="50"/>
      <c r="J505" s="50"/>
      <c r="K505" s="50"/>
      <c r="L505" s="50"/>
      <c r="M505" s="65"/>
      <c r="N505" s="65"/>
      <c r="O505" s="65"/>
      <c r="P505" s="64"/>
      <c r="Q505" s="50"/>
      <c r="R505" s="50"/>
      <c r="S505" s="50"/>
      <c r="T505" s="50"/>
      <c r="U505" s="50"/>
      <c r="V505" s="65"/>
      <c r="W505" s="65"/>
      <c r="X505" s="65"/>
      <c r="Y505" s="64"/>
      <c r="Z505" s="52"/>
      <c r="AA505" s="50"/>
      <c r="AB505" s="50"/>
      <c r="AC505" s="50"/>
      <c r="AD505" s="65"/>
      <c r="AE505" s="65"/>
      <c r="AF505" s="2"/>
      <c r="AG505" s="64"/>
      <c r="AH505" s="50"/>
      <c r="AI505" s="50"/>
      <c r="AJ505" s="50"/>
      <c r="AK505" s="50"/>
      <c r="AL505" s="50"/>
      <c r="AM505" s="50"/>
      <c r="AN505" s="65"/>
      <c r="AO505" s="65"/>
      <c r="AP505" s="65"/>
      <c r="AQ505" s="64"/>
      <c r="AR505" s="50"/>
      <c r="AS505" s="50"/>
      <c r="AT505" s="50"/>
      <c r="AU505" s="50"/>
      <c r="AV505" s="50"/>
      <c r="AW505" s="50"/>
      <c r="AX505" s="65"/>
      <c r="AY505" s="65"/>
      <c r="AZ505" s="65"/>
      <c r="BA505" s="64"/>
      <c r="BB505" s="50"/>
      <c r="BC505" s="50"/>
    </row>
    <row r="506" spans="1:55" x14ac:dyDescent="0.25">
      <c r="A506" s="50"/>
      <c r="C506" s="50"/>
      <c r="D506" s="50"/>
      <c r="E506" s="50"/>
      <c r="F506" s="50"/>
      <c r="G506" s="50"/>
      <c r="H506" s="50"/>
      <c r="I506" s="50"/>
      <c r="J506" s="50"/>
      <c r="K506" s="50"/>
      <c r="L506" s="50"/>
      <c r="M506" s="65"/>
      <c r="N506" s="65"/>
      <c r="O506" s="65"/>
      <c r="P506" s="64"/>
      <c r="Q506" s="50"/>
      <c r="R506" s="50"/>
      <c r="S506" s="50"/>
      <c r="T506" s="50"/>
      <c r="U506" s="50"/>
      <c r="V506" s="65"/>
      <c r="W506" s="65"/>
      <c r="X506" s="65"/>
      <c r="Y506" s="64"/>
      <c r="Z506" s="52"/>
      <c r="AA506" s="50"/>
      <c r="AB506" s="50"/>
      <c r="AC506" s="50"/>
      <c r="AD506" s="65"/>
      <c r="AE506" s="65"/>
      <c r="AF506" s="2"/>
      <c r="AG506" s="64"/>
      <c r="AH506" s="50"/>
      <c r="AI506" s="50"/>
      <c r="AJ506" s="50"/>
      <c r="AK506" s="50"/>
      <c r="AL506" s="50"/>
      <c r="AM506" s="50"/>
      <c r="AN506" s="65"/>
      <c r="AO506" s="65"/>
      <c r="AP506" s="65"/>
      <c r="AQ506" s="64"/>
      <c r="AR506" s="50"/>
      <c r="AS506" s="50"/>
      <c r="AT506" s="50"/>
      <c r="AU506" s="50"/>
      <c r="AV506" s="50"/>
      <c r="AW506" s="50"/>
      <c r="AX506" s="65"/>
      <c r="AY506" s="65"/>
      <c r="AZ506" s="65"/>
      <c r="BA506" s="64"/>
      <c r="BB506" s="50"/>
      <c r="BC506" s="50"/>
    </row>
    <row r="507" spans="1:55" x14ac:dyDescent="0.25">
      <c r="A507" s="50"/>
      <c r="C507" s="50"/>
      <c r="D507" s="50"/>
      <c r="E507" s="50"/>
      <c r="F507" s="50"/>
      <c r="G507" s="50"/>
      <c r="H507" s="50"/>
      <c r="I507" s="50"/>
      <c r="J507" s="50"/>
      <c r="K507" s="50"/>
      <c r="L507" s="50"/>
      <c r="M507" s="65"/>
      <c r="N507" s="65"/>
      <c r="O507" s="65"/>
      <c r="P507" s="64"/>
      <c r="Q507" s="50"/>
      <c r="R507" s="50"/>
      <c r="S507" s="50"/>
      <c r="T507" s="50"/>
      <c r="U507" s="50"/>
      <c r="V507" s="65"/>
      <c r="W507" s="65"/>
      <c r="X507" s="65"/>
      <c r="Y507" s="64"/>
      <c r="Z507" s="52"/>
      <c r="AA507" s="50"/>
      <c r="AB507" s="50"/>
      <c r="AC507" s="50"/>
      <c r="AD507" s="65"/>
      <c r="AE507" s="65"/>
      <c r="AF507" s="2"/>
      <c r="AG507" s="64"/>
      <c r="AH507" s="50"/>
      <c r="AI507" s="50"/>
      <c r="AJ507" s="50"/>
      <c r="AK507" s="50"/>
      <c r="AL507" s="50"/>
      <c r="AM507" s="50"/>
      <c r="AN507" s="65"/>
      <c r="AO507" s="65"/>
      <c r="AP507" s="65"/>
      <c r="AQ507" s="64"/>
      <c r="AR507" s="50"/>
      <c r="AS507" s="50"/>
      <c r="AT507" s="50"/>
      <c r="AU507" s="50"/>
      <c r="AV507" s="50"/>
      <c r="AW507" s="50"/>
      <c r="AX507" s="65"/>
      <c r="AY507" s="65"/>
      <c r="AZ507" s="65"/>
      <c r="BA507" s="64"/>
      <c r="BB507" s="50"/>
      <c r="BC507" s="50"/>
    </row>
    <row r="508" spans="1:55" x14ac:dyDescent="0.25">
      <c r="A508" s="50"/>
      <c r="C508" s="50"/>
      <c r="D508" s="50"/>
      <c r="E508" s="50"/>
      <c r="F508" s="50"/>
      <c r="G508" s="50"/>
      <c r="H508" s="50"/>
      <c r="I508" s="50"/>
      <c r="J508" s="50"/>
      <c r="K508" s="50"/>
      <c r="L508" s="50"/>
      <c r="M508" s="65"/>
      <c r="N508" s="65"/>
      <c r="O508" s="65"/>
      <c r="P508" s="64"/>
      <c r="Q508" s="50"/>
      <c r="R508" s="50"/>
      <c r="S508" s="50"/>
      <c r="T508" s="50"/>
      <c r="U508" s="50"/>
      <c r="V508" s="65"/>
      <c r="W508" s="65"/>
      <c r="X508" s="65"/>
      <c r="Y508" s="64"/>
      <c r="Z508" s="52"/>
      <c r="AA508" s="50"/>
      <c r="AB508" s="50"/>
      <c r="AC508" s="50"/>
      <c r="AD508" s="65"/>
      <c r="AE508" s="65"/>
      <c r="AF508" s="2"/>
      <c r="AG508" s="64"/>
      <c r="AH508" s="50"/>
      <c r="AI508" s="50"/>
      <c r="AJ508" s="50"/>
      <c r="AK508" s="50"/>
      <c r="AL508" s="50"/>
      <c r="AM508" s="50"/>
      <c r="AN508" s="65"/>
      <c r="AO508" s="65"/>
      <c r="AP508" s="65"/>
      <c r="AQ508" s="64"/>
      <c r="AR508" s="50"/>
      <c r="AS508" s="50"/>
      <c r="AT508" s="50"/>
      <c r="AU508" s="50"/>
      <c r="AV508" s="50"/>
      <c r="AW508" s="50"/>
      <c r="AX508" s="65"/>
      <c r="AY508" s="65"/>
      <c r="AZ508" s="65"/>
      <c r="BA508" s="64"/>
      <c r="BB508" s="50"/>
      <c r="BC508" s="50"/>
    </row>
    <row r="509" spans="1:55" x14ac:dyDescent="0.25">
      <c r="A509" s="50"/>
      <c r="C509" s="50"/>
      <c r="D509" s="50"/>
      <c r="E509" s="50"/>
      <c r="F509" s="50"/>
      <c r="G509" s="50"/>
      <c r="H509" s="50"/>
      <c r="I509" s="50"/>
      <c r="J509" s="50"/>
      <c r="K509" s="50"/>
      <c r="L509" s="50"/>
      <c r="M509" s="65"/>
      <c r="N509" s="65"/>
      <c r="O509" s="65"/>
      <c r="P509" s="64"/>
      <c r="Q509" s="50"/>
      <c r="R509" s="50"/>
      <c r="S509" s="50"/>
      <c r="T509" s="50"/>
      <c r="U509" s="50"/>
      <c r="V509" s="65"/>
      <c r="W509" s="65"/>
      <c r="X509" s="65"/>
      <c r="Y509" s="64"/>
      <c r="Z509" s="52"/>
      <c r="AA509" s="50"/>
      <c r="AB509" s="50"/>
      <c r="AC509" s="50"/>
      <c r="AD509" s="65"/>
      <c r="AE509" s="65"/>
      <c r="AF509" s="2"/>
      <c r="AG509" s="64"/>
      <c r="AH509" s="50"/>
      <c r="AI509" s="50"/>
      <c r="AJ509" s="50"/>
      <c r="AK509" s="50"/>
      <c r="AL509" s="50"/>
      <c r="AM509" s="50"/>
      <c r="AN509" s="65"/>
      <c r="AO509" s="65"/>
      <c r="AP509" s="65"/>
      <c r="AQ509" s="64"/>
      <c r="AR509" s="50"/>
      <c r="AS509" s="50"/>
      <c r="AT509" s="50"/>
      <c r="AU509" s="50"/>
      <c r="AV509" s="50"/>
      <c r="AW509" s="50"/>
      <c r="AX509" s="65"/>
      <c r="AY509" s="65"/>
      <c r="AZ509" s="65"/>
      <c r="BA509" s="64"/>
      <c r="BB509" s="50"/>
      <c r="BC509" s="50"/>
    </row>
    <row r="510" spans="1:55" x14ac:dyDescent="0.25">
      <c r="A510" s="50"/>
      <c r="C510" s="50"/>
      <c r="D510" s="50"/>
      <c r="E510" s="50"/>
      <c r="F510" s="50"/>
      <c r="G510" s="50"/>
      <c r="H510" s="50"/>
      <c r="I510" s="50"/>
      <c r="J510" s="50"/>
      <c r="K510" s="50"/>
      <c r="L510" s="50"/>
      <c r="M510" s="65"/>
      <c r="N510" s="65"/>
      <c r="O510" s="65"/>
      <c r="P510" s="64"/>
      <c r="Q510" s="50"/>
      <c r="R510" s="50"/>
      <c r="S510" s="50"/>
      <c r="T510" s="50"/>
      <c r="U510" s="50"/>
      <c r="V510" s="65"/>
      <c r="W510" s="65"/>
      <c r="X510" s="65"/>
      <c r="Y510" s="64"/>
      <c r="Z510" s="52"/>
      <c r="AA510" s="50"/>
      <c r="AB510" s="50"/>
      <c r="AC510" s="50"/>
      <c r="AD510" s="65"/>
      <c r="AE510" s="65"/>
      <c r="AF510" s="2"/>
      <c r="AG510" s="64"/>
      <c r="AH510" s="50"/>
      <c r="AI510" s="50"/>
      <c r="AJ510" s="50"/>
      <c r="AK510" s="50"/>
      <c r="AL510" s="50"/>
      <c r="AM510" s="50"/>
      <c r="AN510" s="65"/>
      <c r="AO510" s="65"/>
      <c r="AP510" s="65"/>
      <c r="AQ510" s="64"/>
      <c r="AR510" s="50"/>
      <c r="AS510" s="50"/>
      <c r="AT510" s="50"/>
      <c r="AU510" s="50"/>
      <c r="AV510" s="50"/>
      <c r="AW510" s="50"/>
      <c r="AX510" s="65"/>
      <c r="AY510" s="65"/>
      <c r="AZ510" s="65"/>
      <c r="BA510" s="64"/>
      <c r="BB510" s="50"/>
      <c r="BC510" s="50"/>
    </row>
    <row r="511" spans="1:55" x14ac:dyDescent="0.25">
      <c r="A511" s="50"/>
      <c r="C511" s="50"/>
      <c r="D511" s="50"/>
      <c r="E511" s="50"/>
      <c r="F511" s="50"/>
      <c r="G511" s="50"/>
      <c r="H511" s="50"/>
      <c r="I511" s="50"/>
      <c r="J511" s="50"/>
      <c r="K511" s="50"/>
      <c r="L511" s="50"/>
      <c r="M511" s="65"/>
      <c r="N511" s="65"/>
      <c r="O511" s="65"/>
      <c r="P511" s="64"/>
      <c r="Q511" s="50"/>
      <c r="R511" s="50"/>
      <c r="S511" s="50"/>
      <c r="T511" s="50"/>
      <c r="U511" s="50"/>
      <c r="V511" s="65"/>
      <c r="W511" s="65"/>
      <c r="X511" s="65"/>
      <c r="Y511" s="64"/>
      <c r="Z511" s="52"/>
      <c r="AA511" s="50"/>
      <c r="AB511" s="50"/>
      <c r="AC511" s="50"/>
      <c r="AD511" s="65"/>
      <c r="AE511" s="65"/>
      <c r="AF511" s="2"/>
      <c r="AG511" s="64"/>
      <c r="AH511" s="50"/>
      <c r="AI511" s="50"/>
      <c r="AJ511" s="50"/>
      <c r="AK511" s="50"/>
      <c r="AL511" s="50"/>
      <c r="AM511" s="50"/>
      <c r="AN511" s="65"/>
      <c r="AO511" s="65"/>
      <c r="AP511" s="65"/>
      <c r="AQ511" s="64"/>
      <c r="AR511" s="50"/>
      <c r="AS511" s="50"/>
      <c r="AT511" s="50"/>
      <c r="AU511" s="50"/>
      <c r="AV511" s="50"/>
      <c r="AW511" s="50"/>
      <c r="AX511" s="65"/>
      <c r="AY511" s="65"/>
      <c r="AZ511" s="65"/>
      <c r="BA511" s="64"/>
      <c r="BB511" s="50"/>
      <c r="BC511" s="50"/>
    </row>
    <row r="512" spans="1:55" x14ac:dyDescent="0.25">
      <c r="A512" s="50"/>
      <c r="C512" s="50"/>
      <c r="D512" s="50"/>
      <c r="E512" s="50"/>
      <c r="F512" s="50"/>
      <c r="G512" s="50"/>
      <c r="H512" s="50"/>
      <c r="I512" s="50"/>
      <c r="J512" s="50"/>
      <c r="K512" s="50"/>
      <c r="L512" s="50"/>
      <c r="M512" s="65"/>
      <c r="N512" s="65"/>
      <c r="O512" s="65"/>
      <c r="P512" s="64"/>
      <c r="Q512" s="50"/>
      <c r="R512" s="50"/>
      <c r="S512" s="50"/>
      <c r="T512" s="50"/>
      <c r="U512" s="50"/>
      <c r="V512" s="65"/>
      <c r="W512" s="65"/>
      <c r="X512" s="65"/>
      <c r="Y512" s="64"/>
      <c r="Z512" s="52"/>
      <c r="AA512" s="50"/>
      <c r="AB512" s="50"/>
      <c r="AC512" s="50"/>
      <c r="AD512" s="65"/>
      <c r="AE512" s="65"/>
      <c r="AF512" s="2"/>
      <c r="AG512" s="64"/>
      <c r="AH512" s="50"/>
      <c r="AI512" s="50"/>
      <c r="AJ512" s="50"/>
      <c r="AK512" s="50"/>
      <c r="AL512" s="50"/>
      <c r="AM512" s="50"/>
      <c r="AN512" s="65"/>
      <c r="AO512" s="65"/>
      <c r="AP512" s="65"/>
      <c r="AQ512" s="64"/>
      <c r="AR512" s="50"/>
      <c r="AS512" s="50"/>
      <c r="AT512" s="50"/>
      <c r="AU512" s="50"/>
      <c r="AV512" s="50"/>
      <c r="AW512" s="50"/>
      <c r="AX512" s="65"/>
      <c r="AY512" s="65"/>
      <c r="AZ512" s="65"/>
      <c r="BA512" s="64"/>
      <c r="BB512" s="50"/>
      <c r="BC512" s="50"/>
    </row>
    <row r="513" spans="1:55" x14ac:dyDescent="0.25">
      <c r="A513" s="50"/>
      <c r="C513" s="50"/>
      <c r="D513" s="50"/>
      <c r="E513" s="50"/>
      <c r="F513" s="50"/>
      <c r="G513" s="50"/>
      <c r="H513" s="50"/>
      <c r="I513" s="50"/>
      <c r="J513" s="50"/>
      <c r="K513" s="50"/>
      <c r="L513" s="50"/>
      <c r="M513" s="65"/>
      <c r="N513" s="65"/>
      <c r="O513" s="65"/>
      <c r="P513" s="64"/>
      <c r="Q513" s="50"/>
      <c r="R513" s="50"/>
      <c r="S513" s="50"/>
      <c r="T513" s="50"/>
      <c r="U513" s="50"/>
      <c r="V513" s="65"/>
      <c r="W513" s="65"/>
      <c r="X513" s="65"/>
      <c r="Y513" s="64"/>
      <c r="Z513" s="52"/>
      <c r="AA513" s="50"/>
      <c r="AB513" s="50"/>
      <c r="AC513" s="50"/>
      <c r="AD513" s="65"/>
      <c r="AE513" s="65"/>
      <c r="AF513" s="2"/>
      <c r="AG513" s="64"/>
      <c r="AH513" s="50"/>
      <c r="AI513" s="50"/>
      <c r="AJ513" s="50"/>
      <c r="AK513" s="50"/>
      <c r="AL513" s="50"/>
      <c r="AM513" s="50"/>
      <c r="AN513" s="65"/>
      <c r="AO513" s="65"/>
      <c r="AP513" s="65"/>
      <c r="AQ513" s="64"/>
      <c r="AR513" s="50"/>
      <c r="AS513" s="50"/>
      <c r="AT513" s="50"/>
      <c r="AU513" s="50"/>
      <c r="AV513" s="50"/>
      <c r="AW513" s="50"/>
      <c r="AX513" s="65"/>
      <c r="AY513" s="65"/>
      <c r="AZ513" s="65"/>
      <c r="BA513" s="64"/>
      <c r="BB513" s="50"/>
      <c r="BC513" s="50"/>
    </row>
    <row r="514" spans="1:55" x14ac:dyDescent="0.25">
      <c r="A514" s="50"/>
      <c r="C514" s="50"/>
      <c r="D514" s="50"/>
      <c r="E514" s="50"/>
      <c r="F514" s="50"/>
      <c r="G514" s="50"/>
      <c r="H514" s="50"/>
      <c r="I514" s="50"/>
      <c r="J514" s="50"/>
      <c r="K514" s="50"/>
      <c r="L514" s="50"/>
      <c r="M514" s="65"/>
      <c r="N514" s="65"/>
      <c r="O514" s="65"/>
      <c r="P514" s="64"/>
      <c r="Q514" s="50"/>
      <c r="R514" s="50"/>
      <c r="S514" s="50"/>
      <c r="T514" s="50"/>
      <c r="U514" s="50"/>
      <c r="V514" s="65"/>
      <c r="W514" s="65"/>
      <c r="X514" s="65"/>
      <c r="Y514" s="64"/>
      <c r="Z514" s="52"/>
      <c r="AA514" s="50"/>
      <c r="AB514" s="50"/>
      <c r="AC514" s="50"/>
      <c r="AD514" s="65"/>
      <c r="AE514" s="65"/>
      <c r="AF514" s="2"/>
      <c r="AG514" s="64"/>
      <c r="AH514" s="50"/>
      <c r="AI514" s="50"/>
      <c r="AJ514" s="50"/>
      <c r="AK514" s="50"/>
      <c r="AL514" s="50"/>
      <c r="AM514" s="50"/>
      <c r="AN514" s="65"/>
      <c r="AO514" s="65"/>
      <c r="AP514" s="65"/>
      <c r="AQ514" s="64"/>
      <c r="AR514" s="50"/>
      <c r="AS514" s="50"/>
      <c r="AT514" s="50"/>
      <c r="AU514" s="50"/>
      <c r="AV514" s="50"/>
      <c r="AW514" s="50"/>
      <c r="AX514" s="65"/>
      <c r="AY514" s="65"/>
      <c r="AZ514" s="65"/>
      <c r="BA514" s="64"/>
      <c r="BB514" s="50"/>
      <c r="BC514" s="50"/>
    </row>
    <row r="515" spans="1:55" x14ac:dyDescent="0.25">
      <c r="A515" s="50"/>
      <c r="C515" s="50"/>
      <c r="D515" s="50"/>
      <c r="E515" s="50"/>
      <c r="F515" s="50"/>
      <c r="G515" s="50"/>
      <c r="H515" s="50"/>
      <c r="I515" s="50"/>
      <c r="J515" s="50"/>
      <c r="K515" s="50"/>
      <c r="L515" s="50"/>
      <c r="M515" s="65"/>
      <c r="N515" s="65"/>
      <c r="O515" s="65"/>
      <c r="P515" s="64"/>
      <c r="Q515" s="50"/>
      <c r="R515" s="50"/>
      <c r="S515" s="50"/>
      <c r="T515" s="50"/>
      <c r="U515" s="50"/>
      <c r="V515" s="65"/>
      <c r="W515" s="65"/>
      <c r="X515" s="65"/>
      <c r="Y515" s="64"/>
      <c r="Z515" s="52"/>
      <c r="AA515" s="50"/>
      <c r="AB515" s="50"/>
      <c r="AC515" s="50"/>
      <c r="AD515" s="65"/>
      <c r="AE515" s="65"/>
      <c r="AF515" s="2"/>
      <c r="AG515" s="64"/>
      <c r="AH515" s="50"/>
      <c r="AI515" s="50"/>
      <c r="AJ515" s="50"/>
      <c r="AK515" s="50"/>
      <c r="AL515" s="50"/>
      <c r="AM515" s="50"/>
      <c r="AN515" s="65"/>
      <c r="AO515" s="65"/>
      <c r="AP515" s="65"/>
      <c r="AQ515" s="64"/>
      <c r="AR515" s="50"/>
      <c r="AS515" s="50"/>
      <c r="AT515" s="50"/>
      <c r="AU515" s="50"/>
      <c r="AV515" s="50"/>
      <c r="AW515" s="50"/>
      <c r="AX515" s="65"/>
      <c r="AY515" s="65"/>
      <c r="AZ515" s="65"/>
      <c r="BA515" s="64"/>
      <c r="BB515" s="50"/>
      <c r="BC515" s="50"/>
    </row>
    <row r="516" spans="1:55" x14ac:dyDescent="0.25">
      <c r="A516" s="50"/>
      <c r="C516" s="50"/>
      <c r="D516" s="50"/>
      <c r="E516" s="50"/>
      <c r="F516" s="50"/>
      <c r="G516" s="50"/>
      <c r="H516" s="50"/>
      <c r="I516" s="50"/>
      <c r="J516" s="50"/>
      <c r="K516" s="50"/>
      <c r="L516" s="50"/>
      <c r="M516" s="65"/>
      <c r="N516" s="65"/>
      <c r="O516" s="65"/>
      <c r="P516" s="64"/>
      <c r="Q516" s="50"/>
      <c r="R516" s="50"/>
      <c r="S516" s="50"/>
      <c r="T516" s="50"/>
      <c r="U516" s="50"/>
      <c r="V516" s="65"/>
      <c r="W516" s="65"/>
      <c r="X516" s="65"/>
      <c r="Y516" s="64"/>
      <c r="Z516" s="52"/>
      <c r="AA516" s="50"/>
      <c r="AB516" s="50"/>
      <c r="AC516" s="50"/>
      <c r="AD516" s="65"/>
      <c r="AE516" s="65"/>
      <c r="AF516" s="2"/>
      <c r="AG516" s="64"/>
      <c r="AH516" s="50"/>
      <c r="AI516" s="50"/>
      <c r="AJ516" s="50"/>
      <c r="AK516" s="50"/>
      <c r="AL516" s="50"/>
      <c r="AM516" s="50"/>
      <c r="AN516" s="65"/>
      <c r="AO516" s="65"/>
      <c r="AP516" s="65"/>
      <c r="AQ516" s="64"/>
      <c r="AR516" s="50"/>
      <c r="AS516" s="50"/>
      <c r="AT516" s="50"/>
      <c r="AU516" s="50"/>
      <c r="AV516" s="50"/>
      <c r="AW516" s="50"/>
      <c r="AX516" s="65"/>
      <c r="AY516" s="65"/>
      <c r="AZ516" s="65"/>
      <c r="BA516" s="64"/>
      <c r="BB516" s="50"/>
      <c r="BC516" s="50"/>
    </row>
    <row r="517" spans="1:55" x14ac:dyDescent="0.25">
      <c r="A517" s="50"/>
      <c r="C517" s="50"/>
      <c r="D517" s="50"/>
      <c r="E517" s="50"/>
      <c r="F517" s="50"/>
      <c r="G517" s="50"/>
      <c r="H517" s="50"/>
      <c r="I517" s="50"/>
      <c r="J517" s="50"/>
      <c r="K517" s="50"/>
      <c r="L517" s="50"/>
      <c r="M517" s="65"/>
      <c r="N517" s="65"/>
      <c r="O517" s="65"/>
      <c r="P517" s="64"/>
      <c r="Q517" s="50"/>
      <c r="R517" s="50"/>
      <c r="S517" s="50"/>
      <c r="T517" s="50"/>
      <c r="U517" s="50"/>
      <c r="V517" s="65"/>
      <c r="W517" s="65"/>
      <c r="X517" s="65"/>
      <c r="Y517" s="64"/>
      <c r="Z517" s="52"/>
      <c r="AA517" s="50"/>
      <c r="AB517" s="50"/>
      <c r="AC517" s="50"/>
      <c r="AD517" s="65"/>
      <c r="AE517" s="65"/>
      <c r="AF517" s="2"/>
      <c r="AG517" s="64"/>
      <c r="AH517" s="50"/>
      <c r="AI517" s="50"/>
      <c r="AJ517" s="50"/>
      <c r="AK517" s="50"/>
      <c r="AL517" s="50"/>
      <c r="AM517" s="50"/>
      <c r="AN517" s="65"/>
      <c r="AO517" s="65"/>
      <c r="AP517" s="65"/>
      <c r="AQ517" s="64"/>
      <c r="AR517" s="50"/>
      <c r="AS517" s="50"/>
      <c r="AT517" s="50"/>
      <c r="AU517" s="50"/>
      <c r="AV517" s="50"/>
      <c r="AW517" s="50"/>
      <c r="AX517" s="65"/>
      <c r="AY517" s="65"/>
      <c r="AZ517" s="65"/>
      <c r="BA517" s="64"/>
      <c r="BB517" s="50"/>
      <c r="BC517" s="50"/>
    </row>
    <row r="518" spans="1:55" x14ac:dyDescent="0.25">
      <c r="A518" s="50"/>
      <c r="C518" s="50"/>
      <c r="D518" s="50"/>
      <c r="E518" s="50"/>
      <c r="F518" s="50"/>
      <c r="G518" s="50"/>
      <c r="H518" s="50"/>
      <c r="I518" s="50"/>
      <c r="J518" s="50"/>
      <c r="K518" s="50"/>
      <c r="L518" s="50"/>
      <c r="M518" s="65"/>
      <c r="N518" s="65"/>
      <c r="O518" s="65"/>
      <c r="P518" s="64"/>
      <c r="Q518" s="50"/>
      <c r="R518" s="50"/>
      <c r="S518" s="50"/>
      <c r="T518" s="50"/>
      <c r="U518" s="50"/>
      <c r="V518" s="65"/>
      <c r="W518" s="65"/>
      <c r="X518" s="65"/>
      <c r="Y518" s="64"/>
      <c r="Z518" s="52"/>
      <c r="AA518" s="50"/>
      <c r="AB518" s="50"/>
      <c r="AC518" s="50"/>
      <c r="AD518" s="65"/>
      <c r="AE518" s="65"/>
      <c r="AF518" s="2"/>
      <c r="AG518" s="64"/>
      <c r="AH518" s="50"/>
      <c r="AI518" s="50"/>
      <c r="AJ518" s="50"/>
      <c r="AK518" s="50"/>
      <c r="AL518" s="50"/>
      <c r="AM518" s="50"/>
      <c r="AN518" s="65"/>
      <c r="AO518" s="65"/>
      <c r="AP518" s="65"/>
      <c r="AQ518" s="64"/>
      <c r="AR518" s="50"/>
      <c r="AS518" s="50"/>
      <c r="AT518" s="50"/>
      <c r="AU518" s="50"/>
      <c r="AV518" s="50"/>
      <c r="AW518" s="50"/>
      <c r="AX518" s="65"/>
      <c r="AY518" s="65"/>
      <c r="AZ518" s="65"/>
      <c r="BA518" s="64"/>
      <c r="BB518" s="50"/>
      <c r="BC518" s="50"/>
    </row>
    <row r="519" spans="1:55" x14ac:dyDescent="0.25">
      <c r="A519" s="50"/>
      <c r="C519" s="50"/>
      <c r="D519" s="50"/>
      <c r="E519" s="50"/>
      <c r="F519" s="50"/>
      <c r="G519" s="50"/>
      <c r="H519" s="50"/>
      <c r="I519" s="50"/>
      <c r="J519" s="50"/>
      <c r="K519" s="50"/>
      <c r="L519" s="50"/>
      <c r="M519" s="65"/>
      <c r="N519" s="65"/>
      <c r="O519" s="65"/>
      <c r="P519" s="64"/>
      <c r="Q519" s="50"/>
      <c r="R519" s="50"/>
      <c r="S519" s="50"/>
      <c r="T519" s="50"/>
      <c r="U519" s="50"/>
      <c r="V519" s="65"/>
      <c r="W519" s="65"/>
      <c r="X519" s="65"/>
      <c r="Y519" s="64"/>
      <c r="Z519" s="52"/>
      <c r="AA519" s="50"/>
      <c r="AB519" s="50"/>
      <c r="AC519" s="50"/>
      <c r="AD519" s="65"/>
      <c r="AE519" s="65"/>
      <c r="AF519" s="2"/>
      <c r="AG519" s="64"/>
      <c r="AH519" s="50"/>
      <c r="AI519" s="50"/>
      <c r="AJ519" s="50"/>
      <c r="AK519" s="50"/>
      <c r="AL519" s="50"/>
      <c r="AM519" s="50"/>
      <c r="AN519" s="65"/>
      <c r="AO519" s="65"/>
      <c r="AP519" s="65"/>
      <c r="AQ519" s="64"/>
      <c r="AR519" s="50"/>
      <c r="AS519" s="50"/>
      <c r="AT519" s="50"/>
      <c r="AU519" s="50"/>
      <c r="AV519" s="50"/>
      <c r="AW519" s="50"/>
      <c r="AX519" s="65"/>
      <c r="AY519" s="65"/>
      <c r="AZ519" s="65"/>
      <c r="BA519" s="64"/>
      <c r="BB519" s="50"/>
      <c r="BC519" s="50"/>
    </row>
    <row r="520" spans="1:55" x14ac:dyDescent="0.25">
      <c r="A520" s="50"/>
      <c r="C520" s="50"/>
      <c r="D520" s="50"/>
      <c r="E520" s="50"/>
      <c r="F520" s="50"/>
      <c r="G520" s="50"/>
      <c r="H520" s="50"/>
      <c r="I520" s="50"/>
      <c r="J520" s="50"/>
      <c r="K520" s="50"/>
      <c r="L520" s="50"/>
      <c r="M520" s="65"/>
      <c r="N520" s="65"/>
      <c r="O520" s="65"/>
      <c r="P520" s="64"/>
      <c r="Q520" s="50"/>
      <c r="R520" s="50"/>
      <c r="S520" s="50"/>
      <c r="T520" s="50"/>
      <c r="U520" s="50"/>
      <c r="V520" s="65"/>
      <c r="W520" s="65"/>
      <c r="X520" s="65"/>
      <c r="Y520" s="64"/>
      <c r="Z520" s="52"/>
      <c r="AA520" s="50"/>
      <c r="AB520" s="50"/>
      <c r="AC520" s="50"/>
      <c r="AD520" s="65"/>
      <c r="AE520" s="65"/>
      <c r="AF520" s="2"/>
      <c r="AG520" s="64"/>
      <c r="AH520" s="50"/>
      <c r="AI520" s="50"/>
      <c r="AJ520" s="50"/>
      <c r="AK520" s="50"/>
      <c r="AL520" s="50"/>
      <c r="AM520" s="50"/>
      <c r="AN520" s="65"/>
      <c r="AO520" s="65"/>
      <c r="AP520" s="65"/>
      <c r="AQ520" s="64"/>
      <c r="AR520" s="50"/>
      <c r="AS520" s="50"/>
      <c r="AT520" s="50"/>
      <c r="AU520" s="50"/>
      <c r="AV520" s="50"/>
      <c r="AW520" s="50"/>
      <c r="AX520" s="65"/>
      <c r="AY520" s="65"/>
      <c r="AZ520" s="65"/>
      <c r="BA520" s="64"/>
      <c r="BB520" s="50"/>
      <c r="BC520" s="50"/>
    </row>
    <row r="521" spans="1:55" x14ac:dyDescent="0.25">
      <c r="A521" s="50"/>
      <c r="C521" s="50"/>
      <c r="D521" s="50"/>
      <c r="E521" s="50"/>
      <c r="F521" s="50"/>
      <c r="G521" s="50"/>
      <c r="H521" s="50"/>
      <c r="I521" s="50"/>
      <c r="J521" s="50"/>
      <c r="K521" s="50"/>
      <c r="L521" s="50"/>
      <c r="M521" s="65"/>
      <c r="N521" s="65"/>
      <c r="O521" s="65"/>
      <c r="P521" s="64"/>
      <c r="Q521" s="50"/>
      <c r="R521" s="50"/>
      <c r="S521" s="50"/>
      <c r="T521" s="50"/>
      <c r="U521" s="50"/>
      <c r="V521" s="65"/>
      <c r="W521" s="65"/>
      <c r="X521" s="65"/>
      <c r="Y521" s="64"/>
      <c r="Z521" s="52"/>
      <c r="AA521" s="50"/>
      <c r="AB521" s="50"/>
      <c r="AC521" s="50"/>
      <c r="AD521" s="65"/>
      <c r="AE521" s="65"/>
      <c r="AF521" s="2"/>
      <c r="AG521" s="64"/>
      <c r="AH521" s="50"/>
      <c r="AI521" s="50"/>
      <c r="AJ521" s="50"/>
      <c r="AK521" s="50"/>
      <c r="AL521" s="50"/>
      <c r="AM521" s="50"/>
      <c r="AN521" s="65"/>
      <c r="AO521" s="65"/>
      <c r="AP521" s="65"/>
      <c r="AQ521" s="64"/>
      <c r="AR521" s="50"/>
      <c r="AS521" s="50"/>
      <c r="AT521" s="50"/>
      <c r="AU521" s="50"/>
      <c r="AV521" s="50"/>
      <c r="AW521" s="50"/>
      <c r="AX521" s="65"/>
      <c r="AY521" s="65"/>
      <c r="AZ521" s="65"/>
      <c r="BA521" s="64"/>
      <c r="BB521" s="50"/>
      <c r="BC521" s="50"/>
    </row>
    <row r="522" spans="1:55" x14ac:dyDescent="0.25">
      <c r="A522" s="50"/>
      <c r="C522" s="50"/>
      <c r="D522" s="50"/>
      <c r="E522" s="50"/>
      <c r="F522" s="50"/>
      <c r="G522" s="50"/>
      <c r="H522" s="50"/>
      <c r="I522" s="50"/>
      <c r="J522" s="50"/>
      <c r="K522" s="50"/>
      <c r="L522" s="50"/>
      <c r="M522" s="65"/>
      <c r="N522" s="65"/>
      <c r="O522" s="65"/>
      <c r="P522" s="64"/>
      <c r="Q522" s="50"/>
      <c r="R522" s="50"/>
      <c r="S522" s="50"/>
      <c r="T522" s="50"/>
      <c r="U522" s="50"/>
      <c r="V522" s="65"/>
      <c r="W522" s="65"/>
      <c r="X522" s="65"/>
      <c r="Y522" s="64"/>
      <c r="Z522" s="52"/>
      <c r="AA522" s="50"/>
      <c r="AB522" s="50"/>
      <c r="AC522" s="50"/>
      <c r="AD522" s="65"/>
      <c r="AE522" s="65"/>
      <c r="AF522" s="2"/>
      <c r="AG522" s="64"/>
      <c r="AH522" s="50"/>
      <c r="AI522" s="50"/>
      <c r="AJ522" s="50"/>
      <c r="AK522" s="50"/>
      <c r="AL522" s="50"/>
      <c r="AM522" s="50"/>
      <c r="AN522" s="65"/>
      <c r="AO522" s="65"/>
      <c r="AP522" s="65"/>
      <c r="AQ522" s="64"/>
      <c r="AR522" s="50"/>
      <c r="AS522" s="50"/>
      <c r="AT522" s="50"/>
      <c r="AU522" s="50"/>
      <c r="AV522" s="50"/>
      <c r="AW522" s="50"/>
      <c r="AX522" s="65"/>
      <c r="AY522" s="65"/>
      <c r="AZ522" s="65"/>
      <c r="BA522" s="64"/>
      <c r="BB522" s="50"/>
      <c r="BC522" s="50"/>
    </row>
    <row r="523" spans="1:55" x14ac:dyDescent="0.25">
      <c r="A523" s="50"/>
      <c r="C523" s="50"/>
      <c r="D523" s="50"/>
      <c r="E523" s="50"/>
      <c r="F523" s="50"/>
      <c r="G523" s="50"/>
      <c r="H523" s="50"/>
      <c r="I523" s="50"/>
      <c r="J523" s="50"/>
      <c r="K523" s="50"/>
      <c r="L523" s="50"/>
      <c r="M523" s="65"/>
      <c r="N523" s="65"/>
      <c r="O523" s="65"/>
      <c r="P523" s="64"/>
      <c r="Q523" s="50"/>
      <c r="R523" s="50"/>
      <c r="S523" s="50"/>
      <c r="T523" s="50"/>
      <c r="U523" s="50"/>
      <c r="V523" s="65"/>
      <c r="W523" s="65"/>
      <c r="X523" s="65"/>
      <c r="Y523" s="64"/>
      <c r="Z523" s="52"/>
      <c r="AA523" s="50"/>
      <c r="AB523" s="50"/>
      <c r="AC523" s="50"/>
      <c r="AD523" s="65"/>
      <c r="AE523" s="65"/>
      <c r="AF523" s="2"/>
      <c r="AG523" s="64"/>
      <c r="AH523" s="50"/>
      <c r="AI523" s="50"/>
      <c r="AJ523" s="50"/>
      <c r="AK523" s="50"/>
      <c r="AL523" s="50"/>
      <c r="AM523" s="50"/>
      <c r="AN523" s="65"/>
      <c r="AO523" s="65"/>
      <c r="AP523" s="65"/>
      <c r="AQ523" s="64"/>
      <c r="AR523" s="50"/>
      <c r="AS523" s="50"/>
      <c r="AT523" s="50"/>
      <c r="AU523" s="50"/>
      <c r="AV523" s="50"/>
      <c r="AW523" s="50"/>
      <c r="AX523" s="65"/>
      <c r="AY523" s="65"/>
      <c r="AZ523" s="65"/>
      <c r="BA523" s="64"/>
      <c r="BB523" s="50"/>
      <c r="BC523" s="50"/>
    </row>
    <row r="524" spans="1:55" x14ac:dyDescent="0.25">
      <c r="A524" s="50"/>
      <c r="C524" s="50"/>
      <c r="D524" s="50"/>
      <c r="E524" s="50"/>
      <c r="F524" s="50"/>
      <c r="G524" s="50"/>
      <c r="H524" s="50"/>
      <c r="I524" s="50"/>
      <c r="J524" s="50"/>
      <c r="K524" s="50"/>
      <c r="L524" s="50"/>
      <c r="M524" s="65"/>
      <c r="N524" s="65"/>
      <c r="O524" s="65"/>
      <c r="P524" s="64"/>
      <c r="Q524" s="50"/>
      <c r="R524" s="50"/>
      <c r="S524" s="50"/>
      <c r="T524" s="50"/>
      <c r="U524" s="50"/>
      <c r="V524" s="65"/>
      <c r="W524" s="65"/>
      <c r="X524" s="65"/>
      <c r="Y524" s="64"/>
      <c r="Z524" s="52"/>
      <c r="AA524" s="50"/>
      <c r="AB524" s="50"/>
      <c r="AC524" s="50"/>
      <c r="AD524" s="65"/>
      <c r="AE524" s="65"/>
      <c r="AF524" s="2"/>
      <c r="AG524" s="64"/>
      <c r="AH524" s="50"/>
      <c r="AI524" s="50"/>
      <c r="AJ524" s="50"/>
      <c r="AK524" s="50"/>
      <c r="AL524" s="50"/>
      <c r="AM524" s="50"/>
      <c r="AN524" s="65"/>
      <c r="AO524" s="65"/>
      <c r="AP524" s="65"/>
      <c r="AQ524" s="64"/>
      <c r="AR524" s="50"/>
      <c r="AS524" s="50"/>
      <c r="AT524" s="50"/>
      <c r="AU524" s="50"/>
      <c r="AV524" s="50"/>
      <c r="AW524" s="50"/>
      <c r="AX524" s="65"/>
      <c r="AY524" s="65"/>
      <c r="AZ524" s="65"/>
      <c r="BA524" s="64"/>
      <c r="BB524" s="50"/>
      <c r="BC524" s="50"/>
    </row>
    <row r="525" spans="1:55" x14ac:dyDescent="0.25">
      <c r="A525" s="50"/>
      <c r="C525" s="50"/>
      <c r="D525" s="50"/>
      <c r="E525" s="50"/>
      <c r="F525" s="50"/>
      <c r="G525" s="50"/>
      <c r="H525" s="50"/>
      <c r="I525" s="50"/>
      <c r="J525" s="50"/>
      <c r="K525" s="50"/>
      <c r="L525" s="50"/>
      <c r="M525" s="65"/>
      <c r="N525" s="65"/>
      <c r="O525" s="65"/>
      <c r="P525" s="64"/>
      <c r="Q525" s="50"/>
      <c r="R525" s="50"/>
      <c r="S525" s="50"/>
      <c r="T525" s="50"/>
      <c r="U525" s="50"/>
      <c r="V525" s="65"/>
      <c r="W525" s="65"/>
      <c r="X525" s="65"/>
      <c r="Y525" s="64"/>
      <c r="Z525" s="52"/>
      <c r="AA525" s="50"/>
      <c r="AB525" s="50"/>
      <c r="AC525" s="50"/>
      <c r="AD525" s="65"/>
      <c r="AE525" s="65"/>
      <c r="AF525" s="2"/>
      <c r="AG525" s="64"/>
      <c r="AH525" s="50"/>
      <c r="AI525" s="50"/>
      <c r="AJ525" s="50"/>
      <c r="AK525" s="50"/>
      <c r="AL525" s="50"/>
      <c r="AM525" s="50"/>
      <c r="AN525" s="65"/>
      <c r="AO525" s="65"/>
      <c r="AP525" s="65"/>
      <c r="AQ525" s="64"/>
      <c r="AR525" s="50"/>
      <c r="AS525" s="50"/>
      <c r="AT525" s="50"/>
      <c r="AU525" s="50"/>
      <c r="AV525" s="50"/>
      <c r="AW525" s="50"/>
      <c r="AX525" s="65"/>
      <c r="AY525" s="65"/>
      <c r="AZ525" s="65"/>
      <c r="BA525" s="64"/>
      <c r="BB525" s="50"/>
      <c r="BC525" s="50"/>
    </row>
    <row r="526" spans="1:55" x14ac:dyDescent="0.25">
      <c r="A526" s="50"/>
      <c r="C526" s="50"/>
      <c r="D526" s="50"/>
      <c r="E526" s="50"/>
      <c r="F526" s="50"/>
      <c r="G526" s="50"/>
      <c r="H526" s="50"/>
      <c r="I526" s="50"/>
      <c r="J526" s="50"/>
      <c r="K526" s="50"/>
      <c r="L526" s="50"/>
      <c r="M526" s="65"/>
      <c r="N526" s="65"/>
      <c r="O526" s="65"/>
      <c r="P526" s="64"/>
      <c r="Q526" s="50"/>
      <c r="R526" s="50"/>
      <c r="S526" s="50"/>
      <c r="T526" s="50"/>
      <c r="U526" s="50"/>
      <c r="V526" s="65"/>
      <c r="W526" s="65"/>
      <c r="X526" s="65"/>
      <c r="Y526" s="64"/>
      <c r="Z526" s="52"/>
      <c r="AA526" s="50"/>
      <c r="AB526" s="50"/>
      <c r="AC526" s="50"/>
      <c r="AD526" s="65"/>
      <c r="AE526" s="65"/>
      <c r="AF526" s="2"/>
      <c r="AG526" s="64"/>
      <c r="AH526" s="50"/>
      <c r="AI526" s="50"/>
      <c r="AJ526" s="50"/>
      <c r="AK526" s="50"/>
      <c r="AL526" s="50"/>
      <c r="AM526" s="50"/>
      <c r="AN526" s="65"/>
      <c r="AO526" s="65"/>
      <c r="AP526" s="65"/>
      <c r="AQ526" s="64"/>
      <c r="AR526" s="50"/>
      <c r="AS526" s="50"/>
      <c r="AT526" s="50"/>
      <c r="AU526" s="50"/>
      <c r="AV526" s="50"/>
      <c r="AW526" s="50"/>
      <c r="AX526" s="65"/>
      <c r="AY526" s="65"/>
      <c r="AZ526" s="65"/>
      <c r="BA526" s="64"/>
      <c r="BB526" s="50"/>
      <c r="BC526" s="50"/>
    </row>
    <row r="527" spans="1:55" x14ac:dyDescent="0.25">
      <c r="A527" s="50"/>
      <c r="C527" s="50"/>
      <c r="D527" s="50"/>
      <c r="E527" s="50"/>
      <c r="F527" s="50"/>
      <c r="G527" s="50"/>
      <c r="H527" s="50"/>
      <c r="I527" s="50"/>
      <c r="J527" s="50"/>
      <c r="K527" s="50"/>
      <c r="L527" s="50"/>
      <c r="M527" s="65"/>
      <c r="N527" s="65"/>
      <c r="O527" s="65"/>
      <c r="P527" s="64"/>
      <c r="Q527" s="50"/>
      <c r="R527" s="50"/>
      <c r="S527" s="50"/>
      <c r="T527" s="50"/>
      <c r="U527" s="50"/>
      <c r="V527" s="65"/>
      <c r="W527" s="65"/>
      <c r="X527" s="65"/>
      <c r="Y527" s="64"/>
      <c r="Z527" s="52"/>
      <c r="AA527" s="50"/>
      <c r="AB527" s="50"/>
      <c r="AC527" s="50"/>
      <c r="AD527" s="65"/>
      <c r="AE527" s="65"/>
      <c r="AF527" s="2"/>
      <c r="AG527" s="64"/>
      <c r="AH527" s="50"/>
      <c r="AI527" s="50"/>
      <c r="AJ527" s="50"/>
      <c r="AK527" s="50"/>
      <c r="AL527" s="50"/>
      <c r="AM527" s="50"/>
      <c r="AN527" s="65"/>
      <c r="AO527" s="65"/>
      <c r="AP527" s="65"/>
      <c r="AQ527" s="64"/>
      <c r="AR527" s="50"/>
      <c r="AS527" s="50"/>
      <c r="AT527" s="50"/>
      <c r="AU527" s="50"/>
      <c r="AV527" s="50"/>
      <c r="AW527" s="50"/>
      <c r="AX527" s="65"/>
      <c r="AY527" s="65"/>
      <c r="AZ527" s="65"/>
      <c r="BA527" s="64"/>
      <c r="BB527" s="50"/>
      <c r="BC527" s="50"/>
    </row>
    <row r="528" spans="1:55" x14ac:dyDescent="0.25">
      <c r="A528" s="50"/>
      <c r="C528" s="50"/>
      <c r="D528" s="50"/>
      <c r="E528" s="50"/>
      <c r="F528" s="50"/>
      <c r="G528" s="50"/>
      <c r="H528" s="50"/>
      <c r="I528" s="50"/>
      <c r="J528" s="50"/>
      <c r="K528" s="50"/>
      <c r="L528" s="50"/>
      <c r="M528" s="65"/>
      <c r="N528" s="65"/>
      <c r="O528" s="65"/>
      <c r="P528" s="64"/>
      <c r="Q528" s="50"/>
      <c r="R528" s="50"/>
      <c r="S528" s="50"/>
      <c r="T528" s="50"/>
      <c r="U528" s="50"/>
      <c r="V528" s="65"/>
      <c r="W528" s="65"/>
      <c r="X528" s="65"/>
      <c r="Y528" s="64"/>
      <c r="Z528" s="52"/>
      <c r="AA528" s="50"/>
      <c r="AB528" s="50"/>
      <c r="AC528" s="50"/>
      <c r="AD528" s="65"/>
      <c r="AE528" s="65"/>
      <c r="AF528" s="2"/>
      <c r="AG528" s="64"/>
      <c r="AH528" s="50"/>
      <c r="AI528" s="50"/>
      <c r="AJ528" s="50"/>
      <c r="AK528" s="50"/>
      <c r="AL528" s="50"/>
      <c r="AM528" s="50"/>
      <c r="AN528" s="65"/>
      <c r="AO528" s="65"/>
      <c r="AP528" s="65"/>
      <c r="AQ528" s="64"/>
      <c r="AR528" s="50"/>
      <c r="AS528" s="50"/>
      <c r="AT528" s="50"/>
      <c r="AU528" s="50"/>
      <c r="AV528" s="50"/>
      <c r="AW528" s="50"/>
      <c r="AX528" s="65"/>
      <c r="AY528" s="65"/>
      <c r="AZ528" s="65"/>
      <c r="BA528" s="64"/>
      <c r="BB528" s="50"/>
      <c r="BC528" s="50"/>
    </row>
    <row r="529" spans="1:55" x14ac:dyDescent="0.25">
      <c r="A529" s="50"/>
      <c r="C529" s="50"/>
      <c r="D529" s="50"/>
      <c r="E529" s="50"/>
      <c r="F529" s="50"/>
      <c r="G529" s="50"/>
      <c r="H529" s="50"/>
      <c r="I529" s="50"/>
      <c r="J529" s="50"/>
      <c r="K529" s="50"/>
      <c r="L529" s="50"/>
      <c r="M529" s="65"/>
      <c r="N529" s="65"/>
      <c r="O529" s="65"/>
      <c r="P529" s="64"/>
      <c r="Q529" s="50"/>
      <c r="R529" s="50"/>
      <c r="S529" s="50"/>
      <c r="T529" s="50"/>
      <c r="U529" s="50"/>
      <c r="V529" s="65"/>
      <c r="W529" s="65"/>
      <c r="X529" s="65"/>
      <c r="Y529" s="64"/>
      <c r="Z529" s="52"/>
      <c r="AA529" s="50"/>
      <c r="AB529" s="50"/>
      <c r="AC529" s="50"/>
      <c r="AD529" s="65"/>
      <c r="AE529" s="65"/>
      <c r="AF529" s="2"/>
      <c r="AG529" s="64"/>
      <c r="AH529" s="50"/>
      <c r="AI529" s="50"/>
      <c r="AJ529" s="50"/>
      <c r="AK529" s="50"/>
      <c r="AL529" s="50"/>
      <c r="AM529" s="50"/>
      <c r="AN529" s="65"/>
      <c r="AO529" s="65"/>
      <c r="AP529" s="65"/>
      <c r="AQ529" s="64"/>
      <c r="AR529" s="50"/>
      <c r="AS529" s="50"/>
      <c r="AT529" s="50"/>
      <c r="AU529" s="50"/>
      <c r="AV529" s="50"/>
      <c r="AW529" s="50"/>
      <c r="AX529" s="65"/>
      <c r="AY529" s="65"/>
      <c r="AZ529" s="65"/>
      <c r="BA529" s="64"/>
      <c r="BB529" s="50"/>
      <c r="BC529" s="50"/>
    </row>
    <row r="530" spans="1:55" x14ac:dyDescent="0.25">
      <c r="A530" s="50"/>
      <c r="C530" s="50"/>
      <c r="D530" s="50"/>
      <c r="E530" s="50"/>
      <c r="F530" s="50"/>
      <c r="G530" s="50"/>
      <c r="H530" s="50"/>
      <c r="I530" s="50"/>
      <c r="J530" s="50"/>
      <c r="K530" s="50"/>
      <c r="L530" s="50"/>
      <c r="M530" s="65"/>
      <c r="N530" s="65"/>
      <c r="O530" s="65"/>
      <c r="P530" s="64"/>
      <c r="Q530" s="50"/>
      <c r="R530" s="50"/>
      <c r="S530" s="50"/>
      <c r="T530" s="50"/>
      <c r="U530" s="50"/>
      <c r="V530" s="65"/>
      <c r="W530" s="65"/>
      <c r="X530" s="65"/>
      <c r="Y530" s="64"/>
      <c r="Z530" s="52"/>
      <c r="AA530" s="50"/>
      <c r="AB530" s="50"/>
      <c r="AC530" s="50"/>
      <c r="AD530" s="65"/>
      <c r="AE530" s="65"/>
      <c r="AF530" s="2"/>
      <c r="AG530" s="64"/>
      <c r="AH530" s="50"/>
      <c r="AI530" s="50"/>
      <c r="AJ530" s="50"/>
      <c r="AK530" s="50"/>
      <c r="AL530" s="50"/>
      <c r="AM530" s="50"/>
      <c r="AN530" s="65"/>
      <c r="AO530" s="65"/>
      <c r="AP530" s="65"/>
      <c r="AQ530" s="64"/>
      <c r="AR530" s="50"/>
      <c r="AS530" s="50"/>
      <c r="AT530" s="50"/>
      <c r="AU530" s="50"/>
      <c r="AV530" s="50"/>
      <c r="AW530" s="50"/>
      <c r="AX530" s="65"/>
      <c r="AY530" s="65"/>
      <c r="AZ530" s="65"/>
      <c r="BA530" s="64"/>
      <c r="BB530" s="50"/>
      <c r="BC530" s="50"/>
    </row>
    <row r="531" spans="1:55" x14ac:dyDescent="0.25">
      <c r="A531" s="50"/>
      <c r="C531" s="50"/>
      <c r="D531" s="50"/>
      <c r="E531" s="50"/>
      <c r="F531" s="50"/>
      <c r="G531" s="50"/>
      <c r="H531" s="50"/>
      <c r="I531" s="50"/>
      <c r="J531" s="50"/>
      <c r="K531" s="50"/>
      <c r="L531" s="50"/>
      <c r="M531" s="65"/>
      <c r="N531" s="65"/>
      <c r="O531" s="65"/>
      <c r="P531" s="64"/>
      <c r="Q531" s="50"/>
      <c r="R531" s="50"/>
      <c r="S531" s="50"/>
      <c r="T531" s="50"/>
      <c r="U531" s="50"/>
      <c r="V531" s="65"/>
      <c r="W531" s="65"/>
      <c r="X531" s="65"/>
      <c r="Y531" s="64"/>
      <c r="Z531" s="52"/>
      <c r="AA531" s="50"/>
      <c r="AB531" s="50"/>
      <c r="AC531" s="50"/>
      <c r="AD531" s="65"/>
      <c r="AE531" s="65"/>
      <c r="AF531" s="2"/>
      <c r="AG531" s="64"/>
      <c r="AH531" s="50"/>
      <c r="AI531" s="50"/>
      <c r="AJ531" s="50"/>
      <c r="AK531" s="50"/>
      <c r="AL531" s="50"/>
      <c r="AM531" s="50"/>
      <c r="AN531" s="65"/>
      <c r="AO531" s="65"/>
      <c r="AP531" s="65"/>
      <c r="AQ531" s="64"/>
      <c r="AR531" s="50"/>
      <c r="AS531" s="50"/>
      <c r="AT531" s="50"/>
      <c r="AU531" s="50"/>
      <c r="AV531" s="50"/>
      <c r="AW531" s="50"/>
      <c r="AX531" s="65"/>
      <c r="AY531" s="65"/>
      <c r="AZ531" s="65"/>
      <c r="BA531" s="64"/>
      <c r="BB531" s="50"/>
      <c r="BC531" s="50"/>
    </row>
    <row r="532" spans="1:55" x14ac:dyDescent="0.25">
      <c r="A532" s="50"/>
      <c r="C532" s="50"/>
      <c r="D532" s="50"/>
      <c r="E532" s="50"/>
      <c r="F532" s="50"/>
      <c r="G532" s="50"/>
      <c r="H532" s="50"/>
      <c r="I532" s="50"/>
      <c r="J532" s="50"/>
      <c r="K532" s="50"/>
      <c r="L532" s="50"/>
      <c r="M532" s="65"/>
      <c r="N532" s="65"/>
      <c r="O532" s="65"/>
      <c r="P532" s="64"/>
      <c r="Q532" s="50"/>
      <c r="R532" s="50"/>
      <c r="S532" s="50"/>
      <c r="T532" s="50"/>
      <c r="U532" s="50"/>
      <c r="V532" s="65"/>
      <c r="W532" s="65"/>
      <c r="X532" s="65"/>
      <c r="Y532" s="64"/>
      <c r="Z532" s="52"/>
      <c r="AA532" s="50"/>
      <c r="AB532" s="50"/>
      <c r="AC532" s="50"/>
      <c r="AD532" s="65"/>
      <c r="AE532" s="65"/>
      <c r="AF532" s="2"/>
      <c r="AG532" s="64"/>
      <c r="AH532" s="50"/>
      <c r="AI532" s="50"/>
      <c r="AJ532" s="50"/>
      <c r="AK532" s="50"/>
      <c r="AL532" s="50"/>
      <c r="AM532" s="50"/>
      <c r="AN532" s="65"/>
      <c r="AO532" s="65"/>
      <c r="AP532" s="65"/>
      <c r="AQ532" s="64"/>
      <c r="AR532" s="50"/>
      <c r="AS532" s="50"/>
      <c r="AT532" s="50"/>
      <c r="AU532" s="50"/>
      <c r="AV532" s="50"/>
      <c r="AW532" s="50"/>
      <c r="AX532" s="65"/>
      <c r="AY532" s="65"/>
      <c r="AZ532" s="65"/>
      <c r="BA532" s="64"/>
      <c r="BB532" s="50"/>
      <c r="BC532" s="50"/>
    </row>
    <row r="533" spans="1:55" x14ac:dyDescent="0.25">
      <c r="A533" s="50"/>
      <c r="C533" s="50"/>
      <c r="D533" s="50"/>
      <c r="E533" s="50"/>
      <c r="F533" s="50"/>
      <c r="G533" s="50"/>
      <c r="H533" s="50"/>
      <c r="I533" s="50"/>
      <c r="J533" s="50"/>
      <c r="K533" s="50"/>
      <c r="L533" s="50"/>
      <c r="M533" s="65"/>
      <c r="N533" s="65"/>
      <c r="O533" s="65"/>
      <c r="P533" s="64"/>
      <c r="Q533" s="50"/>
      <c r="R533" s="50"/>
      <c r="S533" s="50"/>
      <c r="T533" s="50"/>
      <c r="U533" s="50"/>
      <c r="V533" s="65"/>
      <c r="W533" s="65"/>
      <c r="X533" s="65"/>
      <c r="Y533" s="64"/>
      <c r="Z533" s="52"/>
      <c r="AA533" s="50"/>
      <c r="AB533" s="50"/>
      <c r="AC533" s="50"/>
      <c r="AD533" s="65"/>
      <c r="AE533" s="65"/>
      <c r="AF533" s="2"/>
      <c r="AG533" s="64"/>
      <c r="AH533" s="50"/>
      <c r="AI533" s="50"/>
      <c r="AJ533" s="50"/>
      <c r="AK533" s="50"/>
      <c r="AL533" s="50"/>
      <c r="AM533" s="50"/>
      <c r="AN533" s="65"/>
      <c r="AO533" s="65"/>
      <c r="AP533" s="65"/>
      <c r="AQ533" s="64"/>
      <c r="AR533" s="50"/>
      <c r="AS533" s="50"/>
      <c r="AT533" s="50"/>
      <c r="AU533" s="50"/>
      <c r="AV533" s="50"/>
      <c r="AW533" s="50"/>
      <c r="AX533" s="65"/>
      <c r="AY533" s="65"/>
      <c r="AZ533" s="65"/>
      <c r="BA533" s="64"/>
      <c r="BB533" s="50"/>
      <c r="BC533" s="50"/>
    </row>
    <row r="534" spans="1:55" x14ac:dyDescent="0.25">
      <c r="A534" s="50"/>
      <c r="C534" s="50"/>
      <c r="D534" s="50"/>
      <c r="E534" s="50"/>
      <c r="F534" s="50"/>
      <c r="G534" s="50"/>
      <c r="H534" s="50"/>
      <c r="I534" s="50"/>
      <c r="J534" s="50"/>
      <c r="K534" s="50"/>
      <c r="L534" s="50"/>
      <c r="M534" s="65"/>
      <c r="N534" s="65"/>
      <c r="O534" s="65"/>
      <c r="P534" s="64"/>
      <c r="Q534" s="50"/>
      <c r="R534" s="50"/>
      <c r="S534" s="50"/>
      <c r="T534" s="50"/>
      <c r="U534" s="50"/>
      <c r="V534" s="65"/>
      <c r="W534" s="65"/>
      <c r="X534" s="65"/>
      <c r="Y534" s="64"/>
      <c r="Z534" s="52"/>
      <c r="AA534" s="50"/>
      <c r="AB534" s="50"/>
      <c r="AC534" s="50"/>
      <c r="AD534" s="65"/>
      <c r="AE534" s="65"/>
      <c r="AF534" s="2"/>
      <c r="AG534" s="64"/>
      <c r="AH534" s="50"/>
      <c r="AI534" s="50"/>
      <c r="AJ534" s="50"/>
      <c r="AK534" s="50"/>
      <c r="AL534" s="50"/>
      <c r="AM534" s="50"/>
      <c r="AN534" s="65"/>
      <c r="AO534" s="65"/>
      <c r="AP534" s="65"/>
      <c r="AQ534" s="64"/>
      <c r="AR534" s="50"/>
      <c r="AS534" s="50"/>
      <c r="AT534" s="50"/>
      <c r="AU534" s="50"/>
      <c r="AV534" s="50"/>
      <c r="AW534" s="50"/>
      <c r="AX534" s="65"/>
      <c r="AY534" s="65"/>
      <c r="AZ534" s="65"/>
      <c r="BA534" s="64"/>
      <c r="BB534" s="50"/>
      <c r="BC534" s="50"/>
    </row>
    <row r="535" spans="1:55" x14ac:dyDescent="0.25">
      <c r="A535" s="50"/>
      <c r="C535" s="50"/>
      <c r="D535" s="50"/>
      <c r="E535" s="50"/>
      <c r="F535" s="50"/>
      <c r="G535" s="50"/>
      <c r="H535" s="50"/>
      <c r="I535" s="50"/>
      <c r="J535" s="50"/>
      <c r="K535" s="50"/>
      <c r="L535" s="50"/>
      <c r="M535" s="65"/>
      <c r="N535" s="65"/>
      <c r="O535" s="65"/>
      <c r="P535" s="64"/>
      <c r="Q535" s="50"/>
      <c r="R535" s="50"/>
      <c r="S535" s="50"/>
      <c r="T535" s="50"/>
      <c r="U535" s="50"/>
      <c r="V535" s="65"/>
      <c r="W535" s="65"/>
      <c r="X535" s="65"/>
      <c r="Y535" s="64"/>
      <c r="Z535" s="52"/>
      <c r="AA535" s="50"/>
      <c r="AB535" s="50"/>
      <c r="AC535" s="50"/>
      <c r="AD535" s="65"/>
      <c r="AE535" s="65"/>
      <c r="AF535" s="2"/>
      <c r="AG535" s="64"/>
      <c r="AH535" s="50"/>
      <c r="AI535" s="50"/>
      <c r="AJ535" s="50"/>
      <c r="AK535" s="50"/>
      <c r="AL535" s="50"/>
      <c r="AM535" s="50"/>
      <c r="AN535" s="65"/>
      <c r="AO535" s="65"/>
      <c r="AP535" s="65"/>
      <c r="AQ535" s="64"/>
      <c r="AR535" s="50"/>
      <c r="AS535" s="50"/>
      <c r="AT535" s="50"/>
      <c r="AU535" s="50"/>
      <c r="AV535" s="50"/>
      <c r="AW535" s="50"/>
      <c r="AX535" s="65"/>
      <c r="AY535" s="65"/>
      <c r="AZ535" s="65"/>
      <c r="BA535" s="64"/>
      <c r="BB535" s="50"/>
      <c r="BC535" s="50"/>
    </row>
    <row r="536" spans="1:55" x14ac:dyDescent="0.25">
      <c r="A536" s="50"/>
      <c r="C536" s="50"/>
      <c r="D536" s="50"/>
      <c r="E536" s="50"/>
      <c r="F536" s="50"/>
      <c r="G536" s="50"/>
      <c r="H536" s="50"/>
      <c r="I536" s="50"/>
      <c r="J536" s="50"/>
      <c r="K536" s="50"/>
      <c r="L536" s="50"/>
      <c r="M536" s="65"/>
      <c r="N536" s="65"/>
      <c r="O536" s="65"/>
      <c r="P536" s="64"/>
      <c r="Q536" s="50"/>
      <c r="R536" s="50"/>
      <c r="S536" s="50"/>
      <c r="T536" s="50"/>
      <c r="U536" s="50"/>
      <c r="V536" s="65"/>
      <c r="W536" s="65"/>
      <c r="X536" s="65"/>
      <c r="Y536" s="64"/>
      <c r="Z536" s="52"/>
      <c r="AA536" s="50"/>
      <c r="AB536" s="50"/>
      <c r="AC536" s="50"/>
      <c r="AD536" s="65"/>
      <c r="AE536" s="65"/>
      <c r="AF536" s="2"/>
      <c r="AG536" s="64"/>
      <c r="AH536" s="50"/>
      <c r="AI536" s="50"/>
      <c r="AJ536" s="50"/>
      <c r="AK536" s="50"/>
      <c r="AL536" s="50"/>
      <c r="AM536" s="50"/>
      <c r="AN536" s="65"/>
      <c r="AO536" s="65"/>
      <c r="AP536" s="65"/>
      <c r="AQ536" s="64"/>
      <c r="AR536" s="50"/>
      <c r="AS536" s="50"/>
      <c r="AT536" s="50"/>
      <c r="AU536" s="50"/>
      <c r="AV536" s="50"/>
      <c r="AW536" s="50"/>
      <c r="AX536" s="65"/>
      <c r="AY536" s="65"/>
      <c r="AZ536" s="65"/>
      <c r="BA536" s="64"/>
      <c r="BB536" s="50"/>
      <c r="BC536" s="50"/>
    </row>
    <row r="537" spans="1:55" x14ac:dyDescent="0.25">
      <c r="A537" s="50"/>
      <c r="C537" s="50"/>
      <c r="D537" s="50"/>
      <c r="E537" s="50"/>
      <c r="F537" s="50"/>
      <c r="G537" s="50"/>
      <c r="H537" s="50"/>
      <c r="I537" s="50"/>
      <c r="J537" s="50"/>
      <c r="K537" s="50"/>
      <c r="L537" s="50"/>
      <c r="M537" s="65"/>
      <c r="N537" s="65"/>
      <c r="O537" s="65"/>
      <c r="P537" s="64"/>
      <c r="Q537" s="50"/>
      <c r="R537" s="50"/>
      <c r="S537" s="50"/>
      <c r="T537" s="50"/>
      <c r="U537" s="50"/>
      <c r="V537" s="65"/>
      <c r="W537" s="65"/>
      <c r="X537" s="65"/>
      <c r="Y537" s="64"/>
      <c r="Z537" s="52"/>
      <c r="AA537" s="50"/>
      <c r="AB537" s="50"/>
      <c r="AC537" s="50"/>
      <c r="AD537" s="65"/>
      <c r="AE537" s="65"/>
      <c r="AF537" s="2"/>
      <c r="AG537" s="64"/>
      <c r="AH537" s="50"/>
      <c r="AI537" s="50"/>
      <c r="AJ537" s="50"/>
      <c r="AK537" s="50"/>
      <c r="AL537" s="50"/>
      <c r="AM537" s="50"/>
      <c r="AN537" s="65"/>
      <c r="AO537" s="65"/>
      <c r="AP537" s="65"/>
      <c r="AQ537" s="64"/>
      <c r="AR537" s="50"/>
      <c r="AS537" s="50"/>
      <c r="AT537" s="50"/>
      <c r="AU537" s="50"/>
      <c r="AV537" s="50"/>
      <c r="AW537" s="50"/>
      <c r="AX537" s="65"/>
      <c r="AY537" s="65"/>
      <c r="AZ537" s="65"/>
      <c r="BA537" s="64"/>
      <c r="BB537" s="50"/>
      <c r="BC537" s="50"/>
    </row>
    <row r="538" spans="1:55" x14ac:dyDescent="0.25">
      <c r="A538" s="50"/>
      <c r="C538" s="50"/>
      <c r="D538" s="50"/>
      <c r="E538" s="50"/>
      <c r="F538" s="50"/>
      <c r="G538" s="50"/>
      <c r="H538" s="50"/>
      <c r="I538" s="50"/>
      <c r="J538" s="50"/>
      <c r="K538" s="50"/>
      <c r="L538" s="50"/>
      <c r="M538" s="65"/>
      <c r="N538" s="65"/>
      <c r="O538" s="65"/>
      <c r="P538" s="64"/>
      <c r="Q538" s="50"/>
      <c r="R538" s="50"/>
      <c r="S538" s="50"/>
      <c r="T538" s="50"/>
      <c r="U538" s="50"/>
      <c r="V538" s="65"/>
      <c r="W538" s="65"/>
      <c r="X538" s="65"/>
      <c r="Y538" s="64"/>
      <c r="Z538" s="52"/>
      <c r="AA538" s="50"/>
      <c r="AB538" s="50"/>
      <c r="AC538" s="50"/>
      <c r="AD538" s="65"/>
      <c r="AE538" s="65"/>
      <c r="AF538" s="2"/>
      <c r="AG538" s="64"/>
      <c r="AH538" s="50"/>
      <c r="AI538" s="50"/>
      <c r="AJ538" s="50"/>
      <c r="AK538" s="50"/>
      <c r="AL538" s="50"/>
      <c r="AM538" s="50"/>
      <c r="AN538" s="65"/>
      <c r="AO538" s="65"/>
      <c r="AP538" s="65"/>
      <c r="AQ538" s="64"/>
      <c r="AR538" s="50"/>
      <c r="AS538" s="50"/>
      <c r="AT538" s="50"/>
      <c r="AU538" s="50"/>
      <c r="AV538" s="50"/>
      <c r="AW538" s="50"/>
      <c r="AX538" s="65"/>
      <c r="AY538" s="65"/>
      <c r="AZ538" s="65"/>
      <c r="BA538" s="64"/>
      <c r="BB538" s="50"/>
      <c r="BC538" s="50"/>
    </row>
    <row r="539" spans="1:55" x14ac:dyDescent="0.25">
      <c r="A539" s="50"/>
      <c r="C539" s="50"/>
      <c r="D539" s="50"/>
      <c r="E539" s="50"/>
      <c r="F539" s="50"/>
      <c r="G539" s="50"/>
      <c r="H539" s="50"/>
      <c r="I539" s="50"/>
      <c r="J539" s="50"/>
      <c r="K539" s="50"/>
      <c r="L539" s="50"/>
      <c r="M539" s="65"/>
      <c r="N539" s="65"/>
      <c r="O539" s="65"/>
      <c r="P539" s="64"/>
      <c r="Q539" s="50"/>
      <c r="R539" s="50"/>
      <c r="S539" s="50"/>
      <c r="T539" s="50"/>
      <c r="U539" s="50"/>
      <c r="V539" s="65"/>
      <c r="W539" s="65"/>
      <c r="X539" s="65"/>
      <c r="Y539" s="64"/>
      <c r="Z539" s="52"/>
      <c r="AA539" s="50"/>
      <c r="AB539" s="50"/>
      <c r="AC539" s="50"/>
      <c r="AD539" s="65"/>
      <c r="AE539" s="65"/>
      <c r="AF539" s="2"/>
      <c r="AG539" s="64"/>
      <c r="AH539" s="50"/>
      <c r="AI539" s="50"/>
      <c r="AJ539" s="50"/>
      <c r="AK539" s="50"/>
      <c r="AL539" s="50"/>
      <c r="AM539" s="50"/>
      <c r="AN539" s="65"/>
      <c r="AO539" s="65"/>
      <c r="AP539" s="65"/>
      <c r="AQ539" s="64"/>
      <c r="AR539" s="50"/>
      <c r="AS539" s="50"/>
      <c r="AT539" s="50"/>
      <c r="AU539" s="50"/>
      <c r="AV539" s="50"/>
      <c r="AW539" s="50"/>
      <c r="AX539" s="65"/>
      <c r="AY539" s="65"/>
      <c r="AZ539" s="65"/>
      <c r="BA539" s="64"/>
      <c r="BB539" s="50"/>
      <c r="BC539" s="50"/>
    </row>
    <row r="540" spans="1:55" x14ac:dyDescent="0.25">
      <c r="A540" s="50"/>
      <c r="C540" s="50"/>
      <c r="D540" s="50"/>
      <c r="E540" s="50"/>
      <c r="F540" s="50"/>
      <c r="G540" s="50"/>
      <c r="H540" s="50"/>
      <c r="I540" s="50"/>
      <c r="J540" s="50"/>
      <c r="K540" s="50"/>
      <c r="L540" s="50"/>
      <c r="M540" s="65"/>
      <c r="N540" s="65"/>
      <c r="O540" s="65"/>
      <c r="P540" s="64"/>
      <c r="Q540" s="50"/>
      <c r="R540" s="50"/>
      <c r="S540" s="50"/>
      <c r="T540" s="50"/>
      <c r="U540" s="50"/>
      <c r="V540" s="65"/>
      <c r="W540" s="65"/>
      <c r="X540" s="65"/>
      <c r="Y540" s="64"/>
      <c r="Z540" s="52"/>
      <c r="AA540" s="50"/>
      <c r="AB540" s="50"/>
      <c r="AC540" s="50"/>
      <c r="AD540" s="65"/>
      <c r="AE540" s="65"/>
      <c r="AF540" s="2"/>
      <c r="AG540" s="64"/>
      <c r="AH540" s="50"/>
      <c r="AI540" s="50"/>
      <c r="AJ540" s="50"/>
      <c r="AK540" s="50"/>
      <c r="AL540" s="50"/>
      <c r="AM540" s="50"/>
      <c r="AN540" s="65"/>
      <c r="AO540" s="65"/>
      <c r="AP540" s="65"/>
      <c r="AQ540" s="64"/>
      <c r="AR540" s="50"/>
      <c r="AS540" s="50"/>
      <c r="AT540" s="50"/>
      <c r="AU540" s="50"/>
      <c r="AV540" s="50"/>
      <c r="AW540" s="50"/>
      <c r="AX540" s="65"/>
      <c r="AY540" s="65"/>
      <c r="AZ540" s="65"/>
      <c r="BA540" s="64"/>
      <c r="BB540" s="50"/>
      <c r="BC540" s="50"/>
    </row>
    <row r="541" spans="1:55" x14ac:dyDescent="0.25">
      <c r="A541" s="50"/>
      <c r="C541" s="50"/>
      <c r="D541" s="50"/>
      <c r="E541" s="50"/>
      <c r="F541" s="50"/>
      <c r="G541" s="50"/>
      <c r="H541" s="50"/>
      <c r="I541" s="50"/>
      <c r="J541" s="50"/>
      <c r="K541" s="50"/>
      <c r="L541" s="50"/>
      <c r="M541" s="65"/>
      <c r="N541" s="65"/>
      <c r="O541" s="65"/>
      <c r="P541" s="64"/>
      <c r="Q541" s="50"/>
      <c r="R541" s="50"/>
      <c r="S541" s="50"/>
      <c r="T541" s="50"/>
      <c r="U541" s="50"/>
      <c r="V541" s="65"/>
      <c r="W541" s="65"/>
      <c r="X541" s="65"/>
      <c r="Y541" s="64"/>
      <c r="Z541" s="52"/>
      <c r="AA541" s="50"/>
      <c r="AB541" s="50"/>
      <c r="AC541" s="50"/>
      <c r="AD541" s="65"/>
      <c r="AE541" s="65"/>
      <c r="AF541" s="2"/>
      <c r="AG541" s="64"/>
      <c r="AH541" s="50"/>
      <c r="AI541" s="50"/>
      <c r="AJ541" s="50"/>
      <c r="AK541" s="50"/>
      <c r="AL541" s="50"/>
      <c r="AM541" s="50"/>
      <c r="AN541" s="65"/>
      <c r="AO541" s="65"/>
      <c r="AP541" s="65"/>
      <c r="AQ541" s="64"/>
      <c r="AR541" s="50"/>
      <c r="AS541" s="50"/>
      <c r="AT541" s="50"/>
      <c r="AU541" s="50"/>
      <c r="AV541" s="50"/>
      <c r="AW541" s="50"/>
      <c r="AX541" s="65"/>
      <c r="AY541" s="65"/>
      <c r="AZ541" s="65"/>
      <c r="BA541" s="64"/>
      <c r="BB541" s="50"/>
      <c r="BC541" s="50"/>
    </row>
    <row r="542" spans="1:55" x14ac:dyDescent="0.25">
      <c r="A542" s="50"/>
      <c r="C542" s="50"/>
      <c r="D542" s="50"/>
      <c r="E542" s="50"/>
      <c r="F542" s="50"/>
      <c r="G542" s="50"/>
      <c r="H542" s="50"/>
      <c r="I542" s="50"/>
      <c r="J542" s="50"/>
      <c r="K542" s="50"/>
      <c r="L542" s="50"/>
      <c r="M542" s="65"/>
      <c r="N542" s="65"/>
      <c r="O542" s="65"/>
      <c r="P542" s="64"/>
      <c r="Q542" s="50"/>
      <c r="R542" s="50"/>
      <c r="S542" s="50"/>
      <c r="T542" s="50"/>
      <c r="U542" s="50"/>
      <c r="V542" s="65"/>
      <c r="W542" s="65"/>
      <c r="X542" s="65"/>
      <c r="Y542" s="64"/>
      <c r="Z542" s="52"/>
      <c r="AA542" s="50"/>
      <c r="AB542" s="50"/>
      <c r="AC542" s="50"/>
      <c r="AD542" s="65"/>
      <c r="AE542" s="65"/>
      <c r="AF542" s="2"/>
      <c r="AG542" s="64"/>
      <c r="AH542" s="50"/>
      <c r="AI542" s="50"/>
      <c r="AJ542" s="50"/>
      <c r="AK542" s="50"/>
      <c r="AL542" s="50"/>
      <c r="AM542" s="50"/>
      <c r="AN542" s="65"/>
      <c r="AO542" s="65"/>
      <c r="AP542" s="65"/>
      <c r="AQ542" s="64"/>
      <c r="AR542" s="50"/>
      <c r="AS542" s="50"/>
      <c r="AT542" s="50"/>
      <c r="AU542" s="50"/>
      <c r="AV542" s="50"/>
      <c r="AW542" s="50"/>
      <c r="AX542" s="65"/>
      <c r="AY542" s="65"/>
      <c r="AZ542" s="65"/>
      <c r="BA542" s="64"/>
      <c r="BB542" s="50"/>
      <c r="BC542" s="50"/>
    </row>
    <row r="543" spans="1:55" x14ac:dyDescent="0.25">
      <c r="A543" s="50"/>
      <c r="C543" s="50"/>
      <c r="D543" s="50"/>
      <c r="E543" s="50"/>
      <c r="F543" s="50"/>
      <c r="G543" s="50"/>
      <c r="H543" s="50"/>
      <c r="I543" s="50"/>
      <c r="J543" s="50"/>
      <c r="K543" s="50"/>
      <c r="L543" s="50"/>
      <c r="M543" s="65"/>
      <c r="N543" s="65"/>
      <c r="O543" s="65"/>
      <c r="P543" s="64"/>
      <c r="Q543" s="50"/>
      <c r="R543" s="50"/>
      <c r="S543" s="50"/>
      <c r="T543" s="50"/>
      <c r="U543" s="50"/>
      <c r="V543" s="65"/>
      <c r="W543" s="65"/>
      <c r="X543" s="65"/>
      <c r="Y543" s="64"/>
      <c r="Z543" s="52"/>
      <c r="AA543" s="50"/>
      <c r="AB543" s="50"/>
      <c r="AC543" s="50"/>
      <c r="AD543" s="65"/>
      <c r="AE543" s="65"/>
      <c r="AF543" s="2"/>
      <c r="AG543" s="64"/>
      <c r="AH543" s="50"/>
      <c r="AI543" s="50"/>
      <c r="AJ543" s="50"/>
      <c r="AK543" s="50"/>
      <c r="AL543" s="50"/>
      <c r="AM543" s="50"/>
      <c r="AN543" s="65"/>
      <c r="AO543" s="65"/>
      <c r="AP543" s="65"/>
      <c r="AQ543" s="64"/>
      <c r="AR543" s="50"/>
      <c r="AS543" s="50"/>
      <c r="AT543" s="50"/>
      <c r="AU543" s="50"/>
      <c r="AV543" s="50"/>
      <c r="AW543" s="50"/>
      <c r="AX543" s="65"/>
      <c r="AY543" s="65"/>
      <c r="AZ543" s="65"/>
      <c r="BA543" s="64"/>
      <c r="BB543" s="50"/>
      <c r="BC543" s="50"/>
    </row>
    <row r="544" spans="1:55" x14ac:dyDescent="0.25">
      <c r="A544" s="50"/>
      <c r="C544" s="50"/>
      <c r="D544" s="50"/>
      <c r="E544" s="50"/>
      <c r="F544" s="50"/>
      <c r="G544" s="50"/>
      <c r="H544" s="50"/>
      <c r="I544" s="50"/>
      <c r="J544" s="50"/>
      <c r="K544" s="50"/>
      <c r="L544" s="50"/>
      <c r="M544" s="65"/>
      <c r="N544" s="65"/>
      <c r="O544" s="65"/>
      <c r="P544" s="64"/>
      <c r="Q544" s="50"/>
      <c r="R544" s="50"/>
      <c r="S544" s="50"/>
      <c r="T544" s="50"/>
      <c r="U544" s="50"/>
      <c r="V544" s="65"/>
      <c r="W544" s="65"/>
      <c r="X544" s="65"/>
      <c r="Y544" s="64"/>
      <c r="Z544" s="52"/>
      <c r="AA544" s="50"/>
      <c r="AB544" s="50"/>
      <c r="AC544" s="50"/>
      <c r="AD544" s="65"/>
      <c r="AE544" s="65"/>
      <c r="AF544" s="2"/>
      <c r="AG544" s="64"/>
      <c r="AH544" s="50"/>
      <c r="AI544" s="50"/>
      <c r="AJ544" s="50"/>
      <c r="AK544" s="50"/>
      <c r="AL544" s="50"/>
      <c r="AM544" s="50"/>
      <c r="AN544" s="65"/>
      <c r="AO544" s="65"/>
      <c r="AP544" s="65"/>
      <c r="AQ544" s="64"/>
      <c r="AR544" s="50"/>
      <c r="AS544" s="50"/>
      <c r="AT544" s="50"/>
      <c r="AU544" s="50"/>
      <c r="AV544" s="50"/>
      <c r="AW544" s="50"/>
      <c r="AX544" s="65"/>
      <c r="AY544" s="65"/>
      <c r="AZ544" s="65"/>
      <c r="BA544" s="64"/>
      <c r="BB544" s="50"/>
      <c r="BC544" s="50"/>
    </row>
    <row r="545" spans="1:55" x14ac:dyDescent="0.25">
      <c r="A545" s="50"/>
      <c r="C545" s="50"/>
      <c r="D545" s="50"/>
      <c r="E545" s="50"/>
      <c r="F545" s="50"/>
      <c r="G545" s="50"/>
      <c r="H545" s="50"/>
      <c r="I545" s="50"/>
      <c r="J545" s="50"/>
      <c r="K545" s="50"/>
      <c r="L545" s="50"/>
      <c r="M545" s="65"/>
      <c r="N545" s="65"/>
      <c r="O545" s="65"/>
      <c r="P545" s="64"/>
      <c r="Q545" s="50"/>
      <c r="R545" s="50"/>
      <c r="S545" s="50"/>
      <c r="T545" s="50"/>
      <c r="U545" s="50"/>
      <c r="V545" s="65"/>
      <c r="W545" s="65"/>
      <c r="X545" s="65"/>
      <c r="Y545" s="64"/>
      <c r="Z545" s="52"/>
      <c r="AA545" s="50"/>
      <c r="AB545" s="50"/>
      <c r="AC545" s="50"/>
      <c r="AD545" s="65"/>
      <c r="AE545" s="65"/>
      <c r="AF545" s="2"/>
      <c r="AG545" s="64"/>
      <c r="AH545" s="50"/>
      <c r="AI545" s="50"/>
      <c r="AJ545" s="50"/>
      <c r="AK545" s="50"/>
      <c r="AL545" s="50"/>
      <c r="AM545" s="50"/>
      <c r="AN545" s="65"/>
      <c r="AO545" s="65"/>
      <c r="AP545" s="65"/>
      <c r="AQ545" s="64"/>
      <c r="AR545" s="50"/>
      <c r="AS545" s="50"/>
      <c r="AT545" s="50"/>
      <c r="AU545" s="50"/>
      <c r="AV545" s="50"/>
      <c r="AW545" s="50"/>
      <c r="AX545" s="65"/>
      <c r="AY545" s="65"/>
      <c r="AZ545" s="65"/>
      <c r="BA545" s="64"/>
      <c r="BB545" s="50"/>
      <c r="BC545" s="50"/>
    </row>
    <row r="546" spans="1:55" x14ac:dyDescent="0.25">
      <c r="A546" s="50"/>
      <c r="C546" s="50"/>
      <c r="D546" s="50"/>
      <c r="E546" s="50"/>
      <c r="F546" s="50"/>
      <c r="G546" s="50"/>
      <c r="H546" s="50"/>
      <c r="I546" s="50"/>
      <c r="J546" s="50"/>
      <c r="K546" s="50"/>
      <c r="L546" s="50"/>
      <c r="M546" s="65"/>
      <c r="N546" s="65"/>
      <c r="O546" s="65"/>
      <c r="P546" s="64"/>
      <c r="Q546" s="50"/>
      <c r="R546" s="50"/>
      <c r="S546" s="50"/>
      <c r="T546" s="50"/>
      <c r="U546" s="50"/>
      <c r="V546" s="65"/>
      <c r="W546" s="65"/>
      <c r="X546" s="65"/>
      <c r="Y546" s="64"/>
      <c r="Z546" s="52"/>
      <c r="AA546" s="50"/>
      <c r="AB546" s="50"/>
      <c r="AC546" s="50"/>
      <c r="AD546" s="65"/>
      <c r="AE546" s="65"/>
      <c r="AF546" s="2"/>
      <c r="AG546" s="64"/>
      <c r="AH546" s="50"/>
      <c r="AI546" s="50"/>
      <c r="AJ546" s="50"/>
      <c r="AK546" s="50"/>
      <c r="AL546" s="50"/>
      <c r="AM546" s="50"/>
      <c r="AN546" s="65"/>
      <c r="AO546" s="65"/>
      <c r="AP546" s="65"/>
      <c r="AQ546" s="64"/>
      <c r="AR546" s="50"/>
      <c r="AS546" s="50"/>
      <c r="AT546" s="50"/>
      <c r="AU546" s="50"/>
      <c r="AV546" s="50"/>
      <c r="AW546" s="50"/>
      <c r="AX546" s="65"/>
      <c r="AY546" s="65"/>
      <c r="AZ546" s="65"/>
      <c r="BA546" s="64"/>
      <c r="BB546" s="50"/>
      <c r="BC546" s="50"/>
    </row>
    <row r="547" spans="1:55" x14ac:dyDescent="0.25">
      <c r="A547" s="50"/>
      <c r="C547" s="50"/>
      <c r="D547" s="50"/>
      <c r="E547" s="50"/>
      <c r="F547" s="50"/>
      <c r="G547" s="50"/>
      <c r="H547" s="50"/>
      <c r="I547" s="50"/>
      <c r="J547" s="50"/>
      <c r="K547" s="50"/>
      <c r="L547" s="50"/>
      <c r="M547" s="65"/>
      <c r="N547" s="65"/>
      <c r="O547" s="65"/>
      <c r="P547" s="64"/>
      <c r="Q547" s="50"/>
      <c r="R547" s="50"/>
      <c r="S547" s="50"/>
      <c r="T547" s="50"/>
      <c r="U547" s="50"/>
      <c r="V547" s="65"/>
      <c r="W547" s="65"/>
      <c r="X547" s="65"/>
      <c r="Y547" s="64"/>
      <c r="Z547" s="52"/>
      <c r="AA547" s="50"/>
      <c r="AB547" s="50"/>
      <c r="AC547" s="50"/>
      <c r="AD547" s="65"/>
      <c r="AE547" s="65"/>
      <c r="AF547" s="2"/>
      <c r="AG547" s="64"/>
      <c r="AH547" s="50"/>
      <c r="AI547" s="50"/>
      <c r="AJ547" s="50"/>
      <c r="AK547" s="50"/>
      <c r="AL547" s="50"/>
      <c r="AM547" s="50"/>
      <c r="AN547" s="65"/>
      <c r="AO547" s="65"/>
      <c r="AP547" s="65"/>
      <c r="AQ547" s="64"/>
      <c r="AR547" s="50"/>
      <c r="AS547" s="50"/>
      <c r="AT547" s="50"/>
      <c r="AU547" s="50"/>
      <c r="AV547" s="50"/>
      <c r="AW547" s="50"/>
      <c r="AX547" s="65"/>
      <c r="AY547" s="65"/>
      <c r="AZ547" s="65"/>
      <c r="BA547" s="64"/>
      <c r="BB547" s="50"/>
      <c r="BC547" s="50"/>
    </row>
    <row r="548" spans="1:55" x14ac:dyDescent="0.25">
      <c r="A548" s="50"/>
      <c r="C548" s="50"/>
      <c r="D548" s="50"/>
      <c r="E548" s="50"/>
      <c r="F548" s="50"/>
      <c r="G548" s="50"/>
      <c r="H548" s="50"/>
      <c r="I548" s="50"/>
      <c r="J548" s="50"/>
      <c r="K548" s="50"/>
      <c r="L548" s="50"/>
      <c r="M548" s="65"/>
      <c r="N548" s="65"/>
      <c r="O548" s="65"/>
      <c r="P548" s="64"/>
      <c r="Q548" s="50"/>
      <c r="R548" s="50"/>
      <c r="S548" s="50"/>
      <c r="T548" s="50"/>
      <c r="U548" s="50"/>
      <c r="V548" s="65"/>
      <c r="W548" s="65"/>
      <c r="X548" s="65"/>
      <c r="Y548" s="64"/>
      <c r="Z548" s="52"/>
      <c r="AA548" s="50"/>
      <c r="AB548" s="50"/>
      <c r="AC548" s="50"/>
      <c r="AD548" s="65"/>
      <c r="AE548" s="65"/>
      <c r="AF548" s="2"/>
      <c r="AG548" s="64"/>
      <c r="AH548" s="50"/>
      <c r="AI548" s="50"/>
      <c r="AJ548" s="50"/>
      <c r="AK548" s="50"/>
      <c r="AL548" s="50"/>
      <c r="AM548" s="50"/>
      <c r="AN548" s="65"/>
      <c r="AO548" s="65"/>
      <c r="AP548" s="65"/>
      <c r="AQ548" s="64"/>
      <c r="AR548" s="50"/>
      <c r="AS548" s="50"/>
      <c r="AT548" s="50"/>
      <c r="AU548" s="50"/>
      <c r="AV548" s="50"/>
      <c r="AW548" s="50"/>
      <c r="AX548" s="65"/>
      <c r="AY548" s="65"/>
      <c r="AZ548" s="65"/>
      <c r="BA548" s="64"/>
      <c r="BB548" s="50"/>
      <c r="BC548" s="50"/>
    </row>
    <row r="549" spans="1:55" x14ac:dyDescent="0.25">
      <c r="A549" s="50"/>
      <c r="C549" s="50"/>
      <c r="D549" s="50"/>
      <c r="E549" s="50"/>
      <c r="F549" s="50"/>
      <c r="G549" s="50"/>
      <c r="H549" s="50"/>
      <c r="I549" s="50"/>
      <c r="J549" s="50"/>
      <c r="K549" s="50"/>
      <c r="L549" s="50"/>
      <c r="M549" s="65"/>
      <c r="N549" s="65"/>
      <c r="O549" s="65"/>
      <c r="P549" s="64"/>
      <c r="Q549" s="50"/>
      <c r="R549" s="50"/>
      <c r="S549" s="50"/>
      <c r="T549" s="50"/>
      <c r="U549" s="50"/>
      <c r="V549" s="65"/>
      <c r="W549" s="65"/>
      <c r="X549" s="65"/>
      <c r="Y549" s="64"/>
      <c r="Z549" s="52"/>
      <c r="AA549" s="50"/>
      <c r="AB549" s="50"/>
      <c r="AC549" s="50"/>
      <c r="AD549" s="65"/>
      <c r="AE549" s="65"/>
      <c r="AF549" s="2"/>
      <c r="AG549" s="64"/>
      <c r="AH549" s="50"/>
      <c r="AI549" s="50"/>
      <c r="AJ549" s="50"/>
      <c r="AK549" s="50"/>
      <c r="AL549" s="50"/>
      <c r="AM549" s="50"/>
      <c r="AN549" s="65"/>
      <c r="AO549" s="65"/>
      <c r="AP549" s="65"/>
      <c r="AQ549" s="64"/>
      <c r="AR549" s="50"/>
      <c r="AS549" s="50"/>
      <c r="AT549" s="50"/>
      <c r="AU549" s="50"/>
      <c r="AV549" s="50"/>
      <c r="AW549" s="50"/>
      <c r="AX549" s="65"/>
      <c r="AY549" s="65"/>
      <c r="AZ549" s="65"/>
      <c r="BA549" s="64"/>
      <c r="BB549" s="50"/>
      <c r="BC549" s="50"/>
    </row>
    <row r="550" spans="1:55" x14ac:dyDescent="0.25">
      <c r="A550" s="50"/>
      <c r="C550" s="50"/>
      <c r="D550" s="50"/>
      <c r="E550" s="50"/>
      <c r="F550" s="50"/>
      <c r="G550" s="50"/>
      <c r="H550" s="50"/>
      <c r="I550" s="50"/>
      <c r="J550" s="50"/>
      <c r="K550" s="50"/>
      <c r="L550" s="50"/>
      <c r="M550" s="65"/>
      <c r="N550" s="65"/>
      <c r="O550" s="65"/>
      <c r="P550" s="64"/>
      <c r="Q550" s="50"/>
      <c r="R550" s="50"/>
      <c r="S550" s="50"/>
      <c r="T550" s="50"/>
      <c r="U550" s="50"/>
      <c r="V550" s="65"/>
      <c r="W550" s="65"/>
      <c r="X550" s="65"/>
      <c r="Y550" s="64"/>
      <c r="Z550" s="52"/>
      <c r="AA550" s="50"/>
      <c r="AB550" s="50"/>
      <c r="AC550" s="50"/>
      <c r="AD550" s="65"/>
      <c r="AE550" s="65"/>
      <c r="AF550" s="2"/>
      <c r="AG550" s="64"/>
      <c r="AH550" s="50"/>
      <c r="AI550" s="50"/>
      <c r="AJ550" s="50"/>
      <c r="AK550" s="50"/>
      <c r="AL550" s="50"/>
      <c r="AM550" s="50"/>
      <c r="AN550" s="65"/>
      <c r="AO550" s="65"/>
      <c r="AP550" s="65"/>
      <c r="AQ550" s="64"/>
      <c r="AR550" s="50"/>
      <c r="AS550" s="50"/>
      <c r="AT550" s="50"/>
      <c r="AU550" s="50"/>
      <c r="AV550" s="50"/>
      <c r="AW550" s="50"/>
      <c r="AX550" s="65"/>
      <c r="AY550" s="65"/>
      <c r="AZ550" s="65"/>
      <c r="BA550" s="64"/>
      <c r="BB550" s="50"/>
      <c r="BC550" s="50"/>
    </row>
    <row r="551" spans="1:55" x14ac:dyDescent="0.25">
      <c r="A551" s="50"/>
      <c r="C551" s="50"/>
      <c r="D551" s="50"/>
      <c r="E551" s="50"/>
      <c r="F551" s="50"/>
      <c r="G551" s="50"/>
      <c r="H551" s="50"/>
      <c r="I551" s="50"/>
      <c r="J551" s="50"/>
      <c r="K551" s="50"/>
      <c r="L551" s="50"/>
      <c r="M551" s="65"/>
      <c r="N551" s="65"/>
      <c r="O551" s="65"/>
      <c r="P551" s="64"/>
      <c r="Q551" s="50"/>
      <c r="R551" s="50"/>
      <c r="S551" s="50"/>
      <c r="T551" s="50"/>
      <c r="U551" s="50"/>
      <c r="V551" s="65"/>
      <c r="W551" s="65"/>
      <c r="X551" s="65"/>
      <c r="Y551" s="64"/>
      <c r="Z551" s="52"/>
      <c r="AA551" s="50"/>
      <c r="AB551" s="50"/>
      <c r="AC551" s="50"/>
      <c r="AD551" s="65"/>
      <c r="AE551" s="65"/>
      <c r="AF551" s="2"/>
      <c r="AG551" s="64"/>
      <c r="AH551" s="50"/>
      <c r="AI551" s="50"/>
      <c r="AJ551" s="50"/>
      <c r="AK551" s="50"/>
      <c r="AL551" s="50"/>
      <c r="AM551" s="50"/>
      <c r="AN551" s="65"/>
      <c r="AO551" s="65"/>
      <c r="AP551" s="65"/>
      <c r="AQ551" s="64"/>
      <c r="AR551" s="50"/>
      <c r="AS551" s="50"/>
      <c r="AT551" s="50"/>
      <c r="AU551" s="50"/>
      <c r="AV551" s="50"/>
      <c r="AW551" s="50"/>
      <c r="AX551" s="65"/>
      <c r="AY551" s="65"/>
      <c r="AZ551" s="65"/>
      <c r="BA551" s="64"/>
      <c r="BB551" s="50"/>
      <c r="BC551" s="50"/>
    </row>
    <row r="552" spans="1:55" x14ac:dyDescent="0.25">
      <c r="A552" s="50"/>
      <c r="C552" s="50"/>
      <c r="D552" s="50"/>
      <c r="E552" s="50"/>
      <c r="F552" s="50"/>
      <c r="G552" s="50"/>
      <c r="H552" s="50"/>
      <c r="I552" s="50"/>
      <c r="J552" s="50"/>
      <c r="K552" s="50"/>
      <c r="L552" s="50"/>
      <c r="M552" s="65"/>
      <c r="N552" s="65"/>
      <c r="O552" s="65"/>
      <c r="P552" s="64"/>
      <c r="Q552" s="50"/>
      <c r="R552" s="50"/>
      <c r="S552" s="50"/>
      <c r="T552" s="50"/>
      <c r="U552" s="50"/>
      <c r="V552" s="65"/>
      <c r="W552" s="65"/>
      <c r="X552" s="65"/>
      <c r="Y552" s="64"/>
      <c r="Z552" s="52"/>
      <c r="AA552" s="50"/>
      <c r="AB552" s="50"/>
      <c r="AC552" s="50"/>
      <c r="AD552" s="65"/>
      <c r="AE552" s="65"/>
      <c r="AF552" s="2"/>
      <c r="AG552" s="64"/>
      <c r="AH552" s="50"/>
      <c r="AI552" s="50"/>
      <c r="AJ552" s="50"/>
      <c r="AK552" s="50"/>
      <c r="AL552" s="50"/>
      <c r="AM552" s="50"/>
      <c r="AN552" s="65"/>
      <c r="AO552" s="65"/>
      <c r="AP552" s="65"/>
      <c r="AQ552" s="64"/>
      <c r="AR552" s="50"/>
      <c r="AS552" s="50"/>
      <c r="AT552" s="50"/>
      <c r="AU552" s="50"/>
      <c r="AV552" s="50"/>
      <c r="AW552" s="50"/>
      <c r="AX552" s="65"/>
      <c r="AY552" s="65"/>
      <c r="AZ552" s="65"/>
      <c r="BA552" s="64"/>
      <c r="BB552" s="50"/>
      <c r="BC552" s="50"/>
    </row>
    <row r="553" spans="1:55" x14ac:dyDescent="0.25">
      <c r="A553" s="50"/>
      <c r="C553" s="50"/>
      <c r="D553" s="50"/>
      <c r="E553" s="50"/>
      <c r="F553" s="50"/>
      <c r="G553" s="50"/>
      <c r="H553" s="50"/>
      <c r="I553" s="50"/>
      <c r="J553" s="50"/>
      <c r="K553" s="50"/>
      <c r="L553" s="50"/>
      <c r="M553" s="65"/>
      <c r="N553" s="65"/>
      <c r="O553" s="65"/>
      <c r="P553" s="64"/>
      <c r="Q553" s="50"/>
      <c r="R553" s="50"/>
      <c r="S553" s="50"/>
      <c r="T553" s="50"/>
      <c r="U553" s="50"/>
      <c r="V553" s="65"/>
      <c r="W553" s="65"/>
      <c r="X553" s="65"/>
      <c r="Y553" s="64"/>
      <c r="Z553" s="52"/>
      <c r="AA553" s="50"/>
      <c r="AB553" s="50"/>
      <c r="AC553" s="50"/>
      <c r="AD553" s="65"/>
      <c r="AE553" s="65"/>
      <c r="AF553" s="2"/>
      <c r="AG553" s="64"/>
      <c r="AH553" s="50"/>
      <c r="AI553" s="50"/>
      <c r="AJ553" s="50"/>
      <c r="AK553" s="50"/>
      <c r="AL553" s="50"/>
      <c r="AM553" s="50"/>
      <c r="AN553" s="65"/>
      <c r="AO553" s="65"/>
      <c r="AP553" s="65"/>
      <c r="AQ553" s="64"/>
      <c r="AR553" s="50"/>
      <c r="AS553" s="50"/>
      <c r="AT553" s="50"/>
      <c r="AU553" s="50"/>
      <c r="AV553" s="50"/>
      <c r="AW553" s="50"/>
      <c r="AX553" s="65"/>
      <c r="AY553" s="65"/>
      <c r="AZ553" s="65"/>
      <c r="BA553" s="64"/>
      <c r="BB553" s="50"/>
      <c r="BC553" s="50"/>
    </row>
    <row r="554" spans="1:55" x14ac:dyDescent="0.25">
      <c r="A554" s="50"/>
      <c r="C554" s="50"/>
      <c r="D554" s="50"/>
      <c r="E554" s="50"/>
      <c r="F554" s="50"/>
      <c r="G554" s="50"/>
      <c r="H554" s="50"/>
      <c r="I554" s="50"/>
      <c r="J554" s="50"/>
      <c r="K554" s="50"/>
      <c r="L554" s="50"/>
      <c r="M554" s="65"/>
      <c r="N554" s="65"/>
      <c r="O554" s="65"/>
      <c r="P554" s="64"/>
      <c r="Q554" s="50"/>
      <c r="R554" s="50"/>
      <c r="S554" s="50"/>
      <c r="T554" s="50"/>
      <c r="U554" s="50"/>
      <c r="V554" s="65"/>
      <c r="W554" s="65"/>
      <c r="X554" s="65"/>
      <c r="Y554" s="64"/>
      <c r="Z554" s="52"/>
      <c r="AA554" s="50"/>
      <c r="AB554" s="50"/>
      <c r="AC554" s="50"/>
      <c r="AD554" s="65"/>
      <c r="AE554" s="65"/>
      <c r="AF554" s="2"/>
      <c r="AG554" s="64"/>
      <c r="AH554" s="50"/>
      <c r="AI554" s="50"/>
      <c r="AJ554" s="50"/>
      <c r="AK554" s="50"/>
      <c r="AL554" s="50"/>
      <c r="AM554" s="50"/>
      <c r="AN554" s="65"/>
      <c r="AO554" s="65"/>
      <c r="AP554" s="65"/>
      <c r="AQ554" s="64"/>
      <c r="AR554" s="50"/>
      <c r="AS554" s="50"/>
      <c r="AT554" s="50"/>
      <c r="AU554" s="50"/>
      <c r="AV554" s="50"/>
      <c r="AW554" s="50"/>
      <c r="AX554" s="65"/>
      <c r="AY554" s="65"/>
      <c r="AZ554" s="65"/>
      <c r="BA554" s="64"/>
      <c r="BB554" s="50"/>
      <c r="BC554" s="50"/>
    </row>
    <row r="555" spans="1:55" x14ac:dyDescent="0.25">
      <c r="A555" s="50"/>
      <c r="C555" s="50"/>
      <c r="D555" s="50"/>
      <c r="E555" s="50"/>
      <c r="F555" s="50"/>
      <c r="G555" s="50"/>
      <c r="H555" s="50"/>
      <c r="I555" s="50"/>
      <c r="J555" s="50"/>
      <c r="K555" s="50"/>
      <c r="L555" s="50"/>
      <c r="M555" s="65"/>
      <c r="N555" s="65"/>
      <c r="O555" s="65"/>
      <c r="P555" s="64"/>
      <c r="Q555" s="50"/>
      <c r="R555" s="50"/>
      <c r="S555" s="50"/>
      <c r="T555" s="50"/>
      <c r="U555" s="50"/>
      <c r="V555" s="65"/>
      <c r="W555" s="65"/>
      <c r="X555" s="65"/>
      <c r="Y555" s="64"/>
      <c r="Z555" s="52"/>
      <c r="AA555" s="50"/>
      <c r="AB555" s="50"/>
      <c r="AC555" s="50"/>
      <c r="AD555" s="65"/>
      <c r="AE555" s="65"/>
      <c r="AF555" s="2"/>
      <c r="AG555" s="64"/>
      <c r="AH555" s="50"/>
      <c r="AI555" s="50"/>
      <c r="AJ555" s="50"/>
      <c r="AK555" s="50"/>
      <c r="AL555" s="50"/>
      <c r="AM555" s="50"/>
      <c r="AN555" s="65"/>
      <c r="AO555" s="65"/>
      <c r="AP555" s="65"/>
      <c r="AQ555" s="64"/>
      <c r="AR555" s="50"/>
      <c r="AS555" s="50"/>
      <c r="AT555" s="50"/>
      <c r="AU555" s="50"/>
      <c r="AV555" s="50"/>
      <c r="AW555" s="50"/>
      <c r="AX555" s="65"/>
      <c r="AY555" s="65"/>
      <c r="AZ555" s="65"/>
      <c r="BA555" s="64"/>
      <c r="BB555" s="50"/>
      <c r="BC555" s="50"/>
    </row>
    <row r="556" spans="1:55" x14ac:dyDescent="0.25">
      <c r="A556" s="50"/>
      <c r="C556" s="50"/>
      <c r="D556" s="50"/>
      <c r="E556" s="50"/>
      <c r="F556" s="50"/>
      <c r="G556" s="50"/>
      <c r="H556" s="50"/>
      <c r="I556" s="50"/>
      <c r="J556" s="50"/>
      <c r="K556" s="50"/>
      <c r="L556" s="50"/>
      <c r="M556" s="65"/>
      <c r="N556" s="65"/>
      <c r="O556" s="65"/>
      <c r="P556" s="64"/>
      <c r="Q556" s="50"/>
      <c r="R556" s="50"/>
      <c r="S556" s="50"/>
      <c r="T556" s="50"/>
      <c r="U556" s="50"/>
      <c r="V556" s="65"/>
      <c r="W556" s="65"/>
      <c r="X556" s="65"/>
      <c r="Y556" s="64"/>
      <c r="Z556" s="52"/>
      <c r="AA556" s="50"/>
      <c r="AB556" s="50"/>
      <c r="AC556" s="50"/>
      <c r="AD556" s="65"/>
      <c r="AE556" s="65"/>
      <c r="AF556" s="2"/>
      <c r="AG556" s="64"/>
      <c r="AH556" s="50"/>
      <c r="AI556" s="50"/>
      <c r="AJ556" s="50"/>
      <c r="AK556" s="50"/>
      <c r="AL556" s="50"/>
      <c r="AM556" s="50"/>
      <c r="AN556" s="65"/>
      <c r="AO556" s="65"/>
      <c r="AP556" s="65"/>
      <c r="AQ556" s="64"/>
      <c r="AR556" s="50"/>
      <c r="AS556" s="50"/>
      <c r="AT556" s="50"/>
      <c r="AU556" s="50"/>
      <c r="AV556" s="50"/>
      <c r="AW556" s="50"/>
      <c r="AX556" s="65"/>
      <c r="AY556" s="65"/>
      <c r="AZ556" s="65"/>
      <c r="BA556" s="64"/>
      <c r="BB556" s="50"/>
      <c r="BC556" s="50"/>
    </row>
    <row r="557" spans="1:55" x14ac:dyDescent="0.25">
      <c r="A557" s="50"/>
      <c r="C557" s="50"/>
      <c r="D557" s="50"/>
      <c r="E557" s="50"/>
      <c r="F557" s="50"/>
      <c r="G557" s="50"/>
      <c r="H557" s="50"/>
      <c r="I557" s="50"/>
      <c r="J557" s="50"/>
      <c r="K557" s="50"/>
      <c r="L557" s="50"/>
      <c r="M557" s="65"/>
      <c r="N557" s="65"/>
      <c r="O557" s="65"/>
      <c r="P557" s="64"/>
      <c r="Q557" s="50"/>
      <c r="R557" s="50"/>
      <c r="S557" s="50"/>
      <c r="T557" s="50"/>
      <c r="U557" s="50"/>
      <c r="V557" s="65"/>
      <c r="W557" s="65"/>
      <c r="X557" s="65"/>
      <c r="Y557" s="64"/>
      <c r="Z557" s="52"/>
      <c r="AA557" s="50"/>
      <c r="AB557" s="50"/>
      <c r="AC557" s="50"/>
      <c r="AD557" s="65"/>
      <c r="AE557" s="65"/>
      <c r="AF557" s="2"/>
      <c r="AG557" s="64"/>
      <c r="AH557" s="50"/>
      <c r="AI557" s="50"/>
      <c r="AJ557" s="50"/>
      <c r="AK557" s="50"/>
      <c r="AL557" s="50"/>
      <c r="AM557" s="50"/>
      <c r="AN557" s="65"/>
      <c r="AO557" s="65"/>
      <c r="AP557" s="65"/>
      <c r="AQ557" s="64"/>
      <c r="AR557" s="50"/>
      <c r="AS557" s="50"/>
      <c r="AT557" s="50"/>
      <c r="AU557" s="50"/>
      <c r="AV557" s="50"/>
      <c r="AW557" s="50"/>
      <c r="AX557" s="65"/>
      <c r="AY557" s="65"/>
      <c r="AZ557" s="65"/>
      <c r="BA557" s="64"/>
      <c r="BB557" s="50"/>
      <c r="BC557" s="50"/>
    </row>
    <row r="558" spans="1:55" x14ac:dyDescent="0.25">
      <c r="A558" s="50"/>
      <c r="C558" s="50"/>
      <c r="D558" s="50"/>
      <c r="E558" s="50"/>
      <c r="F558" s="50"/>
      <c r="G558" s="50"/>
      <c r="H558" s="50"/>
      <c r="I558" s="50"/>
      <c r="J558" s="50"/>
      <c r="K558" s="50"/>
      <c r="L558" s="50"/>
      <c r="M558" s="65"/>
      <c r="N558" s="65"/>
      <c r="O558" s="65"/>
      <c r="P558" s="64"/>
      <c r="Q558" s="50"/>
      <c r="R558" s="50"/>
      <c r="S558" s="50"/>
      <c r="T558" s="50"/>
      <c r="U558" s="50"/>
      <c r="V558" s="65"/>
      <c r="W558" s="65"/>
      <c r="X558" s="65"/>
      <c r="Y558" s="64"/>
      <c r="Z558" s="52"/>
      <c r="AA558" s="50"/>
      <c r="AB558" s="50"/>
      <c r="AC558" s="50"/>
      <c r="AD558" s="65"/>
      <c r="AE558" s="65"/>
      <c r="AF558" s="2"/>
      <c r="AG558" s="64"/>
      <c r="AH558" s="50"/>
      <c r="AI558" s="50"/>
      <c r="AJ558" s="50"/>
      <c r="AK558" s="50"/>
      <c r="AL558" s="50"/>
      <c r="AM558" s="50"/>
      <c r="AN558" s="65"/>
      <c r="AO558" s="65"/>
      <c r="AP558" s="65"/>
      <c r="AQ558" s="64"/>
      <c r="AR558" s="50"/>
      <c r="AS558" s="50"/>
      <c r="AT558" s="50"/>
      <c r="AU558" s="50"/>
      <c r="AV558" s="50"/>
      <c r="AW558" s="50"/>
      <c r="AX558" s="65"/>
      <c r="AY558" s="65"/>
      <c r="AZ558" s="65"/>
      <c r="BA558" s="64"/>
      <c r="BB558" s="50"/>
      <c r="BC558" s="50"/>
    </row>
    <row r="559" spans="1:55" x14ac:dyDescent="0.25">
      <c r="A559" s="50"/>
      <c r="C559" s="50"/>
      <c r="D559" s="50"/>
      <c r="E559" s="50"/>
      <c r="F559" s="50"/>
      <c r="G559" s="50"/>
      <c r="H559" s="50"/>
      <c r="I559" s="50"/>
      <c r="J559" s="50"/>
      <c r="K559" s="50"/>
      <c r="L559" s="50"/>
      <c r="M559" s="65"/>
      <c r="N559" s="65"/>
      <c r="O559" s="65"/>
      <c r="P559" s="64"/>
      <c r="Q559" s="50"/>
      <c r="R559" s="50"/>
      <c r="S559" s="50"/>
      <c r="T559" s="50"/>
      <c r="U559" s="50"/>
      <c r="V559" s="65"/>
      <c r="W559" s="65"/>
      <c r="X559" s="65"/>
      <c r="Y559" s="64"/>
      <c r="Z559" s="52"/>
      <c r="AA559" s="50"/>
      <c r="AB559" s="50"/>
      <c r="AC559" s="50"/>
      <c r="AD559" s="65"/>
      <c r="AE559" s="65"/>
      <c r="AF559" s="2"/>
      <c r="AG559" s="64"/>
      <c r="AH559" s="50"/>
      <c r="AI559" s="50"/>
      <c r="AJ559" s="50"/>
      <c r="AK559" s="50"/>
      <c r="AL559" s="50"/>
      <c r="AM559" s="50"/>
      <c r="AN559" s="65"/>
      <c r="AO559" s="65"/>
      <c r="AP559" s="65"/>
      <c r="AQ559" s="64"/>
      <c r="AR559" s="50"/>
      <c r="AS559" s="50"/>
      <c r="AT559" s="50"/>
      <c r="AU559" s="50"/>
      <c r="AV559" s="50"/>
      <c r="AW559" s="50"/>
      <c r="AX559" s="65"/>
      <c r="AY559" s="65"/>
      <c r="AZ559" s="65"/>
      <c r="BA559" s="64"/>
      <c r="BB559" s="50"/>
      <c r="BC559" s="50"/>
    </row>
    <row r="560" spans="1:55" x14ac:dyDescent="0.25">
      <c r="A560" s="50"/>
      <c r="C560" s="50"/>
      <c r="D560" s="50"/>
      <c r="E560" s="50"/>
      <c r="F560" s="50"/>
      <c r="G560" s="50"/>
      <c r="H560" s="50"/>
      <c r="I560" s="50"/>
      <c r="J560" s="50"/>
      <c r="K560" s="50"/>
      <c r="L560" s="50"/>
      <c r="M560" s="65"/>
      <c r="N560" s="65"/>
      <c r="O560" s="65"/>
      <c r="P560" s="64"/>
      <c r="Q560" s="50"/>
      <c r="R560" s="50"/>
      <c r="S560" s="50"/>
      <c r="T560" s="50"/>
      <c r="U560" s="50"/>
      <c r="V560" s="65"/>
      <c r="W560" s="65"/>
      <c r="X560" s="65"/>
      <c r="Y560" s="64"/>
      <c r="Z560" s="52"/>
      <c r="AA560" s="50"/>
      <c r="AB560" s="50"/>
      <c r="AC560" s="50"/>
      <c r="AD560" s="65"/>
      <c r="AE560" s="65"/>
      <c r="AF560" s="2"/>
      <c r="AG560" s="64"/>
      <c r="AH560" s="50"/>
      <c r="AI560" s="50"/>
      <c r="AJ560" s="50"/>
      <c r="AK560" s="50"/>
      <c r="AL560" s="50"/>
      <c r="AM560" s="50"/>
      <c r="AN560" s="65"/>
      <c r="AO560" s="65"/>
      <c r="AP560" s="65"/>
      <c r="AQ560" s="64"/>
      <c r="AR560" s="50"/>
      <c r="AS560" s="50"/>
      <c r="AT560" s="50"/>
      <c r="AU560" s="50"/>
      <c r="AV560" s="50"/>
      <c r="AW560" s="50"/>
      <c r="AX560" s="65"/>
      <c r="AY560" s="65"/>
      <c r="AZ560" s="65"/>
      <c r="BA560" s="64"/>
      <c r="BB560" s="50"/>
      <c r="BC560" s="50"/>
    </row>
    <row r="561" spans="1:55" x14ac:dyDescent="0.25">
      <c r="A561" s="50"/>
      <c r="C561" s="50"/>
      <c r="D561" s="50"/>
      <c r="E561" s="50"/>
      <c r="F561" s="50"/>
      <c r="G561" s="50"/>
      <c r="H561" s="50"/>
      <c r="I561" s="50"/>
      <c r="J561" s="50"/>
      <c r="K561" s="50"/>
      <c r="L561" s="50"/>
      <c r="M561" s="65"/>
      <c r="N561" s="65"/>
      <c r="O561" s="65"/>
      <c r="P561" s="64"/>
      <c r="Q561" s="50"/>
      <c r="R561" s="50"/>
      <c r="S561" s="50"/>
      <c r="T561" s="50"/>
      <c r="U561" s="50"/>
      <c r="V561" s="65"/>
      <c r="W561" s="65"/>
      <c r="X561" s="65"/>
      <c r="Y561" s="64"/>
      <c r="Z561" s="52"/>
      <c r="AA561" s="50"/>
      <c r="AB561" s="50"/>
      <c r="AC561" s="50"/>
      <c r="AD561" s="65"/>
      <c r="AE561" s="65"/>
      <c r="AF561" s="2"/>
      <c r="AG561" s="64"/>
      <c r="AH561" s="50"/>
      <c r="AI561" s="50"/>
      <c r="AJ561" s="50"/>
      <c r="AK561" s="50"/>
      <c r="AL561" s="50"/>
      <c r="AM561" s="50"/>
      <c r="AN561" s="65"/>
      <c r="AO561" s="65"/>
      <c r="AP561" s="65"/>
      <c r="AQ561" s="64"/>
      <c r="AR561" s="50"/>
      <c r="AS561" s="50"/>
      <c r="AT561" s="50"/>
      <c r="AU561" s="50"/>
      <c r="AV561" s="50"/>
      <c r="AW561" s="50"/>
      <c r="AX561" s="65"/>
      <c r="AY561" s="65"/>
      <c r="AZ561" s="65"/>
      <c r="BA561" s="64"/>
      <c r="BB561" s="50"/>
      <c r="BC561" s="50"/>
    </row>
    <row r="562" spans="1:55" x14ac:dyDescent="0.25">
      <c r="A562" s="50"/>
      <c r="C562" s="50"/>
      <c r="D562" s="50"/>
      <c r="E562" s="50"/>
      <c r="F562" s="50"/>
      <c r="G562" s="50"/>
      <c r="H562" s="50"/>
      <c r="I562" s="50"/>
      <c r="J562" s="50"/>
      <c r="K562" s="50"/>
      <c r="L562" s="50"/>
      <c r="M562" s="65"/>
      <c r="N562" s="65"/>
      <c r="O562" s="65"/>
      <c r="P562" s="64"/>
      <c r="Q562" s="50"/>
      <c r="R562" s="50"/>
      <c r="S562" s="50"/>
      <c r="T562" s="50"/>
      <c r="U562" s="50"/>
      <c r="V562" s="65"/>
      <c r="W562" s="65"/>
      <c r="X562" s="65"/>
      <c r="Y562" s="64"/>
      <c r="Z562" s="52"/>
      <c r="AA562" s="50"/>
      <c r="AB562" s="50"/>
      <c r="AC562" s="50"/>
      <c r="AD562" s="65"/>
      <c r="AE562" s="65"/>
      <c r="AF562" s="2"/>
      <c r="AG562" s="64"/>
      <c r="AH562" s="50"/>
      <c r="AI562" s="50"/>
      <c r="AJ562" s="50"/>
      <c r="AK562" s="50"/>
      <c r="AL562" s="50"/>
      <c r="AM562" s="50"/>
      <c r="AN562" s="65"/>
      <c r="AO562" s="65"/>
      <c r="AP562" s="65"/>
      <c r="AQ562" s="64"/>
      <c r="AR562" s="50"/>
      <c r="AS562" s="50"/>
      <c r="AT562" s="50"/>
      <c r="AU562" s="50"/>
      <c r="AV562" s="50"/>
      <c r="AW562" s="50"/>
      <c r="AX562" s="65"/>
      <c r="AY562" s="65"/>
      <c r="AZ562" s="65"/>
      <c r="BA562" s="64"/>
      <c r="BB562" s="50"/>
      <c r="BC562" s="50"/>
    </row>
    <row r="563" spans="1:55" x14ac:dyDescent="0.25">
      <c r="A563" s="50"/>
      <c r="C563" s="50"/>
      <c r="D563" s="50"/>
      <c r="E563" s="50"/>
      <c r="F563" s="50"/>
      <c r="G563" s="50"/>
      <c r="H563" s="50"/>
      <c r="I563" s="50"/>
      <c r="J563" s="50"/>
      <c r="K563" s="50"/>
      <c r="L563" s="50"/>
      <c r="M563" s="65"/>
      <c r="N563" s="65"/>
      <c r="O563" s="65"/>
      <c r="P563" s="64"/>
      <c r="Q563" s="50"/>
      <c r="R563" s="50"/>
      <c r="S563" s="50"/>
      <c r="T563" s="50"/>
      <c r="U563" s="50"/>
      <c r="V563" s="65"/>
      <c r="W563" s="65"/>
      <c r="X563" s="65"/>
      <c r="Y563" s="64"/>
      <c r="Z563" s="52"/>
      <c r="AA563" s="50"/>
      <c r="AB563" s="50"/>
      <c r="AC563" s="50"/>
      <c r="AD563" s="65"/>
      <c r="AE563" s="65"/>
      <c r="AF563" s="2"/>
      <c r="AG563" s="64"/>
      <c r="AH563" s="50"/>
      <c r="AI563" s="50"/>
      <c r="AJ563" s="50"/>
      <c r="AK563" s="50"/>
      <c r="AL563" s="50"/>
      <c r="AM563" s="50"/>
      <c r="AN563" s="65"/>
      <c r="AO563" s="65"/>
      <c r="AP563" s="65"/>
      <c r="AQ563" s="64"/>
      <c r="AR563" s="50"/>
      <c r="AS563" s="50"/>
      <c r="AT563" s="50"/>
      <c r="AU563" s="50"/>
      <c r="AV563" s="50"/>
      <c r="AW563" s="50"/>
      <c r="AX563" s="65"/>
      <c r="AY563" s="65"/>
      <c r="AZ563" s="65"/>
      <c r="BA563" s="64"/>
      <c r="BB563" s="50"/>
      <c r="BC563" s="50"/>
    </row>
    <row r="564" spans="1:55" x14ac:dyDescent="0.25">
      <c r="A564" s="50"/>
      <c r="C564" s="50"/>
      <c r="D564" s="50"/>
      <c r="E564" s="50"/>
      <c r="F564" s="50"/>
      <c r="G564" s="50"/>
      <c r="H564" s="50"/>
      <c r="I564" s="50"/>
      <c r="J564" s="50"/>
      <c r="K564" s="50"/>
      <c r="L564" s="50"/>
      <c r="M564" s="65"/>
      <c r="N564" s="65"/>
      <c r="O564" s="65"/>
      <c r="P564" s="64"/>
      <c r="Q564" s="50"/>
      <c r="R564" s="50"/>
      <c r="S564" s="50"/>
      <c r="T564" s="50"/>
      <c r="U564" s="50"/>
      <c r="V564" s="65"/>
      <c r="W564" s="65"/>
      <c r="X564" s="65"/>
      <c r="Y564" s="64"/>
      <c r="Z564" s="52"/>
      <c r="AA564" s="50"/>
      <c r="AB564" s="50"/>
      <c r="AC564" s="50"/>
      <c r="AD564" s="65"/>
      <c r="AE564" s="65"/>
      <c r="AF564" s="2"/>
      <c r="AG564" s="64"/>
      <c r="AH564" s="50"/>
      <c r="AI564" s="50"/>
      <c r="AJ564" s="50"/>
      <c r="AK564" s="50"/>
      <c r="AL564" s="50"/>
      <c r="AM564" s="50"/>
      <c r="AN564" s="65"/>
      <c r="AO564" s="65"/>
      <c r="AP564" s="65"/>
      <c r="AQ564" s="64"/>
      <c r="AR564" s="50"/>
      <c r="AS564" s="50"/>
      <c r="AT564" s="50"/>
      <c r="AU564" s="50"/>
      <c r="AV564" s="50"/>
      <c r="AW564" s="50"/>
      <c r="AX564" s="65"/>
      <c r="AY564" s="65"/>
      <c r="AZ564" s="65"/>
      <c r="BA564" s="64"/>
      <c r="BB564" s="50"/>
      <c r="BC564" s="50"/>
    </row>
    <row r="565" spans="1:55" x14ac:dyDescent="0.25">
      <c r="A565" s="50"/>
      <c r="C565" s="50"/>
      <c r="D565" s="50"/>
      <c r="E565" s="50"/>
      <c r="F565" s="50"/>
      <c r="G565" s="50"/>
      <c r="H565" s="50"/>
      <c r="I565" s="50"/>
      <c r="J565" s="50"/>
      <c r="K565" s="50"/>
      <c r="L565" s="50"/>
      <c r="M565" s="65"/>
      <c r="N565" s="65"/>
      <c r="O565" s="65"/>
      <c r="P565" s="64"/>
      <c r="Q565" s="50"/>
      <c r="R565" s="50"/>
      <c r="S565" s="50"/>
      <c r="T565" s="50"/>
      <c r="U565" s="50"/>
      <c r="V565" s="65"/>
      <c r="W565" s="65"/>
      <c r="X565" s="65"/>
      <c r="Y565" s="64"/>
      <c r="Z565" s="52"/>
      <c r="AA565" s="50"/>
      <c r="AB565" s="50"/>
      <c r="AC565" s="50"/>
      <c r="AD565" s="65"/>
      <c r="AE565" s="65"/>
      <c r="AF565" s="2"/>
      <c r="AG565" s="64"/>
      <c r="AH565" s="50"/>
      <c r="AI565" s="50"/>
      <c r="AJ565" s="50"/>
      <c r="AK565" s="50"/>
      <c r="AL565" s="50"/>
      <c r="AM565" s="50"/>
      <c r="AN565" s="65"/>
      <c r="AO565" s="65"/>
      <c r="AP565" s="65"/>
      <c r="AQ565" s="64"/>
      <c r="AR565" s="50"/>
      <c r="AS565" s="50"/>
      <c r="AT565" s="50"/>
      <c r="AU565" s="50"/>
      <c r="AV565" s="50"/>
      <c r="AW565" s="50"/>
      <c r="AX565" s="65"/>
      <c r="AY565" s="65"/>
      <c r="AZ565" s="65"/>
      <c r="BA565" s="64"/>
      <c r="BB565" s="50"/>
      <c r="BC565" s="50"/>
    </row>
    <row r="566" spans="1:55" x14ac:dyDescent="0.25">
      <c r="A566" s="50"/>
      <c r="C566" s="50"/>
      <c r="D566" s="50"/>
      <c r="E566" s="50"/>
      <c r="F566" s="50"/>
      <c r="G566" s="50"/>
      <c r="H566" s="50"/>
      <c r="I566" s="50"/>
      <c r="J566" s="50"/>
      <c r="K566" s="50"/>
      <c r="L566" s="50"/>
      <c r="M566" s="65"/>
      <c r="N566" s="65"/>
      <c r="O566" s="65"/>
      <c r="P566" s="64"/>
      <c r="Q566" s="50"/>
      <c r="R566" s="50"/>
      <c r="S566" s="50"/>
      <c r="T566" s="50"/>
      <c r="U566" s="50"/>
      <c r="V566" s="65"/>
      <c r="W566" s="65"/>
      <c r="X566" s="65"/>
      <c r="Y566" s="64"/>
      <c r="Z566" s="52"/>
      <c r="AA566" s="50"/>
      <c r="AB566" s="50"/>
      <c r="AC566" s="50"/>
      <c r="AD566" s="65"/>
      <c r="AE566" s="65"/>
      <c r="AF566" s="2"/>
      <c r="AG566" s="64"/>
      <c r="AH566" s="50"/>
      <c r="AI566" s="50"/>
      <c r="AJ566" s="50"/>
      <c r="AK566" s="50"/>
      <c r="AL566" s="50"/>
      <c r="AM566" s="50"/>
      <c r="AN566" s="65"/>
      <c r="AO566" s="65"/>
      <c r="AP566" s="65"/>
      <c r="AQ566" s="64"/>
      <c r="AR566" s="50"/>
      <c r="AS566" s="50"/>
      <c r="AT566" s="50"/>
      <c r="AU566" s="50"/>
      <c r="AV566" s="50"/>
      <c r="AW566" s="50"/>
      <c r="AX566" s="65"/>
      <c r="AY566" s="65"/>
      <c r="AZ566" s="65"/>
      <c r="BA566" s="64"/>
      <c r="BB566" s="50"/>
      <c r="BC566" s="50"/>
    </row>
    <row r="567" spans="1:55" x14ac:dyDescent="0.25">
      <c r="A567" s="50"/>
      <c r="C567" s="50"/>
      <c r="D567" s="50"/>
      <c r="E567" s="50"/>
      <c r="F567" s="50"/>
      <c r="G567" s="50"/>
      <c r="H567" s="50"/>
      <c r="I567" s="50"/>
      <c r="J567" s="50"/>
      <c r="K567" s="50"/>
      <c r="L567" s="50"/>
      <c r="M567" s="65"/>
      <c r="N567" s="65"/>
      <c r="O567" s="65"/>
      <c r="P567" s="64"/>
      <c r="Q567" s="50"/>
      <c r="R567" s="50"/>
      <c r="S567" s="50"/>
      <c r="T567" s="50"/>
      <c r="U567" s="50"/>
      <c r="V567" s="65"/>
      <c r="W567" s="65"/>
      <c r="X567" s="65"/>
      <c r="Y567" s="64"/>
      <c r="Z567" s="52"/>
      <c r="AA567" s="50"/>
      <c r="AB567" s="50"/>
      <c r="AC567" s="50"/>
      <c r="AD567" s="65"/>
      <c r="AE567" s="65"/>
      <c r="AF567" s="2"/>
      <c r="AG567" s="64"/>
      <c r="AH567" s="50"/>
      <c r="AI567" s="50"/>
      <c r="AJ567" s="50"/>
      <c r="AK567" s="50"/>
      <c r="AL567" s="50"/>
      <c r="AM567" s="50"/>
      <c r="AN567" s="65"/>
      <c r="AO567" s="65"/>
      <c r="AP567" s="65"/>
      <c r="AQ567" s="64"/>
      <c r="AR567" s="50"/>
      <c r="AS567" s="50"/>
      <c r="AT567" s="50"/>
      <c r="AU567" s="50"/>
      <c r="AV567" s="50"/>
      <c r="AW567" s="50"/>
      <c r="AX567" s="65"/>
      <c r="AY567" s="65"/>
      <c r="AZ567" s="65"/>
      <c r="BA567" s="64"/>
      <c r="BB567" s="50"/>
      <c r="BC567" s="50"/>
    </row>
    <row r="568" spans="1:55" x14ac:dyDescent="0.25">
      <c r="A568" s="50"/>
      <c r="C568" s="50"/>
      <c r="D568" s="50"/>
      <c r="E568" s="50"/>
      <c r="F568" s="50"/>
      <c r="G568" s="50"/>
      <c r="H568" s="50"/>
      <c r="I568" s="50"/>
      <c r="J568" s="50"/>
      <c r="K568" s="50"/>
      <c r="L568" s="50"/>
      <c r="M568" s="65"/>
      <c r="N568" s="65"/>
      <c r="O568" s="65"/>
      <c r="P568" s="64"/>
      <c r="Q568" s="50"/>
      <c r="R568" s="50"/>
      <c r="S568" s="50"/>
      <c r="T568" s="50"/>
      <c r="U568" s="50"/>
      <c r="V568" s="65"/>
      <c r="W568" s="65"/>
      <c r="X568" s="65"/>
      <c r="Y568" s="64"/>
      <c r="Z568" s="52"/>
      <c r="AA568" s="50"/>
      <c r="AB568" s="50"/>
      <c r="AC568" s="50"/>
      <c r="AD568" s="65"/>
      <c r="AE568" s="65"/>
      <c r="AF568" s="2"/>
      <c r="AG568" s="64"/>
      <c r="AH568" s="50"/>
      <c r="AI568" s="50"/>
      <c r="AJ568" s="50"/>
      <c r="AK568" s="50"/>
      <c r="AL568" s="50"/>
      <c r="AM568" s="50"/>
      <c r="AN568" s="65"/>
      <c r="AO568" s="65"/>
      <c r="AP568" s="65"/>
      <c r="AQ568" s="64"/>
      <c r="AR568" s="50"/>
      <c r="AS568" s="50"/>
      <c r="AT568" s="50"/>
      <c r="AU568" s="50"/>
      <c r="AV568" s="50"/>
      <c r="AW568" s="50"/>
      <c r="AX568" s="65"/>
      <c r="AY568" s="65"/>
      <c r="AZ568" s="65"/>
      <c r="BA568" s="64"/>
      <c r="BB568" s="50"/>
      <c r="BC568" s="50"/>
    </row>
    <row r="569" spans="1:55" x14ac:dyDescent="0.25">
      <c r="A569" s="50"/>
      <c r="C569" s="50"/>
      <c r="D569" s="50"/>
      <c r="E569" s="50"/>
      <c r="F569" s="50"/>
      <c r="G569" s="50"/>
      <c r="H569" s="50"/>
      <c r="I569" s="50"/>
      <c r="J569" s="50"/>
      <c r="K569" s="50"/>
      <c r="L569" s="50"/>
      <c r="M569" s="65"/>
      <c r="N569" s="65"/>
      <c r="O569" s="65"/>
      <c r="P569" s="64"/>
      <c r="Q569" s="50"/>
      <c r="R569" s="50"/>
      <c r="S569" s="50"/>
      <c r="T569" s="50"/>
      <c r="U569" s="50"/>
      <c r="V569" s="65"/>
      <c r="W569" s="65"/>
      <c r="X569" s="65"/>
      <c r="Y569" s="64"/>
      <c r="Z569" s="52"/>
      <c r="AA569" s="50"/>
      <c r="AB569" s="50"/>
      <c r="AC569" s="50"/>
      <c r="AD569" s="65"/>
      <c r="AE569" s="65"/>
      <c r="AF569" s="2"/>
      <c r="AG569" s="64"/>
      <c r="AH569" s="50"/>
      <c r="AI569" s="50"/>
      <c r="AJ569" s="50"/>
      <c r="AK569" s="50"/>
      <c r="AL569" s="50"/>
      <c r="AM569" s="50"/>
      <c r="AN569" s="65"/>
      <c r="AO569" s="65"/>
      <c r="AP569" s="65"/>
      <c r="AQ569" s="64"/>
      <c r="AR569" s="50"/>
      <c r="AS569" s="50"/>
      <c r="AT569" s="50"/>
      <c r="AU569" s="50"/>
      <c r="AV569" s="50"/>
      <c r="AW569" s="50"/>
      <c r="AX569" s="65"/>
      <c r="AY569" s="65"/>
      <c r="AZ569" s="65"/>
      <c r="BA569" s="64"/>
      <c r="BB569" s="50"/>
      <c r="BC569" s="50"/>
    </row>
    <row r="570" spans="1:55" x14ac:dyDescent="0.25">
      <c r="A570" s="50"/>
      <c r="C570" s="50"/>
      <c r="D570" s="50"/>
      <c r="E570" s="50"/>
      <c r="F570" s="50"/>
      <c r="G570" s="50"/>
      <c r="H570" s="50"/>
      <c r="I570" s="50"/>
      <c r="J570" s="50"/>
      <c r="K570" s="50"/>
      <c r="L570" s="50"/>
      <c r="M570" s="65"/>
      <c r="N570" s="65"/>
      <c r="O570" s="65"/>
      <c r="P570" s="64"/>
      <c r="Q570" s="50"/>
      <c r="R570" s="50"/>
      <c r="S570" s="50"/>
      <c r="T570" s="50"/>
      <c r="U570" s="50"/>
      <c r="V570" s="65"/>
      <c r="W570" s="65"/>
      <c r="X570" s="65"/>
      <c r="Y570" s="64"/>
      <c r="Z570" s="52"/>
      <c r="AA570" s="50"/>
      <c r="AB570" s="50"/>
      <c r="AC570" s="50"/>
      <c r="AD570" s="65"/>
      <c r="AE570" s="65"/>
      <c r="AF570" s="2"/>
      <c r="AG570" s="64"/>
      <c r="AH570" s="50"/>
      <c r="AI570" s="50"/>
      <c r="AJ570" s="50"/>
      <c r="AK570" s="50"/>
      <c r="AL570" s="50"/>
      <c r="AM570" s="50"/>
      <c r="AN570" s="65"/>
      <c r="AO570" s="65"/>
      <c r="AP570" s="65"/>
      <c r="AQ570" s="64"/>
      <c r="AR570" s="50"/>
      <c r="AS570" s="50"/>
      <c r="AT570" s="50"/>
      <c r="AU570" s="50"/>
      <c r="AV570" s="50"/>
      <c r="AW570" s="50"/>
      <c r="AX570" s="65"/>
      <c r="AY570" s="65"/>
      <c r="AZ570" s="65"/>
      <c r="BA570" s="64"/>
      <c r="BB570" s="50"/>
      <c r="BC570" s="50"/>
    </row>
    <row r="571" spans="1:55" x14ac:dyDescent="0.25">
      <c r="A571" s="50"/>
      <c r="C571" s="50"/>
      <c r="D571" s="50"/>
      <c r="E571" s="50"/>
      <c r="F571" s="50"/>
      <c r="G571" s="50"/>
      <c r="H571" s="50"/>
      <c r="I571" s="50"/>
      <c r="J571" s="50"/>
      <c r="K571" s="50"/>
      <c r="L571" s="50"/>
      <c r="M571" s="65"/>
      <c r="N571" s="65"/>
      <c r="O571" s="65"/>
      <c r="P571" s="64"/>
      <c r="Q571" s="50"/>
      <c r="R571" s="50"/>
      <c r="S571" s="50"/>
      <c r="T571" s="50"/>
      <c r="U571" s="50"/>
      <c r="V571" s="65"/>
      <c r="W571" s="65"/>
      <c r="X571" s="65"/>
      <c r="Y571" s="64"/>
      <c r="Z571" s="52"/>
      <c r="AA571" s="50"/>
      <c r="AB571" s="50"/>
      <c r="AC571" s="50"/>
      <c r="AD571" s="65"/>
      <c r="AE571" s="65"/>
      <c r="AF571" s="2"/>
      <c r="AG571" s="64"/>
      <c r="AH571" s="50"/>
      <c r="AI571" s="50"/>
      <c r="AJ571" s="50"/>
      <c r="AK571" s="50"/>
      <c r="AL571" s="50"/>
      <c r="AM571" s="50"/>
      <c r="AN571" s="65"/>
      <c r="AO571" s="65"/>
      <c r="AP571" s="65"/>
      <c r="AQ571" s="64"/>
      <c r="AR571" s="50"/>
      <c r="AS571" s="50"/>
      <c r="AT571" s="50"/>
      <c r="AU571" s="50"/>
      <c r="AV571" s="50"/>
      <c r="AW571" s="50"/>
      <c r="AX571" s="65"/>
      <c r="AY571" s="65"/>
      <c r="AZ571" s="65"/>
      <c r="BA571" s="64"/>
      <c r="BB571" s="50"/>
      <c r="BC571" s="50"/>
    </row>
    <row r="572" spans="1:55" x14ac:dyDescent="0.25">
      <c r="A572" s="50"/>
      <c r="C572" s="50"/>
      <c r="D572" s="50"/>
      <c r="E572" s="50"/>
      <c r="F572" s="50"/>
      <c r="G572" s="50"/>
      <c r="H572" s="50"/>
      <c r="I572" s="50"/>
      <c r="J572" s="50"/>
      <c r="K572" s="50"/>
      <c r="L572" s="50"/>
      <c r="M572" s="65"/>
      <c r="N572" s="65"/>
      <c r="O572" s="65"/>
      <c r="P572" s="64"/>
      <c r="Q572" s="50"/>
      <c r="R572" s="50"/>
      <c r="S572" s="50"/>
      <c r="T572" s="50"/>
      <c r="U572" s="50"/>
      <c r="V572" s="65"/>
      <c r="W572" s="65"/>
      <c r="X572" s="65"/>
      <c r="Y572" s="64"/>
      <c r="Z572" s="52"/>
      <c r="AA572" s="50"/>
      <c r="AB572" s="50"/>
      <c r="AC572" s="50"/>
      <c r="AD572" s="65"/>
      <c r="AE572" s="65"/>
      <c r="AF572" s="2"/>
      <c r="AG572" s="64"/>
      <c r="AH572" s="50"/>
      <c r="AI572" s="50"/>
      <c r="AJ572" s="50"/>
      <c r="AK572" s="50"/>
      <c r="AL572" s="50"/>
      <c r="AM572" s="50"/>
      <c r="AN572" s="65"/>
      <c r="AO572" s="65"/>
      <c r="AP572" s="65"/>
      <c r="AQ572" s="64"/>
      <c r="AR572" s="50"/>
      <c r="AS572" s="50"/>
      <c r="AT572" s="50"/>
      <c r="AU572" s="50"/>
      <c r="AV572" s="50"/>
      <c r="AW572" s="50"/>
      <c r="AX572" s="65"/>
      <c r="AY572" s="65"/>
      <c r="AZ572" s="65"/>
      <c r="BA572" s="64"/>
      <c r="BB572" s="50"/>
      <c r="BC572" s="50"/>
    </row>
    <row r="573" spans="1:55" x14ac:dyDescent="0.25">
      <c r="A573" s="50"/>
      <c r="C573" s="50"/>
      <c r="D573" s="50"/>
      <c r="E573" s="50"/>
      <c r="F573" s="50"/>
      <c r="G573" s="50"/>
      <c r="H573" s="50"/>
      <c r="I573" s="50"/>
      <c r="J573" s="50"/>
      <c r="K573" s="50"/>
      <c r="L573" s="50"/>
      <c r="M573" s="65"/>
      <c r="N573" s="65"/>
      <c r="O573" s="65"/>
      <c r="P573" s="64"/>
      <c r="Q573" s="50"/>
      <c r="R573" s="50"/>
      <c r="S573" s="50"/>
      <c r="T573" s="50"/>
      <c r="U573" s="50"/>
      <c r="V573" s="65"/>
      <c r="W573" s="65"/>
      <c r="X573" s="65"/>
      <c r="Y573" s="64"/>
      <c r="Z573" s="52"/>
      <c r="AA573" s="50"/>
      <c r="AB573" s="50"/>
      <c r="AC573" s="50"/>
      <c r="AD573" s="65"/>
      <c r="AE573" s="65"/>
      <c r="AF573" s="2"/>
      <c r="AG573" s="64"/>
      <c r="AH573" s="50"/>
      <c r="AI573" s="50"/>
      <c r="AJ573" s="50"/>
      <c r="AK573" s="50"/>
      <c r="AL573" s="50"/>
      <c r="AM573" s="50"/>
      <c r="AN573" s="65"/>
      <c r="AO573" s="65"/>
      <c r="AP573" s="65"/>
      <c r="AQ573" s="64"/>
      <c r="AR573" s="50"/>
      <c r="AS573" s="50"/>
      <c r="AT573" s="50"/>
      <c r="AU573" s="50"/>
      <c r="AV573" s="50"/>
      <c r="AW573" s="50"/>
      <c r="AX573" s="65"/>
      <c r="AY573" s="65"/>
      <c r="AZ573" s="65"/>
      <c r="BA573" s="64"/>
      <c r="BB573" s="50"/>
      <c r="BC573" s="50"/>
    </row>
    <row r="574" spans="1:55" x14ac:dyDescent="0.25">
      <c r="A574" s="50"/>
      <c r="C574" s="50"/>
      <c r="D574" s="50"/>
      <c r="E574" s="50"/>
      <c r="F574" s="50"/>
      <c r="G574" s="50"/>
      <c r="H574" s="50"/>
      <c r="I574" s="50"/>
      <c r="J574" s="50"/>
      <c r="K574" s="50"/>
      <c r="L574" s="50"/>
      <c r="M574" s="65"/>
      <c r="N574" s="65"/>
      <c r="O574" s="65"/>
      <c r="P574" s="64"/>
      <c r="Q574" s="50"/>
      <c r="R574" s="50"/>
      <c r="S574" s="50"/>
      <c r="T574" s="50"/>
      <c r="U574" s="50"/>
      <c r="V574" s="65"/>
      <c r="W574" s="65"/>
      <c r="X574" s="65"/>
      <c r="Y574" s="64"/>
      <c r="Z574" s="52"/>
      <c r="AA574" s="50"/>
      <c r="AB574" s="50"/>
      <c r="AC574" s="50"/>
      <c r="AD574" s="65"/>
      <c r="AE574" s="65"/>
      <c r="AF574" s="2"/>
      <c r="AG574" s="64"/>
      <c r="AH574" s="50"/>
      <c r="AI574" s="50"/>
      <c r="AJ574" s="50"/>
      <c r="AK574" s="50"/>
      <c r="AL574" s="50"/>
      <c r="AM574" s="50"/>
      <c r="AN574" s="65"/>
      <c r="AO574" s="65"/>
      <c r="AP574" s="65"/>
      <c r="AQ574" s="64"/>
      <c r="AR574" s="50"/>
      <c r="AS574" s="50"/>
      <c r="AT574" s="50"/>
      <c r="AU574" s="50"/>
      <c r="AV574" s="50"/>
      <c r="AW574" s="50"/>
      <c r="AX574" s="65"/>
      <c r="AY574" s="65"/>
      <c r="AZ574" s="65"/>
      <c r="BA574" s="64"/>
      <c r="BB574" s="50"/>
      <c r="BC574" s="50"/>
    </row>
    <row r="575" spans="1:55" x14ac:dyDescent="0.25">
      <c r="A575" s="50"/>
      <c r="C575" s="50"/>
      <c r="D575" s="50"/>
      <c r="E575" s="50"/>
      <c r="F575" s="50"/>
      <c r="G575" s="50"/>
      <c r="H575" s="50"/>
      <c r="I575" s="50"/>
      <c r="J575" s="50"/>
      <c r="K575" s="50"/>
      <c r="L575" s="50"/>
      <c r="M575" s="65"/>
      <c r="N575" s="65"/>
      <c r="O575" s="65"/>
      <c r="P575" s="64"/>
      <c r="Q575" s="50"/>
      <c r="R575" s="50"/>
      <c r="S575" s="50"/>
      <c r="T575" s="50"/>
      <c r="U575" s="50"/>
      <c r="V575" s="65"/>
      <c r="W575" s="65"/>
      <c r="X575" s="65"/>
      <c r="Y575" s="64"/>
      <c r="Z575" s="52"/>
      <c r="AA575" s="50"/>
      <c r="AB575" s="50"/>
      <c r="AC575" s="50"/>
      <c r="AD575" s="65"/>
      <c r="AE575" s="65"/>
      <c r="AF575" s="2"/>
      <c r="AG575" s="64"/>
      <c r="AH575" s="50"/>
      <c r="AI575" s="50"/>
      <c r="AJ575" s="50"/>
      <c r="AK575" s="50"/>
      <c r="AL575" s="50"/>
      <c r="AM575" s="50"/>
      <c r="AN575" s="65"/>
      <c r="AO575" s="65"/>
      <c r="AP575" s="65"/>
      <c r="AQ575" s="64"/>
      <c r="AR575" s="50"/>
      <c r="AS575" s="50"/>
      <c r="AT575" s="50"/>
      <c r="AU575" s="50"/>
      <c r="AV575" s="50"/>
      <c r="AW575" s="50"/>
      <c r="AX575" s="65"/>
      <c r="AY575" s="65"/>
      <c r="AZ575" s="65"/>
      <c r="BA575" s="64"/>
      <c r="BB575" s="50"/>
      <c r="BC575" s="50"/>
    </row>
    <row r="576" spans="1:55" x14ac:dyDescent="0.25">
      <c r="A576" s="50"/>
      <c r="C576" s="50"/>
      <c r="D576" s="50"/>
      <c r="E576" s="50"/>
      <c r="F576" s="50"/>
      <c r="G576" s="50"/>
      <c r="H576" s="50"/>
      <c r="I576" s="50"/>
      <c r="J576" s="50"/>
      <c r="K576" s="50"/>
      <c r="L576" s="50"/>
      <c r="M576" s="65"/>
      <c r="N576" s="65"/>
      <c r="O576" s="65"/>
      <c r="P576" s="64"/>
      <c r="Q576" s="50"/>
      <c r="R576" s="50"/>
      <c r="S576" s="50"/>
      <c r="T576" s="50"/>
      <c r="U576" s="50"/>
      <c r="V576" s="65"/>
      <c r="W576" s="65"/>
      <c r="X576" s="65"/>
      <c r="Y576" s="64"/>
      <c r="Z576" s="52"/>
      <c r="AA576" s="50"/>
      <c r="AB576" s="50"/>
      <c r="AC576" s="50"/>
      <c r="AD576" s="65"/>
      <c r="AE576" s="65"/>
      <c r="AF576" s="2"/>
      <c r="AG576" s="64"/>
      <c r="AH576" s="50"/>
      <c r="AI576" s="50"/>
      <c r="AJ576" s="50"/>
      <c r="AK576" s="50"/>
      <c r="AL576" s="50"/>
      <c r="AM576" s="50"/>
      <c r="AN576" s="65"/>
      <c r="AO576" s="65"/>
      <c r="AP576" s="65"/>
      <c r="AQ576" s="64"/>
      <c r="AR576" s="50"/>
      <c r="AS576" s="50"/>
      <c r="AT576" s="50"/>
      <c r="AU576" s="50"/>
      <c r="AV576" s="50"/>
      <c r="AW576" s="50"/>
      <c r="AX576" s="65"/>
      <c r="AY576" s="65"/>
      <c r="AZ576" s="65"/>
      <c r="BA576" s="64"/>
      <c r="BB576" s="50"/>
      <c r="BC576" s="50"/>
    </row>
    <row r="577" spans="1:55" x14ac:dyDescent="0.25">
      <c r="A577" s="50"/>
      <c r="C577" s="50"/>
      <c r="D577" s="50"/>
      <c r="E577" s="50"/>
      <c r="F577" s="50"/>
      <c r="G577" s="50"/>
      <c r="H577" s="50"/>
      <c r="I577" s="50"/>
      <c r="J577" s="50"/>
      <c r="K577" s="50"/>
      <c r="L577" s="50"/>
      <c r="M577" s="65"/>
      <c r="N577" s="65"/>
      <c r="O577" s="65"/>
      <c r="P577" s="64"/>
      <c r="Q577" s="50"/>
      <c r="R577" s="50"/>
      <c r="S577" s="50"/>
      <c r="T577" s="50"/>
      <c r="U577" s="50"/>
      <c r="V577" s="65"/>
      <c r="W577" s="65"/>
      <c r="X577" s="65"/>
      <c r="Y577" s="64"/>
      <c r="Z577" s="52"/>
      <c r="AA577" s="50"/>
      <c r="AB577" s="50"/>
      <c r="AC577" s="50"/>
      <c r="AD577" s="65"/>
      <c r="AE577" s="65"/>
      <c r="AF577" s="2"/>
      <c r="AG577" s="64"/>
      <c r="AH577" s="50"/>
      <c r="AI577" s="50"/>
      <c r="AJ577" s="50"/>
      <c r="AK577" s="50"/>
      <c r="AL577" s="50"/>
      <c r="AM577" s="50"/>
      <c r="AN577" s="65"/>
      <c r="AO577" s="65"/>
      <c r="AP577" s="65"/>
      <c r="AQ577" s="64"/>
      <c r="AR577" s="50"/>
      <c r="AS577" s="50"/>
      <c r="AT577" s="50"/>
      <c r="AU577" s="50"/>
      <c r="AV577" s="50"/>
      <c r="AW577" s="50"/>
      <c r="AX577" s="65"/>
      <c r="AY577" s="65"/>
      <c r="AZ577" s="65"/>
      <c r="BA577" s="64"/>
      <c r="BB577" s="50"/>
      <c r="BC577" s="50"/>
    </row>
    <row r="578" spans="1:55" x14ac:dyDescent="0.25">
      <c r="A578" s="50"/>
      <c r="C578" s="50"/>
      <c r="D578" s="50"/>
      <c r="E578" s="50"/>
      <c r="F578" s="50"/>
      <c r="G578" s="50"/>
      <c r="H578" s="50"/>
      <c r="I578" s="50"/>
      <c r="J578" s="50"/>
      <c r="K578" s="50"/>
      <c r="L578" s="50"/>
      <c r="M578" s="65"/>
      <c r="N578" s="65"/>
      <c r="O578" s="65"/>
      <c r="P578" s="64"/>
      <c r="Q578" s="50"/>
      <c r="R578" s="50"/>
      <c r="S578" s="50"/>
      <c r="T578" s="50"/>
      <c r="U578" s="50"/>
      <c r="V578" s="65"/>
      <c r="W578" s="65"/>
      <c r="X578" s="65"/>
      <c r="Y578" s="64"/>
      <c r="Z578" s="52"/>
      <c r="AA578" s="50"/>
      <c r="AB578" s="50"/>
      <c r="AC578" s="50"/>
      <c r="AD578" s="65"/>
      <c r="AE578" s="65"/>
      <c r="AF578" s="2"/>
      <c r="AG578" s="64"/>
      <c r="AH578" s="50"/>
      <c r="AI578" s="50"/>
      <c r="AJ578" s="50"/>
      <c r="AK578" s="50"/>
      <c r="AL578" s="50"/>
      <c r="AM578" s="50"/>
      <c r="AN578" s="65"/>
      <c r="AO578" s="65"/>
      <c r="AP578" s="65"/>
      <c r="AQ578" s="64"/>
      <c r="AR578" s="50"/>
      <c r="AS578" s="50"/>
      <c r="AT578" s="50"/>
      <c r="AU578" s="50"/>
      <c r="AV578" s="50"/>
      <c r="AW578" s="50"/>
      <c r="AX578" s="65"/>
      <c r="AY578" s="65"/>
      <c r="AZ578" s="65"/>
      <c r="BA578" s="64"/>
      <c r="BB578" s="50"/>
      <c r="BC578" s="50"/>
    </row>
    <row r="579" spans="1:55" x14ac:dyDescent="0.25">
      <c r="A579" s="50"/>
      <c r="C579" s="50"/>
      <c r="D579" s="50"/>
      <c r="E579" s="50"/>
      <c r="F579" s="50"/>
      <c r="G579" s="50"/>
      <c r="H579" s="50"/>
      <c r="I579" s="50"/>
      <c r="J579" s="50"/>
      <c r="K579" s="50"/>
      <c r="L579" s="50"/>
      <c r="M579" s="65"/>
      <c r="N579" s="65"/>
      <c r="O579" s="65"/>
      <c r="P579" s="64"/>
      <c r="Q579" s="50"/>
      <c r="R579" s="50"/>
      <c r="S579" s="50"/>
      <c r="T579" s="50"/>
      <c r="U579" s="50"/>
      <c r="V579" s="65"/>
      <c r="W579" s="65"/>
      <c r="X579" s="65"/>
      <c r="Y579" s="64"/>
      <c r="Z579" s="52"/>
      <c r="AA579" s="50"/>
      <c r="AB579" s="50"/>
      <c r="AC579" s="50"/>
      <c r="AD579" s="65"/>
      <c r="AE579" s="65"/>
      <c r="AF579" s="2"/>
      <c r="AG579" s="64"/>
      <c r="AH579" s="50"/>
      <c r="AI579" s="50"/>
      <c r="AJ579" s="50"/>
      <c r="AK579" s="50"/>
      <c r="AL579" s="50"/>
      <c r="AM579" s="50"/>
      <c r="AN579" s="65"/>
      <c r="AO579" s="65"/>
      <c r="AP579" s="65"/>
      <c r="AQ579" s="64"/>
      <c r="AR579" s="50"/>
      <c r="AS579" s="50"/>
      <c r="AT579" s="50"/>
      <c r="AU579" s="50"/>
      <c r="AV579" s="50"/>
      <c r="AW579" s="50"/>
      <c r="AX579" s="65"/>
      <c r="AY579" s="65"/>
      <c r="AZ579" s="65"/>
      <c r="BA579" s="64"/>
      <c r="BB579" s="50"/>
      <c r="BC579" s="50"/>
    </row>
    <row r="580" spans="1:55" x14ac:dyDescent="0.25">
      <c r="A580" s="50"/>
      <c r="C580" s="50"/>
      <c r="D580" s="50"/>
      <c r="E580" s="50"/>
      <c r="F580" s="50"/>
      <c r="G580" s="50"/>
      <c r="H580" s="50"/>
      <c r="I580" s="50"/>
      <c r="J580" s="50"/>
      <c r="K580" s="50"/>
      <c r="L580" s="50"/>
      <c r="M580" s="65"/>
      <c r="N580" s="65"/>
      <c r="O580" s="65"/>
      <c r="P580" s="64"/>
      <c r="Q580" s="50"/>
      <c r="R580" s="50"/>
      <c r="S580" s="50"/>
      <c r="T580" s="50"/>
      <c r="U580" s="50"/>
      <c r="V580" s="65"/>
      <c r="W580" s="65"/>
      <c r="X580" s="65"/>
      <c r="Y580" s="64"/>
      <c r="Z580" s="52"/>
      <c r="AA580" s="50"/>
      <c r="AB580" s="50"/>
      <c r="AC580" s="50"/>
      <c r="AD580" s="65"/>
      <c r="AE580" s="65"/>
      <c r="AF580" s="2"/>
      <c r="AG580" s="64"/>
      <c r="AH580" s="50"/>
      <c r="AI580" s="50"/>
      <c r="AJ580" s="50"/>
      <c r="AK580" s="50"/>
      <c r="AL580" s="50"/>
      <c r="AM580" s="50"/>
      <c r="AN580" s="65"/>
      <c r="AO580" s="65"/>
      <c r="AP580" s="65"/>
      <c r="AQ580" s="64"/>
      <c r="AR580" s="50"/>
      <c r="AS580" s="50"/>
      <c r="AT580" s="50"/>
      <c r="AU580" s="50"/>
      <c r="AV580" s="50"/>
      <c r="AW580" s="50"/>
      <c r="AX580" s="65"/>
      <c r="AY580" s="65"/>
      <c r="AZ580" s="65"/>
      <c r="BA580" s="64"/>
      <c r="BB580" s="50"/>
      <c r="BC580" s="50"/>
    </row>
    <row r="581" spans="1:55" x14ac:dyDescent="0.25">
      <c r="A581" s="50"/>
      <c r="C581" s="50"/>
      <c r="D581" s="50"/>
      <c r="E581" s="50"/>
      <c r="F581" s="50"/>
      <c r="G581" s="50"/>
      <c r="H581" s="50"/>
      <c r="I581" s="50"/>
      <c r="J581" s="50"/>
      <c r="K581" s="50"/>
      <c r="L581" s="50"/>
      <c r="M581" s="65"/>
      <c r="N581" s="65"/>
      <c r="O581" s="65"/>
      <c r="P581" s="64"/>
      <c r="Q581" s="50"/>
      <c r="R581" s="50"/>
      <c r="S581" s="50"/>
      <c r="T581" s="50"/>
      <c r="U581" s="50"/>
      <c r="V581" s="65"/>
      <c r="W581" s="65"/>
      <c r="X581" s="65"/>
      <c r="Y581" s="64"/>
      <c r="Z581" s="52"/>
      <c r="AA581" s="50"/>
      <c r="AB581" s="50"/>
      <c r="AC581" s="50"/>
      <c r="AD581" s="65"/>
      <c r="AE581" s="65"/>
      <c r="AF581" s="2"/>
      <c r="AG581" s="64"/>
      <c r="AH581" s="50"/>
      <c r="AI581" s="50"/>
      <c r="AJ581" s="50"/>
      <c r="AK581" s="50"/>
      <c r="AL581" s="50"/>
      <c r="AM581" s="50"/>
      <c r="AN581" s="65"/>
      <c r="AO581" s="65"/>
      <c r="AP581" s="65"/>
      <c r="AQ581" s="64"/>
      <c r="AR581" s="50"/>
      <c r="AS581" s="50"/>
      <c r="AT581" s="50"/>
      <c r="AU581" s="50"/>
      <c r="AV581" s="50"/>
      <c r="AW581" s="50"/>
      <c r="AX581" s="65"/>
      <c r="AY581" s="65"/>
      <c r="AZ581" s="65"/>
      <c r="BA581" s="64"/>
      <c r="BB581" s="50"/>
      <c r="BC581" s="50"/>
    </row>
    <row r="582" spans="1:55" x14ac:dyDescent="0.25">
      <c r="A582" s="50"/>
      <c r="C582" s="50"/>
      <c r="D582" s="50"/>
      <c r="E582" s="50"/>
      <c r="F582" s="50"/>
      <c r="G582" s="50"/>
      <c r="H582" s="50"/>
      <c r="I582" s="50"/>
      <c r="J582" s="50"/>
      <c r="K582" s="50"/>
      <c r="L582" s="50"/>
      <c r="M582" s="65"/>
      <c r="N582" s="65"/>
      <c r="O582" s="65"/>
      <c r="P582" s="64"/>
      <c r="Q582" s="50"/>
      <c r="R582" s="50"/>
      <c r="S582" s="50"/>
      <c r="T582" s="50"/>
      <c r="U582" s="50"/>
      <c r="V582" s="65"/>
      <c r="W582" s="65"/>
      <c r="X582" s="65"/>
      <c r="Y582" s="64"/>
      <c r="Z582" s="52"/>
      <c r="AA582" s="50"/>
      <c r="AB582" s="50"/>
      <c r="AC582" s="50"/>
      <c r="AD582" s="65"/>
      <c r="AE582" s="65"/>
      <c r="AF582" s="2"/>
      <c r="AG582" s="64"/>
      <c r="AH582" s="50"/>
      <c r="AI582" s="50"/>
      <c r="AJ582" s="50"/>
      <c r="AK582" s="50"/>
      <c r="AL582" s="50"/>
      <c r="AM582" s="50"/>
      <c r="AN582" s="65"/>
      <c r="AO582" s="65"/>
      <c r="AP582" s="65"/>
      <c r="AQ582" s="64"/>
      <c r="AR582" s="50"/>
      <c r="AS582" s="50"/>
      <c r="AT582" s="50"/>
      <c r="AU582" s="50"/>
      <c r="AV582" s="50"/>
      <c r="AW582" s="50"/>
      <c r="AX582" s="65"/>
      <c r="AY582" s="65"/>
      <c r="AZ582" s="65"/>
      <c r="BA582" s="64"/>
      <c r="BB582" s="50"/>
      <c r="BC582" s="50"/>
    </row>
    <row r="583" spans="1:55" x14ac:dyDescent="0.25">
      <c r="A583" s="50"/>
      <c r="C583" s="50"/>
      <c r="D583" s="50"/>
      <c r="E583" s="50"/>
      <c r="F583" s="50"/>
      <c r="G583" s="50"/>
      <c r="H583" s="50"/>
      <c r="I583" s="50"/>
      <c r="J583" s="50"/>
      <c r="K583" s="50"/>
      <c r="L583" s="50"/>
      <c r="M583" s="65"/>
      <c r="N583" s="65"/>
      <c r="O583" s="65"/>
      <c r="P583" s="64"/>
      <c r="Q583" s="50"/>
      <c r="R583" s="50"/>
      <c r="S583" s="50"/>
      <c r="T583" s="50"/>
      <c r="U583" s="50"/>
      <c r="V583" s="65"/>
      <c r="W583" s="65"/>
      <c r="X583" s="65"/>
      <c r="Y583" s="64"/>
      <c r="Z583" s="52"/>
      <c r="AA583" s="50"/>
      <c r="AB583" s="50"/>
      <c r="AC583" s="50"/>
      <c r="AD583" s="65"/>
      <c r="AE583" s="65"/>
      <c r="AF583" s="2"/>
      <c r="AG583" s="64"/>
      <c r="AH583" s="50"/>
      <c r="AI583" s="50"/>
      <c r="AJ583" s="50"/>
      <c r="AK583" s="50"/>
      <c r="AL583" s="50"/>
      <c r="AM583" s="50"/>
      <c r="AN583" s="65"/>
      <c r="AO583" s="65"/>
      <c r="AP583" s="65"/>
      <c r="AQ583" s="64"/>
      <c r="AR583" s="50"/>
      <c r="AS583" s="50"/>
      <c r="AT583" s="50"/>
      <c r="AU583" s="50"/>
      <c r="AV583" s="50"/>
      <c r="AW583" s="50"/>
      <c r="AX583" s="65"/>
      <c r="AY583" s="65"/>
      <c r="AZ583" s="65"/>
      <c r="BA583" s="64"/>
      <c r="BB583" s="50"/>
      <c r="BC583" s="50"/>
    </row>
    <row r="584" spans="1:55" x14ac:dyDescent="0.25">
      <c r="A584" s="50"/>
      <c r="C584" s="50"/>
      <c r="D584" s="50"/>
      <c r="E584" s="50"/>
      <c r="F584" s="50"/>
      <c r="G584" s="50"/>
      <c r="H584" s="50"/>
      <c r="I584" s="50"/>
      <c r="J584" s="50"/>
      <c r="K584" s="50"/>
      <c r="L584" s="50"/>
      <c r="M584" s="65"/>
      <c r="N584" s="65"/>
      <c r="O584" s="65"/>
      <c r="P584" s="64"/>
      <c r="Q584" s="50"/>
      <c r="R584" s="50"/>
      <c r="S584" s="50"/>
      <c r="T584" s="50"/>
      <c r="U584" s="50"/>
      <c r="V584" s="65"/>
      <c r="W584" s="65"/>
      <c r="X584" s="65"/>
      <c r="Y584" s="64"/>
      <c r="Z584" s="52"/>
      <c r="AA584" s="50"/>
      <c r="AB584" s="50"/>
      <c r="AC584" s="50"/>
      <c r="AD584" s="65"/>
      <c r="AE584" s="65"/>
      <c r="AF584" s="2"/>
      <c r="AG584" s="64"/>
      <c r="AH584" s="50"/>
      <c r="AI584" s="50"/>
      <c r="AJ584" s="50"/>
      <c r="AK584" s="50"/>
      <c r="AL584" s="50"/>
      <c r="AM584" s="50"/>
      <c r="AN584" s="65"/>
      <c r="AO584" s="65"/>
      <c r="AP584" s="65"/>
      <c r="AQ584" s="64"/>
      <c r="AR584" s="50"/>
      <c r="AS584" s="50"/>
      <c r="AT584" s="50"/>
      <c r="AU584" s="50"/>
      <c r="AV584" s="50"/>
      <c r="AW584" s="50"/>
      <c r="AX584" s="65"/>
      <c r="AY584" s="65"/>
      <c r="AZ584" s="65"/>
      <c r="BA584" s="64"/>
      <c r="BB584" s="50"/>
      <c r="BC584" s="50"/>
    </row>
    <row r="585" spans="1:55" x14ac:dyDescent="0.25">
      <c r="A585" s="50"/>
      <c r="C585" s="50"/>
      <c r="D585" s="50"/>
      <c r="E585" s="50"/>
      <c r="F585" s="50"/>
      <c r="G585" s="50"/>
      <c r="H585" s="50"/>
      <c r="I585" s="50"/>
      <c r="J585" s="50"/>
      <c r="K585" s="50"/>
      <c r="L585" s="50"/>
      <c r="M585" s="65"/>
      <c r="N585" s="65"/>
      <c r="O585" s="65"/>
      <c r="P585" s="64"/>
      <c r="Q585" s="50"/>
      <c r="R585" s="50"/>
      <c r="S585" s="50"/>
      <c r="T585" s="50"/>
      <c r="U585" s="50"/>
      <c r="V585" s="65"/>
      <c r="W585" s="65"/>
      <c r="X585" s="65"/>
      <c r="Y585" s="64"/>
      <c r="Z585" s="52"/>
      <c r="AA585" s="50"/>
      <c r="AB585" s="50"/>
      <c r="AC585" s="50"/>
      <c r="AD585" s="65"/>
      <c r="AE585" s="65"/>
      <c r="AF585" s="2"/>
      <c r="AG585" s="64"/>
      <c r="AH585" s="50"/>
      <c r="AI585" s="50"/>
      <c r="AJ585" s="50"/>
      <c r="AK585" s="50"/>
      <c r="AL585" s="50"/>
      <c r="AM585" s="50"/>
      <c r="AN585" s="65"/>
      <c r="AO585" s="65"/>
      <c r="AP585" s="65"/>
      <c r="AQ585" s="64"/>
      <c r="AR585" s="50"/>
      <c r="AS585" s="50"/>
      <c r="AT585" s="50"/>
      <c r="AU585" s="50"/>
      <c r="AV585" s="50"/>
      <c r="AW585" s="50"/>
      <c r="AX585" s="65"/>
      <c r="AY585" s="65"/>
      <c r="AZ585" s="65"/>
      <c r="BA585" s="64"/>
      <c r="BB585" s="50"/>
      <c r="BC585" s="50"/>
    </row>
    <row r="586" spans="1:55" x14ac:dyDescent="0.25">
      <c r="A586" s="50"/>
      <c r="C586" s="50"/>
      <c r="D586" s="50"/>
      <c r="E586" s="50"/>
      <c r="F586" s="50"/>
      <c r="G586" s="50"/>
      <c r="H586" s="50"/>
      <c r="I586" s="50"/>
      <c r="J586" s="50"/>
      <c r="K586" s="50"/>
      <c r="L586" s="50"/>
      <c r="M586" s="65"/>
      <c r="N586" s="65"/>
      <c r="O586" s="65"/>
      <c r="P586" s="64"/>
      <c r="Q586" s="50"/>
      <c r="R586" s="50"/>
      <c r="S586" s="50"/>
      <c r="T586" s="50"/>
      <c r="U586" s="50"/>
      <c r="V586" s="65"/>
      <c r="W586" s="65"/>
      <c r="X586" s="65"/>
      <c r="Y586" s="64"/>
      <c r="Z586" s="52"/>
      <c r="AA586" s="50"/>
      <c r="AB586" s="50"/>
      <c r="AC586" s="50"/>
      <c r="AD586" s="65"/>
      <c r="AE586" s="65"/>
      <c r="AF586" s="2"/>
      <c r="AG586" s="64"/>
      <c r="AH586" s="50"/>
      <c r="AI586" s="50"/>
      <c r="AJ586" s="50"/>
      <c r="AK586" s="50"/>
      <c r="AL586" s="50"/>
      <c r="AM586" s="50"/>
      <c r="AN586" s="65"/>
      <c r="AO586" s="65"/>
      <c r="AP586" s="65"/>
      <c r="AQ586" s="64"/>
      <c r="AR586" s="50"/>
      <c r="AS586" s="50"/>
      <c r="AT586" s="50"/>
      <c r="AU586" s="50"/>
      <c r="AV586" s="50"/>
      <c r="AW586" s="50"/>
      <c r="AX586" s="65"/>
      <c r="AY586" s="65"/>
      <c r="AZ586" s="65"/>
      <c r="BA586" s="64"/>
      <c r="BB586" s="50"/>
      <c r="BC586" s="50"/>
    </row>
    <row r="587" spans="1:55" x14ac:dyDescent="0.25">
      <c r="A587" s="50"/>
      <c r="C587" s="50"/>
      <c r="D587" s="50"/>
      <c r="E587" s="50"/>
      <c r="F587" s="50"/>
      <c r="G587" s="50"/>
      <c r="H587" s="50"/>
      <c r="I587" s="50"/>
      <c r="J587" s="50"/>
      <c r="K587" s="50"/>
      <c r="L587" s="50"/>
      <c r="M587" s="65"/>
      <c r="N587" s="65"/>
      <c r="O587" s="65"/>
      <c r="P587" s="64"/>
      <c r="Q587" s="50"/>
      <c r="R587" s="50"/>
      <c r="S587" s="50"/>
      <c r="T587" s="50"/>
      <c r="U587" s="50"/>
      <c r="V587" s="65"/>
      <c r="W587" s="65"/>
      <c r="X587" s="65"/>
      <c r="Y587" s="64"/>
      <c r="Z587" s="52"/>
      <c r="AA587" s="50"/>
      <c r="AB587" s="50"/>
      <c r="AC587" s="50"/>
      <c r="AD587" s="65"/>
      <c r="AE587" s="65"/>
      <c r="AF587" s="2"/>
      <c r="AG587" s="64"/>
      <c r="AH587" s="50"/>
      <c r="AI587" s="50"/>
      <c r="AJ587" s="50"/>
      <c r="AK587" s="50"/>
      <c r="AL587" s="50"/>
      <c r="AM587" s="50"/>
      <c r="AN587" s="65"/>
      <c r="AO587" s="65"/>
      <c r="AP587" s="65"/>
      <c r="AQ587" s="64"/>
      <c r="AR587" s="50"/>
      <c r="AS587" s="50"/>
      <c r="AT587" s="50"/>
      <c r="AU587" s="50"/>
      <c r="AV587" s="50"/>
      <c r="AW587" s="50"/>
      <c r="AX587" s="65"/>
      <c r="AY587" s="65"/>
      <c r="AZ587" s="65"/>
      <c r="BA587" s="64"/>
      <c r="BB587" s="50"/>
      <c r="BC587" s="50"/>
    </row>
    <row r="588" spans="1:55" x14ac:dyDescent="0.25">
      <c r="A588" s="50"/>
      <c r="C588" s="50"/>
      <c r="D588" s="50"/>
      <c r="E588" s="50"/>
      <c r="F588" s="50"/>
      <c r="G588" s="50"/>
      <c r="H588" s="50"/>
      <c r="I588" s="50"/>
      <c r="J588" s="50"/>
      <c r="K588" s="50"/>
      <c r="L588" s="50"/>
      <c r="M588" s="65"/>
      <c r="N588" s="65"/>
      <c r="O588" s="65"/>
      <c r="P588" s="64"/>
      <c r="Q588" s="50"/>
      <c r="R588" s="50"/>
      <c r="S588" s="50"/>
      <c r="T588" s="50"/>
      <c r="U588" s="50"/>
      <c r="V588" s="65"/>
      <c r="W588" s="65"/>
      <c r="X588" s="65"/>
      <c r="Y588" s="64"/>
      <c r="Z588" s="52"/>
      <c r="AA588" s="50"/>
      <c r="AB588" s="50"/>
      <c r="AC588" s="50"/>
      <c r="AD588" s="65"/>
      <c r="AE588" s="65"/>
      <c r="AF588" s="2"/>
      <c r="AG588" s="64"/>
      <c r="AH588" s="50"/>
      <c r="AI588" s="50"/>
      <c r="AJ588" s="50"/>
      <c r="AK588" s="50"/>
      <c r="AL588" s="50"/>
      <c r="AM588" s="50"/>
      <c r="AN588" s="65"/>
      <c r="AO588" s="65"/>
      <c r="AP588" s="65"/>
      <c r="AQ588" s="64"/>
      <c r="AR588" s="50"/>
      <c r="AS588" s="50"/>
      <c r="AT588" s="50"/>
      <c r="AU588" s="50"/>
      <c r="AV588" s="50"/>
      <c r="AW588" s="50"/>
      <c r="AX588" s="65"/>
      <c r="AY588" s="65"/>
      <c r="AZ588" s="65"/>
      <c r="BA588" s="64"/>
      <c r="BB588" s="50"/>
      <c r="BC588" s="50"/>
    </row>
    <row r="589" spans="1:55" x14ac:dyDescent="0.25">
      <c r="A589" s="50"/>
      <c r="C589" s="50"/>
      <c r="D589" s="50"/>
      <c r="E589" s="50"/>
      <c r="F589" s="50"/>
      <c r="G589" s="50"/>
      <c r="H589" s="50"/>
      <c r="I589" s="50"/>
      <c r="J589" s="50"/>
      <c r="K589" s="50"/>
      <c r="L589" s="50"/>
      <c r="M589" s="65"/>
      <c r="N589" s="65"/>
      <c r="O589" s="65"/>
      <c r="P589" s="64"/>
      <c r="Q589" s="50"/>
      <c r="R589" s="50"/>
      <c r="S589" s="50"/>
      <c r="T589" s="50"/>
      <c r="U589" s="50"/>
      <c r="V589" s="65"/>
      <c r="W589" s="65"/>
      <c r="X589" s="65"/>
      <c r="Y589" s="64"/>
      <c r="Z589" s="52"/>
      <c r="AA589" s="50"/>
      <c r="AB589" s="50"/>
      <c r="AC589" s="50"/>
      <c r="AD589" s="65"/>
      <c r="AE589" s="65"/>
      <c r="AF589" s="2"/>
      <c r="AG589" s="64"/>
      <c r="AH589" s="50"/>
      <c r="AI589" s="50"/>
      <c r="AJ589" s="50"/>
      <c r="AK589" s="50"/>
      <c r="AL589" s="50"/>
      <c r="AM589" s="50"/>
      <c r="AN589" s="65"/>
      <c r="AO589" s="65"/>
      <c r="AP589" s="65"/>
      <c r="AQ589" s="64"/>
      <c r="AR589" s="50"/>
      <c r="AS589" s="50"/>
      <c r="AT589" s="50"/>
      <c r="AU589" s="50"/>
      <c r="AV589" s="50"/>
      <c r="AW589" s="50"/>
      <c r="AX589" s="65"/>
      <c r="AY589" s="65"/>
      <c r="AZ589" s="65"/>
      <c r="BA589" s="64"/>
      <c r="BB589" s="50"/>
      <c r="BC589" s="50"/>
    </row>
    <row r="590" spans="1:55" x14ac:dyDescent="0.25">
      <c r="A590" s="50"/>
      <c r="C590" s="50"/>
      <c r="D590" s="50"/>
      <c r="E590" s="50"/>
      <c r="F590" s="50"/>
      <c r="G590" s="50"/>
      <c r="H590" s="50"/>
      <c r="I590" s="50"/>
      <c r="J590" s="50"/>
      <c r="K590" s="50"/>
      <c r="L590" s="50"/>
      <c r="M590" s="65"/>
      <c r="N590" s="65"/>
      <c r="O590" s="65"/>
      <c r="P590" s="64"/>
      <c r="Q590" s="50"/>
      <c r="R590" s="50"/>
      <c r="S590" s="50"/>
      <c r="T590" s="50"/>
      <c r="U590" s="50"/>
      <c r="V590" s="65"/>
      <c r="W590" s="65"/>
      <c r="X590" s="65"/>
      <c r="Y590" s="64"/>
      <c r="Z590" s="52"/>
      <c r="AA590" s="50"/>
      <c r="AB590" s="50"/>
      <c r="AC590" s="50"/>
      <c r="AD590" s="65"/>
      <c r="AE590" s="65"/>
      <c r="AF590" s="2"/>
      <c r="AG590" s="64"/>
      <c r="AH590" s="50"/>
      <c r="AI590" s="50"/>
      <c r="AJ590" s="50"/>
      <c r="AK590" s="50"/>
      <c r="AL590" s="50"/>
      <c r="AM590" s="50"/>
      <c r="AN590" s="65"/>
      <c r="AO590" s="65"/>
      <c r="AP590" s="65"/>
      <c r="AQ590" s="64"/>
      <c r="AR590" s="50"/>
      <c r="AS590" s="50"/>
      <c r="AT590" s="50"/>
      <c r="AU590" s="50"/>
      <c r="AV590" s="50"/>
      <c r="AW590" s="50"/>
      <c r="AX590" s="65"/>
      <c r="AY590" s="65"/>
      <c r="AZ590" s="65"/>
      <c r="BA590" s="64"/>
      <c r="BB590" s="50"/>
      <c r="BC590" s="50"/>
    </row>
    <row r="591" spans="1:55" x14ac:dyDescent="0.25">
      <c r="A591" s="50"/>
      <c r="C591" s="50"/>
      <c r="D591" s="50"/>
      <c r="E591" s="50"/>
      <c r="F591" s="50"/>
      <c r="G591" s="50"/>
      <c r="H591" s="50"/>
      <c r="I591" s="50"/>
      <c r="J591" s="50"/>
      <c r="K591" s="50"/>
      <c r="L591" s="50"/>
      <c r="M591" s="65"/>
      <c r="N591" s="65"/>
      <c r="O591" s="65"/>
      <c r="P591" s="64"/>
      <c r="Q591" s="50"/>
      <c r="R591" s="50"/>
      <c r="S591" s="50"/>
      <c r="T591" s="50"/>
      <c r="U591" s="50"/>
      <c r="V591" s="65"/>
      <c r="W591" s="65"/>
      <c r="X591" s="65"/>
      <c r="Y591" s="64"/>
      <c r="Z591" s="52"/>
      <c r="AA591" s="50"/>
      <c r="AB591" s="50"/>
      <c r="AC591" s="50"/>
      <c r="AD591" s="65"/>
      <c r="AE591" s="65"/>
      <c r="AF591" s="2"/>
      <c r="AG591" s="64"/>
      <c r="AH591" s="50"/>
      <c r="AI591" s="50"/>
      <c r="AJ591" s="50"/>
      <c r="AK591" s="50"/>
      <c r="AL591" s="50"/>
      <c r="AM591" s="50"/>
      <c r="AN591" s="65"/>
      <c r="AO591" s="65"/>
      <c r="AP591" s="65"/>
      <c r="AQ591" s="64"/>
      <c r="AR591" s="50"/>
      <c r="AS591" s="50"/>
      <c r="AT591" s="50"/>
      <c r="AU591" s="50"/>
      <c r="AV591" s="50"/>
      <c r="AW591" s="50"/>
      <c r="AX591" s="65"/>
      <c r="AY591" s="65"/>
      <c r="AZ591" s="65"/>
      <c r="BA591" s="64"/>
      <c r="BB591" s="50"/>
      <c r="BC591" s="50"/>
    </row>
    <row r="592" spans="1:55" x14ac:dyDescent="0.25">
      <c r="A592" s="50"/>
      <c r="C592" s="50"/>
      <c r="D592" s="50"/>
      <c r="E592" s="50"/>
      <c r="F592" s="50"/>
      <c r="G592" s="50"/>
      <c r="H592" s="50"/>
      <c r="I592" s="50"/>
      <c r="J592" s="50"/>
      <c r="K592" s="50"/>
      <c r="L592" s="50"/>
      <c r="M592" s="65"/>
      <c r="N592" s="65"/>
      <c r="O592" s="65"/>
      <c r="P592" s="64"/>
      <c r="Q592" s="50"/>
      <c r="R592" s="50"/>
      <c r="S592" s="50"/>
      <c r="T592" s="50"/>
      <c r="U592" s="50"/>
      <c r="V592" s="65"/>
      <c r="W592" s="65"/>
      <c r="X592" s="65"/>
      <c r="Y592" s="64"/>
      <c r="Z592" s="52"/>
      <c r="AA592" s="50"/>
      <c r="AB592" s="50"/>
      <c r="AC592" s="50"/>
      <c r="AD592" s="65"/>
      <c r="AE592" s="65"/>
      <c r="AF592" s="2"/>
      <c r="AG592" s="64"/>
      <c r="AH592" s="50"/>
      <c r="AI592" s="50"/>
      <c r="AJ592" s="50"/>
      <c r="AK592" s="50"/>
      <c r="AL592" s="50"/>
      <c r="AM592" s="50"/>
      <c r="AN592" s="65"/>
      <c r="AO592" s="65"/>
      <c r="AP592" s="65"/>
      <c r="AQ592" s="64"/>
      <c r="AR592" s="50"/>
      <c r="AS592" s="50"/>
      <c r="AT592" s="50"/>
      <c r="AU592" s="50"/>
      <c r="AV592" s="50"/>
      <c r="AW592" s="50"/>
      <c r="AX592" s="65"/>
      <c r="AY592" s="65"/>
      <c r="AZ592" s="65"/>
      <c r="BA592" s="64"/>
      <c r="BB592" s="50"/>
      <c r="BC592" s="50"/>
    </row>
    <row r="593" spans="1:55" x14ac:dyDescent="0.25">
      <c r="A593" s="50"/>
      <c r="C593" s="50"/>
      <c r="D593" s="50"/>
      <c r="E593" s="50"/>
      <c r="F593" s="50"/>
      <c r="G593" s="50"/>
      <c r="H593" s="50"/>
      <c r="I593" s="50"/>
      <c r="J593" s="50"/>
      <c r="K593" s="50"/>
      <c r="L593" s="50"/>
      <c r="M593" s="65"/>
      <c r="N593" s="65"/>
      <c r="O593" s="65"/>
      <c r="P593" s="64"/>
      <c r="Q593" s="50"/>
      <c r="R593" s="50"/>
      <c r="S593" s="50"/>
      <c r="T593" s="50"/>
      <c r="U593" s="50"/>
      <c r="V593" s="65"/>
      <c r="W593" s="65"/>
      <c r="X593" s="65"/>
      <c r="Y593" s="64"/>
      <c r="Z593" s="52"/>
      <c r="AA593" s="50"/>
      <c r="AB593" s="50"/>
      <c r="AC593" s="50"/>
      <c r="AD593" s="65"/>
      <c r="AE593" s="65"/>
      <c r="AF593" s="2"/>
      <c r="AG593" s="64"/>
      <c r="AH593" s="50"/>
      <c r="AI593" s="50"/>
      <c r="AJ593" s="50"/>
      <c r="AK593" s="50"/>
      <c r="AL593" s="50"/>
      <c r="AM593" s="50"/>
      <c r="AN593" s="65"/>
      <c r="AO593" s="65"/>
      <c r="AP593" s="65"/>
      <c r="AQ593" s="64"/>
      <c r="AR593" s="50"/>
      <c r="AS593" s="50"/>
      <c r="AT593" s="50"/>
      <c r="AU593" s="50"/>
      <c r="AV593" s="50"/>
      <c r="AW593" s="50"/>
      <c r="AX593" s="65"/>
      <c r="AY593" s="65"/>
      <c r="AZ593" s="65"/>
      <c r="BA593" s="64"/>
      <c r="BB593" s="50"/>
      <c r="BC593" s="50"/>
    </row>
    <row r="594" spans="1:55" x14ac:dyDescent="0.25">
      <c r="A594" s="50"/>
      <c r="C594" s="50"/>
      <c r="D594" s="50"/>
      <c r="E594" s="50"/>
      <c r="F594" s="50"/>
      <c r="G594" s="50"/>
      <c r="H594" s="50"/>
      <c r="I594" s="50"/>
      <c r="J594" s="50"/>
      <c r="K594" s="50"/>
      <c r="L594" s="50"/>
      <c r="M594" s="65"/>
      <c r="N594" s="65"/>
      <c r="O594" s="65"/>
      <c r="P594" s="64"/>
      <c r="Q594" s="50"/>
      <c r="R594" s="50"/>
      <c r="S594" s="50"/>
      <c r="T594" s="50"/>
      <c r="U594" s="50"/>
      <c r="V594" s="65"/>
      <c r="W594" s="65"/>
      <c r="X594" s="65"/>
      <c r="Y594" s="64"/>
      <c r="Z594" s="52"/>
      <c r="AA594" s="50"/>
      <c r="AB594" s="50"/>
      <c r="AC594" s="50"/>
      <c r="AD594" s="65"/>
      <c r="AE594" s="65"/>
      <c r="AF594" s="2"/>
      <c r="AG594" s="64"/>
      <c r="AH594" s="50"/>
      <c r="AI594" s="50"/>
      <c r="AJ594" s="50"/>
      <c r="AK594" s="50"/>
      <c r="AL594" s="50"/>
      <c r="AM594" s="50"/>
      <c r="AN594" s="65"/>
      <c r="AO594" s="65"/>
      <c r="AP594" s="65"/>
      <c r="AQ594" s="64"/>
      <c r="AR594" s="50"/>
      <c r="AS594" s="50"/>
      <c r="AT594" s="50"/>
      <c r="AU594" s="50"/>
      <c r="AV594" s="50"/>
      <c r="AW594" s="50"/>
      <c r="AX594" s="65"/>
      <c r="AY594" s="65"/>
      <c r="AZ594" s="65"/>
      <c r="BA594" s="64"/>
      <c r="BB594" s="50"/>
      <c r="BC594" s="50"/>
    </row>
    <row r="595" spans="1:55" x14ac:dyDescent="0.25">
      <c r="A595" s="50"/>
      <c r="C595" s="50"/>
      <c r="D595" s="50"/>
      <c r="E595" s="50"/>
      <c r="F595" s="50"/>
      <c r="G595" s="50"/>
      <c r="H595" s="50"/>
      <c r="I595" s="50"/>
      <c r="J595" s="50"/>
      <c r="K595" s="50"/>
      <c r="L595" s="50"/>
      <c r="M595" s="65"/>
      <c r="N595" s="65"/>
      <c r="O595" s="65"/>
      <c r="P595" s="64"/>
      <c r="Q595" s="50"/>
      <c r="R595" s="50"/>
      <c r="S595" s="50"/>
      <c r="T595" s="50"/>
      <c r="U595" s="50"/>
      <c r="V595" s="65"/>
      <c r="W595" s="65"/>
      <c r="X595" s="65"/>
      <c r="Y595" s="64"/>
      <c r="Z595" s="52"/>
      <c r="AA595" s="50"/>
      <c r="AB595" s="50"/>
      <c r="AC595" s="50"/>
      <c r="AD595" s="65"/>
      <c r="AE595" s="65"/>
      <c r="AF595" s="2"/>
      <c r="AG595" s="64"/>
      <c r="AH595" s="50"/>
      <c r="AI595" s="50"/>
      <c r="AJ595" s="50"/>
      <c r="AK595" s="50"/>
      <c r="AL595" s="50"/>
      <c r="AM595" s="50"/>
      <c r="AN595" s="65"/>
      <c r="AO595" s="65"/>
      <c r="AP595" s="65"/>
      <c r="AQ595" s="64"/>
      <c r="AR595" s="50"/>
      <c r="AS595" s="50"/>
      <c r="AT595" s="50"/>
      <c r="AU595" s="50"/>
      <c r="AV595" s="50"/>
      <c r="AW595" s="50"/>
      <c r="AX595" s="65"/>
      <c r="AY595" s="65"/>
      <c r="AZ595" s="65"/>
      <c r="BA595" s="64"/>
      <c r="BB595" s="50"/>
      <c r="BC595" s="50"/>
    </row>
    <row r="596" spans="1:55" x14ac:dyDescent="0.25">
      <c r="A596" s="50"/>
      <c r="C596" s="50"/>
      <c r="D596" s="50"/>
      <c r="E596" s="50"/>
      <c r="F596" s="50"/>
      <c r="G596" s="50"/>
      <c r="H596" s="50"/>
      <c r="I596" s="50"/>
      <c r="J596" s="50"/>
      <c r="K596" s="50"/>
      <c r="L596" s="50"/>
      <c r="M596" s="65"/>
      <c r="N596" s="65"/>
      <c r="O596" s="65"/>
      <c r="P596" s="64"/>
      <c r="Q596" s="50"/>
      <c r="R596" s="50"/>
      <c r="S596" s="50"/>
      <c r="T596" s="50"/>
      <c r="U596" s="50"/>
      <c r="V596" s="65"/>
      <c r="W596" s="65"/>
      <c r="X596" s="65"/>
      <c r="Y596" s="64"/>
      <c r="Z596" s="52"/>
      <c r="AA596" s="50"/>
      <c r="AB596" s="50"/>
      <c r="AC596" s="50"/>
      <c r="AD596" s="65"/>
      <c r="AE596" s="65"/>
      <c r="AF596" s="2"/>
      <c r="AG596" s="64"/>
      <c r="AH596" s="50"/>
      <c r="AI596" s="50"/>
      <c r="AJ596" s="50"/>
      <c r="AK596" s="50"/>
      <c r="AL596" s="50"/>
      <c r="AM596" s="50"/>
      <c r="AN596" s="65"/>
      <c r="AO596" s="65"/>
      <c r="AP596" s="65"/>
      <c r="AQ596" s="64"/>
      <c r="AR596" s="50"/>
      <c r="AS596" s="50"/>
      <c r="AT596" s="50"/>
      <c r="AU596" s="50"/>
      <c r="AV596" s="50"/>
      <c r="AW596" s="50"/>
      <c r="AX596" s="65"/>
      <c r="AY596" s="65"/>
      <c r="AZ596" s="65"/>
      <c r="BA596" s="64"/>
      <c r="BB596" s="50"/>
      <c r="BC596" s="50"/>
    </row>
    <row r="597" spans="1:55" x14ac:dyDescent="0.25">
      <c r="A597" s="50"/>
      <c r="C597" s="50"/>
      <c r="D597" s="50"/>
      <c r="E597" s="50"/>
      <c r="F597" s="50"/>
      <c r="G597" s="50"/>
      <c r="H597" s="50"/>
      <c r="I597" s="50"/>
      <c r="J597" s="50"/>
      <c r="K597" s="50"/>
      <c r="L597" s="50"/>
      <c r="M597" s="65"/>
      <c r="N597" s="65"/>
      <c r="O597" s="65"/>
      <c r="P597" s="64"/>
      <c r="Q597" s="50"/>
      <c r="R597" s="50"/>
      <c r="S597" s="50"/>
      <c r="T597" s="50"/>
      <c r="U597" s="50"/>
      <c r="V597" s="65"/>
      <c r="W597" s="65"/>
      <c r="X597" s="65"/>
      <c r="Y597" s="64"/>
      <c r="Z597" s="52"/>
      <c r="AA597" s="50"/>
      <c r="AB597" s="50"/>
      <c r="AC597" s="50"/>
      <c r="AD597" s="65"/>
      <c r="AE597" s="65"/>
      <c r="AF597" s="2"/>
      <c r="AG597" s="64"/>
      <c r="AH597" s="50"/>
      <c r="AI597" s="50"/>
      <c r="AJ597" s="50"/>
      <c r="AK597" s="50"/>
      <c r="AL597" s="50"/>
      <c r="AM597" s="50"/>
      <c r="AN597" s="65"/>
      <c r="AO597" s="65"/>
      <c r="AP597" s="65"/>
      <c r="AQ597" s="64"/>
      <c r="AR597" s="50"/>
      <c r="AS597" s="50"/>
      <c r="AT597" s="50"/>
      <c r="AU597" s="50"/>
      <c r="AV597" s="50"/>
      <c r="AW597" s="50"/>
      <c r="AX597" s="65"/>
      <c r="AY597" s="65"/>
      <c r="AZ597" s="65"/>
      <c r="BA597" s="64"/>
      <c r="BB597" s="50"/>
      <c r="BC597" s="50"/>
    </row>
    <row r="598" spans="1:55" x14ac:dyDescent="0.25">
      <c r="A598" s="50"/>
      <c r="C598" s="50"/>
      <c r="D598" s="50"/>
      <c r="E598" s="50"/>
      <c r="F598" s="50"/>
      <c r="G598" s="50"/>
      <c r="H598" s="50"/>
      <c r="I598" s="50"/>
      <c r="J598" s="50"/>
      <c r="K598" s="50"/>
      <c r="L598" s="50"/>
      <c r="M598" s="65"/>
      <c r="N598" s="65"/>
      <c r="O598" s="65"/>
      <c r="P598" s="64"/>
      <c r="Q598" s="50"/>
      <c r="R598" s="50"/>
      <c r="S598" s="50"/>
      <c r="T598" s="50"/>
      <c r="U598" s="50"/>
      <c r="V598" s="65"/>
      <c r="W598" s="65"/>
      <c r="X598" s="65"/>
      <c r="Y598" s="64"/>
      <c r="Z598" s="52"/>
      <c r="AA598" s="50"/>
      <c r="AB598" s="50"/>
      <c r="AC598" s="50"/>
      <c r="AD598" s="65"/>
      <c r="AE598" s="65"/>
      <c r="AF598" s="2"/>
      <c r="AG598" s="64"/>
      <c r="AH598" s="50"/>
      <c r="AI598" s="50"/>
      <c r="AJ598" s="50"/>
      <c r="AK598" s="50"/>
      <c r="AL598" s="50"/>
      <c r="AM598" s="50"/>
      <c r="AN598" s="65"/>
      <c r="AO598" s="65"/>
      <c r="AP598" s="65"/>
      <c r="AQ598" s="64"/>
      <c r="AR598" s="50"/>
      <c r="AS598" s="50"/>
      <c r="AT598" s="50"/>
      <c r="AU598" s="50"/>
      <c r="AV598" s="50"/>
      <c r="AW598" s="50"/>
      <c r="AX598" s="65"/>
      <c r="AY598" s="65"/>
      <c r="AZ598" s="65"/>
      <c r="BA598" s="64"/>
      <c r="BB598" s="50"/>
      <c r="BC598" s="50"/>
    </row>
    <row r="599" spans="1:55" x14ac:dyDescent="0.25">
      <c r="A599" s="50"/>
      <c r="C599" s="50"/>
      <c r="D599" s="50"/>
      <c r="E599" s="50"/>
      <c r="F599" s="50"/>
      <c r="G599" s="50"/>
      <c r="H599" s="50"/>
      <c r="I599" s="50"/>
      <c r="J599" s="50"/>
      <c r="K599" s="50"/>
      <c r="L599" s="50"/>
      <c r="M599" s="65"/>
      <c r="N599" s="65"/>
      <c r="O599" s="65"/>
      <c r="P599" s="64"/>
      <c r="Q599" s="50"/>
      <c r="R599" s="50"/>
      <c r="S599" s="50"/>
      <c r="T599" s="50"/>
      <c r="U599" s="50"/>
      <c r="V599" s="65"/>
      <c r="W599" s="65"/>
      <c r="X599" s="65"/>
      <c r="Y599" s="64"/>
      <c r="Z599" s="52"/>
      <c r="AA599" s="50"/>
      <c r="AB599" s="50"/>
      <c r="AC599" s="50"/>
      <c r="AD599" s="65"/>
      <c r="AE599" s="65"/>
      <c r="AF599" s="2"/>
      <c r="AG599" s="64"/>
      <c r="AH599" s="50"/>
      <c r="AI599" s="50"/>
      <c r="AJ599" s="50"/>
      <c r="AK599" s="50"/>
      <c r="AL599" s="50"/>
      <c r="AM599" s="50"/>
      <c r="AN599" s="65"/>
      <c r="AO599" s="65"/>
      <c r="AP599" s="65"/>
      <c r="AQ599" s="64"/>
      <c r="AR599" s="50"/>
      <c r="AS599" s="50"/>
      <c r="AT599" s="50"/>
      <c r="AU599" s="50"/>
      <c r="AV599" s="50"/>
      <c r="AW599" s="50"/>
      <c r="AX599" s="65"/>
      <c r="AY599" s="65"/>
      <c r="AZ599" s="65"/>
      <c r="BA599" s="64"/>
      <c r="BB599" s="50"/>
      <c r="BC599" s="50"/>
    </row>
    <row r="600" spans="1:55" x14ac:dyDescent="0.25">
      <c r="A600" s="50"/>
      <c r="C600" s="50"/>
      <c r="D600" s="50"/>
      <c r="E600" s="50"/>
      <c r="F600" s="50"/>
      <c r="G600" s="50"/>
      <c r="H600" s="50"/>
      <c r="I600" s="50"/>
      <c r="J600" s="50"/>
      <c r="K600" s="50"/>
      <c r="L600" s="50"/>
      <c r="M600" s="65"/>
      <c r="N600" s="65"/>
      <c r="O600" s="65"/>
      <c r="P600" s="64"/>
      <c r="Q600" s="50"/>
      <c r="R600" s="50"/>
      <c r="S600" s="50"/>
      <c r="T600" s="50"/>
      <c r="U600" s="50"/>
      <c r="V600" s="65"/>
      <c r="W600" s="65"/>
      <c r="X600" s="65"/>
      <c r="Y600" s="64"/>
      <c r="Z600" s="52"/>
      <c r="AA600" s="50"/>
      <c r="AB600" s="50"/>
      <c r="AC600" s="50"/>
      <c r="AD600" s="65"/>
      <c r="AE600" s="65"/>
      <c r="AF600" s="2"/>
      <c r="AG600" s="64"/>
      <c r="AH600" s="50"/>
      <c r="AI600" s="50"/>
      <c r="AJ600" s="50"/>
      <c r="AK600" s="50"/>
      <c r="AL600" s="50"/>
      <c r="AM600" s="50"/>
      <c r="AN600" s="65"/>
      <c r="AO600" s="65"/>
      <c r="AP600" s="65"/>
      <c r="AQ600" s="64"/>
      <c r="AR600" s="50"/>
      <c r="AS600" s="50"/>
      <c r="AT600" s="50"/>
      <c r="AU600" s="50"/>
      <c r="AV600" s="50"/>
      <c r="AW600" s="50"/>
      <c r="AX600" s="65"/>
      <c r="AY600" s="65"/>
      <c r="AZ600" s="65"/>
      <c r="BA600" s="64"/>
      <c r="BB600" s="50"/>
      <c r="BC600" s="50"/>
    </row>
    <row r="601" spans="1:55" x14ac:dyDescent="0.25">
      <c r="A601" s="50"/>
      <c r="C601" s="50"/>
      <c r="D601" s="50"/>
      <c r="E601" s="50"/>
      <c r="F601" s="50"/>
      <c r="G601" s="50"/>
      <c r="H601" s="50"/>
      <c r="I601" s="50"/>
      <c r="J601" s="50"/>
      <c r="K601" s="50"/>
      <c r="L601" s="50"/>
      <c r="M601" s="65"/>
      <c r="N601" s="65"/>
      <c r="O601" s="65"/>
      <c r="P601" s="64"/>
      <c r="Q601" s="50"/>
      <c r="R601" s="50"/>
      <c r="S601" s="50"/>
      <c r="T601" s="50"/>
      <c r="U601" s="50"/>
      <c r="V601" s="65"/>
      <c r="W601" s="65"/>
      <c r="X601" s="65"/>
      <c r="Y601" s="64"/>
      <c r="Z601" s="52"/>
      <c r="AA601" s="50"/>
      <c r="AB601" s="50"/>
      <c r="AC601" s="50"/>
      <c r="AD601" s="65"/>
      <c r="AE601" s="65"/>
      <c r="AF601" s="2"/>
      <c r="AG601" s="64"/>
      <c r="AH601" s="50"/>
      <c r="AI601" s="50"/>
      <c r="AJ601" s="50"/>
      <c r="AK601" s="50"/>
      <c r="AL601" s="50"/>
      <c r="AM601" s="50"/>
      <c r="AN601" s="65"/>
      <c r="AO601" s="65"/>
      <c r="AP601" s="65"/>
      <c r="AQ601" s="64"/>
      <c r="AR601" s="50"/>
      <c r="AS601" s="50"/>
      <c r="AT601" s="50"/>
      <c r="AU601" s="50"/>
      <c r="AV601" s="50"/>
      <c r="AW601" s="50"/>
      <c r="AX601" s="65"/>
      <c r="AY601" s="65"/>
      <c r="AZ601" s="65"/>
      <c r="BA601" s="64"/>
      <c r="BB601" s="50"/>
      <c r="BC601" s="50"/>
    </row>
    <row r="602" spans="1:55" x14ac:dyDescent="0.25">
      <c r="A602" s="50"/>
      <c r="C602" s="50"/>
      <c r="D602" s="50"/>
      <c r="E602" s="50"/>
      <c r="F602" s="50"/>
      <c r="G602" s="50"/>
      <c r="H602" s="50"/>
      <c r="I602" s="50"/>
      <c r="J602" s="50"/>
      <c r="K602" s="50"/>
      <c r="L602" s="50"/>
      <c r="M602" s="65"/>
      <c r="N602" s="65"/>
      <c r="O602" s="65"/>
      <c r="P602" s="64"/>
      <c r="Q602" s="50"/>
      <c r="R602" s="50"/>
      <c r="S602" s="50"/>
      <c r="T602" s="50"/>
      <c r="U602" s="50"/>
      <c r="V602" s="65"/>
      <c r="W602" s="65"/>
      <c r="X602" s="65"/>
      <c r="Y602" s="64"/>
      <c r="Z602" s="52"/>
      <c r="AA602" s="50"/>
      <c r="AB602" s="50"/>
      <c r="AC602" s="50"/>
      <c r="AD602" s="65"/>
      <c r="AE602" s="65"/>
      <c r="AF602" s="2"/>
      <c r="AG602" s="64"/>
      <c r="AH602" s="50"/>
      <c r="AI602" s="50"/>
      <c r="AJ602" s="50"/>
      <c r="AK602" s="50"/>
      <c r="AL602" s="50"/>
      <c r="AM602" s="50"/>
      <c r="AN602" s="65"/>
      <c r="AO602" s="65"/>
      <c r="AP602" s="65"/>
      <c r="AQ602" s="64"/>
      <c r="AR602" s="50"/>
      <c r="AS602" s="50"/>
      <c r="AT602" s="50"/>
      <c r="AU602" s="50"/>
      <c r="AV602" s="50"/>
      <c r="AW602" s="50"/>
      <c r="AX602" s="65"/>
      <c r="AY602" s="65"/>
      <c r="AZ602" s="65"/>
      <c r="BA602" s="64"/>
      <c r="BB602" s="50"/>
      <c r="BC602" s="50"/>
    </row>
    <row r="603" spans="1:55" x14ac:dyDescent="0.25">
      <c r="A603" s="50"/>
      <c r="C603" s="50"/>
      <c r="D603" s="50"/>
      <c r="E603" s="50"/>
      <c r="F603" s="50"/>
      <c r="G603" s="50"/>
      <c r="H603" s="50"/>
      <c r="I603" s="50"/>
      <c r="J603" s="50"/>
      <c r="K603" s="50"/>
      <c r="L603" s="50"/>
      <c r="M603" s="65"/>
      <c r="N603" s="65"/>
      <c r="O603" s="65"/>
      <c r="P603" s="64"/>
      <c r="Q603" s="50"/>
      <c r="R603" s="50"/>
      <c r="S603" s="50"/>
      <c r="T603" s="50"/>
      <c r="U603" s="50"/>
      <c r="V603" s="65"/>
      <c r="W603" s="65"/>
      <c r="X603" s="65"/>
      <c r="Y603" s="64"/>
      <c r="Z603" s="52"/>
      <c r="AA603" s="50"/>
      <c r="AB603" s="50"/>
      <c r="AC603" s="50"/>
      <c r="AD603" s="65"/>
      <c r="AE603" s="65"/>
      <c r="AF603" s="2"/>
      <c r="AG603" s="64"/>
      <c r="AH603" s="50"/>
      <c r="AI603" s="50"/>
      <c r="AJ603" s="50"/>
      <c r="AK603" s="50"/>
      <c r="AL603" s="50"/>
      <c r="AM603" s="50"/>
      <c r="AN603" s="65"/>
      <c r="AO603" s="65"/>
      <c r="AP603" s="65"/>
      <c r="AQ603" s="64"/>
      <c r="AR603" s="50"/>
      <c r="AS603" s="50"/>
      <c r="AT603" s="50"/>
      <c r="AU603" s="50"/>
      <c r="AV603" s="50"/>
      <c r="AW603" s="50"/>
      <c r="AX603" s="65"/>
      <c r="AY603" s="65"/>
      <c r="AZ603" s="65"/>
      <c r="BA603" s="64"/>
      <c r="BB603" s="50"/>
      <c r="BC603" s="50"/>
    </row>
    <row r="604" spans="1:55" x14ac:dyDescent="0.25">
      <c r="A604" s="50"/>
      <c r="C604" s="50"/>
      <c r="D604" s="50"/>
      <c r="E604" s="50"/>
      <c r="F604" s="50"/>
      <c r="G604" s="50"/>
      <c r="H604" s="50"/>
      <c r="I604" s="50"/>
      <c r="J604" s="50"/>
      <c r="K604" s="50"/>
      <c r="L604" s="50"/>
      <c r="M604" s="65"/>
      <c r="N604" s="65"/>
      <c r="O604" s="65"/>
      <c r="P604" s="64"/>
      <c r="Q604" s="50"/>
      <c r="R604" s="50"/>
      <c r="S604" s="50"/>
      <c r="T604" s="50"/>
      <c r="U604" s="50"/>
      <c r="V604" s="65"/>
      <c r="W604" s="65"/>
      <c r="X604" s="65"/>
      <c r="Y604" s="64"/>
      <c r="Z604" s="52"/>
      <c r="AA604" s="50"/>
      <c r="AB604" s="50"/>
      <c r="AC604" s="50"/>
      <c r="AD604" s="65"/>
      <c r="AE604" s="65"/>
      <c r="AF604" s="2"/>
      <c r="AG604" s="64"/>
      <c r="AH604" s="50"/>
      <c r="AI604" s="50"/>
      <c r="AJ604" s="50"/>
      <c r="AK604" s="50"/>
      <c r="AL604" s="50"/>
      <c r="AM604" s="50"/>
      <c r="AN604" s="65"/>
      <c r="AO604" s="65"/>
      <c r="AP604" s="65"/>
      <c r="AQ604" s="64"/>
      <c r="AR604" s="50"/>
      <c r="AS604" s="50"/>
      <c r="AT604" s="50"/>
      <c r="AU604" s="50"/>
      <c r="AV604" s="50"/>
      <c r="AW604" s="50"/>
      <c r="AX604" s="65"/>
      <c r="AY604" s="65"/>
      <c r="AZ604" s="65"/>
      <c r="BA604" s="64"/>
      <c r="BB604" s="50"/>
      <c r="BC604" s="50"/>
    </row>
    <row r="605" spans="1:55" x14ac:dyDescent="0.25">
      <c r="A605" s="50"/>
      <c r="C605" s="50"/>
      <c r="D605" s="50"/>
      <c r="E605" s="50"/>
      <c r="F605" s="50"/>
      <c r="G605" s="50"/>
      <c r="H605" s="50"/>
      <c r="I605" s="50"/>
      <c r="J605" s="50"/>
      <c r="K605" s="50"/>
      <c r="L605" s="50"/>
      <c r="M605" s="65"/>
      <c r="N605" s="65"/>
      <c r="O605" s="65"/>
      <c r="P605" s="64"/>
      <c r="Q605" s="50"/>
      <c r="R605" s="50"/>
      <c r="S605" s="50"/>
      <c r="T605" s="50"/>
      <c r="U605" s="50"/>
      <c r="V605" s="65"/>
      <c r="W605" s="65"/>
      <c r="X605" s="65"/>
      <c r="Y605" s="64"/>
      <c r="Z605" s="52"/>
      <c r="AA605" s="50"/>
      <c r="AB605" s="50"/>
      <c r="AC605" s="50"/>
      <c r="AD605" s="65"/>
      <c r="AE605" s="65"/>
      <c r="AF605" s="2"/>
      <c r="AG605" s="64"/>
      <c r="AH605" s="50"/>
      <c r="AI605" s="50"/>
      <c r="AJ605" s="50"/>
      <c r="AK605" s="50"/>
      <c r="AL605" s="50"/>
      <c r="AM605" s="50"/>
      <c r="AN605" s="65"/>
      <c r="AO605" s="65"/>
      <c r="AP605" s="65"/>
      <c r="AQ605" s="64"/>
      <c r="AR605" s="50"/>
      <c r="AS605" s="50"/>
      <c r="AT605" s="50"/>
      <c r="AU605" s="50"/>
      <c r="AV605" s="50"/>
      <c r="AW605" s="50"/>
      <c r="AX605" s="65"/>
      <c r="AY605" s="65"/>
      <c r="AZ605" s="65"/>
      <c r="BA605" s="64"/>
      <c r="BB605" s="50"/>
      <c r="BC605" s="50"/>
    </row>
    <row r="606" spans="1:55" x14ac:dyDescent="0.25">
      <c r="A606" s="50"/>
      <c r="C606" s="50"/>
      <c r="D606" s="50"/>
      <c r="E606" s="50"/>
      <c r="F606" s="50"/>
      <c r="G606" s="50"/>
      <c r="H606" s="50"/>
      <c r="I606" s="50"/>
      <c r="J606" s="50"/>
      <c r="K606" s="50"/>
      <c r="L606" s="50"/>
      <c r="M606" s="65"/>
      <c r="N606" s="65"/>
      <c r="O606" s="65"/>
      <c r="P606" s="64"/>
      <c r="Q606" s="50"/>
      <c r="R606" s="50"/>
      <c r="S606" s="50"/>
      <c r="T606" s="50"/>
      <c r="U606" s="50"/>
      <c r="V606" s="65"/>
      <c r="W606" s="65"/>
      <c r="X606" s="65"/>
      <c r="Y606" s="64"/>
      <c r="Z606" s="52"/>
      <c r="AA606" s="50"/>
      <c r="AB606" s="50"/>
      <c r="AC606" s="50"/>
      <c r="AD606" s="65"/>
      <c r="AE606" s="65"/>
      <c r="AF606" s="2"/>
      <c r="AG606" s="64"/>
      <c r="AH606" s="50"/>
      <c r="AI606" s="50"/>
      <c r="AJ606" s="50"/>
      <c r="AK606" s="50"/>
      <c r="AL606" s="50"/>
      <c r="AM606" s="50"/>
      <c r="AN606" s="65"/>
      <c r="AO606" s="65"/>
      <c r="AP606" s="65"/>
      <c r="AQ606" s="64"/>
      <c r="AR606" s="50"/>
      <c r="AS606" s="50"/>
      <c r="AT606" s="50"/>
      <c r="AU606" s="50"/>
      <c r="AV606" s="50"/>
      <c r="AW606" s="50"/>
      <c r="AX606" s="65"/>
      <c r="AY606" s="65"/>
      <c r="AZ606" s="65"/>
      <c r="BA606" s="64"/>
      <c r="BB606" s="50"/>
      <c r="BC606" s="50"/>
    </row>
    <row r="607" spans="1:55" x14ac:dyDescent="0.25">
      <c r="A607" s="50"/>
      <c r="C607" s="50"/>
      <c r="D607" s="50"/>
      <c r="E607" s="50"/>
      <c r="F607" s="50"/>
      <c r="G607" s="50"/>
      <c r="H607" s="50"/>
      <c r="I607" s="50"/>
      <c r="J607" s="50"/>
      <c r="K607" s="50"/>
      <c r="L607" s="50"/>
      <c r="M607" s="65"/>
      <c r="N607" s="65"/>
      <c r="O607" s="65"/>
      <c r="P607" s="64"/>
      <c r="Q607" s="50"/>
      <c r="R607" s="50"/>
      <c r="S607" s="50"/>
      <c r="T607" s="50"/>
      <c r="U607" s="50"/>
      <c r="V607" s="65"/>
      <c r="W607" s="65"/>
      <c r="X607" s="65"/>
      <c r="Y607" s="64"/>
      <c r="Z607" s="52"/>
      <c r="AA607" s="50"/>
      <c r="AB607" s="50"/>
      <c r="AC607" s="50"/>
      <c r="AD607" s="65"/>
      <c r="AE607" s="65"/>
      <c r="AF607" s="2"/>
      <c r="AG607" s="64"/>
      <c r="AH607" s="50"/>
      <c r="AI607" s="50"/>
      <c r="AJ607" s="50"/>
      <c r="AK607" s="50"/>
      <c r="AL607" s="50"/>
      <c r="AM607" s="50"/>
      <c r="AN607" s="65"/>
      <c r="AO607" s="65"/>
      <c r="AP607" s="65"/>
      <c r="AQ607" s="64"/>
      <c r="AR607" s="50"/>
      <c r="AS607" s="50"/>
      <c r="AT607" s="50"/>
      <c r="AU607" s="50"/>
      <c r="AV607" s="50"/>
      <c r="AW607" s="50"/>
      <c r="AX607" s="65"/>
      <c r="AY607" s="65"/>
      <c r="AZ607" s="65"/>
      <c r="BA607" s="64"/>
      <c r="BB607" s="50"/>
      <c r="BC607" s="50"/>
    </row>
    <row r="608" spans="1:55" x14ac:dyDescent="0.25">
      <c r="A608" s="50"/>
      <c r="C608" s="50"/>
      <c r="D608" s="50"/>
      <c r="E608" s="50"/>
      <c r="F608" s="50"/>
      <c r="G608" s="50"/>
      <c r="H608" s="50"/>
      <c r="I608" s="50"/>
      <c r="J608" s="50"/>
      <c r="K608" s="50"/>
      <c r="L608" s="50"/>
      <c r="M608" s="65"/>
      <c r="N608" s="65"/>
      <c r="O608" s="65"/>
      <c r="P608" s="64"/>
      <c r="Q608" s="50"/>
      <c r="R608" s="50"/>
      <c r="S608" s="50"/>
      <c r="T608" s="50"/>
      <c r="U608" s="50"/>
      <c r="V608" s="65"/>
      <c r="W608" s="65"/>
      <c r="X608" s="65"/>
      <c r="Y608" s="64"/>
      <c r="Z608" s="52"/>
      <c r="AA608" s="50"/>
      <c r="AB608" s="50"/>
      <c r="AC608" s="50"/>
      <c r="AD608" s="65"/>
      <c r="AE608" s="65"/>
      <c r="AF608" s="2"/>
      <c r="AG608" s="64"/>
      <c r="AH608" s="50"/>
      <c r="AI608" s="50"/>
      <c r="AJ608" s="50"/>
      <c r="AK608" s="50"/>
      <c r="AL608" s="50"/>
      <c r="AM608" s="50"/>
      <c r="AN608" s="65"/>
      <c r="AO608" s="65"/>
      <c r="AP608" s="65"/>
      <c r="AQ608" s="64"/>
      <c r="AR608" s="50"/>
      <c r="AS608" s="50"/>
      <c r="AT608" s="50"/>
      <c r="AU608" s="50"/>
      <c r="AV608" s="50"/>
      <c r="AW608" s="50"/>
      <c r="AX608" s="65"/>
      <c r="AY608" s="65"/>
      <c r="AZ608" s="65"/>
      <c r="BA608" s="64"/>
      <c r="BB608" s="50"/>
      <c r="BC608" s="50"/>
    </row>
    <row r="609" spans="1:55" x14ac:dyDescent="0.25">
      <c r="A609" s="50"/>
      <c r="C609" s="50"/>
      <c r="D609" s="50"/>
      <c r="E609" s="50"/>
      <c r="F609" s="50"/>
      <c r="G609" s="50"/>
      <c r="H609" s="50"/>
      <c r="I609" s="50"/>
      <c r="J609" s="50"/>
      <c r="K609" s="50"/>
      <c r="L609" s="50"/>
      <c r="M609" s="65"/>
      <c r="N609" s="65"/>
      <c r="O609" s="65"/>
      <c r="P609" s="64"/>
      <c r="Q609" s="50"/>
      <c r="R609" s="50"/>
      <c r="S609" s="50"/>
      <c r="T609" s="50"/>
      <c r="U609" s="50"/>
      <c r="V609" s="65"/>
      <c r="W609" s="65"/>
      <c r="X609" s="65"/>
      <c r="Y609" s="64"/>
      <c r="Z609" s="52"/>
      <c r="AA609" s="50"/>
      <c r="AB609" s="50"/>
      <c r="AC609" s="50"/>
      <c r="AD609" s="65"/>
      <c r="AE609" s="65"/>
      <c r="AF609" s="2"/>
      <c r="AG609" s="64"/>
      <c r="AH609" s="50"/>
      <c r="AI609" s="50"/>
      <c r="AJ609" s="50"/>
      <c r="AK609" s="50"/>
      <c r="AL609" s="50"/>
      <c r="AM609" s="50"/>
      <c r="AN609" s="65"/>
      <c r="AO609" s="65"/>
      <c r="AP609" s="65"/>
      <c r="AQ609" s="64"/>
      <c r="AR609" s="50"/>
      <c r="AS609" s="50"/>
      <c r="AT609" s="50"/>
      <c r="AU609" s="50"/>
      <c r="AV609" s="50"/>
      <c r="AW609" s="50"/>
      <c r="AX609" s="65"/>
      <c r="AY609" s="65"/>
      <c r="AZ609" s="65"/>
      <c r="BA609" s="64"/>
      <c r="BB609" s="50"/>
      <c r="BC609" s="50"/>
    </row>
    <row r="610" spans="1:55" x14ac:dyDescent="0.25">
      <c r="A610" s="50"/>
      <c r="C610" s="50"/>
      <c r="D610" s="50"/>
      <c r="E610" s="50"/>
      <c r="F610" s="50"/>
      <c r="G610" s="50"/>
      <c r="H610" s="50"/>
      <c r="I610" s="50"/>
      <c r="J610" s="50"/>
      <c r="K610" s="50"/>
      <c r="L610" s="50"/>
      <c r="M610" s="65"/>
      <c r="N610" s="65"/>
      <c r="O610" s="65"/>
      <c r="P610" s="64"/>
      <c r="Q610" s="50"/>
      <c r="R610" s="50"/>
      <c r="S610" s="50"/>
      <c r="T610" s="50"/>
      <c r="U610" s="50"/>
      <c r="V610" s="65"/>
      <c r="W610" s="65"/>
      <c r="X610" s="65"/>
      <c r="Y610" s="64"/>
      <c r="Z610" s="52"/>
      <c r="AA610" s="50"/>
      <c r="AB610" s="50"/>
      <c r="AC610" s="50"/>
      <c r="AD610" s="65"/>
      <c r="AE610" s="65"/>
      <c r="AF610" s="2"/>
      <c r="AG610" s="64"/>
      <c r="AH610" s="50"/>
      <c r="AI610" s="50"/>
      <c r="AJ610" s="50"/>
      <c r="AK610" s="50"/>
      <c r="AL610" s="50"/>
      <c r="AM610" s="50"/>
      <c r="AN610" s="65"/>
      <c r="AO610" s="65"/>
      <c r="AP610" s="65"/>
      <c r="AQ610" s="64"/>
      <c r="AR610" s="50"/>
      <c r="AS610" s="50"/>
      <c r="AT610" s="50"/>
      <c r="AU610" s="50"/>
      <c r="AV610" s="50"/>
      <c r="AW610" s="50"/>
      <c r="AX610" s="65"/>
      <c r="AY610" s="65"/>
      <c r="AZ610" s="65"/>
      <c r="BA610" s="64"/>
      <c r="BB610" s="50"/>
      <c r="BC610" s="50"/>
    </row>
    <row r="611" spans="1:55" x14ac:dyDescent="0.25">
      <c r="A611" s="50"/>
      <c r="C611" s="50"/>
      <c r="D611" s="50"/>
      <c r="E611" s="50"/>
      <c r="F611" s="50"/>
      <c r="G611" s="50"/>
      <c r="H611" s="50"/>
      <c r="I611" s="50"/>
      <c r="J611" s="50"/>
      <c r="K611" s="50"/>
      <c r="L611" s="50"/>
      <c r="M611" s="65"/>
      <c r="N611" s="65"/>
      <c r="O611" s="65"/>
      <c r="P611" s="64"/>
      <c r="Q611" s="50"/>
      <c r="R611" s="50"/>
      <c r="S611" s="50"/>
      <c r="T611" s="50"/>
      <c r="U611" s="50"/>
      <c r="V611" s="65"/>
      <c r="W611" s="65"/>
      <c r="X611" s="65"/>
      <c r="Y611" s="64"/>
      <c r="Z611" s="52"/>
      <c r="AA611" s="50"/>
      <c r="AB611" s="50"/>
      <c r="AC611" s="50"/>
      <c r="AD611" s="65"/>
      <c r="AE611" s="65"/>
      <c r="AF611" s="2"/>
      <c r="AG611" s="64"/>
      <c r="AH611" s="50"/>
      <c r="AI611" s="50"/>
      <c r="AJ611" s="50"/>
      <c r="AK611" s="50"/>
      <c r="AL611" s="50"/>
      <c r="AM611" s="50"/>
      <c r="AN611" s="65"/>
      <c r="AO611" s="65"/>
      <c r="AP611" s="65"/>
      <c r="AQ611" s="64"/>
      <c r="AR611" s="50"/>
      <c r="AS611" s="50"/>
      <c r="AT611" s="50"/>
      <c r="AU611" s="50"/>
      <c r="AV611" s="50"/>
      <c r="AW611" s="50"/>
      <c r="AX611" s="65"/>
      <c r="AY611" s="65"/>
      <c r="AZ611" s="65"/>
      <c r="BA611" s="64"/>
      <c r="BB611" s="50"/>
      <c r="BC611" s="50"/>
    </row>
    <row r="612" spans="1:55" x14ac:dyDescent="0.25">
      <c r="A612" s="50"/>
      <c r="C612" s="50"/>
      <c r="D612" s="50"/>
      <c r="E612" s="50"/>
      <c r="F612" s="50"/>
      <c r="G612" s="50"/>
      <c r="H612" s="50"/>
      <c r="I612" s="50"/>
      <c r="J612" s="50"/>
      <c r="K612" s="50"/>
      <c r="L612" s="50"/>
      <c r="M612" s="65"/>
      <c r="N612" s="65"/>
      <c r="O612" s="65"/>
      <c r="P612" s="64"/>
      <c r="Q612" s="50"/>
      <c r="R612" s="50"/>
      <c r="S612" s="50"/>
      <c r="T612" s="50"/>
      <c r="U612" s="50"/>
      <c r="V612" s="65"/>
      <c r="W612" s="65"/>
      <c r="X612" s="65"/>
      <c r="Y612" s="64"/>
      <c r="Z612" s="52"/>
      <c r="AA612" s="50"/>
      <c r="AB612" s="50"/>
      <c r="AC612" s="50"/>
      <c r="AD612" s="65"/>
      <c r="AE612" s="65"/>
      <c r="AF612" s="2"/>
      <c r="AG612" s="64"/>
      <c r="AH612" s="50"/>
      <c r="AI612" s="50"/>
      <c r="AJ612" s="50"/>
      <c r="AK612" s="50"/>
      <c r="AL612" s="50"/>
      <c r="AM612" s="50"/>
      <c r="AN612" s="65"/>
      <c r="AO612" s="65"/>
      <c r="AP612" s="65"/>
      <c r="AQ612" s="64"/>
      <c r="AR612" s="50"/>
      <c r="AS612" s="50"/>
      <c r="AT612" s="50"/>
      <c r="AU612" s="50"/>
      <c r="AV612" s="50"/>
      <c r="AW612" s="50"/>
      <c r="AX612" s="65"/>
      <c r="AY612" s="65"/>
      <c r="AZ612" s="65"/>
      <c r="BA612" s="64"/>
      <c r="BB612" s="50"/>
      <c r="BC612" s="50"/>
    </row>
    <row r="613" spans="1:55" x14ac:dyDescent="0.25">
      <c r="A613" s="50"/>
      <c r="C613" s="50"/>
      <c r="D613" s="50"/>
      <c r="E613" s="50"/>
      <c r="F613" s="50"/>
      <c r="G613" s="50"/>
      <c r="H613" s="50"/>
      <c r="I613" s="50"/>
      <c r="J613" s="50"/>
      <c r="K613" s="50"/>
      <c r="L613" s="50"/>
      <c r="M613" s="65"/>
      <c r="N613" s="65"/>
      <c r="O613" s="65"/>
      <c r="P613" s="64"/>
      <c r="Q613" s="50"/>
      <c r="R613" s="50"/>
      <c r="S613" s="50"/>
      <c r="T613" s="50"/>
      <c r="U613" s="50"/>
      <c r="V613" s="65"/>
      <c r="W613" s="65"/>
      <c r="X613" s="65"/>
      <c r="Y613" s="64"/>
      <c r="Z613" s="52"/>
      <c r="AA613" s="50"/>
      <c r="AB613" s="50"/>
      <c r="AC613" s="50"/>
      <c r="AD613" s="65"/>
      <c r="AE613" s="65"/>
      <c r="AF613" s="2"/>
      <c r="AG613" s="64"/>
      <c r="AH613" s="50"/>
      <c r="AI613" s="50"/>
      <c r="AJ613" s="50"/>
      <c r="AK613" s="50"/>
      <c r="AL613" s="50"/>
      <c r="AM613" s="50"/>
      <c r="AN613" s="65"/>
      <c r="AO613" s="65"/>
      <c r="AP613" s="65"/>
      <c r="AQ613" s="64"/>
      <c r="AR613" s="50"/>
      <c r="AS613" s="50"/>
      <c r="AT613" s="50"/>
      <c r="AU613" s="50"/>
      <c r="AV613" s="50"/>
      <c r="AW613" s="50"/>
      <c r="AX613" s="65"/>
      <c r="AY613" s="65"/>
      <c r="AZ613" s="65"/>
      <c r="BA613" s="64"/>
      <c r="BB613" s="50"/>
      <c r="BC613" s="50"/>
    </row>
    <row r="614" spans="1:55" x14ac:dyDescent="0.25">
      <c r="A614" s="50"/>
      <c r="C614" s="50"/>
      <c r="D614" s="50"/>
      <c r="E614" s="50"/>
      <c r="F614" s="50"/>
      <c r="G614" s="50"/>
      <c r="H614" s="50"/>
      <c r="I614" s="50"/>
      <c r="J614" s="50"/>
      <c r="K614" s="50"/>
      <c r="L614" s="50"/>
      <c r="M614" s="65"/>
      <c r="N614" s="65"/>
      <c r="O614" s="65"/>
      <c r="P614" s="64"/>
      <c r="Q614" s="50"/>
      <c r="R614" s="50"/>
      <c r="S614" s="50"/>
      <c r="T614" s="50"/>
      <c r="U614" s="50"/>
      <c r="V614" s="65"/>
      <c r="W614" s="65"/>
      <c r="X614" s="65"/>
      <c r="Y614" s="64"/>
      <c r="Z614" s="52"/>
      <c r="AA614" s="50"/>
      <c r="AB614" s="50"/>
      <c r="AC614" s="50"/>
      <c r="AD614" s="65"/>
      <c r="AE614" s="65"/>
      <c r="AF614" s="2"/>
      <c r="AG614" s="64"/>
      <c r="AH614" s="50"/>
      <c r="AI614" s="50"/>
      <c r="AJ614" s="50"/>
      <c r="AK614" s="50"/>
      <c r="AL614" s="50"/>
      <c r="AM614" s="50"/>
      <c r="AN614" s="65"/>
      <c r="AO614" s="65"/>
      <c r="AP614" s="65"/>
      <c r="AQ614" s="64"/>
      <c r="AR614" s="50"/>
      <c r="AS614" s="50"/>
      <c r="AT614" s="50"/>
      <c r="AU614" s="50"/>
      <c r="AV614" s="50"/>
      <c r="AW614" s="50"/>
      <c r="AX614" s="65"/>
      <c r="AY614" s="65"/>
      <c r="AZ614" s="65"/>
      <c r="BA614" s="64"/>
      <c r="BB614" s="50"/>
      <c r="BC614" s="50"/>
    </row>
    <row r="615" spans="1:55" x14ac:dyDescent="0.25">
      <c r="A615" s="50"/>
      <c r="C615" s="50"/>
      <c r="D615" s="50"/>
      <c r="E615" s="50"/>
      <c r="F615" s="50"/>
      <c r="G615" s="50"/>
      <c r="H615" s="50"/>
      <c r="I615" s="50"/>
      <c r="J615" s="50"/>
      <c r="K615" s="50"/>
      <c r="L615" s="50"/>
      <c r="M615" s="65"/>
      <c r="N615" s="65"/>
      <c r="O615" s="65"/>
      <c r="P615" s="64"/>
      <c r="Q615" s="50"/>
      <c r="R615" s="50"/>
      <c r="S615" s="50"/>
      <c r="T615" s="50"/>
      <c r="U615" s="50"/>
      <c r="V615" s="65"/>
      <c r="W615" s="65"/>
      <c r="X615" s="65"/>
      <c r="Y615" s="64"/>
      <c r="Z615" s="52"/>
      <c r="AA615" s="50"/>
      <c r="AB615" s="50"/>
      <c r="AC615" s="50"/>
      <c r="AD615" s="65"/>
      <c r="AE615" s="65"/>
      <c r="AF615" s="2"/>
      <c r="AG615" s="64"/>
      <c r="AH615" s="50"/>
      <c r="AI615" s="50"/>
      <c r="AJ615" s="50"/>
      <c r="AK615" s="50"/>
      <c r="AL615" s="50"/>
      <c r="AM615" s="50"/>
      <c r="AN615" s="65"/>
      <c r="AO615" s="65"/>
      <c r="AP615" s="65"/>
      <c r="AQ615" s="64"/>
      <c r="AR615" s="50"/>
      <c r="AS615" s="50"/>
      <c r="AT615" s="50"/>
      <c r="AU615" s="50"/>
      <c r="AV615" s="50"/>
      <c r="AW615" s="50"/>
      <c r="AX615" s="65"/>
      <c r="AY615" s="65"/>
      <c r="AZ615" s="65"/>
      <c r="BA615" s="64"/>
      <c r="BB615" s="50"/>
      <c r="BC615" s="50"/>
    </row>
    <row r="616" spans="1:55" x14ac:dyDescent="0.25">
      <c r="A616" s="50"/>
      <c r="C616" s="50"/>
      <c r="D616" s="50"/>
      <c r="E616" s="50"/>
      <c r="F616" s="50"/>
      <c r="G616" s="50"/>
      <c r="H616" s="50"/>
      <c r="I616" s="50"/>
      <c r="J616" s="50"/>
      <c r="K616" s="50"/>
      <c r="L616" s="50"/>
      <c r="M616" s="65"/>
      <c r="N616" s="65"/>
      <c r="O616" s="65"/>
      <c r="P616" s="64"/>
      <c r="Q616" s="50"/>
      <c r="R616" s="50"/>
      <c r="S616" s="50"/>
      <c r="T616" s="50"/>
      <c r="U616" s="50"/>
      <c r="V616" s="65"/>
      <c r="W616" s="65"/>
      <c r="X616" s="65"/>
      <c r="Y616" s="64"/>
      <c r="Z616" s="52"/>
      <c r="AA616" s="50"/>
      <c r="AB616" s="50"/>
      <c r="AC616" s="50"/>
      <c r="AD616" s="65"/>
      <c r="AE616" s="65"/>
      <c r="AF616" s="2"/>
      <c r="AG616" s="64"/>
      <c r="AH616" s="50"/>
      <c r="AI616" s="50"/>
      <c r="AJ616" s="50"/>
      <c r="AK616" s="50"/>
      <c r="AL616" s="50"/>
      <c r="AM616" s="50"/>
      <c r="AN616" s="65"/>
      <c r="AO616" s="65"/>
      <c r="AP616" s="65"/>
      <c r="AQ616" s="64"/>
      <c r="AR616" s="50"/>
      <c r="AS616" s="50"/>
      <c r="AT616" s="50"/>
      <c r="AU616" s="50"/>
      <c r="AV616" s="50"/>
      <c r="AW616" s="50"/>
      <c r="AX616" s="65"/>
      <c r="AY616" s="65"/>
      <c r="AZ616" s="65"/>
      <c r="BA616" s="64"/>
      <c r="BB616" s="50"/>
      <c r="BC616" s="50"/>
    </row>
    <row r="617" spans="1:55" x14ac:dyDescent="0.25">
      <c r="A617" s="50"/>
      <c r="C617" s="50"/>
      <c r="D617" s="50"/>
      <c r="E617" s="50"/>
      <c r="F617" s="50"/>
      <c r="G617" s="50"/>
      <c r="H617" s="50"/>
      <c r="I617" s="50"/>
      <c r="J617" s="50"/>
      <c r="K617" s="50"/>
      <c r="L617" s="50"/>
      <c r="M617" s="65"/>
      <c r="N617" s="65"/>
      <c r="O617" s="65"/>
      <c r="P617" s="64"/>
      <c r="Q617" s="50"/>
      <c r="R617" s="50"/>
      <c r="S617" s="50"/>
      <c r="T617" s="50"/>
      <c r="U617" s="50"/>
      <c r="V617" s="65"/>
      <c r="W617" s="65"/>
      <c r="X617" s="65"/>
      <c r="Y617" s="64"/>
      <c r="Z617" s="52"/>
      <c r="AA617" s="50"/>
      <c r="AB617" s="50"/>
      <c r="AC617" s="50"/>
      <c r="AD617" s="65"/>
      <c r="AE617" s="65"/>
      <c r="AF617" s="2"/>
      <c r="AG617" s="64"/>
      <c r="AH617" s="50"/>
      <c r="AI617" s="50"/>
      <c r="AJ617" s="50"/>
      <c r="AK617" s="50"/>
      <c r="AL617" s="50"/>
      <c r="AM617" s="50"/>
      <c r="AN617" s="65"/>
      <c r="AO617" s="65"/>
      <c r="AP617" s="65"/>
      <c r="AQ617" s="64"/>
      <c r="AR617" s="50"/>
      <c r="AS617" s="50"/>
      <c r="AT617" s="50"/>
      <c r="AU617" s="50"/>
      <c r="AV617" s="50"/>
      <c r="AW617" s="50"/>
      <c r="AX617" s="65"/>
      <c r="AY617" s="65"/>
      <c r="AZ617" s="65"/>
      <c r="BA617" s="64"/>
      <c r="BB617" s="50"/>
      <c r="BC617" s="50"/>
    </row>
    <row r="618" spans="1:55" x14ac:dyDescent="0.25">
      <c r="A618" s="50"/>
      <c r="C618" s="50"/>
      <c r="D618" s="50"/>
      <c r="E618" s="50"/>
      <c r="F618" s="50"/>
      <c r="G618" s="50"/>
      <c r="H618" s="50"/>
      <c r="I618" s="50"/>
      <c r="J618" s="50"/>
      <c r="K618" s="50"/>
      <c r="L618" s="50"/>
      <c r="M618" s="65"/>
      <c r="N618" s="65"/>
      <c r="O618" s="65"/>
      <c r="P618" s="64"/>
      <c r="Q618" s="50"/>
      <c r="R618" s="50"/>
      <c r="S618" s="50"/>
      <c r="T618" s="50"/>
      <c r="U618" s="50"/>
      <c r="V618" s="65"/>
      <c r="W618" s="65"/>
      <c r="X618" s="65"/>
      <c r="Y618" s="64"/>
      <c r="Z618" s="52"/>
      <c r="AA618" s="50"/>
      <c r="AB618" s="50"/>
      <c r="AC618" s="50"/>
      <c r="AD618" s="65"/>
      <c r="AE618" s="65"/>
      <c r="AF618" s="2"/>
      <c r="AG618" s="64"/>
      <c r="AH618" s="50"/>
      <c r="AI618" s="50"/>
      <c r="AJ618" s="50"/>
      <c r="AK618" s="50"/>
      <c r="AL618" s="50"/>
      <c r="AM618" s="50"/>
      <c r="AN618" s="65"/>
      <c r="AO618" s="65"/>
      <c r="AP618" s="65"/>
      <c r="AQ618" s="64"/>
      <c r="AR618" s="50"/>
      <c r="AS618" s="50"/>
      <c r="AT618" s="50"/>
      <c r="AU618" s="50"/>
      <c r="AV618" s="50"/>
      <c r="AW618" s="50"/>
      <c r="AX618" s="65"/>
      <c r="AY618" s="65"/>
      <c r="AZ618" s="65"/>
      <c r="BA618" s="64"/>
      <c r="BB618" s="50"/>
      <c r="BC618" s="50"/>
    </row>
    <row r="619" spans="1:55" x14ac:dyDescent="0.25">
      <c r="A619" s="50"/>
      <c r="C619" s="50"/>
      <c r="D619" s="50"/>
      <c r="E619" s="50"/>
      <c r="F619" s="50"/>
      <c r="G619" s="50"/>
      <c r="H619" s="50"/>
      <c r="I619" s="50"/>
      <c r="J619" s="50"/>
      <c r="K619" s="50"/>
      <c r="L619" s="50"/>
      <c r="M619" s="65"/>
      <c r="N619" s="65"/>
      <c r="O619" s="65"/>
      <c r="P619" s="64"/>
      <c r="Q619" s="50"/>
      <c r="R619" s="50"/>
      <c r="S619" s="50"/>
      <c r="T619" s="50"/>
      <c r="U619" s="50"/>
      <c r="V619" s="65"/>
      <c r="W619" s="65"/>
      <c r="X619" s="65"/>
      <c r="Y619" s="64"/>
      <c r="Z619" s="52"/>
      <c r="AA619" s="50"/>
      <c r="AB619" s="50"/>
      <c r="AC619" s="50"/>
      <c r="AD619" s="65"/>
      <c r="AE619" s="65"/>
      <c r="AF619" s="2"/>
      <c r="AG619" s="64"/>
      <c r="AH619" s="50"/>
      <c r="AI619" s="50"/>
      <c r="AJ619" s="50"/>
      <c r="AK619" s="50"/>
      <c r="AL619" s="50"/>
      <c r="AM619" s="50"/>
      <c r="AN619" s="65"/>
      <c r="AO619" s="65"/>
      <c r="AP619" s="65"/>
      <c r="AQ619" s="64"/>
      <c r="AR619" s="50"/>
      <c r="AS619" s="50"/>
      <c r="AT619" s="50"/>
      <c r="AU619" s="50"/>
      <c r="AV619" s="50"/>
      <c r="AW619" s="50"/>
      <c r="AX619" s="65"/>
      <c r="AY619" s="65"/>
      <c r="AZ619" s="65"/>
      <c r="BA619" s="64"/>
      <c r="BB619" s="50"/>
      <c r="BC619" s="50"/>
    </row>
    <row r="620" spans="1:55" x14ac:dyDescent="0.25">
      <c r="A620" s="50"/>
      <c r="C620" s="50"/>
      <c r="D620" s="50"/>
      <c r="E620" s="50"/>
      <c r="F620" s="50"/>
      <c r="G620" s="50"/>
      <c r="H620" s="50"/>
      <c r="I620" s="50"/>
      <c r="J620" s="50"/>
      <c r="K620" s="50"/>
      <c r="L620" s="50"/>
      <c r="M620" s="65"/>
      <c r="N620" s="65"/>
      <c r="O620" s="65"/>
      <c r="P620" s="64"/>
      <c r="Q620" s="50"/>
      <c r="R620" s="50"/>
      <c r="S620" s="50"/>
      <c r="T620" s="50"/>
      <c r="U620" s="50"/>
      <c r="V620" s="65"/>
      <c r="W620" s="65"/>
      <c r="X620" s="65"/>
      <c r="Y620" s="64"/>
      <c r="Z620" s="52"/>
      <c r="AA620" s="50"/>
      <c r="AB620" s="50"/>
      <c r="AC620" s="50"/>
      <c r="AD620" s="65"/>
      <c r="AE620" s="65"/>
      <c r="AF620" s="2"/>
      <c r="AG620" s="64"/>
      <c r="AH620" s="50"/>
      <c r="AI620" s="50"/>
      <c r="AJ620" s="50"/>
      <c r="AK620" s="50"/>
      <c r="AL620" s="50"/>
      <c r="AM620" s="50"/>
      <c r="AN620" s="65"/>
      <c r="AO620" s="65"/>
      <c r="AP620" s="65"/>
      <c r="AQ620" s="64"/>
      <c r="AR620" s="50"/>
      <c r="AS620" s="50"/>
      <c r="AT620" s="50"/>
      <c r="AU620" s="50"/>
      <c r="AV620" s="50"/>
      <c r="AW620" s="50"/>
      <c r="AX620" s="65"/>
      <c r="AY620" s="65"/>
      <c r="AZ620" s="65"/>
      <c r="BA620" s="64"/>
      <c r="BB620" s="50"/>
      <c r="BC620" s="50"/>
    </row>
    <row r="621" spans="1:55" x14ac:dyDescent="0.25">
      <c r="A621" s="50"/>
      <c r="C621" s="50"/>
      <c r="D621" s="50"/>
      <c r="E621" s="50"/>
      <c r="F621" s="50"/>
      <c r="G621" s="50"/>
      <c r="H621" s="50"/>
      <c r="I621" s="50"/>
      <c r="J621" s="50"/>
      <c r="K621" s="50"/>
      <c r="L621" s="50"/>
      <c r="M621" s="65"/>
      <c r="N621" s="65"/>
      <c r="O621" s="65"/>
      <c r="P621" s="64"/>
      <c r="Q621" s="50"/>
      <c r="R621" s="50"/>
      <c r="S621" s="50"/>
      <c r="T621" s="50"/>
      <c r="U621" s="50"/>
      <c r="V621" s="65"/>
      <c r="W621" s="65"/>
      <c r="X621" s="65"/>
      <c r="Y621" s="64"/>
      <c r="Z621" s="52"/>
      <c r="AA621" s="50"/>
      <c r="AB621" s="50"/>
      <c r="AC621" s="50"/>
      <c r="AD621" s="65"/>
      <c r="AE621" s="65"/>
      <c r="AF621" s="2"/>
      <c r="AG621" s="64"/>
      <c r="AH621" s="50"/>
      <c r="AI621" s="50"/>
      <c r="AJ621" s="50"/>
      <c r="AK621" s="50"/>
      <c r="AL621" s="50"/>
      <c r="AM621" s="50"/>
      <c r="AN621" s="65"/>
      <c r="AO621" s="65"/>
      <c r="AP621" s="65"/>
      <c r="AQ621" s="64"/>
      <c r="AR621" s="50"/>
      <c r="AS621" s="50"/>
      <c r="AT621" s="50"/>
      <c r="AU621" s="50"/>
      <c r="AV621" s="50"/>
      <c r="AW621" s="50"/>
      <c r="AX621" s="65"/>
      <c r="AY621" s="65"/>
      <c r="AZ621" s="65"/>
      <c r="BA621" s="64"/>
      <c r="BB621" s="50"/>
      <c r="BC621" s="50"/>
    </row>
    <row r="622" spans="1:55" x14ac:dyDescent="0.25">
      <c r="A622" s="50"/>
      <c r="C622" s="50"/>
      <c r="D622" s="50"/>
      <c r="E622" s="50"/>
      <c r="F622" s="50"/>
      <c r="G622" s="50"/>
      <c r="H622" s="50"/>
      <c r="I622" s="50"/>
      <c r="J622" s="50"/>
      <c r="K622" s="50"/>
      <c r="L622" s="50"/>
      <c r="M622" s="65"/>
      <c r="N622" s="65"/>
      <c r="O622" s="65"/>
      <c r="P622" s="64"/>
      <c r="Q622" s="50"/>
      <c r="R622" s="50"/>
      <c r="S622" s="50"/>
      <c r="T622" s="50"/>
      <c r="U622" s="50"/>
      <c r="V622" s="65"/>
      <c r="W622" s="65"/>
      <c r="X622" s="65"/>
      <c r="Y622" s="64"/>
      <c r="Z622" s="52"/>
      <c r="AA622" s="50"/>
      <c r="AB622" s="50"/>
      <c r="AC622" s="50"/>
      <c r="AD622" s="65"/>
      <c r="AE622" s="65"/>
      <c r="AF622" s="2"/>
      <c r="AG622" s="64"/>
      <c r="AH622" s="50"/>
      <c r="AI622" s="50"/>
      <c r="AJ622" s="50"/>
      <c r="AK622" s="50"/>
      <c r="AL622" s="50"/>
      <c r="AM622" s="50"/>
      <c r="AN622" s="65"/>
      <c r="AO622" s="65"/>
      <c r="AP622" s="65"/>
      <c r="AQ622" s="64"/>
      <c r="AR622" s="50"/>
      <c r="AS622" s="50"/>
      <c r="AT622" s="50"/>
      <c r="AU622" s="50"/>
      <c r="AV622" s="50"/>
      <c r="AW622" s="50"/>
      <c r="AX622" s="65"/>
      <c r="AY622" s="65"/>
      <c r="AZ622" s="65"/>
      <c r="BA622" s="64"/>
      <c r="BB622" s="50"/>
      <c r="BC622" s="50"/>
    </row>
    <row r="623" spans="1:55" x14ac:dyDescent="0.25">
      <c r="A623" s="50"/>
      <c r="C623" s="50"/>
      <c r="D623" s="50"/>
      <c r="E623" s="50"/>
      <c r="F623" s="50"/>
      <c r="G623" s="50"/>
      <c r="H623" s="50"/>
      <c r="I623" s="50"/>
      <c r="J623" s="50"/>
      <c r="K623" s="50"/>
      <c r="L623" s="50"/>
      <c r="M623" s="65"/>
      <c r="N623" s="65"/>
      <c r="O623" s="65"/>
      <c r="P623" s="64"/>
      <c r="Q623" s="50"/>
      <c r="R623" s="50"/>
      <c r="S623" s="50"/>
      <c r="T623" s="50"/>
      <c r="U623" s="50"/>
      <c r="V623" s="65"/>
      <c r="W623" s="65"/>
      <c r="X623" s="65"/>
      <c r="Y623" s="64"/>
      <c r="Z623" s="52"/>
      <c r="AA623" s="50"/>
      <c r="AB623" s="50"/>
      <c r="AC623" s="50"/>
      <c r="AD623" s="65"/>
      <c r="AE623" s="65"/>
      <c r="AF623" s="2"/>
      <c r="AG623" s="64"/>
      <c r="AH623" s="50"/>
      <c r="AI623" s="50"/>
      <c r="AJ623" s="50"/>
      <c r="AK623" s="50"/>
      <c r="AL623" s="50"/>
      <c r="AM623" s="50"/>
      <c r="AN623" s="65"/>
      <c r="AO623" s="65"/>
      <c r="AP623" s="65"/>
      <c r="AQ623" s="64"/>
      <c r="AR623" s="50"/>
      <c r="AS623" s="50"/>
      <c r="AT623" s="50"/>
      <c r="AU623" s="50"/>
      <c r="AV623" s="50"/>
      <c r="AW623" s="50"/>
      <c r="AX623" s="65"/>
      <c r="AY623" s="65"/>
      <c r="AZ623" s="65"/>
      <c r="BA623" s="64"/>
      <c r="BB623" s="50"/>
      <c r="BC623" s="50"/>
    </row>
    <row r="624" spans="1:55" x14ac:dyDescent="0.25">
      <c r="A624" s="50"/>
      <c r="C624" s="50"/>
      <c r="D624" s="50"/>
      <c r="E624" s="50"/>
      <c r="F624" s="50"/>
      <c r="G624" s="50"/>
      <c r="H624" s="50"/>
      <c r="I624" s="50"/>
      <c r="J624" s="50"/>
      <c r="K624" s="50"/>
      <c r="L624" s="50"/>
      <c r="M624" s="65"/>
      <c r="N624" s="65"/>
      <c r="O624" s="65"/>
      <c r="P624" s="64"/>
      <c r="Q624" s="50"/>
      <c r="R624" s="50"/>
      <c r="S624" s="50"/>
      <c r="T624" s="50"/>
      <c r="U624" s="50"/>
      <c r="V624" s="65"/>
      <c r="W624" s="65"/>
      <c r="X624" s="65"/>
      <c r="Y624" s="64"/>
      <c r="Z624" s="52"/>
      <c r="AA624" s="50"/>
      <c r="AB624" s="50"/>
      <c r="AC624" s="50"/>
      <c r="AD624" s="65"/>
      <c r="AE624" s="65"/>
      <c r="AF624" s="2"/>
      <c r="AG624" s="64"/>
      <c r="AH624" s="50"/>
      <c r="AI624" s="50"/>
      <c r="AJ624" s="50"/>
      <c r="AK624" s="50"/>
      <c r="AL624" s="50"/>
      <c r="AM624" s="50"/>
      <c r="AN624" s="65"/>
      <c r="AO624" s="65"/>
      <c r="AP624" s="65"/>
      <c r="AQ624" s="64"/>
      <c r="AR624" s="50"/>
      <c r="AS624" s="50"/>
      <c r="AT624" s="50"/>
      <c r="AU624" s="50"/>
      <c r="AV624" s="50"/>
      <c r="AW624" s="50"/>
      <c r="AX624" s="65"/>
      <c r="AY624" s="65"/>
      <c r="AZ624" s="65"/>
      <c r="BA624" s="64"/>
      <c r="BB624" s="50"/>
      <c r="BC624" s="50"/>
    </row>
    <row r="625" spans="1:55" x14ac:dyDescent="0.25">
      <c r="A625" s="50"/>
      <c r="C625" s="50"/>
      <c r="D625" s="50"/>
      <c r="E625" s="50"/>
      <c r="F625" s="50"/>
      <c r="G625" s="50"/>
      <c r="H625" s="50"/>
      <c r="I625" s="50"/>
      <c r="J625" s="50"/>
      <c r="K625" s="50"/>
      <c r="L625" s="50"/>
      <c r="M625" s="65"/>
      <c r="N625" s="65"/>
      <c r="O625" s="65"/>
      <c r="P625" s="64"/>
      <c r="Q625" s="50"/>
      <c r="R625" s="50"/>
      <c r="S625" s="50"/>
      <c r="T625" s="50"/>
      <c r="U625" s="50"/>
      <c r="V625" s="65"/>
      <c r="W625" s="65"/>
      <c r="X625" s="65"/>
      <c r="Y625" s="64"/>
      <c r="Z625" s="52"/>
      <c r="AA625" s="50"/>
      <c r="AB625" s="50"/>
      <c r="AC625" s="50"/>
      <c r="AD625" s="65"/>
      <c r="AE625" s="65"/>
      <c r="AF625" s="2"/>
      <c r="AG625" s="64"/>
      <c r="AH625" s="50"/>
      <c r="AI625" s="50"/>
      <c r="AJ625" s="50"/>
      <c r="AK625" s="50"/>
      <c r="AL625" s="50"/>
      <c r="AM625" s="50"/>
      <c r="AN625" s="65"/>
      <c r="AO625" s="65"/>
      <c r="AP625" s="65"/>
      <c r="AQ625" s="64"/>
      <c r="AR625" s="50"/>
      <c r="AS625" s="50"/>
      <c r="AT625" s="50"/>
      <c r="AU625" s="50"/>
      <c r="AV625" s="50"/>
      <c r="AW625" s="50"/>
      <c r="AX625" s="65"/>
      <c r="AY625" s="65"/>
      <c r="AZ625" s="65"/>
      <c r="BA625" s="64"/>
      <c r="BB625" s="50"/>
      <c r="BC625" s="50"/>
    </row>
    <row r="626" spans="1:55" x14ac:dyDescent="0.25">
      <c r="A626" s="50"/>
      <c r="C626" s="50"/>
      <c r="D626" s="50"/>
      <c r="E626" s="50"/>
      <c r="F626" s="50"/>
      <c r="G626" s="50"/>
      <c r="H626" s="50"/>
      <c r="I626" s="50"/>
      <c r="J626" s="50"/>
      <c r="K626" s="50"/>
      <c r="L626" s="50"/>
      <c r="M626" s="65"/>
      <c r="N626" s="65"/>
      <c r="O626" s="65"/>
      <c r="P626" s="64"/>
      <c r="Q626" s="50"/>
      <c r="R626" s="50"/>
      <c r="S626" s="50"/>
      <c r="T626" s="50"/>
      <c r="U626" s="50"/>
      <c r="V626" s="65"/>
      <c r="W626" s="65"/>
      <c r="X626" s="65"/>
      <c r="Y626" s="64"/>
      <c r="Z626" s="52"/>
      <c r="AA626" s="50"/>
      <c r="AB626" s="50"/>
      <c r="AC626" s="50"/>
      <c r="AD626" s="65"/>
      <c r="AE626" s="65"/>
      <c r="AF626" s="2"/>
      <c r="AG626" s="64"/>
      <c r="AH626" s="50"/>
      <c r="AI626" s="50"/>
      <c r="AJ626" s="50"/>
      <c r="AK626" s="50"/>
      <c r="AL626" s="50"/>
      <c r="AM626" s="50"/>
      <c r="AN626" s="65"/>
      <c r="AO626" s="65"/>
      <c r="AP626" s="65"/>
      <c r="AQ626" s="64"/>
      <c r="AR626" s="50"/>
      <c r="AS626" s="50"/>
      <c r="AT626" s="50"/>
      <c r="AU626" s="50"/>
      <c r="AV626" s="50"/>
      <c r="AW626" s="50"/>
      <c r="AX626" s="65"/>
      <c r="AY626" s="65"/>
      <c r="AZ626" s="65"/>
      <c r="BA626" s="64"/>
      <c r="BB626" s="50"/>
      <c r="BC626" s="50"/>
    </row>
    <row r="627" spans="1:55" x14ac:dyDescent="0.25">
      <c r="A627" s="50"/>
      <c r="C627" s="50"/>
      <c r="D627" s="50"/>
      <c r="E627" s="50"/>
      <c r="F627" s="50"/>
      <c r="G627" s="50"/>
      <c r="H627" s="50"/>
      <c r="I627" s="50"/>
      <c r="J627" s="50"/>
      <c r="K627" s="50"/>
      <c r="L627" s="50"/>
      <c r="M627" s="65"/>
      <c r="N627" s="65"/>
      <c r="O627" s="65"/>
      <c r="P627" s="64"/>
      <c r="Q627" s="50"/>
      <c r="R627" s="50"/>
      <c r="S627" s="50"/>
      <c r="T627" s="50"/>
      <c r="U627" s="50"/>
      <c r="V627" s="65"/>
      <c r="W627" s="65"/>
      <c r="X627" s="65"/>
      <c r="Y627" s="64"/>
      <c r="Z627" s="52"/>
      <c r="AA627" s="50"/>
      <c r="AB627" s="50"/>
      <c r="AC627" s="50"/>
      <c r="AD627" s="65"/>
      <c r="AE627" s="65"/>
      <c r="AF627" s="2"/>
      <c r="AG627" s="64"/>
      <c r="AH627" s="50"/>
      <c r="AI627" s="50"/>
      <c r="AJ627" s="50"/>
      <c r="AK627" s="50"/>
      <c r="AL627" s="50"/>
      <c r="AM627" s="50"/>
      <c r="AN627" s="65"/>
      <c r="AO627" s="65"/>
      <c r="AP627" s="65"/>
      <c r="AQ627" s="64"/>
      <c r="AR627" s="50"/>
      <c r="AS627" s="50"/>
      <c r="AT627" s="50"/>
      <c r="AU627" s="50"/>
      <c r="AV627" s="50"/>
      <c r="AW627" s="50"/>
      <c r="AX627" s="65"/>
      <c r="AY627" s="65"/>
      <c r="AZ627" s="65"/>
      <c r="BA627" s="64"/>
      <c r="BB627" s="50"/>
      <c r="BC627" s="50"/>
    </row>
    <row r="628" spans="1:55" x14ac:dyDescent="0.25">
      <c r="A628" s="50"/>
      <c r="C628" s="50"/>
      <c r="D628" s="50"/>
      <c r="E628" s="50"/>
      <c r="F628" s="50"/>
      <c r="G628" s="50"/>
      <c r="H628" s="50"/>
      <c r="I628" s="50"/>
      <c r="J628" s="50"/>
      <c r="K628" s="50"/>
      <c r="L628" s="50"/>
      <c r="M628" s="65"/>
      <c r="N628" s="65"/>
      <c r="O628" s="65"/>
      <c r="P628" s="64"/>
      <c r="Q628" s="50"/>
      <c r="R628" s="50"/>
      <c r="S628" s="50"/>
      <c r="T628" s="50"/>
      <c r="U628" s="50"/>
      <c r="V628" s="65"/>
      <c r="W628" s="65"/>
      <c r="X628" s="65"/>
      <c r="Y628" s="64"/>
      <c r="Z628" s="52"/>
      <c r="AA628" s="50"/>
      <c r="AB628" s="50"/>
      <c r="AC628" s="50"/>
      <c r="AD628" s="65"/>
      <c r="AE628" s="65"/>
      <c r="AF628" s="2"/>
      <c r="AG628" s="64"/>
      <c r="AH628" s="50"/>
      <c r="AI628" s="50"/>
      <c r="AJ628" s="50"/>
      <c r="AK628" s="50"/>
      <c r="AL628" s="50"/>
      <c r="AM628" s="50"/>
      <c r="AN628" s="65"/>
      <c r="AO628" s="65"/>
      <c r="AP628" s="65"/>
      <c r="AQ628" s="64"/>
      <c r="AR628" s="50"/>
      <c r="AS628" s="50"/>
      <c r="AT628" s="50"/>
      <c r="AU628" s="50"/>
      <c r="AV628" s="50"/>
      <c r="AW628" s="50"/>
      <c r="AX628" s="65"/>
      <c r="AY628" s="65"/>
      <c r="AZ628" s="65"/>
      <c r="BA628" s="64"/>
      <c r="BB628" s="50"/>
      <c r="BC628" s="50"/>
    </row>
    <row r="629" spans="1:55" x14ac:dyDescent="0.25">
      <c r="A629" s="50"/>
      <c r="C629" s="50"/>
      <c r="D629" s="50"/>
      <c r="E629" s="50"/>
      <c r="F629" s="50"/>
      <c r="G629" s="50"/>
      <c r="H629" s="50"/>
      <c r="I629" s="50"/>
      <c r="J629" s="50"/>
      <c r="K629" s="50"/>
      <c r="L629" s="50"/>
      <c r="M629" s="65"/>
      <c r="N629" s="65"/>
      <c r="O629" s="65"/>
      <c r="P629" s="64"/>
      <c r="Q629" s="50"/>
      <c r="R629" s="50"/>
      <c r="S629" s="50"/>
      <c r="T629" s="50"/>
      <c r="U629" s="50"/>
      <c r="V629" s="65"/>
      <c r="W629" s="65"/>
      <c r="X629" s="65"/>
      <c r="Y629" s="64"/>
      <c r="Z629" s="52"/>
      <c r="AA629" s="50"/>
      <c r="AB629" s="50"/>
      <c r="AC629" s="50"/>
      <c r="AD629" s="65"/>
      <c r="AE629" s="65"/>
      <c r="AF629" s="2"/>
      <c r="AG629" s="64"/>
      <c r="AH629" s="50"/>
      <c r="AI629" s="50"/>
      <c r="AJ629" s="50"/>
      <c r="AK629" s="50"/>
      <c r="AL629" s="50"/>
      <c r="AM629" s="50"/>
      <c r="AN629" s="65"/>
      <c r="AO629" s="65"/>
      <c r="AP629" s="65"/>
      <c r="AQ629" s="64"/>
      <c r="AR629" s="50"/>
      <c r="AS629" s="50"/>
      <c r="AT629" s="50"/>
      <c r="AU629" s="50"/>
      <c r="AV629" s="50"/>
      <c r="AW629" s="50"/>
      <c r="AX629" s="65"/>
      <c r="AY629" s="65"/>
      <c r="AZ629" s="65"/>
      <c r="BA629" s="64"/>
      <c r="BB629" s="50"/>
      <c r="BC629" s="50"/>
    </row>
    <row r="630" spans="1:55" x14ac:dyDescent="0.25">
      <c r="A630" s="50"/>
      <c r="C630" s="50"/>
      <c r="D630" s="50"/>
      <c r="E630" s="50"/>
      <c r="F630" s="50"/>
      <c r="G630" s="50"/>
      <c r="H630" s="50"/>
      <c r="I630" s="50"/>
      <c r="J630" s="50"/>
      <c r="K630" s="50"/>
      <c r="L630" s="50"/>
      <c r="M630" s="65"/>
      <c r="N630" s="65"/>
      <c r="O630" s="65"/>
      <c r="P630" s="64"/>
      <c r="Q630" s="50"/>
      <c r="R630" s="50"/>
      <c r="S630" s="50"/>
      <c r="T630" s="50"/>
      <c r="U630" s="50"/>
      <c r="V630" s="65"/>
      <c r="W630" s="65"/>
      <c r="X630" s="65"/>
      <c r="Y630" s="64"/>
      <c r="Z630" s="52"/>
      <c r="AA630" s="50"/>
      <c r="AB630" s="50"/>
      <c r="AC630" s="50"/>
      <c r="AD630" s="65"/>
      <c r="AE630" s="65"/>
      <c r="AF630" s="2"/>
      <c r="AG630" s="64"/>
      <c r="AH630" s="50"/>
      <c r="AI630" s="50"/>
      <c r="AJ630" s="50"/>
      <c r="AK630" s="50"/>
      <c r="AL630" s="50"/>
      <c r="AM630" s="50"/>
      <c r="AN630" s="65"/>
      <c r="AO630" s="65"/>
      <c r="AP630" s="65"/>
      <c r="AQ630" s="64"/>
      <c r="AR630" s="50"/>
      <c r="AS630" s="50"/>
      <c r="AT630" s="50"/>
      <c r="AU630" s="50"/>
      <c r="AV630" s="50"/>
      <c r="AW630" s="50"/>
      <c r="AX630" s="65"/>
      <c r="AY630" s="65"/>
      <c r="AZ630" s="65"/>
      <c r="BA630" s="64"/>
      <c r="BB630" s="50"/>
      <c r="BC630" s="50"/>
    </row>
    <row r="631" spans="1:55" x14ac:dyDescent="0.25">
      <c r="A631" s="50"/>
      <c r="C631" s="50"/>
      <c r="D631" s="50"/>
      <c r="E631" s="50"/>
      <c r="F631" s="50"/>
      <c r="G631" s="50"/>
      <c r="H631" s="50"/>
      <c r="I631" s="50"/>
      <c r="J631" s="50"/>
      <c r="K631" s="50"/>
      <c r="L631" s="50"/>
      <c r="M631" s="65"/>
      <c r="N631" s="65"/>
      <c r="O631" s="65"/>
      <c r="P631" s="64"/>
      <c r="Q631" s="50"/>
      <c r="R631" s="50"/>
      <c r="S631" s="50"/>
      <c r="T631" s="50"/>
      <c r="U631" s="50"/>
      <c r="V631" s="65"/>
      <c r="W631" s="65"/>
      <c r="X631" s="65"/>
      <c r="Y631" s="64"/>
      <c r="Z631" s="52"/>
      <c r="AA631" s="50"/>
      <c r="AB631" s="50"/>
      <c r="AC631" s="50"/>
      <c r="AD631" s="65"/>
      <c r="AE631" s="65"/>
      <c r="AF631" s="2"/>
      <c r="AG631" s="64"/>
      <c r="AH631" s="50"/>
      <c r="AI631" s="50"/>
      <c r="AJ631" s="50"/>
      <c r="AK631" s="50"/>
      <c r="AL631" s="50"/>
      <c r="AM631" s="50"/>
      <c r="AN631" s="65"/>
      <c r="AO631" s="65"/>
      <c r="AP631" s="65"/>
      <c r="AQ631" s="64"/>
      <c r="AR631" s="50"/>
      <c r="AS631" s="50"/>
      <c r="AT631" s="50"/>
      <c r="AU631" s="50"/>
      <c r="AV631" s="50"/>
      <c r="AW631" s="50"/>
      <c r="AX631" s="65"/>
      <c r="AY631" s="65"/>
      <c r="AZ631" s="65"/>
      <c r="BA631" s="64"/>
      <c r="BB631" s="50"/>
      <c r="BC631" s="50"/>
    </row>
    <row r="632" spans="1:55" x14ac:dyDescent="0.25">
      <c r="A632" s="50"/>
      <c r="C632" s="50"/>
      <c r="D632" s="50"/>
      <c r="E632" s="50"/>
      <c r="F632" s="50"/>
      <c r="G632" s="50"/>
      <c r="H632" s="50"/>
      <c r="I632" s="50"/>
      <c r="J632" s="50"/>
      <c r="K632" s="50"/>
      <c r="L632" s="50"/>
      <c r="M632" s="65"/>
      <c r="N632" s="65"/>
      <c r="O632" s="65"/>
      <c r="P632" s="64"/>
      <c r="Q632" s="50"/>
      <c r="R632" s="50"/>
      <c r="S632" s="50"/>
      <c r="T632" s="50"/>
      <c r="U632" s="50"/>
      <c r="V632" s="65"/>
      <c r="W632" s="65"/>
      <c r="X632" s="65"/>
      <c r="Y632" s="64"/>
      <c r="Z632" s="52"/>
      <c r="AA632" s="50"/>
      <c r="AB632" s="50"/>
      <c r="AC632" s="50"/>
      <c r="AD632" s="65"/>
      <c r="AE632" s="65"/>
      <c r="AF632" s="2"/>
      <c r="AG632" s="64"/>
      <c r="AH632" s="50"/>
      <c r="AI632" s="50"/>
      <c r="AJ632" s="50"/>
      <c r="AK632" s="50"/>
      <c r="AL632" s="50"/>
      <c r="AM632" s="50"/>
      <c r="AN632" s="65"/>
      <c r="AO632" s="65"/>
      <c r="AP632" s="65"/>
      <c r="AQ632" s="64"/>
      <c r="AR632" s="50"/>
      <c r="AS632" s="50"/>
      <c r="AT632" s="50"/>
      <c r="AU632" s="50"/>
      <c r="AV632" s="50"/>
      <c r="AW632" s="50"/>
      <c r="AX632" s="65"/>
      <c r="AY632" s="65"/>
      <c r="AZ632" s="65"/>
      <c r="BA632" s="64"/>
      <c r="BB632" s="50"/>
      <c r="BC632" s="50"/>
    </row>
    <row r="633" spans="1:55" x14ac:dyDescent="0.25">
      <c r="A633" s="50"/>
      <c r="C633" s="50"/>
      <c r="D633" s="50"/>
      <c r="E633" s="50"/>
      <c r="F633" s="50"/>
      <c r="G633" s="50"/>
      <c r="H633" s="50"/>
      <c r="I633" s="50"/>
      <c r="J633" s="50"/>
      <c r="K633" s="50"/>
      <c r="L633" s="50"/>
      <c r="M633" s="65"/>
      <c r="N633" s="65"/>
      <c r="O633" s="65"/>
      <c r="P633" s="64"/>
      <c r="Q633" s="50"/>
      <c r="R633" s="50"/>
      <c r="S633" s="50"/>
      <c r="T633" s="50"/>
      <c r="U633" s="50"/>
      <c r="V633" s="65"/>
      <c r="W633" s="65"/>
      <c r="X633" s="65"/>
      <c r="Y633" s="64"/>
      <c r="Z633" s="52"/>
      <c r="AA633" s="50"/>
      <c r="AB633" s="50"/>
      <c r="AC633" s="50"/>
      <c r="AD633" s="65"/>
      <c r="AE633" s="65"/>
      <c r="AF633" s="2"/>
      <c r="AG633" s="64"/>
      <c r="AH633" s="50"/>
      <c r="AI633" s="50"/>
      <c r="AJ633" s="50"/>
      <c r="AK633" s="50"/>
      <c r="AL633" s="50"/>
      <c r="AM633" s="50"/>
      <c r="AN633" s="65"/>
      <c r="AO633" s="65"/>
      <c r="AP633" s="65"/>
      <c r="AQ633" s="64"/>
      <c r="AR633" s="50"/>
      <c r="AS633" s="50"/>
      <c r="AT633" s="50"/>
      <c r="AU633" s="50"/>
      <c r="AV633" s="50"/>
      <c r="AW633" s="50"/>
      <c r="AX633" s="65"/>
      <c r="AY633" s="65"/>
      <c r="AZ633" s="65"/>
      <c r="BA633" s="64"/>
      <c r="BB633" s="50"/>
      <c r="BC633" s="50"/>
    </row>
    <row r="634" spans="1:55" x14ac:dyDescent="0.25">
      <c r="A634" s="50"/>
      <c r="C634" s="50"/>
      <c r="D634" s="50"/>
      <c r="E634" s="50"/>
      <c r="F634" s="50"/>
      <c r="G634" s="50"/>
      <c r="H634" s="50"/>
      <c r="I634" s="50"/>
      <c r="J634" s="50"/>
      <c r="K634" s="50"/>
      <c r="L634" s="50"/>
      <c r="M634" s="65"/>
      <c r="N634" s="65"/>
      <c r="O634" s="65"/>
      <c r="P634" s="64"/>
      <c r="Q634" s="50"/>
      <c r="R634" s="50"/>
      <c r="S634" s="50"/>
      <c r="T634" s="50"/>
      <c r="U634" s="50"/>
      <c r="V634" s="65"/>
      <c r="W634" s="65"/>
      <c r="X634" s="65"/>
      <c r="Y634" s="64"/>
      <c r="Z634" s="52"/>
      <c r="AA634" s="50"/>
      <c r="AB634" s="50"/>
      <c r="AC634" s="50"/>
      <c r="AD634" s="65"/>
      <c r="AE634" s="65"/>
      <c r="AF634" s="2"/>
      <c r="AG634" s="64"/>
      <c r="AH634" s="50"/>
      <c r="AI634" s="50"/>
      <c r="AJ634" s="50"/>
      <c r="AK634" s="50"/>
      <c r="AL634" s="50"/>
      <c r="AM634" s="50"/>
      <c r="AN634" s="65"/>
      <c r="AO634" s="65"/>
      <c r="AP634" s="65"/>
      <c r="AQ634" s="64"/>
      <c r="AR634" s="50"/>
      <c r="AS634" s="50"/>
      <c r="AT634" s="50"/>
      <c r="AU634" s="50"/>
      <c r="AV634" s="50"/>
      <c r="AW634" s="50"/>
      <c r="AX634" s="65"/>
      <c r="AY634" s="65"/>
      <c r="AZ634" s="65"/>
      <c r="BA634" s="64"/>
      <c r="BB634" s="50"/>
      <c r="BC634" s="50"/>
    </row>
    <row r="635" spans="1:55" x14ac:dyDescent="0.25">
      <c r="A635" s="50"/>
      <c r="C635" s="50"/>
      <c r="D635" s="50"/>
      <c r="E635" s="50"/>
      <c r="F635" s="50"/>
      <c r="G635" s="50"/>
      <c r="H635" s="50"/>
      <c r="I635" s="50"/>
      <c r="J635" s="50"/>
      <c r="K635" s="50"/>
      <c r="L635" s="50"/>
      <c r="M635" s="65"/>
      <c r="N635" s="65"/>
      <c r="O635" s="65"/>
      <c r="P635" s="64"/>
      <c r="Q635" s="50"/>
      <c r="R635" s="50"/>
      <c r="S635" s="50"/>
      <c r="T635" s="50"/>
      <c r="U635" s="50"/>
      <c r="V635" s="65"/>
      <c r="W635" s="65"/>
      <c r="X635" s="65"/>
      <c r="Y635" s="64"/>
      <c r="Z635" s="52"/>
      <c r="AA635" s="50"/>
      <c r="AB635" s="50"/>
      <c r="AC635" s="50"/>
      <c r="AD635" s="65"/>
      <c r="AE635" s="65"/>
      <c r="AF635" s="2"/>
      <c r="AG635" s="64"/>
      <c r="AH635" s="50"/>
      <c r="AI635" s="50"/>
      <c r="AJ635" s="50"/>
      <c r="AK635" s="50"/>
      <c r="AL635" s="50"/>
      <c r="AM635" s="50"/>
      <c r="AN635" s="65"/>
      <c r="AO635" s="65"/>
      <c r="AP635" s="65"/>
      <c r="AQ635" s="64"/>
      <c r="AR635" s="50"/>
      <c r="AS635" s="50"/>
      <c r="AT635" s="50"/>
      <c r="AU635" s="50"/>
      <c r="AV635" s="50"/>
      <c r="AW635" s="50"/>
      <c r="AX635" s="65"/>
      <c r="AY635" s="65"/>
      <c r="AZ635" s="65"/>
      <c r="BA635" s="64"/>
      <c r="BB635" s="50"/>
      <c r="BC635" s="50"/>
    </row>
    <row r="636" spans="1:55" x14ac:dyDescent="0.25">
      <c r="A636" s="50"/>
      <c r="C636" s="50"/>
      <c r="D636" s="50"/>
      <c r="E636" s="50"/>
      <c r="F636" s="50"/>
      <c r="G636" s="50"/>
      <c r="H636" s="50"/>
      <c r="I636" s="50"/>
      <c r="J636" s="50"/>
      <c r="K636" s="50"/>
      <c r="L636" s="50"/>
      <c r="M636" s="65"/>
      <c r="N636" s="65"/>
      <c r="O636" s="65"/>
      <c r="P636" s="64"/>
      <c r="Q636" s="50"/>
      <c r="R636" s="50"/>
      <c r="S636" s="50"/>
      <c r="T636" s="50"/>
      <c r="U636" s="50"/>
      <c r="V636" s="65"/>
      <c r="W636" s="65"/>
      <c r="X636" s="65"/>
      <c r="Y636" s="64"/>
      <c r="Z636" s="52"/>
      <c r="AA636" s="50"/>
      <c r="AB636" s="50"/>
      <c r="AC636" s="50"/>
      <c r="AD636" s="65"/>
      <c r="AE636" s="65"/>
      <c r="AF636" s="2"/>
      <c r="AG636" s="64"/>
      <c r="AH636" s="50"/>
      <c r="AI636" s="50"/>
      <c r="AJ636" s="50"/>
      <c r="AK636" s="50"/>
      <c r="AL636" s="50"/>
      <c r="AM636" s="50"/>
      <c r="AN636" s="65"/>
      <c r="AO636" s="65"/>
      <c r="AP636" s="65"/>
      <c r="AQ636" s="64"/>
      <c r="AR636" s="50"/>
      <c r="AS636" s="50"/>
      <c r="AT636" s="50"/>
      <c r="AU636" s="50"/>
      <c r="AV636" s="50"/>
      <c r="AW636" s="50"/>
      <c r="AX636" s="65"/>
      <c r="AY636" s="65"/>
      <c r="AZ636" s="65"/>
      <c r="BA636" s="64"/>
      <c r="BB636" s="50"/>
      <c r="BC636" s="50"/>
    </row>
    <row r="637" spans="1:55" x14ac:dyDescent="0.25">
      <c r="A637" s="50"/>
      <c r="C637" s="50"/>
      <c r="D637" s="50"/>
      <c r="E637" s="50"/>
      <c r="F637" s="50"/>
      <c r="G637" s="50"/>
      <c r="H637" s="50"/>
      <c r="I637" s="50"/>
      <c r="J637" s="50"/>
      <c r="K637" s="50"/>
      <c r="L637" s="50"/>
      <c r="M637" s="65"/>
      <c r="N637" s="65"/>
      <c r="O637" s="65"/>
      <c r="P637" s="64"/>
      <c r="Q637" s="50"/>
      <c r="R637" s="50"/>
      <c r="S637" s="50"/>
      <c r="T637" s="50"/>
      <c r="U637" s="50"/>
      <c r="V637" s="65"/>
      <c r="W637" s="65"/>
      <c r="X637" s="65"/>
      <c r="Y637" s="64"/>
      <c r="Z637" s="52"/>
      <c r="AA637" s="50"/>
      <c r="AB637" s="50"/>
      <c r="AC637" s="50"/>
      <c r="AD637" s="65"/>
      <c r="AE637" s="65"/>
      <c r="AF637" s="2"/>
      <c r="AG637" s="64"/>
      <c r="AH637" s="50"/>
      <c r="AI637" s="50"/>
      <c r="AJ637" s="50"/>
      <c r="AK637" s="50"/>
      <c r="AL637" s="50"/>
      <c r="AM637" s="50"/>
      <c r="AN637" s="65"/>
      <c r="AO637" s="65"/>
      <c r="AP637" s="65"/>
      <c r="AQ637" s="64"/>
      <c r="AR637" s="50"/>
      <c r="AS637" s="50"/>
      <c r="AT637" s="50"/>
      <c r="AU637" s="50"/>
      <c r="AV637" s="50"/>
      <c r="AW637" s="50"/>
      <c r="AX637" s="65"/>
      <c r="AY637" s="65"/>
      <c r="AZ637" s="65"/>
      <c r="BA637" s="64"/>
      <c r="BB637" s="50"/>
      <c r="BC637" s="50"/>
    </row>
    <row r="638" spans="1:55" x14ac:dyDescent="0.25">
      <c r="A638" s="50"/>
      <c r="C638" s="50"/>
      <c r="D638" s="50"/>
      <c r="E638" s="50"/>
      <c r="F638" s="50"/>
      <c r="G638" s="50"/>
      <c r="H638" s="50"/>
      <c r="I638" s="50"/>
      <c r="J638" s="50"/>
      <c r="K638" s="50"/>
      <c r="L638" s="50"/>
      <c r="M638" s="65"/>
      <c r="N638" s="65"/>
      <c r="O638" s="65"/>
      <c r="P638" s="64"/>
      <c r="Q638" s="50"/>
      <c r="R638" s="50"/>
      <c r="S638" s="50"/>
      <c r="T638" s="50"/>
      <c r="U638" s="50"/>
      <c r="V638" s="65"/>
      <c r="W638" s="65"/>
      <c r="X638" s="65"/>
      <c r="Y638" s="64"/>
      <c r="Z638" s="52"/>
      <c r="AA638" s="50"/>
      <c r="AB638" s="50"/>
      <c r="AC638" s="50"/>
      <c r="AD638" s="65"/>
      <c r="AE638" s="65"/>
      <c r="AF638" s="2"/>
      <c r="AG638" s="64"/>
      <c r="AH638" s="50"/>
      <c r="AI638" s="50"/>
      <c r="AJ638" s="50"/>
      <c r="AK638" s="50"/>
      <c r="AL638" s="50"/>
      <c r="AM638" s="50"/>
      <c r="AN638" s="65"/>
      <c r="AO638" s="65"/>
      <c r="AP638" s="65"/>
      <c r="AQ638" s="64"/>
      <c r="AR638" s="50"/>
      <c r="AS638" s="50"/>
      <c r="AT638" s="50"/>
      <c r="AU638" s="50"/>
      <c r="AV638" s="50"/>
      <c r="AW638" s="50"/>
      <c r="AX638" s="65"/>
      <c r="AY638" s="65"/>
      <c r="AZ638" s="65"/>
      <c r="BA638" s="64"/>
      <c r="BB638" s="50"/>
      <c r="BC638" s="50"/>
    </row>
    <row r="639" spans="1:55" x14ac:dyDescent="0.25">
      <c r="A639" s="50"/>
      <c r="C639" s="50"/>
      <c r="D639" s="50"/>
      <c r="E639" s="50"/>
      <c r="F639" s="50"/>
      <c r="G639" s="50"/>
      <c r="H639" s="50"/>
      <c r="I639" s="50"/>
      <c r="J639" s="50"/>
      <c r="K639" s="50"/>
      <c r="L639" s="50"/>
      <c r="M639" s="65"/>
      <c r="N639" s="65"/>
      <c r="O639" s="65"/>
      <c r="P639" s="64"/>
      <c r="Q639" s="50"/>
      <c r="R639" s="50"/>
      <c r="S639" s="50"/>
      <c r="T639" s="50"/>
      <c r="U639" s="50"/>
      <c r="V639" s="65"/>
      <c r="W639" s="65"/>
      <c r="X639" s="65"/>
      <c r="Y639" s="64"/>
      <c r="Z639" s="52"/>
      <c r="AA639" s="50"/>
      <c r="AB639" s="50"/>
      <c r="AC639" s="50"/>
      <c r="AD639" s="65"/>
      <c r="AE639" s="65"/>
      <c r="AF639" s="2"/>
      <c r="AG639" s="64"/>
      <c r="AH639" s="50"/>
      <c r="AI639" s="50"/>
      <c r="AJ639" s="50"/>
      <c r="AK639" s="50"/>
      <c r="AL639" s="50"/>
      <c r="AM639" s="50"/>
      <c r="AN639" s="65"/>
      <c r="AO639" s="65"/>
      <c r="AP639" s="65"/>
      <c r="AQ639" s="64"/>
      <c r="AR639" s="50"/>
      <c r="AS639" s="50"/>
      <c r="AT639" s="50"/>
      <c r="AU639" s="50"/>
      <c r="AV639" s="50"/>
      <c r="AW639" s="50"/>
      <c r="AX639" s="65"/>
      <c r="AY639" s="65"/>
      <c r="AZ639" s="65"/>
      <c r="BA639" s="64"/>
      <c r="BB639" s="50"/>
      <c r="BC639" s="50"/>
    </row>
    <row r="640" spans="1:55" x14ac:dyDescent="0.25">
      <c r="A640" s="50"/>
      <c r="C640" s="50"/>
      <c r="D640" s="50"/>
      <c r="E640" s="50"/>
      <c r="F640" s="50"/>
      <c r="G640" s="50"/>
      <c r="H640" s="50"/>
      <c r="I640" s="50"/>
      <c r="J640" s="50"/>
      <c r="K640" s="50"/>
      <c r="L640" s="50"/>
      <c r="M640" s="65"/>
      <c r="N640" s="65"/>
      <c r="O640" s="65"/>
      <c r="P640" s="64"/>
      <c r="Q640" s="50"/>
      <c r="R640" s="50"/>
      <c r="S640" s="50"/>
      <c r="T640" s="50"/>
      <c r="U640" s="50"/>
      <c r="V640" s="65"/>
      <c r="W640" s="65"/>
      <c r="X640" s="65"/>
      <c r="Y640" s="64"/>
      <c r="Z640" s="52"/>
      <c r="AA640" s="50"/>
      <c r="AB640" s="50"/>
      <c r="AC640" s="50"/>
      <c r="AD640" s="65"/>
      <c r="AE640" s="65"/>
      <c r="AF640" s="2"/>
      <c r="AG640" s="64"/>
      <c r="AH640" s="50"/>
      <c r="AI640" s="50"/>
      <c r="AJ640" s="50"/>
      <c r="AK640" s="50"/>
      <c r="AL640" s="50"/>
      <c r="AM640" s="50"/>
      <c r="AN640" s="65"/>
      <c r="AO640" s="65"/>
      <c r="AP640" s="65"/>
      <c r="AQ640" s="64"/>
      <c r="AR640" s="50"/>
      <c r="AS640" s="50"/>
      <c r="AT640" s="50"/>
      <c r="AU640" s="50"/>
      <c r="AV640" s="50"/>
      <c r="AW640" s="50"/>
      <c r="AX640" s="65"/>
      <c r="AY640" s="65"/>
      <c r="AZ640" s="65"/>
      <c r="BA640" s="64"/>
      <c r="BB640" s="50"/>
      <c r="BC640" s="50"/>
    </row>
    <row r="641" spans="1:55" x14ac:dyDescent="0.25">
      <c r="A641" s="50"/>
      <c r="C641" s="50"/>
      <c r="D641" s="50"/>
      <c r="E641" s="50"/>
      <c r="F641" s="50"/>
      <c r="G641" s="50"/>
      <c r="H641" s="50"/>
      <c r="I641" s="50"/>
      <c r="J641" s="50"/>
      <c r="K641" s="50"/>
      <c r="L641" s="50"/>
      <c r="M641" s="65"/>
      <c r="N641" s="65"/>
      <c r="O641" s="65"/>
      <c r="P641" s="64"/>
      <c r="Q641" s="50"/>
      <c r="R641" s="50"/>
      <c r="S641" s="50"/>
      <c r="T641" s="50"/>
      <c r="U641" s="50"/>
      <c r="V641" s="65"/>
      <c r="W641" s="65"/>
      <c r="X641" s="65"/>
      <c r="Y641" s="64"/>
      <c r="Z641" s="52"/>
      <c r="AA641" s="50"/>
      <c r="AB641" s="50"/>
      <c r="AC641" s="50"/>
      <c r="AD641" s="65"/>
      <c r="AE641" s="65"/>
      <c r="AF641" s="2"/>
      <c r="AG641" s="64"/>
      <c r="AH641" s="50"/>
      <c r="AI641" s="50"/>
      <c r="AJ641" s="50"/>
      <c r="AK641" s="50"/>
      <c r="AL641" s="50"/>
      <c r="AM641" s="50"/>
      <c r="AN641" s="65"/>
      <c r="AO641" s="65"/>
      <c r="AP641" s="65"/>
      <c r="AQ641" s="64"/>
      <c r="AR641" s="50"/>
      <c r="AS641" s="50"/>
      <c r="AT641" s="50"/>
      <c r="AU641" s="50"/>
      <c r="AV641" s="50"/>
      <c r="AW641" s="50"/>
      <c r="AX641" s="65"/>
      <c r="AY641" s="65"/>
      <c r="AZ641" s="65"/>
      <c r="BA641" s="64"/>
      <c r="BB641" s="50"/>
      <c r="BC641" s="50"/>
    </row>
    <row r="642" spans="1:55" x14ac:dyDescent="0.25">
      <c r="A642" s="50"/>
      <c r="C642" s="50"/>
      <c r="D642" s="50"/>
      <c r="E642" s="50"/>
      <c r="F642" s="50"/>
      <c r="G642" s="50"/>
      <c r="H642" s="50"/>
      <c r="I642" s="50"/>
      <c r="J642" s="50"/>
      <c r="K642" s="50"/>
      <c r="L642" s="50"/>
      <c r="M642" s="65"/>
      <c r="N642" s="65"/>
      <c r="O642" s="65"/>
      <c r="P642" s="64"/>
      <c r="Q642" s="50"/>
      <c r="R642" s="50"/>
      <c r="S642" s="50"/>
      <c r="T642" s="50"/>
      <c r="U642" s="50"/>
      <c r="V642" s="65"/>
      <c r="W642" s="65"/>
      <c r="X642" s="65"/>
      <c r="Y642" s="64"/>
      <c r="Z642" s="52"/>
      <c r="AA642" s="50"/>
      <c r="AB642" s="50"/>
      <c r="AC642" s="50"/>
      <c r="AD642" s="65"/>
      <c r="AE642" s="65"/>
      <c r="AF642" s="2"/>
      <c r="AG642" s="64"/>
      <c r="AH642" s="50"/>
      <c r="AI642" s="50"/>
      <c r="AJ642" s="50"/>
      <c r="AK642" s="50"/>
      <c r="AL642" s="50"/>
      <c r="AM642" s="50"/>
      <c r="AN642" s="65"/>
      <c r="AO642" s="65"/>
      <c r="AP642" s="65"/>
      <c r="AQ642" s="64"/>
      <c r="AR642" s="50"/>
      <c r="AS642" s="50"/>
      <c r="AT642" s="50"/>
      <c r="AU642" s="50"/>
      <c r="AV642" s="50"/>
      <c r="AW642" s="50"/>
      <c r="AX642" s="65"/>
      <c r="AY642" s="65"/>
      <c r="AZ642" s="65"/>
      <c r="BA642" s="64"/>
      <c r="BB642" s="50"/>
      <c r="BC642" s="50"/>
    </row>
    <row r="643" spans="1:55" x14ac:dyDescent="0.25">
      <c r="A643" s="50"/>
      <c r="C643" s="50"/>
      <c r="D643" s="50"/>
      <c r="E643" s="50"/>
      <c r="F643" s="50"/>
      <c r="G643" s="50"/>
      <c r="H643" s="50"/>
      <c r="I643" s="50"/>
      <c r="J643" s="50"/>
      <c r="K643" s="50"/>
      <c r="L643" s="50"/>
      <c r="M643" s="65"/>
      <c r="N643" s="65"/>
      <c r="O643" s="65"/>
      <c r="P643" s="64"/>
      <c r="Q643" s="50"/>
      <c r="R643" s="50"/>
      <c r="S643" s="50"/>
      <c r="T643" s="50"/>
      <c r="U643" s="50"/>
      <c r="V643" s="65"/>
      <c r="W643" s="65"/>
      <c r="X643" s="65"/>
      <c r="Y643" s="64"/>
      <c r="Z643" s="52"/>
      <c r="AA643" s="50"/>
      <c r="AB643" s="50"/>
      <c r="AC643" s="50"/>
      <c r="AD643" s="65"/>
      <c r="AE643" s="65"/>
      <c r="AF643" s="2"/>
      <c r="AG643" s="64"/>
      <c r="AH643" s="50"/>
      <c r="AI643" s="50"/>
      <c r="AJ643" s="50"/>
      <c r="AK643" s="50"/>
      <c r="AL643" s="50"/>
      <c r="AM643" s="50"/>
      <c r="AN643" s="65"/>
      <c r="AO643" s="65"/>
      <c r="AP643" s="65"/>
      <c r="AQ643" s="64"/>
      <c r="AR643" s="50"/>
      <c r="AS643" s="50"/>
      <c r="AT643" s="50"/>
      <c r="AU643" s="50"/>
      <c r="AV643" s="50"/>
      <c r="AW643" s="50"/>
      <c r="AX643" s="65"/>
      <c r="AY643" s="65"/>
      <c r="AZ643" s="65"/>
      <c r="BA643" s="64"/>
      <c r="BB643" s="50"/>
      <c r="BC643" s="50"/>
    </row>
    <row r="644" spans="1:55" x14ac:dyDescent="0.25">
      <c r="A644" s="50"/>
      <c r="C644" s="50"/>
      <c r="D644" s="50"/>
      <c r="E644" s="50"/>
      <c r="F644" s="50"/>
      <c r="G644" s="50"/>
      <c r="H644" s="50"/>
      <c r="I644" s="50"/>
      <c r="J644" s="50"/>
      <c r="K644" s="50"/>
      <c r="L644" s="50"/>
      <c r="M644" s="65"/>
      <c r="N644" s="65"/>
      <c r="O644" s="65"/>
      <c r="P644" s="64"/>
      <c r="Q644" s="50"/>
      <c r="R644" s="50"/>
      <c r="S644" s="50"/>
      <c r="T644" s="50"/>
      <c r="U644" s="50"/>
      <c r="V644" s="65"/>
      <c r="W644" s="65"/>
      <c r="X644" s="65"/>
      <c r="Y644" s="64"/>
      <c r="Z644" s="52"/>
      <c r="AA644" s="50"/>
      <c r="AB644" s="50"/>
      <c r="AC644" s="50"/>
      <c r="AD644" s="65"/>
      <c r="AE644" s="65"/>
      <c r="AF644" s="2"/>
      <c r="AG644" s="64"/>
      <c r="AH644" s="50"/>
      <c r="AI644" s="50"/>
      <c r="AJ644" s="50"/>
      <c r="AK644" s="50"/>
      <c r="AL644" s="50"/>
      <c r="AM644" s="50"/>
      <c r="AN644" s="65"/>
      <c r="AO644" s="65"/>
      <c r="AP644" s="65"/>
      <c r="AQ644" s="64"/>
      <c r="AR644" s="50"/>
      <c r="AS644" s="50"/>
      <c r="AT644" s="50"/>
      <c r="AU644" s="50"/>
      <c r="AV644" s="50"/>
      <c r="AW644" s="50"/>
      <c r="AX644" s="65"/>
      <c r="AY644" s="65"/>
      <c r="AZ644" s="65"/>
      <c r="BA644" s="64"/>
      <c r="BB644" s="50"/>
      <c r="BC644" s="50"/>
    </row>
    <row r="645" spans="1:55" x14ac:dyDescent="0.25">
      <c r="A645" s="50"/>
      <c r="C645" s="50"/>
      <c r="D645" s="50"/>
      <c r="E645" s="50"/>
      <c r="F645" s="50"/>
      <c r="G645" s="50"/>
      <c r="H645" s="50"/>
      <c r="I645" s="50"/>
      <c r="J645" s="50"/>
      <c r="K645" s="50"/>
      <c r="L645" s="50"/>
      <c r="M645" s="65"/>
      <c r="N645" s="65"/>
      <c r="O645" s="65"/>
      <c r="P645" s="64"/>
      <c r="Q645" s="50"/>
      <c r="R645" s="50"/>
      <c r="S645" s="50"/>
      <c r="T645" s="50"/>
      <c r="U645" s="50"/>
      <c r="V645" s="65"/>
      <c r="W645" s="65"/>
      <c r="X645" s="65"/>
      <c r="Y645" s="64"/>
      <c r="Z645" s="52"/>
      <c r="AA645" s="50"/>
      <c r="AB645" s="50"/>
      <c r="AC645" s="50"/>
      <c r="AD645" s="65"/>
      <c r="AE645" s="65"/>
      <c r="AF645" s="2"/>
      <c r="AG645" s="64"/>
      <c r="AH645" s="50"/>
      <c r="AI645" s="50"/>
      <c r="AJ645" s="50"/>
      <c r="AK645" s="50"/>
      <c r="AL645" s="50"/>
      <c r="AM645" s="50"/>
      <c r="AN645" s="65"/>
      <c r="AO645" s="65"/>
      <c r="AP645" s="65"/>
      <c r="AQ645" s="64"/>
      <c r="AR645" s="50"/>
      <c r="AS645" s="50"/>
      <c r="AT645" s="50"/>
      <c r="AU645" s="50"/>
      <c r="AV645" s="50"/>
      <c r="AW645" s="50"/>
      <c r="AX645" s="65"/>
      <c r="AY645" s="65"/>
      <c r="AZ645" s="65"/>
      <c r="BA645" s="64"/>
      <c r="BB645" s="50"/>
      <c r="BC645" s="50"/>
    </row>
    <row r="646" spans="1:55" x14ac:dyDescent="0.25">
      <c r="A646" s="50"/>
      <c r="C646" s="50"/>
      <c r="D646" s="50"/>
      <c r="E646" s="50"/>
      <c r="F646" s="50"/>
      <c r="G646" s="50"/>
      <c r="H646" s="50"/>
      <c r="I646" s="50"/>
      <c r="J646" s="50"/>
      <c r="K646" s="50"/>
      <c r="L646" s="50"/>
      <c r="M646" s="65"/>
      <c r="N646" s="65"/>
      <c r="O646" s="65"/>
      <c r="P646" s="64"/>
      <c r="Q646" s="50"/>
      <c r="R646" s="50"/>
      <c r="S646" s="50"/>
      <c r="T646" s="50"/>
      <c r="U646" s="50"/>
      <c r="V646" s="65"/>
      <c r="W646" s="65"/>
      <c r="X646" s="65"/>
      <c r="Y646" s="64"/>
      <c r="Z646" s="52"/>
      <c r="AA646" s="50"/>
      <c r="AB646" s="50"/>
      <c r="AC646" s="50"/>
      <c r="AD646" s="65"/>
      <c r="AE646" s="65"/>
      <c r="AF646" s="2"/>
      <c r="AG646" s="64"/>
      <c r="AH646" s="50"/>
      <c r="AI646" s="50"/>
      <c r="AJ646" s="50"/>
      <c r="AK646" s="50"/>
      <c r="AL646" s="50"/>
      <c r="AM646" s="50"/>
      <c r="AN646" s="65"/>
      <c r="AO646" s="65"/>
      <c r="AP646" s="65"/>
      <c r="AQ646" s="64"/>
      <c r="AR646" s="50"/>
      <c r="AS646" s="50"/>
      <c r="AT646" s="50"/>
      <c r="AU646" s="50"/>
      <c r="AV646" s="50"/>
      <c r="AW646" s="50"/>
      <c r="AX646" s="65"/>
      <c r="AY646" s="65"/>
      <c r="AZ646" s="65"/>
      <c r="BA646" s="64"/>
      <c r="BB646" s="50"/>
      <c r="BC646" s="50"/>
    </row>
    <row r="647" spans="1:55" x14ac:dyDescent="0.25">
      <c r="A647" s="50"/>
      <c r="C647" s="50"/>
      <c r="D647" s="50"/>
      <c r="E647" s="50"/>
      <c r="F647" s="50"/>
      <c r="G647" s="50"/>
      <c r="H647" s="50"/>
      <c r="I647" s="50"/>
      <c r="J647" s="50"/>
      <c r="K647" s="50"/>
      <c r="L647" s="50"/>
      <c r="M647" s="65"/>
      <c r="N647" s="65"/>
      <c r="O647" s="65"/>
      <c r="P647" s="64"/>
      <c r="Q647" s="50"/>
      <c r="R647" s="50"/>
      <c r="S647" s="50"/>
      <c r="T647" s="50"/>
      <c r="U647" s="50"/>
      <c r="V647" s="65"/>
      <c r="W647" s="65"/>
      <c r="X647" s="65"/>
      <c r="Y647" s="64"/>
      <c r="Z647" s="52"/>
      <c r="AA647" s="50"/>
      <c r="AB647" s="50"/>
      <c r="AC647" s="50"/>
      <c r="AD647" s="65"/>
      <c r="AE647" s="65"/>
      <c r="AF647" s="2"/>
      <c r="AG647" s="64"/>
      <c r="AH647" s="50"/>
      <c r="AI647" s="50"/>
      <c r="AJ647" s="50"/>
      <c r="AK647" s="50"/>
      <c r="AL647" s="50"/>
      <c r="AM647" s="50"/>
      <c r="AN647" s="65"/>
      <c r="AO647" s="65"/>
      <c r="AP647" s="65"/>
      <c r="AQ647" s="64"/>
      <c r="AR647" s="50"/>
      <c r="AS647" s="50"/>
      <c r="AT647" s="50"/>
      <c r="AU647" s="50"/>
      <c r="AV647" s="50"/>
      <c r="AW647" s="50"/>
      <c r="AX647" s="65"/>
      <c r="AY647" s="65"/>
      <c r="AZ647" s="65"/>
      <c r="BA647" s="64"/>
      <c r="BB647" s="50"/>
      <c r="BC647" s="50"/>
    </row>
    <row r="648" spans="1:55" x14ac:dyDescent="0.25">
      <c r="A648" s="50"/>
      <c r="C648" s="50"/>
      <c r="D648" s="50"/>
      <c r="E648" s="50"/>
      <c r="F648" s="50"/>
      <c r="G648" s="50"/>
      <c r="H648" s="50"/>
      <c r="I648" s="50"/>
      <c r="J648" s="50"/>
      <c r="K648" s="50"/>
      <c r="L648" s="50"/>
      <c r="M648" s="65"/>
      <c r="N648" s="65"/>
      <c r="O648" s="65"/>
      <c r="P648" s="64"/>
      <c r="Q648" s="50"/>
      <c r="R648" s="50"/>
      <c r="S648" s="50"/>
      <c r="T648" s="50"/>
      <c r="U648" s="50"/>
      <c r="V648" s="65"/>
      <c r="W648" s="65"/>
      <c r="X648" s="65"/>
      <c r="Y648" s="64"/>
      <c r="Z648" s="52"/>
      <c r="AA648" s="50"/>
      <c r="AB648" s="50"/>
      <c r="AC648" s="50"/>
      <c r="AD648" s="65"/>
      <c r="AE648" s="65"/>
      <c r="AF648" s="2"/>
      <c r="AG648" s="64"/>
      <c r="AH648" s="50"/>
      <c r="AI648" s="50"/>
      <c r="AJ648" s="50"/>
      <c r="AK648" s="50"/>
      <c r="AL648" s="50"/>
      <c r="AM648" s="50"/>
      <c r="AN648" s="65"/>
      <c r="AO648" s="65"/>
      <c r="AP648" s="65"/>
      <c r="AQ648" s="64"/>
      <c r="AR648" s="50"/>
      <c r="AS648" s="50"/>
      <c r="AT648" s="50"/>
      <c r="AU648" s="50"/>
      <c r="AV648" s="50"/>
      <c r="AW648" s="50"/>
      <c r="AX648" s="65"/>
      <c r="AY648" s="65"/>
      <c r="AZ648" s="65"/>
      <c r="BA648" s="64"/>
      <c r="BB648" s="50"/>
      <c r="BC648" s="50"/>
    </row>
    <row r="649" spans="1:55" x14ac:dyDescent="0.25">
      <c r="A649" s="50"/>
      <c r="C649" s="50"/>
      <c r="D649" s="50"/>
      <c r="E649" s="50"/>
      <c r="F649" s="50"/>
      <c r="G649" s="50"/>
      <c r="H649" s="50"/>
      <c r="I649" s="50"/>
      <c r="J649" s="50"/>
      <c r="K649" s="50"/>
      <c r="L649" s="50"/>
      <c r="M649" s="65"/>
      <c r="N649" s="65"/>
      <c r="O649" s="65"/>
      <c r="P649" s="64"/>
      <c r="Q649" s="50"/>
      <c r="R649" s="50"/>
      <c r="S649" s="50"/>
      <c r="T649" s="50"/>
      <c r="U649" s="50"/>
      <c r="V649" s="65"/>
      <c r="W649" s="65"/>
      <c r="X649" s="65"/>
      <c r="Y649" s="64"/>
      <c r="Z649" s="52"/>
      <c r="AA649" s="50"/>
      <c r="AB649" s="50"/>
      <c r="AC649" s="50"/>
      <c r="AD649" s="65"/>
      <c r="AE649" s="65"/>
      <c r="AF649" s="2"/>
      <c r="AG649" s="64"/>
      <c r="AH649" s="50"/>
      <c r="AI649" s="50"/>
      <c r="AJ649" s="50"/>
      <c r="AK649" s="50"/>
      <c r="AL649" s="50"/>
      <c r="AM649" s="50"/>
      <c r="AN649" s="65"/>
      <c r="AO649" s="65"/>
      <c r="AP649" s="65"/>
      <c r="AQ649" s="64"/>
      <c r="AR649" s="50"/>
      <c r="AS649" s="50"/>
      <c r="AT649" s="50"/>
      <c r="AU649" s="50"/>
      <c r="AV649" s="50"/>
      <c r="AW649" s="50"/>
      <c r="AX649" s="65"/>
      <c r="AY649" s="65"/>
      <c r="AZ649" s="65"/>
      <c r="BA649" s="64"/>
      <c r="BB649" s="50"/>
      <c r="BC649" s="50"/>
    </row>
    <row r="650" spans="1:55" x14ac:dyDescent="0.25">
      <c r="A650" s="50"/>
      <c r="C650" s="50"/>
      <c r="D650" s="50"/>
      <c r="E650" s="50"/>
      <c r="F650" s="50"/>
      <c r="G650" s="50"/>
      <c r="H650" s="50"/>
      <c r="I650" s="50"/>
      <c r="J650" s="50"/>
      <c r="K650" s="50"/>
      <c r="L650" s="50"/>
      <c r="M650" s="65"/>
      <c r="N650" s="65"/>
      <c r="O650" s="65"/>
      <c r="P650" s="64"/>
      <c r="Q650" s="50"/>
      <c r="R650" s="50"/>
      <c r="S650" s="50"/>
      <c r="T650" s="50"/>
      <c r="U650" s="50"/>
      <c r="V650" s="65"/>
      <c r="W650" s="65"/>
      <c r="X650" s="65"/>
      <c r="Y650" s="64"/>
      <c r="Z650" s="52"/>
      <c r="AA650" s="50"/>
      <c r="AB650" s="50"/>
      <c r="AC650" s="50"/>
      <c r="AD650" s="65"/>
      <c r="AE650" s="65"/>
      <c r="AF650" s="2"/>
      <c r="AG650" s="64"/>
      <c r="AH650" s="50"/>
      <c r="AI650" s="50"/>
      <c r="AJ650" s="50"/>
      <c r="AK650" s="50"/>
      <c r="AL650" s="50"/>
      <c r="AM650" s="50"/>
      <c r="AN650" s="65"/>
      <c r="AO650" s="65"/>
      <c r="AP650" s="65"/>
      <c r="AQ650" s="64"/>
      <c r="AR650" s="50"/>
      <c r="AS650" s="50"/>
      <c r="AT650" s="50"/>
      <c r="AU650" s="50"/>
      <c r="AV650" s="50"/>
      <c r="AW650" s="50"/>
      <c r="AX650" s="65"/>
      <c r="AY650" s="65"/>
      <c r="AZ650" s="65"/>
      <c r="BA650" s="64"/>
      <c r="BB650" s="50"/>
      <c r="BC650" s="50"/>
    </row>
    <row r="651" spans="1:55" x14ac:dyDescent="0.25">
      <c r="A651" s="50"/>
      <c r="C651" s="50"/>
      <c r="D651" s="50"/>
      <c r="E651" s="50"/>
      <c r="F651" s="50"/>
      <c r="G651" s="50"/>
      <c r="H651" s="50"/>
      <c r="I651" s="50"/>
      <c r="J651" s="50"/>
      <c r="K651" s="50"/>
      <c r="L651" s="50"/>
      <c r="M651" s="65"/>
      <c r="N651" s="65"/>
      <c r="O651" s="65"/>
      <c r="P651" s="64"/>
      <c r="Q651" s="50"/>
      <c r="R651" s="50"/>
      <c r="S651" s="50"/>
      <c r="T651" s="50"/>
      <c r="U651" s="50"/>
      <c r="V651" s="65"/>
      <c r="W651" s="65"/>
      <c r="X651" s="65"/>
      <c r="Y651" s="64"/>
      <c r="Z651" s="52"/>
      <c r="AA651" s="50"/>
      <c r="AB651" s="50"/>
      <c r="AC651" s="50"/>
      <c r="AD651" s="65"/>
      <c r="AE651" s="65"/>
      <c r="AF651" s="2"/>
      <c r="AG651" s="64"/>
      <c r="AH651" s="50"/>
      <c r="AI651" s="50"/>
      <c r="AJ651" s="50"/>
      <c r="AK651" s="50"/>
      <c r="AL651" s="50"/>
      <c r="AM651" s="50"/>
      <c r="AN651" s="65"/>
      <c r="AO651" s="65"/>
      <c r="AP651" s="65"/>
      <c r="AQ651" s="64"/>
      <c r="AR651" s="50"/>
      <c r="AS651" s="50"/>
      <c r="AT651" s="50"/>
      <c r="AU651" s="50"/>
      <c r="AV651" s="50"/>
      <c r="AW651" s="50"/>
      <c r="AX651" s="65"/>
      <c r="AY651" s="65"/>
      <c r="AZ651" s="65"/>
      <c r="BA651" s="64"/>
      <c r="BB651" s="50"/>
      <c r="BC651" s="50"/>
    </row>
    <row r="652" spans="1:55" x14ac:dyDescent="0.25">
      <c r="A652" s="50"/>
      <c r="C652" s="50"/>
      <c r="D652" s="50"/>
      <c r="E652" s="50"/>
      <c r="F652" s="50"/>
      <c r="G652" s="50"/>
      <c r="H652" s="50"/>
      <c r="I652" s="50"/>
      <c r="J652" s="50"/>
      <c r="K652" s="50"/>
      <c r="L652" s="50"/>
      <c r="M652" s="65"/>
      <c r="N652" s="65"/>
      <c r="O652" s="65"/>
      <c r="P652" s="64"/>
      <c r="Q652" s="50"/>
      <c r="R652" s="50"/>
      <c r="S652" s="50"/>
      <c r="T652" s="50"/>
      <c r="U652" s="50"/>
      <c r="V652" s="65"/>
      <c r="W652" s="65"/>
      <c r="X652" s="65"/>
      <c r="Y652" s="64"/>
      <c r="Z652" s="52"/>
      <c r="AA652" s="50"/>
      <c r="AB652" s="50"/>
      <c r="AC652" s="50"/>
      <c r="AD652" s="65"/>
      <c r="AE652" s="65"/>
      <c r="AF652" s="2"/>
      <c r="AG652" s="64"/>
      <c r="AH652" s="50"/>
      <c r="AI652" s="50"/>
      <c r="AJ652" s="50"/>
      <c r="AK652" s="50"/>
      <c r="AL652" s="50"/>
      <c r="AM652" s="50"/>
      <c r="AN652" s="65"/>
      <c r="AO652" s="65"/>
      <c r="AP652" s="65"/>
      <c r="AQ652" s="64"/>
      <c r="AR652" s="50"/>
      <c r="AS652" s="50"/>
      <c r="AT652" s="50"/>
      <c r="AU652" s="50"/>
      <c r="AV652" s="50"/>
      <c r="AW652" s="50"/>
      <c r="AX652" s="65"/>
      <c r="AY652" s="65"/>
      <c r="AZ652" s="65"/>
      <c r="BA652" s="64"/>
      <c r="BB652" s="50"/>
      <c r="BC652" s="50"/>
    </row>
    <row r="653" spans="1:55" x14ac:dyDescent="0.25">
      <c r="A653" s="50"/>
      <c r="C653" s="50"/>
      <c r="D653" s="50"/>
      <c r="E653" s="50"/>
      <c r="F653" s="50"/>
      <c r="G653" s="50"/>
      <c r="H653" s="50"/>
      <c r="I653" s="50"/>
      <c r="J653" s="50"/>
      <c r="K653" s="50"/>
      <c r="L653" s="50"/>
      <c r="M653" s="65"/>
      <c r="N653" s="65"/>
      <c r="O653" s="65"/>
      <c r="P653" s="64"/>
      <c r="Q653" s="50"/>
      <c r="R653" s="50"/>
      <c r="S653" s="50"/>
      <c r="T653" s="50"/>
      <c r="U653" s="50"/>
      <c r="V653" s="65"/>
      <c r="W653" s="65"/>
      <c r="X653" s="65"/>
      <c r="Y653" s="64"/>
      <c r="Z653" s="52"/>
      <c r="AA653" s="50"/>
      <c r="AB653" s="50"/>
      <c r="AC653" s="50"/>
      <c r="AD653" s="65"/>
      <c r="AE653" s="65"/>
      <c r="AF653" s="2"/>
      <c r="AG653" s="64"/>
      <c r="AH653" s="50"/>
      <c r="AI653" s="50"/>
      <c r="AJ653" s="50"/>
      <c r="AK653" s="50"/>
      <c r="AL653" s="50"/>
      <c r="AM653" s="50"/>
      <c r="AN653" s="65"/>
      <c r="AO653" s="65"/>
      <c r="AP653" s="65"/>
      <c r="AQ653" s="64"/>
      <c r="AR653" s="50"/>
      <c r="AS653" s="50"/>
      <c r="AT653" s="50"/>
      <c r="AU653" s="50"/>
      <c r="AV653" s="50"/>
      <c r="AW653" s="50"/>
      <c r="AX653" s="65"/>
      <c r="AY653" s="65"/>
      <c r="AZ653" s="65"/>
      <c r="BA653" s="64"/>
      <c r="BB653" s="50"/>
      <c r="BC653" s="50"/>
    </row>
    <row r="654" spans="1:55" x14ac:dyDescent="0.25">
      <c r="A654" s="50"/>
      <c r="C654" s="50"/>
      <c r="D654" s="50"/>
      <c r="E654" s="50"/>
      <c r="F654" s="50"/>
      <c r="G654" s="50"/>
      <c r="H654" s="50"/>
      <c r="I654" s="50"/>
      <c r="J654" s="50"/>
      <c r="K654" s="50"/>
      <c r="L654" s="50"/>
      <c r="M654" s="65"/>
      <c r="N654" s="65"/>
      <c r="O654" s="65"/>
      <c r="P654" s="64"/>
      <c r="Q654" s="50"/>
      <c r="R654" s="50"/>
      <c r="S654" s="50"/>
      <c r="T654" s="50"/>
      <c r="U654" s="50"/>
      <c r="V654" s="65"/>
      <c r="W654" s="65"/>
      <c r="X654" s="65"/>
      <c r="Y654" s="64"/>
      <c r="Z654" s="52"/>
      <c r="AA654" s="50"/>
      <c r="AB654" s="50"/>
      <c r="AC654" s="50"/>
      <c r="AD654" s="65"/>
      <c r="AE654" s="65"/>
      <c r="AF654" s="2"/>
      <c r="AG654" s="64"/>
      <c r="AH654" s="50"/>
      <c r="AI654" s="50"/>
      <c r="AJ654" s="50"/>
      <c r="AK654" s="50"/>
      <c r="AL654" s="50"/>
      <c r="AM654" s="50"/>
      <c r="AN654" s="65"/>
      <c r="AO654" s="65"/>
      <c r="AP654" s="65"/>
      <c r="AQ654" s="64"/>
      <c r="AR654" s="50"/>
      <c r="AS654" s="50"/>
      <c r="AT654" s="50"/>
      <c r="AU654" s="50"/>
      <c r="AV654" s="50"/>
      <c r="AW654" s="50"/>
      <c r="AX654" s="65"/>
      <c r="AY654" s="65"/>
      <c r="AZ654" s="65"/>
      <c r="BA654" s="64"/>
      <c r="BB654" s="50"/>
      <c r="BC654" s="50"/>
    </row>
    <row r="655" spans="1:55" x14ac:dyDescent="0.25">
      <c r="A655" s="50"/>
      <c r="C655" s="50"/>
      <c r="D655" s="50"/>
      <c r="E655" s="50"/>
      <c r="F655" s="50"/>
      <c r="G655" s="50"/>
      <c r="H655" s="50"/>
      <c r="I655" s="50"/>
      <c r="J655" s="50"/>
      <c r="K655" s="50"/>
      <c r="L655" s="50"/>
      <c r="M655" s="65"/>
      <c r="N655" s="65"/>
      <c r="O655" s="65"/>
      <c r="P655" s="64"/>
      <c r="Q655" s="50"/>
      <c r="R655" s="50"/>
      <c r="S655" s="50"/>
      <c r="T655" s="50"/>
      <c r="U655" s="50"/>
      <c r="V655" s="65"/>
      <c r="W655" s="65"/>
      <c r="X655" s="65"/>
      <c r="Y655" s="64"/>
      <c r="Z655" s="52"/>
      <c r="AA655" s="50"/>
      <c r="AB655" s="50"/>
      <c r="AC655" s="50"/>
      <c r="AD655" s="65"/>
      <c r="AE655" s="65"/>
      <c r="AF655" s="2"/>
      <c r="AG655" s="64"/>
      <c r="AH655" s="50"/>
      <c r="AI655" s="50"/>
      <c r="AJ655" s="50"/>
      <c r="AK655" s="50"/>
      <c r="AL655" s="50"/>
      <c r="AM655" s="50"/>
      <c r="AN655" s="65"/>
      <c r="AO655" s="65"/>
      <c r="AP655" s="65"/>
      <c r="AQ655" s="64"/>
      <c r="AR655" s="50"/>
      <c r="AS655" s="50"/>
      <c r="AT655" s="50"/>
      <c r="AU655" s="50"/>
      <c r="AV655" s="50"/>
      <c r="AW655" s="50"/>
      <c r="AX655" s="65"/>
      <c r="AY655" s="65"/>
      <c r="AZ655" s="65"/>
      <c r="BA655" s="64"/>
      <c r="BB655" s="50"/>
      <c r="BC655" s="50"/>
    </row>
    <row r="656" spans="1:55" x14ac:dyDescent="0.25">
      <c r="A656" s="50"/>
      <c r="C656" s="50"/>
      <c r="D656" s="50"/>
      <c r="E656" s="50"/>
      <c r="F656" s="50"/>
      <c r="G656" s="50"/>
      <c r="H656" s="50"/>
      <c r="I656" s="50"/>
      <c r="J656" s="50"/>
      <c r="K656" s="50"/>
      <c r="L656" s="50"/>
      <c r="M656" s="65"/>
      <c r="N656" s="65"/>
      <c r="O656" s="65"/>
      <c r="P656" s="64"/>
      <c r="Q656" s="50"/>
      <c r="R656" s="50"/>
      <c r="S656" s="50"/>
      <c r="T656" s="50"/>
      <c r="U656" s="50"/>
      <c r="V656" s="65"/>
      <c r="W656" s="65"/>
      <c r="X656" s="65"/>
      <c r="Y656" s="64"/>
      <c r="Z656" s="52"/>
      <c r="AA656" s="50"/>
      <c r="AB656" s="50"/>
      <c r="AC656" s="50"/>
      <c r="AD656" s="65"/>
      <c r="AE656" s="65"/>
      <c r="AF656" s="2"/>
      <c r="AG656" s="64"/>
      <c r="AH656" s="50"/>
      <c r="AI656" s="50"/>
      <c r="AJ656" s="50"/>
      <c r="AK656" s="50"/>
      <c r="AL656" s="50"/>
      <c r="AM656" s="50"/>
      <c r="AN656" s="65"/>
      <c r="AO656" s="65"/>
      <c r="AP656" s="65"/>
      <c r="AQ656" s="64"/>
      <c r="AR656" s="50"/>
      <c r="AS656" s="50"/>
      <c r="AT656" s="50"/>
      <c r="AU656" s="50"/>
      <c r="AV656" s="50"/>
      <c r="AW656" s="50"/>
      <c r="AX656" s="65"/>
      <c r="AY656" s="65"/>
      <c r="AZ656" s="65"/>
      <c r="BA656" s="64"/>
      <c r="BB656" s="50"/>
      <c r="BC656" s="50"/>
    </row>
    <row r="657" spans="1:55" x14ac:dyDescent="0.25">
      <c r="A657" s="50"/>
      <c r="C657" s="50"/>
      <c r="D657" s="50"/>
      <c r="E657" s="50"/>
      <c r="F657" s="50"/>
      <c r="G657" s="50"/>
      <c r="H657" s="50"/>
      <c r="I657" s="50"/>
      <c r="J657" s="50"/>
      <c r="K657" s="50"/>
      <c r="L657" s="50"/>
      <c r="M657" s="65"/>
      <c r="N657" s="65"/>
      <c r="O657" s="65"/>
      <c r="P657" s="64"/>
      <c r="Q657" s="50"/>
      <c r="R657" s="50"/>
      <c r="S657" s="50"/>
      <c r="T657" s="50"/>
      <c r="U657" s="50"/>
      <c r="V657" s="65"/>
      <c r="W657" s="65"/>
      <c r="X657" s="65"/>
      <c r="Y657" s="64"/>
      <c r="Z657" s="52"/>
      <c r="AA657" s="50"/>
      <c r="AB657" s="50"/>
      <c r="AC657" s="50"/>
      <c r="AD657" s="65"/>
      <c r="AE657" s="65"/>
      <c r="AF657" s="2"/>
      <c r="AG657" s="64"/>
      <c r="AH657" s="50"/>
      <c r="AI657" s="50"/>
      <c r="AJ657" s="50"/>
      <c r="AK657" s="50"/>
      <c r="AL657" s="50"/>
      <c r="AM657" s="50"/>
      <c r="AN657" s="65"/>
      <c r="AO657" s="65"/>
      <c r="AP657" s="65"/>
      <c r="AQ657" s="64"/>
      <c r="AR657" s="50"/>
      <c r="AS657" s="50"/>
      <c r="AT657" s="50"/>
      <c r="AU657" s="50"/>
      <c r="AV657" s="50"/>
      <c r="AW657" s="50"/>
      <c r="AX657" s="65"/>
      <c r="AY657" s="65"/>
      <c r="AZ657" s="65"/>
      <c r="BA657" s="64"/>
      <c r="BB657" s="50"/>
      <c r="BC657" s="50"/>
    </row>
    <row r="658" spans="1:55" x14ac:dyDescent="0.25">
      <c r="A658" s="50"/>
      <c r="C658" s="50"/>
      <c r="D658" s="50"/>
      <c r="E658" s="50"/>
      <c r="F658" s="50"/>
      <c r="G658" s="50"/>
      <c r="H658" s="50"/>
      <c r="I658" s="50"/>
      <c r="J658" s="50"/>
      <c r="K658" s="50"/>
      <c r="L658" s="50"/>
      <c r="M658" s="65"/>
      <c r="N658" s="65"/>
      <c r="O658" s="65"/>
      <c r="P658" s="64"/>
      <c r="Q658" s="50"/>
      <c r="R658" s="50"/>
      <c r="S658" s="50"/>
      <c r="T658" s="50"/>
      <c r="U658" s="50"/>
      <c r="V658" s="65"/>
      <c r="W658" s="65"/>
      <c r="X658" s="65"/>
      <c r="Y658" s="64"/>
      <c r="Z658" s="52"/>
      <c r="AA658" s="50"/>
      <c r="AB658" s="50"/>
      <c r="AC658" s="50"/>
      <c r="AD658" s="65"/>
      <c r="AE658" s="65"/>
      <c r="AF658" s="2"/>
      <c r="AG658" s="64"/>
      <c r="AH658" s="50"/>
      <c r="AI658" s="50"/>
      <c r="AJ658" s="50"/>
      <c r="AK658" s="50"/>
      <c r="AL658" s="50"/>
      <c r="AM658" s="50"/>
      <c r="AN658" s="65"/>
      <c r="AO658" s="65"/>
      <c r="AP658" s="65"/>
      <c r="AQ658" s="64"/>
      <c r="AR658" s="50"/>
      <c r="AS658" s="50"/>
      <c r="AT658" s="50"/>
      <c r="AU658" s="50"/>
      <c r="AV658" s="50"/>
      <c r="AW658" s="50"/>
      <c r="AX658" s="65"/>
      <c r="AY658" s="65"/>
      <c r="AZ658" s="65"/>
      <c r="BA658" s="64"/>
      <c r="BB658" s="50"/>
      <c r="BC658" s="50"/>
    </row>
    <row r="659" spans="1:55" x14ac:dyDescent="0.25">
      <c r="A659" s="50"/>
      <c r="C659" s="50"/>
      <c r="D659" s="50"/>
      <c r="E659" s="50"/>
      <c r="F659" s="50"/>
      <c r="G659" s="50"/>
      <c r="H659" s="50"/>
      <c r="I659" s="50"/>
      <c r="J659" s="50"/>
      <c r="K659" s="50"/>
      <c r="L659" s="50"/>
      <c r="M659" s="65"/>
      <c r="N659" s="65"/>
      <c r="O659" s="65"/>
      <c r="P659" s="64"/>
      <c r="Q659" s="50"/>
      <c r="R659" s="50"/>
      <c r="S659" s="50"/>
      <c r="T659" s="50"/>
      <c r="U659" s="50"/>
      <c r="V659" s="65"/>
      <c r="W659" s="65"/>
      <c r="X659" s="65"/>
      <c r="Y659" s="64"/>
      <c r="Z659" s="52"/>
      <c r="AA659" s="50"/>
      <c r="AB659" s="50"/>
      <c r="AC659" s="50"/>
      <c r="AD659" s="65"/>
      <c r="AE659" s="65"/>
      <c r="AF659" s="2"/>
      <c r="AG659" s="64"/>
      <c r="AH659" s="50"/>
      <c r="AI659" s="50"/>
      <c r="AJ659" s="50"/>
      <c r="AK659" s="50"/>
      <c r="AL659" s="50"/>
      <c r="AM659" s="50"/>
      <c r="AN659" s="65"/>
      <c r="AO659" s="65"/>
      <c r="AP659" s="65"/>
      <c r="AQ659" s="64"/>
      <c r="AR659" s="50"/>
      <c r="AS659" s="50"/>
      <c r="AT659" s="50"/>
      <c r="AU659" s="50"/>
      <c r="AV659" s="50"/>
      <c r="AW659" s="50"/>
      <c r="AX659" s="65"/>
      <c r="AY659" s="65"/>
      <c r="AZ659" s="65"/>
      <c r="BA659" s="64"/>
      <c r="BB659" s="50"/>
      <c r="BC659" s="50"/>
    </row>
    <row r="660" spans="1:55" x14ac:dyDescent="0.25">
      <c r="A660" s="50"/>
      <c r="C660" s="50"/>
      <c r="D660" s="50"/>
      <c r="E660" s="50"/>
      <c r="F660" s="50"/>
      <c r="G660" s="50"/>
      <c r="H660" s="50"/>
      <c r="I660" s="50"/>
      <c r="J660" s="50"/>
      <c r="K660" s="50"/>
      <c r="L660" s="50"/>
      <c r="M660" s="65"/>
      <c r="N660" s="65"/>
      <c r="O660" s="65"/>
      <c r="P660" s="64"/>
      <c r="Q660" s="50"/>
      <c r="R660" s="50"/>
      <c r="S660" s="50"/>
      <c r="T660" s="50"/>
      <c r="U660" s="50"/>
      <c r="V660" s="65"/>
      <c r="W660" s="65"/>
      <c r="X660" s="65"/>
      <c r="Y660" s="64"/>
      <c r="Z660" s="52"/>
      <c r="AA660" s="50"/>
      <c r="AB660" s="50"/>
      <c r="AC660" s="50"/>
      <c r="AD660" s="65"/>
      <c r="AE660" s="65"/>
      <c r="AF660" s="2"/>
      <c r="AG660" s="64"/>
      <c r="AH660" s="50"/>
      <c r="AI660" s="50"/>
      <c r="AJ660" s="50"/>
      <c r="AK660" s="50"/>
      <c r="AL660" s="50"/>
      <c r="AM660" s="50"/>
      <c r="AN660" s="65"/>
      <c r="AO660" s="65"/>
      <c r="AP660" s="65"/>
      <c r="AQ660" s="64"/>
      <c r="AR660" s="50"/>
      <c r="AS660" s="50"/>
      <c r="AT660" s="50"/>
      <c r="AU660" s="50"/>
      <c r="AV660" s="50"/>
      <c r="AW660" s="50"/>
      <c r="AX660" s="65"/>
      <c r="AY660" s="65"/>
      <c r="AZ660" s="65"/>
      <c r="BA660" s="64"/>
      <c r="BB660" s="50"/>
      <c r="BC660" s="50"/>
    </row>
    <row r="661" spans="1:55" x14ac:dyDescent="0.25">
      <c r="A661" s="50"/>
      <c r="C661" s="50"/>
      <c r="D661" s="50"/>
      <c r="E661" s="50"/>
      <c r="F661" s="50"/>
      <c r="G661" s="50"/>
      <c r="H661" s="50"/>
      <c r="I661" s="50"/>
      <c r="J661" s="50"/>
      <c r="K661" s="50"/>
      <c r="L661" s="50"/>
      <c r="M661" s="65"/>
      <c r="N661" s="65"/>
      <c r="O661" s="65"/>
      <c r="P661" s="64"/>
      <c r="Q661" s="50"/>
      <c r="R661" s="50"/>
      <c r="S661" s="50"/>
      <c r="T661" s="50"/>
      <c r="U661" s="50"/>
      <c r="V661" s="65"/>
      <c r="W661" s="65"/>
      <c r="X661" s="65"/>
      <c r="Y661" s="64"/>
      <c r="Z661" s="52"/>
      <c r="AA661" s="50"/>
      <c r="AB661" s="50"/>
      <c r="AC661" s="50"/>
      <c r="AD661" s="65"/>
      <c r="AE661" s="65"/>
      <c r="AF661" s="2"/>
      <c r="AG661" s="64"/>
      <c r="AH661" s="50"/>
      <c r="AI661" s="50"/>
      <c r="AJ661" s="50"/>
      <c r="AK661" s="50"/>
      <c r="AL661" s="50"/>
      <c r="AM661" s="50"/>
      <c r="AN661" s="65"/>
      <c r="AO661" s="65"/>
      <c r="AP661" s="65"/>
      <c r="AQ661" s="64"/>
      <c r="AR661" s="50"/>
      <c r="AS661" s="50"/>
      <c r="AT661" s="50"/>
      <c r="AU661" s="50"/>
      <c r="AV661" s="50"/>
      <c r="AW661" s="50"/>
      <c r="AX661" s="65"/>
      <c r="AY661" s="65"/>
      <c r="AZ661" s="65"/>
      <c r="BA661" s="64"/>
      <c r="BB661" s="50"/>
      <c r="BC661" s="50"/>
    </row>
    <row r="662" spans="1:55" x14ac:dyDescent="0.25">
      <c r="A662" s="50"/>
      <c r="C662" s="50"/>
      <c r="D662" s="50"/>
      <c r="E662" s="50"/>
      <c r="F662" s="50"/>
      <c r="G662" s="50"/>
      <c r="H662" s="50"/>
      <c r="I662" s="50"/>
      <c r="J662" s="50"/>
      <c r="K662" s="50"/>
      <c r="L662" s="50"/>
      <c r="M662" s="65"/>
      <c r="N662" s="65"/>
      <c r="O662" s="65"/>
      <c r="P662" s="64"/>
      <c r="Q662" s="50"/>
      <c r="R662" s="50"/>
      <c r="S662" s="50"/>
      <c r="T662" s="50"/>
      <c r="U662" s="50"/>
      <c r="V662" s="65"/>
      <c r="W662" s="65"/>
      <c r="X662" s="65"/>
      <c r="Y662" s="64"/>
      <c r="Z662" s="52"/>
      <c r="AA662" s="50"/>
      <c r="AB662" s="50"/>
      <c r="AC662" s="50"/>
      <c r="AD662" s="65"/>
      <c r="AE662" s="65"/>
      <c r="AF662" s="2"/>
      <c r="AG662" s="64"/>
      <c r="AH662" s="50"/>
      <c r="AI662" s="50"/>
      <c r="AJ662" s="50"/>
      <c r="AK662" s="50"/>
      <c r="AL662" s="50"/>
      <c r="AM662" s="50"/>
      <c r="AN662" s="65"/>
      <c r="AO662" s="65"/>
      <c r="AP662" s="65"/>
      <c r="AQ662" s="64"/>
      <c r="AR662" s="50"/>
      <c r="AS662" s="50"/>
      <c r="AT662" s="50"/>
      <c r="AU662" s="50"/>
      <c r="AV662" s="50"/>
      <c r="AW662" s="50"/>
      <c r="AX662" s="65"/>
      <c r="AY662" s="65"/>
      <c r="AZ662" s="65"/>
      <c r="BA662" s="64"/>
      <c r="BB662" s="50"/>
      <c r="BC662" s="50"/>
    </row>
    <row r="663" spans="1:55" x14ac:dyDescent="0.25">
      <c r="A663" s="50"/>
      <c r="C663" s="50"/>
      <c r="D663" s="50"/>
      <c r="E663" s="50"/>
      <c r="F663" s="50"/>
      <c r="G663" s="50"/>
      <c r="H663" s="50"/>
      <c r="I663" s="50"/>
      <c r="J663" s="50"/>
      <c r="K663" s="50"/>
      <c r="L663" s="50"/>
      <c r="M663" s="65"/>
      <c r="N663" s="65"/>
      <c r="O663" s="65"/>
      <c r="P663" s="64"/>
      <c r="Q663" s="50"/>
      <c r="R663" s="50"/>
      <c r="S663" s="50"/>
      <c r="T663" s="50"/>
      <c r="U663" s="50"/>
      <c r="V663" s="65"/>
      <c r="W663" s="65"/>
      <c r="X663" s="65"/>
      <c r="Y663" s="64"/>
      <c r="Z663" s="52"/>
      <c r="AA663" s="50"/>
      <c r="AB663" s="50"/>
      <c r="AC663" s="50"/>
      <c r="AD663" s="65"/>
      <c r="AE663" s="65"/>
      <c r="AF663" s="2"/>
      <c r="AG663" s="64"/>
      <c r="AH663" s="50"/>
      <c r="AI663" s="50"/>
      <c r="AJ663" s="50"/>
      <c r="AK663" s="50"/>
      <c r="AL663" s="50"/>
      <c r="AM663" s="50"/>
      <c r="AN663" s="65"/>
      <c r="AO663" s="65"/>
      <c r="AP663" s="65"/>
      <c r="AQ663" s="64"/>
      <c r="AR663" s="50"/>
      <c r="AS663" s="50"/>
      <c r="AT663" s="50"/>
      <c r="AU663" s="50"/>
      <c r="AV663" s="50"/>
      <c r="AW663" s="50"/>
      <c r="AX663" s="65"/>
      <c r="AY663" s="65"/>
      <c r="AZ663" s="65"/>
      <c r="BA663" s="64"/>
      <c r="BB663" s="50"/>
      <c r="BC663" s="50"/>
    </row>
    <row r="664" spans="1:55" x14ac:dyDescent="0.25">
      <c r="A664" s="50"/>
      <c r="C664" s="50"/>
      <c r="D664" s="50"/>
      <c r="E664" s="50"/>
      <c r="F664" s="50"/>
      <c r="G664" s="50"/>
      <c r="H664" s="50"/>
      <c r="I664" s="50"/>
      <c r="J664" s="50"/>
      <c r="K664" s="50"/>
      <c r="L664" s="50"/>
      <c r="M664" s="65"/>
      <c r="N664" s="65"/>
      <c r="O664" s="65"/>
      <c r="P664" s="64"/>
      <c r="Q664" s="50"/>
      <c r="R664" s="50"/>
      <c r="S664" s="50"/>
      <c r="T664" s="50"/>
      <c r="U664" s="50"/>
      <c r="V664" s="65"/>
      <c r="W664" s="65"/>
      <c r="X664" s="65"/>
      <c r="Y664" s="64"/>
      <c r="Z664" s="52"/>
      <c r="AA664" s="50"/>
      <c r="AB664" s="50"/>
      <c r="AC664" s="50"/>
      <c r="AD664" s="65"/>
      <c r="AE664" s="65"/>
      <c r="AF664" s="2"/>
      <c r="AG664" s="64"/>
      <c r="AH664" s="50"/>
      <c r="AI664" s="50"/>
      <c r="AJ664" s="50"/>
      <c r="AK664" s="50"/>
      <c r="AL664" s="50"/>
      <c r="AM664" s="50"/>
      <c r="AN664" s="65"/>
      <c r="AO664" s="65"/>
      <c r="AP664" s="65"/>
      <c r="AQ664" s="64"/>
      <c r="AR664" s="50"/>
      <c r="AS664" s="50"/>
      <c r="AT664" s="50"/>
      <c r="AU664" s="50"/>
      <c r="AV664" s="50"/>
      <c r="AW664" s="50"/>
      <c r="AX664" s="65"/>
      <c r="AY664" s="65"/>
      <c r="AZ664" s="65"/>
      <c r="BA664" s="64"/>
      <c r="BB664" s="50"/>
      <c r="BC664" s="50"/>
    </row>
    <row r="665" spans="1:55" x14ac:dyDescent="0.25">
      <c r="A665" s="50"/>
      <c r="C665" s="50"/>
      <c r="D665" s="50"/>
      <c r="E665" s="50"/>
      <c r="F665" s="50"/>
      <c r="G665" s="50"/>
      <c r="H665" s="50"/>
      <c r="I665" s="50"/>
      <c r="J665" s="50"/>
      <c r="K665" s="50"/>
      <c r="L665" s="50"/>
      <c r="M665" s="65"/>
      <c r="N665" s="65"/>
      <c r="O665" s="65"/>
      <c r="P665" s="64"/>
      <c r="Q665" s="50"/>
      <c r="R665" s="50"/>
      <c r="S665" s="50"/>
      <c r="T665" s="50"/>
      <c r="U665" s="50"/>
      <c r="V665" s="65"/>
      <c r="W665" s="65"/>
      <c r="X665" s="65"/>
      <c r="Y665" s="64"/>
      <c r="Z665" s="52"/>
      <c r="AA665" s="50"/>
      <c r="AB665" s="50"/>
      <c r="AC665" s="50"/>
      <c r="AD665" s="65"/>
      <c r="AE665" s="65"/>
      <c r="AF665" s="2"/>
      <c r="AG665" s="64"/>
      <c r="AH665" s="50"/>
      <c r="AI665" s="50"/>
      <c r="AJ665" s="50"/>
      <c r="AK665" s="50"/>
      <c r="AL665" s="50"/>
      <c r="AM665" s="50"/>
      <c r="AN665" s="65"/>
      <c r="AO665" s="65"/>
      <c r="AP665" s="65"/>
      <c r="AQ665" s="64"/>
      <c r="AR665" s="50"/>
      <c r="AS665" s="50"/>
      <c r="AT665" s="50"/>
      <c r="AU665" s="50"/>
      <c r="AV665" s="50"/>
      <c r="AW665" s="50"/>
      <c r="AX665" s="65"/>
      <c r="AY665" s="65"/>
      <c r="AZ665" s="65"/>
      <c r="BA665" s="64"/>
      <c r="BB665" s="50"/>
      <c r="BC665" s="50"/>
    </row>
    <row r="666" spans="1:55" x14ac:dyDescent="0.25">
      <c r="A666" s="50"/>
      <c r="C666" s="50"/>
      <c r="D666" s="50"/>
      <c r="E666" s="50"/>
      <c r="F666" s="50"/>
      <c r="G666" s="50"/>
      <c r="H666" s="50"/>
      <c r="I666" s="50"/>
      <c r="J666" s="50"/>
      <c r="K666" s="50"/>
      <c r="L666" s="50"/>
      <c r="M666" s="65"/>
      <c r="N666" s="65"/>
      <c r="O666" s="65"/>
      <c r="P666" s="64"/>
      <c r="Q666" s="50"/>
      <c r="R666" s="50"/>
      <c r="S666" s="50"/>
      <c r="T666" s="50"/>
      <c r="U666" s="50"/>
      <c r="V666" s="65"/>
      <c r="W666" s="65"/>
      <c r="X666" s="65"/>
      <c r="Y666" s="64"/>
      <c r="Z666" s="52"/>
      <c r="AA666" s="50"/>
      <c r="AB666" s="50"/>
      <c r="AC666" s="50"/>
      <c r="AD666" s="65"/>
      <c r="AE666" s="65"/>
      <c r="AF666" s="2"/>
      <c r="AG666" s="64"/>
      <c r="AH666" s="50"/>
      <c r="AI666" s="50"/>
      <c r="AJ666" s="50"/>
      <c r="AK666" s="50"/>
      <c r="AL666" s="50"/>
      <c r="AM666" s="50"/>
      <c r="AN666" s="65"/>
      <c r="AO666" s="65"/>
      <c r="AP666" s="65"/>
      <c r="AQ666" s="64"/>
      <c r="AR666" s="50"/>
      <c r="AS666" s="50"/>
      <c r="AT666" s="50"/>
      <c r="AU666" s="50"/>
      <c r="AV666" s="50"/>
      <c r="AW666" s="50"/>
      <c r="AX666" s="65"/>
      <c r="AY666" s="65"/>
      <c r="AZ666" s="65"/>
      <c r="BA666" s="64"/>
      <c r="BB666" s="50"/>
      <c r="BC666" s="50"/>
    </row>
    <row r="667" spans="1:55" x14ac:dyDescent="0.25">
      <c r="A667" s="50"/>
      <c r="C667" s="50"/>
      <c r="D667" s="50"/>
      <c r="E667" s="50"/>
      <c r="F667" s="50"/>
      <c r="G667" s="50"/>
      <c r="H667" s="50"/>
      <c r="I667" s="50"/>
      <c r="J667" s="50"/>
      <c r="K667" s="50"/>
      <c r="L667" s="50"/>
      <c r="M667" s="65"/>
      <c r="N667" s="65"/>
      <c r="O667" s="65"/>
      <c r="P667" s="64"/>
      <c r="Q667" s="50"/>
      <c r="R667" s="50"/>
      <c r="S667" s="50"/>
      <c r="T667" s="50"/>
      <c r="U667" s="50"/>
      <c r="V667" s="65"/>
      <c r="W667" s="65"/>
      <c r="X667" s="65"/>
      <c r="Y667" s="64"/>
      <c r="Z667" s="52"/>
      <c r="AA667" s="50"/>
      <c r="AB667" s="50"/>
      <c r="AC667" s="50"/>
      <c r="AD667" s="65"/>
      <c r="AE667" s="65"/>
      <c r="AF667" s="2"/>
      <c r="AG667" s="64"/>
      <c r="AH667" s="50"/>
      <c r="AI667" s="50"/>
      <c r="AJ667" s="50"/>
      <c r="AK667" s="50"/>
      <c r="AL667" s="50"/>
      <c r="AM667" s="50"/>
      <c r="AN667" s="65"/>
      <c r="AO667" s="65"/>
      <c r="AP667" s="65"/>
      <c r="AQ667" s="64"/>
      <c r="AR667" s="50"/>
      <c r="AS667" s="50"/>
      <c r="AT667" s="50"/>
      <c r="AU667" s="50"/>
      <c r="AV667" s="50"/>
      <c r="AW667" s="50"/>
      <c r="AX667" s="65"/>
      <c r="AY667" s="65"/>
      <c r="AZ667" s="65"/>
      <c r="BA667" s="64"/>
      <c r="BB667" s="50"/>
      <c r="BC667" s="50"/>
    </row>
    <row r="668" spans="1:55" x14ac:dyDescent="0.25">
      <c r="A668" s="50"/>
      <c r="C668" s="50"/>
      <c r="D668" s="50"/>
      <c r="E668" s="50"/>
      <c r="F668" s="50"/>
      <c r="G668" s="50"/>
      <c r="H668" s="50"/>
      <c r="I668" s="50"/>
      <c r="J668" s="50"/>
      <c r="K668" s="50"/>
      <c r="L668" s="50"/>
      <c r="M668" s="65"/>
      <c r="N668" s="65"/>
      <c r="O668" s="65"/>
      <c r="P668" s="64"/>
      <c r="Q668" s="50"/>
      <c r="R668" s="50"/>
      <c r="S668" s="50"/>
      <c r="T668" s="50"/>
      <c r="U668" s="50"/>
      <c r="V668" s="65"/>
      <c r="W668" s="65"/>
      <c r="X668" s="65"/>
      <c r="Y668" s="64"/>
      <c r="Z668" s="52"/>
      <c r="AA668" s="50"/>
      <c r="AB668" s="50"/>
      <c r="AC668" s="50"/>
      <c r="AD668" s="65"/>
      <c r="AE668" s="65"/>
      <c r="AF668" s="2"/>
      <c r="AG668" s="64"/>
      <c r="AH668" s="50"/>
      <c r="AI668" s="50"/>
      <c r="AJ668" s="50"/>
      <c r="AK668" s="50"/>
      <c r="AL668" s="50"/>
      <c r="AM668" s="50"/>
      <c r="AN668" s="65"/>
      <c r="AO668" s="65"/>
      <c r="AP668" s="65"/>
      <c r="AQ668" s="64"/>
      <c r="AR668" s="50"/>
      <c r="AS668" s="50"/>
      <c r="AT668" s="50"/>
      <c r="AU668" s="50"/>
      <c r="AV668" s="50"/>
      <c r="AW668" s="50"/>
      <c r="AX668" s="65"/>
      <c r="AY668" s="65"/>
      <c r="AZ668" s="65"/>
      <c r="BA668" s="64"/>
      <c r="BB668" s="50"/>
      <c r="BC668" s="50"/>
    </row>
    <row r="669" spans="1:55" x14ac:dyDescent="0.25">
      <c r="A669" s="50"/>
      <c r="C669" s="50"/>
      <c r="D669" s="50"/>
      <c r="E669" s="50"/>
      <c r="F669" s="50"/>
      <c r="G669" s="50"/>
      <c r="H669" s="50"/>
      <c r="I669" s="50"/>
      <c r="J669" s="50"/>
      <c r="K669" s="50"/>
      <c r="L669" s="50"/>
      <c r="M669" s="65"/>
      <c r="N669" s="65"/>
      <c r="O669" s="65"/>
      <c r="P669" s="64"/>
      <c r="Q669" s="50"/>
      <c r="R669" s="50"/>
      <c r="S669" s="50"/>
      <c r="T669" s="50"/>
      <c r="U669" s="50"/>
      <c r="V669" s="65"/>
      <c r="W669" s="65"/>
      <c r="X669" s="65"/>
      <c r="Y669" s="64"/>
      <c r="Z669" s="52"/>
      <c r="AA669" s="50"/>
      <c r="AB669" s="50"/>
      <c r="AC669" s="50"/>
      <c r="AD669" s="65"/>
      <c r="AE669" s="65"/>
      <c r="AF669" s="2"/>
      <c r="AG669" s="64"/>
      <c r="AH669" s="50"/>
      <c r="AI669" s="50"/>
      <c r="AJ669" s="50"/>
      <c r="AK669" s="50"/>
      <c r="AL669" s="50"/>
      <c r="AM669" s="50"/>
      <c r="AN669" s="65"/>
      <c r="AO669" s="65"/>
      <c r="AP669" s="65"/>
      <c r="AQ669" s="64"/>
      <c r="AR669" s="50"/>
      <c r="AS669" s="50"/>
      <c r="AT669" s="50"/>
      <c r="AU669" s="50"/>
      <c r="AV669" s="50"/>
      <c r="AW669" s="50"/>
      <c r="AX669" s="65"/>
      <c r="AY669" s="65"/>
      <c r="AZ669" s="65"/>
      <c r="BA669" s="64"/>
      <c r="BB669" s="50"/>
      <c r="BC669" s="50"/>
    </row>
    <row r="670" spans="1:55" x14ac:dyDescent="0.25">
      <c r="A670" s="50"/>
      <c r="C670" s="50"/>
      <c r="D670" s="50"/>
      <c r="E670" s="50"/>
      <c r="F670" s="50"/>
      <c r="G670" s="50"/>
      <c r="H670" s="50"/>
      <c r="I670" s="50"/>
      <c r="J670" s="50"/>
      <c r="K670" s="50"/>
      <c r="L670" s="50"/>
      <c r="M670" s="65"/>
      <c r="N670" s="65"/>
      <c r="O670" s="65"/>
      <c r="P670" s="64"/>
      <c r="Q670" s="50"/>
      <c r="R670" s="50"/>
      <c r="S670" s="50"/>
      <c r="T670" s="50"/>
      <c r="U670" s="50"/>
      <c r="V670" s="65"/>
      <c r="W670" s="65"/>
      <c r="X670" s="65"/>
      <c r="Y670" s="64"/>
      <c r="Z670" s="52"/>
      <c r="AA670" s="50"/>
      <c r="AB670" s="50"/>
      <c r="AC670" s="50"/>
      <c r="AD670" s="65"/>
      <c r="AE670" s="65"/>
      <c r="AF670" s="2"/>
      <c r="AG670" s="64"/>
      <c r="AH670" s="50"/>
      <c r="AI670" s="50"/>
      <c r="AJ670" s="50"/>
      <c r="AK670" s="50"/>
      <c r="AL670" s="50"/>
      <c r="AM670" s="50"/>
      <c r="AN670" s="65"/>
      <c r="AO670" s="65"/>
      <c r="AP670" s="65"/>
      <c r="AQ670" s="64"/>
      <c r="AR670" s="50"/>
      <c r="AS670" s="50"/>
      <c r="AT670" s="50"/>
      <c r="AU670" s="50"/>
      <c r="AV670" s="50"/>
      <c r="AW670" s="50"/>
      <c r="AX670" s="65"/>
      <c r="AY670" s="65"/>
      <c r="AZ670" s="65"/>
      <c r="BA670" s="64"/>
      <c r="BB670" s="50"/>
      <c r="BC670" s="50"/>
    </row>
    <row r="671" spans="1:55" x14ac:dyDescent="0.25">
      <c r="A671" s="50"/>
      <c r="C671" s="50"/>
      <c r="D671" s="50"/>
      <c r="E671" s="50"/>
      <c r="F671" s="50"/>
      <c r="G671" s="50"/>
      <c r="H671" s="50"/>
      <c r="I671" s="50"/>
      <c r="J671" s="50"/>
      <c r="K671" s="50"/>
      <c r="L671" s="50"/>
      <c r="M671" s="65"/>
      <c r="N671" s="65"/>
      <c r="O671" s="65"/>
      <c r="P671" s="64"/>
      <c r="Q671" s="50"/>
      <c r="R671" s="50"/>
      <c r="S671" s="50"/>
      <c r="T671" s="50"/>
      <c r="U671" s="50"/>
      <c r="V671" s="65"/>
      <c r="W671" s="65"/>
      <c r="X671" s="65"/>
      <c r="Y671" s="64"/>
      <c r="Z671" s="52"/>
      <c r="AA671" s="50"/>
      <c r="AB671" s="50"/>
      <c r="AC671" s="50"/>
      <c r="AD671" s="65"/>
      <c r="AE671" s="65"/>
      <c r="AF671" s="2"/>
      <c r="AG671" s="64"/>
      <c r="AH671" s="50"/>
      <c r="AI671" s="50"/>
      <c r="AJ671" s="50"/>
      <c r="AK671" s="50"/>
      <c r="AL671" s="50"/>
      <c r="AM671" s="50"/>
      <c r="AN671" s="65"/>
      <c r="AO671" s="65"/>
      <c r="AP671" s="65"/>
      <c r="AQ671" s="64"/>
      <c r="AR671" s="50"/>
      <c r="AS671" s="50"/>
      <c r="AT671" s="50"/>
      <c r="AU671" s="50"/>
      <c r="AV671" s="50"/>
      <c r="AW671" s="50"/>
      <c r="AX671" s="65"/>
      <c r="AY671" s="65"/>
      <c r="AZ671" s="65"/>
      <c r="BA671" s="64"/>
      <c r="BB671" s="50"/>
      <c r="BC671" s="50"/>
    </row>
    <row r="672" spans="1:55" x14ac:dyDescent="0.25">
      <c r="A672" s="50"/>
      <c r="C672" s="50"/>
      <c r="D672" s="50"/>
      <c r="E672" s="50"/>
      <c r="F672" s="50"/>
      <c r="G672" s="50"/>
      <c r="H672" s="50"/>
      <c r="I672" s="50"/>
      <c r="J672" s="50"/>
      <c r="K672" s="50"/>
      <c r="L672" s="50"/>
      <c r="M672" s="65"/>
      <c r="N672" s="65"/>
      <c r="O672" s="65"/>
      <c r="P672" s="64"/>
      <c r="Q672" s="50"/>
      <c r="R672" s="50"/>
      <c r="S672" s="50"/>
      <c r="T672" s="50"/>
      <c r="U672" s="50"/>
      <c r="V672" s="65"/>
      <c r="W672" s="65"/>
      <c r="X672" s="65"/>
      <c r="Y672" s="64"/>
      <c r="Z672" s="52"/>
      <c r="AA672" s="50"/>
      <c r="AB672" s="50"/>
      <c r="AC672" s="50"/>
      <c r="AD672" s="65"/>
      <c r="AE672" s="65"/>
      <c r="AF672" s="2"/>
      <c r="AG672" s="64"/>
      <c r="AH672" s="50"/>
      <c r="AI672" s="50"/>
      <c r="AJ672" s="50"/>
      <c r="AK672" s="50"/>
      <c r="AL672" s="50"/>
      <c r="AM672" s="50"/>
      <c r="AN672" s="65"/>
      <c r="AO672" s="65"/>
      <c r="AP672" s="65"/>
      <c r="AQ672" s="64"/>
      <c r="AR672" s="50"/>
      <c r="AS672" s="50"/>
      <c r="AT672" s="50"/>
      <c r="AU672" s="50"/>
      <c r="AV672" s="50"/>
      <c r="AW672" s="50"/>
      <c r="AX672" s="65"/>
      <c r="AY672" s="65"/>
      <c r="AZ672" s="65"/>
      <c r="BA672" s="64"/>
      <c r="BB672" s="50"/>
      <c r="BC672" s="50"/>
    </row>
    <row r="673" spans="1:55" x14ac:dyDescent="0.25">
      <c r="A673" s="50"/>
      <c r="C673" s="50"/>
      <c r="D673" s="50"/>
      <c r="E673" s="50"/>
      <c r="F673" s="50"/>
      <c r="G673" s="50"/>
      <c r="H673" s="50"/>
      <c r="I673" s="50"/>
      <c r="J673" s="50"/>
      <c r="K673" s="50"/>
      <c r="L673" s="50"/>
      <c r="M673" s="65"/>
      <c r="N673" s="65"/>
      <c r="O673" s="65"/>
      <c r="P673" s="64"/>
      <c r="Q673" s="50"/>
      <c r="R673" s="50"/>
      <c r="S673" s="50"/>
      <c r="T673" s="50"/>
      <c r="U673" s="50"/>
      <c r="V673" s="65"/>
      <c r="W673" s="65"/>
      <c r="X673" s="65"/>
      <c r="Y673" s="64"/>
      <c r="Z673" s="52"/>
      <c r="AA673" s="50"/>
      <c r="AB673" s="50"/>
      <c r="AC673" s="50"/>
      <c r="AD673" s="65"/>
      <c r="AE673" s="65"/>
      <c r="AF673" s="2"/>
      <c r="AG673" s="64"/>
      <c r="AH673" s="50"/>
      <c r="AI673" s="50"/>
      <c r="AJ673" s="50"/>
      <c r="AK673" s="50"/>
      <c r="AL673" s="50"/>
      <c r="AM673" s="50"/>
      <c r="AN673" s="65"/>
      <c r="AO673" s="65"/>
      <c r="AP673" s="65"/>
      <c r="AQ673" s="64"/>
      <c r="AR673" s="50"/>
      <c r="AS673" s="50"/>
      <c r="AT673" s="50"/>
      <c r="AU673" s="50"/>
      <c r="AV673" s="50"/>
      <c r="AW673" s="50"/>
      <c r="AX673" s="65"/>
      <c r="AY673" s="65"/>
      <c r="AZ673" s="65"/>
      <c r="BA673" s="64"/>
      <c r="BB673" s="50"/>
      <c r="BC673" s="50"/>
    </row>
    <row r="674" spans="1:55" x14ac:dyDescent="0.25">
      <c r="A674" s="50"/>
      <c r="C674" s="50"/>
      <c r="D674" s="50"/>
      <c r="E674" s="50"/>
      <c r="F674" s="50"/>
      <c r="G674" s="50"/>
      <c r="H674" s="50"/>
      <c r="I674" s="50"/>
      <c r="J674" s="50"/>
      <c r="K674" s="50"/>
      <c r="L674" s="50"/>
      <c r="M674" s="65"/>
      <c r="N674" s="65"/>
      <c r="O674" s="65"/>
      <c r="P674" s="64"/>
      <c r="Q674" s="50"/>
      <c r="R674" s="50"/>
      <c r="S674" s="50"/>
      <c r="T674" s="50"/>
      <c r="U674" s="50"/>
      <c r="V674" s="65"/>
      <c r="W674" s="65"/>
      <c r="X674" s="65"/>
      <c r="Y674" s="64"/>
      <c r="Z674" s="52"/>
      <c r="AA674" s="50"/>
      <c r="AB674" s="50"/>
      <c r="AC674" s="50"/>
      <c r="AD674" s="65"/>
      <c r="AE674" s="65"/>
      <c r="AF674" s="2"/>
      <c r="AG674" s="64"/>
      <c r="AH674" s="50"/>
      <c r="AI674" s="50"/>
      <c r="AJ674" s="50"/>
      <c r="AK674" s="50"/>
      <c r="AL674" s="50"/>
      <c r="AM674" s="50"/>
      <c r="AN674" s="65"/>
      <c r="AO674" s="65"/>
      <c r="AP674" s="65"/>
      <c r="AQ674" s="64"/>
      <c r="AR674" s="50"/>
      <c r="AS674" s="50"/>
      <c r="AT674" s="50"/>
      <c r="AU674" s="50"/>
      <c r="AV674" s="50"/>
      <c r="AW674" s="50"/>
      <c r="AX674" s="65"/>
      <c r="AY674" s="65"/>
      <c r="AZ674" s="65"/>
      <c r="BA674" s="64"/>
      <c r="BB674" s="50"/>
      <c r="BC674" s="50"/>
    </row>
    <row r="675" spans="1:55" x14ac:dyDescent="0.25">
      <c r="A675" s="50"/>
      <c r="C675" s="50"/>
      <c r="D675" s="50"/>
      <c r="E675" s="50"/>
      <c r="F675" s="50"/>
      <c r="G675" s="50"/>
      <c r="H675" s="50"/>
      <c r="I675" s="50"/>
      <c r="J675" s="50"/>
      <c r="K675" s="50"/>
      <c r="L675" s="50"/>
      <c r="M675" s="65"/>
      <c r="N675" s="65"/>
      <c r="O675" s="65"/>
      <c r="P675" s="64"/>
      <c r="Q675" s="50"/>
      <c r="R675" s="50"/>
      <c r="S675" s="50"/>
      <c r="T675" s="50"/>
      <c r="U675" s="50"/>
      <c r="V675" s="65"/>
      <c r="W675" s="65"/>
      <c r="X675" s="65"/>
      <c r="Y675" s="64"/>
      <c r="Z675" s="52"/>
      <c r="AA675" s="50"/>
      <c r="AB675" s="50"/>
      <c r="AC675" s="50"/>
      <c r="AD675" s="65"/>
      <c r="AE675" s="65"/>
      <c r="AF675" s="2"/>
      <c r="AG675" s="64"/>
      <c r="AH675" s="50"/>
      <c r="AI675" s="50"/>
      <c r="AJ675" s="50"/>
      <c r="AK675" s="50"/>
      <c r="AL675" s="50"/>
      <c r="AM675" s="50"/>
      <c r="AN675" s="65"/>
      <c r="AO675" s="65"/>
      <c r="AP675" s="65"/>
      <c r="AQ675" s="64"/>
      <c r="AR675" s="50"/>
      <c r="AS675" s="50"/>
      <c r="AT675" s="50"/>
      <c r="AU675" s="50"/>
      <c r="AV675" s="50"/>
      <c r="AW675" s="50"/>
      <c r="AX675" s="65"/>
      <c r="AY675" s="65"/>
      <c r="AZ675" s="65"/>
      <c r="BA675" s="64"/>
      <c r="BB675" s="50"/>
      <c r="BC675" s="50"/>
    </row>
    <row r="676" spans="1:55" x14ac:dyDescent="0.25">
      <c r="A676" s="50"/>
      <c r="C676" s="50"/>
      <c r="D676" s="50"/>
      <c r="E676" s="50"/>
      <c r="F676" s="50"/>
      <c r="G676" s="50"/>
      <c r="H676" s="50"/>
      <c r="I676" s="50"/>
      <c r="J676" s="50"/>
      <c r="K676" s="50"/>
      <c r="L676" s="50"/>
      <c r="M676" s="65"/>
      <c r="N676" s="65"/>
      <c r="O676" s="65"/>
      <c r="P676" s="64"/>
      <c r="Q676" s="50"/>
      <c r="R676" s="50"/>
      <c r="S676" s="50"/>
      <c r="T676" s="50"/>
      <c r="U676" s="50"/>
      <c r="V676" s="65"/>
      <c r="W676" s="65"/>
      <c r="X676" s="65"/>
      <c r="Y676" s="64"/>
      <c r="Z676" s="52"/>
      <c r="AA676" s="50"/>
      <c r="AB676" s="50"/>
      <c r="AC676" s="50"/>
      <c r="AD676" s="65"/>
      <c r="AE676" s="65"/>
      <c r="AF676" s="2"/>
      <c r="AG676" s="64"/>
      <c r="AH676" s="50"/>
      <c r="AI676" s="50"/>
      <c r="AJ676" s="50"/>
      <c r="AK676" s="50"/>
      <c r="AL676" s="50"/>
      <c r="AM676" s="50"/>
      <c r="AN676" s="65"/>
      <c r="AO676" s="65"/>
      <c r="AP676" s="65"/>
      <c r="AQ676" s="64"/>
      <c r="AR676" s="50"/>
      <c r="AS676" s="50"/>
      <c r="AT676" s="50"/>
      <c r="AU676" s="50"/>
      <c r="AV676" s="50"/>
      <c r="AW676" s="50"/>
      <c r="AX676" s="65"/>
      <c r="AY676" s="65"/>
      <c r="AZ676" s="65"/>
      <c r="BA676" s="64"/>
      <c r="BB676" s="50"/>
      <c r="BC676" s="50"/>
    </row>
    <row r="677" spans="1:55" x14ac:dyDescent="0.25">
      <c r="A677" s="50"/>
      <c r="C677" s="50"/>
      <c r="D677" s="50"/>
      <c r="E677" s="50"/>
      <c r="F677" s="50"/>
      <c r="G677" s="50"/>
      <c r="H677" s="50"/>
      <c r="I677" s="50"/>
      <c r="J677" s="50"/>
      <c r="K677" s="50"/>
      <c r="L677" s="50"/>
      <c r="M677" s="65"/>
      <c r="N677" s="65"/>
      <c r="O677" s="65"/>
      <c r="P677" s="64"/>
      <c r="Q677" s="50"/>
      <c r="R677" s="50"/>
      <c r="S677" s="50"/>
      <c r="T677" s="50"/>
      <c r="U677" s="50"/>
      <c r="V677" s="65"/>
      <c r="W677" s="65"/>
      <c r="X677" s="65"/>
      <c r="Y677" s="64"/>
      <c r="Z677" s="52"/>
      <c r="AA677" s="50"/>
      <c r="AB677" s="50"/>
      <c r="AC677" s="50"/>
      <c r="AD677" s="65"/>
      <c r="AE677" s="65"/>
      <c r="AF677" s="2"/>
      <c r="AG677" s="64"/>
      <c r="AH677" s="50"/>
      <c r="AI677" s="50"/>
      <c r="AJ677" s="50"/>
      <c r="AK677" s="50"/>
      <c r="AL677" s="50"/>
      <c r="AM677" s="50"/>
      <c r="AN677" s="65"/>
      <c r="AO677" s="65"/>
      <c r="AP677" s="65"/>
      <c r="AQ677" s="64"/>
      <c r="AR677" s="50"/>
      <c r="AS677" s="50"/>
      <c r="AT677" s="50"/>
      <c r="AU677" s="50"/>
      <c r="AV677" s="50"/>
      <c r="AW677" s="50"/>
      <c r="AX677" s="65"/>
      <c r="AY677" s="65"/>
      <c r="AZ677" s="65"/>
      <c r="BA677" s="64"/>
      <c r="BB677" s="50"/>
      <c r="BC677" s="50"/>
    </row>
    <row r="678" spans="1:55" x14ac:dyDescent="0.25">
      <c r="A678" s="50"/>
      <c r="C678" s="50"/>
      <c r="D678" s="50"/>
      <c r="E678" s="50"/>
      <c r="F678" s="50"/>
      <c r="G678" s="50"/>
      <c r="H678" s="50"/>
      <c r="I678" s="50"/>
      <c r="J678" s="50"/>
      <c r="K678" s="50"/>
      <c r="L678" s="50"/>
      <c r="M678" s="65"/>
      <c r="N678" s="65"/>
      <c r="O678" s="65"/>
      <c r="P678" s="64"/>
      <c r="Q678" s="50"/>
      <c r="R678" s="50"/>
      <c r="S678" s="50"/>
      <c r="T678" s="50"/>
      <c r="U678" s="50"/>
      <c r="V678" s="65"/>
      <c r="W678" s="65"/>
      <c r="X678" s="65"/>
      <c r="Y678" s="64"/>
      <c r="Z678" s="52"/>
      <c r="AA678" s="50"/>
      <c r="AB678" s="50"/>
      <c r="AC678" s="50"/>
      <c r="AD678" s="65"/>
      <c r="AE678" s="65"/>
      <c r="AF678" s="2"/>
      <c r="AG678" s="64"/>
      <c r="AH678" s="50"/>
      <c r="AI678" s="50"/>
      <c r="AJ678" s="50"/>
      <c r="AK678" s="50"/>
      <c r="AL678" s="50"/>
      <c r="AM678" s="50"/>
      <c r="AN678" s="65"/>
      <c r="AO678" s="65"/>
      <c r="AP678" s="65"/>
      <c r="AQ678" s="64"/>
      <c r="AR678" s="50"/>
      <c r="AS678" s="50"/>
      <c r="AT678" s="50"/>
      <c r="AU678" s="50"/>
      <c r="AV678" s="50"/>
      <c r="AW678" s="50"/>
      <c r="AX678" s="65"/>
      <c r="AY678" s="65"/>
      <c r="AZ678" s="65"/>
      <c r="BA678" s="64"/>
      <c r="BB678" s="50"/>
      <c r="BC678" s="50"/>
    </row>
    <row r="679" spans="1:55" x14ac:dyDescent="0.25">
      <c r="A679" s="50"/>
      <c r="C679" s="50"/>
      <c r="D679" s="50"/>
      <c r="E679" s="50"/>
      <c r="F679" s="50"/>
      <c r="G679" s="50"/>
      <c r="H679" s="50"/>
      <c r="I679" s="50"/>
      <c r="J679" s="50"/>
      <c r="K679" s="50"/>
      <c r="L679" s="50"/>
      <c r="M679" s="65"/>
      <c r="N679" s="65"/>
      <c r="O679" s="65"/>
      <c r="P679" s="64"/>
      <c r="Q679" s="50"/>
      <c r="R679" s="50"/>
      <c r="S679" s="50"/>
      <c r="T679" s="50"/>
      <c r="U679" s="50"/>
      <c r="V679" s="65"/>
      <c r="W679" s="65"/>
      <c r="X679" s="65"/>
      <c r="Y679" s="64"/>
      <c r="Z679" s="52"/>
      <c r="AA679" s="50"/>
      <c r="AB679" s="50"/>
      <c r="AC679" s="50"/>
      <c r="AD679" s="65"/>
      <c r="AE679" s="65"/>
      <c r="AF679" s="2"/>
      <c r="AG679" s="64"/>
      <c r="AH679" s="50"/>
      <c r="AI679" s="50"/>
      <c r="AJ679" s="50"/>
      <c r="AK679" s="50"/>
      <c r="AL679" s="50"/>
      <c r="AM679" s="50"/>
      <c r="AN679" s="65"/>
      <c r="AO679" s="65"/>
      <c r="AP679" s="65"/>
      <c r="AQ679" s="64"/>
      <c r="AR679" s="50"/>
      <c r="AS679" s="50"/>
      <c r="AT679" s="50"/>
      <c r="AU679" s="50"/>
      <c r="AV679" s="50"/>
      <c r="AW679" s="50"/>
      <c r="AX679" s="65"/>
      <c r="AY679" s="65"/>
      <c r="AZ679" s="65"/>
      <c r="BA679" s="64"/>
      <c r="BB679" s="50"/>
      <c r="BC679" s="50"/>
    </row>
    <row r="680" spans="1:55" x14ac:dyDescent="0.25">
      <c r="A680" s="50"/>
      <c r="C680" s="50"/>
      <c r="D680" s="50"/>
      <c r="E680" s="50"/>
      <c r="F680" s="50"/>
      <c r="G680" s="50"/>
      <c r="H680" s="50"/>
      <c r="I680" s="50"/>
      <c r="J680" s="50"/>
      <c r="K680" s="50"/>
      <c r="L680" s="50"/>
      <c r="M680" s="65"/>
      <c r="N680" s="65"/>
      <c r="O680" s="65"/>
      <c r="P680" s="64"/>
      <c r="Q680" s="50"/>
      <c r="R680" s="50"/>
      <c r="S680" s="50"/>
      <c r="T680" s="50"/>
      <c r="U680" s="50"/>
      <c r="V680" s="65"/>
      <c r="W680" s="65"/>
      <c r="X680" s="65"/>
      <c r="Y680" s="64"/>
      <c r="Z680" s="52"/>
      <c r="AA680" s="50"/>
      <c r="AB680" s="50"/>
      <c r="AC680" s="50"/>
      <c r="AD680" s="65"/>
      <c r="AE680" s="65"/>
      <c r="AF680" s="2"/>
      <c r="AG680" s="64"/>
      <c r="AH680" s="50"/>
      <c r="AI680" s="50"/>
      <c r="AJ680" s="50"/>
      <c r="AK680" s="50"/>
      <c r="AL680" s="50"/>
      <c r="AM680" s="50"/>
      <c r="AN680" s="65"/>
      <c r="AO680" s="65"/>
      <c r="AP680" s="65"/>
      <c r="AQ680" s="64"/>
      <c r="AR680" s="50"/>
      <c r="AS680" s="50"/>
      <c r="AT680" s="50"/>
      <c r="AU680" s="50"/>
      <c r="AV680" s="50"/>
      <c r="AW680" s="50"/>
      <c r="AX680" s="65"/>
      <c r="AY680" s="65"/>
      <c r="AZ680" s="65"/>
      <c r="BA680" s="64"/>
      <c r="BB680" s="50"/>
      <c r="BC680" s="50"/>
    </row>
    <row r="681" spans="1:55" x14ac:dyDescent="0.25">
      <c r="A681" s="50"/>
      <c r="C681" s="50"/>
      <c r="D681" s="50"/>
      <c r="E681" s="50"/>
      <c r="F681" s="50"/>
      <c r="G681" s="50"/>
      <c r="H681" s="50"/>
      <c r="I681" s="50"/>
      <c r="J681" s="50"/>
      <c r="K681" s="50"/>
      <c r="L681" s="50"/>
      <c r="M681" s="65"/>
      <c r="N681" s="65"/>
      <c r="O681" s="65"/>
      <c r="P681" s="64"/>
      <c r="Q681" s="50"/>
      <c r="R681" s="50"/>
      <c r="S681" s="50"/>
      <c r="T681" s="50"/>
      <c r="U681" s="50"/>
      <c r="V681" s="65"/>
      <c r="W681" s="65"/>
      <c r="X681" s="65"/>
      <c r="Y681" s="64"/>
      <c r="Z681" s="52"/>
      <c r="AA681" s="50"/>
      <c r="AB681" s="50"/>
      <c r="AC681" s="50"/>
      <c r="AD681" s="65"/>
      <c r="AE681" s="65"/>
      <c r="AF681" s="2"/>
      <c r="AG681" s="64"/>
      <c r="AH681" s="50"/>
      <c r="AI681" s="50"/>
      <c r="AJ681" s="50"/>
      <c r="AK681" s="50"/>
      <c r="AL681" s="50"/>
      <c r="AM681" s="50"/>
      <c r="AN681" s="65"/>
      <c r="AO681" s="65"/>
      <c r="AP681" s="65"/>
      <c r="AQ681" s="64"/>
      <c r="AR681" s="50"/>
      <c r="AS681" s="50"/>
      <c r="AT681" s="50"/>
      <c r="AU681" s="50"/>
      <c r="AV681" s="50"/>
      <c r="AW681" s="50"/>
      <c r="AX681" s="65"/>
      <c r="AY681" s="65"/>
      <c r="AZ681" s="65"/>
      <c r="BA681" s="64"/>
      <c r="BB681" s="50"/>
      <c r="BC681" s="50"/>
    </row>
    <row r="682" spans="1:55" x14ac:dyDescent="0.25">
      <c r="A682" s="50"/>
      <c r="C682" s="50"/>
      <c r="D682" s="50"/>
      <c r="E682" s="50"/>
      <c r="F682" s="50"/>
      <c r="G682" s="50"/>
      <c r="H682" s="50"/>
      <c r="I682" s="50"/>
      <c r="J682" s="50"/>
      <c r="K682" s="50"/>
      <c r="L682" s="50"/>
      <c r="M682" s="65"/>
      <c r="N682" s="65"/>
      <c r="O682" s="65"/>
      <c r="P682" s="64"/>
      <c r="Q682" s="50"/>
      <c r="R682" s="50"/>
      <c r="S682" s="50"/>
      <c r="T682" s="50"/>
      <c r="U682" s="50"/>
      <c r="V682" s="65"/>
      <c r="W682" s="65"/>
      <c r="X682" s="65"/>
      <c r="Y682" s="64"/>
      <c r="Z682" s="52"/>
      <c r="AA682" s="50"/>
      <c r="AB682" s="50"/>
      <c r="AC682" s="50"/>
      <c r="AD682" s="65"/>
      <c r="AE682" s="65"/>
      <c r="AF682" s="2"/>
      <c r="AG682" s="64"/>
      <c r="AH682" s="50"/>
      <c r="AI682" s="50"/>
      <c r="AJ682" s="50"/>
      <c r="AK682" s="50"/>
      <c r="AL682" s="50"/>
      <c r="AM682" s="50"/>
      <c r="AN682" s="65"/>
      <c r="AO682" s="65"/>
      <c r="AP682" s="65"/>
      <c r="AQ682" s="64"/>
      <c r="AR682" s="50"/>
      <c r="AS682" s="50"/>
      <c r="AT682" s="50"/>
      <c r="AU682" s="50"/>
      <c r="AV682" s="50"/>
      <c r="AW682" s="50"/>
      <c r="AX682" s="65"/>
      <c r="AY682" s="65"/>
      <c r="AZ682" s="65"/>
      <c r="BA682" s="64"/>
      <c r="BB682" s="50"/>
      <c r="BC682" s="50"/>
    </row>
    <row r="683" spans="1:55" x14ac:dyDescent="0.25">
      <c r="A683" s="50"/>
      <c r="C683" s="50"/>
      <c r="D683" s="50"/>
      <c r="E683" s="50"/>
      <c r="F683" s="50"/>
      <c r="G683" s="50"/>
      <c r="H683" s="50"/>
      <c r="I683" s="50"/>
      <c r="J683" s="50"/>
      <c r="K683" s="50"/>
      <c r="L683" s="50"/>
      <c r="M683" s="65"/>
      <c r="N683" s="65"/>
      <c r="O683" s="65"/>
      <c r="P683" s="64"/>
      <c r="Q683" s="50"/>
      <c r="R683" s="50"/>
      <c r="S683" s="50"/>
      <c r="T683" s="50"/>
      <c r="U683" s="50"/>
      <c r="V683" s="65"/>
      <c r="W683" s="65"/>
      <c r="X683" s="65"/>
      <c r="Y683" s="64"/>
      <c r="Z683" s="52"/>
      <c r="AA683" s="50"/>
      <c r="AB683" s="50"/>
      <c r="AC683" s="50"/>
      <c r="AD683" s="65"/>
      <c r="AE683" s="65"/>
      <c r="AF683" s="2"/>
      <c r="AG683" s="64"/>
      <c r="AH683" s="50"/>
      <c r="AI683" s="50"/>
      <c r="AJ683" s="50"/>
      <c r="AK683" s="50"/>
      <c r="AL683" s="50"/>
      <c r="AM683" s="50"/>
      <c r="AN683" s="65"/>
      <c r="AO683" s="65"/>
      <c r="AP683" s="65"/>
      <c r="AQ683" s="64"/>
      <c r="AR683" s="50"/>
      <c r="AS683" s="50"/>
      <c r="AT683" s="50"/>
      <c r="AU683" s="50"/>
      <c r="AV683" s="50"/>
      <c r="AW683" s="50"/>
      <c r="AX683" s="65"/>
      <c r="AY683" s="65"/>
      <c r="AZ683" s="65"/>
      <c r="BA683" s="64"/>
      <c r="BB683" s="50"/>
      <c r="BC683" s="50"/>
    </row>
    <row r="684" spans="1:55" x14ac:dyDescent="0.25">
      <c r="A684" s="50"/>
      <c r="C684" s="50"/>
      <c r="D684" s="50"/>
      <c r="E684" s="50"/>
      <c r="F684" s="50"/>
      <c r="G684" s="50"/>
      <c r="H684" s="50"/>
      <c r="I684" s="50"/>
      <c r="J684" s="50"/>
      <c r="K684" s="50"/>
      <c r="L684" s="50"/>
      <c r="M684" s="65"/>
      <c r="N684" s="65"/>
      <c r="O684" s="65"/>
      <c r="P684" s="64"/>
      <c r="Q684" s="50"/>
      <c r="R684" s="50"/>
      <c r="S684" s="50"/>
      <c r="T684" s="50"/>
      <c r="U684" s="50"/>
      <c r="V684" s="65"/>
      <c r="W684" s="65"/>
      <c r="X684" s="65"/>
      <c r="Y684" s="64"/>
      <c r="Z684" s="52"/>
      <c r="AA684" s="50"/>
      <c r="AB684" s="50"/>
      <c r="AC684" s="50"/>
      <c r="AD684" s="65"/>
      <c r="AE684" s="65"/>
      <c r="AF684" s="2"/>
      <c r="AG684" s="64"/>
      <c r="AH684" s="50"/>
      <c r="AI684" s="50"/>
      <c r="AJ684" s="50"/>
      <c r="AK684" s="50"/>
      <c r="AL684" s="50"/>
      <c r="AM684" s="50"/>
      <c r="AN684" s="65"/>
      <c r="AO684" s="65"/>
      <c r="AP684" s="65"/>
      <c r="AQ684" s="64"/>
      <c r="AR684" s="50"/>
      <c r="AS684" s="50"/>
      <c r="AT684" s="50"/>
      <c r="AU684" s="50"/>
      <c r="AV684" s="50"/>
      <c r="AW684" s="50"/>
      <c r="AX684" s="65"/>
      <c r="AY684" s="65"/>
      <c r="AZ684" s="65"/>
      <c r="BA684" s="64"/>
      <c r="BB684" s="50"/>
      <c r="BC684" s="50"/>
    </row>
    <row r="685" spans="1:55" x14ac:dyDescent="0.25">
      <c r="A685" s="50"/>
      <c r="C685" s="50"/>
      <c r="D685" s="50"/>
      <c r="E685" s="50"/>
      <c r="F685" s="50"/>
      <c r="G685" s="50"/>
      <c r="H685" s="50"/>
      <c r="I685" s="50"/>
      <c r="J685" s="50"/>
      <c r="K685" s="50"/>
      <c r="L685" s="50"/>
      <c r="M685" s="65"/>
      <c r="N685" s="65"/>
      <c r="O685" s="65"/>
      <c r="P685" s="64"/>
      <c r="Q685" s="50"/>
      <c r="R685" s="50"/>
      <c r="S685" s="50"/>
      <c r="T685" s="50"/>
      <c r="U685" s="50"/>
      <c r="V685" s="65"/>
      <c r="W685" s="65"/>
      <c r="X685" s="65"/>
      <c r="Y685" s="64"/>
      <c r="Z685" s="52"/>
      <c r="AA685" s="50"/>
      <c r="AB685" s="50"/>
      <c r="AC685" s="50"/>
      <c r="AD685" s="65"/>
      <c r="AE685" s="65"/>
      <c r="AF685" s="2"/>
      <c r="AG685" s="64"/>
      <c r="AH685" s="50"/>
      <c r="AI685" s="50"/>
      <c r="AJ685" s="50"/>
      <c r="AK685" s="50"/>
      <c r="AL685" s="50"/>
      <c r="AM685" s="50"/>
      <c r="AN685" s="65"/>
      <c r="AO685" s="65"/>
      <c r="AP685" s="65"/>
      <c r="AQ685" s="64"/>
      <c r="AR685" s="50"/>
      <c r="AS685" s="50"/>
      <c r="AT685" s="50"/>
      <c r="AU685" s="50"/>
      <c r="AV685" s="50"/>
      <c r="AW685" s="50"/>
      <c r="AX685" s="65"/>
      <c r="AY685" s="65"/>
      <c r="AZ685" s="65"/>
      <c r="BA685" s="64"/>
      <c r="BB685" s="50"/>
      <c r="BC685" s="50"/>
    </row>
    <row r="686" spans="1:55" x14ac:dyDescent="0.25">
      <c r="A686" s="50"/>
      <c r="C686" s="50"/>
      <c r="D686" s="50"/>
      <c r="E686" s="50"/>
      <c r="F686" s="50"/>
      <c r="G686" s="50"/>
      <c r="H686" s="50"/>
      <c r="I686" s="50"/>
      <c r="J686" s="50"/>
      <c r="K686" s="50"/>
      <c r="L686" s="50"/>
      <c r="M686" s="65"/>
      <c r="N686" s="65"/>
      <c r="O686" s="65"/>
      <c r="P686" s="64"/>
      <c r="Q686" s="50"/>
      <c r="R686" s="50"/>
      <c r="S686" s="50"/>
      <c r="T686" s="50"/>
      <c r="U686" s="50"/>
      <c r="V686" s="65"/>
      <c r="W686" s="65"/>
      <c r="X686" s="65"/>
      <c r="Y686" s="64"/>
      <c r="Z686" s="52"/>
      <c r="AA686" s="50"/>
      <c r="AB686" s="50"/>
      <c r="AC686" s="50"/>
      <c r="AD686" s="65"/>
      <c r="AE686" s="65"/>
      <c r="AF686" s="2"/>
      <c r="AG686" s="64"/>
      <c r="AH686" s="50"/>
      <c r="AI686" s="50"/>
      <c r="AJ686" s="50"/>
      <c r="AK686" s="50"/>
      <c r="AL686" s="50"/>
      <c r="AM686" s="50"/>
      <c r="AN686" s="65"/>
      <c r="AO686" s="65"/>
      <c r="AP686" s="65"/>
      <c r="AQ686" s="64"/>
      <c r="AR686" s="50"/>
      <c r="AS686" s="50"/>
      <c r="AT686" s="50"/>
      <c r="AU686" s="50"/>
      <c r="AV686" s="50"/>
      <c r="AW686" s="50"/>
      <c r="AX686" s="65"/>
      <c r="AY686" s="65"/>
      <c r="AZ686" s="65"/>
      <c r="BA686" s="64"/>
      <c r="BB686" s="50"/>
      <c r="BC686" s="50"/>
    </row>
    <row r="687" spans="1:55" x14ac:dyDescent="0.25">
      <c r="A687" s="50"/>
      <c r="C687" s="50"/>
      <c r="D687" s="50"/>
      <c r="E687" s="50"/>
      <c r="F687" s="50"/>
      <c r="G687" s="50"/>
      <c r="H687" s="50"/>
      <c r="I687" s="50"/>
      <c r="J687" s="50"/>
      <c r="K687" s="50"/>
      <c r="L687" s="50"/>
      <c r="M687" s="65"/>
      <c r="N687" s="65"/>
      <c r="O687" s="65"/>
      <c r="P687" s="64"/>
      <c r="Q687" s="50"/>
      <c r="R687" s="50"/>
      <c r="S687" s="50"/>
      <c r="T687" s="50"/>
      <c r="U687" s="50"/>
      <c r="V687" s="65"/>
      <c r="W687" s="65"/>
      <c r="X687" s="65"/>
      <c r="Y687" s="64"/>
      <c r="Z687" s="52"/>
      <c r="AA687" s="50"/>
      <c r="AB687" s="50"/>
      <c r="AC687" s="50"/>
      <c r="AD687" s="65"/>
      <c r="AE687" s="65"/>
      <c r="AF687" s="2"/>
      <c r="AG687" s="64"/>
      <c r="AH687" s="50"/>
      <c r="AI687" s="50"/>
      <c r="AJ687" s="50"/>
      <c r="AK687" s="50"/>
      <c r="AL687" s="50"/>
      <c r="AM687" s="50"/>
      <c r="AN687" s="65"/>
      <c r="AO687" s="65"/>
      <c r="AP687" s="65"/>
      <c r="AQ687" s="64"/>
      <c r="AR687" s="50"/>
      <c r="AS687" s="50"/>
      <c r="AT687" s="50"/>
      <c r="AU687" s="50"/>
      <c r="AV687" s="50"/>
      <c r="AW687" s="50"/>
      <c r="AX687" s="65"/>
      <c r="AY687" s="65"/>
      <c r="AZ687" s="65"/>
      <c r="BA687" s="64"/>
      <c r="BB687" s="50"/>
      <c r="BC687" s="50"/>
    </row>
    <row r="688" spans="1:55" x14ac:dyDescent="0.25">
      <c r="A688" s="50"/>
      <c r="C688" s="50"/>
      <c r="D688" s="50"/>
      <c r="E688" s="50"/>
      <c r="F688" s="50"/>
      <c r="G688" s="50"/>
      <c r="H688" s="50"/>
      <c r="I688" s="50"/>
      <c r="J688" s="50"/>
      <c r="K688" s="50"/>
      <c r="L688" s="50"/>
      <c r="M688" s="65"/>
      <c r="N688" s="65"/>
      <c r="O688" s="65"/>
      <c r="P688" s="64"/>
      <c r="Q688" s="50"/>
      <c r="R688" s="50"/>
      <c r="S688" s="50"/>
      <c r="T688" s="50"/>
      <c r="U688" s="50"/>
      <c r="V688" s="65"/>
      <c r="W688" s="65"/>
      <c r="X688" s="65"/>
      <c r="Y688" s="64"/>
      <c r="Z688" s="52"/>
      <c r="AA688" s="50"/>
      <c r="AB688" s="50"/>
      <c r="AC688" s="50"/>
      <c r="AD688" s="65"/>
      <c r="AE688" s="65"/>
      <c r="AF688" s="2"/>
      <c r="AG688" s="64"/>
      <c r="AH688" s="50"/>
      <c r="AI688" s="50"/>
      <c r="AJ688" s="50"/>
      <c r="AK688" s="50"/>
      <c r="AL688" s="50"/>
      <c r="AM688" s="50"/>
      <c r="AN688" s="65"/>
      <c r="AO688" s="65"/>
      <c r="AP688" s="65"/>
      <c r="AQ688" s="64"/>
      <c r="AR688" s="50"/>
      <c r="AS688" s="50"/>
      <c r="AT688" s="50"/>
      <c r="AU688" s="50"/>
      <c r="AV688" s="50"/>
      <c r="AW688" s="50"/>
      <c r="AX688" s="65"/>
      <c r="AY688" s="65"/>
      <c r="AZ688" s="65"/>
      <c r="BA688" s="64"/>
      <c r="BB688" s="50"/>
      <c r="BC688" s="50"/>
    </row>
    <row r="689" spans="1:55" x14ac:dyDescent="0.25">
      <c r="A689" s="50"/>
      <c r="C689" s="50"/>
      <c r="D689" s="50"/>
      <c r="E689" s="50"/>
      <c r="F689" s="50"/>
      <c r="G689" s="50"/>
      <c r="H689" s="50"/>
      <c r="I689" s="50"/>
      <c r="J689" s="50"/>
      <c r="K689" s="50"/>
      <c r="L689" s="50"/>
      <c r="M689" s="65"/>
      <c r="N689" s="65"/>
      <c r="O689" s="65"/>
      <c r="P689" s="64"/>
      <c r="Q689" s="50"/>
      <c r="R689" s="50"/>
      <c r="S689" s="50"/>
      <c r="T689" s="50"/>
      <c r="U689" s="50"/>
      <c r="V689" s="65"/>
      <c r="W689" s="65"/>
      <c r="X689" s="65"/>
      <c r="Y689" s="64"/>
      <c r="Z689" s="52"/>
      <c r="AA689" s="50"/>
      <c r="AB689" s="50"/>
      <c r="AC689" s="50"/>
      <c r="AD689" s="65"/>
      <c r="AE689" s="65"/>
      <c r="AF689" s="2"/>
      <c r="AG689" s="64"/>
      <c r="AH689" s="50"/>
      <c r="AI689" s="50"/>
      <c r="AJ689" s="50"/>
      <c r="AK689" s="50"/>
      <c r="AL689" s="50"/>
      <c r="AM689" s="50"/>
      <c r="AN689" s="65"/>
      <c r="AO689" s="65"/>
      <c r="AP689" s="65"/>
      <c r="AQ689" s="64"/>
      <c r="AR689" s="50"/>
      <c r="AS689" s="50"/>
      <c r="AT689" s="50"/>
      <c r="AU689" s="50"/>
      <c r="AV689" s="50"/>
      <c r="AW689" s="50"/>
      <c r="AX689" s="65"/>
      <c r="AY689" s="65"/>
      <c r="AZ689" s="65"/>
      <c r="BA689" s="64"/>
      <c r="BB689" s="50"/>
      <c r="BC689" s="50"/>
    </row>
    <row r="690" spans="1:55" x14ac:dyDescent="0.25">
      <c r="A690" s="50"/>
      <c r="C690" s="50"/>
      <c r="D690" s="50"/>
      <c r="E690" s="50"/>
      <c r="F690" s="50"/>
      <c r="G690" s="50"/>
      <c r="H690" s="50"/>
      <c r="I690" s="50"/>
      <c r="J690" s="50"/>
      <c r="K690" s="50"/>
      <c r="L690" s="50"/>
      <c r="M690" s="65"/>
      <c r="N690" s="65"/>
      <c r="O690" s="65"/>
      <c r="P690" s="64"/>
      <c r="Q690" s="50"/>
      <c r="R690" s="50"/>
      <c r="S690" s="50"/>
      <c r="T690" s="50"/>
      <c r="U690" s="50"/>
      <c r="V690" s="65"/>
      <c r="W690" s="65"/>
      <c r="X690" s="65"/>
      <c r="Y690" s="64"/>
      <c r="Z690" s="52"/>
      <c r="AA690" s="50"/>
      <c r="AB690" s="50"/>
      <c r="AC690" s="50"/>
      <c r="AD690" s="65"/>
      <c r="AE690" s="65"/>
      <c r="AF690" s="2"/>
      <c r="AG690" s="64"/>
      <c r="AH690" s="50"/>
      <c r="AI690" s="50"/>
      <c r="AJ690" s="50"/>
      <c r="AK690" s="50"/>
      <c r="AL690" s="50"/>
      <c r="AM690" s="50"/>
      <c r="AN690" s="65"/>
      <c r="AO690" s="65"/>
      <c r="AP690" s="65"/>
      <c r="AQ690" s="64"/>
      <c r="AR690" s="50"/>
      <c r="AS690" s="50"/>
      <c r="AT690" s="50"/>
      <c r="AU690" s="50"/>
      <c r="AV690" s="50"/>
      <c r="AW690" s="50"/>
      <c r="AX690" s="65"/>
      <c r="AY690" s="65"/>
      <c r="AZ690" s="65"/>
      <c r="BA690" s="64"/>
      <c r="BB690" s="50"/>
      <c r="BC690" s="50"/>
    </row>
    <row r="691" spans="1:55" x14ac:dyDescent="0.25">
      <c r="A691" s="50"/>
      <c r="C691" s="50"/>
      <c r="D691" s="50"/>
      <c r="E691" s="50"/>
      <c r="F691" s="50"/>
      <c r="G691" s="50"/>
      <c r="H691" s="50"/>
      <c r="I691" s="50"/>
      <c r="J691" s="50"/>
      <c r="K691" s="50"/>
      <c r="L691" s="50"/>
      <c r="M691" s="65"/>
      <c r="N691" s="65"/>
      <c r="O691" s="65"/>
      <c r="P691" s="64"/>
      <c r="Q691" s="50"/>
      <c r="R691" s="50"/>
      <c r="S691" s="50"/>
      <c r="T691" s="50"/>
      <c r="U691" s="50"/>
      <c r="V691" s="65"/>
      <c r="W691" s="65"/>
      <c r="X691" s="65"/>
      <c r="Y691" s="64"/>
      <c r="Z691" s="52"/>
      <c r="AA691" s="50"/>
      <c r="AB691" s="50"/>
      <c r="AC691" s="50"/>
      <c r="AD691" s="65"/>
      <c r="AE691" s="65"/>
      <c r="AF691" s="2"/>
      <c r="AG691" s="64"/>
      <c r="AH691" s="50"/>
      <c r="AI691" s="50"/>
      <c r="AJ691" s="50"/>
      <c r="AK691" s="50"/>
      <c r="AL691" s="50"/>
      <c r="AM691" s="50"/>
      <c r="AN691" s="65"/>
      <c r="AO691" s="65"/>
      <c r="AP691" s="65"/>
      <c r="AQ691" s="64"/>
      <c r="AR691" s="50"/>
      <c r="AS691" s="50"/>
      <c r="AT691" s="50"/>
      <c r="AU691" s="50"/>
      <c r="AV691" s="50"/>
      <c r="AW691" s="50"/>
      <c r="AX691" s="65"/>
      <c r="AY691" s="65"/>
      <c r="AZ691" s="65"/>
      <c r="BA691" s="64"/>
      <c r="BB691" s="50"/>
      <c r="BC691" s="50"/>
    </row>
    <row r="692" spans="1:55" x14ac:dyDescent="0.25">
      <c r="A692" s="50"/>
      <c r="C692" s="50"/>
      <c r="D692" s="50"/>
      <c r="E692" s="50"/>
      <c r="F692" s="50"/>
      <c r="G692" s="50"/>
      <c r="H692" s="50"/>
      <c r="I692" s="50"/>
      <c r="J692" s="50"/>
      <c r="K692" s="50"/>
      <c r="L692" s="50"/>
      <c r="M692" s="65"/>
      <c r="N692" s="65"/>
      <c r="O692" s="65"/>
      <c r="P692" s="64"/>
      <c r="Q692" s="50"/>
      <c r="R692" s="50"/>
      <c r="S692" s="50"/>
      <c r="T692" s="50"/>
      <c r="U692" s="50"/>
      <c r="V692" s="65"/>
      <c r="W692" s="65"/>
      <c r="X692" s="65"/>
      <c r="Y692" s="64"/>
      <c r="Z692" s="52"/>
      <c r="AA692" s="50"/>
      <c r="AB692" s="50"/>
      <c r="AC692" s="50"/>
      <c r="AD692" s="65"/>
      <c r="AE692" s="65"/>
      <c r="AF692" s="2"/>
      <c r="AG692" s="64"/>
      <c r="AH692" s="50"/>
      <c r="AI692" s="50"/>
      <c r="AJ692" s="50"/>
      <c r="AK692" s="50"/>
      <c r="AL692" s="50"/>
      <c r="AM692" s="50"/>
      <c r="AN692" s="65"/>
      <c r="AO692" s="65"/>
      <c r="AP692" s="65"/>
      <c r="AQ692" s="64"/>
      <c r="AR692" s="50"/>
      <c r="AS692" s="50"/>
      <c r="AT692" s="50"/>
      <c r="AU692" s="50"/>
      <c r="AV692" s="50"/>
      <c r="AW692" s="50"/>
      <c r="AX692" s="65"/>
      <c r="AY692" s="65"/>
      <c r="AZ692" s="65"/>
      <c r="BA692" s="64"/>
      <c r="BB692" s="50"/>
      <c r="BC692" s="50"/>
    </row>
    <row r="693" spans="1:55" x14ac:dyDescent="0.25">
      <c r="A693" s="50"/>
      <c r="C693" s="50"/>
      <c r="D693" s="50"/>
      <c r="E693" s="50"/>
      <c r="F693" s="50"/>
      <c r="G693" s="50"/>
      <c r="H693" s="50"/>
      <c r="I693" s="50"/>
      <c r="J693" s="50"/>
      <c r="K693" s="50"/>
      <c r="L693" s="50"/>
      <c r="M693" s="65"/>
      <c r="N693" s="65"/>
      <c r="O693" s="65"/>
      <c r="P693" s="64"/>
      <c r="Q693" s="50"/>
      <c r="R693" s="50"/>
      <c r="S693" s="50"/>
      <c r="T693" s="50"/>
      <c r="U693" s="50"/>
      <c r="V693" s="65"/>
      <c r="W693" s="65"/>
      <c r="X693" s="65"/>
      <c r="Y693" s="64"/>
      <c r="Z693" s="52"/>
      <c r="AA693" s="50"/>
      <c r="AB693" s="50"/>
      <c r="AC693" s="50"/>
      <c r="AD693" s="65"/>
      <c r="AE693" s="65"/>
      <c r="AF693" s="2"/>
      <c r="AG693" s="64"/>
      <c r="AH693" s="50"/>
      <c r="AI693" s="50"/>
      <c r="AJ693" s="50"/>
      <c r="AK693" s="50"/>
      <c r="AL693" s="50"/>
      <c r="AM693" s="50"/>
      <c r="AN693" s="65"/>
      <c r="AO693" s="65"/>
      <c r="AP693" s="65"/>
      <c r="AQ693" s="64"/>
      <c r="AR693" s="50"/>
      <c r="AS693" s="50"/>
      <c r="AT693" s="50"/>
      <c r="AU693" s="50"/>
      <c r="AV693" s="50"/>
      <c r="AW693" s="50"/>
      <c r="AX693" s="65"/>
      <c r="AY693" s="65"/>
      <c r="AZ693" s="65"/>
      <c r="BA693" s="64"/>
      <c r="BB693" s="50"/>
      <c r="BC693" s="50"/>
    </row>
    <row r="694" spans="1:55" x14ac:dyDescent="0.25">
      <c r="A694" s="50"/>
      <c r="C694" s="50"/>
      <c r="D694" s="50"/>
      <c r="E694" s="50"/>
      <c r="F694" s="50"/>
      <c r="G694" s="50"/>
      <c r="H694" s="50"/>
      <c r="I694" s="50"/>
      <c r="J694" s="50"/>
      <c r="K694" s="50"/>
      <c r="L694" s="50"/>
      <c r="M694" s="65"/>
      <c r="N694" s="65"/>
      <c r="O694" s="65"/>
      <c r="P694" s="64"/>
      <c r="Q694" s="50"/>
      <c r="R694" s="50"/>
      <c r="S694" s="50"/>
      <c r="T694" s="50"/>
      <c r="U694" s="50"/>
      <c r="V694" s="65"/>
      <c r="W694" s="65"/>
      <c r="X694" s="65"/>
      <c r="Y694" s="64"/>
      <c r="Z694" s="52"/>
      <c r="AA694" s="50"/>
      <c r="AB694" s="50"/>
      <c r="AC694" s="50"/>
      <c r="AD694" s="65"/>
      <c r="AE694" s="65"/>
      <c r="AF694" s="2"/>
      <c r="AG694" s="64"/>
      <c r="AH694" s="50"/>
      <c r="AI694" s="50"/>
      <c r="AJ694" s="50"/>
      <c r="AK694" s="50"/>
      <c r="AL694" s="50"/>
      <c r="AM694" s="50"/>
      <c r="AN694" s="65"/>
      <c r="AO694" s="65"/>
      <c r="AP694" s="65"/>
      <c r="AQ694" s="64"/>
      <c r="AR694" s="50"/>
      <c r="AS694" s="50"/>
      <c r="AT694" s="50"/>
      <c r="AU694" s="50"/>
      <c r="AV694" s="50"/>
      <c r="AW694" s="50"/>
      <c r="AX694" s="65"/>
      <c r="AY694" s="65"/>
      <c r="AZ694" s="65"/>
      <c r="BA694" s="64"/>
      <c r="BB694" s="50"/>
      <c r="BC694" s="50"/>
    </row>
    <row r="695" spans="1:55" x14ac:dyDescent="0.25">
      <c r="A695" s="50"/>
      <c r="C695" s="50"/>
      <c r="D695" s="50"/>
      <c r="E695" s="50"/>
      <c r="F695" s="50"/>
      <c r="G695" s="50"/>
      <c r="H695" s="50"/>
      <c r="I695" s="50"/>
      <c r="J695" s="50"/>
      <c r="K695" s="50"/>
      <c r="L695" s="50"/>
      <c r="M695" s="65"/>
      <c r="N695" s="65"/>
      <c r="O695" s="65"/>
      <c r="P695" s="64"/>
      <c r="Q695" s="50"/>
      <c r="R695" s="50"/>
      <c r="S695" s="50"/>
      <c r="T695" s="50"/>
      <c r="U695" s="50"/>
      <c r="V695" s="65"/>
      <c r="W695" s="65"/>
      <c r="X695" s="65"/>
      <c r="Y695" s="64"/>
      <c r="Z695" s="52"/>
      <c r="AA695" s="50"/>
      <c r="AB695" s="50"/>
      <c r="AC695" s="50"/>
      <c r="AD695" s="65"/>
      <c r="AE695" s="65"/>
      <c r="AF695" s="2"/>
      <c r="AG695" s="64"/>
      <c r="AH695" s="50"/>
      <c r="AI695" s="50"/>
      <c r="AJ695" s="50"/>
      <c r="AK695" s="50"/>
      <c r="AL695" s="50"/>
      <c r="AM695" s="50"/>
      <c r="AN695" s="65"/>
      <c r="AO695" s="65"/>
      <c r="AP695" s="65"/>
      <c r="AQ695" s="64"/>
      <c r="AR695" s="50"/>
      <c r="AS695" s="50"/>
      <c r="AT695" s="50"/>
      <c r="AU695" s="50"/>
      <c r="AV695" s="50"/>
      <c r="AW695" s="50"/>
      <c r="AX695" s="65"/>
      <c r="AY695" s="65"/>
      <c r="AZ695" s="65"/>
      <c r="BA695" s="64"/>
      <c r="BB695" s="50"/>
      <c r="BC695" s="50"/>
    </row>
    <row r="696" spans="1:55" x14ac:dyDescent="0.25">
      <c r="A696" s="50"/>
      <c r="C696" s="50"/>
      <c r="D696" s="50"/>
      <c r="E696" s="50"/>
      <c r="F696" s="50"/>
      <c r="G696" s="50"/>
      <c r="H696" s="50"/>
      <c r="I696" s="50"/>
      <c r="J696" s="50"/>
      <c r="K696" s="50"/>
      <c r="L696" s="50"/>
      <c r="M696" s="65"/>
      <c r="N696" s="65"/>
      <c r="O696" s="65"/>
      <c r="P696" s="64"/>
      <c r="Q696" s="50"/>
      <c r="R696" s="50"/>
      <c r="S696" s="50"/>
      <c r="T696" s="50"/>
      <c r="U696" s="50"/>
      <c r="V696" s="65"/>
      <c r="W696" s="65"/>
      <c r="X696" s="65"/>
      <c r="Y696" s="64"/>
      <c r="Z696" s="52"/>
      <c r="AA696" s="50"/>
      <c r="AB696" s="50"/>
      <c r="AC696" s="50"/>
      <c r="AD696" s="65"/>
      <c r="AE696" s="65"/>
      <c r="AF696" s="2"/>
      <c r="AG696" s="64"/>
      <c r="AH696" s="50"/>
      <c r="AI696" s="50"/>
      <c r="AJ696" s="50"/>
      <c r="AK696" s="50"/>
      <c r="AL696" s="50"/>
      <c r="AM696" s="50"/>
      <c r="AN696" s="65"/>
      <c r="AO696" s="65"/>
      <c r="AP696" s="65"/>
      <c r="AQ696" s="64"/>
      <c r="AR696" s="50"/>
      <c r="AS696" s="50"/>
      <c r="AT696" s="50"/>
      <c r="AU696" s="50"/>
      <c r="AV696" s="50"/>
      <c r="AW696" s="50"/>
      <c r="AX696" s="65"/>
      <c r="AY696" s="65"/>
      <c r="AZ696" s="65"/>
      <c r="BA696" s="64"/>
      <c r="BB696" s="50"/>
      <c r="BC696" s="50"/>
    </row>
    <row r="697" spans="1:55" x14ac:dyDescent="0.25">
      <c r="A697" s="50"/>
      <c r="C697" s="50"/>
      <c r="D697" s="50"/>
      <c r="E697" s="50"/>
      <c r="F697" s="50"/>
      <c r="G697" s="50"/>
      <c r="H697" s="50"/>
      <c r="I697" s="50"/>
      <c r="J697" s="50"/>
      <c r="K697" s="50"/>
      <c r="L697" s="50"/>
      <c r="M697" s="65"/>
      <c r="N697" s="65"/>
      <c r="O697" s="65"/>
      <c r="P697" s="64"/>
      <c r="Q697" s="50"/>
      <c r="R697" s="50"/>
      <c r="S697" s="50"/>
      <c r="T697" s="50"/>
      <c r="U697" s="50"/>
      <c r="V697" s="65"/>
      <c r="W697" s="65"/>
      <c r="X697" s="65"/>
      <c r="Y697" s="64"/>
      <c r="Z697" s="52"/>
      <c r="AA697" s="50"/>
      <c r="AB697" s="50"/>
      <c r="AC697" s="50"/>
      <c r="AD697" s="65"/>
      <c r="AE697" s="65"/>
      <c r="AF697" s="2"/>
      <c r="AG697" s="64"/>
      <c r="AH697" s="50"/>
      <c r="AI697" s="50"/>
      <c r="AJ697" s="50"/>
      <c r="AK697" s="50"/>
      <c r="AL697" s="50"/>
      <c r="AM697" s="50"/>
      <c r="AN697" s="65"/>
      <c r="AO697" s="65"/>
      <c r="AP697" s="65"/>
      <c r="AQ697" s="64"/>
      <c r="AR697" s="50"/>
      <c r="AS697" s="50"/>
      <c r="AT697" s="50"/>
      <c r="AU697" s="50"/>
      <c r="AV697" s="50"/>
      <c r="AW697" s="50"/>
      <c r="AX697" s="65"/>
      <c r="AY697" s="65"/>
      <c r="AZ697" s="65"/>
      <c r="BA697" s="64"/>
      <c r="BB697" s="50"/>
      <c r="BC697" s="50"/>
    </row>
    <row r="698" spans="1:55" x14ac:dyDescent="0.25">
      <c r="A698" s="50"/>
      <c r="C698" s="50"/>
      <c r="D698" s="50"/>
      <c r="E698" s="50"/>
      <c r="F698" s="50"/>
      <c r="G698" s="50"/>
      <c r="H698" s="50"/>
      <c r="I698" s="50"/>
      <c r="J698" s="50"/>
      <c r="K698" s="50"/>
      <c r="L698" s="50"/>
      <c r="M698" s="65"/>
      <c r="N698" s="65"/>
      <c r="O698" s="65"/>
      <c r="P698" s="64"/>
      <c r="Q698" s="50"/>
      <c r="R698" s="50"/>
      <c r="S698" s="50"/>
      <c r="T698" s="50"/>
      <c r="U698" s="50"/>
      <c r="V698" s="65"/>
      <c r="W698" s="65"/>
      <c r="X698" s="65"/>
      <c r="Y698" s="64"/>
      <c r="Z698" s="52"/>
      <c r="AA698" s="50"/>
      <c r="AB698" s="50"/>
      <c r="AC698" s="50"/>
      <c r="AD698" s="65"/>
      <c r="AE698" s="65"/>
      <c r="AF698" s="2"/>
      <c r="AG698" s="64"/>
      <c r="AH698" s="50"/>
      <c r="AI698" s="50"/>
      <c r="AJ698" s="50"/>
      <c r="AK698" s="50"/>
      <c r="AL698" s="50"/>
      <c r="AM698" s="50"/>
      <c r="AN698" s="65"/>
      <c r="AO698" s="65"/>
      <c r="AP698" s="65"/>
      <c r="AQ698" s="64"/>
      <c r="AR698" s="50"/>
      <c r="AS698" s="50"/>
      <c r="AT698" s="50"/>
      <c r="AU698" s="50"/>
      <c r="AV698" s="50"/>
      <c r="AW698" s="50"/>
      <c r="AX698" s="65"/>
      <c r="AY698" s="65"/>
      <c r="AZ698" s="65"/>
      <c r="BA698" s="64"/>
      <c r="BB698" s="50"/>
      <c r="BC698" s="50"/>
    </row>
    <row r="699" spans="1:55" x14ac:dyDescent="0.25">
      <c r="A699" s="50"/>
      <c r="C699" s="50"/>
      <c r="D699" s="50"/>
      <c r="E699" s="50"/>
      <c r="F699" s="50"/>
      <c r="G699" s="50"/>
      <c r="H699" s="50"/>
      <c r="I699" s="50"/>
      <c r="J699" s="50"/>
      <c r="K699" s="50"/>
      <c r="L699" s="50"/>
      <c r="M699" s="65"/>
      <c r="N699" s="65"/>
      <c r="O699" s="65"/>
      <c r="P699" s="64"/>
      <c r="Q699" s="50"/>
      <c r="R699" s="50"/>
      <c r="S699" s="50"/>
      <c r="T699" s="50"/>
      <c r="U699" s="50"/>
      <c r="V699" s="65"/>
      <c r="W699" s="65"/>
      <c r="X699" s="65"/>
      <c r="Y699" s="64"/>
      <c r="Z699" s="52"/>
      <c r="AA699" s="50"/>
      <c r="AB699" s="50"/>
      <c r="AC699" s="50"/>
      <c r="AD699" s="65"/>
      <c r="AE699" s="65"/>
      <c r="AF699" s="2"/>
      <c r="AG699" s="64"/>
      <c r="AH699" s="50"/>
      <c r="AI699" s="50"/>
      <c r="AJ699" s="50"/>
      <c r="AK699" s="50"/>
      <c r="AL699" s="50"/>
      <c r="AM699" s="50"/>
      <c r="AN699" s="65"/>
      <c r="AO699" s="65"/>
      <c r="AP699" s="65"/>
      <c r="AQ699" s="64"/>
      <c r="AR699" s="50"/>
      <c r="AS699" s="50"/>
      <c r="AT699" s="50"/>
      <c r="AU699" s="50"/>
      <c r="AV699" s="50"/>
      <c r="AW699" s="50"/>
      <c r="AX699" s="65"/>
      <c r="AY699" s="65"/>
      <c r="AZ699" s="65"/>
      <c r="BA699" s="64"/>
      <c r="BB699" s="50"/>
      <c r="BC699" s="50"/>
    </row>
    <row r="700" spans="1:55" x14ac:dyDescent="0.25">
      <c r="A700" s="50"/>
      <c r="C700" s="50"/>
      <c r="D700" s="50"/>
      <c r="E700" s="50"/>
      <c r="F700" s="50"/>
      <c r="G700" s="50"/>
      <c r="H700" s="50"/>
      <c r="I700" s="50"/>
      <c r="J700" s="50"/>
      <c r="K700" s="50"/>
      <c r="L700" s="50"/>
      <c r="M700" s="65"/>
      <c r="N700" s="65"/>
      <c r="O700" s="65"/>
      <c r="P700" s="64"/>
      <c r="Q700" s="50"/>
      <c r="R700" s="50"/>
      <c r="S700" s="50"/>
      <c r="T700" s="50"/>
      <c r="U700" s="50"/>
      <c r="V700" s="65"/>
      <c r="W700" s="65"/>
      <c r="X700" s="65"/>
      <c r="Y700" s="64"/>
      <c r="Z700" s="52"/>
      <c r="AA700" s="50"/>
      <c r="AB700" s="50"/>
      <c r="AC700" s="50"/>
      <c r="AD700" s="65"/>
      <c r="AE700" s="65"/>
      <c r="AF700" s="2"/>
      <c r="AG700" s="64"/>
      <c r="AH700" s="50"/>
      <c r="AI700" s="50"/>
      <c r="AJ700" s="50"/>
      <c r="AK700" s="50"/>
      <c r="AL700" s="50"/>
      <c r="AM700" s="50"/>
      <c r="AN700" s="65"/>
      <c r="AO700" s="65"/>
      <c r="AP700" s="65"/>
      <c r="AQ700" s="64"/>
      <c r="AR700" s="50"/>
      <c r="AS700" s="50"/>
      <c r="AT700" s="50"/>
      <c r="AU700" s="50"/>
      <c r="AV700" s="50"/>
      <c r="AW700" s="50"/>
      <c r="AX700" s="65"/>
      <c r="AY700" s="65"/>
      <c r="AZ700" s="65"/>
      <c r="BA700" s="64"/>
      <c r="BB700" s="50"/>
      <c r="BC700" s="50"/>
    </row>
    <row r="701" spans="1:55" x14ac:dyDescent="0.25">
      <c r="A701" s="50"/>
      <c r="C701" s="50"/>
      <c r="D701" s="50"/>
      <c r="E701" s="50"/>
      <c r="F701" s="50"/>
      <c r="G701" s="50"/>
      <c r="H701" s="50"/>
      <c r="I701" s="50"/>
      <c r="J701" s="50"/>
      <c r="K701" s="50"/>
      <c r="L701" s="50"/>
      <c r="M701" s="65"/>
      <c r="N701" s="65"/>
      <c r="O701" s="65"/>
      <c r="P701" s="64"/>
      <c r="Q701" s="50"/>
      <c r="R701" s="50"/>
      <c r="S701" s="50"/>
      <c r="T701" s="50"/>
      <c r="U701" s="50"/>
      <c r="V701" s="65"/>
      <c r="W701" s="65"/>
      <c r="X701" s="65"/>
      <c r="Y701" s="64"/>
      <c r="Z701" s="52"/>
      <c r="AA701" s="50"/>
      <c r="AB701" s="50"/>
      <c r="AC701" s="50"/>
      <c r="AD701" s="65"/>
      <c r="AE701" s="65"/>
      <c r="AF701" s="2"/>
      <c r="AG701" s="64"/>
      <c r="AH701" s="50"/>
      <c r="AI701" s="50"/>
      <c r="AJ701" s="50"/>
      <c r="AK701" s="50"/>
      <c r="AL701" s="50"/>
      <c r="AM701" s="50"/>
      <c r="AN701" s="65"/>
      <c r="AO701" s="65"/>
      <c r="AP701" s="65"/>
      <c r="AQ701" s="64"/>
      <c r="AR701" s="50"/>
      <c r="AS701" s="50"/>
      <c r="AT701" s="50"/>
      <c r="AU701" s="50"/>
      <c r="AV701" s="50"/>
      <c r="AW701" s="50"/>
      <c r="AX701" s="65"/>
      <c r="AY701" s="65"/>
      <c r="AZ701" s="65"/>
      <c r="BA701" s="64"/>
      <c r="BB701" s="50"/>
      <c r="BC701" s="50"/>
    </row>
    <row r="702" spans="1:55" x14ac:dyDescent="0.25">
      <c r="A702" s="50"/>
      <c r="C702" s="50"/>
      <c r="D702" s="50"/>
      <c r="E702" s="50"/>
      <c r="F702" s="50"/>
      <c r="G702" s="50"/>
      <c r="H702" s="50"/>
      <c r="I702" s="50"/>
      <c r="J702" s="50"/>
      <c r="K702" s="50"/>
      <c r="L702" s="50"/>
      <c r="M702" s="65"/>
      <c r="N702" s="65"/>
      <c r="O702" s="65"/>
      <c r="P702" s="64"/>
      <c r="Q702" s="50"/>
      <c r="R702" s="50"/>
      <c r="S702" s="50"/>
      <c r="T702" s="50"/>
      <c r="U702" s="50"/>
      <c r="V702" s="65"/>
      <c r="W702" s="65"/>
      <c r="X702" s="65"/>
      <c r="Y702" s="64"/>
      <c r="Z702" s="52"/>
      <c r="AA702" s="50"/>
      <c r="AB702" s="50"/>
      <c r="AC702" s="50"/>
      <c r="AD702" s="65"/>
      <c r="AE702" s="65"/>
      <c r="AF702" s="2"/>
      <c r="AG702" s="64"/>
      <c r="AH702" s="50"/>
      <c r="AI702" s="50"/>
      <c r="AJ702" s="50"/>
      <c r="AK702" s="50"/>
      <c r="AL702" s="50"/>
      <c r="AM702" s="50"/>
      <c r="AN702" s="65"/>
      <c r="AO702" s="65"/>
      <c r="AP702" s="65"/>
      <c r="AQ702" s="64"/>
      <c r="AR702" s="50"/>
      <c r="AS702" s="50"/>
      <c r="AT702" s="50"/>
      <c r="AU702" s="50"/>
      <c r="AV702" s="50"/>
      <c r="AW702" s="50"/>
      <c r="AX702" s="65"/>
      <c r="AY702" s="65"/>
      <c r="AZ702" s="65"/>
      <c r="BA702" s="64"/>
      <c r="BB702" s="50"/>
      <c r="BC702" s="50"/>
    </row>
    <row r="703" spans="1:55" x14ac:dyDescent="0.25">
      <c r="A703" s="50"/>
      <c r="C703" s="50"/>
      <c r="D703" s="50"/>
      <c r="E703" s="50"/>
      <c r="F703" s="50"/>
      <c r="G703" s="50"/>
      <c r="H703" s="50"/>
      <c r="I703" s="50"/>
      <c r="J703" s="50"/>
      <c r="K703" s="50"/>
      <c r="L703" s="50"/>
      <c r="M703" s="65"/>
      <c r="N703" s="65"/>
      <c r="O703" s="65"/>
      <c r="P703" s="64"/>
      <c r="Q703" s="50"/>
      <c r="R703" s="50"/>
      <c r="S703" s="50"/>
      <c r="T703" s="50"/>
      <c r="U703" s="50"/>
      <c r="V703" s="65"/>
      <c r="W703" s="65"/>
      <c r="X703" s="65"/>
      <c r="Y703" s="64"/>
      <c r="Z703" s="52"/>
      <c r="AA703" s="50"/>
      <c r="AB703" s="50"/>
      <c r="AC703" s="50"/>
      <c r="AD703" s="65"/>
      <c r="AE703" s="65"/>
      <c r="AF703" s="2"/>
      <c r="AG703" s="64"/>
      <c r="AH703" s="50"/>
      <c r="AI703" s="50"/>
      <c r="AJ703" s="50"/>
      <c r="AK703" s="50"/>
      <c r="AL703" s="50"/>
      <c r="AM703" s="50"/>
      <c r="AN703" s="65"/>
      <c r="AO703" s="65"/>
      <c r="AP703" s="65"/>
      <c r="AQ703" s="64"/>
      <c r="AR703" s="50"/>
      <c r="AS703" s="50"/>
      <c r="AT703" s="50"/>
      <c r="AU703" s="50"/>
      <c r="AV703" s="50"/>
      <c r="AW703" s="50"/>
      <c r="AX703" s="65"/>
      <c r="AY703" s="65"/>
      <c r="AZ703" s="65"/>
      <c r="BA703" s="64"/>
      <c r="BB703" s="50"/>
      <c r="BC703" s="50"/>
    </row>
    <row r="704" spans="1:55" x14ac:dyDescent="0.25">
      <c r="A704" s="50"/>
      <c r="C704" s="50"/>
      <c r="D704" s="50"/>
      <c r="E704" s="50"/>
      <c r="F704" s="50"/>
      <c r="G704" s="50"/>
      <c r="H704" s="50"/>
      <c r="I704" s="50"/>
      <c r="J704" s="50"/>
      <c r="K704" s="50"/>
      <c r="L704" s="50"/>
      <c r="M704" s="65"/>
      <c r="N704" s="65"/>
      <c r="O704" s="65"/>
      <c r="P704" s="64"/>
      <c r="Q704" s="50"/>
      <c r="R704" s="50"/>
      <c r="S704" s="50"/>
      <c r="T704" s="50"/>
      <c r="U704" s="50"/>
      <c r="V704" s="65"/>
      <c r="W704" s="65"/>
      <c r="X704" s="65"/>
      <c r="Y704" s="64"/>
      <c r="Z704" s="52"/>
      <c r="AA704" s="50"/>
      <c r="AB704" s="50"/>
      <c r="AC704" s="50"/>
      <c r="AD704" s="65"/>
      <c r="AE704" s="65"/>
      <c r="AF704" s="2"/>
      <c r="AG704" s="64"/>
      <c r="AH704" s="50"/>
      <c r="AI704" s="50"/>
      <c r="AJ704" s="50"/>
      <c r="AK704" s="50"/>
      <c r="AL704" s="50"/>
      <c r="AM704" s="50"/>
      <c r="AN704" s="65"/>
      <c r="AO704" s="65"/>
      <c r="AP704" s="65"/>
      <c r="AQ704" s="64"/>
      <c r="AR704" s="50"/>
      <c r="AS704" s="50"/>
      <c r="AT704" s="50"/>
      <c r="AU704" s="50"/>
      <c r="AV704" s="50"/>
      <c r="AW704" s="50"/>
      <c r="AX704" s="65"/>
      <c r="AY704" s="65"/>
      <c r="AZ704" s="65"/>
      <c r="BA704" s="64"/>
      <c r="BB704" s="50"/>
      <c r="BC704" s="50"/>
    </row>
    <row r="705" spans="1:55" x14ac:dyDescent="0.25">
      <c r="A705" s="50"/>
      <c r="C705" s="50"/>
      <c r="D705" s="50"/>
      <c r="E705" s="50"/>
      <c r="F705" s="50"/>
      <c r="G705" s="50"/>
      <c r="H705" s="50"/>
      <c r="I705" s="50"/>
      <c r="J705" s="50"/>
      <c r="K705" s="50"/>
      <c r="L705" s="50"/>
      <c r="M705" s="65"/>
      <c r="N705" s="65"/>
      <c r="O705" s="65"/>
      <c r="P705" s="64"/>
      <c r="Q705" s="50"/>
      <c r="R705" s="50"/>
      <c r="S705" s="50"/>
      <c r="T705" s="50"/>
      <c r="U705" s="50"/>
      <c r="V705" s="65"/>
      <c r="W705" s="65"/>
      <c r="X705" s="65"/>
      <c r="Y705" s="64"/>
      <c r="Z705" s="52"/>
      <c r="AA705" s="50"/>
      <c r="AB705" s="50"/>
      <c r="AC705" s="50"/>
      <c r="AD705" s="65"/>
      <c r="AE705" s="65"/>
      <c r="AF705" s="2"/>
      <c r="AG705" s="64"/>
      <c r="AH705" s="50"/>
      <c r="AI705" s="50"/>
      <c r="AJ705" s="50"/>
      <c r="AK705" s="50"/>
      <c r="AL705" s="50"/>
      <c r="AM705" s="50"/>
      <c r="AN705" s="65"/>
      <c r="AO705" s="65"/>
      <c r="AP705" s="65"/>
      <c r="AQ705" s="64"/>
      <c r="AR705" s="50"/>
      <c r="AS705" s="50"/>
      <c r="AT705" s="50"/>
      <c r="AU705" s="50"/>
      <c r="AV705" s="50"/>
      <c r="AW705" s="50"/>
      <c r="AX705" s="65"/>
      <c r="AY705" s="65"/>
      <c r="AZ705" s="65"/>
      <c r="BA705" s="64"/>
      <c r="BB705" s="50"/>
      <c r="BC705" s="50"/>
    </row>
    <row r="706" spans="1:55" x14ac:dyDescent="0.25">
      <c r="A706" s="50"/>
      <c r="C706" s="50"/>
      <c r="D706" s="50"/>
      <c r="E706" s="50"/>
      <c r="F706" s="50"/>
      <c r="G706" s="50"/>
      <c r="H706" s="50"/>
      <c r="I706" s="50"/>
      <c r="J706" s="50"/>
      <c r="K706" s="50"/>
      <c r="L706" s="50"/>
      <c r="M706" s="65"/>
      <c r="N706" s="65"/>
      <c r="O706" s="65"/>
      <c r="P706" s="64"/>
      <c r="Q706" s="50"/>
      <c r="R706" s="50"/>
      <c r="S706" s="50"/>
      <c r="T706" s="50"/>
      <c r="U706" s="50"/>
      <c r="V706" s="65"/>
      <c r="W706" s="65"/>
      <c r="X706" s="65"/>
      <c r="Y706" s="64"/>
      <c r="Z706" s="52"/>
      <c r="AA706" s="50"/>
      <c r="AB706" s="50"/>
      <c r="AC706" s="50"/>
      <c r="AD706" s="65"/>
      <c r="AE706" s="65"/>
      <c r="AF706" s="2"/>
      <c r="AG706" s="64"/>
      <c r="AH706" s="50"/>
      <c r="AI706" s="50"/>
      <c r="AJ706" s="50"/>
      <c r="AK706" s="50"/>
      <c r="AL706" s="50"/>
      <c r="AM706" s="50"/>
      <c r="AN706" s="65"/>
      <c r="AO706" s="65"/>
      <c r="AP706" s="65"/>
      <c r="AQ706" s="64"/>
      <c r="AR706" s="50"/>
      <c r="AS706" s="50"/>
      <c r="AT706" s="50"/>
      <c r="AU706" s="50"/>
      <c r="AV706" s="50"/>
      <c r="AW706" s="50"/>
      <c r="AX706" s="65"/>
      <c r="AY706" s="65"/>
      <c r="AZ706" s="65"/>
      <c r="BA706" s="64"/>
      <c r="BB706" s="50"/>
      <c r="BC706" s="50"/>
    </row>
    <row r="707" spans="1:55" x14ac:dyDescent="0.25">
      <c r="A707" s="50"/>
      <c r="C707" s="50"/>
      <c r="D707" s="50"/>
      <c r="E707" s="50"/>
      <c r="F707" s="50"/>
      <c r="G707" s="50"/>
      <c r="H707" s="50"/>
      <c r="I707" s="50"/>
      <c r="J707" s="50"/>
      <c r="K707" s="50"/>
      <c r="L707" s="50"/>
      <c r="M707" s="65"/>
      <c r="N707" s="65"/>
      <c r="O707" s="65"/>
      <c r="P707" s="64"/>
      <c r="Q707" s="50"/>
      <c r="R707" s="50"/>
      <c r="S707" s="50"/>
      <c r="T707" s="50"/>
      <c r="U707" s="50"/>
      <c r="V707" s="65"/>
      <c r="W707" s="65"/>
      <c r="X707" s="65"/>
      <c r="Y707" s="64"/>
      <c r="Z707" s="52"/>
      <c r="AA707" s="50"/>
      <c r="AB707" s="50"/>
      <c r="AC707" s="50"/>
      <c r="AD707" s="65"/>
      <c r="AE707" s="65"/>
      <c r="AF707" s="2"/>
      <c r="AG707" s="64"/>
      <c r="AH707" s="50"/>
      <c r="AI707" s="50"/>
      <c r="AJ707" s="50"/>
      <c r="AK707" s="50"/>
      <c r="AL707" s="50"/>
      <c r="AM707" s="50"/>
      <c r="AN707" s="65"/>
      <c r="AO707" s="65"/>
      <c r="AP707" s="65"/>
      <c r="AQ707" s="64"/>
      <c r="AR707" s="50"/>
      <c r="AS707" s="50"/>
      <c r="AT707" s="50"/>
      <c r="AU707" s="50"/>
      <c r="AV707" s="50"/>
      <c r="AW707" s="50"/>
      <c r="AX707" s="65"/>
      <c r="AY707" s="65"/>
      <c r="AZ707" s="65"/>
      <c r="BA707" s="64"/>
      <c r="BB707" s="50"/>
      <c r="BC707" s="50"/>
    </row>
    <row r="708" spans="1:55" x14ac:dyDescent="0.25">
      <c r="A708" s="50"/>
      <c r="C708" s="50"/>
      <c r="D708" s="50"/>
      <c r="E708" s="50"/>
      <c r="F708" s="50"/>
      <c r="G708" s="50"/>
      <c r="H708" s="50"/>
      <c r="I708" s="50"/>
      <c r="J708" s="50"/>
      <c r="K708" s="50"/>
      <c r="L708" s="50"/>
      <c r="M708" s="65"/>
      <c r="N708" s="65"/>
      <c r="O708" s="65"/>
      <c r="P708" s="64"/>
      <c r="Q708" s="50"/>
      <c r="R708" s="50"/>
      <c r="S708" s="50"/>
      <c r="T708" s="50"/>
      <c r="U708" s="50"/>
      <c r="V708" s="65"/>
      <c r="W708" s="65"/>
      <c r="X708" s="65"/>
      <c r="Y708" s="64"/>
      <c r="Z708" s="52"/>
      <c r="AA708" s="50"/>
      <c r="AB708" s="50"/>
      <c r="AC708" s="50"/>
      <c r="AD708" s="65"/>
      <c r="AE708" s="65"/>
      <c r="AF708" s="2"/>
      <c r="AG708" s="64"/>
      <c r="AH708" s="50"/>
      <c r="AI708" s="50"/>
      <c r="AJ708" s="50"/>
      <c r="AK708" s="50"/>
      <c r="AL708" s="50"/>
      <c r="AM708" s="50"/>
      <c r="AN708" s="65"/>
      <c r="AO708" s="65"/>
      <c r="AP708" s="65"/>
      <c r="AQ708" s="64"/>
      <c r="AR708" s="50"/>
      <c r="AS708" s="50"/>
      <c r="AT708" s="50"/>
      <c r="AU708" s="50"/>
      <c r="AV708" s="50"/>
      <c r="AW708" s="50"/>
      <c r="AX708" s="65"/>
      <c r="AY708" s="65"/>
      <c r="AZ708" s="65"/>
      <c r="BA708" s="64"/>
      <c r="BB708" s="50"/>
      <c r="BC708" s="50"/>
    </row>
    <row r="709" spans="1:55" x14ac:dyDescent="0.25">
      <c r="A709" s="50"/>
      <c r="C709" s="50"/>
      <c r="D709" s="50"/>
      <c r="E709" s="50"/>
      <c r="F709" s="50"/>
      <c r="G709" s="50"/>
      <c r="H709" s="50"/>
      <c r="I709" s="50"/>
      <c r="J709" s="50"/>
      <c r="K709" s="50"/>
      <c r="L709" s="50"/>
      <c r="M709" s="65"/>
      <c r="N709" s="65"/>
      <c r="O709" s="65"/>
      <c r="P709" s="64"/>
      <c r="Q709" s="50"/>
      <c r="R709" s="50"/>
      <c r="S709" s="50"/>
      <c r="T709" s="50"/>
      <c r="U709" s="50"/>
      <c r="V709" s="65"/>
      <c r="W709" s="65"/>
      <c r="X709" s="65"/>
      <c r="Y709" s="64"/>
      <c r="Z709" s="52"/>
      <c r="AA709" s="50"/>
      <c r="AB709" s="50"/>
      <c r="AC709" s="50"/>
      <c r="AD709" s="65"/>
      <c r="AE709" s="65"/>
      <c r="AF709" s="2"/>
      <c r="AG709" s="64"/>
      <c r="AH709" s="50"/>
      <c r="AI709" s="50"/>
      <c r="AJ709" s="50"/>
      <c r="AK709" s="50"/>
      <c r="AL709" s="50"/>
      <c r="AM709" s="50"/>
      <c r="AN709" s="65"/>
      <c r="AO709" s="65"/>
      <c r="AP709" s="65"/>
      <c r="AQ709" s="64"/>
      <c r="AR709" s="50"/>
      <c r="AS709" s="50"/>
      <c r="AT709" s="50"/>
      <c r="AU709" s="50"/>
      <c r="AV709" s="50"/>
      <c r="AW709" s="50"/>
      <c r="AX709" s="65"/>
      <c r="AY709" s="65"/>
      <c r="AZ709" s="65"/>
      <c r="BA709" s="64"/>
      <c r="BB709" s="50"/>
      <c r="BC709" s="50"/>
    </row>
    <row r="710" spans="1:55" x14ac:dyDescent="0.25">
      <c r="A710" s="50"/>
      <c r="C710" s="50"/>
      <c r="D710" s="50"/>
      <c r="E710" s="50"/>
      <c r="F710" s="50"/>
      <c r="G710" s="50"/>
      <c r="H710" s="50"/>
      <c r="I710" s="50"/>
      <c r="J710" s="50"/>
      <c r="K710" s="50"/>
      <c r="L710" s="50"/>
      <c r="M710" s="65"/>
      <c r="N710" s="65"/>
      <c r="O710" s="65"/>
      <c r="P710" s="64"/>
      <c r="Q710" s="50"/>
      <c r="R710" s="50"/>
      <c r="S710" s="50"/>
      <c r="T710" s="50"/>
      <c r="U710" s="50"/>
      <c r="V710" s="65"/>
      <c r="W710" s="65"/>
      <c r="X710" s="65"/>
      <c r="Y710" s="64"/>
      <c r="Z710" s="52"/>
      <c r="AA710" s="50"/>
      <c r="AB710" s="50"/>
      <c r="AC710" s="50"/>
      <c r="AD710" s="65"/>
      <c r="AE710" s="65"/>
      <c r="AF710" s="2"/>
      <c r="AG710" s="64"/>
      <c r="AH710" s="50"/>
      <c r="AI710" s="50"/>
      <c r="AJ710" s="50"/>
      <c r="AK710" s="50"/>
      <c r="AL710" s="50"/>
      <c r="AM710" s="50"/>
      <c r="AN710" s="65"/>
      <c r="AO710" s="65"/>
      <c r="AP710" s="65"/>
      <c r="AQ710" s="64"/>
      <c r="AR710" s="50"/>
      <c r="AS710" s="50"/>
      <c r="AT710" s="50"/>
      <c r="AU710" s="50"/>
      <c r="AV710" s="50"/>
      <c r="AW710" s="50"/>
      <c r="AX710" s="65"/>
      <c r="AY710" s="65"/>
      <c r="AZ710" s="65"/>
      <c r="BA710" s="64"/>
      <c r="BB710" s="50"/>
      <c r="BC710" s="50"/>
    </row>
    <row r="711" spans="1:55" x14ac:dyDescent="0.25">
      <c r="A711" s="50"/>
      <c r="C711" s="50"/>
      <c r="D711" s="50"/>
      <c r="E711" s="50"/>
      <c r="F711" s="50"/>
      <c r="G711" s="50"/>
      <c r="H711" s="50"/>
      <c r="I711" s="50"/>
      <c r="J711" s="50"/>
      <c r="K711" s="50"/>
      <c r="L711" s="50"/>
      <c r="M711" s="65"/>
      <c r="N711" s="65"/>
      <c r="O711" s="65"/>
      <c r="P711" s="64"/>
      <c r="Q711" s="50"/>
      <c r="R711" s="50"/>
      <c r="S711" s="50"/>
      <c r="T711" s="50"/>
      <c r="U711" s="50"/>
      <c r="V711" s="65"/>
      <c r="W711" s="65"/>
      <c r="X711" s="65"/>
      <c r="Y711" s="64"/>
      <c r="Z711" s="52"/>
      <c r="AA711" s="50"/>
      <c r="AB711" s="50"/>
      <c r="AC711" s="50"/>
      <c r="AD711" s="65"/>
      <c r="AE711" s="65"/>
      <c r="AF711" s="2"/>
      <c r="AG711" s="64"/>
      <c r="AH711" s="50"/>
      <c r="AI711" s="50"/>
      <c r="AJ711" s="50"/>
      <c r="AK711" s="50"/>
      <c r="AL711" s="50"/>
      <c r="AM711" s="50"/>
      <c r="AN711" s="65"/>
      <c r="AO711" s="65"/>
      <c r="AP711" s="65"/>
      <c r="AQ711" s="64"/>
      <c r="AR711" s="50"/>
      <c r="AS711" s="50"/>
      <c r="AT711" s="50"/>
      <c r="AU711" s="50"/>
      <c r="AV711" s="50"/>
      <c r="AW711" s="50"/>
      <c r="AX711" s="65"/>
      <c r="AY711" s="65"/>
      <c r="AZ711" s="65"/>
      <c r="BA711" s="64"/>
      <c r="BB711" s="50"/>
      <c r="BC711" s="50"/>
    </row>
    <row r="712" spans="1:55" x14ac:dyDescent="0.25">
      <c r="A712" s="50"/>
      <c r="C712" s="50"/>
      <c r="D712" s="50"/>
      <c r="E712" s="50"/>
      <c r="F712" s="50"/>
      <c r="G712" s="50"/>
      <c r="H712" s="50"/>
      <c r="I712" s="50"/>
      <c r="J712" s="50"/>
      <c r="K712" s="50"/>
      <c r="L712" s="50"/>
      <c r="M712" s="65"/>
      <c r="N712" s="65"/>
      <c r="O712" s="65"/>
      <c r="P712" s="64"/>
      <c r="Q712" s="50"/>
      <c r="R712" s="50"/>
      <c r="S712" s="50"/>
      <c r="T712" s="50"/>
      <c r="U712" s="50"/>
      <c r="V712" s="65"/>
      <c r="W712" s="65"/>
      <c r="X712" s="65"/>
      <c r="Y712" s="64"/>
      <c r="Z712" s="52"/>
      <c r="AA712" s="50"/>
      <c r="AB712" s="50"/>
      <c r="AC712" s="50"/>
      <c r="AD712" s="65"/>
      <c r="AE712" s="65"/>
      <c r="AF712" s="2"/>
      <c r="AG712" s="64"/>
      <c r="AH712" s="50"/>
      <c r="AI712" s="50"/>
      <c r="AJ712" s="50"/>
      <c r="AK712" s="50"/>
      <c r="AL712" s="50"/>
      <c r="AM712" s="50"/>
      <c r="AN712" s="65"/>
      <c r="AO712" s="65"/>
      <c r="AP712" s="65"/>
      <c r="AQ712" s="64"/>
      <c r="AR712" s="50"/>
      <c r="AS712" s="50"/>
      <c r="AT712" s="50"/>
      <c r="AU712" s="50"/>
      <c r="AV712" s="50"/>
      <c r="AW712" s="50"/>
      <c r="AX712" s="65"/>
      <c r="AY712" s="65"/>
      <c r="AZ712" s="65"/>
      <c r="BA712" s="64"/>
      <c r="BB712" s="50"/>
      <c r="BC712" s="50"/>
    </row>
    <row r="713" spans="1:55" x14ac:dyDescent="0.25">
      <c r="A713" s="50"/>
      <c r="C713" s="50"/>
      <c r="D713" s="50"/>
      <c r="E713" s="50"/>
      <c r="F713" s="50"/>
      <c r="G713" s="50"/>
      <c r="H713" s="50"/>
      <c r="I713" s="50"/>
      <c r="J713" s="50"/>
      <c r="K713" s="50"/>
      <c r="L713" s="50"/>
      <c r="M713" s="65"/>
      <c r="N713" s="65"/>
      <c r="O713" s="65"/>
      <c r="P713" s="64"/>
      <c r="Q713" s="50"/>
      <c r="R713" s="50"/>
      <c r="S713" s="50"/>
      <c r="T713" s="50"/>
      <c r="U713" s="50"/>
      <c r="V713" s="65"/>
      <c r="W713" s="65"/>
      <c r="X713" s="65"/>
      <c r="Y713" s="64"/>
      <c r="Z713" s="52"/>
      <c r="AA713" s="50"/>
      <c r="AB713" s="50"/>
      <c r="AC713" s="50"/>
      <c r="AD713" s="65"/>
      <c r="AE713" s="65"/>
      <c r="AF713" s="2"/>
      <c r="AG713" s="64"/>
      <c r="AH713" s="50"/>
      <c r="AI713" s="50"/>
      <c r="AJ713" s="50"/>
      <c r="AK713" s="50"/>
      <c r="AL713" s="50"/>
      <c r="AM713" s="50"/>
      <c r="AN713" s="65"/>
      <c r="AO713" s="65"/>
      <c r="AP713" s="65"/>
      <c r="AQ713" s="64"/>
      <c r="AR713" s="50"/>
      <c r="AS713" s="50"/>
      <c r="AT713" s="50"/>
      <c r="AU713" s="50"/>
      <c r="AV713" s="50"/>
      <c r="AW713" s="50"/>
      <c r="AX713" s="65"/>
      <c r="AY713" s="65"/>
      <c r="AZ713" s="65"/>
      <c r="BA713" s="64"/>
      <c r="BB713" s="50"/>
      <c r="BC713" s="50"/>
    </row>
    <row r="714" spans="1:55" x14ac:dyDescent="0.25">
      <c r="A714" s="50"/>
      <c r="C714" s="50"/>
      <c r="D714" s="50"/>
      <c r="E714" s="50"/>
      <c r="F714" s="50"/>
      <c r="G714" s="50"/>
      <c r="H714" s="50"/>
      <c r="I714" s="50"/>
      <c r="J714" s="50"/>
      <c r="K714" s="50"/>
      <c r="L714" s="50"/>
      <c r="M714" s="65"/>
      <c r="N714" s="65"/>
      <c r="O714" s="65"/>
      <c r="P714" s="64"/>
      <c r="Q714" s="50"/>
      <c r="R714" s="50"/>
      <c r="S714" s="50"/>
      <c r="T714" s="50"/>
      <c r="U714" s="50"/>
      <c r="V714" s="65"/>
      <c r="W714" s="65"/>
      <c r="X714" s="65"/>
      <c r="Y714" s="64"/>
      <c r="Z714" s="52"/>
      <c r="AA714" s="50"/>
      <c r="AB714" s="50"/>
      <c r="AC714" s="50"/>
      <c r="AD714" s="65"/>
      <c r="AE714" s="65"/>
      <c r="AF714" s="2"/>
      <c r="AG714" s="64"/>
      <c r="AH714" s="50"/>
      <c r="AI714" s="50"/>
      <c r="AJ714" s="50"/>
      <c r="AK714" s="50"/>
      <c r="AL714" s="50"/>
      <c r="AM714" s="50"/>
      <c r="AN714" s="65"/>
      <c r="AO714" s="65"/>
      <c r="AP714" s="65"/>
      <c r="AQ714" s="64"/>
      <c r="AR714" s="50"/>
      <c r="AS714" s="50"/>
      <c r="AT714" s="50"/>
      <c r="AU714" s="50"/>
      <c r="AV714" s="50"/>
      <c r="AW714" s="50"/>
      <c r="AX714" s="65"/>
      <c r="AY714" s="65"/>
      <c r="AZ714" s="65"/>
      <c r="BA714" s="64"/>
      <c r="BB714" s="50"/>
      <c r="BC714" s="50"/>
    </row>
    <row r="715" spans="1:55" x14ac:dyDescent="0.25">
      <c r="A715" s="50"/>
      <c r="C715" s="50"/>
      <c r="D715" s="50"/>
      <c r="E715" s="50"/>
      <c r="F715" s="50"/>
      <c r="G715" s="50"/>
      <c r="H715" s="50"/>
      <c r="I715" s="50"/>
      <c r="J715" s="50"/>
      <c r="K715" s="50"/>
      <c r="L715" s="50"/>
      <c r="M715" s="65"/>
      <c r="N715" s="65"/>
      <c r="O715" s="65"/>
      <c r="P715" s="64"/>
      <c r="Q715" s="50"/>
      <c r="R715" s="50"/>
      <c r="S715" s="50"/>
      <c r="T715" s="50"/>
      <c r="U715" s="50"/>
      <c r="V715" s="65"/>
      <c r="W715" s="65"/>
      <c r="X715" s="65"/>
      <c r="Y715" s="64"/>
      <c r="Z715" s="52"/>
      <c r="AA715" s="50"/>
      <c r="AB715" s="50"/>
      <c r="AC715" s="50"/>
      <c r="AD715" s="65"/>
      <c r="AE715" s="65"/>
      <c r="AF715" s="2"/>
      <c r="AG715" s="64"/>
      <c r="AH715" s="50"/>
      <c r="AI715" s="50"/>
      <c r="AJ715" s="50"/>
      <c r="AK715" s="50"/>
      <c r="AL715" s="50"/>
      <c r="AM715" s="50"/>
      <c r="AN715" s="65"/>
      <c r="AO715" s="65"/>
      <c r="AP715" s="65"/>
      <c r="AQ715" s="64"/>
      <c r="AR715" s="50"/>
      <c r="AS715" s="50"/>
      <c r="AT715" s="50"/>
      <c r="AU715" s="50"/>
      <c r="AV715" s="50"/>
      <c r="AW715" s="50"/>
      <c r="AX715" s="65"/>
      <c r="AY715" s="65"/>
      <c r="AZ715" s="65"/>
      <c r="BA715" s="64"/>
      <c r="BB715" s="50"/>
      <c r="BC715" s="50"/>
    </row>
    <row r="716" spans="1:55" x14ac:dyDescent="0.25">
      <c r="A716" s="50"/>
      <c r="C716" s="50"/>
      <c r="D716" s="50"/>
      <c r="E716" s="50"/>
      <c r="F716" s="50"/>
      <c r="G716" s="50"/>
      <c r="H716" s="50"/>
      <c r="I716" s="50"/>
      <c r="J716" s="50"/>
      <c r="K716" s="50"/>
      <c r="L716" s="50"/>
      <c r="M716" s="65"/>
      <c r="N716" s="65"/>
      <c r="O716" s="65"/>
      <c r="P716" s="64"/>
      <c r="Q716" s="50"/>
      <c r="R716" s="50"/>
      <c r="S716" s="50"/>
      <c r="T716" s="50"/>
      <c r="U716" s="50"/>
      <c r="V716" s="65"/>
      <c r="W716" s="65"/>
      <c r="X716" s="65"/>
      <c r="Y716" s="64"/>
      <c r="Z716" s="52"/>
      <c r="AA716" s="50"/>
      <c r="AB716" s="50"/>
      <c r="AC716" s="50"/>
      <c r="AD716" s="65"/>
      <c r="AE716" s="65"/>
      <c r="AF716" s="2"/>
      <c r="AG716" s="64"/>
      <c r="AH716" s="50"/>
      <c r="AI716" s="50"/>
      <c r="AJ716" s="50"/>
      <c r="AK716" s="50"/>
      <c r="AL716" s="50"/>
      <c r="AM716" s="50"/>
      <c r="AN716" s="65"/>
      <c r="AO716" s="65"/>
      <c r="AP716" s="65"/>
      <c r="AQ716" s="64"/>
      <c r="AR716" s="50"/>
      <c r="AS716" s="50"/>
      <c r="AT716" s="50"/>
      <c r="AU716" s="50"/>
      <c r="AV716" s="50"/>
      <c r="AW716" s="50"/>
      <c r="AX716" s="65"/>
      <c r="AY716" s="65"/>
      <c r="AZ716" s="65"/>
      <c r="BA716" s="64"/>
      <c r="BB716" s="50"/>
      <c r="BC716" s="50"/>
    </row>
    <row r="717" spans="1:55" x14ac:dyDescent="0.25">
      <c r="A717" s="50"/>
      <c r="C717" s="50"/>
      <c r="D717" s="50"/>
      <c r="E717" s="50"/>
      <c r="F717" s="50"/>
      <c r="G717" s="50"/>
      <c r="H717" s="50"/>
      <c r="I717" s="50"/>
      <c r="J717" s="50"/>
      <c r="K717" s="50"/>
      <c r="L717" s="50"/>
      <c r="M717" s="65"/>
      <c r="N717" s="65"/>
      <c r="O717" s="65"/>
      <c r="P717" s="64"/>
      <c r="Q717" s="50"/>
      <c r="R717" s="50"/>
      <c r="S717" s="50"/>
      <c r="T717" s="50"/>
      <c r="U717" s="50"/>
      <c r="V717" s="65"/>
      <c r="W717" s="65"/>
      <c r="X717" s="65"/>
      <c r="Y717" s="64"/>
      <c r="Z717" s="52"/>
      <c r="AA717" s="50"/>
      <c r="AB717" s="50"/>
      <c r="AC717" s="50"/>
      <c r="AD717" s="65"/>
      <c r="AE717" s="65"/>
      <c r="AF717" s="2"/>
      <c r="AG717" s="64"/>
      <c r="AH717" s="50"/>
      <c r="AI717" s="50"/>
      <c r="AJ717" s="50"/>
      <c r="AK717" s="50"/>
      <c r="AL717" s="50"/>
      <c r="AM717" s="50"/>
      <c r="AN717" s="65"/>
      <c r="AO717" s="65"/>
      <c r="AP717" s="65"/>
      <c r="AQ717" s="64"/>
      <c r="AR717" s="50"/>
      <c r="AS717" s="50"/>
      <c r="AT717" s="50"/>
      <c r="AU717" s="50"/>
      <c r="AV717" s="50"/>
      <c r="AW717" s="50"/>
      <c r="AX717" s="65"/>
      <c r="AY717" s="65"/>
      <c r="AZ717" s="65"/>
      <c r="BA717" s="64"/>
      <c r="BB717" s="50"/>
      <c r="BC717" s="50"/>
    </row>
    <row r="718" spans="1:55" x14ac:dyDescent="0.25">
      <c r="A718" s="50"/>
      <c r="C718" s="50"/>
      <c r="D718" s="50"/>
      <c r="E718" s="50"/>
      <c r="F718" s="50"/>
      <c r="G718" s="50"/>
      <c r="H718" s="50"/>
      <c r="I718" s="50"/>
      <c r="J718" s="50"/>
      <c r="K718" s="50"/>
      <c r="L718" s="50"/>
      <c r="M718" s="65"/>
      <c r="N718" s="65"/>
      <c r="O718" s="65"/>
      <c r="P718" s="64"/>
      <c r="Q718" s="50"/>
      <c r="R718" s="50"/>
      <c r="S718" s="50"/>
      <c r="T718" s="50"/>
      <c r="U718" s="50"/>
      <c r="V718" s="65"/>
      <c r="W718" s="65"/>
      <c r="X718" s="65"/>
      <c r="Y718" s="64"/>
      <c r="Z718" s="52"/>
      <c r="AA718" s="50"/>
      <c r="AB718" s="50"/>
      <c r="AC718" s="50"/>
      <c r="AD718" s="65"/>
      <c r="AE718" s="65"/>
      <c r="AF718" s="2"/>
      <c r="AG718" s="64"/>
      <c r="AH718" s="50"/>
      <c r="AI718" s="50"/>
      <c r="AJ718" s="50"/>
      <c r="AK718" s="50"/>
      <c r="AL718" s="50"/>
      <c r="AM718" s="50"/>
      <c r="AN718" s="65"/>
      <c r="AO718" s="65"/>
      <c r="AP718" s="65"/>
      <c r="AQ718" s="64"/>
      <c r="AR718" s="50"/>
      <c r="AS718" s="50"/>
      <c r="AT718" s="50"/>
      <c r="AU718" s="50"/>
      <c r="AV718" s="50"/>
      <c r="AW718" s="50"/>
      <c r="AX718" s="65"/>
      <c r="AY718" s="65"/>
      <c r="AZ718" s="65"/>
      <c r="BA718" s="64"/>
      <c r="BB718" s="50"/>
      <c r="BC718" s="50"/>
    </row>
    <row r="719" spans="1:55" x14ac:dyDescent="0.25">
      <c r="A719" s="50"/>
      <c r="C719" s="50"/>
      <c r="D719" s="50"/>
      <c r="E719" s="50"/>
      <c r="F719" s="50"/>
      <c r="G719" s="50"/>
      <c r="H719" s="50"/>
      <c r="I719" s="50"/>
      <c r="J719" s="50"/>
      <c r="K719" s="50"/>
      <c r="L719" s="50"/>
      <c r="M719" s="65"/>
      <c r="N719" s="65"/>
      <c r="O719" s="65"/>
      <c r="P719" s="64"/>
      <c r="Q719" s="50"/>
      <c r="R719" s="50"/>
      <c r="S719" s="50"/>
      <c r="T719" s="50"/>
      <c r="U719" s="50"/>
      <c r="V719" s="65"/>
      <c r="W719" s="65"/>
      <c r="X719" s="65"/>
      <c r="Y719" s="64"/>
      <c r="Z719" s="52"/>
      <c r="AA719" s="50"/>
      <c r="AB719" s="50"/>
      <c r="AC719" s="50"/>
      <c r="AD719" s="65"/>
      <c r="AE719" s="65"/>
      <c r="AF719" s="2"/>
      <c r="AG719" s="64"/>
      <c r="AH719" s="50"/>
      <c r="AI719" s="50"/>
      <c r="AJ719" s="50"/>
      <c r="AK719" s="50"/>
      <c r="AL719" s="50"/>
      <c r="AM719" s="50"/>
      <c r="AN719" s="65"/>
      <c r="AO719" s="65"/>
      <c r="AP719" s="65"/>
      <c r="AQ719" s="64"/>
      <c r="AR719" s="50"/>
      <c r="AS719" s="50"/>
      <c r="AT719" s="50"/>
      <c r="AU719" s="50"/>
      <c r="AV719" s="50"/>
      <c r="AW719" s="50"/>
      <c r="AX719" s="65"/>
      <c r="AY719" s="65"/>
      <c r="AZ719" s="65"/>
      <c r="BA719" s="64"/>
      <c r="BB719" s="50"/>
      <c r="BC719" s="50"/>
    </row>
    <row r="720" spans="1:55" x14ac:dyDescent="0.25">
      <c r="A720" s="50"/>
      <c r="C720" s="50"/>
      <c r="D720" s="50"/>
      <c r="E720" s="50"/>
      <c r="F720" s="50"/>
      <c r="G720" s="50"/>
      <c r="H720" s="50"/>
      <c r="I720" s="50"/>
      <c r="J720" s="50"/>
      <c r="K720" s="50"/>
      <c r="L720" s="50"/>
      <c r="M720" s="65"/>
      <c r="N720" s="65"/>
      <c r="O720" s="65"/>
      <c r="P720" s="64"/>
      <c r="Q720" s="50"/>
      <c r="R720" s="50"/>
      <c r="S720" s="50"/>
      <c r="T720" s="50"/>
      <c r="U720" s="50"/>
      <c r="V720" s="65"/>
      <c r="W720" s="65"/>
      <c r="X720" s="65"/>
      <c r="Y720" s="64"/>
      <c r="Z720" s="52"/>
      <c r="AA720" s="50"/>
      <c r="AB720" s="50"/>
      <c r="AC720" s="50"/>
      <c r="AD720" s="65"/>
      <c r="AE720" s="65"/>
      <c r="AF720" s="2"/>
      <c r="AG720" s="64"/>
      <c r="AH720" s="50"/>
      <c r="AI720" s="50"/>
      <c r="AJ720" s="50"/>
      <c r="AK720" s="50"/>
      <c r="AL720" s="50"/>
      <c r="AM720" s="50"/>
      <c r="AN720" s="65"/>
      <c r="AO720" s="65"/>
      <c r="AP720" s="65"/>
      <c r="AQ720" s="64"/>
      <c r="AR720" s="50"/>
      <c r="AS720" s="50"/>
      <c r="AT720" s="50"/>
      <c r="AU720" s="50"/>
      <c r="AV720" s="50"/>
      <c r="AW720" s="50"/>
      <c r="AX720" s="65"/>
      <c r="AY720" s="65"/>
      <c r="AZ720" s="65"/>
      <c r="BA720" s="64"/>
      <c r="BB720" s="50"/>
      <c r="BC720" s="50"/>
    </row>
    <row r="721" spans="1:55" x14ac:dyDescent="0.25">
      <c r="A721" s="50"/>
      <c r="C721" s="50"/>
      <c r="D721" s="50"/>
      <c r="E721" s="50"/>
      <c r="F721" s="50"/>
      <c r="G721" s="50"/>
      <c r="H721" s="50"/>
      <c r="I721" s="50"/>
      <c r="J721" s="50"/>
      <c r="K721" s="50"/>
      <c r="L721" s="50"/>
      <c r="M721" s="65"/>
      <c r="N721" s="65"/>
      <c r="O721" s="65"/>
      <c r="P721" s="64"/>
      <c r="Q721" s="50"/>
      <c r="R721" s="50"/>
      <c r="S721" s="50"/>
      <c r="T721" s="50"/>
      <c r="U721" s="50"/>
      <c r="V721" s="65"/>
      <c r="W721" s="65"/>
      <c r="X721" s="65"/>
      <c r="Y721" s="64"/>
      <c r="Z721" s="52"/>
      <c r="AA721" s="50"/>
      <c r="AB721" s="50"/>
      <c r="AC721" s="50"/>
      <c r="AD721" s="65"/>
      <c r="AE721" s="65"/>
      <c r="AF721" s="2"/>
      <c r="AG721" s="64"/>
      <c r="AH721" s="50"/>
      <c r="AI721" s="50"/>
      <c r="AJ721" s="50"/>
      <c r="AK721" s="50"/>
      <c r="AL721" s="50"/>
      <c r="AM721" s="50"/>
      <c r="AN721" s="65"/>
      <c r="AO721" s="65"/>
      <c r="AP721" s="65"/>
      <c r="AQ721" s="64"/>
      <c r="AR721" s="50"/>
      <c r="AS721" s="50"/>
      <c r="AT721" s="50"/>
      <c r="AU721" s="50"/>
      <c r="AV721" s="50"/>
      <c r="AW721" s="50"/>
      <c r="AX721" s="65"/>
      <c r="AY721" s="65"/>
      <c r="AZ721" s="65"/>
      <c r="BA721" s="64"/>
      <c r="BB721" s="50"/>
      <c r="BC721" s="50"/>
    </row>
    <row r="722" spans="1:55" x14ac:dyDescent="0.25">
      <c r="A722" s="50"/>
      <c r="C722" s="50"/>
      <c r="D722" s="50"/>
      <c r="E722" s="50"/>
      <c r="F722" s="50"/>
      <c r="G722" s="50"/>
      <c r="H722" s="50"/>
      <c r="I722" s="50"/>
      <c r="J722" s="50"/>
      <c r="K722" s="50"/>
      <c r="L722" s="50"/>
      <c r="M722" s="65"/>
      <c r="N722" s="65"/>
      <c r="O722" s="65"/>
      <c r="P722" s="64"/>
      <c r="Q722" s="50"/>
      <c r="R722" s="50"/>
      <c r="S722" s="50"/>
      <c r="T722" s="50"/>
      <c r="U722" s="50"/>
      <c r="V722" s="65"/>
      <c r="W722" s="65"/>
      <c r="X722" s="65"/>
      <c r="Y722" s="64"/>
      <c r="Z722" s="52"/>
      <c r="AA722" s="50"/>
      <c r="AB722" s="50"/>
      <c r="AC722" s="50"/>
      <c r="AD722" s="65"/>
      <c r="AE722" s="65"/>
      <c r="AF722" s="2"/>
      <c r="AG722" s="64"/>
      <c r="AH722" s="50"/>
      <c r="AI722" s="50"/>
      <c r="AJ722" s="50"/>
      <c r="AK722" s="50"/>
      <c r="AL722" s="50"/>
      <c r="AM722" s="50"/>
      <c r="AN722" s="65"/>
      <c r="AO722" s="65"/>
      <c r="AP722" s="65"/>
      <c r="AQ722" s="64"/>
      <c r="AR722" s="50"/>
      <c r="AS722" s="50"/>
      <c r="AT722" s="50"/>
      <c r="AU722" s="50"/>
      <c r="AV722" s="50"/>
      <c r="AW722" s="50"/>
      <c r="AX722" s="65"/>
      <c r="AY722" s="65"/>
      <c r="AZ722" s="65"/>
      <c r="BA722" s="64"/>
      <c r="BB722" s="50"/>
      <c r="BC722" s="50"/>
    </row>
    <row r="723" spans="1:55" x14ac:dyDescent="0.25">
      <c r="A723" s="50"/>
      <c r="C723" s="50"/>
      <c r="D723" s="50"/>
      <c r="E723" s="50"/>
      <c r="F723" s="50"/>
      <c r="G723" s="50"/>
      <c r="H723" s="50"/>
      <c r="I723" s="50"/>
      <c r="J723" s="50"/>
      <c r="K723" s="50"/>
      <c r="L723" s="50"/>
      <c r="M723" s="65"/>
      <c r="N723" s="65"/>
      <c r="O723" s="65"/>
      <c r="P723" s="64"/>
      <c r="Q723" s="50"/>
      <c r="R723" s="50"/>
      <c r="S723" s="50"/>
      <c r="T723" s="50"/>
      <c r="U723" s="50"/>
      <c r="V723" s="65"/>
      <c r="W723" s="65"/>
      <c r="X723" s="65"/>
      <c r="Y723" s="64"/>
      <c r="Z723" s="52"/>
      <c r="AA723" s="50"/>
      <c r="AB723" s="50"/>
      <c r="AC723" s="50"/>
      <c r="AD723" s="65"/>
      <c r="AE723" s="65"/>
      <c r="AF723" s="2"/>
      <c r="AG723" s="64"/>
      <c r="AH723" s="50"/>
      <c r="AI723" s="50"/>
      <c r="AJ723" s="50"/>
      <c r="AK723" s="50"/>
      <c r="AL723" s="50"/>
      <c r="AM723" s="50"/>
      <c r="AN723" s="65"/>
      <c r="AO723" s="65"/>
      <c r="AP723" s="65"/>
      <c r="AQ723" s="64"/>
      <c r="AR723" s="50"/>
      <c r="AS723" s="50"/>
      <c r="AT723" s="50"/>
      <c r="AU723" s="50"/>
      <c r="AV723" s="50"/>
      <c r="AW723" s="50"/>
      <c r="AX723" s="65"/>
      <c r="AY723" s="65"/>
      <c r="AZ723" s="65"/>
      <c r="BA723" s="64"/>
      <c r="BB723" s="50"/>
      <c r="BC723" s="50"/>
    </row>
    <row r="724" spans="1:55" x14ac:dyDescent="0.25">
      <c r="A724" s="50"/>
      <c r="C724" s="50"/>
      <c r="D724" s="50"/>
      <c r="E724" s="50"/>
      <c r="F724" s="50"/>
      <c r="G724" s="50"/>
      <c r="H724" s="50"/>
      <c r="I724" s="50"/>
      <c r="J724" s="50"/>
      <c r="K724" s="50"/>
      <c r="L724" s="50"/>
      <c r="M724" s="65"/>
      <c r="N724" s="65"/>
      <c r="O724" s="65"/>
      <c r="P724" s="64"/>
      <c r="Q724" s="50"/>
      <c r="R724" s="50"/>
      <c r="S724" s="50"/>
      <c r="T724" s="50"/>
      <c r="U724" s="50"/>
      <c r="V724" s="65"/>
      <c r="W724" s="65"/>
      <c r="X724" s="65"/>
      <c r="Y724" s="64"/>
      <c r="Z724" s="52"/>
      <c r="AA724" s="50"/>
      <c r="AB724" s="50"/>
      <c r="AC724" s="50"/>
      <c r="AD724" s="65"/>
      <c r="AE724" s="65"/>
      <c r="AF724" s="2"/>
      <c r="AG724" s="64"/>
      <c r="AH724" s="50"/>
      <c r="AI724" s="50"/>
      <c r="AJ724" s="50"/>
      <c r="AK724" s="50"/>
      <c r="AL724" s="50"/>
      <c r="AM724" s="50"/>
      <c r="AN724" s="65"/>
      <c r="AO724" s="65"/>
      <c r="AP724" s="65"/>
      <c r="AQ724" s="64"/>
      <c r="AR724" s="50"/>
      <c r="AS724" s="50"/>
      <c r="AT724" s="50"/>
      <c r="AU724" s="50"/>
      <c r="AV724" s="50"/>
      <c r="AW724" s="50"/>
      <c r="AX724" s="65"/>
      <c r="AY724" s="65"/>
      <c r="AZ724" s="65"/>
      <c r="BA724" s="64"/>
      <c r="BB724" s="50"/>
      <c r="BC724" s="50"/>
    </row>
    <row r="725" spans="1:55" x14ac:dyDescent="0.25">
      <c r="A725" s="50"/>
      <c r="C725" s="50"/>
      <c r="D725" s="50"/>
      <c r="E725" s="50"/>
      <c r="F725" s="50"/>
      <c r="G725" s="50"/>
      <c r="H725" s="50"/>
      <c r="I725" s="50"/>
      <c r="J725" s="50"/>
      <c r="K725" s="50"/>
      <c r="L725" s="50"/>
      <c r="M725" s="65"/>
      <c r="N725" s="65"/>
      <c r="O725" s="65"/>
      <c r="P725" s="64"/>
      <c r="Q725" s="50"/>
      <c r="R725" s="50"/>
      <c r="S725" s="50"/>
      <c r="T725" s="50"/>
      <c r="U725" s="50"/>
      <c r="V725" s="65"/>
      <c r="W725" s="65"/>
      <c r="X725" s="65"/>
      <c r="Y725" s="64"/>
      <c r="Z725" s="52"/>
      <c r="AA725" s="50"/>
      <c r="AB725" s="50"/>
      <c r="AC725" s="50"/>
      <c r="AD725" s="65"/>
      <c r="AE725" s="65"/>
      <c r="AF725" s="2"/>
      <c r="AG725" s="64"/>
      <c r="AH725" s="50"/>
      <c r="AI725" s="50"/>
      <c r="AJ725" s="50"/>
      <c r="AK725" s="50"/>
      <c r="AL725" s="50"/>
      <c r="AM725" s="50"/>
      <c r="AN725" s="65"/>
      <c r="AO725" s="65"/>
      <c r="AP725" s="65"/>
      <c r="AQ725" s="64"/>
      <c r="AR725" s="50"/>
      <c r="AS725" s="50"/>
      <c r="AT725" s="50"/>
      <c r="AU725" s="50"/>
      <c r="AV725" s="50"/>
      <c r="AW725" s="50"/>
      <c r="AX725" s="65"/>
      <c r="AY725" s="65"/>
      <c r="AZ725" s="65"/>
      <c r="BA725" s="64"/>
      <c r="BB725" s="50"/>
      <c r="BC725" s="50"/>
    </row>
    <row r="726" spans="1:55" x14ac:dyDescent="0.25">
      <c r="A726" s="50"/>
      <c r="C726" s="50"/>
      <c r="D726" s="50"/>
      <c r="E726" s="50"/>
      <c r="F726" s="50"/>
      <c r="G726" s="50"/>
      <c r="H726" s="50"/>
      <c r="I726" s="50"/>
      <c r="J726" s="50"/>
      <c r="K726" s="50"/>
      <c r="L726" s="50"/>
      <c r="M726" s="65"/>
      <c r="N726" s="65"/>
      <c r="O726" s="65"/>
      <c r="P726" s="64"/>
      <c r="Q726" s="50"/>
      <c r="R726" s="50"/>
      <c r="S726" s="50"/>
      <c r="T726" s="50"/>
      <c r="U726" s="50"/>
      <c r="V726" s="65"/>
      <c r="W726" s="65"/>
      <c r="X726" s="65"/>
      <c r="Y726" s="64"/>
      <c r="Z726" s="52"/>
      <c r="AA726" s="50"/>
      <c r="AB726" s="50"/>
      <c r="AC726" s="50"/>
      <c r="AD726" s="65"/>
      <c r="AE726" s="65"/>
      <c r="AF726" s="2"/>
      <c r="AG726" s="64"/>
      <c r="AH726" s="50"/>
      <c r="AI726" s="50"/>
      <c r="AJ726" s="50"/>
      <c r="AK726" s="50"/>
      <c r="AL726" s="50"/>
      <c r="AM726" s="50"/>
      <c r="AN726" s="65"/>
      <c r="AO726" s="65"/>
      <c r="AP726" s="65"/>
      <c r="AQ726" s="64"/>
      <c r="AR726" s="50"/>
      <c r="AS726" s="50"/>
      <c r="AT726" s="50"/>
      <c r="AU726" s="50"/>
      <c r="AV726" s="50"/>
      <c r="AW726" s="50"/>
      <c r="AX726" s="65"/>
      <c r="AY726" s="65"/>
      <c r="AZ726" s="65"/>
      <c r="BA726" s="64"/>
      <c r="BB726" s="50"/>
      <c r="BC726" s="50"/>
    </row>
    <row r="727" spans="1:55" x14ac:dyDescent="0.25">
      <c r="A727" s="50"/>
      <c r="C727" s="50"/>
      <c r="D727" s="50"/>
      <c r="E727" s="50"/>
      <c r="F727" s="50"/>
      <c r="G727" s="50"/>
      <c r="H727" s="50"/>
      <c r="I727" s="50"/>
      <c r="J727" s="50"/>
      <c r="K727" s="50"/>
      <c r="L727" s="50"/>
      <c r="M727" s="65"/>
      <c r="N727" s="65"/>
      <c r="O727" s="65"/>
      <c r="P727" s="64"/>
      <c r="Q727" s="50"/>
      <c r="R727" s="50"/>
      <c r="S727" s="50"/>
      <c r="T727" s="50"/>
      <c r="U727" s="50"/>
      <c r="V727" s="65"/>
      <c r="W727" s="65"/>
      <c r="X727" s="65"/>
      <c r="Y727" s="64"/>
      <c r="Z727" s="52"/>
      <c r="AA727" s="50"/>
      <c r="AB727" s="50"/>
      <c r="AC727" s="50"/>
      <c r="AD727" s="65"/>
      <c r="AE727" s="65"/>
      <c r="AF727" s="2"/>
      <c r="AG727" s="64"/>
      <c r="AH727" s="50"/>
      <c r="AI727" s="50"/>
      <c r="AJ727" s="50"/>
      <c r="AK727" s="50"/>
      <c r="AL727" s="50"/>
      <c r="AM727" s="50"/>
      <c r="AN727" s="65"/>
      <c r="AO727" s="65"/>
      <c r="AP727" s="65"/>
      <c r="AQ727" s="64"/>
      <c r="AR727" s="50"/>
      <c r="AS727" s="50"/>
      <c r="AT727" s="50"/>
      <c r="AU727" s="50"/>
      <c r="AV727" s="50"/>
      <c r="AW727" s="50"/>
      <c r="AX727" s="65"/>
      <c r="AY727" s="65"/>
      <c r="AZ727" s="65"/>
      <c r="BA727" s="64"/>
      <c r="BB727" s="50"/>
      <c r="BC727" s="50"/>
    </row>
    <row r="728" spans="1:55" x14ac:dyDescent="0.25">
      <c r="A728" s="50"/>
      <c r="C728" s="50"/>
      <c r="D728" s="50"/>
      <c r="E728" s="50"/>
      <c r="F728" s="50"/>
      <c r="G728" s="50"/>
      <c r="H728" s="50"/>
      <c r="I728" s="50"/>
      <c r="J728" s="50"/>
      <c r="K728" s="50"/>
      <c r="L728" s="50"/>
      <c r="M728" s="65"/>
      <c r="N728" s="65"/>
      <c r="O728" s="65"/>
      <c r="P728" s="64"/>
      <c r="Q728" s="50"/>
      <c r="R728" s="50"/>
      <c r="S728" s="50"/>
      <c r="T728" s="50"/>
      <c r="U728" s="50"/>
      <c r="V728" s="65"/>
      <c r="W728" s="65"/>
      <c r="X728" s="65"/>
      <c r="Y728" s="64"/>
      <c r="Z728" s="52"/>
      <c r="AA728" s="50"/>
      <c r="AB728" s="50"/>
      <c r="AC728" s="50"/>
      <c r="AD728" s="65"/>
      <c r="AE728" s="65"/>
      <c r="AF728" s="2"/>
      <c r="AG728" s="64"/>
      <c r="AH728" s="50"/>
      <c r="AI728" s="50"/>
      <c r="AJ728" s="50"/>
      <c r="AK728" s="50"/>
      <c r="AL728" s="50"/>
      <c r="AM728" s="50"/>
      <c r="AN728" s="65"/>
      <c r="AO728" s="65"/>
      <c r="AP728" s="65"/>
      <c r="AQ728" s="64"/>
      <c r="AR728" s="50"/>
      <c r="AS728" s="50"/>
      <c r="AT728" s="50"/>
      <c r="AU728" s="50"/>
      <c r="AV728" s="50"/>
      <c r="AW728" s="50"/>
      <c r="AX728" s="65"/>
      <c r="AY728" s="65"/>
      <c r="AZ728" s="65"/>
      <c r="BA728" s="64"/>
      <c r="BB728" s="50"/>
      <c r="BC728" s="50"/>
    </row>
    <row r="729" spans="1:55" x14ac:dyDescent="0.25">
      <c r="A729" s="50"/>
      <c r="C729" s="50"/>
      <c r="D729" s="50"/>
      <c r="E729" s="50"/>
      <c r="F729" s="50"/>
      <c r="G729" s="50"/>
      <c r="H729" s="50"/>
      <c r="I729" s="50"/>
      <c r="J729" s="50"/>
      <c r="K729" s="50"/>
      <c r="L729" s="50"/>
      <c r="M729" s="65"/>
      <c r="N729" s="65"/>
      <c r="O729" s="65"/>
      <c r="P729" s="64"/>
      <c r="Q729" s="50"/>
      <c r="R729" s="50"/>
      <c r="S729" s="50"/>
      <c r="T729" s="50"/>
      <c r="U729" s="50"/>
      <c r="V729" s="65"/>
      <c r="W729" s="65"/>
      <c r="X729" s="65"/>
      <c r="Y729" s="64"/>
      <c r="Z729" s="52"/>
      <c r="AA729" s="50"/>
      <c r="AB729" s="50"/>
      <c r="AC729" s="50"/>
      <c r="AD729" s="65"/>
      <c r="AE729" s="65"/>
      <c r="AF729" s="2"/>
      <c r="AG729" s="64"/>
      <c r="AH729" s="50"/>
      <c r="AI729" s="50"/>
      <c r="AJ729" s="50"/>
      <c r="AK729" s="50"/>
      <c r="AL729" s="50"/>
      <c r="AM729" s="50"/>
      <c r="AN729" s="65"/>
      <c r="AO729" s="65"/>
      <c r="AP729" s="65"/>
      <c r="AQ729" s="64"/>
      <c r="AR729" s="50"/>
      <c r="AS729" s="50"/>
      <c r="AT729" s="50"/>
      <c r="AU729" s="50"/>
      <c r="AV729" s="50"/>
      <c r="AW729" s="50"/>
      <c r="AX729" s="65"/>
      <c r="AY729" s="65"/>
      <c r="AZ729" s="65"/>
      <c r="BA729" s="64"/>
      <c r="BB729" s="50"/>
      <c r="BC729" s="50"/>
    </row>
    <row r="730" spans="1:55" x14ac:dyDescent="0.25">
      <c r="A730" s="50"/>
      <c r="C730" s="50"/>
      <c r="D730" s="50"/>
      <c r="E730" s="50"/>
      <c r="F730" s="50"/>
      <c r="G730" s="50"/>
      <c r="H730" s="50"/>
      <c r="I730" s="50"/>
      <c r="J730" s="50"/>
      <c r="K730" s="50"/>
      <c r="L730" s="50"/>
      <c r="M730" s="65"/>
      <c r="N730" s="65"/>
      <c r="O730" s="65"/>
      <c r="P730" s="64"/>
      <c r="Q730" s="50"/>
      <c r="R730" s="50"/>
      <c r="S730" s="50"/>
      <c r="T730" s="50"/>
      <c r="U730" s="50"/>
      <c r="V730" s="65"/>
      <c r="W730" s="65"/>
      <c r="X730" s="65"/>
      <c r="Y730" s="64"/>
      <c r="Z730" s="52"/>
      <c r="AA730" s="50"/>
      <c r="AB730" s="50"/>
      <c r="AC730" s="50"/>
      <c r="AD730" s="65"/>
      <c r="AE730" s="65"/>
      <c r="AF730" s="2"/>
      <c r="AG730" s="64"/>
      <c r="AH730" s="50"/>
      <c r="AI730" s="50"/>
      <c r="AJ730" s="50"/>
      <c r="AK730" s="50"/>
      <c r="AL730" s="50"/>
      <c r="AM730" s="50"/>
      <c r="AN730" s="65"/>
      <c r="AO730" s="65"/>
      <c r="AP730" s="65"/>
      <c r="AQ730" s="64"/>
      <c r="AR730" s="50"/>
      <c r="AS730" s="50"/>
      <c r="AT730" s="50"/>
      <c r="AU730" s="50"/>
      <c r="AV730" s="50"/>
      <c r="AW730" s="50"/>
      <c r="AX730" s="65"/>
      <c r="AY730" s="65"/>
      <c r="AZ730" s="65"/>
      <c r="BA730" s="64"/>
      <c r="BB730" s="50"/>
      <c r="BC730" s="50"/>
    </row>
    <row r="731" spans="1:55" x14ac:dyDescent="0.25">
      <c r="A731" s="50"/>
      <c r="C731" s="50"/>
      <c r="D731" s="50"/>
      <c r="E731" s="50"/>
      <c r="F731" s="50"/>
      <c r="G731" s="50"/>
      <c r="H731" s="50"/>
      <c r="I731" s="50"/>
      <c r="J731" s="50"/>
      <c r="K731" s="50"/>
      <c r="L731" s="50"/>
      <c r="M731" s="65"/>
      <c r="N731" s="65"/>
      <c r="O731" s="65"/>
      <c r="P731" s="64"/>
      <c r="Q731" s="50"/>
      <c r="R731" s="50"/>
      <c r="S731" s="50"/>
      <c r="T731" s="50"/>
      <c r="U731" s="50"/>
      <c r="V731" s="65"/>
      <c r="W731" s="65"/>
      <c r="X731" s="65"/>
      <c r="Y731" s="64"/>
      <c r="Z731" s="52"/>
      <c r="AA731" s="50"/>
      <c r="AB731" s="50"/>
      <c r="AC731" s="50"/>
      <c r="AD731" s="65"/>
      <c r="AE731" s="65"/>
      <c r="AF731" s="2"/>
      <c r="AG731" s="64"/>
      <c r="AH731" s="50"/>
      <c r="AI731" s="50"/>
      <c r="AJ731" s="50"/>
      <c r="AK731" s="50"/>
      <c r="AL731" s="50"/>
      <c r="AM731" s="50"/>
      <c r="AN731" s="65"/>
      <c r="AO731" s="65"/>
      <c r="AP731" s="65"/>
      <c r="AQ731" s="64"/>
      <c r="AR731" s="50"/>
      <c r="AS731" s="50"/>
      <c r="AT731" s="50"/>
      <c r="AU731" s="50"/>
      <c r="AV731" s="50"/>
      <c r="AW731" s="50"/>
      <c r="AX731" s="65"/>
      <c r="AY731" s="65"/>
      <c r="AZ731" s="65"/>
      <c r="BA731" s="64"/>
      <c r="BB731" s="50"/>
      <c r="BC731" s="50"/>
    </row>
    <row r="732" spans="1:55" x14ac:dyDescent="0.25">
      <c r="A732" s="50"/>
      <c r="C732" s="50"/>
      <c r="D732" s="50"/>
      <c r="E732" s="50"/>
      <c r="F732" s="50"/>
      <c r="G732" s="50"/>
      <c r="H732" s="50"/>
      <c r="I732" s="50"/>
      <c r="J732" s="50"/>
      <c r="K732" s="50"/>
      <c r="L732" s="50"/>
      <c r="M732" s="65"/>
      <c r="N732" s="65"/>
      <c r="O732" s="65"/>
      <c r="P732" s="64"/>
      <c r="Q732" s="50"/>
      <c r="R732" s="50"/>
      <c r="S732" s="50"/>
      <c r="T732" s="50"/>
      <c r="U732" s="50"/>
      <c r="V732" s="65"/>
      <c r="W732" s="65"/>
      <c r="X732" s="65"/>
      <c r="Y732" s="64"/>
      <c r="Z732" s="52"/>
      <c r="AA732" s="50"/>
      <c r="AB732" s="50"/>
      <c r="AC732" s="50"/>
      <c r="AD732" s="65"/>
      <c r="AE732" s="65"/>
      <c r="AF732" s="2"/>
      <c r="AG732" s="64"/>
      <c r="AH732" s="50"/>
      <c r="AI732" s="50"/>
      <c r="AJ732" s="50"/>
      <c r="AK732" s="50"/>
      <c r="AL732" s="50"/>
      <c r="AM732" s="50"/>
      <c r="AN732" s="65"/>
      <c r="AO732" s="65"/>
      <c r="AP732" s="65"/>
      <c r="AQ732" s="64"/>
      <c r="AR732" s="50"/>
      <c r="AS732" s="50"/>
      <c r="AT732" s="50"/>
      <c r="AU732" s="50"/>
      <c r="AV732" s="50"/>
      <c r="AW732" s="50"/>
      <c r="AX732" s="65"/>
      <c r="AY732" s="65"/>
      <c r="AZ732" s="65"/>
      <c r="BA732" s="64"/>
      <c r="BB732" s="50"/>
      <c r="BC732" s="50"/>
    </row>
    <row r="733" spans="1:55" x14ac:dyDescent="0.25">
      <c r="A733" s="50"/>
      <c r="C733" s="50"/>
      <c r="D733" s="50"/>
      <c r="E733" s="50"/>
      <c r="F733" s="50"/>
      <c r="G733" s="50"/>
      <c r="H733" s="50"/>
      <c r="I733" s="50"/>
      <c r="J733" s="50"/>
      <c r="K733" s="50"/>
      <c r="L733" s="50"/>
      <c r="M733" s="65"/>
      <c r="N733" s="65"/>
      <c r="O733" s="65"/>
      <c r="P733" s="64"/>
      <c r="Q733" s="50"/>
      <c r="R733" s="50"/>
      <c r="S733" s="50"/>
      <c r="T733" s="50"/>
      <c r="U733" s="50"/>
      <c r="V733" s="65"/>
      <c r="W733" s="65"/>
      <c r="X733" s="65"/>
      <c r="Y733" s="64"/>
      <c r="Z733" s="52"/>
      <c r="AA733" s="50"/>
      <c r="AB733" s="50"/>
      <c r="AC733" s="50"/>
      <c r="AD733" s="65"/>
      <c r="AE733" s="65"/>
      <c r="AF733" s="2"/>
      <c r="AG733" s="64"/>
      <c r="AH733" s="50"/>
      <c r="AI733" s="50"/>
      <c r="AJ733" s="50"/>
      <c r="AK733" s="50"/>
      <c r="AL733" s="50"/>
      <c r="AM733" s="50"/>
      <c r="AN733" s="65"/>
      <c r="AO733" s="65"/>
      <c r="AP733" s="65"/>
      <c r="AQ733" s="64"/>
      <c r="AR733" s="50"/>
      <c r="AS733" s="50"/>
      <c r="AT733" s="50"/>
      <c r="AU733" s="50"/>
      <c r="AV733" s="50"/>
      <c r="AW733" s="50"/>
      <c r="AX733" s="65"/>
      <c r="AY733" s="65"/>
      <c r="AZ733" s="65"/>
      <c r="BA733" s="64"/>
      <c r="BB733" s="50"/>
      <c r="BC733" s="50"/>
    </row>
    <row r="734" spans="1:55" x14ac:dyDescent="0.25">
      <c r="A734" s="50"/>
      <c r="C734" s="50"/>
      <c r="D734" s="50"/>
      <c r="E734" s="50"/>
      <c r="F734" s="50"/>
      <c r="G734" s="50"/>
      <c r="H734" s="50"/>
      <c r="I734" s="50"/>
      <c r="J734" s="50"/>
      <c r="K734" s="50"/>
      <c r="L734" s="50"/>
      <c r="M734" s="65"/>
      <c r="N734" s="65"/>
      <c r="O734" s="65"/>
      <c r="P734" s="64"/>
      <c r="Q734" s="50"/>
      <c r="R734" s="50"/>
      <c r="S734" s="50"/>
      <c r="T734" s="50"/>
      <c r="U734" s="50"/>
      <c r="V734" s="65"/>
      <c r="W734" s="65"/>
      <c r="X734" s="65"/>
      <c r="Y734" s="64"/>
      <c r="Z734" s="52"/>
      <c r="AA734" s="50"/>
      <c r="AB734" s="50"/>
      <c r="AC734" s="50"/>
      <c r="AD734" s="65"/>
      <c r="AE734" s="65"/>
      <c r="AF734" s="2"/>
      <c r="AG734" s="64"/>
      <c r="AH734" s="50"/>
      <c r="AI734" s="50"/>
      <c r="AJ734" s="50"/>
      <c r="AK734" s="50"/>
      <c r="AL734" s="50"/>
      <c r="AM734" s="50"/>
      <c r="AN734" s="65"/>
      <c r="AO734" s="65"/>
      <c r="AP734" s="65"/>
      <c r="AQ734" s="64"/>
      <c r="AR734" s="50"/>
      <c r="AS734" s="50"/>
      <c r="AT734" s="50"/>
      <c r="AU734" s="50"/>
      <c r="AV734" s="50"/>
      <c r="AW734" s="50"/>
      <c r="AX734" s="65"/>
      <c r="AY734" s="65"/>
      <c r="AZ734" s="65"/>
      <c r="BA734" s="64"/>
      <c r="BB734" s="50"/>
      <c r="BC734" s="50"/>
    </row>
    <row r="735" spans="1:55" x14ac:dyDescent="0.25">
      <c r="A735" s="50"/>
      <c r="C735" s="50"/>
      <c r="D735" s="50"/>
      <c r="E735" s="50"/>
      <c r="F735" s="50"/>
      <c r="G735" s="50"/>
      <c r="H735" s="50"/>
      <c r="I735" s="50"/>
      <c r="J735" s="50"/>
      <c r="K735" s="50"/>
      <c r="L735" s="50"/>
      <c r="M735" s="65"/>
      <c r="N735" s="65"/>
      <c r="O735" s="65"/>
      <c r="P735" s="64"/>
      <c r="Q735" s="50"/>
      <c r="R735" s="50"/>
      <c r="S735" s="50"/>
      <c r="T735" s="50"/>
      <c r="U735" s="50"/>
      <c r="V735" s="65"/>
      <c r="W735" s="65"/>
      <c r="X735" s="65"/>
      <c r="Y735" s="64"/>
      <c r="Z735" s="52"/>
      <c r="AA735" s="50"/>
      <c r="AB735" s="50"/>
      <c r="AC735" s="50"/>
      <c r="AD735" s="65"/>
      <c r="AE735" s="65"/>
      <c r="AF735" s="2"/>
      <c r="AG735" s="64"/>
      <c r="AH735" s="50"/>
      <c r="AI735" s="50"/>
      <c r="AJ735" s="50"/>
      <c r="AK735" s="50"/>
      <c r="AL735" s="50"/>
      <c r="AM735" s="50"/>
      <c r="AN735" s="65"/>
      <c r="AO735" s="65"/>
      <c r="AP735" s="65"/>
      <c r="AQ735" s="64"/>
      <c r="AR735" s="50"/>
      <c r="AS735" s="50"/>
      <c r="AT735" s="50"/>
      <c r="AU735" s="50"/>
      <c r="AV735" s="50"/>
      <c r="AW735" s="50"/>
      <c r="AX735" s="65"/>
      <c r="AY735" s="65"/>
      <c r="AZ735" s="65"/>
      <c r="BA735" s="64"/>
      <c r="BB735" s="50"/>
      <c r="BC735" s="50"/>
    </row>
    <row r="736" spans="1:55" x14ac:dyDescent="0.25">
      <c r="A736" s="50"/>
      <c r="C736" s="50"/>
      <c r="D736" s="50"/>
      <c r="E736" s="50"/>
      <c r="F736" s="50"/>
      <c r="G736" s="50"/>
      <c r="H736" s="50"/>
      <c r="I736" s="50"/>
      <c r="J736" s="50"/>
      <c r="K736" s="50"/>
      <c r="L736" s="50"/>
      <c r="M736" s="65"/>
      <c r="N736" s="65"/>
      <c r="O736" s="65"/>
      <c r="P736" s="64"/>
      <c r="Q736" s="50"/>
      <c r="R736" s="50"/>
      <c r="S736" s="50"/>
      <c r="T736" s="50"/>
      <c r="U736" s="50"/>
      <c r="V736" s="65"/>
      <c r="W736" s="65"/>
      <c r="X736" s="65"/>
      <c r="Y736" s="64"/>
      <c r="Z736" s="52"/>
      <c r="AA736" s="50"/>
      <c r="AB736" s="50"/>
      <c r="AC736" s="50"/>
      <c r="AD736" s="65"/>
      <c r="AE736" s="65"/>
      <c r="AF736" s="2"/>
      <c r="AG736" s="64"/>
      <c r="AH736" s="50"/>
      <c r="AI736" s="50"/>
      <c r="AJ736" s="50"/>
      <c r="AK736" s="50"/>
      <c r="AL736" s="50"/>
      <c r="AM736" s="50"/>
      <c r="AN736" s="65"/>
      <c r="AO736" s="65"/>
      <c r="AP736" s="65"/>
      <c r="AQ736" s="64"/>
      <c r="AR736" s="50"/>
      <c r="AS736" s="50"/>
      <c r="AT736" s="50"/>
      <c r="AU736" s="50"/>
      <c r="AV736" s="50"/>
      <c r="AW736" s="50"/>
      <c r="AX736" s="65"/>
      <c r="AY736" s="65"/>
      <c r="AZ736" s="65"/>
      <c r="BA736" s="64"/>
      <c r="BB736" s="50"/>
      <c r="BC736" s="50"/>
    </row>
    <row r="737" spans="1:55" x14ac:dyDescent="0.25">
      <c r="A737" s="50"/>
      <c r="C737" s="50"/>
      <c r="D737" s="50"/>
      <c r="E737" s="50"/>
      <c r="F737" s="50"/>
      <c r="G737" s="50"/>
      <c r="H737" s="50"/>
      <c r="I737" s="50"/>
      <c r="J737" s="50"/>
      <c r="K737" s="50"/>
      <c r="L737" s="50"/>
      <c r="M737" s="65"/>
      <c r="N737" s="65"/>
      <c r="O737" s="65"/>
      <c r="P737" s="64"/>
      <c r="Q737" s="50"/>
      <c r="R737" s="50"/>
      <c r="S737" s="50"/>
      <c r="T737" s="50"/>
      <c r="U737" s="50"/>
      <c r="V737" s="65"/>
      <c r="W737" s="65"/>
      <c r="X737" s="65"/>
      <c r="Y737" s="64"/>
      <c r="Z737" s="52"/>
      <c r="AA737" s="50"/>
      <c r="AB737" s="50"/>
      <c r="AC737" s="50"/>
      <c r="AD737" s="65"/>
      <c r="AE737" s="65"/>
      <c r="AF737" s="2"/>
      <c r="AG737" s="64"/>
      <c r="AH737" s="50"/>
      <c r="AI737" s="50"/>
      <c r="AJ737" s="50"/>
      <c r="AK737" s="50"/>
      <c r="AL737" s="50"/>
      <c r="AM737" s="50"/>
      <c r="AN737" s="65"/>
      <c r="AO737" s="65"/>
      <c r="AP737" s="65"/>
      <c r="AQ737" s="64"/>
      <c r="AR737" s="50"/>
      <c r="AS737" s="50"/>
      <c r="AT737" s="50"/>
      <c r="AU737" s="50"/>
      <c r="AV737" s="50"/>
      <c r="AW737" s="50"/>
      <c r="AX737" s="65"/>
      <c r="AY737" s="65"/>
      <c r="AZ737" s="65"/>
      <c r="BA737" s="64"/>
      <c r="BB737" s="50"/>
      <c r="BC737" s="50"/>
    </row>
    <row r="738" spans="1:55" x14ac:dyDescent="0.25">
      <c r="A738" s="50"/>
      <c r="C738" s="50"/>
      <c r="D738" s="50"/>
      <c r="E738" s="50"/>
      <c r="F738" s="50"/>
      <c r="G738" s="50"/>
      <c r="H738" s="50"/>
      <c r="I738" s="50"/>
      <c r="J738" s="50"/>
      <c r="K738" s="50"/>
      <c r="L738" s="50"/>
      <c r="M738" s="65"/>
      <c r="N738" s="65"/>
      <c r="O738" s="65"/>
      <c r="P738" s="64"/>
      <c r="Q738" s="50"/>
      <c r="R738" s="50"/>
      <c r="S738" s="50"/>
      <c r="T738" s="50"/>
      <c r="U738" s="50"/>
      <c r="V738" s="65"/>
      <c r="W738" s="65"/>
      <c r="X738" s="65"/>
      <c r="Y738" s="64"/>
      <c r="Z738" s="52"/>
      <c r="AA738" s="50"/>
      <c r="AB738" s="50"/>
      <c r="AC738" s="50"/>
      <c r="AD738" s="65"/>
      <c r="AE738" s="65"/>
      <c r="AF738" s="2"/>
      <c r="AG738" s="64"/>
      <c r="AH738" s="50"/>
      <c r="AI738" s="50"/>
      <c r="AJ738" s="50"/>
      <c r="AK738" s="50"/>
      <c r="AL738" s="50"/>
      <c r="AM738" s="50"/>
      <c r="AN738" s="65"/>
      <c r="AO738" s="65"/>
      <c r="AP738" s="65"/>
      <c r="AQ738" s="64"/>
      <c r="AR738" s="50"/>
      <c r="AS738" s="50"/>
      <c r="AT738" s="50"/>
      <c r="AU738" s="50"/>
      <c r="AV738" s="50"/>
      <c r="AW738" s="50"/>
      <c r="AX738" s="65"/>
      <c r="AY738" s="65"/>
      <c r="AZ738" s="65"/>
      <c r="BA738" s="64"/>
      <c r="BB738" s="50"/>
      <c r="BC738" s="50"/>
    </row>
    <row r="739" spans="1:55" x14ac:dyDescent="0.25">
      <c r="A739" s="50"/>
      <c r="C739" s="50"/>
      <c r="D739" s="50"/>
      <c r="E739" s="50"/>
      <c r="F739" s="50"/>
      <c r="G739" s="50"/>
      <c r="H739" s="50"/>
      <c r="I739" s="50"/>
      <c r="J739" s="50"/>
      <c r="K739" s="50"/>
      <c r="L739" s="50"/>
      <c r="M739" s="65"/>
      <c r="N739" s="65"/>
      <c r="O739" s="65"/>
      <c r="P739" s="64"/>
      <c r="Q739" s="50"/>
      <c r="R739" s="50"/>
      <c r="S739" s="50"/>
      <c r="T739" s="50"/>
      <c r="U739" s="50"/>
      <c r="V739" s="65"/>
      <c r="W739" s="65"/>
      <c r="X739" s="65"/>
      <c r="Y739" s="64"/>
      <c r="Z739" s="52"/>
      <c r="AA739" s="50"/>
      <c r="AB739" s="50"/>
      <c r="AC739" s="50"/>
      <c r="AD739" s="65"/>
      <c r="AE739" s="65"/>
      <c r="AF739" s="2"/>
      <c r="AG739" s="64"/>
      <c r="AH739" s="50"/>
      <c r="AI739" s="50"/>
      <c r="AJ739" s="50"/>
      <c r="AK739" s="50"/>
      <c r="AL739" s="50"/>
      <c r="AM739" s="50"/>
      <c r="AN739" s="65"/>
      <c r="AO739" s="65"/>
      <c r="AP739" s="65"/>
      <c r="AQ739" s="64"/>
      <c r="AR739" s="50"/>
      <c r="AS739" s="50"/>
      <c r="AT739" s="50"/>
      <c r="AU739" s="50"/>
      <c r="AV739" s="50"/>
      <c r="AW739" s="50"/>
      <c r="AX739" s="65"/>
      <c r="AY739" s="65"/>
      <c r="AZ739" s="65"/>
      <c r="BA739" s="64"/>
      <c r="BB739" s="50"/>
      <c r="BC739" s="50"/>
    </row>
    <row r="740" spans="1:55" x14ac:dyDescent="0.25">
      <c r="A740" s="50"/>
      <c r="C740" s="50"/>
      <c r="D740" s="50"/>
      <c r="E740" s="50"/>
      <c r="F740" s="50"/>
      <c r="G740" s="50"/>
      <c r="H740" s="50"/>
      <c r="I740" s="50"/>
      <c r="J740" s="50"/>
      <c r="K740" s="50"/>
      <c r="L740" s="50"/>
      <c r="M740" s="65"/>
      <c r="N740" s="65"/>
      <c r="O740" s="65"/>
      <c r="P740" s="64"/>
      <c r="Q740" s="50"/>
      <c r="R740" s="50"/>
      <c r="S740" s="50"/>
      <c r="T740" s="50"/>
      <c r="U740" s="50"/>
      <c r="V740" s="65"/>
      <c r="W740" s="65"/>
      <c r="X740" s="65"/>
      <c r="Y740" s="64"/>
      <c r="Z740" s="52"/>
      <c r="AA740" s="50"/>
      <c r="AB740" s="50"/>
      <c r="AC740" s="50"/>
      <c r="AD740" s="65"/>
      <c r="AE740" s="65"/>
      <c r="AF740" s="2"/>
      <c r="AG740" s="64"/>
      <c r="AH740" s="50"/>
      <c r="AI740" s="50"/>
      <c r="AJ740" s="50"/>
      <c r="AK740" s="50"/>
      <c r="AL740" s="50"/>
      <c r="AM740" s="50"/>
      <c r="AN740" s="65"/>
      <c r="AO740" s="65"/>
      <c r="AP740" s="65"/>
      <c r="AQ740" s="64"/>
      <c r="AR740" s="50"/>
      <c r="AS740" s="50"/>
      <c r="AT740" s="50"/>
      <c r="AU740" s="50"/>
      <c r="AV740" s="50"/>
      <c r="AW740" s="50"/>
      <c r="AX740" s="65"/>
      <c r="AY740" s="65"/>
      <c r="AZ740" s="65"/>
      <c r="BA740" s="64"/>
      <c r="BB740" s="50"/>
      <c r="BC740" s="50"/>
    </row>
    <row r="741" spans="1:55" x14ac:dyDescent="0.25">
      <c r="A741" s="50"/>
      <c r="C741" s="50"/>
      <c r="D741" s="50"/>
      <c r="E741" s="50"/>
      <c r="F741" s="50"/>
      <c r="G741" s="50"/>
      <c r="H741" s="50"/>
      <c r="I741" s="50"/>
      <c r="J741" s="50"/>
      <c r="K741" s="50"/>
      <c r="L741" s="50"/>
      <c r="M741" s="65"/>
      <c r="N741" s="65"/>
      <c r="O741" s="65"/>
      <c r="P741" s="64"/>
      <c r="Q741" s="50"/>
      <c r="R741" s="50"/>
      <c r="S741" s="50"/>
      <c r="T741" s="50"/>
      <c r="U741" s="50"/>
      <c r="V741" s="65"/>
      <c r="W741" s="65"/>
      <c r="X741" s="65"/>
      <c r="Y741" s="64"/>
      <c r="Z741" s="52"/>
      <c r="AA741" s="50"/>
      <c r="AB741" s="50"/>
      <c r="AC741" s="50"/>
      <c r="AD741" s="65"/>
      <c r="AE741" s="65"/>
      <c r="AF741" s="2"/>
      <c r="AG741" s="64"/>
      <c r="AH741" s="50"/>
      <c r="AI741" s="50"/>
      <c r="AJ741" s="50"/>
      <c r="AK741" s="50"/>
      <c r="AL741" s="50"/>
      <c r="AM741" s="50"/>
      <c r="AN741" s="65"/>
      <c r="AO741" s="65"/>
      <c r="AP741" s="65"/>
      <c r="AQ741" s="64"/>
      <c r="AR741" s="50"/>
      <c r="AS741" s="50"/>
      <c r="AT741" s="50"/>
      <c r="AU741" s="50"/>
      <c r="AV741" s="50"/>
      <c r="AW741" s="50"/>
      <c r="AX741" s="65"/>
      <c r="AY741" s="65"/>
      <c r="AZ741" s="65"/>
      <c r="BA741" s="64"/>
      <c r="BB741" s="50"/>
      <c r="BC741" s="50"/>
    </row>
    <row r="742" spans="1:55" x14ac:dyDescent="0.25">
      <c r="A742" s="50"/>
      <c r="C742" s="50"/>
      <c r="D742" s="50"/>
      <c r="E742" s="50"/>
      <c r="F742" s="50"/>
      <c r="G742" s="50"/>
      <c r="H742" s="50"/>
      <c r="I742" s="50"/>
      <c r="J742" s="50"/>
      <c r="K742" s="50"/>
      <c r="L742" s="50"/>
      <c r="M742" s="65"/>
      <c r="N742" s="65"/>
      <c r="O742" s="65"/>
      <c r="P742" s="64"/>
      <c r="Q742" s="50"/>
      <c r="R742" s="50"/>
      <c r="S742" s="50"/>
      <c r="T742" s="50"/>
      <c r="U742" s="50"/>
      <c r="V742" s="65"/>
      <c r="W742" s="65"/>
      <c r="X742" s="65"/>
      <c r="Y742" s="64"/>
      <c r="Z742" s="52"/>
      <c r="AA742" s="50"/>
      <c r="AB742" s="50"/>
      <c r="AC742" s="50"/>
      <c r="AD742" s="65"/>
      <c r="AE742" s="65"/>
      <c r="AF742" s="2"/>
      <c r="AG742" s="64"/>
      <c r="AH742" s="50"/>
      <c r="AI742" s="50"/>
      <c r="AJ742" s="50"/>
      <c r="AK742" s="50"/>
      <c r="AL742" s="50"/>
      <c r="AM742" s="50"/>
      <c r="AN742" s="65"/>
      <c r="AO742" s="65"/>
      <c r="AP742" s="65"/>
      <c r="AQ742" s="64"/>
      <c r="AR742" s="50"/>
      <c r="AS742" s="50"/>
      <c r="AT742" s="50"/>
      <c r="AU742" s="50"/>
      <c r="AV742" s="50"/>
      <c r="AW742" s="50"/>
      <c r="AX742" s="65"/>
      <c r="AY742" s="65"/>
      <c r="AZ742" s="65"/>
      <c r="BA742" s="64"/>
      <c r="BB742" s="50"/>
      <c r="BC742" s="50"/>
    </row>
    <row r="743" spans="1:55" x14ac:dyDescent="0.25">
      <c r="A743" s="50"/>
      <c r="C743" s="50"/>
      <c r="D743" s="50"/>
      <c r="E743" s="50"/>
      <c r="F743" s="50"/>
      <c r="G743" s="50"/>
      <c r="H743" s="50"/>
      <c r="I743" s="50"/>
      <c r="J743" s="50"/>
      <c r="K743" s="50"/>
      <c r="L743" s="50"/>
      <c r="M743" s="65"/>
      <c r="N743" s="65"/>
      <c r="O743" s="65"/>
      <c r="P743" s="64"/>
      <c r="Q743" s="50"/>
      <c r="R743" s="50"/>
      <c r="S743" s="50"/>
      <c r="T743" s="50"/>
      <c r="U743" s="50"/>
      <c r="V743" s="65"/>
      <c r="W743" s="65"/>
      <c r="X743" s="65"/>
      <c r="Y743" s="64"/>
      <c r="Z743" s="52"/>
      <c r="AA743" s="50"/>
      <c r="AB743" s="50"/>
      <c r="AC743" s="50"/>
      <c r="AD743" s="65"/>
      <c r="AE743" s="65"/>
      <c r="AF743" s="2"/>
      <c r="AG743" s="64"/>
      <c r="AH743" s="50"/>
      <c r="AI743" s="50"/>
      <c r="AJ743" s="50"/>
      <c r="AK743" s="50"/>
      <c r="AL743" s="50"/>
      <c r="AM743" s="50"/>
      <c r="AN743" s="65"/>
      <c r="AO743" s="65"/>
      <c r="AP743" s="65"/>
      <c r="AQ743" s="64"/>
      <c r="AR743" s="50"/>
      <c r="AS743" s="50"/>
      <c r="AT743" s="50"/>
      <c r="AU743" s="50"/>
      <c r="AV743" s="50"/>
      <c r="AW743" s="50"/>
      <c r="AX743" s="65"/>
      <c r="AY743" s="65"/>
      <c r="AZ743" s="65"/>
      <c r="BA743" s="64"/>
      <c r="BB743" s="50"/>
      <c r="BC743" s="50"/>
    </row>
    <row r="744" spans="1:55" x14ac:dyDescent="0.25">
      <c r="A744" s="50"/>
      <c r="C744" s="50"/>
      <c r="D744" s="50"/>
      <c r="E744" s="50"/>
      <c r="F744" s="50"/>
      <c r="G744" s="50"/>
      <c r="H744" s="50"/>
      <c r="I744" s="50"/>
      <c r="J744" s="50"/>
      <c r="K744" s="50"/>
      <c r="L744" s="50"/>
      <c r="M744" s="65"/>
      <c r="N744" s="65"/>
      <c r="O744" s="65"/>
      <c r="P744" s="64"/>
      <c r="Q744" s="50"/>
      <c r="R744" s="50"/>
      <c r="S744" s="50"/>
      <c r="T744" s="50"/>
      <c r="U744" s="50"/>
      <c r="V744" s="65"/>
      <c r="W744" s="65"/>
      <c r="X744" s="65"/>
      <c r="Y744" s="64"/>
      <c r="Z744" s="52"/>
      <c r="AA744" s="50"/>
      <c r="AB744" s="50"/>
      <c r="AC744" s="50"/>
      <c r="AD744" s="65"/>
      <c r="AE744" s="65"/>
      <c r="AF744" s="2"/>
      <c r="AG744" s="64"/>
      <c r="AH744" s="50"/>
      <c r="AI744" s="50"/>
      <c r="AJ744" s="50"/>
      <c r="AK744" s="50"/>
      <c r="AL744" s="50"/>
      <c r="AM744" s="50"/>
      <c r="AN744" s="65"/>
      <c r="AO744" s="65"/>
      <c r="AP744" s="65"/>
      <c r="AQ744" s="64"/>
      <c r="AR744" s="50"/>
      <c r="AS744" s="50"/>
      <c r="AT744" s="50"/>
      <c r="AU744" s="50"/>
      <c r="AV744" s="50"/>
      <c r="AW744" s="50"/>
      <c r="AX744" s="65"/>
      <c r="AY744" s="65"/>
      <c r="AZ744" s="65"/>
      <c r="BA744" s="64"/>
      <c r="BB744" s="50"/>
      <c r="BC744" s="50"/>
    </row>
    <row r="745" spans="1:55" x14ac:dyDescent="0.25">
      <c r="A745" s="50"/>
      <c r="C745" s="50"/>
      <c r="D745" s="50"/>
      <c r="E745" s="50"/>
      <c r="F745" s="50"/>
      <c r="G745" s="50"/>
      <c r="H745" s="50"/>
      <c r="I745" s="50"/>
      <c r="J745" s="50"/>
      <c r="K745" s="50"/>
      <c r="L745" s="50"/>
      <c r="M745" s="65"/>
      <c r="N745" s="65"/>
      <c r="O745" s="65"/>
      <c r="P745" s="64"/>
      <c r="Q745" s="50"/>
      <c r="R745" s="50"/>
      <c r="S745" s="50"/>
      <c r="T745" s="50"/>
      <c r="U745" s="50"/>
      <c r="V745" s="65"/>
      <c r="W745" s="65"/>
      <c r="X745" s="65"/>
      <c r="Y745" s="64"/>
      <c r="Z745" s="52"/>
      <c r="AA745" s="50"/>
      <c r="AB745" s="50"/>
      <c r="AC745" s="50"/>
      <c r="AD745" s="65"/>
      <c r="AE745" s="65"/>
      <c r="AF745" s="2"/>
      <c r="AG745" s="64"/>
      <c r="AH745" s="50"/>
      <c r="AI745" s="50"/>
      <c r="AJ745" s="50"/>
      <c r="AK745" s="50"/>
      <c r="AL745" s="50"/>
      <c r="AM745" s="50"/>
      <c r="AN745" s="65"/>
      <c r="AO745" s="65"/>
      <c r="AP745" s="65"/>
      <c r="AQ745" s="64"/>
      <c r="AR745" s="50"/>
      <c r="AS745" s="50"/>
      <c r="AT745" s="50"/>
      <c r="AU745" s="50"/>
      <c r="AV745" s="50"/>
      <c r="AW745" s="50"/>
      <c r="AX745" s="65"/>
      <c r="AY745" s="65"/>
      <c r="AZ745" s="65"/>
      <c r="BA745" s="64"/>
      <c r="BB745" s="50"/>
      <c r="BC745" s="50"/>
    </row>
    <row r="746" spans="1:55" x14ac:dyDescent="0.25">
      <c r="A746" s="50"/>
      <c r="C746" s="50"/>
      <c r="D746" s="50"/>
      <c r="E746" s="50"/>
      <c r="F746" s="50"/>
      <c r="G746" s="50"/>
      <c r="H746" s="50"/>
      <c r="I746" s="50"/>
      <c r="J746" s="50"/>
      <c r="K746" s="50"/>
      <c r="L746" s="50"/>
      <c r="M746" s="65"/>
      <c r="N746" s="65"/>
      <c r="O746" s="65"/>
      <c r="P746" s="64"/>
      <c r="Q746" s="50"/>
      <c r="R746" s="50"/>
      <c r="S746" s="50"/>
      <c r="T746" s="50"/>
      <c r="U746" s="50"/>
      <c r="V746" s="65"/>
      <c r="W746" s="65"/>
      <c r="X746" s="65"/>
      <c r="Y746" s="64"/>
      <c r="Z746" s="52"/>
      <c r="AA746" s="50"/>
      <c r="AB746" s="50"/>
      <c r="AC746" s="50"/>
      <c r="AD746" s="65"/>
      <c r="AE746" s="65"/>
      <c r="AF746" s="2"/>
      <c r="AG746" s="64"/>
      <c r="AH746" s="50"/>
      <c r="AI746" s="50"/>
      <c r="AJ746" s="50"/>
      <c r="AK746" s="50"/>
      <c r="AL746" s="50"/>
      <c r="AM746" s="50"/>
      <c r="AN746" s="65"/>
      <c r="AO746" s="65"/>
      <c r="AP746" s="65"/>
      <c r="AQ746" s="64"/>
      <c r="AR746" s="50"/>
      <c r="AS746" s="50"/>
      <c r="AT746" s="50"/>
      <c r="AU746" s="50"/>
      <c r="AV746" s="50"/>
      <c r="AW746" s="50"/>
      <c r="AX746" s="65"/>
      <c r="AY746" s="65"/>
      <c r="AZ746" s="65"/>
      <c r="BA746" s="64"/>
      <c r="BB746" s="50"/>
      <c r="BC746" s="50"/>
    </row>
    <row r="747" spans="1:55" x14ac:dyDescent="0.25">
      <c r="A747" s="50"/>
      <c r="C747" s="50"/>
      <c r="D747" s="50"/>
      <c r="E747" s="50"/>
      <c r="F747" s="50"/>
      <c r="G747" s="50"/>
      <c r="H747" s="50"/>
      <c r="I747" s="50"/>
      <c r="J747" s="50"/>
      <c r="K747" s="50"/>
      <c r="L747" s="50"/>
      <c r="M747" s="65"/>
      <c r="N747" s="65"/>
      <c r="O747" s="65"/>
      <c r="P747" s="64"/>
      <c r="Q747" s="50"/>
      <c r="R747" s="50"/>
      <c r="S747" s="50"/>
      <c r="T747" s="50"/>
      <c r="U747" s="50"/>
      <c r="V747" s="65"/>
      <c r="W747" s="65"/>
      <c r="X747" s="65"/>
      <c r="Y747" s="64"/>
      <c r="Z747" s="52"/>
      <c r="AA747" s="50"/>
      <c r="AB747" s="50"/>
      <c r="AC747" s="50"/>
      <c r="AD747" s="65"/>
      <c r="AE747" s="65"/>
      <c r="AF747" s="2"/>
      <c r="AG747" s="64"/>
      <c r="AH747" s="50"/>
      <c r="AI747" s="50"/>
      <c r="AJ747" s="50"/>
      <c r="AK747" s="50"/>
      <c r="AL747" s="50"/>
      <c r="AM747" s="50"/>
      <c r="AN747" s="65"/>
      <c r="AO747" s="65"/>
      <c r="AP747" s="65"/>
      <c r="AQ747" s="64"/>
      <c r="AR747" s="50"/>
      <c r="AS747" s="50"/>
      <c r="AT747" s="50"/>
      <c r="AU747" s="50"/>
      <c r="AV747" s="50"/>
      <c r="AW747" s="50"/>
      <c r="AX747" s="65"/>
      <c r="AY747" s="65"/>
      <c r="AZ747" s="65"/>
      <c r="BA747" s="64"/>
      <c r="BB747" s="50"/>
      <c r="BC747" s="50"/>
    </row>
    <row r="748" spans="1:55" x14ac:dyDescent="0.25">
      <c r="A748" s="50"/>
      <c r="C748" s="50"/>
      <c r="D748" s="50"/>
      <c r="E748" s="50"/>
      <c r="F748" s="50"/>
      <c r="G748" s="50"/>
      <c r="H748" s="50"/>
      <c r="I748" s="50"/>
      <c r="J748" s="50"/>
      <c r="K748" s="50"/>
      <c r="L748" s="50"/>
      <c r="M748" s="65"/>
      <c r="N748" s="65"/>
      <c r="O748" s="65"/>
      <c r="P748" s="64"/>
      <c r="Q748" s="50"/>
      <c r="R748" s="50"/>
      <c r="S748" s="50"/>
      <c r="T748" s="50"/>
      <c r="U748" s="50"/>
      <c r="V748" s="65"/>
      <c r="W748" s="65"/>
      <c r="X748" s="65"/>
      <c r="Y748" s="64"/>
      <c r="Z748" s="52"/>
      <c r="AA748" s="50"/>
      <c r="AB748" s="50"/>
      <c r="AC748" s="50"/>
      <c r="AD748" s="65"/>
      <c r="AE748" s="65"/>
      <c r="AF748" s="2"/>
      <c r="AG748" s="64"/>
      <c r="AH748" s="50"/>
      <c r="AI748" s="50"/>
      <c r="AJ748" s="50"/>
      <c r="AK748" s="50"/>
      <c r="AL748" s="50"/>
      <c r="AM748" s="50"/>
      <c r="AN748" s="65"/>
      <c r="AO748" s="65"/>
      <c r="AP748" s="65"/>
      <c r="AQ748" s="64"/>
      <c r="AR748" s="50"/>
      <c r="AS748" s="50"/>
      <c r="AT748" s="50"/>
      <c r="AU748" s="50"/>
      <c r="AV748" s="50"/>
      <c r="AW748" s="50"/>
      <c r="AX748" s="65"/>
      <c r="AY748" s="65"/>
      <c r="AZ748" s="65"/>
      <c r="BA748" s="64"/>
      <c r="BB748" s="50"/>
      <c r="BC748" s="50"/>
    </row>
    <row r="749" spans="1:55" x14ac:dyDescent="0.25">
      <c r="A749" s="50"/>
      <c r="C749" s="50"/>
      <c r="D749" s="50"/>
      <c r="E749" s="50"/>
      <c r="F749" s="50"/>
      <c r="G749" s="50"/>
      <c r="H749" s="50"/>
      <c r="I749" s="50"/>
      <c r="J749" s="50"/>
      <c r="K749" s="50"/>
      <c r="L749" s="50"/>
      <c r="M749" s="65"/>
      <c r="N749" s="65"/>
      <c r="O749" s="65"/>
      <c r="P749" s="64"/>
      <c r="Q749" s="50"/>
      <c r="R749" s="50"/>
      <c r="S749" s="50"/>
      <c r="T749" s="50"/>
      <c r="U749" s="50"/>
      <c r="V749" s="65"/>
      <c r="W749" s="65"/>
      <c r="X749" s="65"/>
      <c r="Y749" s="64"/>
      <c r="Z749" s="52"/>
      <c r="AA749" s="50"/>
      <c r="AB749" s="50"/>
      <c r="AC749" s="50"/>
      <c r="AD749" s="65"/>
      <c r="AE749" s="65"/>
      <c r="AF749" s="2"/>
      <c r="AG749" s="64"/>
      <c r="AH749" s="50"/>
      <c r="AI749" s="50"/>
      <c r="AJ749" s="50"/>
      <c r="AK749" s="50"/>
      <c r="AL749" s="50"/>
      <c r="AM749" s="50"/>
      <c r="AN749" s="65"/>
      <c r="AO749" s="65"/>
      <c r="AP749" s="65"/>
      <c r="AQ749" s="64"/>
      <c r="AR749" s="50"/>
      <c r="AS749" s="50"/>
      <c r="AT749" s="50"/>
      <c r="AU749" s="50"/>
      <c r="AV749" s="50"/>
      <c r="AW749" s="50"/>
      <c r="AX749" s="65"/>
      <c r="AY749" s="65"/>
      <c r="AZ749" s="65"/>
      <c r="BA749" s="64"/>
      <c r="BB749" s="50"/>
      <c r="BC749" s="50"/>
    </row>
    <row r="750" spans="1:55" x14ac:dyDescent="0.25">
      <c r="A750" s="50"/>
      <c r="C750" s="50"/>
      <c r="D750" s="50"/>
      <c r="E750" s="50"/>
      <c r="F750" s="50"/>
      <c r="G750" s="50"/>
      <c r="H750" s="50"/>
      <c r="I750" s="50"/>
      <c r="J750" s="50"/>
      <c r="K750" s="50"/>
      <c r="L750" s="50"/>
      <c r="M750" s="65"/>
      <c r="N750" s="65"/>
      <c r="O750" s="65"/>
      <c r="P750" s="64"/>
      <c r="Q750" s="50"/>
      <c r="R750" s="50"/>
      <c r="S750" s="50"/>
      <c r="T750" s="50"/>
      <c r="U750" s="50"/>
      <c r="V750" s="65"/>
      <c r="W750" s="65"/>
      <c r="X750" s="65"/>
      <c r="Y750" s="64"/>
      <c r="Z750" s="52"/>
      <c r="AA750" s="50"/>
      <c r="AB750" s="50"/>
      <c r="AC750" s="50"/>
      <c r="AD750" s="65"/>
      <c r="AE750" s="65"/>
      <c r="AF750" s="2"/>
      <c r="AG750" s="64"/>
      <c r="AH750" s="50"/>
      <c r="AI750" s="50"/>
      <c r="AJ750" s="50"/>
      <c r="AK750" s="50"/>
      <c r="AL750" s="50"/>
      <c r="AM750" s="50"/>
      <c r="AN750" s="65"/>
      <c r="AO750" s="65"/>
      <c r="AP750" s="65"/>
      <c r="AQ750" s="64"/>
      <c r="AR750" s="50"/>
      <c r="AS750" s="50"/>
      <c r="AT750" s="50"/>
      <c r="AU750" s="50"/>
      <c r="AV750" s="50"/>
      <c r="AW750" s="50"/>
      <c r="AX750" s="65"/>
      <c r="AY750" s="65"/>
      <c r="AZ750" s="65"/>
      <c r="BA750" s="64"/>
      <c r="BB750" s="50"/>
      <c r="BC750" s="50"/>
    </row>
    <row r="751" spans="1:55" x14ac:dyDescent="0.25">
      <c r="A751" s="50"/>
      <c r="C751" s="50"/>
      <c r="D751" s="50"/>
      <c r="E751" s="50"/>
      <c r="F751" s="50"/>
      <c r="G751" s="50"/>
      <c r="H751" s="50"/>
      <c r="I751" s="50"/>
      <c r="J751" s="50"/>
      <c r="K751" s="50"/>
      <c r="L751" s="50"/>
      <c r="M751" s="65"/>
      <c r="N751" s="65"/>
      <c r="O751" s="65"/>
      <c r="P751" s="64"/>
      <c r="Q751" s="50"/>
      <c r="R751" s="50"/>
      <c r="S751" s="50"/>
      <c r="T751" s="50"/>
      <c r="U751" s="50"/>
      <c r="V751" s="65"/>
      <c r="W751" s="65"/>
      <c r="X751" s="65"/>
      <c r="Y751" s="64"/>
      <c r="Z751" s="52"/>
      <c r="AA751" s="50"/>
      <c r="AB751" s="50"/>
      <c r="AC751" s="50"/>
      <c r="AD751" s="65"/>
      <c r="AE751" s="65"/>
      <c r="AF751" s="2"/>
      <c r="AG751" s="64"/>
      <c r="AH751" s="50"/>
      <c r="AI751" s="50"/>
      <c r="AJ751" s="50"/>
      <c r="AK751" s="50"/>
      <c r="AL751" s="50"/>
      <c r="AM751" s="50"/>
      <c r="AN751" s="65"/>
      <c r="AO751" s="65"/>
      <c r="AP751" s="65"/>
      <c r="AQ751" s="64"/>
      <c r="AR751" s="50"/>
      <c r="AS751" s="50"/>
      <c r="AT751" s="50"/>
      <c r="AU751" s="50"/>
      <c r="AV751" s="50"/>
      <c r="AW751" s="50"/>
      <c r="AX751" s="65"/>
      <c r="AY751" s="65"/>
      <c r="AZ751" s="65"/>
      <c r="BA751" s="64"/>
      <c r="BB751" s="50"/>
      <c r="BC751" s="50"/>
    </row>
    <row r="752" spans="1:55" x14ac:dyDescent="0.25">
      <c r="A752" s="50"/>
      <c r="C752" s="50"/>
      <c r="D752" s="50"/>
      <c r="E752" s="50"/>
      <c r="F752" s="50"/>
      <c r="G752" s="50"/>
      <c r="H752" s="50"/>
      <c r="I752" s="50"/>
      <c r="J752" s="50"/>
      <c r="K752" s="50"/>
      <c r="L752" s="50"/>
      <c r="M752" s="65"/>
      <c r="N752" s="65"/>
      <c r="O752" s="65"/>
      <c r="P752" s="64"/>
      <c r="Q752" s="50"/>
      <c r="R752" s="50"/>
      <c r="S752" s="50"/>
      <c r="T752" s="50"/>
      <c r="U752" s="50"/>
      <c r="V752" s="65"/>
      <c r="W752" s="65"/>
      <c r="X752" s="65"/>
      <c r="Y752" s="64"/>
      <c r="Z752" s="52"/>
      <c r="AA752" s="50"/>
      <c r="AB752" s="50"/>
      <c r="AC752" s="50"/>
      <c r="AD752" s="65"/>
      <c r="AE752" s="65"/>
      <c r="AF752" s="2"/>
      <c r="AG752" s="64"/>
      <c r="AH752" s="50"/>
      <c r="AI752" s="50"/>
      <c r="AJ752" s="50"/>
      <c r="AK752" s="50"/>
      <c r="AL752" s="50"/>
      <c r="AM752" s="50"/>
      <c r="AN752" s="65"/>
      <c r="AO752" s="65"/>
      <c r="AP752" s="65"/>
      <c r="AQ752" s="64"/>
      <c r="AR752" s="50"/>
      <c r="AS752" s="50"/>
      <c r="AT752" s="50"/>
      <c r="AU752" s="50"/>
      <c r="AV752" s="50"/>
      <c r="AW752" s="50"/>
      <c r="AX752" s="65"/>
      <c r="AY752" s="65"/>
      <c r="AZ752" s="65"/>
      <c r="BA752" s="64"/>
      <c r="BB752" s="50"/>
      <c r="BC752" s="50"/>
    </row>
    <row r="753" spans="1:55" x14ac:dyDescent="0.25">
      <c r="A753" s="50"/>
      <c r="C753" s="50"/>
      <c r="D753" s="50"/>
      <c r="E753" s="50"/>
      <c r="F753" s="50"/>
      <c r="G753" s="50"/>
      <c r="H753" s="50"/>
      <c r="I753" s="50"/>
      <c r="J753" s="50"/>
      <c r="K753" s="50"/>
      <c r="L753" s="50"/>
      <c r="M753" s="65"/>
      <c r="N753" s="65"/>
      <c r="O753" s="65"/>
      <c r="P753" s="64"/>
      <c r="Q753" s="50"/>
      <c r="R753" s="50"/>
      <c r="S753" s="50"/>
      <c r="T753" s="50"/>
      <c r="U753" s="50"/>
      <c r="V753" s="65"/>
      <c r="W753" s="65"/>
      <c r="X753" s="65"/>
      <c r="Y753" s="64"/>
      <c r="Z753" s="52"/>
      <c r="AA753" s="50"/>
      <c r="AB753" s="50"/>
      <c r="AC753" s="50"/>
      <c r="AD753" s="65"/>
      <c r="AE753" s="65"/>
      <c r="AF753" s="2"/>
      <c r="AG753" s="64"/>
      <c r="AH753" s="50"/>
      <c r="AI753" s="50"/>
      <c r="AJ753" s="50"/>
      <c r="AK753" s="50"/>
      <c r="AL753" s="50"/>
      <c r="AM753" s="50"/>
      <c r="AN753" s="65"/>
      <c r="AO753" s="65"/>
      <c r="AP753" s="65"/>
      <c r="AQ753" s="64"/>
      <c r="AR753" s="50"/>
      <c r="AS753" s="50"/>
      <c r="AT753" s="50"/>
      <c r="AU753" s="50"/>
      <c r="AV753" s="50"/>
      <c r="AW753" s="50"/>
      <c r="AX753" s="65"/>
      <c r="AY753" s="65"/>
      <c r="AZ753" s="65"/>
      <c r="BA753" s="64"/>
      <c r="BB753" s="50"/>
      <c r="BC753" s="50"/>
    </row>
    <row r="754" spans="1:55" x14ac:dyDescent="0.25">
      <c r="A754" s="50"/>
      <c r="C754" s="50"/>
      <c r="D754" s="50"/>
      <c r="E754" s="50"/>
      <c r="F754" s="50"/>
      <c r="G754" s="50"/>
      <c r="H754" s="50"/>
      <c r="I754" s="50"/>
      <c r="J754" s="50"/>
      <c r="K754" s="50"/>
      <c r="L754" s="50"/>
      <c r="M754" s="65"/>
      <c r="N754" s="65"/>
      <c r="O754" s="65"/>
      <c r="P754" s="64"/>
      <c r="Q754" s="50"/>
      <c r="R754" s="50"/>
      <c r="S754" s="50"/>
      <c r="T754" s="50"/>
      <c r="U754" s="50"/>
      <c r="V754" s="65"/>
      <c r="W754" s="65"/>
      <c r="X754" s="65"/>
      <c r="Y754" s="64"/>
      <c r="Z754" s="52"/>
      <c r="AA754" s="50"/>
      <c r="AB754" s="50"/>
      <c r="AC754" s="50"/>
      <c r="AD754" s="65"/>
      <c r="AE754" s="65"/>
      <c r="AF754" s="2"/>
      <c r="AG754" s="64"/>
      <c r="AH754" s="50"/>
      <c r="AI754" s="50"/>
      <c r="AJ754" s="50"/>
      <c r="AK754" s="50"/>
      <c r="AL754" s="50"/>
      <c r="AM754" s="50"/>
      <c r="AN754" s="65"/>
      <c r="AO754" s="65"/>
      <c r="AP754" s="65"/>
      <c r="AQ754" s="64"/>
      <c r="AR754" s="50"/>
      <c r="AS754" s="50"/>
      <c r="AT754" s="50"/>
      <c r="AU754" s="50"/>
      <c r="AV754" s="50"/>
      <c r="AW754" s="50"/>
      <c r="AX754" s="65"/>
      <c r="AY754" s="65"/>
      <c r="AZ754" s="65"/>
      <c r="BA754" s="64"/>
      <c r="BB754" s="50"/>
      <c r="BC754" s="50"/>
    </row>
    <row r="755" spans="1:55" x14ac:dyDescent="0.25">
      <c r="A755" s="50"/>
      <c r="C755" s="50"/>
      <c r="D755" s="50"/>
      <c r="E755" s="50"/>
      <c r="F755" s="50"/>
      <c r="G755" s="50"/>
      <c r="H755" s="50"/>
      <c r="I755" s="50"/>
      <c r="J755" s="50"/>
      <c r="K755" s="50"/>
      <c r="L755" s="50"/>
      <c r="M755" s="65"/>
      <c r="N755" s="65"/>
      <c r="O755" s="65"/>
      <c r="P755" s="64"/>
      <c r="Q755" s="50"/>
      <c r="R755" s="50"/>
      <c r="S755" s="50"/>
      <c r="T755" s="50"/>
      <c r="U755" s="50"/>
      <c r="V755" s="65"/>
      <c r="W755" s="65"/>
      <c r="X755" s="65"/>
      <c r="Y755" s="64"/>
      <c r="Z755" s="52"/>
      <c r="AA755" s="50"/>
      <c r="AB755" s="50"/>
      <c r="AC755" s="50"/>
      <c r="AD755" s="65"/>
      <c r="AE755" s="65"/>
      <c r="AF755" s="2"/>
      <c r="AG755" s="64"/>
      <c r="AH755" s="50"/>
      <c r="AI755" s="50"/>
      <c r="AJ755" s="50"/>
      <c r="AK755" s="50"/>
      <c r="AL755" s="50"/>
      <c r="AM755" s="50"/>
      <c r="AN755" s="65"/>
      <c r="AO755" s="65"/>
      <c r="AP755" s="65"/>
      <c r="AQ755" s="64"/>
      <c r="AR755" s="50"/>
      <c r="AS755" s="50"/>
      <c r="AT755" s="50"/>
      <c r="AU755" s="50"/>
      <c r="AV755" s="50"/>
      <c r="AW755" s="50"/>
      <c r="AX755" s="65"/>
      <c r="AY755" s="65"/>
      <c r="AZ755" s="65"/>
      <c r="BA755" s="64"/>
      <c r="BB755" s="50"/>
      <c r="BC755" s="50"/>
    </row>
    <row r="756" spans="1:55" x14ac:dyDescent="0.25">
      <c r="A756" s="50"/>
      <c r="C756" s="50"/>
      <c r="D756" s="50"/>
      <c r="E756" s="50"/>
      <c r="F756" s="50"/>
      <c r="G756" s="50"/>
      <c r="H756" s="50"/>
      <c r="I756" s="50"/>
      <c r="J756" s="50"/>
      <c r="K756" s="50"/>
      <c r="L756" s="50"/>
      <c r="M756" s="65"/>
      <c r="N756" s="65"/>
      <c r="O756" s="65"/>
      <c r="P756" s="64"/>
      <c r="Q756" s="50"/>
      <c r="R756" s="50"/>
      <c r="S756" s="50"/>
      <c r="T756" s="50"/>
      <c r="U756" s="50"/>
      <c r="V756" s="65"/>
      <c r="W756" s="65"/>
      <c r="X756" s="65"/>
      <c r="Y756" s="64"/>
      <c r="Z756" s="52"/>
      <c r="AA756" s="50"/>
      <c r="AB756" s="50"/>
      <c r="AC756" s="50"/>
      <c r="AD756" s="65"/>
      <c r="AE756" s="65"/>
      <c r="AF756" s="2"/>
      <c r="AG756" s="64"/>
      <c r="AH756" s="50"/>
      <c r="AI756" s="50"/>
      <c r="AJ756" s="50"/>
      <c r="AK756" s="50"/>
      <c r="AL756" s="50"/>
      <c r="AM756" s="50"/>
      <c r="AN756" s="65"/>
      <c r="AO756" s="65"/>
      <c r="AP756" s="65"/>
      <c r="AQ756" s="64"/>
      <c r="AR756" s="50"/>
      <c r="AS756" s="50"/>
      <c r="AT756" s="50"/>
      <c r="AU756" s="50"/>
      <c r="AV756" s="50"/>
      <c r="AW756" s="50"/>
      <c r="AX756" s="65"/>
      <c r="AY756" s="65"/>
      <c r="AZ756" s="65"/>
      <c r="BA756" s="64"/>
      <c r="BB756" s="50"/>
      <c r="BC756" s="50"/>
    </row>
    <row r="757" spans="1:55" x14ac:dyDescent="0.25">
      <c r="A757" s="50"/>
      <c r="C757" s="50"/>
      <c r="D757" s="50"/>
      <c r="E757" s="50"/>
      <c r="F757" s="50"/>
      <c r="G757" s="50"/>
      <c r="H757" s="50"/>
      <c r="I757" s="50"/>
      <c r="J757" s="50"/>
      <c r="K757" s="50"/>
      <c r="L757" s="50"/>
      <c r="M757" s="65"/>
      <c r="N757" s="65"/>
      <c r="O757" s="65"/>
      <c r="P757" s="64"/>
      <c r="Q757" s="50"/>
      <c r="R757" s="50"/>
      <c r="S757" s="50"/>
      <c r="T757" s="50"/>
      <c r="U757" s="50"/>
      <c r="V757" s="65"/>
      <c r="W757" s="65"/>
      <c r="X757" s="65"/>
      <c r="Y757" s="64"/>
      <c r="Z757" s="52"/>
      <c r="AA757" s="50"/>
      <c r="AB757" s="50"/>
      <c r="AC757" s="50"/>
      <c r="AD757" s="65"/>
      <c r="AE757" s="65"/>
      <c r="AF757" s="2"/>
      <c r="AG757" s="64"/>
      <c r="AH757" s="50"/>
      <c r="AI757" s="50"/>
      <c r="AJ757" s="50"/>
      <c r="AK757" s="50"/>
      <c r="AL757" s="50"/>
      <c r="AM757" s="50"/>
      <c r="AN757" s="65"/>
      <c r="AO757" s="65"/>
      <c r="AP757" s="65"/>
      <c r="AQ757" s="64"/>
      <c r="AR757" s="50"/>
      <c r="AS757" s="50"/>
      <c r="AT757" s="50"/>
      <c r="AU757" s="50"/>
      <c r="AV757" s="50"/>
      <c r="AW757" s="50"/>
      <c r="AX757" s="65"/>
      <c r="AY757" s="65"/>
      <c r="AZ757" s="65"/>
      <c r="BA757" s="64"/>
      <c r="BB757" s="50"/>
      <c r="BC757" s="50"/>
    </row>
    <row r="758" spans="1:55" x14ac:dyDescent="0.25">
      <c r="A758" s="50"/>
      <c r="C758" s="50"/>
      <c r="D758" s="50"/>
      <c r="E758" s="50"/>
      <c r="F758" s="50"/>
      <c r="G758" s="50"/>
      <c r="H758" s="50"/>
      <c r="I758" s="50"/>
      <c r="J758" s="50"/>
      <c r="K758" s="50"/>
      <c r="L758" s="50"/>
      <c r="M758" s="65"/>
      <c r="N758" s="65"/>
      <c r="O758" s="65"/>
      <c r="P758" s="64"/>
      <c r="Q758" s="50"/>
      <c r="R758" s="50"/>
      <c r="S758" s="50"/>
      <c r="T758" s="50"/>
      <c r="U758" s="50"/>
      <c r="V758" s="65"/>
      <c r="W758" s="65"/>
      <c r="X758" s="65"/>
      <c r="Y758" s="64"/>
      <c r="Z758" s="52"/>
      <c r="AA758" s="50"/>
      <c r="AB758" s="50"/>
      <c r="AC758" s="50"/>
      <c r="AD758" s="65"/>
      <c r="AE758" s="65"/>
      <c r="AF758" s="2"/>
      <c r="AG758" s="64"/>
      <c r="AH758" s="50"/>
      <c r="AI758" s="50"/>
      <c r="AJ758" s="50"/>
      <c r="AK758" s="50"/>
      <c r="AL758" s="50"/>
      <c r="AM758" s="50"/>
      <c r="AN758" s="65"/>
      <c r="AO758" s="65"/>
      <c r="AP758" s="65"/>
      <c r="AQ758" s="64"/>
      <c r="AR758" s="50"/>
      <c r="AS758" s="50"/>
      <c r="AT758" s="50"/>
      <c r="AU758" s="50"/>
      <c r="AV758" s="50"/>
      <c r="AW758" s="50"/>
      <c r="AX758" s="65"/>
      <c r="AY758" s="65"/>
      <c r="AZ758" s="65"/>
      <c r="BA758" s="64"/>
      <c r="BB758" s="50"/>
      <c r="BC758" s="50"/>
    </row>
    <row r="759" spans="1:55" x14ac:dyDescent="0.25">
      <c r="A759" s="50"/>
      <c r="C759" s="50"/>
      <c r="D759" s="50"/>
      <c r="E759" s="50"/>
      <c r="F759" s="50"/>
      <c r="G759" s="50"/>
      <c r="H759" s="50"/>
      <c r="I759" s="50"/>
      <c r="J759" s="50"/>
      <c r="K759" s="50"/>
      <c r="L759" s="50"/>
      <c r="M759" s="65"/>
      <c r="N759" s="65"/>
      <c r="O759" s="65"/>
      <c r="P759" s="64"/>
      <c r="Q759" s="50"/>
      <c r="R759" s="50"/>
      <c r="S759" s="50"/>
      <c r="T759" s="50"/>
      <c r="U759" s="50"/>
      <c r="V759" s="65"/>
      <c r="W759" s="65"/>
      <c r="X759" s="65"/>
      <c r="Y759" s="64"/>
      <c r="Z759" s="52"/>
      <c r="AA759" s="50"/>
      <c r="AB759" s="50"/>
      <c r="AC759" s="50"/>
      <c r="AD759" s="65"/>
      <c r="AE759" s="65"/>
      <c r="AF759" s="2"/>
      <c r="AG759" s="64"/>
      <c r="AH759" s="50"/>
      <c r="AI759" s="50"/>
      <c r="AJ759" s="50"/>
      <c r="AK759" s="50"/>
      <c r="AL759" s="50"/>
      <c r="AM759" s="50"/>
      <c r="AN759" s="65"/>
      <c r="AO759" s="65"/>
      <c r="AP759" s="65"/>
      <c r="AQ759" s="64"/>
      <c r="AR759" s="50"/>
      <c r="AS759" s="50"/>
      <c r="AT759" s="50"/>
      <c r="AU759" s="50"/>
      <c r="AV759" s="50"/>
      <c r="AW759" s="50"/>
      <c r="AX759" s="65"/>
      <c r="AY759" s="65"/>
      <c r="AZ759" s="65"/>
      <c r="BA759" s="64"/>
      <c r="BB759" s="50"/>
      <c r="BC759" s="50"/>
    </row>
    <row r="760" spans="1:55" x14ac:dyDescent="0.25">
      <c r="A760" s="50"/>
      <c r="C760" s="50"/>
      <c r="D760" s="50"/>
      <c r="E760" s="50"/>
      <c r="F760" s="50"/>
      <c r="G760" s="50"/>
      <c r="H760" s="50"/>
      <c r="I760" s="50"/>
      <c r="J760" s="50"/>
      <c r="K760" s="50"/>
      <c r="L760" s="50"/>
      <c r="M760" s="65"/>
      <c r="N760" s="65"/>
      <c r="O760" s="65"/>
      <c r="P760" s="64"/>
      <c r="Q760" s="50"/>
      <c r="R760" s="50"/>
      <c r="S760" s="50"/>
      <c r="T760" s="50"/>
      <c r="U760" s="50"/>
      <c r="V760" s="65"/>
      <c r="W760" s="65"/>
      <c r="X760" s="65"/>
      <c r="Y760" s="64"/>
      <c r="Z760" s="52"/>
      <c r="AA760" s="50"/>
      <c r="AB760" s="50"/>
      <c r="AC760" s="50"/>
      <c r="AD760" s="65"/>
      <c r="AE760" s="65"/>
      <c r="AF760" s="2"/>
      <c r="AG760" s="64"/>
      <c r="AH760" s="50"/>
      <c r="AI760" s="50"/>
      <c r="AJ760" s="50"/>
      <c r="AK760" s="50"/>
      <c r="AL760" s="50"/>
      <c r="AM760" s="50"/>
      <c r="AN760" s="65"/>
      <c r="AO760" s="65"/>
      <c r="AP760" s="65"/>
      <c r="AQ760" s="64"/>
      <c r="AR760" s="50"/>
      <c r="AS760" s="50"/>
      <c r="AT760" s="50"/>
      <c r="AU760" s="50"/>
      <c r="AV760" s="50"/>
      <c r="AW760" s="50"/>
      <c r="AX760" s="65"/>
      <c r="AY760" s="65"/>
      <c r="AZ760" s="65"/>
      <c r="BA760" s="64"/>
      <c r="BB760" s="50"/>
      <c r="BC760" s="50"/>
    </row>
    <row r="761" spans="1:55" x14ac:dyDescent="0.25">
      <c r="A761" s="50"/>
      <c r="C761" s="50"/>
      <c r="D761" s="50"/>
      <c r="E761" s="50"/>
      <c r="F761" s="50"/>
      <c r="G761" s="50"/>
      <c r="H761" s="50"/>
      <c r="I761" s="50"/>
      <c r="J761" s="50"/>
      <c r="K761" s="50"/>
      <c r="L761" s="50"/>
      <c r="M761" s="65"/>
      <c r="N761" s="65"/>
      <c r="O761" s="65"/>
      <c r="P761" s="64"/>
      <c r="Q761" s="50"/>
      <c r="R761" s="50"/>
      <c r="S761" s="50"/>
      <c r="T761" s="50"/>
      <c r="U761" s="50"/>
      <c r="V761" s="65"/>
      <c r="W761" s="65"/>
      <c r="X761" s="65"/>
      <c r="Y761" s="64"/>
      <c r="Z761" s="52"/>
      <c r="AA761" s="50"/>
      <c r="AB761" s="50"/>
      <c r="AC761" s="50"/>
      <c r="AD761" s="65"/>
      <c r="AE761" s="65"/>
      <c r="AF761" s="2"/>
      <c r="AG761" s="64"/>
      <c r="AH761" s="50"/>
      <c r="AI761" s="50"/>
      <c r="AJ761" s="50"/>
      <c r="AK761" s="50"/>
      <c r="AL761" s="50"/>
      <c r="AM761" s="50"/>
      <c r="AN761" s="65"/>
      <c r="AO761" s="65"/>
      <c r="AP761" s="65"/>
      <c r="AQ761" s="64"/>
      <c r="AR761" s="50"/>
      <c r="AS761" s="50"/>
      <c r="AT761" s="50"/>
      <c r="AU761" s="50"/>
      <c r="AV761" s="50"/>
      <c r="AW761" s="50"/>
      <c r="AX761" s="65"/>
      <c r="AY761" s="65"/>
      <c r="AZ761" s="65"/>
      <c r="BA761" s="64"/>
      <c r="BB761" s="50"/>
      <c r="BC761" s="50"/>
    </row>
    <row r="762" spans="1:55" x14ac:dyDescent="0.25">
      <c r="A762" s="50"/>
      <c r="C762" s="50"/>
      <c r="D762" s="50"/>
      <c r="E762" s="50"/>
      <c r="F762" s="50"/>
      <c r="G762" s="50"/>
      <c r="H762" s="50"/>
      <c r="I762" s="50"/>
      <c r="J762" s="50"/>
      <c r="K762" s="50"/>
      <c r="L762" s="50"/>
      <c r="M762" s="65"/>
      <c r="N762" s="65"/>
      <c r="O762" s="65"/>
      <c r="P762" s="64"/>
      <c r="Q762" s="50"/>
      <c r="R762" s="50"/>
      <c r="S762" s="50"/>
      <c r="T762" s="50"/>
      <c r="U762" s="50"/>
      <c r="V762" s="65"/>
      <c r="W762" s="65"/>
      <c r="X762" s="65"/>
      <c r="Y762" s="64"/>
      <c r="Z762" s="52"/>
      <c r="AA762" s="50"/>
      <c r="AB762" s="50"/>
      <c r="AC762" s="50"/>
      <c r="AD762" s="65"/>
      <c r="AE762" s="65"/>
      <c r="AF762" s="2"/>
      <c r="AG762" s="64"/>
      <c r="AH762" s="50"/>
      <c r="AI762" s="50"/>
      <c r="AJ762" s="50"/>
      <c r="AK762" s="50"/>
      <c r="AL762" s="50"/>
      <c r="AM762" s="50"/>
      <c r="AN762" s="65"/>
      <c r="AO762" s="65"/>
      <c r="AP762" s="65"/>
      <c r="AQ762" s="64"/>
      <c r="AR762" s="50"/>
      <c r="AS762" s="50"/>
      <c r="AT762" s="50"/>
      <c r="AU762" s="50"/>
      <c r="AV762" s="50"/>
      <c r="AW762" s="50"/>
      <c r="AX762" s="65"/>
      <c r="AY762" s="65"/>
      <c r="AZ762" s="65"/>
      <c r="BA762" s="64"/>
      <c r="BB762" s="50"/>
      <c r="BC762" s="50"/>
    </row>
    <row r="763" spans="1:55" x14ac:dyDescent="0.25">
      <c r="A763" s="50"/>
      <c r="C763" s="50"/>
      <c r="D763" s="50"/>
      <c r="E763" s="50"/>
      <c r="F763" s="50"/>
      <c r="G763" s="50"/>
      <c r="H763" s="50"/>
      <c r="I763" s="50"/>
      <c r="J763" s="50"/>
      <c r="K763" s="50"/>
      <c r="L763" s="50"/>
      <c r="M763" s="65"/>
      <c r="N763" s="65"/>
      <c r="O763" s="65"/>
      <c r="P763" s="64"/>
      <c r="Q763" s="50"/>
      <c r="R763" s="50"/>
      <c r="S763" s="50"/>
      <c r="T763" s="50"/>
      <c r="U763" s="50"/>
      <c r="V763" s="65"/>
      <c r="W763" s="65"/>
      <c r="X763" s="65"/>
      <c r="Y763" s="64"/>
      <c r="Z763" s="52"/>
      <c r="AA763" s="50"/>
      <c r="AB763" s="50"/>
      <c r="AC763" s="50"/>
      <c r="AD763" s="65"/>
      <c r="AE763" s="65"/>
      <c r="AF763" s="2"/>
      <c r="AG763" s="64"/>
      <c r="AH763" s="50"/>
      <c r="AI763" s="50"/>
      <c r="AJ763" s="50"/>
      <c r="AK763" s="50"/>
      <c r="AL763" s="50"/>
      <c r="AM763" s="50"/>
      <c r="AN763" s="65"/>
      <c r="AO763" s="65"/>
      <c r="AP763" s="65"/>
      <c r="AQ763" s="64"/>
      <c r="AR763" s="50"/>
      <c r="AS763" s="50"/>
      <c r="AT763" s="50"/>
      <c r="AU763" s="50"/>
      <c r="AV763" s="50"/>
      <c r="AW763" s="50"/>
      <c r="AX763" s="65"/>
      <c r="AY763" s="65"/>
      <c r="AZ763" s="65"/>
      <c r="BA763" s="64"/>
      <c r="BB763" s="50"/>
      <c r="BC763" s="50"/>
    </row>
  </sheetData>
  <autoFilter ref="A1:BC763">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6" showButton="0"/>
    <filterColumn colId="17" showButton="0"/>
    <filterColumn colId="18" showButton="0"/>
    <filterColumn colId="19" showButton="0"/>
    <filterColumn colId="20" showButton="0"/>
    <filterColumn colId="21" showButton="0"/>
    <filterColumn colId="22" showButton="0"/>
    <filterColumn colId="25" showButton="0"/>
    <filterColumn colId="26" showButton="0"/>
    <filterColumn colId="27" showButton="0"/>
    <filterColumn colId="28" showButton="0"/>
    <filterColumn colId="29" showButton="0"/>
    <filterColumn colId="30"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3" showButton="0"/>
    <filterColumn colId="44" showButton="0"/>
    <filterColumn colId="45" showButton="0"/>
    <filterColumn colId="46" showButton="0"/>
    <filterColumn colId="47" showButton="0"/>
    <filterColumn colId="48" showButton="0"/>
    <filterColumn colId="49" showButton="0"/>
    <filterColumn colId="50" showButton="0"/>
  </autoFilter>
  <sortState ref="A3:AM16">
    <sortCondition ref="A3:A16"/>
  </sortState>
  <mergeCells count="48">
    <mergeCell ref="BA1:BA3"/>
    <mergeCell ref="BB2:BB3"/>
    <mergeCell ref="Y1:Y3"/>
    <mergeCell ref="AG1:AG3"/>
    <mergeCell ref="Z2:Z3"/>
    <mergeCell ref="AA2:AA3"/>
    <mergeCell ref="AB2:AC2"/>
    <mergeCell ref="AD2:AD3"/>
    <mergeCell ref="AE2:AE3"/>
    <mergeCell ref="AF2:AF3"/>
    <mergeCell ref="Z1:AF1"/>
    <mergeCell ref="AH1:AP1"/>
    <mergeCell ref="AR1:AZ1"/>
    <mergeCell ref="AN2:AN3"/>
    <mergeCell ref="AO2:AO3"/>
    <mergeCell ref="AP2:AP3"/>
    <mergeCell ref="A1:A3"/>
    <mergeCell ref="B1:B3"/>
    <mergeCell ref="C1:C3"/>
    <mergeCell ref="D2:D3"/>
    <mergeCell ref="F2:F3"/>
    <mergeCell ref="E2:E3"/>
    <mergeCell ref="AY2:AY3"/>
    <mergeCell ref="AZ2:AZ3"/>
    <mergeCell ref="AQ1:AQ3"/>
    <mergeCell ref="Q2:Q3"/>
    <mergeCell ref="T2:U2"/>
    <mergeCell ref="V2:V3"/>
    <mergeCell ref="Q1:X1"/>
    <mergeCell ref="X2:X3"/>
    <mergeCell ref="AX2:AX3"/>
    <mergeCell ref="AR2:AS2"/>
    <mergeCell ref="AT2:AU2"/>
    <mergeCell ref="AV2:AW2"/>
    <mergeCell ref="AH2:AI2"/>
    <mergeCell ref="AJ2:AK2"/>
    <mergeCell ref="AL2:AM2"/>
    <mergeCell ref="P1:P3"/>
    <mergeCell ref="R2:S2"/>
    <mergeCell ref="W2:W3"/>
    <mergeCell ref="G2:G3"/>
    <mergeCell ref="H2:H3"/>
    <mergeCell ref="D1:O1"/>
    <mergeCell ref="O2:O3"/>
    <mergeCell ref="I2:J2"/>
    <mergeCell ref="K2:L2"/>
    <mergeCell ref="M2:M3"/>
    <mergeCell ref="N2:N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74"/>
  <sheetViews>
    <sheetView topLeftCell="A16" workbookViewId="0">
      <selection activeCell="I18" sqref="I18"/>
    </sheetView>
  </sheetViews>
  <sheetFormatPr defaultRowHeight="15" x14ac:dyDescent="0.25"/>
  <cols>
    <col min="2" max="2" width="77.140625" customWidth="1"/>
  </cols>
  <sheetData>
    <row r="1" spans="1:53" s="14" customFormat="1" ht="15.75" customHeight="1" x14ac:dyDescent="0.25">
      <c r="A1" s="127" t="s">
        <v>210</v>
      </c>
      <c r="B1" s="127"/>
      <c r="C1" s="127"/>
      <c r="D1" s="127"/>
    </row>
    <row r="2" spans="1:53" s="14" customFormat="1" ht="15.75" customHeight="1" x14ac:dyDescent="0.25">
      <c r="A2" s="128" t="s">
        <v>211</v>
      </c>
      <c r="B2" s="128"/>
    </row>
    <row r="3" spans="1:53" s="14" customFormat="1" ht="15.75" customHeight="1" x14ac:dyDescent="0.25">
      <c r="A3" s="127" t="s">
        <v>212</v>
      </c>
      <c r="B3" s="127"/>
      <c r="C3" s="128" t="s">
        <v>276</v>
      </c>
      <c r="D3" s="128"/>
      <c r="E3" s="128"/>
    </row>
    <row r="4" spans="1:53" s="14" customFormat="1" ht="15.75" customHeight="1" x14ac:dyDescent="0.25">
      <c r="A4" s="127" t="s">
        <v>213</v>
      </c>
      <c r="B4" s="127"/>
      <c r="C4" s="128" t="s">
        <v>214</v>
      </c>
      <c r="D4" s="128"/>
      <c r="E4" s="128"/>
    </row>
    <row r="5" spans="1:53" s="14" customFormat="1" ht="15.75" customHeight="1" x14ac:dyDescent="0.25">
      <c r="A5" s="127" t="s">
        <v>215</v>
      </c>
      <c r="B5" s="127"/>
      <c r="C5" s="44" t="s">
        <v>216</v>
      </c>
    </row>
    <row r="6" spans="1:53" s="14" customFormat="1" ht="15.75" customHeight="1" x14ac:dyDescent="0.25">
      <c r="A6" s="127" t="s">
        <v>217</v>
      </c>
      <c r="B6" s="127"/>
      <c r="C6" s="128" t="s">
        <v>218</v>
      </c>
      <c r="D6" s="128"/>
      <c r="E6" s="128"/>
      <c r="F6" s="128"/>
      <c r="G6" s="128"/>
    </row>
    <row r="7" spans="1:53" s="14" customFormat="1" ht="15.75" customHeight="1" x14ac:dyDescent="0.25"/>
    <row r="8" spans="1:53" s="14" customFormat="1" ht="15.75" customHeight="1" x14ac:dyDescent="0.25">
      <c r="A8" s="129" t="s">
        <v>219</v>
      </c>
      <c r="B8" s="129"/>
      <c r="C8" s="129"/>
      <c r="D8" s="129"/>
      <c r="E8" s="129"/>
    </row>
    <row r="9" spans="1:53" s="14" customFormat="1" ht="15.75" x14ac:dyDescent="0.25">
      <c r="A9" s="130" t="s">
        <v>220</v>
      </c>
      <c r="B9" s="130" t="s">
        <v>221</v>
      </c>
      <c r="C9" s="130" t="s">
        <v>222</v>
      </c>
      <c r="D9" s="130" t="s">
        <v>223</v>
      </c>
      <c r="E9" s="130" t="s">
        <v>224</v>
      </c>
      <c r="F9" s="131" t="s">
        <v>225</v>
      </c>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row>
    <row r="10" spans="1:53" s="14" customFormat="1" ht="15.75" x14ac:dyDescent="0.25">
      <c r="A10" s="130"/>
      <c r="B10" s="130"/>
      <c r="C10" s="130"/>
      <c r="D10" s="130"/>
      <c r="E10" s="130"/>
      <c r="F10" s="132" t="s">
        <v>226</v>
      </c>
      <c r="G10" s="132"/>
      <c r="H10" s="132"/>
      <c r="I10" s="132"/>
      <c r="J10" s="132"/>
      <c r="K10" s="132"/>
      <c r="L10" s="132"/>
      <c r="M10" s="132"/>
      <c r="N10" s="132"/>
      <c r="O10" s="132"/>
      <c r="P10" s="132"/>
      <c r="Q10" s="132"/>
      <c r="R10" s="132"/>
      <c r="S10" s="132"/>
      <c r="T10" s="132"/>
      <c r="U10" s="132" t="s">
        <v>227</v>
      </c>
      <c r="V10" s="132"/>
      <c r="W10" s="132"/>
      <c r="X10" s="132"/>
      <c r="Y10" s="132"/>
      <c r="Z10" s="132"/>
      <c r="AA10" s="132" t="s">
        <v>228</v>
      </c>
      <c r="AB10" s="132"/>
      <c r="AC10" s="132"/>
      <c r="AD10" s="132"/>
      <c r="AE10" s="132"/>
      <c r="AF10" s="132"/>
      <c r="AG10" s="132"/>
      <c r="AH10" s="132"/>
      <c r="AI10" s="132"/>
      <c r="AJ10" s="132" t="s">
        <v>229</v>
      </c>
      <c r="AK10" s="132"/>
      <c r="AL10" s="132"/>
      <c r="AM10" s="132"/>
      <c r="AN10" s="132"/>
      <c r="AO10" s="132"/>
      <c r="AP10" s="132"/>
      <c r="AQ10" s="132"/>
      <c r="AR10" s="132"/>
      <c r="AS10" s="132" t="s">
        <v>230</v>
      </c>
      <c r="AT10" s="132"/>
      <c r="AU10" s="132"/>
      <c r="AV10" s="132"/>
      <c r="AW10" s="132"/>
      <c r="AX10" s="132"/>
      <c r="AY10" s="132"/>
      <c r="AZ10" s="132"/>
      <c r="BA10" s="132"/>
    </row>
    <row r="11" spans="1:53" s="14" customFormat="1" ht="15.75" x14ac:dyDescent="0.25">
      <c r="A11" s="130"/>
      <c r="B11" s="130"/>
      <c r="C11" s="130"/>
      <c r="D11" s="130"/>
      <c r="E11" s="130"/>
      <c r="F11" s="133" t="s">
        <v>231</v>
      </c>
      <c r="G11" s="133"/>
      <c r="H11" s="133"/>
      <c r="I11" s="133"/>
      <c r="J11" s="133"/>
      <c r="K11" s="133"/>
      <c r="L11" s="133"/>
      <c r="M11" s="133"/>
      <c r="N11" s="133"/>
      <c r="O11" s="133"/>
      <c r="P11" s="133"/>
      <c r="Q11" s="133"/>
      <c r="R11" s="133"/>
      <c r="S11" s="133"/>
      <c r="T11" s="133"/>
      <c r="U11" s="133" t="s">
        <v>231</v>
      </c>
      <c r="V11" s="133"/>
      <c r="W11" s="133"/>
      <c r="X11" s="133"/>
      <c r="Y11" s="133"/>
      <c r="Z11" s="133"/>
      <c r="AA11" s="133" t="s">
        <v>231</v>
      </c>
      <c r="AB11" s="133"/>
      <c r="AC11" s="133"/>
      <c r="AD11" s="133"/>
      <c r="AE11" s="133"/>
      <c r="AF11" s="133"/>
      <c r="AG11" s="133"/>
      <c r="AH11" s="133"/>
      <c r="AI11" s="133"/>
      <c r="AJ11" s="133" t="s">
        <v>231</v>
      </c>
      <c r="AK11" s="133"/>
      <c r="AL11" s="133"/>
      <c r="AM11" s="133"/>
      <c r="AN11" s="133"/>
      <c r="AO11" s="133"/>
      <c r="AP11" s="133"/>
      <c r="AQ11" s="133"/>
      <c r="AR11" s="133"/>
      <c r="AS11" s="133" t="s">
        <v>231</v>
      </c>
      <c r="AT11" s="133"/>
      <c r="AU11" s="133"/>
      <c r="AV11" s="133"/>
      <c r="AW11" s="133"/>
      <c r="AX11" s="133"/>
      <c r="AY11" s="133"/>
      <c r="AZ11" s="133"/>
      <c r="BA11" s="133"/>
    </row>
    <row r="12" spans="1:53" s="14" customFormat="1" ht="78.75" customHeight="1" x14ac:dyDescent="0.25">
      <c r="A12" s="130"/>
      <c r="B12" s="130"/>
      <c r="C12" s="130"/>
      <c r="D12" s="130"/>
      <c r="E12" s="130"/>
      <c r="F12" s="134" t="s">
        <v>232</v>
      </c>
      <c r="G12" s="134"/>
      <c r="H12" s="134"/>
      <c r="I12" s="134"/>
      <c r="J12" s="134"/>
      <c r="K12" s="134"/>
      <c r="L12" s="134" t="s">
        <v>233</v>
      </c>
      <c r="M12" s="134"/>
      <c r="N12" s="134"/>
      <c r="O12" s="134" t="s">
        <v>234</v>
      </c>
      <c r="P12" s="134"/>
      <c r="Q12" s="134"/>
      <c r="R12" s="134"/>
      <c r="S12" s="134"/>
      <c r="T12" s="134"/>
      <c r="U12" s="134" t="s">
        <v>235</v>
      </c>
      <c r="V12" s="134"/>
      <c r="W12" s="134"/>
      <c r="X12" s="134" t="s">
        <v>236</v>
      </c>
      <c r="Y12" s="134"/>
      <c r="Z12" s="134"/>
      <c r="AA12" s="134" t="s">
        <v>237</v>
      </c>
      <c r="AB12" s="134"/>
      <c r="AC12" s="134"/>
      <c r="AD12" s="134" t="s">
        <v>238</v>
      </c>
      <c r="AE12" s="134"/>
      <c r="AF12" s="134"/>
      <c r="AG12" s="134" t="s">
        <v>239</v>
      </c>
      <c r="AH12" s="134"/>
      <c r="AI12" s="134"/>
      <c r="AJ12" s="134" t="s">
        <v>240</v>
      </c>
      <c r="AK12" s="134"/>
      <c r="AL12" s="134"/>
      <c r="AM12" s="134" t="s">
        <v>241</v>
      </c>
      <c r="AN12" s="134"/>
      <c r="AO12" s="134"/>
      <c r="AP12" s="134" t="s">
        <v>242</v>
      </c>
      <c r="AQ12" s="134"/>
      <c r="AR12" s="134"/>
      <c r="AS12" s="134" t="s">
        <v>243</v>
      </c>
      <c r="AT12" s="134"/>
      <c r="AU12" s="134"/>
      <c r="AV12" s="134" t="s">
        <v>244</v>
      </c>
      <c r="AW12" s="134"/>
      <c r="AX12" s="134"/>
      <c r="AY12" s="134" t="s">
        <v>245</v>
      </c>
      <c r="AZ12" s="134"/>
      <c r="BA12" s="134"/>
    </row>
    <row r="13" spans="1:53" s="14" customFormat="1" ht="78.75" customHeight="1" x14ac:dyDescent="0.25">
      <c r="A13" s="130"/>
      <c r="B13" s="130"/>
      <c r="C13" s="130"/>
      <c r="D13" s="130"/>
      <c r="E13" s="130"/>
      <c r="F13" s="134" t="s">
        <v>246</v>
      </c>
      <c r="G13" s="134"/>
      <c r="H13" s="134"/>
      <c r="I13" s="134" t="s">
        <v>247</v>
      </c>
      <c r="J13" s="134"/>
      <c r="K13" s="134"/>
      <c r="L13" s="134" t="s">
        <v>248</v>
      </c>
      <c r="M13" s="134"/>
      <c r="N13" s="134"/>
      <c r="O13" s="134" t="s">
        <v>249</v>
      </c>
      <c r="P13" s="134"/>
      <c r="Q13" s="134"/>
      <c r="R13" s="134" t="s">
        <v>250</v>
      </c>
      <c r="S13" s="134"/>
      <c r="T13" s="134"/>
      <c r="U13" s="134" t="s">
        <v>251</v>
      </c>
      <c r="V13" s="134"/>
      <c r="W13" s="134"/>
      <c r="X13" s="134" t="s">
        <v>252</v>
      </c>
      <c r="Y13" s="134"/>
      <c r="Z13" s="134"/>
      <c r="AA13" s="134" t="s">
        <v>253</v>
      </c>
      <c r="AB13" s="134"/>
      <c r="AC13" s="134"/>
      <c r="AD13" s="134" t="s">
        <v>254</v>
      </c>
      <c r="AE13" s="134"/>
      <c r="AF13" s="134"/>
      <c r="AG13" s="134" t="s">
        <v>255</v>
      </c>
      <c r="AH13" s="134"/>
      <c r="AI13" s="134"/>
      <c r="AJ13" s="134" t="s">
        <v>256</v>
      </c>
      <c r="AK13" s="134"/>
      <c r="AL13" s="134"/>
      <c r="AM13" s="134" t="s">
        <v>257</v>
      </c>
      <c r="AN13" s="134"/>
      <c r="AO13" s="134"/>
      <c r="AP13" s="134" t="s">
        <v>258</v>
      </c>
      <c r="AQ13" s="134"/>
      <c r="AR13" s="134"/>
      <c r="AS13" s="134" t="s">
        <v>259</v>
      </c>
      <c r="AT13" s="134"/>
      <c r="AU13" s="134"/>
      <c r="AV13" s="134" t="s">
        <v>260</v>
      </c>
      <c r="AW13" s="134"/>
      <c r="AX13" s="134"/>
      <c r="AY13" s="134" t="s">
        <v>261</v>
      </c>
      <c r="AZ13" s="134"/>
      <c r="BA13" s="134"/>
    </row>
    <row r="14" spans="1:53" s="14" customFormat="1" ht="15.75" customHeight="1" x14ac:dyDescent="0.25">
      <c r="A14" s="130"/>
      <c r="B14" s="130"/>
      <c r="C14" s="130"/>
      <c r="D14" s="130"/>
      <c r="E14" s="130"/>
      <c r="F14" s="45" t="s">
        <v>262</v>
      </c>
      <c r="G14" s="134" t="s">
        <v>263</v>
      </c>
      <c r="H14" s="134"/>
      <c r="I14" s="45" t="s">
        <v>262</v>
      </c>
      <c r="J14" s="134" t="s">
        <v>263</v>
      </c>
      <c r="K14" s="134"/>
      <c r="L14" s="45" t="s">
        <v>262</v>
      </c>
      <c r="M14" s="134" t="s">
        <v>263</v>
      </c>
      <c r="N14" s="134"/>
      <c r="O14" s="45" t="s">
        <v>262</v>
      </c>
      <c r="P14" s="134" t="s">
        <v>263</v>
      </c>
      <c r="Q14" s="134"/>
      <c r="R14" s="45" t="s">
        <v>262</v>
      </c>
      <c r="S14" s="134" t="s">
        <v>263</v>
      </c>
      <c r="T14" s="134"/>
      <c r="U14" s="45" t="s">
        <v>262</v>
      </c>
      <c r="V14" s="134" t="s">
        <v>263</v>
      </c>
      <c r="W14" s="134"/>
      <c r="X14" s="45" t="s">
        <v>262</v>
      </c>
      <c r="Y14" s="134" t="s">
        <v>263</v>
      </c>
      <c r="Z14" s="134"/>
      <c r="AA14" s="45" t="s">
        <v>262</v>
      </c>
      <c r="AB14" s="134" t="s">
        <v>263</v>
      </c>
      <c r="AC14" s="134"/>
      <c r="AD14" s="45" t="s">
        <v>262</v>
      </c>
      <c r="AE14" s="134" t="s">
        <v>263</v>
      </c>
      <c r="AF14" s="134"/>
      <c r="AG14" s="45" t="s">
        <v>262</v>
      </c>
      <c r="AH14" s="134" t="s">
        <v>263</v>
      </c>
      <c r="AI14" s="134"/>
      <c r="AJ14" s="45" t="s">
        <v>262</v>
      </c>
      <c r="AK14" s="134" t="s">
        <v>263</v>
      </c>
      <c r="AL14" s="134"/>
      <c r="AM14" s="45" t="s">
        <v>262</v>
      </c>
      <c r="AN14" s="134" t="s">
        <v>263</v>
      </c>
      <c r="AO14" s="134"/>
      <c r="AP14" s="45" t="s">
        <v>262</v>
      </c>
      <c r="AQ14" s="134" t="s">
        <v>263</v>
      </c>
      <c r="AR14" s="134"/>
      <c r="AS14" s="45" t="s">
        <v>262</v>
      </c>
      <c r="AT14" s="134" t="s">
        <v>263</v>
      </c>
      <c r="AU14" s="134"/>
      <c r="AV14" s="45" t="s">
        <v>262</v>
      </c>
      <c r="AW14" s="134" t="s">
        <v>263</v>
      </c>
      <c r="AX14" s="134"/>
      <c r="AY14" s="45" t="s">
        <v>262</v>
      </c>
      <c r="AZ14" s="134" t="s">
        <v>263</v>
      </c>
      <c r="BA14" s="134"/>
    </row>
    <row r="15" spans="1:53" ht="15.75" x14ac:dyDescent="0.25">
      <c r="A15" s="110">
        <f>Лист1!A3</f>
        <v>55</v>
      </c>
      <c r="B15" s="46" t="str">
        <f>'для bus.gov.ru'!B4</f>
        <v>МБДОУ «Детский сад №2»</v>
      </c>
      <c r="C15" s="46">
        <f>'для bus.gov.ru'!C4</f>
        <v>162</v>
      </c>
      <c r="D15" s="46">
        <f>'для bus.gov.ru'!D4</f>
        <v>120</v>
      </c>
      <c r="E15" s="46">
        <f>'для bus.gov.ru'!E4</f>
        <v>0.7407407407407407</v>
      </c>
      <c r="F15" s="47" t="s">
        <v>264</v>
      </c>
      <c r="G15" s="48">
        <f>'Рейтинговая таблица организаций'!D4</f>
        <v>9</v>
      </c>
      <c r="H15" s="48">
        <f>'Рейтинговая таблица организаций'!E4</f>
        <v>10</v>
      </c>
      <c r="I15" s="47" t="s">
        <v>265</v>
      </c>
      <c r="J15" s="48">
        <f>'Рейтинговая таблица организаций'!F4</f>
        <v>36</v>
      </c>
      <c r="K15" s="48">
        <f>'Рейтинговая таблица организаций'!G4</f>
        <v>39</v>
      </c>
      <c r="L15" s="49" t="str">
        <f>IF('Рейтинговая таблица организаций'!H4&lt;1,"Отсутствуют или не функционируют дистанционные способы взаимодействия",(IF('Рейтинговая таблица организаций'!H4&lt;4,"В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5" s="49">
        <f>'Рейтинговая таблица организаций'!H4</f>
        <v>6</v>
      </c>
      <c r="N15" s="49">
        <f>IF('Рейтинговая таблица организаций'!H4&lt;1,0,(IF('Рейтинговая таблица организаций'!H4&lt;4,30,100)))</f>
        <v>100</v>
      </c>
      <c r="O15" s="49" t="s">
        <v>266</v>
      </c>
      <c r="P15" s="49">
        <f>'Рейтинговая таблица организаций'!I4</f>
        <v>95</v>
      </c>
      <c r="Q15" s="49">
        <f>'Рейтинговая таблица организаций'!J4</f>
        <v>95</v>
      </c>
      <c r="R15" s="49" t="s">
        <v>267</v>
      </c>
      <c r="S15" s="49">
        <f>'Рейтинговая таблица организаций'!K4</f>
        <v>91</v>
      </c>
      <c r="T15" s="49">
        <f>'Рейтинговая таблица организаций'!L4</f>
        <v>93</v>
      </c>
      <c r="U15" s="49" t="str">
        <f>IF('Рейтинговая таблица организаций'!Q4&lt;1,"Отсутствуют комфортные условия",(IF('Рейтинговая таблица организаций'!Q4&lt;5,"Количество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5" s="49">
        <f>'Рейтинговая таблица организаций'!Q4</f>
        <v>5</v>
      </c>
      <c r="W15" s="49">
        <f>IF('Рейтинговая таблица организаций'!Q4&lt;1,0,(IF('Рейтинговая таблица организаций'!Q4&lt;4,20,100)))</f>
        <v>100</v>
      </c>
      <c r="X15" s="49" t="s">
        <v>268</v>
      </c>
      <c r="Y15" s="49">
        <f>'Рейтинговая таблица организаций'!T4</f>
        <v>118</v>
      </c>
      <c r="Z15" s="49">
        <f>'Рейтинговая таблица организаций'!U4</f>
        <v>120</v>
      </c>
      <c r="AA15" s="49" t="str">
        <f>IF('Рейтинговая таблица организаций'!Z4&lt;1,"Отсутствуют условия доступности для инвалидов",(IF('Рейтинговая таблица организаций'!Z4&lt;5,"Количество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15" s="63">
        <f>'Рейтинговая таблица организаций'!Z4</f>
        <v>1</v>
      </c>
      <c r="AC15" s="49">
        <f>IF('Рейтинговая таблица организаций'!Z4&lt;1,0,(IF('Рейтинговая таблица организаций'!Z4&lt;5,20,100)))</f>
        <v>20</v>
      </c>
      <c r="AD15" s="49" t="str">
        <f>IF('Рейтинговая таблица организаций'!AA4&lt;1,"Отсутствуют условия доступности, позволяющие инвалидам получать услуги наравне с другими",(IF('Рейтинговая таблица организаций'!AA4&lt;5,"Количество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15" s="49">
        <f>'Рейтинговая таблица организаций'!AA4</f>
        <v>5</v>
      </c>
      <c r="AF15" s="49">
        <f>IF('Рейтинговая таблица организаций'!AA4&lt;1,0,(IF('Рейтинговая таблица организаций'!AA4&lt;5,20,100)))</f>
        <v>100</v>
      </c>
      <c r="AG15" s="49" t="s">
        <v>269</v>
      </c>
      <c r="AH15" s="49">
        <f>'Рейтинговая таблица организаций'!AB4</f>
        <v>36</v>
      </c>
      <c r="AI15" s="49">
        <f>'Рейтинговая таблица организаций'!AC4</f>
        <v>36</v>
      </c>
      <c r="AJ15" s="49" t="s">
        <v>270</v>
      </c>
      <c r="AK15" s="49">
        <f>'Рейтинговая таблица организаций'!AH4</f>
        <v>117</v>
      </c>
      <c r="AL15" s="49">
        <f>'Рейтинговая таблица организаций'!AI4</f>
        <v>120</v>
      </c>
      <c r="AM15" s="49" t="s">
        <v>271</v>
      </c>
      <c r="AN15" s="49">
        <f>'Рейтинговая таблица организаций'!AJ4</f>
        <v>119</v>
      </c>
      <c r="AO15" s="49">
        <f>'Рейтинговая таблица организаций'!AK4</f>
        <v>120</v>
      </c>
      <c r="AP15" s="49" t="s">
        <v>272</v>
      </c>
      <c r="AQ15" s="49">
        <f>'Рейтинговая таблица организаций'!AL4</f>
        <v>80</v>
      </c>
      <c r="AR15" s="49">
        <f>'Рейтинговая таблица организаций'!AM4</f>
        <v>82</v>
      </c>
      <c r="AS15" s="49" t="s">
        <v>273</v>
      </c>
      <c r="AT15" s="49">
        <f>'Рейтинговая таблица организаций'!AR4</f>
        <v>117</v>
      </c>
      <c r="AU15" s="49">
        <f>'Рейтинговая таблица организаций'!AS4</f>
        <v>120</v>
      </c>
      <c r="AV15" s="49" t="s">
        <v>274</v>
      </c>
      <c r="AW15" s="49">
        <f>'Рейтинговая таблица организаций'!AT4</f>
        <v>118</v>
      </c>
      <c r="AX15" s="49">
        <f>'Рейтинговая таблица организаций'!AU4</f>
        <v>120</v>
      </c>
      <c r="AY15" s="49" t="s">
        <v>275</v>
      </c>
      <c r="AZ15" s="49">
        <f>'Рейтинговая таблица организаций'!AV4</f>
        <v>118</v>
      </c>
      <c r="BA15" s="49">
        <f>'Рейтинговая таблица организаций'!AW4</f>
        <v>120</v>
      </c>
    </row>
    <row r="16" spans="1:53" ht="15.75" x14ac:dyDescent="0.25">
      <c r="A16" s="110">
        <f>Лист1!A4</f>
        <v>56</v>
      </c>
      <c r="B16" s="46" t="str">
        <f>'для bus.gov.ru'!B5</f>
        <v>МБДОУ «Детский сад №3»</v>
      </c>
      <c r="C16" s="46">
        <f>'для bus.gov.ru'!C5</f>
        <v>251</v>
      </c>
      <c r="D16" s="46">
        <f>'для bus.gov.ru'!D5</f>
        <v>96</v>
      </c>
      <c r="E16" s="46">
        <f>'для bus.gov.ru'!E5</f>
        <v>0.38247011952191234</v>
      </c>
      <c r="F16" s="47" t="s">
        <v>264</v>
      </c>
      <c r="G16" s="48">
        <f>'Рейтинговая таблица организаций'!D5</f>
        <v>11</v>
      </c>
      <c r="H16" s="48">
        <f>'Рейтинговая таблица организаций'!E5</f>
        <v>11</v>
      </c>
      <c r="I16" s="47" t="s">
        <v>265</v>
      </c>
      <c r="J16" s="48">
        <f>'Рейтинговая таблица организаций'!F5</f>
        <v>40</v>
      </c>
      <c r="K16" s="48">
        <f>'Рейтинговая таблица организаций'!G5</f>
        <v>40</v>
      </c>
      <c r="L16" s="49" t="str">
        <f>IF('Рейтинговая таблица организаций'!H5&lt;1,"Отсутствуют или не функционируют дистанционные способы взаимодействия",(IF('Рейтинговая таблица организаций'!H5&lt;4,"В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6" s="49">
        <f>'Рейтинговая таблица организаций'!H5</f>
        <v>6</v>
      </c>
      <c r="N16" s="49">
        <f>IF('Рейтинговая таблица организаций'!H5&lt;1,0,(IF('Рейтинговая таблица организаций'!H5&lt;4,30,100)))</f>
        <v>100</v>
      </c>
      <c r="O16" s="49" t="s">
        <v>266</v>
      </c>
      <c r="P16" s="49">
        <f>'Рейтинговая таблица организаций'!I5</f>
        <v>54</v>
      </c>
      <c r="Q16" s="49">
        <f>'Рейтинговая таблица организаций'!J5</f>
        <v>54</v>
      </c>
      <c r="R16" s="49" t="s">
        <v>267</v>
      </c>
      <c r="S16" s="49">
        <f>'Рейтинговая таблица организаций'!K5</f>
        <v>35</v>
      </c>
      <c r="T16" s="49">
        <f>'Рейтинговая таблица организаций'!L5</f>
        <v>35</v>
      </c>
      <c r="U16" s="49" t="str">
        <f>IF('Рейтинговая таблица организаций'!Q5&lt;1,"Отсутствуют комфортные условия",(IF('Рейтинговая таблица организаций'!Q5&lt;5,"Количество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6" s="49">
        <f>'Рейтинговая таблица организаций'!Q5</f>
        <v>5</v>
      </c>
      <c r="W16" s="49">
        <f>IF('Рейтинговая таблица организаций'!Q5&lt;1,0,(IF('Рейтинговая таблица организаций'!Q5&lt;4,20,100)))</f>
        <v>100</v>
      </c>
      <c r="X16" s="49" t="s">
        <v>268</v>
      </c>
      <c r="Y16" s="49">
        <f>'Рейтинговая таблица организаций'!T5</f>
        <v>96</v>
      </c>
      <c r="Z16" s="49">
        <f>'Рейтинговая таблица организаций'!U5</f>
        <v>96</v>
      </c>
      <c r="AA16" s="49" t="str">
        <f>IF('Рейтинговая таблица организаций'!Z5&lt;1,"Отсутствуют условия доступности для инвалидов",(IF('Рейтинговая таблица организаций'!Z5&lt;5,"Количество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16" s="63">
        <f>'Рейтинговая таблица организаций'!Z5</f>
        <v>1</v>
      </c>
      <c r="AC16" s="49">
        <f>IF('Рейтинговая таблица организаций'!Z5&lt;1,0,(IF('Рейтинговая таблица организаций'!Z5&lt;5,20,100)))</f>
        <v>20</v>
      </c>
      <c r="AD16" s="49" t="str">
        <f>IF('Рейтинговая таблица организаций'!AA5&lt;1,"Отсутствуют условия доступности, позволяющие инвалидам получать услуги наравне с другими",(IF('Рейтинговая таблица организаций'!AA5&lt;5,"Количество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6" s="49">
        <f>'Рейтинговая таблица организаций'!AA5</f>
        <v>1</v>
      </c>
      <c r="AF16" s="49">
        <f>IF('Рейтинговая таблица организаций'!AA5&lt;1,0,(IF('Рейтинговая таблица организаций'!AA5&lt;5,20,100)))</f>
        <v>20</v>
      </c>
      <c r="AG16" s="49" t="s">
        <v>269</v>
      </c>
      <c r="AH16" s="49">
        <f>'Рейтинговая таблица организаций'!AB5</f>
        <v>19</v>
      </c>
      <c r="AI16" s="49">
        <f>'Рейтинговая таблица организаций'!AC5</f>
        <v>19</v>
      </c>
      <c r="AJ16" s="49" t="s">
        <v>270</v>
      </c>
      <c r="AK16" s="49">
        <f>'Рейтинговая таблица организаций'!AH5</f>
        <v>96</v>
      </c>
      <c r="AL16" s="49">
        <f>'Рейтинговая таблица организаций'!AI5</f>
        <v>96</v>
      </c>
      <c r="AM16" s="49" t="s">
        <v>271</v>
      </c>
      <c r="AN16" s="49">
        <f>'Рейтинговая таблица организаций'!AJ5</f>
        <v>95</v>
      </c>
      <c r="AO16" s="49">
        <f>'Рейтинговая таблица организаций'!AK5</f>
        <v>96</v>
      </c>
      <c r="AP16" s="49" t="s">
        <v>272</v>
      </c>
      <c r="AQ16" s="49">
        <f>'Рейтинговая таблица организаций'!AL5</f>
        <v>46</v>
      </c>
      <c r="AR16" s="49">
        <f>'Рейтинговая таблица организаций'!AM5</f>
        <v>46</v>
      </c>
      <c r="AS16" s="49" t="s">
        <v>273</v>
      </c>
      <c r="AT16" s="49">
        <f>'Рейтинговая таблица организаций'!AR5</f>
        <v>95</v>
      </c>
      <c r="AU16" s="49">
        <f>'Рейтинговая таблица организаций'!AS5</f>
        <v>96</v>
      </c>
      <c r="AV16" s="49" t="s">
        <v>274</v>
      </c>
      <c r="AW16" s="49">
        <f>'Рейтинговая таблица организаций'!AT5</f>
        <v>96</v>
      </c>
      <c r="AX16" s="49">
        <f>'Рейтинговая таблица организаций'!AU5</f>
        <v>96</v>
      </c>
      <c r="AY16" s="49" t="s">
        <v>275</v>
      </c>
      <c r="AZ16" s="49">
        <f>'Рейтинговая таблица организаций'!AV5</f>
        <v>96</v>
      </c>
      <c r="BA16" s="49">
        <f>'Рейтинговая таблица организаций'!AW5</f>
        <v>96</v>
      </c>
    </row>
    <row r="17" spans="1:53" ht="15.75" x14ac:dyDescent="0.25">
      <c r="A17" s="110">
        <f>Лист1!A5</f>
        <v>57</v>
      </c>
      <c r="B17" s="46" t="str">
        <f>'для bus.gov.ru'!B6</f>
        <v>МБДОУ «Детский сад №4»</v>
      </c>
      <c r="C17" s="46">
        <f>'для bus.gov.ru'!C6</f>
        <v>150</v>
      </c>
      <c r="D17" s="46">
        <f>'для bus.gov.ru'!D6</f>
        <v>59</v>
      </c>
      <c r="E17" s="46">
        <f>'для bus.gov.ru'!E6</f>
        <v>0.39333333333333331</v>
      </c>
      <c r="F17" s="47" t="s">
        <v>264</v>
      </c>
      <c r="G17" s="48">
        <f>'Рейтинговая таблица организаций'!D6</f>
        <v>11</v>
      </c>
      <c r="H17" s="48">
        <f>'Рейтинговая таблица организаций'!E6</f>
        <v>11</v>
      </c>
      <c r="I17" s="47" t="s">
        <v>265</v>
      </c>
      <c r="J17" s="48">
        <f>'Рейтинговая таблица организаций'!F6</f>
        <v>40</v>
      </c>
      <c r="K17" s="48">
        <f>'Рейтинговая таблица организаций'!G6</f>
        <v>40</v>
      </c>
      <c r="L17" s="49" t="str">
        <f>IF('Рейтинговая таблица организаций'!H6&lt;1,"Отсутствуют или не функционируют дистанционные способы взаимодействия",(IF('Рейтинговая таблица организаций'!H6&lt;4,"В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7" s="49">
        <f>'Рейтинговая таблица организаций'!H6</f>
        <v>6</v>
      </c>
      <c r="N17" s="49">
        <f>IF('Рейтинговая таблица организаций'!H6&lt;1,0,(IF('Рейтинговая таблица организаций'!H6&lt;4,30,100)))</f>
        <v>100</v>
      </c>
      <c r="O17" s="49" t="s">
        <v>266</v>
      </c>
      <c r="P17" s="49">
        <f>'Рейтинговая таблица организаций'!I6</f>
        <v>37</v>
      </c>
      <c r="Q17" s="49">
        <f>'Рейтинговая таблица организаций'!J6</f>
        <v>38</v>
      </c>
      <c r="R17" s="49" t="s">
        <v>267</v>
      </c>
      <c r="S17" s="49">
        <f>'Рейтинговая таблица организаций'!K6</f>
        <v>31</v>
      </c>
      <c r="T17" s="49">
        <f>'Рейтинговая таблица организаций'!L6</f>
        <v>31</v>
      </c>
      <c r="U17" s="49" t="str">
        <f>IF('Рейтинговая таблица организаций'!Q6&lt;1,"Отсутствуют комфортные условия",(IF('Рейтинговая таблица организаций'!Q6&lt;5,"Количество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7" s="49">
        <f>'Рейтинговая таблица организаций'!Q6</f>
        <v>5</v>
      </c>
      <c r="W17" s="49">
        <f>IF('Рейтинговая таблица организаций'!Q6&lt;1,0,(IF('Рейтинговая таблица организаций'!Q6&lt;4,20,100)))</f>
        <v>100</v>
      </c>
      <c r="X17" s="49" t="s">
        <v>268</v>
      </c>
      <c r="Y17" s="49">
        <f>'Рейтинговая таблица организаций'!T6</f>
        <v>58</v>
      </c>
      <c r="Z17" s="49">
        <f>'Рейтинговая таблица организаций'!U6</f>
        <v>59</v>
      </c>
      <c r="AA17" s="49" t="str">
        <f>IF('Рейтинговая таблица организаций'!Z6&lt;1,"Отсутствуют условия доступности для инвалидов",(IF('Рейтинговая таблица организаций'!Z6&lt;5,"Количество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17" s="63">
        <f>'Рейтинговая таблица организаций'!Z6</f>
        <v>2</v>
      </c>
      <c r="AC17" s="49">
        <f>IF('Рейтинговая таблица организаций'!Z6&lt;1,0,(IF('Рейтинговая таблица организаций'!Z6&lt;5,20,100)))</f>
        <v>20</v>
      </c>
      <c r="AD17" s="49" t="str">
        <f>IF('Рейтинговая таблица организаций'!AA6&lt;1,"Отсутствуют условия доступности, позволяющие инвалидам получать услуги наравне с другими",(IF('Рейтинговая таблица организаций'!AA6&lt;5,"Количество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17" s="49">
        <f>'Рейтинговая таблица организаций'!AA6</f>
        <v>5</v>
      </c>
      <c r="AF17" s="49">
        <f>IF('Рейтинговая таблица организаций'!AA6&lt;1,0,(IF('Рейтинговая таблица организаций'!AA6&lt;5,20,100)))</f>
        <v>100</v>
      </c>
      <c r="AG17" s="49" t="s">
        <v>269</v>
      </c>
      <c r="AH17" s="49">
        <f>'Рейтинговая таблица организаций'!AB6</f>
        <v>3</v>
      </c>
      <c r="AI17" s="49">
        <f>'Рейтинговая таблица организаций'!AC6</f>
        <v>3</v>
      </c>
      <c r="AJ17" s="49" t="s">
        <v>270</v>
      </c>
      <c r="AK17" s="49">
        <f>'Рейтинговая таблица организаций'!AH6</f>
        <v>59</v>
      </c>
      <c r="AL17" s="49">
        <f>'Рейтинговая таблица организаций'!AI6</f>
        <v>59</v>
      </c>
      <c r="AM17" s="49" t="s">
        <v>271</v>
      </c>
      <c r="AN17" s="49">
        <f>'Рейтинговая таблица организаций'!AJ6</f>
        <v>58</v>
      </c>
      <c r="AO17" s="49">
        <f>'Рейтинговая таблица организаций'!AK6</f>
        <v>59</v>
      </c>
      <c r="AP17" s="49" t="s">
        <v>272</v>
      </c>
      <c r="AQ17" s="49">
        <f>'Рейтинговая таблица организаций'!AL6</f>
        <v>31</v>
      </c>
      <c r="AR17" s="49">
        <f>'Рейтинговая таблица организаций'!AM6</f>
        <v>31</v>
      </c>
      <c r="AS17" s="49" t="s">
        <v>273</v>
      </c>
      <c r="AT17" s="49">
        <f>'Рейтинговая таблица организаций'!AR6</f>
        <v>59</v>
      </c>
      <c r="AU17" s="49">
        <f>'Рейтинговая таблица организаций'!AS6</f>
        <v>59</v>
      </c>
      <c r="AV17" s="49" t="s">
        <v>274</v>
      </c>
      <c r="AW17" s="49">
        <f>'Рейтинговая таблица организаций'!AT6</f>
        <v>59</v>
      </c>
      <c r="AX17" s="49">
        <f>'Рейтинговая таблица организаций'!AU6</f>
        <v>59</v>
      </c>
      <c r="AY17" s="49" t="s">
        <v>275</v>
      </c>
      <c r="AZ17" s="49">
        <f>'Рейтинговая таблица организаций'!AV6</f>
        <v>59</v>
      </c>
      <c r="BA17" s="49">
        <f>'Рейтинговая таблица организаций'!AW6</f>
        <v>59</v>
      </c>
    </row>
    <row r="18" spans="1:53" ht="15.75" x14ac:dyDescent="0.25">
      <c r="A18" s="110">
        <f>Лист1!A6</f>
        <v>58</v>
      </c>
      <c r="B18" s="46" t="str">
        <f>'для bus.gov.ru'!B7</f>
        <v>МБДОУ «ЦРР-детский сад №7»</v>
      </c>
      <c r="C18" s="46">
        <f>'для bus.gov.ru'!C7</f>
        <v>531</v>
      </c>
      <c r="D18" s="46">
        <f>'для bus.gov.ru'!D7</f>
        <v>213</v>
      </c>
      <c r="E18" s="46">
        <f>'для bus.gov.ru'!E7</f>
        <v>0.40112994350282488</v>
      </c>
      <c r="F18" s="47" t="s">
        <v>264</v>
      </c>
      <c r="G18" s="48">
        <f>'Рейтинговая таблица организаций'!D7</f>
        <v>9</v>
      </c>
      <c r="H18" s="48">
        <f>'Рейтинговая таблица организаций'!E7</f>
        <v>10</v>
      </c>
      <c r="I18" s="47" t="s">
        <v>265</v>
      </c>
      <c r="J18" s="48">
        <f>'Рейтинговая таблица организаций'!F7</f>
        <v>35.5</v>
      </c>
      <c r="K18" s="48">
        <f>'Рейтинговая таблица организаций'!G7</f>
        <v>38</v>
      </c>
      <c r="L18" s="49" t="str">
        <f>IF('Рейтинговая таблица организаций'!H7&lt;1,"Отсутствуют или не функционируют дистанционные способы взаимодействия",(IF('Рейтинговая таблица организаций'!H7&lt;4,"В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8" s="49">
        <f>'Рейтинговая таблица организаций'!H7</f>
        <v>6</v>
      </c>
      <c r="N18" s="49">
        <f>IF('Рейтинговая таблица организаций'!H7&lt;1,0,(IF('Рейтинговая таблица организаций'!H7&lt;4,30,100)))</f>
        <v>100</v>
      </c>
      <c r="O18" s="49" t="s">
        <v>266</v>
      </c>
      <c r="P18" s="49">
        <f>'Рейтинговая таблица организаций'!I7</f>
        <v>97</v>
      </c>
      <c r="Q18" s="49">
        <f>'Рейтинговая таблица организаций'!J7</f>
        <v>97</v>
      </c>
      <c r="R18" s="49" t="s">
        <v>267</v>
      </c>
      <c r="S18" s="49">
        <f>'Рейтинговая таблица организаций'!K7</f>
        <v>57</v>
      </c>
      <c r="T18" s="49">
        <f>'Рейтинговая таблица организаций'!L7</f>
        <v>57</v>
      </c>
      <c r="U18" s="49" t="str">
        <f>IF('Рейтинговая таблица организаций'!Q7&lt;1,"Отсутствуют комфортные условия",(IF('Рейтинговая таблица организаций'!Q7&lt;5,"Количество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8" s="49">
        <f>'Рейтинговая таблица организаций'!Q7</f>
        <v>5</v>
      </c>
      <c r="W18" s="49">
        <f>IF('Рейтинговая таблица организаций'!Q7&lt;1,0,(IF('Рейтинговая таблица организаций'!Q7&lt;4,20,100)))</f>
        <v>100</v>
      </c>
      <c r="X18" s="49" t="s">
        <v>268</v>
      </c>
      <c r="Y18" s="49">
        <f>'Рейтинговая таблица организаций'!T7</f>
        <v>209</v>
      </c>
      <c r="Z18" s="49">
        <f>'Рейтинговая таблица организаций'!U7</f>
        <v>213</v>
      </c>
      <c r="AA18" s="49" t="str">
        <f>IF('Рейтинговая таблица организаций'!Z7&lt;1,"Отсутствуют условия доступности для инвалидов",(IF('Рейтинговая таблица организаций'!Z7&lt;5,"Количество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18" s="63">
        <f>'Рейтинговая таблица организаций'!Z7</f>
        <v>2</v>
      </c>
      <c r="AC18" s="49">
        <f>IF('Рейтинговая таблица организаций'!Z7&lt;1,0,(IF('Рейтинговая таблица организаций'!Z7&lt;5,20,100)))</f>
        <v>20</v>
      </c>
      <c r="AD18" s="49" t="str">
        <f>IF('Рейтинговая таблица организаций'!AA7&lt;1,"Отсутствуют условия доступности, позволяющие инвалидам получать услуги наравне с другими",(IF('Рейтинговая таблица организаций'!AA7&lt;5,"Количество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18" s="49">
        <f>'Рейтинговая таблица организаций'!AA7</f>
        <v>5</v>
      </c>
      <c r="AF18" s="49">
        <f>IF('Рейтинговая таблица организаций'!AA7&lt;1,0,(IF('Рейтинговая таблица организаций'!AA7&lt;5,20,100)))</f>
        <v>100</v>
      </c>
      <c r="AG18" s="49" t="s">
        <v>269</v>
      </c>
      <c r="AH18" s="49">
        <f>'Рейтинговая таблица организаций'!AB7</f>
        <v>32</v>
      </c>
      <c r="AI18" s="49">
        <f>'Рейтинговая таблица организаций'!AC7</f>
        <v>32</v>
      </c>
      <c r="AJ18" s="49" t="s">
        <v>270</v>
      </c>
      <c r="AK18" s="49">
        <f>'Рейтинговая таблица организаций'!AH7</f>
        <v>209</v>
      </c>
      <c r="AL18" s="49">
        <f>'Рейтинговая таблица организаций'!AI7</f>
        <v>213</v>
      </c>
      <c r="AM18" s="49" t="s">
        <v>271</v>
      </c>
      <c r="AN18" s="49">
        <f>'Рейтинговая таблица организаций'!AJ7</f>
        <v>207</v>
      </c>
      <c r="AO18" s="49">
        <f>'Рейтинговая таблица организаций'!AK7</f>
        <v>213</v>
      </c>
      <c r="AP18" s="49" t="s">
        <v>272</v>
      </c>
      <c r="AQ18" s="49">
        <f>'Рейтинговая таблица организаций'!AL7</f>
        <v>107</v>
      </c>
      <c r="AR18" s="49">
        <f>'Рейтинговая таблица организаций'!AM7</f>
        <v>109</v>
      </c>
      <c r="AS18" s="49" t="s">
        <v>273</v>
      </c>
      <c r="AT18" s="49">
        <f>'Рейтинговая таблица организаций'!AR7</f>
        <v>211</v>
      </c>
      <c r="AU18" s="49">
        <f>'Рейтинговая таблица организаций'!AS7</f>
        <v>213</v>
      </c>
      <c r="AV18" s="49" t="s">
        <v>274</v>
      </c>
      <c r="AW18" s="49">
        <f>'Рейтинговая таблица организаций'!AT7</f>
        <v>207</v>
      </c>
      <c r="AX18" s="49">
        <f>'Рейтинговая таблица организаций'!AU7</f>
        <v>213</v>
      </c>
      <c r="AY18" s="49" t="s">
        <v>275</v>
      </c>
      <c r="AZ18" s="49">
        <f>'Рейтинговая таблица организаций'!AV7</f>
        <v>209</v>
      </c>
      <c r="BA18" s="49">
        <f>'Рейтинговая таблица организаций'!AW7</f>
        <v>213</v>
      </c>
    </row>
    <row r="19" spans="1:53" ht="15.75" x14ac:dyDescent="0.25">
      <c r="A19" s="110">
        <f>Лист1!A7</f>
        <v>59</v>
      </c>
      <c r="B19" s="46" t="str">
        <f>'для bus.gov.ru'!B8</f>
        <v>МБДОУ «Детский сад №15»</v>
      </c>
      <c r="C19" s="46">
        <f>'для bus.gov.ru'!C8</f>
        <v>106</v>
      </c>
      <c r="D19" s="46">
        <f>'для bus.gov.ru'!D8</f>
        <v>41</v>
      </c>
      <c r="E19" s="46">
        <f>'для bus.gov.ru'!E8</f>
        <v>0.3867924528301887</v>
      </c>
      <c r="F19" s="47" t="s">
        <v>264</v>
      </c>
      <c r="G19" s="48">
        <f>'Рейтинговая таблица организаций'!D8</f>
        <v>6.5</v>
      </c>
      <c r="H19" s="48">
        <f>'Рейтинговая таблица организаций'!E8</f>
        <v>10</v>
      </c>
      <c r="I19" s="47" t="s">
        <v>265</v>
      </c>
      <c r="J19" s="48">
        <f>'Рейтинговая таблица организаций'!F8</f>
        <v>30</v>
      </c>
      <c r="K19" s="48">
        <f>'Рейтинговая таблица организаций'!G8</f>
        <v>39</v>
      </c>
      <c r="L19" s="49" t="str">
        <f>IF('Рейтинговая таблица организаций'!H8&lt;1,"Отсутствуют или не функционируют дистанционные способы взаимодействия",(IF('Рейтинговая таблица организаций'!H8&lt;4,"В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9" s="49">
        <f>'Рейтинговая таблица организаций'!H8</f>
        <v>6</v>
      </c>
      <c r="N19" s="49">
        <f>IF('Рейтинговая таблица организаций'!H8&lt;1,0,(IF('Рейтинговая таблица организаций'!H8&lt;4,30,100)))</f>
        <v>100</v>
      </c>
      <c r="O19" s="49" t="s">
        <v>266</v>
      </c>
      <c r="P19" s="49">
        <f>'Рейтинговая таблица организаций'!I8</f>
        <v>23</v>
      </c>
      <c r="Q19" s="49">
        <f>'Рейтинговая таблица организаций'!J8</f>
        <v>23</v>
      </c>
      <c r="R19" s="49" t="s">
        <v>267</v>
      </c>
      <c r="S19" s="49">
        <f>'Рейтинговая таблица организаций'!K8</f>
        <v>16</v>
      </c>
      <c r="T19" s="49">
        <f>'Рейтинговая таблица организаций'!L8</f>
        <v>16</v>
      </c>
      <c r="U19" s="49" t="str">
        <f>IF('Рейтинговая таблица организаций'!Q8&lt;1,"Отсутствуют комфортные условия",(IF('Рейтинговая таблица организаций'!Q8&lt;5,"Количество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19" s="49">
        <f>'Рейтинговая таблица организаций'!Q8</f>
        <v>5</v>
      </c>
      <c r="W19" s="49">
        <f>IF('Рейтинговая таблица организаций'!Q8&lt;1,0,(IF('Рейтинговая таблица организаций'!Q8&lt;4,20,100)))</f>
        <v>100</v>
      </c>
      <c r="X19" s="49" t="s">
        <v>268</v>
      </c>
      <c r="Y19" s="49">
        <f>'Рейтинговая таблица организаций'!T8</f>
        <v>41</v>
      </c>
      <c r="Z19" s="49">
        <f>'Рейтинговая таблица организаций'!U8</f>
        <v>41</v>
      </c>
      <c r="AA19" s="49" t="str">
        <f>IF('Рейтинговая таблица организаций'!Z8&lt;1,"Отсутствуют условия доступности для инвалидов",(IF('Рейтинговая таблица организаций'!Z8&lt;5,"Количество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 s="63">
        <f>'Рейтинговая таблица организаций'!Z8</f>
        <v>0</v>
      </c>
      <c r="AC19" s="49">
        <f>IF('Рейтинговая таблица организаций'!Z8&lt;1,0,(IF('Рейтинговая таблица организаций'!Z8&lt;5,20,100)))</f>
        <v>0</v>
      </c>
      <c r="AD19" s="49" t="str">
        <f>IF('Рейтинговая таблица организаций'!AA8&lt;1,"Отсутствуют условия доступности, позволяющие инвалидам получать услуги наравне с другими",(IF('Рейтинговая таблица организаций'!AA8&lt;5,"Количество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9" s="49">
        <f>'Рейтинговая таблица организаций'!AA8</f>
        <v>2</v>
      </c>
      <c r="AF19" s="49">
        <f>IF('Рейтинговая таблица организаций'!AA8&lt;1,0,(IF('Рейтинговая таблица организаций'!AA8&lt;5,20,100)))</f>
        <v>20</v>
      </c>
      <c r="AG19" s="49" t="s">
        <v>269</v>
      </c>
      <c r="AH19" s="49">
        <f>'Рейтинговая таблица организаций'!AB8</f>
        <v>7</v>
      </c>
      <c r="AI19" s="49">
        <f>'Рейтинговая таблица организаций'!AC8</f>
        <v>7</v>
      </c>
      <c r="AJ19" s="49" t="s">
        <v>270</v>
      </c>
      <c r="AK19" s="49">
        <f>'Рейтинговая таблица организаций'!AH8</f>
        <v>41</v>
      </c>
      <c r="AL19" s="49">
        <f>'Рейтинговая таблица организаций'!AI8</f>
        <v>41</v>
      </c>
      <c r="AM19" s="49" t="s">
        <v>271</v>
      </c>
      <c r="AN19" s="49">
        <f>'Рейтинговая таблица организаций'!AJ8</f>
        <v>41</v>
      </c>
      <c r="AO19" s="49">
        <f>'Рейтинговая таблица организаций'!AK8</f>
        <v>41</v>
      </c>
      <c r="AP19" s="49" t="s">
        <v>272</v>
      </c>
      <c r="AQ19" s="49">
        <f>'Рейтинговая таблица организаций'!AL8</f>
        <v>19</v>
      </c>
      <c r="AR19" s="49">
        <f>'Рейтинговая таблица организаций'!AM8</f>
        <v>19</v>
      </c>
      <c r="AS19" s="49" t="s">
        <v>273</v>
      </c>
      <c r="AT19" s="49">
        <f>'Рейтинговая таблица организаций'!AR8</f>
        <v>40</v>
      </c>
      <c r="AU19" s="49">
        <f>'Рейтинговая таблица организаций'!AS8</f>
        <v>41</v>
      </c>
      <c r="AV19" s="49" t="s">
        <v>274</v>
      </c>
      <c r="AW19" s="49">
        <f>'Рейтинговая таблица организаций'!AT8</f>
        <v>40</v>
      </c>
      <c r="AX19" s="49">
        <f>'Рейтинговая таблица организаций'!AU8</f>
        <v>41</v>
      </c>
      <c r="AY19" s="49" t="s">
        <v>275</v>
      </c>
      <c r="AZ19" s="49">
        <f>'Рейтинговая таблица организаций'!AV8</f>
        <v>40</v>
      </c>
      <c r="BA19" s="49">
        <f>'Рейтинговая таблица организаций'!AW8</f>
        <v>41</v>
      </c>
    </row>
    <row r="20" spans="1:53" ht="15.75" x14ac:dyDescent="0.25">
      <c r="A20" s="110">
        <f>Лист1!A8</f>
        <v>60</v>
      </c>
      <c r="B20" s="46" t="str">
        <f>'для bus.gov.ru'!B9</f>
        <v>МБДОУ «Детский сад №19»</v>
      </c>
      <c r="C20" s="46">
        <f>'для bus.gov.ru'!C9</f>
        <v>251</v>
      </c>
      <c r="D20" s="46">
        <f>'для bus.gov.ru'!D9</f>
        <v>178</v>
      </c>
      <c r="E20" s="46">
        <f>'для bus.gov.ru'!E9</f>
        <v>0.70916334661354585</v>
      </c>
      <c r="F20" s="47" t="s">
        <v>264</v>
      </c>
      <c r="G20" s="48">
        <f>'Рейтинговая таблица организаций'!D9</f>
        <v>7</v>
      </c>
      <c r="H20" s="48">
        <f>'Рейтинговая таблица организаций'!E9</f>
        <v>10</v>
      </c>
      <c r="I20" s="47" t="s">
        <v>265</v>
      </c>
      <c r="J20" s="48">
        <f>'Рейтинговая таблица организаций'!F9</f>
        <v>35</v>
      </c>
      <c r="K20" s="48">
        <f>'Рейтинговая таблица организаций'!G9</f>
        <v>39</v>
      </c>
      <c r="L20" s="49" t="str">
        <f>IF('Рейтинговая таблица организаций'!H9&lt;1,"Отсутствуют или не функционируют дистанционные способы взаимодействия",(IF('Рейтинговая таблица организаций'!H9&lt;4,"В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0" s="49">
        <f>'Рейтинговая таблица организаций'!H9</f>
        <v>6</v>
      </c>
      <c r="N20" s="49">
        <f>IF('Рейтинговая таблица организаций'!H9&lt;1,0,(IF('Рейтинговая таблица организаций'!H9&lt;4,30,100)))</f>
        <v>100</v>
      </c>
      <c r="O20" s="49" t="s">
        <v>266</v>
      </c>
      <c r="P20" s="49">
        <f>'Рейтинговая таблица организаций'!I9</f>
        <v>128</v>
      </c>
      <c r="Q20" s="49">
        <f>'Рейтинговая таблица организаций'!J9</f>
        <v>131</v>
      </c>
      <c r="R20" s="49" t="s">
        <v>267</v>
      </c>
      <c r="S20" s="49">
        <f>'Рейтинговая таблица организаций'!K9</f>
        <v>108</v>
      </c>
      <c r="T20" s="49">
        <f>'Рейтинговая таблица организаций'!L9</f>
        <v>111</v>
      </c>
      <c r="U20" s="49" t="str">
        <f>IF('Рейтинговая таблица организаций'!Q9&lt;1,"Отсутствуют комфортные условия",(IF('Рейтинговая таблица организаций'!Q9&lt;5,"Количество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0" s="49">
        <f>'Рейтинговая таблица организаций'!Q9</f>
        <v>5</v>
      </c>
      <c r="W20" s="49">
        <f>IF('Рейтинговая таблица организаций'!Q9&lt;1,0,(IF('Рейтинговая таблица организаций'!Q9&lt;4,20,100)))</f>
        <v>100</v>
      </c>
      <c r="X20" s="49" t="s">
        <v>268</v>
      </c>
      <c r="Y20" s="49">
        <f>'Рейтинговая таблица организаций'!T9</f>
        <v>175</v>
      </c>
      <c r="Z20" s="49">
        <f>'Рейтинговая таблица организаций'!U9</f>
        <v>178</v>
      </c>
      <c r="AA20" s="49" t="str">
        <f>IF('Рейтинговая таблица организаций'!Z9&lt;1,"Отсутствуют условия доступности для инвалидов",(IF('Рейтинговая таблица организаций'!Z9&lt;5,"Количество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0" s="63">
        <f>'Рейтинговая таблица организаций'!Z9</f>
        <v>1</v>
      </c>
      <c r="AC20" s="49">
        <f>IF('Рейтинговая таблица организаций'!Z9&lt;1,0,(IF('Рейтинговая таблица организаций'!Z9&lt;5,20,100)))</f>
        <v>20</v>
      </c>
      <c r="AD20" s="49" t="str">
        <f>IF('Рейтинговая таблица организаций'!AA9&lt;1,"Отсутствуют условия доступности, позволяющие инвалидам получать услуги наравне с другими",(IF('Рейтинговая таблица организаций'!AA9&lt;5,"Количество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0" s="49">
        <f>'Рейтинговая таблица организаций'!AA9</f>
        <v>2</v>
      </c>
      <c r="AF20" s="49">
        <f>IF('Рейтинговая таблица организаций'!AA9&lt;1,0,(IF('Рейтинговая таблица организаций'!AA9&lt;5,20,100)))</f>
        <v>20</v>
      </c>
      <c r="AG20" s="49" t="s">
        <v>269</v>
      </c>
      <c r="AH20" s="49">
        <f>'Рейтинговая таблица организаций'!AB9</f>
        <v>29</v>
      </c>
      <c r="AI20" s="49">
        <f>'Рейтинговая таблица организаций'!AC9</f>
        <v>29</v>
      </c>
      <c r="AJ20" s="49" t="s">
        <v>270</v>
      </c>
      <c r="AK20" s="49">
        <f>'Рейтинговая таблица организаций'!AH9</f>
        <v>177</v>
      </c>
      <c r="AL20" s="49">
        <f>'Рейтинговая таблица организаций'!AI9</f>
        <v>178</v>
      </c>
      <c r="AM20" s="49" t="s">
        <v>271</v>
      </c>
      <c r="AN20" s="49">
        <f>'Рейтинговая таблица организаций'!AJ9</f>
        <v>173</v>
      </c>
      <c r="AO20" s="49">
        <f>'Рейтинговая таблица организаций'!AK9</f>
        <v>178</v>
      </c>
      <c r="AP20" s="49" t="s">
        <v>272</v>
      </c>
      <c r="AQ20" s="49">
        <f>'Рейтинговая таблица организаций'!AL9</f>
        <v>93</v>
      </c>
      <c r="AR20" s="49">
        <f>'Рейтинговая таблица организаций'!AM9</f>
        <v>93</v>
      </c>
      <c r="AS20" s="49" t="s">
        <v>273</v>
      </c>
      <c r="AT20" s="49">
        <f>'Рейтинговая таблица организаций'!AR9</f>
        <v>177</v>
      </c>
      <c r="AU20" s="49">
        <f>'Рейтинговая таблица организаций'!AS9</f>
        <v>178</v>
      </c>
      <c r="AV20" s="49" t="s">
        <v>274</v>
      </c>
      <c r="AW20" s="49">
        <f>'Рейтинговая таблица организаций'!AT9</f>
        <v>175</v>
      </c>
      <c r="AX20" s="49">
        <f>'Рейтинговая таблица организаций'!AU9</f>
        <v>178</v>
      </c>
      <c r="AY20" s="49" t="s">
        <v>275</v>
      </c>
      <c r="AZ20" s="49">
        <f>'Рейтинговая таблица организаций'!AV9</f>
        <v>178</v>
      </c>
      <c r="BA20" s="49">
        <f>'Рейтинговая таблица организаций'!AW9</f>
        <v>178</v>
      </c>
    </row>
    <row r="21" spans="1:53" ht="15.75" x14ac:dyDescent="0.25">
      <c r="A21" s="110">
        <f>Лист1!A9</f>
        <v>61</v>
      </c>
      <c r="B21" s="46" t="str">
        <f>'для bus.gov.ru'!B10</f>
        <v>МБДОУ «ЦРР- детский сад №22»</v>
      </c>
      <c r="C21" s="46">
        <f>'для bus.gov.ru'!C10</f>
        <v>223</v>
      </c>
      <c r="D21" s="46">
        <f>'для bus.gov.ru'!D10</f>
        <v>86</v>
      </c>
      <c r="E21" s="46">
        <f>'для bus.gov.ru'!E10</f>
        <v>0.38565022421524664</v>
      </c>
      <c r="F21" s="47" t="s">
        <v>264</v>
      </c>
      <c r="G21" s="48">
        <f>'Рейтинговая таблица организаций'!D10</f>
        <v>10</v>
      </c>
      <c r="H21" s="48">
        <f>'Рейтинговая таблица организаций'!E10</f>
        <v>10</v>
      </c>
      <c r="I21" s="47" t="s">
        <v>265</v>
      </c>
      <c r="J21" s="48">
        <f>'Рейтинговая таблица организаций'!F10</f>
        <v>32.5</v>
      </c>
      <c r="K21" s="48">
        <f>'Рейтинговая таблица организаций'!G10</f>
        <v>39</v>
      </c>
      <c r="L21" s="49" t="str">
        <f>IF('Рейтинговая таблица организаций'!H10&lt;1,"Отсутствуют или не функционируют дистанционные способы взаимодействия",(IF('Рейтинговая таблица организаций'!H10&lt;4,"В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1" s="49">
        <f>'Рейтинговая таблица организаций'!H10</f>
        <v>6</v>
      </c>
      <c r="N21" s="49">
        <f>IF('Рейтинговая таблица организаций'!H10&lt;1,0,(IF('Рейтинговая таблица организаций'!H10&lt;4,30,100)))</f>
        <v>100</v>
      </c>
      <c r="O21" s="49" t="s">
        <v>266</v>
      </c>
      <c r="P21" s="49">
        <f>'Рейтинговая таблица организаций'!I10</f>
        <v>53</v>
      </c>
      <c r="Q21" s="49">
        <f>'Рейтинговая таблица организаций'!J10</f>
        <v>54</v>
      </c>
      <c r="R21" s="49" t="s">
        <v>267</v>
      </c>
      <c r="S21" s="49">
        <f>'Рейтинговая таблица организаций'!K10</f>
        <v>36</v>
      </c>
      <c r="T21" s="49">
        <f>'Рейтинговая таблица организаций'!L10</f>
        <v>36</v>
      </c>
      <c r="U21" s="49" t="str">
        <f>IF('Рейтинговая таблица организаций'!Q10&lt;1,"Отсутствуют комфортные условия",(IF('Рейтинговая таблица организаций'!Q10&lt;5,"Количество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1" s="49">
        <f>'Рейтинговая таблица организаций'!Q10</f>
        <v>5</v>
      </c>
      <c r="W21" s="49">
        <f>IF('Рейтинговая таблица организаций'!Q10&lt;1,0,(IF('Рейтинговая таблица организаций'!Q10&lt;4,20,100)))</f>
        <v>100</v>
      </c>
      <c r="X21" s="49" t="s">
        <v>268</v>
      </c>
      <c r="Y21" s="49">
        <f>'Рейтинговая таблица организаций'!T10</f>
        <v>85</v>
      </c>
      <c r="Z21" s="49">
        <f>'Рейтинговая таблица организаций'!U10</f>
        <v>86</v>
      </c>
      <c r="AA21" s="49" t="str">
        <f>IF('Рейтинговая таблица организаций'!Z10&lt;1,"Отсутствуют условия доступности для инвалидов",(IF('Рейтинговая таблица организаций'!Z10&lt;5,"Количество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 s="63">
        <f>'Рейтинговая таблица организаций'!Z10</f>
        <v>0</v>
      </c>
      <c r="AC21" s="49">
        <f>IF('Рейтинговая таблица организаций'!Z10&lt;1,0,(IF('Рейтинговая таблица организаций'!Z10&lt;5,20,100)))</f>
        <v>0</v>
      </c>
      <c r="AD21" s="49" t="str">
        <f>IF('Рейтинговая таблица организаций'!AA10&lt;1,"Отсутствуют условия доступности, позволяющие инвалидам получать услуги наравне с другими",(IF('Рейтинговая таблица организаций'!AA10&lt;5,"Количество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1" s="49">
        <f>'Рейтинговая таблица организаций'!AA10</f>
        <v>2</v>
      </c>
      <c r="AF21" s="49">
        <f>IF('Рейтинговая таблица организаций'!AA10&lt;1,0,(IF('Рейтинговая таблица организаций'!AA10&lt;5,20,100)))</f>
        <v>20</v>
      </c>
      <c r="AG21" s="49" t="s">
        <v>269</v>
      </c>
      <c r="AH21" s="49">
        <f>'Рейтинговая таблица организаций'!AB10</f>
        <v>5</v>
      </c>
      <c r="AI21" s="49">
        <f>'Рейтинговая таблица организаций'!AC10</f>
        <v>5</v>
      </c>
      <c r="AJ21" s="49" t="s">
        <v>270</v>
      </c>
      <c r="AK21" s="49">
        <f>'Рейтинговая таблица организаций'!AH10</f>
        <v>85</v>
      </c>
      <c r="AL21" s="49">
        <f>'Рейтинговая таблица организаций'!AI10</f>
        <v>86</v>
      </c>
      <c r="AM21" s="49" t="s">
        <v>271</v>
      </c>
      <c r="AN21" s="49">
        <f>'Рейтинговая таблица организаций'!AJ10</f>
        <v>84</v>
      </c>
      <c r="AO21" s="49">
        <f>'Рейтинговая таблица организаций'!AK10</f>
        <v>86</v>
      </c>
      <c r="AP21" s="49" t="s">
        <v>272</v>
      </c>
      <c r="AQ21" s="49">
        <f>'Рейтинговая таблица организаций'!AL10</f>
        <v>38</v>
      </c>
      <c r="AR21" s="49">
        <f>'Рейтинговая таблица организаций'!AM10</f>
        <v>38</v>
      </c>
      <c r="AS21" s="49" t="s">
        <v>273</v>
      </c>
      <c r="AT21" s="49">
        <f>'Рейтинговая таблица организаций'!AR10</f>
        <v>85</v>
      </c>
      <c r="AU21" s="49">
        <f>'Рейтинговая таблица организаций'!AS10</f>
        <v>86</v>
      </c>
      <c r="AV21" s="49" t="s">
        <v>274</v>
      </c>
      <c r="AW21" s="49">
        <f>'Рейтинговая таблица организаций'!AT10</f>
        <v>86</v>
      </c>
      <c r="AX21" s="49">
        <f>'Рейтинговая таблица организаций'!AU10</f>
        <v>86</v>
      </c>
      <c r="AY21" s="49" t="s">
        <v>275</v>
      </c>
      <c r="AZ21" s="49">
        <f>'Рейтинговая таблица организаций'!AV10</f>
        <v>84</v>
      </c>
      <c r="BA21" s="49">
        <f>'Рейтинговая таблица организаций'!AW10</f>
        <v>86</v>
      </c>
    </row>
    <row r="22" spans="1:53" ht="15.75" x14ac:dyDescent="0.25">
      <c r="A22" s="110">
        <f>Лист1!A10</f>
        <v>62</v>
      </c>
      <c r="B22" s="46" t="str">
        <f>'для bus.gov.ru'!B11</f>
        <v>МБДОУ «ЦРР - детский сад №30»</v>
      </c>
      <c r="C22" s="46">
        <f>'для bus.gov.ru'!C11</f>
        <v>200</v>
      </c>
      <c r="D22" s="46">
        <f>'для bus.gov.ru'!D11</f>
        <v>81</v>
      </c>
      <c r="E22" s="46">
        <f>'для bus.gov.ru'!E11</f>
        <v>0.40500000000000003</v>
      </c>
      <c r="F22" s="47" t="s">
        <v>264</v>
      </c>
      <c r="G22" s="48">
        <f>'Рейтинговая таблица организаций'!D11</f>
        <v>9.5</v>
      </c>
      <c r="H22" s="48">
        <f>'Рейтинговая таблица организаций'!E11</f>
        <v>10</v>
      </c>
      <c r="I22" s="47" t="s">
        <v>265</v>
      </c>
      <c r="J22" s="48">
        <f>'Рейтинговая таблица организаций'!F11</f>
        <v>31.5</v>
      </c>
      <c r="K22" s="48">
        <f>'Рейтинговая таблица организаций'!G11</f>
        <v>39</v>
      </c>
      <c r="L22" s="49" t="str">
        <f>IF('Рейтинговая таблица организаций'!H11&lt;1,"Отсутствуют или не функционируют дистанционные способы взаимодействия",(IF('Рейтинговая таблица организаций'!H11&lt;4,"В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2" s="49">
        <f>'Рейтинговая таблица организаций'!H11</f>
        <v>5</v>
      </c>
      <c r="N22" s="49">
        <f>IF('Рейтинговая таблица организаций'!H11&lt;1,0,(IF('Рейтинговая таблица организаций'!H11&lt;4,30,100)))</f>
        <v>100</v>
      </c>
      <c r="O22" s="49" t="s">
        <v>266</v>
      </c>
      <c r="P22" s="49">
        <f>'Рейтинговая таблица организаций'!I11</f>
        <v>46</v>
      </c>
      <c r="Q22" s="49">
        <f>'Рейтинговая таблица организаций'!J11</f>
        <v>46</v>
      </c>
      <c r="R22" s="49" t="s">
        <v>267</v>
      </c>
      <c r="S22" s="49">
        <f>'Рейтинговая таблица организаций'!K11</f>
        <v>29</v>
      </c>
      <c r="T22" s="49">
        <f>'Рейтинговая таблица организаций'!L11</f>
        <v>29</v>
      </c>
      <c r="U22" s="49" t="str">
        <f>IF('Рейтинговая таблица организаций'!Q11&lt;1,"Отсутствуют комфортные условия",(IF('Рейтинговая таблица организаций'!Q11&lt;5,"Количество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2" s="49">
        <f>'Рейтинговая таблица организаций'!Q11</f>
        <v>5</v>
      </c>
      <c r="W22" s="49">
        <f>IF('Рейтинговая таблица организаций'!Q11&lt;1,0,(IF('Рейтинговая таблица организаций'!Q11&lt;4,20,100)))</f>
        <v>100</v>
      </c>
      <c r="X22" s="49" t="s">
        <v>268</v>
      </c>
      <c r="Y22" s="49">
        <f>'Рейтинговая таблица организаций'!T11</f>
        <v>80</v>
      </c>
      <c r="Z22" s="49">
        <f>'Рейтинговая таблица организаций'!U11</f>
        <v>81</v>
      </c>
      <c r="AA22" s="49" t="str">
        <f>IF('Рейтинговая таблица организаций'!Z11&lt;1,"Отсутствуют условия доступности для инвалидов",(IF('Рейтинговая таблица организаций'!Z11&lt;5,"Количество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 s="63">
        <f>'Рейтинговая таблица организаций'!Z11</f>
        <v>0</v>
      </c>
      <c r="AC22" s="49">
        <f>IF('Рейтинговая таблица организаций'!Z11&lt;1,0,(IF('Рейтинговая таблица организаций'!Z11&lt;5,20,100)))</f>
        <v>0</v>
      </c>
      <c r="AD22" s="49" t="str">
        <f>IF('Рейтинговая таблица организаций'!AA11&lt;1,"Отсутствуют условия доступности, позволяющие инвалидам получать услуги наравне с другими",(IF('Рейтинговая таблица организаций'!AA11&lt;5,"Количество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2" s="49">
        <f>'Рейтинговая таблица организаций'!AA11</f>
        <v>2</v>
      </c>
      <c r="AF22" s="49">
        <f>IF('Рейтинговая таблица организаций'!AA11&lt;1,0,(IF('Рейтинговая таблица организаций'!AA11&lt;5,20,100)))</f>
        <v>20</v>
      </c>
      <c r="AG22" s="49" t="s">
        <v>269</v>
      </c>
      <c r="AH22" s="49">
        <f>'Рейтинговая таблица организаций'!AB11</f>
        <v>10</v>
      </c>
      <c r="AI22" s="49">
        <f>'Рейтинговая таблица организаций'!AC11</f>
        <v>10</v>
      </c>
      <c r="AJ22" s="49" t="s">
        <v>270</v>
      </c>
      <c r="AK22" s="49">
        <f>'Рейтинговая таблица организаций'!AH11</f>
        <v>81</v>
      </c>
      <c r="AL22" s="49">
        <f>'Рейтинговая таблица организаций'!AI11</f>
        <v>81</v>
      </c>
      <c r="AM22" s="49" t="s">
        <v>271</v>
      </c>
      <c r="AN22" s="49">
        <f>'Рейтинговая таблица организаций'!AJ11</f>
        <v>80</v>
      </c>
      <c r="AO22" s="49">
        <f>'Рейтинговая таблица организаций'!AK11</f>
        <v>81</v>
      </c>
      <c r="AP22" s="49" t="s">
        <v>272</v>
      </c>
      <c r="AQ22" s="49">
        <f>'Рейтинговая таблица организаций'!AL11</f>
        <v>43</v>
      </c>
      <c r="AR22" s="49">
        <f>'Рейтинговая таблица организаций'!AM11</f>
        <v>43</v>
      </c>
      <c r="AS22" s="49" t="s">
        <v>273</v>
      </c>
      <c r="AT22" s="49">
        <f>'Рейтинговая таблица организаций'!AR11</f>
        <v>81</v>
      </c>
      <c r="AU22" s="49">
        <f>'Рейтинговая таблица организаций'!AS11</f>
        <v>81</v>
      </c>
      <c r="AV22" s="49" t="s">
        <v>274</v>
      </c>
      <c r="AW22" s="49">
        <f>'Рейтинговая таблица организаций'!AT11</f>
        <v>81</v>
      </c>
      <c r="AX22" s="49">
        <f>'Рейтинговая таблица организаций'!AU11</f>
        <v>81</v>
      </c>
      <c r="AY22" s="49" t="s">
        <v>275</v>
      </c>
      <c r="AZ22" s="49">
        <f>'Рейтинговая таблица организаций'!AV11</f>
        <v>80</v>
      </c>
      <c r="BA22" s="49">
        <f>'Рейтинговая таблица организаций'!AW11</f>
        <v>81</v>
      </c>
    </row>
    <row r="23" spans="1:53" ht="15.75" x14ac:dyDescent="0.25">
      <c r="A23" s="110">
        <f>Лист1!A11</f>
        <v>63</v>
      </c>
      <c r="B23" s="46" t="str">
        <f>'для bus.gov.ru'!B12</f>
        <v>МБДОУ «Детский сад №33»</v>
      </c>
      <c r="C23" s="46">
        <f>'для bus.gov.ru'!C12</f>
        <v>148</v>
      </c>
      <c r="D23" s="46">
        <f>'для bus.gov.ru'!D12</f>
        <v>91</v>
      </c>
      <c r="E23" s="46">
        <f>'для bus.gov.ru'!E12</f>
        <v>0.61486486486486491</v>
      </c>
      <c r="F23" s="47" t="s">
        <v>264</v>
      </c>
      <c r="G23" s="48">
        <f>'Рейтинговая таблица организаций'!D12</f>
        <v>9</v>
      </c>
      <c r="H23" s="48">
        <f>'Рейтинговая таблица организаций'!E12</f>
        <v>10</v>
      </c>
      <c r="I23" s="47" t="s">
        <v>265</v>
      </c>
      <c r="J23" s="48">
        <f>'Рейтинговая таблица организаций'!F12</f>
        <v>30.5</v>
      </c>
      <c r="K23" s="48">
        <f>'Рейтинговая таблица организаций'!G12</f>
        <v>39</v>
      </c>
      <c r="L23" s="49" t="str">
        <f>IF('Рейтинговая таблица организаций'!H12&lt;1,"Отсутствуют или не функционируют дистанционные способы взаимодействия",(IF('Рейтинговая таблица организаций'!H12&lt;4,"В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3" s="49">
        <f>'Рейтинговая таблица организаций'!H12</f>
        <v>6</v>
      </c>
      <c r="N23" s="49">
        <f>IF('Рейтинговая таблица организаций'!H12&lt;1,0,(IF('Рейтинговая таблица организаций'!H12&lt;4,30,100)))</f>
        <v>100</v>
      </c>
      <c r="O23" s="49" t="s">
        <v>266</v>
      </c>
      <c r="P23" s="49">
        <f>'Рейтинговая таблица организаций'!I12</f>
        <v>78</v>
      </c>
      <c r="Q23" s="49">
        <f>'Рейтинговая таблица организаций'!J12</f>
        <v>78</v>
      </c>
      <c r="R23" s="49" t="s">
        <v>267</v>
      </c>
      <c r="S23" s="49">
        <f>'Рейтинговая таблица организаций'!K12</f>
        <v>69</v>
      </c>
      <c r="T23" s="49">
        <f>'Рейтинговая таблица организаций'!L12</f>
        <v>69</v>
      </c>
      <c r="U23" s="49" t="str">
        <f>IF('Рейтинговая таблица организаций'!Q12&lt;1,"Отсутствуют комфортные условия",(IF('Рейтинговая таблица организаций'!Q12&lt;5,"Количество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3" s="49">
        <f>'Рейтинговая таблица организаций'!Q12</f>
        <v>5</v>
      </c>
      <c r="W23" s="49">
        <f>IF('Рейтинговая таблица организаций'!Q12&lt;1,0,(IF('Рейтинговая таблица организаций'!Q12&lt;4,20,100)))</f>
        <v>100</v>
      </c>
      <c r="X23" s="49" t="s">
        <v>268</v>
      </c>
      <c r="Y23" s="49">
        <f>'Рейтинговая таблица организаций'!T12</f>
        <v>90</v>
      </c>
      <c r="Z23" s="49">
        <f>'Рейтинговая таблица организаций'!U12</f>
        <v>91</v>
      </c>
      <c r="AA23" s="49" t="str">
        <f>IF('Рейтинговая таблица организаций'!Z12&lt;1,"Отсутствуют условия доступности для инвалидов",(IF('Рейтинговая таблица организаций'!Z12&lt;5,"Количество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 s="63">
        <f>'Рейтинговая таблица организаций'!Z12</f>
        <v>0</v>
      </c>
      <c r="AC23" s="49">
        <f>IF('Рейтинговая таблица организаций'!Z12&lt;1,0,(IF('Рейтинговая таблица организаций'!Z12&lt;5,20,100)))</f>
        <v>0</v>
      </c>
      <c r="AD23" s="49" t="str">
        <f>IF('Рейтинговая таблица организаций'!AA12&lt;1,"Отсутствуют условия доступности, позволяющие инвалидам получать услуги наравне с другими",(IF('Рейтинговая таблица организаций'!AA12&lt;5,"Количество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3" s="49">
        <f>'Рейтинговая таблица организаций'!AA12</f>
        <v>1</v>
      </c>
      <c r="AF23" s="49">
        <f>IF('Рейтинговая таблица организаций'!AA12&lt;1,0,(IF('Рейтинговая таблица организаций'!AA12&lt;5,20,100)))</f>
        <v>20</v>
      </c>
      <c r="AG23" s="49" t="s">
        <v>269</v>
      </c>
      <c r="AH23" s="49">
        <f>'Рейтинговая таблица организаций'!AB12</f>
        <v>13</v>
      </c>
      <c r="AI23" s="49">
        <f>'Рейтинговая таблица организаций'!AC12</f>
        <v>13</v>
      </c>
      <c r="AJ23" s="49" t="s">
        <v>270</v>
      </c>
      <c r="AK23" s="49">
        <f>'Рейтинговая таблица организаций'!AH12</f>
        <v>89</v>
      </c>
      <c r="AL23" s="49">
        <f>'Рейтинговая таблица организаций'!AI12</f>
        <v>91</v>
      </c>
      <c r="AM23" s="49" t="s">
        <v>271</v>
      </c>
      <c r="AN23" s="49">
        <f>'Рейтинговая таблица организаций'!AJ12</f>
        <v>91</v>
      </c>
      <c r="AO23" s="49">
        <f>'Рейтинговая таблица организаций'!AK12</f>
        <v>91</v>
      </c>
      <c r="AP23" s="49" t="s">
        <v>272</v>
      </c>
      <c r="AQ23" s="49">
        <f>'Рейтинговая таблица организаций'!AL12</f>
        <v>72</v>
      </c>
      <c r="AR23" s="49">
        <f>'Рейтинговая таблица организаций'!AM12</f>
        <v>72</v>
      </c>
      <c r="AS23" s="49" t="s">
        <v>273</v>
      </c>
      <c r="AT23" s="49">
        <f>'Рейтинговая таблица организаций'!AR12</f>
        <v>90</v>
      </c>
      <c r="AU23" s="49">
        <f>'Рейтинговая таблица организаций'!AS12</f>
        <v>91</v>
      </c>
      <c r="AV23" s="49" t="s">
        <v>274</v>
      </c>
      <c r="AW23" s="49">
        <f>'Рейтинговая таблица организаций'!AT12</f>
        <v>91</v>
      </c>
      <c r="AX23" s="49">
        <f>'Рейтинговая таблица организаций'!AU12</f>
        <v>91</v>
      </c>
      <c r="AY23" s="49" t="s">
        <v>275</v>
      </c>
      <c r="AZ23" s="49">
        <f>'Рейтинговая таблица организаций'!AV12</f>
        <v>91</v>
      </c>
      <c r="BA23" s="49">
        <f>'Рейтинговая таблица организаций'!AW12</f>
        <v>91</v>
      </c>
    </row>
    <row r="24" spans="1:53" ht="15.75" x14ac:dyDescent="0.25">
      <c r="A24" s="110">
        <f>Лист1!A12</f>
        <v>64</v>
      </c>
      <c r="B24" s="46" t="str">
        <f>'для bus.gov.ru'!B13</f>
        <v>МБДОУ «Детский сад №35»</v>
      </c>
      <c r="C24" s="46">
        <f>'для bus.gov.ru'!C13</f>
        <v>331</v>
      </c>
      <c r="D24" s="46">
        <f>'для bus.gov.ru'!D13</f>
        <v>136</v>
      </c>
      <c r="E24" s="46">
        <f>'для bus.gov.ru'!E13</f>
        <v>0.41087613293051362</v>
      </c>
      <c r="F24" s="47" t="s">
        <v>264</v>
      </c>
      <c r="G24" s="48">
        <f>'Рейтинговая таблица организаций'!D13</f>
        <v>9.5</v>
      </c>
      <c r="H24" s="48">
        <f>'Рейтинговая таблица организаций'!E13</f>
        <v>10</v>
      </c>
      <c r="I24" s="47" t="s">
        <v>265</v>
      </c>
      <c r="J24" s="48">
        <f>'Рейтинговая таблица организаций'!F13</f>
        <v>31</v>
      </c>
      <c r="K24" s="48">
        <f>'Рейтинговая таблица организаций'!G13</f>
        <v>39</v>
      </c>
      <c r="L24" s="49" t="str">
        <f>IF('Рейтинговая таблица организаций'!H13&lt;1,"Отсутствуют или не функционируют дистанционные способы взаимодействия",(IF('Рейтинговая таблица организаций'!H13&lt;4,"В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В наличии и функционируют более трех  дистанционных способов взаимодействия</v>
      </c>
      <c r="M24" s="49">
        <f>'Рейтинговая таблица организаций'!H13</f>
        <v>3</v>
      </c>
      <c r="N24" s="49">
        <f>IF('Рейтинговая таблица организаций'!H13&lt;1,0,(IF('Рейтинговая таблица организаций'!H13&lt;4,30,100)))</f>
        <v>30</v>
      </c>
      <c r="O24" s="49" t="s">
        <v>266</v>
      </c>
      <c r="P24" s="49">
        <f>'Рейтинговая таблица организаций'!I13</f>
        <v>70</v>
      </c>
      <c r="Q24" s="49">
        <f>'Рейтинговая таблица организаций'!J13</f>
        <v>72</v>
      </c>
      <c r="R24" s="49" t="s">
        <v>267</v>
      </c>
      <c r="S24" s="49">
        <f>'Рейтинговая таблица организаций'!K13</f>
        <v>42</v>
      </c>
      <c r="T24" s="49">
        <f>'Рейтинговая таблица организаций'!L13</f>
        <v>43</v>
      </c>
      <c r="U24" s="49" t="str">
        <f>IF('Рейтинговая таблица организаций'!Q13&lt;1,"Отсутствуют комфортные условия",(IF('Рейтинговая таблица организаций'!Q13&lt;5,"Количество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4" s="49">
        <f>'Рейтинговая таблица организаций'!Q13</f>
        <v>5</v>
      </c>
      <c r="W24" s="49">
        <f>IF('Рейтинговая таблица организаций'!Q13&lt;1,0,(IF('Рейтинговая таблица организаций'!Q13&lt;4,20,100)))</f>
        <v>100</v>
      </c>
      <c r="X24" s="49" t="s">
        <v>268</v>
      </c>
      <c r="Y24" s="49">
        <f>'Рейтинговая таблица организаций'!T13</f>
        <v>132</v>
      </c>
      <c r="Z24" s="49">
        <f>'Рейтинговая таблица организаций'!U13</f>
        <v>136</v>
      </c>
      <c r="AA24" s="49" t="str">
        <f>IF('Рейтинговая таблица организаций'!Z13&lt;1,"Отсутствуют условия доступности для инвалидов",(IF('Рейтинговая таблица организаций'!Z13&lt;5,"Количество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4" s="63">
        <f>'Рейтинговая таблица организаций'!Z13</f>
        <v>1</v>
      </c>
      <c r="AC24" s="49">
        <f>IF('Рейтинговая таблица организаций'!Z13&lt;1,0,(IF('Рейтинговая таблица организаций'!Z13&lt;5,20,100)))</f>
        <v>20</v>
      </c>
      <c r="AD24" s="49" t="str">
        <f>IF('Рейтинговая таблица организаций'!AA13&lt;1,"Отсутствуют условия доступности, позволяющие инвалидам получать услуги наравне с другими",(IF('Рейтинговая таблица организаций'!AA13&lt;5,"Количество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4" s="49">
        <f>'Рейтинговая таблица организаций'!AA13</f>
        <v>3</v>
      </c>
      <c r="AF24" s="49">
        <f>IF('Рейтинговая таблица организаций'!AA13&lt;1,0,(IF('Рейтинговая таблица организаций'!AA13&lt;5,20,100)))</f>
        <v>20</v>
      </c>
      <c r="AG24" s="49" t="s">
        <v>269</v>
      </c>
      <c r="AH24" s="49">
        <f>'Рейтинговая таблица организаций'!AB13</f>
        <v>23</v>
      </c>
      <c r="AI24" s="49">
        <f>'Рейтинговая таблица организаций'!AC13</f>
        <v>23</v>
      </c>
      <c r="AJ24" s="49" t="s">
        <v>270</v>
      </c>
      <c r="AK24" s="49">
        <f>'Рейтинговая таблица организаций'!AH13</f>
        <v>136</v>
      </c>
      <c r="AL24" s="49">
        <f>'Рейтинговая таблица организаций'!AI13</f>
        <v>136</v>
      </c>
      <c r="AM24" s="49" t="s">
        <v>271</v>
      </c>
      <c r="AN24" s="49">
        <f>'Рейтинговая таблица организаций'!AJ13</f>
        <v>136</v>
      </c>
      <c r="AO24" s="49">
        <f>'Рейтинговая таблица организаций'!AK13</f>
        <v>136</v>
      </c>
      <c r="AP24" s="49" t="s">
        <v>272</v>
      </c>
      <c r="AQ24" s="49">
        <f>'Рейтинговая таблица организаций'!AL13</f>
        <v>59</v>
      </c>
      <c r="AR24" s="49">
        <f>'Рейтинговая таблица организаций'!AM13</f>
        <v>60</v>
      </c>
      <c r="AS24" s="49" t="s">
        <v>273</v>
      </c>
      <c r="AT24" s="49">
        <f>'Рейтинговая таблица организаций'!AR13</f>
        <v>136</v>
      </c>
      <c r="AU24" s="49">
        <f>'Рейтинговая таблица организаций'!AS13</f>
        <v>136</v>
      </c>
      <c r="AV24" s="49" t="s">
        <v>274</v>
      </c>
      <c r="AW24" s="49">
        <f>'Рейтинговая таблица организаций'!AT13</f>
        <v>135</v>
      </c>
      <c r="AX24" s="49">
        <f>'Рейтинговая таблица организаций'!AU13</f>
        <v>136</v>
      </c>
      <c r="AY24" s="49" t="s">
        <v>275</v>
      </c>
      <c r="AZ24" s="49">
        <f>'Рейтинговая таблица организаций'!AV13</f>
        <v>134</v>
      </c>
      <c r="BA24" s="49">
        <f>'Рейтинговая таблица организаций'!AW13</f>
        <v>136</v>
      </c>
    </row>
    <row r="25" spans="1:53" ht="15.75" x14ac:dyDescent="0.25">
      <c r="A25" s="110">
        <f>Лист1!A13</f>
        <v>65</v>
      </c>
      <c r="B25" s="46" t="str">
        <f>'для bus.gov.ru'!B14</f>
        <v>МБДОУ «Детский сад №41»</v>
      </c>
      <c r="C25" s="46">
        <f>'для bus.gov.ru'!C14</f>
        <v>259</v>
      </c>
      <c r="D25" s="46">
        <f>'для bus.gov.ru'!D14</f>
        <v>244</v>
      </c>
      <c r="E25" s="46">
        <f>'для bus.gov.ru'!E14</f>
        <v>0.94208494208494209</v>
      </c>
      <c r="F25" s="47" t="s">
        <v>264</v>
      </c>
      <c r="G25" s="48">
        <f>'Рейтинговая таблица организаций'!D14</f>
        <v>10</v>
      </c>
      <c r="H25" s="48">
        <f>'Рейтинговая таблица организаций'!E14</f>
        <v>11</v>
      </c>
      <c r="I25" s="47" t="s">
        <v>265</v>
      </c>
      <c r="J25" s="48">
        <f>'Рейтинговая таблица организаций'!F14</f>
        <v>39</v>
      </c>
      <c r="K25" s="48">
        <f>'Рейтинговая таблица организаций'!G14</f>
        <v>40</v>
      </c>
      <c r="L25" s="49" t="str">
        <f>IF('Рейтинговая таблица организаций'!H14&lt;1,"Отсутствуют или не функционируют дистанционные способы взаимодействия",(IF('Рейтинговая таблица организаций'!H14&lt;4,"В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5" s="49">
        <f>'Рейтинговая таблица организаций'!H14</f>
        <v>6</v>
      </c>
      <c r="N25" s="49">
        <f>IF('Рейтинговая таблица организаций'!H14&lt;1,0,(IF('Рейтинговая таблица организаций'!H14&lt;4,30,100)))</f>
        <v>100</v>
      </c>
      <c r="O25" s="49" t="s">
        <v>266</v>
      </c>
      <c r="P25" s="49">
        <f>'Рейтинговая таблица организаций'!I14</f>
        <v>243</v>
      </c>
      <c r="Q25" s="49">
        <f>'Рейтинговая таблица организаций'!J14</f>
        <v>243</v>
      </c>
      <c r="R25" s="49" t="s">
        <v>267</v>
      </c>
      <c r="S25" s="49">
        <f>'Рейтинговая таблица организаций'!K14</f>
        <v>242</v>
      </c>
      <c r="T25" s="49">
        <f>'Рейтинговая таблица организаций'!L14</f>
        <v>244</v>
      </c>
      <c r="U25" s="49" t="str">
        <f>IF('Рейтинговая таблица организаций'!Q14&lt;1,"Отсутствуют комфортные условия",(IF('Рейтинговая таблица организаций'!Q14&lt;5,"Количество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5" s="49">
        <f>'Рейтинговая таблица организаций'!Q14</f>
        <v>5</v>
      </c>
      <c r="W25" s="49">
        <f>IF('Рейтинговая таблица организаций'!Q14&lt;1,0,(IF('Рейтинговая таблица организаций'!Q14&lt;4,20,100)))</f>
        <v>100</v>
      </c>
      <c r="X25" s="49" t="s">
        <v>268</v>
      </c>
      <c r="Y25" s="49">
        <f>'Рейтинговая таблица организаций'!T14</f>
        <v>240</v>
      </c>
      <c r="Z25" s="49">
        <f>'Рейтинговая таблица организаций'!U14</f>
        <v>244</v>
      </c>
      <c r="AA25" s="49" t="str">
        <f>IF('Рейтинговая таблица организаций'!Z14&lt;1,"Отсутствуют условия доступности для инвалидов",(IF('Рейтинговая таблица организаций'!Z14&lt;5,"Количество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 s="63">
        <f>'Рейтинговая таблица организаций'!Z14</f>
        <v>0</v>
      </c>
      <c r="AC25" s="49">
        <f>IF('Рейтинговая таблица организаций'!Z14&lt;1,0,(IF('Рейтинговая таблица организаций'!Z14&lt;5,20,100)))</f>
        <v>0</v>
      </c>
      <c r="AD25" s="49" t="str">
        <f>IF('Рейтинговая таблица организаций'!AA14&lt;1,"Отсутствуют условия доступности, позволяющие инвалидам получать услуги наравне с другими",(IF('Рейтинговая таблица организаций'!AA14&lt;5,"Количество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5" s="49">
        <f>'Рейтинговая таблица организаций'!AA14</f>
        <v>3</v>
      </c>
      <c r="AF25" s="49">
        <f>IF('Рейтинговая таблица организаций'!AA14&lt;1,0,(IF('Рейтинговая таблица организаций'!AA14&lt;5,20,100)))</f>
        <v>20</v>
      </c>
      <c r="AG25" s="49" t="s">
        <v>269</v>
      </c>
      <c r="AH25" s="49">
        <f>'Рейтинговая таблица организаций'!AB14</f>
        <v>159</v>
      </c>
      <c r="AI25" s="49">
        <f>'Рейтинговая таблица организаций'!AC14</f>
        <v>162</v>
      </c>
      <c r="AJ25" s="49" t="s">
        <v>270</v>
      </c>
      <c r="AK25" s="49">
        <f>'Рейтинговая таблица организаций'!AH14</f>
        <v>237</v>
      </c>
      <c r="AL25" s="49">
        <f>'Рейтинговая таблица организаций'!AI14</f>
        <v>244</v>
      </c>
      <c r="AM25" s="49" t="s">
        <v>271</v>
      </c>
      <c r="AN25" s="49">
        <f>'Рейтинговая таблица организаций'!AJ14</f>
        <v>237</v>
      </c>
      <c r="AO25" s="49">
        <f>'Рейтинговая таблица организаций'!AK14</f>
        <v>244</v>
      </c>
      <c r="AP25" s="49" t="s">
        <v>272</v>
      </c>
      <c r="AQ25" s="49">
        <f>'Рейтинговая таблица организаций'!AL14</f>
        <v>242</v>
      </c>
      <c r="AR25" s="49">
        <f>'Рейтинговая таблица организаций'!AM14</f>
        <v>242</v>
      </c>
      <c r="AS25" s="49" t="s">
        <v>273</v>
      </c>
      <c r="AT25" s="49">
        <f>'Рейтинговая таблица организаций'!AR14</f>
        <v>242</v>
      </c>
      <c r="AU25" s="49">
        <f>'Рейтинговая таблица организаций'!AS14</f>
        <v>244</v>
      </c>
      <c r="AV25" s="49" t="s">
        <v>274</v>
      </c>
      <c r="AW25" s="49">
        <f>'Рейтинговая таблица организаций'!AT14</f>
        <v>242</v>
      </c>
      <c r="AX25" s="49">
        <f>'Рейтинговая таблица организаций'!AU14</f>
        <v>244</v>
      </c>
      <c r="AY25" s="49" t="s">
        <v>275</v>
      </c>
      <c r="AZ25" s="49">
        <f>'Рейтинговая таблица организаций'!AV14</f>
        <v>240</v>
      </c>
      <c r="BA25" s="49">
        <f>'Рейтинговая таблица организаций'!AW14</f>
        <v>244</v>
      </c>
    </row>
    <row r="26" spans="1:53" ht="15.75" x14ac:dyDescent="0.25">
      <c r="A26" s="110">
        <f>Лист1!A14</f>
        <v>66</v>
      </c>
      <c r="B26" s="46" t="str">
        <f>'для bus.gov.ru'!B15</f>
        <v>МБДОУ «ЦРР-детский сад №44»</v>
      </c>
      <c r="C26" s="46">
        <f>'для bus.gov.ru'!C15</f>
        <v>304</v>
      </c>
      <c r="D26" s="46">
        <f>'для bus.gov.ru'!D15</f>
        <v>144</v>
      </c>
      <c r="E26" s="46">
        <f>'для bus.gov.ru'!E15</f>
        <v>0.47368421052631576</v>
      </c>
      <c r="F26" s="47" t="s">
        <v>264</v>
      </c>
      <c r="G26" s="48">
        <f>'Рейтинговая таблица организаций'!D15</f>
        <v>10</v>
      </c>
      <c r="H26" s="48">
        <f>'Рейтинговая таблица организаций'!E15</f>
        <v>10</v>
      </c>
      <c r="I26" s="47" t="s">
        <v>265</v>
      </c>
      <c r="J26" s="48">
        <f>'Рейтинговая таблица организаций'!F15</f>
        <v>35</v>
      </c>
      <c r="K26" s="48">
        <f>'Рейтинговая таблица организаций'!G15</f>
        <v>39</v>
      </c>
      <c r="L26" s="49" t="str">
        <f>IF('Рейтинговая таблица организаций'!H15&lt;1,"Отсутствуют или не функционируют дистанционные способы взаимодействия",(IF('Рейтинговая таблица организаций'!H15&lt;4,"В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6" s="49">
        <f>'Рейтинговая таблица организаций'!H15</f>
        <v>6</v>
      </c>
      <c r="N26" s="49">
        <f>IF('Рейтинговая таблица организаций'!H15&lt;1,0,(IF('Рейтинговая таблица организаций'!H15&lt;4,30,100)))</f>
        <v>100</v>
      </c>
      <c r="O26" s="49" t="s">
        <v>266</v>
      </c>
      <c r="P26" s="49">
        <f>'Рейтинговая таблица организаций'!I15</f>
        <v>138</v>
      </c>
      <c r="Q26" s="49">
        <f>'Рейтинговая таблица организаций'!J15</f>
        <v>139</v>
      </c>
      <c r="R26" s="49" t="s">
        <v>267</v>
      </c>
      <c r="S26" s="49">
        <f>'Рейтинговая таблица организаций'!K15</f>
        <v>136</v>
      </c>
      <c r="T26" s="49">
        <f>'Рейтинговая таблица организаций'!L15</f>
        <v>138</v>
      </c>
      <c r="U26" s="49" t="str">
        <f>IF('Рейтинговая таблица организаций'!Q15&lt;1,"Отсутствуют комфортные условия",(IF('Рейтинговая таблица организаций'!Q15&lt;5,"Количество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6" s="49">
        <f>'Рейтинговая таблица организаций'!Q15</f>
        <v>5</v>
      </c>
      <c r="W26" s="49">
        <f>IF('Рейтинговая таблица организаций'!Q15&lt;1,0,(IF('Рейтинговая таблица организаций'!Q15&lt;4,20,100)))</f>
        <v>100</v>
      </c>
      <c r="X26" s="49" t="s">
        <v>268</v>
      </c>
      <c r="Y26" s="49">
        <f>'Рейтинговая таблица организаций'!T15</f>
        <v>140</v>
      </c>
      <c r="Z26" s="49">
        <f>'Рейтинговая таблица организаций'!U15</f>
        <v>144</v>
      </c>
      <c r="AA26" s="49" t="str">
        <f>IF('Рейтинговая таблица организаций'!Z15&lt;1,"Отсутствуют условия доступности для инвалидов",(IF('Рейтинговая таблица организаций'!Z15&lt;5,"Количество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6" s="63">
        <f>'Рейтинговая таблица организаций'!Z15</f>
        <v>2</v>
      </c>
      <c r="AC26" s="49">
        <f>IF('Рейтинговая таблица организаций'!Z15&lt;1,0,(IF('Рейтинговая таблица организаций'!Z15&lt;5,20,100)))</f>
        <v>20</v>
      </c>
      <c r="AD26" s="49" t="str">
        <f>IF('Рейтинговая таблица организаций'!AA15&lt;1,"Отсутствуют условия доступности, позволяющие инвалидам получать услуги наравне с другими",(IF('Рейтинговая таблица организаций'!AA15&lt;5,"Количество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26" s="49">
        <f>'Рейтинговая таблица организаций'!AA15</f>
        <v>5</v>
      </c>
      <c r="AF26" s="49">
        <f>IF('Рейтинговая таблица организаций'!AA15&lt;1,0,(IF('Рейтинговая таблица организаций'!AA15&lt;5,20,100)))</f>
        <v>100</v>
      </c>
      <c r="AG26" s="49" t="s">
        <v>269</v>
      </c>
      <c r="AH26" s="49">
        <f>'Рейтинговая таблица организаций'!AB15</f>
        <v>26</v>
      </c>
      <c r="AI26" s="49">
        <f>'Рейтинговая таблица организаций'!AC15</f>
        <v>26</v>
      </c>
      <c r="AJ26" s="49" t="s">
        <v>270</v>
      </c>
      <c r="AK26" s="49">
        <f>'Рейтинговая таблица организаций'!AH15</f>
        <v>140</v>
      </c>
      <c r="AL26" s="49">
        <f>'Рейтинговая таблица организаций'!AI15</f>
        <v>144</v>
      </c>
      <c r="AM26" s="49" t="s">
        <v>271</v>
      </c>
      <c r="AN26" s="49">
        <f>'Рейтинговая таблица организаций'!AJ15</f>
        <v>143</v>
      </c>
      <c r="AO26" s="49">
        <f>'Рейтинговая таблица организаций'!AK15</f>
        <v>144</v>
      </c>
      <c r="AP26" s="49" t="s">
        <v>272</v>
      </c>
      <c r="AQ26" s="49">
        <f>'Рейтинговая таблица организаций'!AL15</f>
        <v>130</v>
      </c>
      <c r="AR26" s="49">
        <f>'Рейтинговая таблица организаций'!AM15</f>
        <v>132</v>
      </c>
      <c r="AS26" s="49" t="s">
        <v>273</v>
      </c>
      <c r="AT26" s="49">
        <f>'Рейтинговая таблица организаций'!AR15</f>
        <v>140</v>
      </c>
      <c r="AU26" s="49">
        <f>'Рейтинговая таблица организаций'!AS15</f>
        <v>144</v>
      </c>
      <c r="AV26" s="49" t="s">
        <v>274</v>
      </c>
      <c r="AW26" s="49">
        <f>'Рейтинговая таблица организаций'!AT15</f>
        <v>140</v>
      </c>
      <c r="AX26" s="49">
        <f>'Рейтинговая таблица организаций'!AU15</f>
        <v>144</v>
      </c>
      <c r="AY26" s="49" t="s">
        <v>275</v>
      </c>
      <c r="AZ26" s="49">
        <f>'Рейтинговая таблица организаций'!AV15</f>
        <v>143</v>
      </c>
      <c r="BA26" s="49">
        <f>'Рейтинговая таблица организаций'!AW15</f>
        <v>144</v>
      </c>
    </row>
    <row r="27" spans="1:53" ht="15.75" x14ac:dyDescent="0.25">
      <c r="A27" s="110">
        <f>Лист1!A15</f>
        <v>67</v>
      </c>
      <c r="B27" s="46" t="str">
        <f>'для bus.gov.ru'!B16</f>
        <v>МБДОУ «Детский сад №45»</v>
      </c>
      <c r="C27" s="46">
        <f>'для bus.gov.ru'!C16</f>
        <v>401</v>
      </c>
      <c r="D27" s="46">
        <f>'для bus.gov.ru'!D16</f>
        <v>163</v>
      </c>
      <c r="E27" s="46">
        <f>'для bus.gov.ru'!E16</f>
        <v>0.40648379052369077</v>
      </c>
      <c r="F27" s="47" t="s">
        <v>264</v>
      </c>
      <c r="G27" s="48">
        <f>'Рейтинговая таблица организаций'!D16</f>
        <v>10</v>
      </c>
      <c r="H27" s="48">
        <f>'Рейтинговая таблица организаций'!E16</f>
        <v>10</v>
      </c>
      <c r="I27" s="47" t="s">
        <v>265</v>
      </c>
      <c r="J27" s="48">
        <f>'Рейтинговая таблица организаций'!F16</f>
        <v>36</v>
      </c>
      <c r="K27" s="48">
        <f>'Рейтинговая таблица организаций'!G16</f>
        <v>39</v>
      </c>
      <c r="L27" s="49" t="str">
        <f>IF('Рейтинговая таблица организаций'!H16&lt;1,"Отсутствуют или не функционируют дистанционные способы взаимодействия",(IF('Рейтинговая таблица организаций'!H16&lt;4,"В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7" s="49">
        <f>'Рейтинговая таблица организаций'!H16</f>
        <v>6</v>
      </c>
      <c r="N27" s="49">
        <f>IF('Рейтинговая таблица организаций'!H16&lt;1,0,(IF('Рейтинговая таблица организаций'!H16&lt;4,30,100)))</f>
        <v>100</v>
      </c>
      <c r="O27" s="49" t="s">
        <v>266</v>
      </c>
      <c r="P27" s="49">
        <f>'Рейтинговая таблица организаций'!I16</f>
        <v>107</v>
      </c>
      <c r="Q27" s="49">
        <f>'Рейтинговая таблица организаций'!J16</f>
        <v>109</v>
      </c>
      <c r="R27" s="49" t="s">
        <v>267</v>
      </c>
      <c r="S27" s="49">
        <f>'Рейтинговая таблица организаций'!K16</f>
        <v>80</v>
      </c>
      <c r="T27" s="49">
        <f>'Рейтинговая таблица организаций'!L16</f>
        <v>82</v>
      </c>
      <c r="U27" s="49" t="str">
        <f>IF('Рейтинговая таблица организаций'!Q16&lt;1,"Отсутствуют комфортные условия",(IF('Рейтинговая таблица организаций'!Q16&lt;5,"Количество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7" s="49">
        <f>'Рейтинговая таблица организаций'!Q16</f>
        <v>5</v>
      </c>
      <c r="W27" s="49">
        <f>IF('Рейтинговая таблица организаций'!Q16&lt;1,0,(IF('Рейтинговая таблица организаций'!Q16&lt;4,20,100)))</f>
        <v>100</v>
      </c>
      <c r="X27" s="49" t="s">
        <v>268</v>
      </c>
      <c r="Y27" s="49">
        <f>'Рейтинговая таблица организаций'!T16</f>
        <v>163</v>
      </c>
      <c r="Z27" s="49">
        <f>'Рейтинговая таблица организаций'!U16</f>
        <v>163</v>
      </c>
      <c r="AA27" s="49" t="str">
        <f>IF('Рейтинговая таблица организаций'!Z16&lt;1,"Отсутствуют условия доступности для инвалидов",(IF('Рейтинговая таблица организаций'!Z16&lt;5,"Количество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7" s="63">
        <f>'Рейтинговая таблица организаций'!Z16</f>
        <v>1</v>
      </c>
      <c r="AC27" s="49">
        <f>IF('Рейтинговая таблица организаций'!Z16&lt;1,0,(IF('Рейтинговая таблица организаций'!Z16&lt;5,20,100)))</f>
        <v>20</v>
      </c>
      <c r="AD27" s="49" t="str">
        <f>IF('Рейтинговая таблица организаций'!AA16&lt;1,"Отсутствуют условия доступности, позволяющие инвалидам получать услуги наравне с другими",(IF('Рейтинговая таблица организаций'!AA16&lt;5,"Количество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7" s="49">
        <f>'Рейтинговая таблица организаций'!AA16</f>
        <v>2</v>
      </c>
      <c r="AF27" s="49">
        <f>IF('Рейтинговая таблица организаций'!AA16&lt;1,0,(IF('Рейтинговая таблица организаций'!AA16&lt;5,20,100)))</f>
        <v>20</v>
      </c>
      <c r="AG27" s="49" t="s">
        <v>269</v>
      </c>
      <c r="AH27" s="49">
        <f>'Рейтинговая таблица организаций'!AB16</f>
        <v>19</v>
      </c>
      <c r="AI27" s="49">
        <f>'Рейтинговая таблица организаций'!AC16</f>
        <v>19</v>
      </c>
      <c r="AJ27" s="49" t="s">
        <v>270</v>
      </c>
      <c r="AK27" s="49">
        <f>'Рейтинговая таблица организаций'!AH16</f>
        <v>163</v>
      </c>
      <c r="AL27" s="49">
        <f>'Рейтинговая таблица организаций'!AI16</f>
        <v>163</v>
      </c>
      <c r="AM27" s="49" t="s">
        <v>271</v>
      </c>
      <c r="AN27" s="49">
        <f>'Рейтинговая таблица организаций'!AJ16</f>
        <v>159</v>
      </c>
      <c r="AO27" s="49">
        <f>'Рейтинговая таблица организаций'!AK16</f>
        <v>163</v>
      </c>
      <c r="AP27" s="49" t="s">
        <v>272</v>
      </c>
      <c r="AQ27" s="49">
        <f>'Рейтинговая таблица организаций'!AL16</f>
        <v>94</v>
      </c>
      <c r="AR27" s="49">
        <f>'Рейтинговая таблица организаций'!AM16</f>
        <v>94</v>
      </c>
      <c r="AS27" s="49" t="s">
        <v>273</v>
      </c>
      <c r="AT27" s="49">
        <f>'Рейтинговая таблица организаций'!AR16</f>
        <v>160</v>
      </c>
      <c r="AU27" s="49">
        <f>'Рейтинговая таблица организаций'!AS16</f>
        <v>163</v>
      </c>
      <c r="AV27" s="49" t="s">
        <v>274</v>
      </c>
      <c r="AW27" s="49">
        <f>'Рейтинговая таблица организаций'!AT16</f>
        <v>159</v>
      </c>
      <c r="AX27" s="49">
        <f>'Рейтинговая таблица организаций'!AU16</f>
        <v>163</v>
      </c>
      <c r="AY27" s="49" t="s">
        <v>275</v>
      </c>
      <c r="AZ27" s="49">
        <f>'Рейтинговая таблица организаций'!AV16</f>
        <v>160</v>
      </c>
      <c r="BA27" s="49">
        <f>'Рейтинговая таблица организаций'!AW16</f>
        <v>163</v>
      </c>
    </row>
    <row r="28" spans="1:53" ht="15.75" x14ac:dyDescent="0.25">
      <c r="A28" s="110">
        <f>Лист1!A16</f>
        <v>68</v>
      </c>
      <c r="B28" s="46" t="str">
        <f>'для bus.gov.ru'!B17</f>
        <v>МБДОУ «ЦРР - детский сад№59»</v>
      </c>
      <c r="C28" s="46">
        <f>'для bus.gov.ru'!C17</f>
        <v>391</v>
      </c>
      <c r="D28" s="46">
        <f>'для bus.gov.ru'!D17</f>
        <v>128</v>
      </c>
      <c r="E28" s="46">
        <f>'для bus.gov.ru'!E17</f>
        <v>0.32736572890025578</v>
      </c>
      <c r="F28" s="47" t="s">
        <v>264</v>
      </c>
      <c r="G28" s="48">
        <f>'Рейтинговая таблица организаций'!D17</f>
        <v>9</v>
      </c>
      <c r="H28" s="48">
        <f>'Рейтинговая таблица организаций'!E17</f>
        <v>10</v>
      </c>
      <c r="I28" s="47" t="s">
        <v>265</v>
      </c>
      <c r="J28" s="48">
        <f>'Рейтинговая таблица организаций'!F17</f>
        <v>38</v>
      </c>
      <c r="K28" s="48">
        <f>'Рейтинговая таблица организаций'!G17</f>
        <v>38</v>
      </c>
      <c r="L28" s="49" t="str">
        <f>IF('Рейтинговая таблица организаций'!H17&lt;1,"Отсутствуют или не функционируют дистанционные способы взаимодействия",(IF('Рейтинговая таблица организаций'!H17&lt;4,"В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8" s="49">
        <f>'Рейтинговая таблица организаций'!H17</f>
        <v>6</v>
      </c>
      <c r="N28" s="49">
        <f>IF('Рейтинговая таблица организаций'!H17&lt;1,0,(IF('Рейтинговая таблица организаций'!H17&lt;4,30,100)))</f>
        <v>100</v>
      </c>
      <c r="O28" s="49" t="s">
        <v>266</v>
      </c>
      <c r="P28" s="49">
        <f>'Рейтинговая таблица организаций'!I17</f>
        <v>55</v>
      </c>
      <c r="Q28" s="49">
        <f>'Рейтинговая таблица организаций'!J17</f>
        <v>55</v>
      </c>
      <c r="R28" s="49" t="s">
        <v>267</v>
      </c>
      <c r="S28" s="49">
        <f>'Рейтинговая таблица организаций'!K17</f>
        <v>47</v>
      </c>
      <c r="T28" s="49">
        <f>'Рейтинговая таблица организаций'!L17</f>
        <v>47</v>
      </c>
      <c r="U28" s="49" t="str">
        <f>IF('Рейтинговая таблица организаций'!Q17&lt;1,"Отсутствуют комфортные условия",(IF('Рейтинговая таблица организаций'!Q17&lt;5,"Количество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8" s="49">
        <f>'Рейтинговая таблица организаций'!Q17</f>
        <v>5</v>
      </c>
      <c r="W28" s="49">
        <f>IF('Рейтинговая таблица организаций'!Q17&lt;1,0,(IF('Рейтинговая таблица организаций'!Q17&lt;4,20,100)))</f>
        <v>100</v>
      </c>
      <c r="X28" s="49" t="s">
        <v>268</v>
      </c>
      <c r="Y28" s="49">
        <f>'Рейтинговая таблица организаций'!T17</f>
        <v>127</v>
      </c>
      <c r="Z28" s="49">
        <f>'Рейтинговая таблица организаций'!U17</f>
        <v>128</v>
      </c>
      <c r="AA28" s="49" t="str">
        <f>IF('Рейтинговая таблица организаций'!Z17&lt;1,"Отсутствуют условия доступности для инвалидов",(IF('Рейтинговая таблица организаций'!Z17&lt;5,"Количество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8" s="63">
        <f>'Рейтинговая таблица организаций'!Z17</f>
        <v>3</v>
      </c>
      <c r="AC28" s="49">
        <f>IF('Рейтинговая таблица организаций'!Z17&lt;1,0,(IF('Рейтинговая таблица организаций'!Z17&lt;5,20,100)))</f>
        <v>20</v>
      </c>
      <c r="AD28" s="49" t="str">
        <f>IF('Рейтинговая таблица организаций'!AA17&lt;1,"Отсутствуют условия доступности, позволяющие инвалидам получать услуги наравне с другими",(IF('Рейтинговая таблица организаций'!AA17&lt;5,"Количество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8" s="49">
        <f>'Рейтинговая таблица организаций'!AA17</f>
        <v>4</v>
      </c>
      <c r="AF28" s="49">
        <f>IF('Рейтинговая таблица организаций'!AA17&lt;1,0,(IF('Рейтинговая таблица организаций'!AA17&lt;5,20,100)))</f>
        <v>20</v>
      </c>
      <c r="AG28" s="49" t="s">
        <v>269</v>
      </c>
      <c r="AH28" s="49">
        <f>'Рейтинговая таблица организаций'!AB17</f>
        <v>16</v>
      </c>
      <c r="AI28" s="49">
        <f>'Рейтинговая таблица организаций'!AC17</f>
        <v>16</v>
      </c>
      <c r="AJ28" s="49" t="s">
        <v>270</v>
      </c>
      <c r="AK28" s="49">
        <f>'Рейтинговая таблица организаций'!AH17</f>
        <v>126</v>
      </c>
      <c r="AL28" s="49">
        <f>'Рейтинговая таблица организаций'!AI17</f>
        <v>128</v>
      </c>
      <c r="AM28" s="49" t="s">
        <v>271</v>
      </c>
      <c r="AN28" s="49">
        <f>'Рейтинговая таблица организаций'!AJ17</f>
        <v>128</v>
      </c>
      <c r="AO28" s="49">
        <f>'Рейтинговая таблица организаций'!AK17</f>
        <v>128</v>
      </c>
      <c r="AP28" s="49" t="s">
        <v>272</v>
      </c>
      <c r="AQ28" s="49">
        <f>'Рейтинговая таблица организаций'!AL17</f>
        <v>53</v>
      </c>
      <c r="AR28" s="49">
        <f>'Рейтинговая таблица организаций'!AM17</f>
        <v>53</v>
      </c>
      <c r="AS28" s="49" t="s">
        <v>273</v>
      </c>
      <c r="AT28" s="49">
        <f>'Рейтинговая таблица организаций'!AR17</f>
        <v>125</v>
      </c>
      <c r="AU28" s="49">
        <f>'Рейтинговая таблица организаций'!AS17</f>
        <v>128</v>
      </c>
      <c r="AV28" s="49" t="s">
        <v>274</v>
      </c>
      <c r="AW28" s="49">
        <f>'Рейтинговая таблица организаций'!AT17</f>
        <v>125</v>
      </c>
      <c r="AX28" s="49">
        <f>'Рейтинговая таблица организаций'!AU17</f>
        <v>128</v>
      </c>
      <c r="AY28" s="49" t="s">
        <v>275</v>
      </c>
      <c r="AZ28" s="49">
        <f>'Рейтинговая таблица организаций'!AV17</f>
        <v>125</v>
      </c>
      <c r="BA28" s="49">
        <f>'Рейтинговая таблица организаций'!AW17</f>
        <v>128</v>
      </c>
    </row>
    <row r="29" spans="1:53" ht="15.75" x14ac:dyDescent="0.25">
      <c r="A29" s="110">
        <f>Лист1!A17</f>
        <v>69</v>
      </c>
      <c r="B29" s="46" t="str">
        <f>'для bus.gov.ru'!B18</f>
        <v>МБДОУ «Детский сад №67»</v>
      </c>
      <c r="C29" s="46">
        <f>'для bus.gov.ru'!C18</f>
        <v>270</v>
      </c>
      <c r="D29" s="46">
        <f>'для bus.gov.ru'!D18</f>
        <v>75</v>
      </c>
      <c r="E29" s="46">
        <f>'для bus.gov.ru'!E18</f>
        <v>0.27777777777777779</v>
      </c>
      <c r="F29" s="47" t="s">
        <v>264</v>
      </c>
      <c r="G29" s="48">
        <f>'Рейтинговая таблица организаций'!D18</f>
        <v>6.5</v>
      </c>
      <c r="H29" s="48">
        <f>'Рейтинговая таблица организаций'!E18</f>
        <v>10</v>
      </c>
      <c r="I29" s="47" t="s">
        <v>265</v>
      </c>
      <c r="J29" s="48">
        <f>'Рейтинговая таблица организаций'!F18</f>
        <v>25.5</v>
      </c>
      <c r="K29" s="48">
        <f>'Рейтинговая таблица организаций'!G18</f>
        <v>39</v>
      </c>
      <c r="L29" s="49" t="str">
        <f>IF('Рейтинговая таблица организаций'!H18&lt;1,"Отсутствуют или не функционируют дистанционные способы взаимодействия",(IF('Рейтинговая таблица организаций'!H18&lt;4,"В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29" s="49">
        <f>'Рейтинговая таблица организаций'!H18</f>
        <v>6</v>
      </c>
      <c r="N29" s="49">
        <f>IF('Рейтинговая таблица организаций'!H18&lt;1,0,(IF('Рейтинговая таблица организаций'!H18&lt;4,30,100)))</f>
        <v>100</v>
      </c>
      <c r="O29" s="49" t="s">
        <v>266</v>
      </c>
      <c r="P29" s="49">
        <f>'Рейтинговая таблица организаций'!I18</f>
        <v>69</v>
      </c>
      <c r="Q29" s="49">
        <f>'Рейтинговая таблица организаций'!J18</f>
        <v>71</v>
      </c>
      <c r="R29" s="49" t="s">
        <v>267</v>
      </c>
      <c r="S29" s="49">
        <f>'Рейтинговая таблица организаций'!K18</f>
        <v>69</v>
      </c>
      <c r="T29" s="49">
        <f>'Рейтинговая таблица организаций'!L18</f>
        <v>70</v>
      </c>
      <c r="U29" s="49" t="str">
        <f>IF('Рейтинговая таблица организаций'!Q18&lt;1,"Отсутствуют комфортные условия",(IF('Рейтинговая таблица организаций'!Q18&lt;5,"Количество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29" s="49">
        <f>'Рейтинговая таблица организаций'!Q18</f>
        <v>5</v>
      </c>
      <c r="W29" s="49">
        <f>IF('Рейтинговая таблица организаций'!Q18&lt;1,0,(IF('Рейтинговая таблица организаций'!Q18&lt;4,20,100)))</f>
        <v>100</v>
      </c>
      <c r="X29" s="49" t="s">
        <v>268</v>
      </c>
      <c r="Y29" s="49">
        <f>'Рейтинговая таблица организаций'!T18</f>
        <v>75</v>
      </c>
      <c r="Z29" s="49">
        <f>'Рейтинговая таблица организаций'!U18</f>
        <v>75</v>
      </c>
      <c r="AA29" s="49" t="str">
        <f>IF('Рейтинговая таблица организаций'!Z18&lt;1,"Отсутствуют условия доступности для инвалидов",(IF('Рейтинговая таблица организаций'!Z18&lt;5,"Количество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29" s="63">
        <f>'Рейтинговая таблица организаций'!Z18</f>
        <v>1</v>
      </c>
      <c r="AC29" s="49">
        <f>IF('Рейтинговая таблица организаций'!Z18&lt;1,0,(IF('Рейтинговая таблица организаций'!Z18&lt;5,20,100)))</f>
        <v>20</v>
      </c>
      <c r="AD29" s="49" t="str">
        <f>IF('Рейтинговая таблица организаций'!AA18&lt;1,"Отсутствуют условия доступности, позволяющие инвалидам получать услуги наравне с другими",(IF('Рейтинговая таблица организаций'!AA18&lt;5,"Количество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29" s="49">
        <f>'Рейтинговая таблица организаций'!AA18</f>
        <v>3</v>
      </c>
      <c r="AF29" s="49">
        <f>IF('Рейтинговая таблица организаций'!AA18&lt;1,0,(IF('Рейтинговая таблица организаций'!AA18&lt;5,20,100)))</f>
        <v>20</v>
      </c>
      <c r="AG29" s="49" t="s">
        <v>269</v>
      </c>
      <c r="AH29" s="49">
        <f>'Рейтинговая таблица организаций'!AB18</f>
        <v>49</v>
      </c>
      <c r="AI29" s="49">
        <f>'Рейтинговая таблица организаций'!AC18</f>
        <v>50</v>
      </c>
      <c r="AJ29" s="49" t="s">
        <v>270</v>
      </c>
      <c r="AK29" s="49">
        <f>'Рейтинговая таблица организаций'!AH18</f>
        <v>75</v>
      </c>
      <c r="AL29" s="49">
        <f>'Рейтинговая таблица организаций'!AI18</f>
        <v>75</v>
      </c>
      <c r="AM29" s="49" t="s">
        <v>271</v>
      </c>
      <c r="AN29" s="49">
        <f>'Рейтинговая таблица организаций'!AJ18</f>
        <v>75</v>
      </c>
      <c r="AO29" s="49">
        <f>'Рейтинговая таблица организаций'!AK18</f>
        <v>75</v>
      </c>
      <c r="AP29" s="49" t="s">
        <v>272</v>
      </c>
      <c r="AQ29" s="49">
        <f>'Рейтинговая таблица организаций'!AL18</f>
        <v>65</v>
      </c>
      <c r="AR29" s="49">
        <f>'Рейтинговая таблица организаций'!AM18</f>
        <v>66</v>
      </c>
      <c r="AS29" s="49" t="s">
        <v>273</v>
      </c>
      <c r="AT29" s="49">
        <f>'Рейтинговая таблица организаций'!AR18</f>
        <v>75</v>
      </c>
      <c r="AU29" s="49">
        <f>'Рейтинговая таблица организаций'!AS18</f>
        <v>75</v>
      </c>
      <c r="AV29" s="49" t="s">
        <v>274</v>
      </c>
      <c r="AW29" s="49">
        <f>'Рейтинговая таблица организаций'!AT18</f>
        <v>74</v>
      </c>
      <c r="AX29" s="49">
        <f>'Рейтинговая таблица организаций'!AU18</f>
        <v>75</v>
      </c>
      <c r="AY29" s="49" t="s">
        <v>275</v>
      </c>
      <c r="AZ29" s="49">
        <f>'Рейтинговая таблица организаций'!AV18</f>
        <v>74</v>
      </c>
      <c r="BA29" s="49">
        <f>'Рейтинговая таблица организаций'!AW18</f>
        <v>75</v>
      </c>
    </row>
    <row r="30" spans="1:53" ht="15.75" x14ac:dyDescent="0.25">
      <c r="A30" s="110">
        <f>Лист1!A18</f>
        <v>70</v>
      </c>
      <c r="B30" s="46" t="str">
        <f>'для bus.gov.ru'!B19</f>
        <v>МБДОУ «ЦРР - детский сад №70</v>
      </c>
      <c r="C30" s="46">
        <f>'для bus.gov.ru'!C19</f>
        <v>277</v>
      </c>
      <c r="D30" s="46">
        <f>'для bus.gov.ru'!D19</f>
        <v>107</v>
      </c>
      <c r="E30" s="46">
        <f>'для bus.gov.ru'!E19</f>
        <v>0.38628158844765342</v>
      </c>
      <c r="F30" s="47" t="s">
        <v>264</v>
      </c>
      <c r="G30" s="48">
        <f>'Рейтинговая таблица организаций'!D19</f>
        <v>10</v>
      </c>
      <c r="H30" s="48">
        <f>'Рейтинговая таблица организаций'!E19</f>
        <v>10</v>
      </c>
      <c r="I30" s="47" t="s">
        <v>265</v>
      </c>
      <c r="J30" s="48">
        <f>'Рейтинговая таблица организаций'!F19</f>
        <v>34</v>
      </c>
      <c r="K30" s="48">
        <f>'Рейтинговая таблица организаций'!G19</f>
        <v>39</v>
      </c>
      <c r="L30" s="49" t="str">
        <f>IF('Рейтинговая таблица организаций'!H19&lt;1,"Отсутствуют или не функционируют дистанционные способы взаимодействия",(IF('Рейтинговая таблица организаций'!H19&lt;4,"В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30" s="49">
        <f>'Рейтинговая таблица организаций'!H19</f>
        <v>5</v>
      </c>
      <c r="N30" s="49">
        <f>IF('Рейтинговая таблица организаций'!H19&lt;1,0,(IF('Рейтинговая таблица организаций'!H19&lt;4,30,100)))</f>
        <v>100</v>
      </c>
      <c r="O30" s="49" t="s">
        <v>266</v>
      </c>
      <c r="P30" s="49">
        <f>'Рейтинговая таблица организаций'!I19</f>
        <v>86</v>
      </c>
      <c r="Q30" s="49">
        <f>'Рейтинговая таблица организаций'!J19</f>
        <v>86</v>
      </c>
      <c r="R30" s="49" t="s">
        <v>267</v>
      </c>
      <c r="S30" s="49">
        <f>'Рейтинговая таблица организаций'!K19</f>
        <v>79</v>
      </c>
      <c r="T30" s="49">
        <f>'Рейтинговая таблица организаций'!L19</f>
        <v>79</v>
      </c>
      <c r="U30" s="49" t="str">
        <f>IF('Рейтинговая таблица организаций'!Q19&lt;1,"Отсутствуют комфортные условия",(IF('Рейтинговая таблица организаций'!Q19&lt;5,"Количество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0" s="49">
        <f>'Рейтинговая таблица организаций'!Q19</f>
        <v>5</v>
      </c>
      <c r="W30" s="49">
        <f>IF('Рейтинговая таблица организаций'!Q19&lt;1,0,(IF('Рейтинговая таблица организаций'!Q19&lt;4,20,100)))</f>
        <v>100</v>
      </c>
      <c r="X30" s="49" t="s">
        <v>268</v>
      </c>
      <c r="Y30" s="49">
        <f>'Рейтинговая таблица организаций'!T19</f>
        <v>104</v>
      </c>
      <c r="Z30" s="49">
        <f>'Рейтинговая таблица организаций'!U19</f>
        <v>107</v>
      </c>
      <c r="AA30" s="49" t="str">
        <f>IF('Рейтинговая таблица организаций'!Z19&lt;1,"Отсутствуют условия доступности для инвалидов",(IF('Рейтинговая таблица организаций'!Z19&lt;5,"Количество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 s="63">
        <f>'Рейтинговая таблица организаций'!Z19</f>
        <v>0</v>
      </c>
      <c r="AC30" s="49">
        <f>IF('Рейтинговая таблица организаций'!Z19&lt;1,0,(IF('Рейтинговая таблица организаций'!Z19&lt;5,20,100)))</f>
        <v>0</v>
      </c>
      <c r="AD30" s="49" t="str">
        <f>IF('Рейтинговая таблица организаций'!AA19&lt;1,"Отсутствуют условия доступности, позволяющие инвалидам получать услуги наравне с другими",(IF('Рейтинговая таблица организаций'!AA19&lt;5,"Количество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30" s="49">
        <f>'Рейтинговая таблица организаций'!AA19</f>
        <v>2</v>
      </c>
      <c r="AF30" s="49">
        <f>IF('Рейтинговая таблица организаций'!AA19&lt;1,0,(IF('Рейтинговая таблица организаций'!AA19&lt;5,20,100)))</f>
        <v>20</v>
      </c>
      <c r="AG30" s="49" t="s">
        <v>269</v>
      </c>
      <c r="AH30" s="49">
        <f>'Рейтинговая таблица организаций'!AB19</f>
        <v>10</v>
      </c>
      <c r="AI30" s="49">
        <f>'Рейтинговая таблица организаций'!AC19</f>
        <v>10</v>
      </c>
      <c r="AJ30" s="49" t="s">
        <v>270</v>
      </c>
      <c r="AK30" s="49">
        <f>'Рейтинговая таблица организаций'!AH19</f>
        <v>107</v>
      </c>
      <c r="AL30" s="49">
        <f>'Рейтинговая таблица организаций'!AI19</f>
        <v>107</v>
      </c>
      <c r="AM30" s="49" t="s">
        <v>271</v>
      </c>
      <c r="AN30" s="49">
        <f>'Рейтинговая таблица организаций'!AJ19</f>
        <v>107</v>
      </c>
      <c r="AO30" s="49">
        <f>'Рейтинговая таблица организаций'!AK19</f>
        <v>107</v>
      </c>
      <c r="AP30" s="49" t="s">
        <v>272</v>
      </c>
      <c r="AQ30" s="49">
        <f>'Рейтинговая таблица организаций'!AL19</f>
        <v>69</v>
      </c>
      <c r="AR30" s="49">
        <f>'Рейтинговая таблица организаций'!AM19</f>
        <v>70</v>
      </c>
      <c r="AS30" s="49" t="s">
        <v>273</v>
      </c>
      <c r="AT30" s="49">
        <f>'Рейтинговая таблица организаций'!AR19</f>
        <v>106</v>
      </c>
      <c r="AU30" s="49">
        <f>'Рейтинговая таблица организаций'!AS19</f>
        <v>107</v>
      </c>
      <c r="AV30" s="49" t="s">
        <v>274</v>
      </c>
      <c r="AW30" s="49">
        <f>'Рейтинговая таблица организаций'!AT19</f>
        <v>105</v>
      </c>
      <c r="AX30" s="49">
        <f>'Рейтинговая таблица организаций'!AU19</f>
        <v>107</v>
      </c>
      <c r="AY30" s="49" t="s">
        <v>275</v>
      </c>
      <c r="AZ30" s="49">
        <f>'Рейтинговая таблица организаций'!AV19</f>
        <v>106</v>
      </c>
      <c r="BA30" s="49">
        <f>'Рейтинговая таблица организаций'!AW19</f>
        <v>107</v>
      </c>
    </row>
    <row r="31" spans="1:53" ht="15.75" x14ac:dyDescent="0.25">
      <c r="A31" s="110">
        <f>Лист1!A19</f>
        <v>71</v>
      </c>
      <c r="B31" s="46" t="str">
        <f>'для bus.gov.ru'!B20</f>
        <v>МБДОУ «Детский сад №73»</v>
      </c>
      <c r="C31" s="46">
        <f>'для bus.gov.ru'!C20</f>
        <v>241</v>
      </c>
      <c r="D31" s="46">
        <f>'для bus.gov.ru'!D20</f>
        <v>109</v>
      </c>
      <c r="E31" s="46">
        <f>'для bus.gov.ru'!E20</f>
        <v>0.45228215767634855</v>
      </c>
      <c r="F31" s="47" t="s">
        <v>264</v>
      </c>
      <c r="G31" s="48">
        <f>'Рейтинговая таблица организаций'!D20</f>
        <v>8</v>
      </c>
      <c r="H31" s="48">
        <f>'Рейтинговая таблица организаций'!E20</f>
        <v>10</v>
      </c>
      <c r="I31" s="47" t="s">
        <v>265</v>
      </c>
      <c r="J31" s="48">
        <f>'Рейтинговая таблица организаций'!F20</f>
        <v>31</v>
      </c>
      <c r="K31" s="48">
        <f>'Рейтинговая таблица организаций'!G20</f>
        <v>39</v>
      </c>
      <c r="L31" s="49" t="str">
        <f>IF('Рейтинговая таблица организаций'!H20&lt;1,"Отсутствуют или не функционируют дистанционные способы взаимодействия",(IF('Рейтинговая таблица организаций'!H20&lt;4,"В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31" s="49">
        <f>'Рейтинговая таблица организаций'!H20</f>
        <v>6</v>
      </c>
      <c r="N31" s="49">
        <f>IF('Рейтинговая таблица организаций'!H20&lt;1,0,(IF('Рейтинговая таблица организаций'!H20&lt;4,30,100)))</f>
        <v>100</v>
      </c>
      <c r="O31" s="49" t="s">
        <v>266</v>
      </c>
      <c r="P31" s="49">
        <f>'Рейтинговая таблица организаций'!I20</f>
        <v>64</v>
      </c>
      <c r="Q31" s="49">
        <f>'Рейтинговая таблица организаций'!J20</f>
        <v>64</v>
      </c>
      <c r="R31" s="49" t="s">
        <v>267</v>
      </c>
      <c r="S31" s="49">
        <f>'Рейтинговая таблица организаций'!K20</f>
        <v>44</v>
      </c>
      <c r="T31" s="49">
        <f>'Рейтинговая таблица организаций'!L20</f>
        <v>45</v>
      </c>
      <c r="U31" s="49" t="str">
        <f>IF('Рейтинговая таблица организаций'!Q20&lt;1,"Отсутствуют комфортные условия",(IF('Рейтинговая таблица организаций'!Q20&lt;5,"Количество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1" s="49">
        <f>'Рейтинговая таблица организаций'!Q20</f>
        <v>5</v>
      </c>
      <c r="W31" s="49">
        <f>IF('Рейтинговая таблица организаций'!Q20&lt;1,0,(IF('Рейтинговая таблица организаций'!Q20&lt;4,20,100)))</f>
        <v>100</v>
      </c>
      <c r="X31" s="49" t="s">
        <v>268</v>
      </c>
      <c r="Y31" s="49">
        <f>'Рейтинговая таблица организаций'!T20</f>
        <v>108</v>
      </c>
      <c r="Z31" s="49">
        <f>'Рейтинговая таблица организаций'!U20</f>
        <v>109</v>
      </c>
      <c r="AA31" s="49" t="str">
        <f>IF('Рейтинговая таблица организаций'!Z20&lt;1,"Отсутствуют условия доступности для инвалидов",(IF('Рейтинговая таблица организаций'!Z20&lt;5,"Количество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31" s="63">
        <f>'Рейтинговая таблица организаций'!Z20</f>
        <v>3</v>
      </c>
      <c r="AC31" s="49">
        <f>IF('Рейтинговая таблица организаций'!Z20&lt;1,0,(IF('Рейтинговая таблица организаций'!Z20&lt;5,20,100)))</f>
        <v>20</v>
      </c>
      <c r="AD31" s="49" t="str">
        <f>IF('Рейтинговая таблица организаций'!AA20&lt;1,"Отсутствуют условия доступности, позволяющие инвалидам получать услуги наравне с другими",(IF('Рейтинговая таблица организаций'!AA20&lt;5,"Количество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31" s="49">
        <f>'Рейтинговая таблица организаций'!AA20</f>
        <v>3</v>
      </c>
      <c r="AF31" s="49">
        <f>IF('Рейтинговая таблица организаций'!AA20&lt;1,0,(IF('Рейтинговая таблица организаций'!AA20&lt;5,20,100)))</f>
        <v>20</v>
      </c>
      <c r="AG31" s="49" t="s">
        <v>269</v>
      </c>
      <c r="AH31" s="49">
        <f>'Рейтинговая таблица организаций'!AB20</f>
        <v>10</v>
      </c>
      <c r="AI31" s="49">
        <f>'Рейтинговая таблица организаций'!AC20</f>
        <v>10</v>
      </c>
      <c r="AJ31" s="49" t="s">
        <v>270</v>
      </c>
      <c r="AK31" s="49">
        <f>'Рейтинговая таблица организаций'!AH20</f>
        <v>109</v>
      </c>
      <c r="AL31" s="49">
        <f>'Рейтинговая таблица организаций'!AI20</f>
        <v>109</v>
      </c>
      <c r="AM31" s="49" t="s">
        <v>271</v>
      </c>
      <c r="AN31" s="49">
        <f>'Рейтинговая таблица организаций'!AJ20</f>
        <v>109</v>
      </c>
      <c r="AO31" s="49">
        <f>'Рейтинговая таблица организаций'!AK20</f>
        <v>109</v>
      </c>
      <c r="AP31" s="49" t="s">
        <v>272</v>
      </c>
      <c r="AQ31" s="49">
        <f>'Рейтинговая таблица организаций'!AL20</f>
        <v>36</v>
      </c>
      <c r="AR31" s="49">
        <f>'Рейтинговая таблица организаций'!AM20</f>
        <v>37</v>
      </c>
      <c r="AS31" s="49" t="s">
        <v>273</v>
      </c>
      <c r="AT31" s="49">
        <f>'Рейтинговая таблица организаций'!AR20</f>
        <v>107</v>
      </c>
      <c r="AU31" s="49">
        <f>'Рейтинговая таблица организаций'!AS20</f>
        <v>109</v>
      </c>
      <c r="AV31" s="49" t="s">
        <v>274</v>
      </c>
      <c r="AW31" s="49">
        <f>'Рейтинговая таблица организаций'!AT20</f>
        <v>108</v>
      </c>
      <c r="AX31" s="49">
        <f>'Рейтинговая таблица организаций'!AU20</f>
        <v>109</v>
      </c>
      <c r="AY31" s="49" t="s">
        <v>275</v>
      </c>
      <c r="AZ31" s="49">
        <f>'Рейтинговая таблица организаций'!AV20</f>
        <v>107</v>
      </c>
      <c r="BA31" s="49">
        <f>'Рейтинговая таблица организаций'!AW20</f>
        <v>109</v>
      </c>
    </row>
    <row r="32" spans="1:53" ht="15.75" x14ac:dyDescent="0.25">
      <c r="A32" s="110">
        <f>Лист1!A20</f>
        <v>72</v>
      </c>
      <c r="B32" s="46" t="str">
        <f>'для bus.gov.ru'!B21</f>
        <v>МБДОУ «Детский сад №77»</v>
      </c>
      <c r="C32" s="46">
        <f>'для bus.gov.ru'!C21</f>
        <v>428</v>
      </c>
      <c r="D32" s="46">
        <f>'для bus.gov.ru'!D21</f>
        <v>173</v>
      </c>
      <c r="E32" s="46">
        <f>'для bus.gov.ru'!E21</f>
        <v>0.40420560747663553</v>
      </c>
      <c r="F32" s="47" t="s">
        <v>264</v>
      </c>
      <c r="G32" s="48">
        <f>'Рейтинговая таблица организаций'!D21</f>
        <v>9</v>
      </c>
      <c r="H32" s="48">
        <f>'Рейтинговая таблица организаций'!E21</f>
        <v>10</v>
      </c>
      <c r="I32" s="47" t="s">
        <v>265</v>
      </c>
      <c r="J32" s="48">
        <f>'Рейтинговая таблица организаций'!F21</f>
        <v>28</v>
      </c>
      <c r="K32" s="48">
        <f>'Рейтинговая таблица организаций'!G21</f>
        <v>39</v>
      </c>
      <c r="L32" s="49" t="str">
        <f>IF('Рейтинговая таблица организаций'!H21&lt;1,"Отсутствуют или не функционируют дистанционные способы взаимодействия",(IF('Рейтинговая таблица организаций'!H21&lt;4,"В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32" s="49">
        <f>'Рейтинговая таблица организаций'!H21</f>
        <v>6</v>
      </c>
      <c r="N32" s="49">
        <f>IF('Рейтинговая таблица организаций'!H21&lt;1,0,(IF('Рейтинговая таблица организаций'!H21&lt;4,30,100)))</f>
        <v>100</v>
      </c>
      <c r="O32" s="49" t="s">
        <v>266</v>
      </c>
      <c r="P32" s="49">
        <f>'Рейтинговая таблица организаций'!I21</f>
        <v>137</v>
      </c>
      <c r="Q32" s="49">
        <f>'Рейтинговая таблица организаций'!J21</f>
        <v>138</v>
      </c>
      <c r="R32" s="49" t="s">
        <v>267</v>
      </c>
      <c r="S32" s="49">
        <f>'Рейтинговая таблица организаций'!K21</f>
        <v>129</v>
      </c>
      <c r="T32" s="49">
        <f>'Рейтинговая таблица организаций'!L21</f>
        <v>131</v>
      </c>
      <c r="U32" s="49" t="str">
        <f>IF('Рейтинговая таблица организаций'!Q21&lt;1,"Отсутствуют комфортные условия",(IF('Рейтинговая таблица организаций'!Q21&lt;5,"Количество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2" s="49">
        <f>'Рейтинговая таблица организаций'!Q21</f>
        <v>5</v>
      </c>
      <c r="W32" s="49">
        <f>IF('Рейтинговая таблица организаций'!Q21&lt;1,0,(IF('Рейтинговая таблица организаций'!Q21&lt;4,20,100)))</f>
        <v>100</v>
      </c>
      <c r="X32" s="49" t="s">
        <v>268</v>
      </c>
      <c r="Y32" s="49">
        <f>'Рейтинговая таблица организаций'!T21</f>
        <v>170</v>
      </c>
      <c r="Z32" s="49">
        <f>'Рейтинговая таблица организаций'!U21</f>
        <v>173</v>
      </c>
      <c r="AA32" s="49" t="str">
        <f>IF('Рейтинговая таблица организаций'!Z21&lt;1,"Отсутствуют условия доступности для инвалидов",(IF('Рейтинговая таблица организаций'!Z21&lt;5,"Количество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32" s="63">
        <f>'Рейтинговая таблица организаций'!Z21</f>
        <v>1</v>
      </c>
      <c r="AC32" s="49">
        <f>IF('Рейтинговая таблица организаций'!Z21&lt;1,0,(IF('Рейтинговая таблица организаций'!Z21&lt;5,20,100)))</f>
        <v>20</v>
      </c>
      <c r="AD32" s="49" t="str">
        <f>IF('Рейтинговая таблица организаций'!AA21&lt;1,"Отсутствуют условия доступности, позволяющие инвалидам получать услуги наравне с другими",(IF('Рейтинговая таблица организаций'!AA21&lt;5,"Количество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32" s="49">
        <f>'Рейтинговая таблица организаций'!AA21</f>
        <v>1</v>
      </c>
      <c r="AF32" s="49">
        <f>IF('Рейтинговая таблица организаций'!AA21&lt;1,0,(IF('Рейтинговая таблица организаций'!AA21&lt;5,20,100)))</f>
        <v>20</v>
      </c>
      <c r="AG32" s="49" t="s">
        <v>269</v>
      </c>
      <c r="AH32" s="49">
        <f>'Рейтинговая таблица организаций'!AB21</f>
        <v>19</v>
      </c>
      <c r="AI32" s="49">
        <f>'Рейтинговая таблица организаций'!AC21</f>
        <v>19</v>
      </c>
      <c r="AJ32" s="49" t="s">
        <v>270</v>
      </c>
      <c r="AK32" s="49">
        <f>'Рейтинговая таблица организаций'!AH21</f>
        <v>173</v>
      </c>
      <c r="AL32" s="49">
        <f>'Рейтинговая таблица организаций'!AI21</f>
        <v>173</v>
      </c>
      <c r="AM32" s="49" t="s">
        <v>271</v>
      </c>
      <c r="AN32" s="49">
        <f>'Рейтинговая таблица организаций'!AJ21</f>
        <v>173</v>
      </c>
      <c r="AO32" s="49">
        <f>'Рейтинговая таблица организаций'!AK21</f>
        <v>173</v>
      </c>
      <c r="AP32" s="49" t="s">
        <v>272</v>
      </c>
      <c r="AQ32" s="49">
        <f>'Рейтинговая таблица организаций'!AL21</f>
        <v>132</v>
      </c>
      <c r="AR32" s="49">
        <f>'Рейтинговая таблица организаций'!AM21</f>
        <v>134</v>
      </c>
      <c r="AS32" s="49" t="s">
        <v>273</v>
      </c>
      <c r="AT32" s="49">
        <f>'Рейтинговая таблица организаций'!AR21</f>
        <v>168</v>
      </c>
      <c r="AU32" s="49">
        <f>'Рейтинговая таблица организаций'!AS21</f>
        <v>173</v>
      </c>
      <c r="AV32" s="49" t="s">
        <v>274</v>
      </c>
      <c r="AW32" s="49">
        <f>'Рейтинговая таблица организаций'!AT21</f>
        <v>172</v>
      </c>
      <c r="AX32" s="49">
        <f>'Рейтинговая таблица организаций'!AU21</f>
        <v>173</v>
      </c>
      <c r="AY32" s="49" t="s">
        <v>275</v>
      </c>
      <c r="AZ32" s="49">
        <f>'Рейтинговая таблица организаций'!AV21</f>
        <v>168</v>
      </c>
      <c r="BA32" s="49">
        <f>'Рейтинговая таблица организаций'!AW21</f>
        <v>173</v>
      </c>
    </row>
    <row r="33" spans="1:53" ht="15.75" x14ac:dyDescent="0.25">
      <c r="A33" s="110">
        <f>Лист1!A21</f>
        <v>73</v>
      </c>
      <c r="B33" s="46" t="str">
        <f>'для bus.gov.ru'!B22</f>
        <v>МБДОУ «Детский сад №83»</v>
      </c>
      <c r="C33" s="46">
        <f>'для bus.gov.ru'!C22</f>
        <v>189</v>
      </c>
      <c r="D33" s="46">
        <f>'для bus.gov.ru'!D22</f>
        <v>113</v>
      </c>
      <c r="E33" s="46">
        <f>'для bus.gov.ru'!E22</f>
        <v>0.59788359788359791</v>
      </c>
      <c r="F33" s="47" t="s">
        <v>264</v>
      </c>
      <c r="G33" s="48">
        <f>'Рейтинговая таблица организаций'!D22</f>
        <v>10</v>
      </c>
      <c r="H33" s="48">
        <f>'Рейтинговая таблица организаций'!E22</f>
        <v>10</v>
      </c>
      <c r="I33" s="47" t="s">
        <v>265</v>
      </c>
      <c r="J33" s="48">
        <f>'Рейтинговая таблица организаций'!F22</f>
        <v>35</v>
      </c>
      <c r="K33" s="48">
        <f>'Рейтинговая таблица организаций'!G22</f>
        <v>40</v>
      </c>
      <c r="L33" s="49" t="str">
        <f>IF('Рейтинговая таблица организаций'!H22&lt;1,"Отсутствуют или не функционируют дистанционные способы взаимодействия",(IF('Рейтинговая таблица организаций'!H22&lt;4,"В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33" s="49">
        <f>'Рейтинговая таблица организаций'!H22</f>
        <v>6</v>
      </c>
      <c r="N33" s="49">
        <f>IF('Рейтинговая таблица организаций'!H22&lt;1,0,(IF('Рейтинговая таблица организаций'!H22&lt;4,30,100)))</f>
        <v>100</v>
      </c>
      <c r="O33" s="49" t="s">
        <v>266</v>
      </c>
      <c r="P33" s="49">
        <f>'Рейтинговая таблица организаций'!I22</f>
        <v>109</v>
      </c>
      <c r="Q33" s="49">
        <f>'Рейтинговая таблица организаций'!J22</f>
        <v>112</v>
      </c>
      <c r="R33" s="49" t="s">
        <v>267</v>
      </c>
      <c r="S33" s="49">
        <f>'Рейтинговая таблица организаций'!K22</f>
        <v>101</v>
      </c>
      <c r="T33" s="49">
        <f>'Рейтинговая таблица организаций'!L22</f>
        <v>102</v>
      </c>
      <c r="U33" s="49" t="str">
        <f>IF('Рейтинговая таблица организаций'!Q22&lt;1,"Отсутствуют комфортные условия",(IF('Рейтинговая таблица организаций'!Q22&lt;5,"Количество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3" s="49">
        <f>'Рейтинговая таблица организаций'!Q22</f>
        <v>5</v>
      </c>
      <c r="W33" s="49">
        <f>IF('Рейтинговая таблица организаций'!Q22&lt;1,0,(IF('Рейтинговая таблица организаций'!Q22&lt;4,20,100)))</f>
        <v>100</v>
      </c>
      <c r="X33" s="49" t="s">
        <v>268</v>
      </c>
      <c r="Y33" s="49">
        <f>'Рейтинговая таблица организаций'!T22</f>
        <v>113</v>
      </c>
      <c r="Z33" s="49">
        <f>'Рейтинговая таблица организаций'!U22</f>
        <v>113</v>
      </c>
      <c r="AA33" s="49" t="str">
        <f>IF('Рейтинговая таблица организаций'!Z22&lt;1,"Отсутствуют условия доступности для инвалидов",(IF('Рейтинговая таблица организаций'!Z22&lt;5,"Количество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33" s="63">
        <f>'Рейтинговая таблица организаций'!Z22</f>
        <v>3</v>
      </c>
      <c r="AC33" s="49">
        <f>IF('Рейтинговая таблица организаций'!Z22&lt;1,0,(IF('Рейтинговая таблица организаций'!Z22&lt;5,20,100)))</f>
        <v>20</v>
      </c>
      <c r="AD33" s="49" t="str">
        <f>IF('Рейтинговая таблица организаций'!AA22&lt;1,"Отсутствуют условия доступности, позволяющие инвалидам получать услуги наравне с другими",(IF('Рейтинговая таблица организаций'!AA22&lt;5,"Количество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33" s="49">
        <f>'Рейтинговая таблица организаций'!AA22</f>
        <v>6</v>
      </c>
      <c r="AF33" s="49">
        <f>IF('Рейтинговая таблица организаций'!AA22&lt;1,0,(IF('Рейтинговая таблица организаций'!AA22&lt;5,20,100)))</f>
        <v>100</v>
      </c>
      <c r="AG33" s="49" t="s">
        <v>269</v>
      </c>
      <c r="AH33" s="49">
        <f>'Рейтинговая таблица организаций'!AB22</f>
        <v>29</v>
      </c>
      <c r="AI33" s="49">
        <f>'Рейтинговая таблица организаций'!AC22</f>
        <v>29</v>
      </c>
      <c r="AJ33" s="49" t="s">
        <v>270</v>
      </c>
      <c r="AK33" s="49">
        <f>'Рейтинговая таблица организаций'!AH22</f>
        <v>112</v>
      </c>
      <c r="AL33" s="49">
        <f>'Рейтинговая таблица организаций'!AI22</f>
        <v>113</v>
      </c>
      <c r="AM33" s="49" t="s">
        <v>271</v>
      </c>
      <c r="AN33" s="49">
        <f>'Рейтинговая таблица организаций'!AJ22</f>
        <v>113</v>
      </c>
      <c r="AO33" s="49">
        <f>'Рейтинговая таблица организаций'!AK22</f>
        <v>113</v>
      </c>
      <c r="AP33" s="49" t="s">
        <v>272</v>
      </c>
      <c r="AQ33" s="49">
        <f>'Рейтинговая таблица организаций'!AL22</f>
        <v>99</v>
      </c>
      <c r="AR33" s="49">
        <f>'Рейтинговая таблица организаций'!AM22</f>
        <v>102</v>
      </c>
      <c r="AS33" s="49" t="s">
        <v>273</v>
      </c>
      <c r="AT33" s="49">
        <f>'Рейтинговая таблица организаций'!AR22</f>
        <v>112</v>
      </c>
      <c r="AU33" s="49">
        <f>'Рейтинговая таблица организаций'!AS22</f>
        <v>113</v>
      </c>
      <c r="AV33" s="49" t="s">
        <v>274</v>
      </c>
      <c r="AW33" s="49">
        <f>'Рейтинговая таблица организаций'!AT22</f>
        <v>113</v>
      </c>
      <c r="AX33" s="49">
        <f>'Рейтинговая таблица организаций'!AU22</f>
        <v>113</v>
      </c>
      <c r="AY33" s="49" t="s">
        <v>275</v>
      </c>
      <c r="AZ33" s="49">
        <f>'Рейтинговая таблица организаций'!AV22</f>
        <v>112</v>
      </c>
      <c r="BA33" s="49">
        <f>'Рейтинговая таблица организаций'!AW22</f>
        <v>113</v>
      </c>
    </row>
    <row r="34" spans="1:53" ht="15.75" x14ac:dyDescent="0.25">
      <c r="A34" s="110">
        <f>Лист1!A22</f>
        <v>74</v>
      </c>
      <c r="B34" s="46" t="str">
        <f>'для bus.gov.ru'!B23</f>
        <v>МБДОУ «ЦРР - Детский сад №85»</v>
      </c>
      <c r="C34" s="46">
        <f>'для bus.gov.ru'!C23</f>
        <v>44</v>
      </c>
      <c r="D34" s="46">
        <f>'для bus.gov.ru'!D23</f>
        <v>18</v>
      </c>
      <c r="E34" s="46">
        <f>'для bus.gov.ru'!E23</f>
        <v>0.40909090909090912</v>
      </c>
      <c r="F34" s="47" t="s">
        <v>264</v>
      </c>
      <c r="G34" s="48">
        <f>'Рейтинговая таблица организаций'!D23</f>
        <v>8</v>
      </c>
      <c r="H34" s="48">
        <f>'Рейтинговая таблица организаций'!E23</f>
        <v>10</v>
      </c>
      <c r="I34" s="47" t="s">
        <v>265</v>
      </c>
      <c r="J34" s="48">
        <f>'Рейтинговая таблица организаций'!F23</f>
        <v>35</v>
      </c>
      <c r="K34" s="48">
        <f>'Рейтинговая таблица организаций'!G23</f>
        <v>39</v>
      </c>
      <c r="L34" s="49" t="str">
        <f>IF('Рейтинговая таблица организаций'!H23&lt;1,"Отсутствуют или не функционируют дистанционные способы взаимодействия",(IF('Рейтинговая таблица организаций'!H23&lt;4,"В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34" s="49">
        <f>'Рейтинговая таблица организаций'!H23</f>
        <v>4</v>
      </c>
      <c r="N34" s="49">
        <f>IF('Рейтинговая таблица организаций'!H23&lt;1,0,(IF('Рейтинговая таблица организаций'!H23&lt;4,30,100)))</f>
        <v>100</v>
      </c>
      <c r="O34" s="49" t="s">
        <v>266</v>
      </c>
      <c r="P34" s="49">
        <f>'Рейтинговая таблица организаций'!I23</f>
        <v>16</v>
      </c>
      <c r="Q34" s="49">
        <f>'Рейтинговая таблица организаций'!J23</f>
        <v>16</v>
      </c>
      <c r="R34" s="49" t="s">
        <v>267</v>
      </c>
      <c r="S34" s="49">
        <f>'Рейтинговая таблица организаций'!K23</f>
        <v>16</v>
      </c>
      <c r="T34" s="49">
        <f>'Рейтинговая таблица организаций'!L23</f>
        <v>16</v>
      </c>
      <c r="U34" s="49" t="str">
        <f>IF('Рейтинговая таблица организаций'!Q23&lt;1,"Отсутствуют комфортные условия",(IF('Рейтинговая таблица организаций'!Q23&lt;5,"Количество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4" s="49">
        <f>'Рейтинговая таблица организаций'!Q23</f>
        <v>5</v>
      </c>
      <c r="W34" s="49">
        <f>IF('Рейтинговая таблица организаций'!Q23&lt;1,0,(IF('Рейтинговая таблица организаций'!Q23&lt;4,20,100)))</f>
        <v>100</v>
      </c>
      <c r="X34" s="49" t="s">
        <v>268</v>
      </c>
      <c r="Y34" s="49">
        <f>'Рейтинговая таблица организаций'!T23</f>
        <v>18</v>
      </c>
      <c r="Z34" s="49">
        <f>'Рейтинговая таблица организаций'!U23</f>
        <v>18</v>
      </c>
      <c r="AA34" s="49" t="str">
        <f>IF('Рейтинговая таблица организаций'!Z23&lt;1,"Отсутствуют условия доступности для инвалидов",(IF('Рейтинговая таблица организаций'!Z23&lt;5,"Количество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34" s="63">
        <f>'Рейтинговая таблица организаций'!Z23</f>
        <v>1</v>
      </c>
      <c r="AC34" s="49">
        <f>IF('Рейтинговая таблица организаций'!Z23&lt;1,0,(IF('Рейтинговая таблица организаций'!Z23&lt;5,20,100)))</f>
        <v>20</v>
      </c>
      <c r="AD34" s="49" t="str">
        <f>IF('Рейтинговая таблица организаций'!AA23&lt;1,"Отсутствуют условия доступности, позволяющие инвалидам получать услуги наравне с другими",(IF('Рейтинговая таблица организаций'!AA23&lt;5,"Количество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34" s="49">
        <f>'Рейтинговая таблица организаций'!AA23</f>
        <v>1</v>
      </c>
      <c r="AF34" s="49">
        <f>IF('Рейтинговая таблица организаций'!AA23&lt;1,0,(IF('Рейтинговая таблица организаций'!AA23&lt;5,20,100)))</f>
        <v>20</v>
      </c>
      <c r="AG34" s="49" t="s">
        <v>269</v>
      </c>
      <c r="AH34" s="49">
        <f>'Рейтинговая таблица организаций'!AB23</f>
        <v>2</v>
      </c>
      <c r="AI34" s="49">
        <f>'Рейтинговая таблица организаций'!AC23</f>
        <v>2</v>
      </c>
      <c r="AJ34" s="49" t="s">
        <v>270</v>
      </c>
      <c r="AK34" s="49">
        <f>'Рейтинговая таблица организаций'!AH23</f>
        <v>18</v>
      </c>
      <c r="AL34" s="49">
        <f>'Рейтинговая таблица организаций'!AI23</f>
        <v>18</v>
      </c>
      <c r="AM34" s="49" t="s">
        <v>271</v>
      </c>
      <c r="AN34" s="49">
        <f>'Рейтинговая таблица организаций'!AJ23</f>
        <v>18</v>
      </c>
      <c r="AO34" s="49">
        <f>'Рейтинговая таблица организаций'!AK23</f>
        <v>18</v>
      </c>
      <c r="AP34" s="49" t="s">
        <v>272</v>
      </c>
      <c r="AQ34" s="49">
        <f>'Рейтинговая таблица организаций'!AL23</f>
        <v>16</v>
      </c>
      <c r="AR34" s="49">
        <f>'Рейтинговая таблица организаций'!AM23</f>
        <v>16</v>
      </c>
      <c r="AS34" s="49" t="s">
        <v>273</v>
      </c>
      <c r="AT34" s="49">
        <f>'Рейтинговая таблица организаций'!AR23</f>
        <v>18</v>
      </c>
      <c r="AU34" s="49">
        <f>'Рейтинговая таблица организаций'!AS23</f>
        <v>18</v>
      </c>
      <c r="AV34" s="49" t="s">
        <v>274</v>
      </c>
      <c r="AW34" s="49">
        <f>'Рейтинговая таблица организаций'!AT23</f>
        <v>18</v>
      </c>
      <c r="AX34" s="49">
        <f>'Рейтинговая таблица организаций'!AU23</f>
        <v>18</v>
      </c>
      <c r="AY34" s="49" t="s">
        <v>275</v>
      </c>
      <c r="AZ34" s="49">
        <f>'Рейтинговая таблица организаций'!AV23</f>
        <v>18</v>
      </c>
      <c r="BA34" s="49">
        <f>'Рейтинговая таблица организаций'!AW23</f>
        <v>18</v>
      </c>
    </row>
    <row r="35" spans="1:53" ht="15.75" x14ac:dyDescent="0.25">
      <c r="A35" s="110">
        <f>Лист1!A23</f>
        <v>75</v>
      </c>
      <c r="B35" s="46" t="str">
        <f>'для bus.gov.ru'!B24</f>
        <v>МБДОУ «ЦРР- Детский сад №86»</v>
      </c>
      <c r="C35" s="46">
        <f>'для bus.gov.ru'!C24</f>
        <v>406</v>
      </c>
      <c r="D35" s="46">
        <f>'для bus.gov.ru'!D24</f>
        <v>165</v>
      </c>
      <c r="E35" s="46">
        <f>'для bus.gov.ru'!E24</f>
        <v>0.40640394088669951</v>
      </c>
      <c r="F35" s="47" t="s">
        <v>264</v>
      </c>
      <c r="G35" s="48">
        <f>'Рейтинговая таблица организаций'!D24</f>
        <v>10</v>
      </c>
      <c r="H35" s="48">
        <f>'Рейтинговая таблица организаций'!E24</f>
        <v>11</v>
      </c>
      <c r="I35" s="47" t="s">
        <v>265</v>
      </c>
      <c r="J35" s="48">
        <f>'Рейтинговая таблица организаций'!F24</f>
        <v>26</v>
      </c>
      <c r="K35" s="48">
        <f>'Рейтинговая таблица организаций'!G24</f>
        <v>40</v>
      </c>
      <c r="L35" s="49" t="str">
        <f>IF('Рейтинговая таблица организаций'!H24&lt;1,"Отсутствуют или не функционируют дистанционные способы взаимодействия",(IF('Рейтинговая таблица организаций'!H24&lt;4,"В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35" s="49">
        <f>'Рейтинговая таблица организаций'!H24</f>
        <v>6</v>
      </c>
      <c r="N35" s="49">
        <f>IF('Рейтинговая таблица организаций'!H24&lt;1,0,(IF('Рейтинговая таблица организаций'!H24&lt;4,30,100)))</f>
        <v>100</v>
      </c>
      <c r="O35" s="49" t="s">
        <v>266</v>
      </c>
      <c r="P35" s="49">
        <f>'Рейтинговая таблица организаций'!I24</f>
        <v>96</v>
      </c>
      <c r="Q35" s="49">
        <f>'Рейтинговая таблица организаций'!J24</f>
        <v>98</v>
      </c>
      <c r="R35" s="49" t="s">
        <v>267</v>
      </c>
      <c r="S35" s="49">
        <f>'Рейтинговая таблица организаций'!K24</f>
        <v>65</v>
      </c>
      <c r="T35" s="49">
        <f>'Рейтинговая таблица организаций'!L24</f>
        <v>65</v>
      </c>
      <c r="U35" s="49" t="str">
        <f>IF('Рейтинговая таблица организаций'!Q24&lt;1,"Отсутствуют комфортные условия",(IF('Рейтинговая таблица организаций'!Q24&lt;5,"Количество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5" s="49">
        <f>'Рейтинговая таблица организаций'!Q24</f>
        <v>5</v>
      </c>
      <c r="W35" s="49">
        <f>IF('Рейтинговая таблица организаций'!Q24&lt;1,0,(IF('Рейтинговая таблица организаций'!Q24&lt;4,20,100)))</f>
        <v>100</v>
      </c>
      <c r="X35" s="49" t="s">
        <v>268</v>
      </c>
      <c r="Y35" s="49">
        <f>'Рейтинговая таблица организаций'!T24</f>
        <v>162</v>
      </c>
      <c r="Z35" s="49">
        <f>'Рейтинговая таблица организаций'!U24</f>
        <v>165</v>
      </c>
      <c r="AA35" s="49" t="str">
        <f>IF('Рейтинговая таблица организаций'!Z24&lt;1,"Отсутствуют условия доступности для инвалидов",(IF('Рейтинговая таблица организаций'!Z24&lt;5,"Количество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 s="63">
        <f>'Рейтинговая таблица организаций'!Z24</f>
        <v>0</v>
      </c>
      <c r="AC35" s="49">
        <f>IF('Рейтинговая таблица организаций'!Z24&lt;1,0,(IF('Рейтинговая таблица организаций'!Z24&lt;5,20,100)))</f>
        <v>0</v>
      </c>
      <c r="AD35" s="49" t="str">
        <f>IF('Рейтинговая таблица организаций'!AA24&lt;1,"Отсутствуют условия доступности, позволяющие инвалидам получать услуги наравне с другими",(IF('Рейтинговая таблица организаций'!AA24&lt;5,"Количество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35" s="49">
        <f>'Рейтинговая таблица организаций'!AA24</f>
        <v>1</v>
      </c>
      <c r="AF35" s="49">
        <f>IF('Рейтинговая таблица организаций'!AA24&lt;1,0,(IF('Рейтинговая таблица организаций'!AA24&lt;5,20,100)))</f>
        <v>20</v>
      </c>
      <c r="AG35" s="49" t="s">
        <v>269</v>
      </c>
      <c r="AH35" s="49">
        <f>'Рейтинговая таблица организаций'!AB24</f>
        <v>19</v>
      </c>
      <c r="AI35" s="49">
        <f>'Рейтинговая таблица организаций'!AC24</f>
        <v>19</v>
      </c>
      <c r="AJ35" s="49" t="s">
        <v>270</v>
      </c>
      <c r="AK35" s="49">
        <f>'Рейтинговая таблица организаций'!AH24</f>
        <v>161</v>
      </c>
      <c r="AL35" s="49">
        <f>'Рейтинговая таблица организаций'!AI24</f>
        <v>165</v>
      </c>
      <c r="AM35" s="49" t="s">
        <v>271</v>
      </c>
      <c r="AN35" s="49">
        <f>'Рейтинговая таблица организаций'!AJ24</f>
        <v>161</v>
      </c>
      <c r="AO35" s="49">
        <f>'Рейтинговая таблица организаций'!AK24</f>
        <v>165</v>
      </c>
      <c r="AP35" s="49" t="s">
        <v>272</v>
      </c>
      <c r="AQ35" s="49">
        <f>'Рейтинговая таблица организаций'!AL24</f>
        <v>80</v>
      </c>
      <c r="AR35" s="49">
        <f>'Рейтинговая таблица организаций'!AM24</f>
        <v>80</v>
      </c>
      <c r="AS35" s="49" t="s">
        <v>273</v>
      </c>
      <c r="AT35" s="49">
        <f>'Рейтинговая таблица организаций'!AR24</f>
        <v>165</v>
      </c>
      <c r="AU35" s="49">
        <f>'Рейтинговая таблица организаций'!AS24</f>
        <v>165</v>
      </c>
      <c r="AV35" s="49" t="s">
        <v>274</v>
      </c>
      <c r="AW35" s="49">
        <f>'Рейтинговая таблица организаций'!AT24</f>
        <v>165</v>
      </c>
      <c r="AX35" s="49">
        <f>'Рейтинговая таблица организаций'!AU24</f>
        <v>165</v>
      </c>
      <c r="AY35" s="49" t="s">
        <v>275</v>
      </c>
      <c r="AZ35" s="49">
        <f>'Рейтинговая таблица организаций'!AV24</f>
        <v>165</v>
      </c>
      <c r="BA35" s="49">
        <f>'Рейтинговая таблица организаций'!AW24</f>
        <v>165</v>
      </c>
    </row>
    <row r="36" spans="1:53" ht="15.75" x14ac:dyDescent="0.25">
      <c r="A36" s="110">
        <f>Лист1!A24</f>
        <v>76</v>
      </c>
      <c r="B36" s="46" t="str">
        <f>'для bus.gov.ru'!B25</f>
        <v>МБДОУ «Детский сад №90</v>
      </c>
      <c r="C36" s="46">
        <f>'для bus.gov.ru'!C25</f>
        <v>230</v>
      </c>
      <c r="D36" s="46">
        <f>'для bus.gov.ru'!D25</f>
        <v>92</v>
      </c>
      <c r="E36" s="46">
        <f>'для bus.gov.ru'!E25</f>
        <v>0.4</v>
      </c>
      <c r="F36" s="47" t="s">
        <v>264</v>
      </c>
      <c r="G36" s="48">
        <f>'Рейтинговая таблица организаций'!D25</f>
        <v>10</v>
      </c>
      <c r="H36" s="48">
        <f>'Рейтинговая таблица организаций'!E25</f>
        <v>10</v>
      </c>
      <c r="I36" s="47" t="s">
        <v>265</v>
      </c>
      <c r="J36" s="48">
        <f>'Рейтинговая таблица организаций'!F25</f>
        <v>35.5</v>
      </c>
      <c r="K36" s="48">
        <f>'Рейтинговая таблица организаций'!G25</f>
        <v>39</v>
      </c>
      <c r="L36" s="49" t="str">
        <f>IF('Рейтинговая таблица организаций'!H25&lt;1,"Отсутствуют или не функционируют дистанционные способы взаимодействия",(IF('Рейтинговая таблица организаций'!H25&lt;4,"В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В наличии и функционируют более трех  дистанционных способов взаимодействия</v>
      </c>
      <c r="M36" s="49">
        <f>'Рейтинговая таблица организаций'!H25</f>
        <v>3</v>
      </c>
      <c r="N36" s="49">
        <f>IF('Рейтинговая таблица организаций'!H25&lt;1,0,(IF('Рейтинговая таблица организаций'!H25&lt;4,30,100)))</f>
        <v>30</v>
      </c>
      <c r="O36" s="49" t="s">
        <v>266</v>
      </c>
      <c r="P36" s="49">
        <f>'Рейтинговая таблица организаций'!I25</f>
        <v>61</v>
      </c>
      <c r="Q36" s="49">
        <f>'Рейтинговая таблица организаций'!J25</f>
        <v>62</v>
      </c>
      <c r="R36" s="49" t="s">
        <v>267</v>
      </c>
      <c r="S36" s="49">
        <f>'Рейтинговая таблица организаций'!K25</f>
        <v>41</v>
      </c>
      <c r="T36" s="49">
        <f>'Рейтинговая таблица организаций'!L25</f>
        <v>41</v>
      </c>
      <c r="U36" s="49" t="str">
        <f>IF('Рейтинговая таблица организаций'!Q25&lt;1,"Отсутствуют комфортные условия",(IF('Рейтинговая таблица организаций'!Q25&lt;5,"Количество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6" s="49">
        <f>'Рейтинговая таблица организаций'!Q25</f>
        <v>5</v>
      </c>
      <c r="W36" s="49">
        <f>IF('Рейтинговая таблица организаций'!Q25&lt;1,0,(IF('Рейтинговая таблица организаций'!Q25&lt;4,20,100)))</f>
        <v>100</v>
      </c>
      <c r="X36" s="49" t="s">
        <v>268</v>
      </c>
      <c r="Y36" s="49">
        <f>'Рейтинговая таблица организаций'!T25</f>
        <v>92</v>
      </c>
      <c r="Z36" s="49">
        <f>'Рейтинговая таблица организаций'!U25</f>
        <v>92</v>
      </c>
      <c r="AA36" s="49" t="str">
        <f>IF('Рейтинговая таблица организаций'!Z25&lt;1,"Отсутствуют условия доступности для инвалидов",(IF('Рейтинговая таблица организаций'!Z25&lt;5,"Количество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36" s="63">
        <f>'Рейтинговая таблица организаций'!Z25</f>
        <v>4</v>
      </c>
      <c r="AC36" s="49">
        <f>IF('Рейтинговая таблица организаций'!Z25&lt;1,0,(IF('Рейтинговая таблица организаций'!Z25&lt;5,20,100)))</f>
        <v>20</v>
      </c>
      <c r="AD36" s="49" t="str">
        <f>IF('Рейтинговая таблица организаций'!AA25&lt;1,"Отсутствуют условия доступности, позволяющие инвалидам получать услуги наравне с другими",(IF('Рейтинговая таблица организаций'!AA25&lt;5,"Количество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36" s="49">
        <f>'Рейтинговая таблица организаций'!AA25</f>
        <v>2</v>
      </c>
      <c r="AF36" s="49">
        <f>IF('Рейтинговая таблица организаций'!AA25&lt;1,0,(IF('Рейтинговая таблица организаций'!AA25&lt;5,20,100)))</f>
        <v>20</v>
      </c>
      <c r="AG36" s="49" t="s">
        <v>269</v>
      </c>
      <c r="AH36" s="49">
        <f>'Рейтинговая таблица организаций'!AB25</f>
        <v>6</v>
      </c>
      <c r="AI36" s="49">
        <f>'Рейтинговая таблица организаций'!AC25</f>
        <v>6</v>
      </c>
      <c r="AJ36" s="49" t="s">
        <v>270</v>
      </c>
      <c r="AK36" s="49">
        <f>'Рейтинговая таблица организаций'!AH25</f>
        <v>92</v>
      </c>
      <c r="AL36" s="49">
        <f>'Рейтинговая таблица организаций'!AI25</f>
        <v>92</v>
      </c>
      <c r="AM36" s="49" t="s">
        <v>271</v>
      </c>
      <c r="AN36" s="49">
        <f>'Рейтинговая таблица организаций'!AJ25</f>
        <v>90</v>
      </c>
      <c r="AO36" s="49">
        <f>'Рейтинговая таблица организаций'!AK25</f>
        <v>92</v>
      </c>
      <c r="AP36" s="49" t="s">
        <v>272</v>
      </c>
      <c r="AQ36" s="49">
        <f>'Рейтинговая таблица организаций'!AL25</f>
        <v>51</v>
      </c>
      <c r="AR36" s="49">
        <f>'Рейтинговая таблица организаций'!AM25</f>
        <v>52</v>
      </c>
      <c r="AS36" s="49" t="s">
        <v>273</v>
      </c>
      <c r="AT36" s="49">
        <f>'Рейтинговая таблица организаций'!AR25</f>
        <v>90</v>
      </c>
      <c r="AU36" s="49">
        <f>'Рейтинговая таблица организаций'!AS25</f>
        <v>92</v>
      </c>
      <c r="AV36" s="49" t="s">
        <v>274</v>
      </c>
      <c r="AW36" s="49">
        <f>'Рейтинговая таблица организаций'!AT25</f>
        <v>92</v>
      </c>
      <c r="AX36" s="49">
        <f>'Рейтинговая таблица организаций'!AU25</f>
        <v>92</v>
      </c>
      <c r="AY36" s="49" t="s">
        <v>275</v>
      </c>
      <c r="AZ36" s="49">
        <f>'Рейтинговая таблица организаций'!AV25</f>
        <v>92</v>
      </c>
      <c r="BA36" s="49">
        <f>'Рейтинговая таблица организаций'!AW25</f>
        <v>92</v>
      </c>
    </row>
    <row r="37" spans="1:53" ht="15.75" x14ac:dyDescent="0.25">
      <c r="A37" s="110">
        <f>Лист1!A25</f>
        <v>77</v>
      </c>
      <c r="B37" s="46" t="str">
        <f>'для bus.gov.ru'!B26</f>
        <v>МБДОУ «Детский сад №93»</v>
      </c>
      <c r="C37" s="46">
        <f>'для bus.gov.ru'!C26</f>
        <v>159</v>
      </c>
      <c r="D37" s="46">
        <f>'для bus.gov.ru'!D26</f>
        <v>60</v>
      </c>
      <c r="E37" s="46">
        <f>'для bus.gov.ru'!E26</f>
        <v>0.37735849056603776</v>
      </c>
      <c r="F37" s="47" t="s">
        <v>264</v>
      </c>
      <c r="G37" s="48">
        <f>'Рейтинговая таблица организаций'!D26</f>
        <v>7.5</v>
      </c>
      <c r="H37" s="48">
        <f>'Рейтинговая таблица организаций'!E26</f>
        <v>11</v>
      </c>
      <c r="I37" s="47" t="s">
        <v>265</v>
      </c>
      <c r="J37" s="48">
        <f>'Рейтинговая таблица организаций'!F26</f>
        <v>24.5</v>
      </c>
      <c r="K37" s="48">
        <f>'Рейтинговая таблица организаций'!G26</f>
        <v>39</v>
      </c>
      <c r="L37" s="49" t="str">
        <f>IF('Рейтинговая таблица организаций'!H26&lt;1,"Отсутствуют или не функционируют дистанционные способы взаимодействия",(IF('Рейтинговая таблица организаций'!H26&lt;4,"В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37" s="49">
        <f>'Рейтинговая таблица организаций'!H26</f>
        <v>6</v>
      </c>
      <c r="N37" s="49">
        <f>IF('Рейтинговая таблица организаций'!H26&lt;1,0,(IF('Рейтинговая таблица организаций'!H26&lt;4,30,100)))</f>
        <v>100</v>
      </c>
      <c r="O37" s="49" t="s">
        <v>266</v>
      </c>
      <c r="P37" s="49">
        <f>'Рейтинговая таблица организаций'!I26</f>
        <v>41</v>
      </c>
      <c r="Q37" s="49">
        <f>'Рейтинговая таблица организаций'!J26</f>
        <v>42</v>
      </c>
      <c r="R37" s="49" t="s">
        <v>267</v>
      </c>
      <c r="S37" s="49">
        <f>'Рейтинговая таблица организаций'!K26</f>
        <v>32</v>
      </c>
      <c r="T37" s="49">
        <f>'Рейтинговая таблица организаций'!L26</f>
        <v>32</v>
      </c>
      <c r="U37" s="49" t="str">
        <f>IF('Рейтинговая таблица организаций'!Q26&lt;1,"Отсутствуют комфортные условия",(IF('Рейтинговая таблица организаций'!Q26&lt;5,"Количество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7" s="49">
        <f>'Рейтинговая таблица организаций'!Q26</f>
        <v>5</v>
      </c>
      <c r="W37" s="49">
        <f>IF('Рейтинговая таблица организаций'!Q26&lt;1,0,(IF('Рейтинговая таблица организаций'!Q26&lt;4,20,100)))</f>
        <v>100</v>
      </c>
      <c r="X37" s="49" t="s">
        <v>268</v>
      </c>
      <c r="Y37" s="49">
        <f>'Рейтинговая таблица организаций'!T26</f>
        <v>60</v>
      </c>
      <c r="Z37" s="49">
        <f>'Рейтинговая таблица организаций'!U26</f>
        <v>60</v>
      </c>
      <c r="AA37" s="49" t="str">
        <f>IF('Рейтинговая таблица организаций'!Z26&lt;1,"Отсутствуют условия доступности для инвалидов",(IF('Рейтинговая таблица организаций'!Z26&lt;5,"Количество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37" s="63">
        <f>'Рейтинговая таблица организаций'!Z26</f>
        <v>1</v>
      </c>
      <c r="AC37" s="49">
        <f>IF('Рейтинговая таблица организаций'!Z26&lt;1,0,(IF('Рейтинговая таблица организаций'!Z26&lt;5,20,100)))</f>
        <v>20</v>
      </c>
      <c r="AD37" s="49" t="str">
        <f>IF('Рейтинговая таблица организаций'!AA26&lt;1,"Отсутствуют условия доступности, позволяющие инвалидам получать услуги наравне с другими",(IF('Рейтинговая таблица организаций'!AA26&lt;5,"Количество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37" s="49">
        <f>'Рейтинговая таблица организаций'!AA26</f>
        <v>3</v>
      </c>
      <c r="AF37" s="49">
        <f>IF('Рейтинговая таблица организаций'!AA26&lt;1,0,(IF('Рейтинговая таблица организаций'!AA26&lt;5,20,100)))</f>
        <v>20</v>
      </c>
      <c r="AG37" s="49" t="s">
        <v>269</v>
      </c>
      <c r="AH37" s="49">
        <f>'Рейтинговая таблица организаций'!AB26</f>
        <v>15</v>
      </c>
      <c r="AI37" s="49">
        <f>'Рейтинговая таблица организаций'!AC26</f>
        <v>15</v>
      </c>
      <c r="AJ37" s="49" t="s">
        <v>270</v>
      </c>
      <c r="AK37" s="49">
        <f>'Рейтинговая таблица организаций'!AH26</f>
        <v>59</v>
      </c>
      <c r="AL37" s="49">
        <f>'Рейтинговая таблица организаций'!AI26</f>
        <v>60</v>
      </c>
      <c r="AM37" s="49" t="s">
        <v>271</v>
      </c>
      <c r="AN37" s="49">
        <f>'Рейтинговая таблица организаций'!AJ26</f>
        <v>59</v>
      </c>
      <c r="AO37" s="49">
        <f>'Рейтинговая таблица организаций'!AK26</f>
        <v>60</v>
      </c>
      <c r="AP37" s="49" t="s">
        <v>272</v>
      </c>
      <c r="AQ37" s="49">
        <f>'Рейтинговая таблица организаций'!AL26</f>
        <v>29</v>
      </c>
      <c r="AR37" s="49">
        <f>'Рейтинговая таблица организаций'!AM26</f>
        <v>29</v>
      </c>
      <c r="AS37" s="49" t="s">
        <v>273</v>
      </c>
      <c r="AT37" s="49">
        <f>'Рейтинговая таблица организаций'!AR26</f>
        <v>59</v>
      </c>
      <c r="AU37" s="49">
        <f>'Рейтинговая таблица организаций'!AS26</f>
        <v>60</v>
      </c>
      <c r="AV37" s="49" t="s">
        <v>274</v>
      </c>
      <c r="AW37" s="49">
        <f>'Рейтинговая таблица организаций'!AT26</f>
        <v>60</v>
      </c>
      <c r="AX37" s="49">
        <f>'Рейтинговая таблица организаций'!AU26</f>
        <v>60</v>
      </c>
      <c r="AY37" s="49" t="s">
        <v>275</v>
      </c>
      <c r="AZ37" s="49">
        <f>'Рейтинговая таблица организаций'!AV26</f>
        <v>60</v>
      </c>
      <c r="BA37" s="49">
        <f>'Рейтинговая таблица организаций'!AW26</f>
        <v>60</v>
      </c>
    </row>
    <row r="38" spans="1:53" ht="15.75" x14ac:dyDescent="0.25">
      <c r="A38" s="110">
        <f>Лист1!A26</f>
        <v>78</v>
      </c>
      <c r="B38" s="46" t="str">
        <f>'для bus.gov.ru'!B27</f>
        <v>МБДОУ «Детский сад №94»</v>
      </c>
      <c r="C38" s="46">
        <f>'для bus.gov.ru'!C27</f>
        <v>200</v>
      </c>
      <c r="D38" s="46">
        <f>'для bus.gov.ru'!D27</f>
        <v>108</v>
      </c>
      <c r="E38" s="46">
        <f>'для bus.gov.ru'!E27</f>
        <v>0.54</v>
      </c>
      <c r="F38" s="47" t="s">
        <v>264</v>
      </c>
      <c r="G38" s="48">
        <f>'Рейтинговая таблица организаций'!D27</f>
        <v>5.5</v>
      </c>
      <c r="H38" s="48">
        <f>'Рейтинговая таблица организаций'!E27</f>
        <v>10</v>
      </c>
      <c r="I38" s="47" t="s">
        <v>265</v>
      </c>
      <c r="J38" s="48">
        <f>'Рейтинговая таблица организаций'!F27</f>
        <v>26.5</v>
      </c>
      <c r="K38" s="48">
        <f>'Рейтинговая таблица организаций'!G27</f>
        <v>39</v>
      </c>
      <c r="L38" s="49" t="str">
        <f>IF('Рейтинговая таблица организаций'!H27&lt;1,"Отсутствуют или не функционируют дистанционные способы взаимодействия",(IF('Рейтинговая таблица организаций'!H27&lt;4,"В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38" s="49">
        <f>'Рейтинговая таблица организаций'!H27</f>
        <v>4</v>
      </c>
      <c r="N38" s="49">
        <f>IF('Рейтинговая таблица организаций'!H27&lt;1,0,(IF('Рейтинговая таблица организаций'!H27&lt;4,30,100)))</f>
        <v>100</v>
      </c>
      <c r="O38" s="49" t="s">
        <v>266</v>
      </c>
      <c r="P38" s="49">
        <f>'Рейтинговая таблица организаций'!I27</f>
        <v>57</v>
      </c>
      <c r="Q38" s="49">
        <f>'Рейтинговая таблица организаций'!J27</f>
        <v>58</v>
      </c>
      <c r="R38" s="49" t="s">
        <v>267</v>
      </c>
      <c r="S38" s="49">
        <f>'Рейтинговая таблица организаций'!K27</f>
        <v>33</v>
      </c>
      <c r="T38" s="49">
        <f>'Рейтинговая таблица организаций'!L27</f>
        <v>33</v>
      </c>
      <c r="U38" s="49" t="str">
        <f>IF('Рейтинговая таблица организаций'!Q27&lt;1,"Отсутствуют комфортные условия",(IF('Рейтинговая таблица организаций'!Q27&lt;5,"Количество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8" s="49">
        <f>'Рейтинговая таблица организаций'!Q27</f>
        <v>5</v>
      </c>
      <c r="W38" s="49">
        <f>IF('Рейтинговая таблица организаций'!Q27&lt;1,0,(IF('Рейтинговая таблица организаций'!Q27&lt;4,20,100)))</f>
        <v>100</v>
      </c>
      <c r="X38" s="49" t="s">
        <v>268</v>
      </c>
      <c r="Y38" s="49">
        <f>'Рейтинговая таблица организаций'!T27</f>
        <v>108</v>
      </c>
      <c r="Z38" s="49">
        <f>'Рейтинговая таблица организаций'!U27</f>
        <v>108</v>
      </c>
      <c r="AA38" s="49" t="str">
        <f>IF('Рейтинговая таблица организаций'!Z27&lt;1,"Отсутствуют условия доступности для инвалидов",(IF('Рейтинговая таблица организаций'!Z27&lt;5,"Количество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 s="63">
        <f>'Рейтинговая таблица организаций'!Z27</f>
        <v>0</v>
      </c>
      <c r="AC38" s="49">
        <f>IF('Рейтинговая таблица организаций'!Z27&lt;1,0,(IF('Рейтинговая таблица организаций'!Z27&lt;5,20,100)))</f>
        <v>0</v>
      </c>
      <c r="AD38" s="49" t="str">
        <f>IF('Рейтинговая таблица организаций'!AA27&lt;1,"Отсутствуют условия доступности, позволяющие инвалидам получать услуги наравне с другими",(IF('Рейтинговая таблица организаций'!AA27&lt;5,"Количество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38" s="49">
        <f>'Рейтинговая таблица организаций'!AA27</f>
        <v>1</v>
      </c>
      <c r="AF38" s="49">
        <f>IF('Рейтинговая таблица организаций'!AA27&lt;1,0,(IF('Рейтинговая таблица организаций'!AA27&lt;5,20,100)))</f>
        <v>20</v>
      </c>
      <c r="AG38" s="49" t="s">
        <v>269</v>
      </c>
      <c r="AH38" s="49">
        <f>'Рейтинговая таблица организаций'!AB27</f>
        <v>21</v>
      </c>
      <c r="AI38" s="49">
        <f>'Рейтинговая таблица организаций'!AC27</f>
        <v>21</v>
      </c>
      <c r="AJ38" s="49" t="s">
        <v>270</v>
      </c>
      <c r="AK38" s="49">
        <f>'Рейтинговая таблица организаций'!AH27</f>
        <v>108</v>
      </c>
      <c r="AL38" s="49">
        <f>'Рейтинговая таблица организаций'!AI27</f>
        <v>108</v>
      </c>
      <c r="AM38" s="49" t="s">
        <v>271</v>
      </c>
      <c r="AN38" s="49">
        <f>'Рейтинговая таблица организаций'!AJ27</f>
        <v>107</v>
      </c>
      <c r="AO38" s="49">
        <f>'Рейтинговая таблица организаций'!AK27</f>
        <v>108</v>
      </c>
      <c r="AP38" s="49" t="s">
        <v>272</v>
      </c>
      <c r="AQ38" s="49">
        <f>'Рейтинговая таблица организаций'!AL27</f>
        <v>49</v>
      </c>
      <c r="AR38" s="49">
        <f>'Рейтинговая таблица организаций'!AM27</f>
        <v>49</v>
      </c>
      <c r="AS38" s="49" t="s">
        <v>273</v>
      </c>
      <c r="AT38" s="49">
        <f>'Рейтинговая таблица организаций'!AR27</f>
        <v>106</v>
      </c>
      <c r="AU38" s="49">
        <f>'Рейтинговая таблица организаций'!AS27</f>
        <v>108</v>
      </c>
      <c r="AV38" s="49" t="s">
        <v>274</v>
      </c>
      <c r="AW38" s="49">
        <f>'Рейтинговая таблица организаций'!AT27</f>
        <v>105</v>
      </c>
      <c r="AX38" s="49">
        <f>'Рейтинговая таблица организаций'!AU27</f>
        <v>108</v>
      </c>
      <c r="AY38" s="49" t="s">
        <v>275</v>
      </c>
      <c r="AZ38" s="49">
        <f>'Рейтинговая таблица организаций'!AV27</f>
        <v>107</v>
      </c>
      <c r="BA38" s="49">
        <f>'Рейтинговая таблица организаций'!AW27</f>
        <v>108</v>
      </c>
    </row>
    <row r="39" spans="1:53" ht="15.75" x14ac:dyDescent="0.25">
      <c r="A39" s="110">
        <f>Лист1!A27</f>
        <v>79</v>
      </c>
      <c r="B39" s="46" t="str">
        <f>'для bus.gov.ru'!B28</f>
        <v>МБОУ "Гимназия №1" имени С. М. Омарова</v>
      </c>
      <c r="C39" s="46">
        <f>'для bus.gov.ru'!C28</f>
        <v>1951</v>
      </c>
      <c r="D39" s="46">
        <f>'для bus.gov.ru'!D28</f>
        <v>527</v>
      </c>
      <c r="E39" s="46">
        <f>'для bus.gov.ru'!E28</f>
        <v>0.27011788826242955</v>
      </c>
      <c r="F39" s="47" t="s">
        <v>264</v>
      </c>
      <c r="G39" s="48">
        <f>'Рейтинговая таблица организаций'!D28</f>
        <v>13</v>
      </c>
      <c r="H39" s="48">
        <f>'Рейтинговая таблица организаций'!E28</f>
        <v>14</v>
      </c>
      <c r="I39" s="47" t="s">
        <v>265</v>
      </c>
      <c r="J39" s="48">
        <f>'Рейтинговая таблица организаций'!F28</f>
        <v>45</v>
      </c>
      <c r="K39" s="48">
        <f>'Рейтинговая таблица организаций'!G28</f>
        <v>45</v>
      </c>
      <c r="L39" s="49" t="str">
        <f>IF('Рейтинговая таблица организаций'!H28&lt;1,"Отсутствуют или не функционируют дистанционные способы взаимодействия",(IF('Рейтинговая таблица организаций'!H28&lt;4,"В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39" s="49">
        <f>'Рейтинговая таблица организаций'!H28</f>
        <v>4</v>
      </c>
      <c r="N39" s="49">
        <f>IF('Рейтинговая таблица организаций'!H28&lt;1,0,(IF('Рейтинговая таблица организаций'!H28&lt;4,30,100)))</f>
        <v>100</v>
      </c>
      <c r="O39" s="49" t="s">
        <v>266</v>
      </c>
      <c r="P39" s="49">
        <f>'Рейтинговая таблица организаций'!I28</f>
        <v>325</v>
      </c>
      <c r="Q39" s="49">
        <f>'Рейтинговая таблица организаций'!J28</f>
        <v>326</v>
      </c>
      <c r="R39" s="49" t="s">
        <v>267</v>
      </c>
      <c r="S39" s="49">
        <f>'Рейтинговая таблица организаций'!K28</f>
        <v>269</v>
      </c>
      <c r="T39" s="49">
        <f>'Рейтинговая таблица организаций'!L28</f>
        <v>270</v>
      </c>
      <c r="U39" s="49" t="str">
        <f>IF('Рейтинговая таблица организаций'!Q28&lt;1,"Отсутствуют комфортные условия",(IF('Рейтинговая таблица организаций'!Q28&lt;5,"Количество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39" s="49">
        <f>'Рейтинговая таблица организаций'!Q28</f>
        <v>5</v>
      </c>
      <c r="W39" s="49">
        <f>IF('Рейтинговая таблица организаций'!Q28&lt;1,0,(IF('Рейтинговая таблица организаций'!Q28&lt;4,20,100)))</f>
        <v>100</v>
      </c>
      <c r="X39" s="49" t="s">
        <v>268</v>
      </c>
      <c r="Y39" s="49">
        <f>'Рейтинговая таблица организаций'!T28</f>
        <v>526</v>
      </c>
      <c r="Z39" s="49">
        <f>'Рейтинговая таблица организаций'!U28</f>
        <v>527</v>
      </c>
      <c r="AA39" s="49" t="str">
        <f>IF('Рейтинговая таблица организаций'!Z28&lt;1,"Отсутствуют условия доступности для инвалидов",(IF('Рейтинговая таблица организаций'!Z28&lt;5,"Количество условий доступности организации для инвалидов (от одного до четырех)","Наличие пяти и более условий доступности для инвалидов")))</f>
        <v>Наличие пяти и более условий доступности для инвалидов</v>
      </c>
      <c r="AB39" s="63">
        <f>'Рейтинговая таблица организаций'!Z28</f>
        <v>6</v>
      </c>
      <c r="AC39" s="49">
        <f>IF('Рейтинговая таблица организаций'!Z28&lt;1,0,(IF('Рейтинговая таблица организаций'!Z28&lt;5,20,100)))</f>
        <v>100</v>
      </c>
      <c r="AD39" s="49" t="str">
        <f>IF('Рейтинговая таблица организаций'!AA28&lt;1,"Отсутствуют условия доступности, позволяющие инвалидам получать услуги наравне с другими",(IF('Рейтинговая таблица организаций'!AA28&lt;5,"Количество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39" s="49">
        <f>'Рейтинговая таблица организаций'!AA28</f>
        <v>5</v>
      </c>
      <c r="AF39" s="49">
        <f>IF('Рейтинговая таблица организаций'!AA28&lt;1,0,(IF('Рейтинговая таблица организаций'!AA28&lt;5,20,100)))</f>
        <v>100</v>
      </c>
      <c r="AG39" s="49" t="s">
        <v>269</v>
      </c>
      <c r="AH39" s="49">
        <f>'Рейтинговая таблица организаций'!AB28</f>
        <v>69</v>
      </c>
      <c r="AI39" s="49">
        <f>'Рейтинговая таблица организаций'!AC28</f>
        <v>69</v>
      </c>
      <c r="AJ39" s="49" t="s">
        <v>270</v>
      </c>
      <c r="AK39" s="49">
        <f>'Рейтинговая таблица организаций'!AH28</f>
        <v>524</v>
      </c>
      <c r="AL39" s="49">
        <f>'Рейтинговая таблица организаций'!AI28</f>
        <v>527</v>
      </c>
      <c r="AM39" s="49" t="s">
        <v>271</v>
      </c>
      <c r="AN39" s="49">
        <f>'Рейтинговая таблица организаций'!AJ28</f>
        <v>526</v>
      </c>
      <c r="AO39" s="49">
        <f>'Рейтинговая таблица организаций'!AK28</f>
        <v>527</v>
      </c>
      <c r="AP39" s="49" t="s">
        <v>272</v>
      </c>
      <c r="AQ39" s="49">
        <f>'Рейтинговая таблица организаций'!AL28</f>
        <v>265</v>
      </c>
      <c r="AR39" s="49">
        <f>'Рейтинговая таблица организаций'!AM28</f>
        <v>266</v>
      </c>
      <c r="AS39" s="49" t="s">
        <v>273</v>
      </c>
      <c r="AT39" s="49">
        <f>'Рейтинговая таблица организаций'!AR28</f>
        <v>527</v>
      </c>
      <c r="AU39" s="49">
        <f>'Рейтинговая таблица организаций'!AS28</f>
        <v>527</v>
      </c>
      <c r="AV39" s="49" t="s">
        <v>274</v>
      </c>
      <c r="AW39" s="49">
        <f>'Рейтинговая таблица организаций'!AT28</f>
        <v>525</v>
      </c>
      <c r="AX39" s="49">
        <f>'Рейтинговая таблица организаций'!AU28</f>
        <v>527</v>
      </c>
      <c r="AY39" s="49" t="s">
        <v>275</v>
      </c>
      <c r="AZ39" s="49">
        <f>'Рейтинговая таблица организаций'!AV28</f>
        <v>526</v>
      </c>
      <c r="BA39" s="49">
        <f>'Рейтинговая таблица организаций'!AW28</f>
        <v>527</v>
      </c>
    </row>
    <row r="40" spans="1:53" ht="15.75" x14ac:dyDescent="0.25">
      <c r="A40" s="110">
        <f>Лист1!A28</f>
        <v>80</v>
      </c>
      <c r="B40" s="46" t="str">
        <f>'для bus.gov.ru'!B29</f>
        <v>МБОУ "Средняя общеобразовательная школа №2"</v>
      </c>
      <c r="C40" s="46">
        <f>'для bus.gov.ru'!C29</f>
        <v>1992</v>
      </c>
      <c r="D40" s="46">
        <f>'для bus.gov.ru'!D29</f>
        <v>605</v>
      </c>
      <c r="E40" s="46">
        <f>'для bus.gov.ru'!E29</f>
        <v>0.30371485943775101</v>
      </c>
      <c r="F40" s="47" t="s">
        <v>264</v>
      </c>
      <c r="G40" s="48">
        <f>'Рейтинговая таблица организаций'!D29</f>
        <v>13</v>
      </c>
      <c r="H40" s="48">
        <f>'Рейтинговая таблица организаций'!E29</f>
        <v>13</v>
      </c>
      <c r="I40" s="47" t="s">
        <v>265</v>
      </c>
      <c r="J40" s="48">
        <f>'Рейтинговая таблица организаций'!F29</f>
        <v>35.5</v>
      </c>
      <c r="K40" s="48">
        <f>'Рейтинговая таблица организаций'!G29</f>
        <v>44</v>
      </c>
      <c r="L40" s="49" t="str">
        <f>IF('Рейтинговая таблица организаций'!H29&lt;1,"Отсутствуют или не функционируют дистанционные способы взаимодействия",(IF('Рейтинговая таблица организаций'!H29&lt;4,"В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40" s="49">
        <f>'Рейтинговая таблица организаций'!H29</f>
        <v>5</v>
      </c>
      <c r="N40" s="49">
        <f>IF('Рейтинговая таблица организаций'!H29&lt;1,0,(IF('Рейтинговая таблица организаций'!H29&lt;4,30,100)))</f>
        <v>100</v>
      </c>
      <c r="O40" s="49" t="s">
        <v>266</v>
      </c>
      <c r="P40" s="49">
        <f>'Рейтинговая таблица организаций'!I29</f>
        <v>462</v>
      </c>
      <c r="Q40" s="49">
        <f>'Рейтинговая таблица организаций'!J29</f>
        <v>471</v>
      </c>
      <c r="R40" s="49" t="s">
        <v>267</v>
      </c>
      <c r="S40" s="49">
        <f>'Рейтинговая таблица организаций'!K29</f>
        <v>405</v>
      </c>
      <c r="T40" s="49">
        <f>'Рейтинговая таблица организаций'!L29</f>
        <v>409</v>
      </c>
      <c r="U40" s="49" t="str">
        <f>IF('Рейтинговая таблица организаций'!Q29&lt;1,"Отсутствуют комфортные условия",(IF('Рейтинговая таблица организаций'!Q29&lt;5,"Количество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0" s="49">
        <f>'Рейтинговая таблица организаций'!Q29</f>
        <v>5</v>
      </c>
      <c r="W40" s="49">
        <f>IF('Рейтинговая таблица организаций'!Q29&lt;1,0,(IF('Рейтинговая таблица организаций'!Q29&lt;4,20,100)))</f>
        <v>100</v>
      </c>
      <c r="X40" s="49" t="s">
        <v>268</v>
      </c>
      <c r="Y40" s="49">
        <f>'Рейтинговая таблица организаций'!T29</f>
        <v>599</v>
      </c>
      <c r="Z40" s="49">
        <f>'Рейтинговая таблица организаций'!U29</f>
        <v>605</v>
      </c>
      <c r="AA40" s="49" t="str">
        <f>IF('Рейтинговая таблица организаций'!Z29&lt;1,"Отсутствуют условия доступности для инвалидов",(IF('Рейтинговая таблица организаций'!Z29&lt;5,"Количество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40" s="63">
        <f>'Рейтинговая таблица организаций'!Z29</f>
        <v>1</v>
      </c>
      <c r="AC40" s="49">
        <f>IF('Рейтинговая таблица организаций'!Z29&lt;1,0,(IF('Рейтинговая таблица организаций'!Z29&lt;5,20,100)))</f>
        <v>20</v>
      </c>
      <c r="AD40" s="49" t="str">
        <f>IF('Рейтинговая таблица организаций'!AA29&lt;1,"Отсутствуют условия доступности, позволяющие инвалидам получать услуги наравне с другими",(IF('Рейтинговая таблица организаций'!AA29&lt;5,"Количество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40" s="49">
        <f>'Рейтинговая таблица организаций'!AA29</f>
        <v>2</v>
      </c>
      <c r="AF40" s="49">
        <f>IF('Рейтинговая таблица организаций'!AA29&lt;1,0,(IF('Рейтинговая таблица организаций'!AA29&lt;5,20,100)))</f>
        <v>20</v>
      </c>
      <c r="AG40" s="49" t="s">
        <v>269</v>
      </c>
      <c r="AH40" s="49">
        <f>'Рейтинговая таблица организаций'!AB29</f>
        <v>95</v>
      </c>
      <c r="AI40" s="49">
        <f>'Рейтинговая таблица организаций'!AC29</f>
        <v>95</v>
      </c>
      <c r="AJ40" s="49" t="s">
        <v>270</v>
      </c>
      <c r="AK40" s="49">
        <f>'Рейтинговая таблица организаций'!AH29</f>
        <v>605</v>
      </c>
      <c r="AL40" s="49">
        <f>'Рейтинговая таблица организаций'!AI29</f>
        <v>605</v>
      </c>
      <c r="AM40" s="49" t="s">
        <v>271</v>
      </c>
      <c r="AN40" s="49">
        <f>'Рейтинговая таблица организаций'!AJ29</f>
        <v>605</v>
      </c>
      <c r="AO40" s="49">
        <f>'Рейтинговая таблица организаций'!AK29</f>
        <v>605</v>
      </c>
      <c r="AP40" s="49" t="s">
        <v>272</v>
      </c>
      <c r="AQ40" s="49">
        <f>'Рейтинговая таблица организаций'!AL29</f>
        <v>424</v>
      </c>
      <c r="AR40" s="49">
        <f>'Рейтинговая таблица организаций'!AM29</f>
        <v>437</v>
      </c>
      <c r="AS40" s="49" t="s">
        <v>273</v>
      </c>
      <c r="AT40" s="49">
        <f>'Рейтинговая таблица организаций'!AR29</f>
        <v>605</v>
      </c>
      <c r="AU40" s="49">
        <f>'Рейтинговая таблица организаций'!AS29</f>
        <v>605</v>
      </c>
      <c r="AV40" s="49" t="s">
        <v>274</v>
      </c>
      <c r="AW40" s="49">
        <f>'Рейтинговая таблица организаций'!AT29</f>
        <v>587</v>
      </c>
      <c r="AX40" s="49">
        <f>'Рейтинговая таблица организаций'!AU29</f>
        <v>605</v>
      </c>
      <c r="AY40" s="49" t="s">
        <v>275</v>
      </c>
      <c r="AZ40" s="49">
        <f>'Рейтинговая таблица организаций'!AV29</f>
        <v>593</v>
      </c>
      <c r="BA40" s="49">
        <f>'Рейтинговая таблица организаций'!AW29</f>
        <v>605</v>
      </c>
    </row>
    <row r="41" spans="1:53" ht="15.75" x14ac:dyDescent="0.25">
      <c r="A41" s="110">
        <f>Лист1!A29</f>
        <v>81</v>
      </c>
      <c r="B41" s="46" t="str">
        <f>'для bus.gov.ru'!B30</f>
        <v>МБОУ "Многопрофильный лицей №3"</v>
      </c>
      <c r="C41" s="46">
        <f>'для bus.gov.ru'!C30</f>
        <v>877</v>
      </c>
      <c r="D41" s="46">
        <f>'для bus.gov.ru'!D30</f>
        <v>348</v>
      </c>
      <c r="E41" s="46">
        <f>'для bus.gov.ru'!E30</f>
        <v>0.39680729760547323</v>
      </c>
      <c r="F41" s="47" t="s">
        <v>264</v>
      </c>
      <c r="G41" s="48">
        <f>'Рейтинговая таблица организаций'!D30</f>
        <v>12.5</v>
      </c>
      <c r="H41" s="48">
        <f>'Рейтинговая таблица организаций'!E30</f>
        <v>13</v>
      </c>
      <c r="I41" s="47" t="s">
        <v>265</v>
      </c>
      <c r="J41" s="48">
        <f>'Рейтинговая таблица организаций'!F30</f>
        <v>43</v>
      </c>
      <c r="K41" s="48">
        <f>'Рейтинговая таблица организаций'!G30</f>
        <v>43</v>
      </c>
      <c r="L41" s="49" t="str">
        <f>IF('Рейтинговая таблица организаций'!H30&lt;1,"Отсутствуют или не функционируют дистанционные способы взаимодействия",(IF('Рейтинговая таблица организаций'!H30&lt;4,"В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41" s="49">
        <f>'Рейтинговая таблица организаций'!H30</f>
        <v>6</v>
      </c>
      <c r="N41" s="49">
        <f>IF('Рейтинговая таблица организаций'!H30&lt;1,0,(IF('Рейтинговая таблица организаций'!H30&lt;4,30,100)))</f>
        <v>100</v>
      </c>
      <c r="O41" s="49" t="s">
        <v>266</v>
      </c>
      <c r="P41" s="49">
        <f>'Рейтинговая таблица организаций'!I30</f>
        <v>270</v>
      </c>
      <c r="Q41" s="49">
        <f>'Рейтинговая таблица организаций'!J30</f>
        <v>270</v>
      </c>
      <c r="R41" s="49" t="s">
        <v>267</v>
      </c>
      <c r="S41" s="49">
        <f>'Рейтинговая таблица организаций'!K30</f>
        <v>235</v>
      </c>
      <c r="T41" s="49">
        <f>'Рейтинговая таблица организаций'!L30</f>
        <v>235</v>
      </c>
      <c r="U41" s="49" t="str">
        <f>IF('Рейтинговая таблица организаций'!Q30&lt;1,"Отсутствуют комфортные условия",(IF('Рейтинговая таблица организаций'!Q30&lt;5,"Количество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1" s="49">
        <f>'Рейтинговая таблица организаций'!Q30</f>
        <v>5</v>
      </c>
      <c r="W41" s="49">
        <f>IF('Рейтинговая таблица организаций'!Q30&lt;1,0,(IF('Рейтинговая таблица организаций'!Q30&lt;4,20,100)))</f>
        <v>100</v>
      </c>
      <c r="X41" s="49" t="s">
        <v>268</v>
      </c>
      <c r="Y41" s="49">
        <f>'Рейтинговая таблица организаций'!T30</f>
        <v>338</v>
      </c>
      <c r="Z41" s="49">
        <f>'Рейтинговая таблица организаций'!U30</f>
        <v>348</v>
      </c>
      <c r="AA41" s="49" t="str">
        <f>IF('Рейтинговая таблица организаций'!Z30&lt;1,"Отсутствуют условия доступности для инвалидов",(IF('Рейтинговая таблица организаций'!Z30&lt;5,"Количество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41" s="63">
        <f>'Рейтинговая таблица организаций'!Z30</f>
        <v>4</v>
      </c>
      <c r="AC41" s="49">
        <f>IF('Рейтинговая таблица организаций'!Z30&lt;1,0,(IF('Рейтинговая таблица организаций'!Z30&lt;5,20,100)))</f>
        <v>20</v>
      </c>
      <c r="AD41" s="49" t="str">
        <f>IF('Рейтинговая таблица организаций'!AA30&lt;1,"Отсутствуют условия доступности, позволяющие инвалидам получать услуги наравне с другими",(IF('Рейтинговая таблица организаций'!AA30&lt;5,"Количество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41" s="49">
        <f>'Рейтинговая таблица организаций'!AA30</f>
        <v>6</v>
      </c>
      <c r="AF41" s="49">
        <f>IF('Рейтинговая таблица организаций'!AA30&lt;1,0,(IF('Рейтинговая таблица организаций'!AA30&lt;5,20,100)))</f>
        <v>100</v>
      </c>
      <c r="AG41" s="49" t="s">
        <v>269</v>
      </c>
      <c r="AH41" s="49">
        <f>'Рейтинговая таблица организаций'!AB30</f>
        <v>37</v>
      </c>
      <c r="AI41" s="49">
        <f>'Рейтинговая таблица организаций'!AC30</f>
        <v>37</v>
      </c>
      <c r="AJ41" s="49" t="s">
        <v>270</v>
      </c>
      <c r="AK41" s="49">
        <f>'Рейтинговая таблица организаций'!AH30</f>
        <v>345</v>
      </c>
      <c r="AL41" s="49">
        <f>'Рейтинговая таблица организаций'!AI30</f>
        <v>348</v>
      </c>
      <c r="AM41" s="49" t="s">
        <v>271</v>
      </c>
      <c r="AN41" s="49">
        <f>'Рейтинговая таблица организаций'!AJ30</f>
        <v>345</v>
      </c>
      <c r="AO41" s="49">
        <f>'Рейтинговая таблица организаций'!AK30</f>
        <v>348</v>
      </c>
      <c r="AP41" s="49" t="s">
        <v>272</v>
      </c>
      <c r="AQ41" s="49">
        <f>'Рейтинговая таблица организаций'!AL30</f>
        <v>251</v>
      </c>
      <c r="AR41" s="49">
        <f>'Рейтинговая таблица организаций'!AM30</f>
        <v>253</v>
      </c>
      <c r="AS41" s="49" t="s">
        <v>273</v>
      </c>
      <c r="AT41" s="49">
        <f>'Рейтинговая таблица организаций'!AR30</f>
        <v>338</v>
      </c>
      <c r="AU41" s="49">
        <f>'Рейтинговая таблица организаций'!AS30</f>
        <v>348</v>
      </c>
      <c r="AV41" s="49" t="s">
        <v>274</v>
      </c>
      <c r="AW41" s="49">
        <f>'Рейтинговая таблица организаций'!AT30</f>
        <v>342</v>
      </c>
      <c r="AX41" s="49">
        <f>'Рейтинговая таблица организаций'!AU30</f>
        <v>348</v>
      </c>
      <c r="AY41" s="49" t="s">
        <v>275</v>
      </c>
      <c r="AZ41" s="49">
        <f>'Рейтинговая таблица организаций'!AV30</f>
        <v>348</v>
      </c>
      <c r="BA41" s="49">
        <f>'Рейтинговая таблица организаций'!AW30</f>
        <v>348</v>
      </c>
    </row>
    <row r="42" spans="1:53" ht="15.75" x14ac:dyDescent="0.25">
      <c r="A42" s="110">
        <f>Лист1!A30</f>
        <v>82</v>
      </c>
      <c r="B42" s="46" t="str">
        <f>'для bus.gov.ru'!B31</f>
        <v>МБОУ "Многопрофильный лицей №5"</v>
      </c>
      <c r="C42" s="46">
        <f>'для bus.gov.ru'!C31</f>
        <v>2392</v>
      </c>
      <c r="D42" s="46">
        <f>'для bus.gov.ru'!D31</f>
        <v>554</v>
      </c>
      <c r="E42" s="46">
        <f>'для bus.gov.ru'!E31</f>
        <v>0.23160535117056857</v>
      </c>
      <c r="F42" s="47" t="s">
        <v>264</v>
      </c>
      <c r="G42" s="48">
        <f>'Рейтинговая таблица организаций'!D31</f>
        <v>12</v>
      </c>
      <c r="H42" s="48">
        <f>'Рейтинговая таблица организаций'!E31</f>
        <v>13</v>
      </c>
      <c r="I42" s="47" t="s">
        <v>265</v>
      </c>
      <c r="J42" s="48">
        <f>'Рейтинговая таблица организаций'!F31</f>
        <v>44</v>
      </c>
      <c r="K42" s="48">
        <f>'Рейтинговая таблица организаций'!G31</f>
        <v>44</v>
      </c>
      <c r="L42" s="49" t="str">
        <f>IF('Рейтинговая таблица организаций'!H31&lt;1,"Отсутствуют или не функционируют дистанционные способы взаимодействия",(IF('Рейтинговая таблица организаций'!H31&lt;4,"В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42" s="49">
        <f>'Рейтинговая таблица организаций'!H31</f>
        <v>5</v>
      </c>
      <c r="N42" s="49">
        <f>IF('Рейтинговая таблица организаций'!H31&lt;1,0,(IF('Рейтинговая таблица организаций'!H31&lt;4,30,100)))</f>
        <v>100</v>
      </c>
      <c r="O42" s="49" t="s">
        <v>266</v>
      </c>
      <c r="P42" s="49">
        <f>'Рейтинговая таблица организаций'!I31</f>
        <v>451</v>
      </c>
      <c r="Q42" s="49">
        <f>'Рейтинговая таблица организаций'!J31</f>
        <v>464</v>
      </c>
      <c r="R42" s="49" t="s">
        <v>267</v>
      </c>
      <c r="S42" s="49">
        <f>'Рейтинговая таблица организаций'!K31</f>
        <v>439</v>
      </c>
      <c r="T42" s="49">
        <f>'Рейтинговая таблица организаций'!L31</f>
        <v>443</v>
      </c>
      <c r="U42" s="49" t="str">
        <f>IF('Рейтинговая таблица организаций'!Q31&lt;1,"Отсутствуют комфортные условия",(IF('Рейтинговая таблица организаций'!Q31&lt;5,"Количество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2" s="49">
        <f>'Рейтинговая таблица организаций'!Q31</f>
        <v>5</v>
      </c>
      <c r="W42" s="49">
        <f>IF('Рейтинговая таблица организаций'!Q31&lt;1,0,(IF('Рейтинговая таблица организаций'!Q31&lt;4,20,100)))</f>
        <v>100</v>
      </c>
      <c r="X42" s="49" t="s">
        <v>268</v>
      </c>
      <c r="Y42" s="49">
        <f>'Рейтинговая таблица организаций'!T31</f>
        <v>538</v>
      </c>
      <c r="Z42" s="49">
        <f>'Рейтинговая таблица организаций'!U31</f>
        <v>554</v>
      </c>
      <c r="AA42" s="49" t="str">
        <f>IF('Рейтинговая таблица организаций'!Z31&lt;1,"Отсутствуют условия доступности для инвалидов",(IF('Рейтинговая таблица организаций'!Z31&lt;5,"Количество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 s="63">
        <f>'Рейтинговая таблица организаций'!Z31</f>
        <v>0</v>
      </c>
      <c r="AC42" s="49">
        <f>IF('Рейтинговая таблица организаций'!Z31&lt;1,0,(IF('Рейтинговая таблица организаций'!Z31&lt;5,20,100)))</f>
        <v>0</v>
      </c>
      <c r="AD42" s="49" t="str">
        <f>IF('Рейтинговая таблица организаций'!AA31&lt;1,"Отсутствуют условия доступности, позволяющие инвалидам получать услуги наравне с другими",(IF('Рейтинговая таблица организаций'!AA31&lt;5,"Количество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42" s="49">
        <f>'Рейтинговая таблица организаций'!AA31</f>
        <v>3</v>
      </c>
      <c r="AF42" s="49">
        <f>IF('Рейтинговая таблица организаций'!AA31&lt;1,0,(IF('Рейтинговая таблица организаций'!AA31&lt;5,20,100)))</f>
        <v>20</v>
      </c>
      <c r="AG42" s="49" t="s">
        <v>269</v>
      </c>
      <c r="AH42" s="49">
        <f>'Рейтинговая таблица организаций'!AB31</f>
        <v>102</v>
      </c>
      <c r="AI42" s="49">
        <f>'Рейтинговая таблица организаций'!AC31</f>
        <v>105</v>
      </c>
      <c r="AJ42" s="49" t="s">
        <v>270</v>
      </c>
      <c r="AK42" s="49">
        <f>'Рейтинговая таблица организаций'!AH31</f>
        <v>538</v>
      </c>
      <c r="AL42" s="49">
        <f>'Рейтинговая таблица организаций'!AI31</f>
        <v>554</v>
      </c>
      <c r="AM42" s="49" t="s">
        <v>271</v>
      </c>
      <c r="AN42" s="49">
        <f>'Рейтинговая таблица организаций'!AJ31</f>
        <v>554</v>
      </c>
      <c r="AO42" s="49">
        <f>'Рейтинговая таблица организаций'!AK31</f>
        <v>554</v>
      </c>
      <c r="AP42" s="49" t="s">
        <v>272</v>
      </c>
      <c r="AQ42" s="49">
        <f>'Рейтинговая таблица организаций'!AL31</f>
        <v>411</v>
      </c>
      <c r="AR42" s="49">
        <f>'Рейтинговая таблица организаций'!AM31</f>
        <v>419</v>
      </c>
      <c r="AS42" s="49" t="s">
        <v>273</v>
      </c>
      <c r="AT42" s="49">
        <f>'Рейтинговая таблица организаций'!AR31</f>
        <v>538</v>
      </c>
      <c r="AU42" s="49">
        <f>'Рейтинговая таблица организаций'!AS31</f>
        <v>554</v>
      </c>
      <c r="AV42" s="49" t="s">
        <v>274</v>
      </c>
      <c r="AW42" s="49">
        <f>'Рейтинговая таблица организаций'!AT31</f>
        <v>543</v>
      </c>
      <c r="AX42" s="49">
        <f>'Рейтинговая таблица организаций'!AU31</f>
        <v>554</v>
      </c>
      <c r="AY42" s="49" t="s">
        <v>275</v>
      </c>
      <c r="AZ42" s="49">
        <f>'Рейтинговая таблица организаций'!AV31</f>
        <v>543</v>
      </c>
      <c r="BA42" s="49">
        <f>'Рейтинговая таблица организаций'!AW31</f>
        <v>554</v>
      </c>
    </row>
    <row r="43" spans="1:53" ht="15.75" x14ac:dyDescent="0.25">
      <c r="A43" s="110">
        <f>Лист1!A31</f>
        <v>83</v>
      </c>
      <c r="B43" s="46" t="str">
        <f>'для bus.gov.ru'!B32</f>
        <v>МБОУ "Гимназия №7"</v>
      </c>
      <c r="C43" s="46">
        <f>'для bus.gov.ru'!C32</f>
        <v>2115</v>
      </c>
      <c r="D43" s="46">
        <f>'для bus.gov.ru'!D32</f>
        <v>597</v>
      </c>
      <c r="E43" s="46">
        <f>'для bus.gov.ru'!E32</f>
        <v>0.28226950354609931</v>
      </c>
      <c r="F43" s="47" t="s">
        <v>264</v>
      </c>
      <c r="G43" s="48">
        <f>'Рейтинговая таблица организаций'!D32</f>
        <v>13</v>
      </c>
      <c r="H43" s="48">
        <f>'Рейтинговая таблица организаций'!E32</f>
        <v>13</v>
      </c>
      <c r="I43" s="47" t="s">
        <v>265</v>
      </c>
      <c r="J43" s="48">
        <f>'Рейтинговая таблица организаций'!F32</f>
        <v>44</v>
      </c>
      <c r="K43" s="48">
        <f>'Рейтинговая таблица организаций'!G32</f>
        <v>44</v>
      </c>
      <c r="L43" s="49" t="str">
        <f>IF('Рейтинговая таблица организаций'!H32&lt;1,"Отсутствуют или не функционируют дистанционные способы взаимодействия",(IF('Рейтинговая таблица организаций'!H32&lt;4,"В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43" s="49">
        <f>'Рейтинговая таблица организаций'!H32</f>
        <v>6</v>
      </c>
      <c r="N43" s="49">
        <f>IF('Рейтинговая таблица организаций'!H32&lt;1,0,(IF('Рейтинговая таблица организаций'!H32&lt;4,30,100)))</f>
        <v>100</v>
      </c>
      <c r="O43" s="49" t="s">
        <v>266</v>
      </c>
      <c r="P43" s="49">
        <f>'Рейтинговая таблица организаций'!I32</f>
        <v>504</v>
      </c>
      <c r="Q43" s="49">
        <f>'Рейтинговая таблица организаций'!J32</f>
        <v>505</v>
      </c>
      <c r="R43" s="49" t="s">
        <v>267</v>
      </c>
      <c r="S43" s="49">
        <f>'Рейтинговая таблица организаций'!K32</f>
        <v>463</v>
      </c>
      <c r="T43" s="49">
        <f>'Рейтинговая таблица организаций'!L32</f>
        <v>465</v>
      </c>
      <c r="U43" s="49" t="str">
        <f>IF('Рейтинговая таблица организаций'!Q32&lt;1,"Отсутствуют комфортные условия",(IF('Рейтинговая таблица организаций'!Q32&lt;5,"Количество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3" s="49">
        <f>'Рейтинговая таблица организаций'!Q32</f>
        <v>5</v>
      </c>
      <c r="W43" s="49">
        <f>IF('Рейтинговая таблица организаций'!Q32&lt;1,0,(IF('Рейтинговая таблица организаций'!Q32&lt;4,20,100)))</f>
        <v>100</v>
      </c>
      <c r="X43" s="49" t="s">
        <v>268</v>
      </c>
      <c r="Y43" s="49">
        <f>'Рейтинговая таблица организаций'!T32</f>
        <v>596</v>
      </c>
      <c r="Z43" s="49">
        <f>'Рейтинговая таблица организаций'!U32</f>
        <v>597</v>
      </c>
      <c r="AA43" s="49" t="str">
        <f>IF('Рейтинговая таблица организаций'!Z32&lt;1,"Отсутствуют условия доступности для инвалидов",(IF('Рейтинговая таблица организаций'!Z32&lt;5,"Количество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43" s="63">
        <f>'Рейтинговая таблица организаций'!Z32</f>
        <v>4</v>
      </c>
      <c r="AC43" s="49">
        <f>IF('Рейтинговая таблица организаций'!Z32&lt;1,0,(IF('Рейтинговая таблица организаций'!Z32&lt;5,20,100)))</f>
        <v>20</v>
      </c>
      <c r="AD43" s="49" t="str">
        <f>IF('Рейтинговая таблица организаций'!AA32&lt;1,"Отсутствуют условия доступности, позволяющие инвалидам получать услуги наравне с другими",(IF('Рейтинговая таблица организаций'!AA32&lt;5,"Количество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43" s="49">
        <f>'Рейтинговая таблица организаций'!AA32</f>
        <v>4</v>
      </c>
      <c r="AF43" s="49">
        <f>IF('Рейтинговая таблица организаций'!AA32&lt;1,0,(IF('Рейтинговая таблица организаций'!AA32&lt;5,20,100)))</f>
        <v>20</v>
      </c>
      <c r="AG43" s="49" t="s">
        <v>269</v>
      </c>
      <c r="AH43" s="49">
        <f>'Рейтинговая таблица организаций'!AB32</f>
        <v>89</v>
      </c>
      <c r="AI43" s="49">
        <f>'Рейтинговая таблица организаций'!AC32</f>
        <v>89</v>
      </c>
      <c r="AJ43" s="49" t="s">
        <v>270</v>
      </c>
      <c r="AK43" s="49">
        <f>'Рейтинговая таблица организаций'!AH32</f>
        <v>593</v>
      </c>
      <c r="AL43" s="49">
        <f>'Рейтинговая таблица организаций'!AI32</f>
        <v>597</v>
      </c>
      <c r="AM43" s="49" t="s">
        <v>271</v>
      </c>
      <c r="AN43" s="49">
        <f>'Рейтинговая таблица организаций'!AJ32</f>
        <v>592</v>
      </c>
      <c r="AO43" s="49">
        <f>'Рейтинговая таблица организаций'!AK32</f>
        <v>597</v>
      </c>
      <c r="AP43" s="49" t="s">
        <v>272</v>
      </c>
      <c r="AQ43" s="49">
        <f>'Рейтинговая таблица организаций'!AL32</f>
        <v>477</v>
      </c>
      <c r="AR43" s="49">
        <f>'Рейтинговая таблица организаций'!AM32</f>
        <v>478</v>
      </c>
      <c r="AS43" s="49" t="s">
        <v>273</v>
      </c>
      <c r="AT43" s="49">
        <f>'Рейтинговая таблица организаций'!AR32</f>
        <v>597</v>
      </c>
      <c r="AU43" s="49">
        <f>'Рейтинговая таблица организаций'!AS32</f>
        <v>597</v>
      </c>
      <c r="AV43" s="49" t="s">
        <v>274</v>
      </c>
      <c r="AW43" s="49">
        <f>'Рейтинговая таблица организаций'!AT32</f>
        <v>597</v>
      </c>
      <c r="AX43" s="49">
        <f>'Рейтинговая таблица организаций'!AU32</f>
        <v>597</v>
      </c>
      <c r="AY43" s="49" t="s">
        <v>275</v>
      </c>
      <c r="AZ43" s="49">
        <f>'Рейтинговая таблица организаций'!AV32</f>
        <v>596</v>
      </c>
      <c r="BA43" s="49">
        <f>'Рейтинговая таблица организаций'!AW32</f>
        <v>597</v>
      </c>
    </row>
    <row r="44" spans="1:53" ht="15.75" x14ac:dyDescent="0.25">
      <c r="A44" s="110">
        <f>Лист1!A32</f>
        <v>84</v>
      </c>
      <c r="B44" s="46" t="str">
        <f>'для bus.gov.ru'!B33</f>
        <v>МБОУ "Многопрофильный лицей №9"</v>
      </c>
      <c r="C44" s="46">
        <f>'для bus.gov.ru'!C33</f>
        <v>2355</v>
      </c>
      <c r="D44" s="46">
        <f>'для bus.gov.ru'!D33</f>
        <v>448</v>
      </c>
      <c r="E44" s="46">
        <f>'для bus.gov.ru'!E33</f>
        <v>0.1902335456475584</v>
      </c>
      <c r="F44" s="47" t="s">
        <v>264</v>
      </c>
      <c r="G44" s="48">
        <f>'Рейтинговая таблица организаций'!D33</f>
        <v>13</v>
      </c>
      <c r="H44" s="48">
        <f>'Рейтинговая таблица организаций'!E33</f>
        <v>13</v>
      </c>
      <c r="I44" s="47" t="s">
        <v>265</v>
      </c>
      <c r="J44" s="48">
        <f>'Рейтинговая таблица организаций'!F33</f>
        <v>43</v>
      </c>
      <c r="K44" s="48">
        <f>'Рейтинговая таблица организаций'!G33</f>
        <v>43</v>
      </c>
      <c r="L44" s="49" t="str">
        <f>IF('Рейтинговая таблица организаций'!H33&lt;1,"Отсутствуют или не функционируют дистанционные способы взаимодействия",(IF('Рейтинговая таблица организаций'!H33&lt;4,"В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44" s="49">
        <f>'Рейтинговая таблица организаций'!H33</f>
        <v>6</v>
      </c>
      <c r="N44" s="49">
        <f>IF('Рейтинговая таблица организаций'!H33&lt;1,0,(IF('Рейтинговая таблица организаций'!H33&lt;4,30,100)))</f>
        <v>100</v>
      </c>
      <c r="O44" s="49" t="s">
        <v>266</v>
      </c>
      <c r="P44" s="49">
        <f>'Рейтинговая таблица организаций'!I33</f>
        <v>411</v>
      </c>
      <c r="Q44" s="49">
        <f>'Рейтинговая таблица организаций'!J33</f>
        <v>411</v>
      </c>
      <c r="R44" s="49" t="s">
        <v>267</v>
      </c>
      <c r="S44" s="49">
        <f>'Рейтинговая таблица организаций'!K33</f>
        <v>352</v>
      </c>
      <c r="T44" s="49">
        <f>'Рейтинговая таблица организаций'!L33</f>
        <v>352</v>
      </c>
      <c r="U44" s="49" t="str">
        <f>IF('Рейтинговая таблица организаций'!Q33&lt;1,"Отсутствуют комфортные условия",(IF('Рейтинговая таблица организаций'!Q33&lt;5,"Количество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4" s="49">
        <f>'Рейтинговая таблица организаций'!Q33</f>
        <v>5</v>
      </c>
      <c r="W44" s="49">
        <f>IF('Рейтинговая таблица организаций'!Q33&lt;1,0,(IF('Рейтинговая таблица организаций'!Q33&lt;4,20,100)))</f>
        <v>100</v>
      </c>
      <c r="X44" s="49" t="s">
        <v>268</v>
      </c>
      <c r="Y44" s="49">
        <f>'Рейтинговая таблица организаций'!T33</f>
        <v>446</v>
      </c>
      <c r="Z44" s="49">
        <f>'Рейтинговая таблица организаций'!U33</f>
        <v>448</v>
      </c>
      <c r="AA44" s="49" t="str">
        <f>IF('Рейтинговая таблица организаций'!Z33&lt;1,"Отсутствуют условия доступности для инвалидов",(IF('Рейтинговая таблица организаций'!Z33&lt;5,"Количество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44" s="63">
        <f>'Рейтинговая таблица организаций'!Z33</f>
        <v>2</v>
      </c>
      <c r="AC44" s="49">
        <f>IF('Рейтинговая таблица организаций'!Z33&lt;1,0,(IF('Рейтинговая таблица организаций'!Z33&lt;5,20,100)))</f>
        <v>20</v>
      </c>
      <c r="AD44" s="49" t="str">
        <f>IF('Рейтинговая таблица организаций'!AA33&lt;1,"Отсутствуют условия доступности, позволяющие инвалидам получать услуги наравне с другими",(IF('Рейтинговая таблица организаций'!AA33&lt;5,"Количество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44" s="49">
        <f>'Рейтинговая таблица организаций'!AA33</f>
        <v>4</v>
      </c>
      <c r="AF44" s="49">
        <f>IF('Рейтинговая таблица организаций'!AA33&lt;1,0,(IF('Рейтинговая таблица организаций'!AA33&lt;5,20,100)))</f>
        <v>20</v>
      </c>
      <c r="AG44" s="49" t="s">
        <v>269</v>
      </c>
      <c r="AH44" s="49">
        <f>'Рейтинговая таблица организаций'!AB33</f>
        <v>36</v>
      </c>
      <c r="AI44" s="49">
        <f>'Рейтинговая таблица организаций'!AC33</f>
        <v>36</v>
      </c>
      <c r="AJ44" s="49" t="s">
        <v>270</v>
      </c>
      <c r="AK44" s="49">
        <f>'Рейтинговая таблица организаций'!AH33</f>
        <v>444</v>
      </c>
      <c r="AL44" s="49">
        <f>'Рейтинговая таблица организаций'!AI33</f>
        <v>448</v>
      </c>
      <c r="AM44" s="49" t="s">
        <v>271</v>
      </c>
      <c r="AN44" s="49">
        <f>'Рейтинговая таблица организаций'!AJ33</f>
        <v>440</v>
      </c>
      <c r="AO44" s="49">
        <f>'Рейтинговая таблица организаций'!AK33</f>
        <v>448</v>
      </c>
      <c r="AP44" s="49" t="s">
        <v>272</v>
      </c>
      <c r="AQ44" s="49">
        <f>'Рейтинговая таблица организаций'!AL33</f>
        <v>356</v>
      </c>
      <c r="AR44" s="49">
        <f>'Рейтинговая таблица организаций'!AM33</f>
        <v>359</v>
      </c>
      <c r="AS44" s="49" t="s">
        <v>273</v>
      </c>
      <c r="AT44" s="49">
        <f>'Рейтинговая таблица организаций'!AR33</f>
        <v>447</v>
      </c>
      <c r="AU44" s="49">
        <f>'Рейтинговая таблица организаций'!AS33</f>
        <v>448</v>
      </c>
      <c r="AV44" s="49" t="s">
        <v>274</v>
      </c>
      <c r="AW44" s="49">
        <f>'Рейтинговая таблица организаций'!AT33</f>
        <v>445</v>
      </c>
      <c r="AX44" s="49">
        <f>'Рейтинговая таблица организаций'!AU33</f>
        <v>448</v>
      </c>
      <c r="AY44" s="49" t="s">
        <v>275</v>
      </c>
      <c r="AZ44" s="49">
        <f>'Рейтинговая таблица организаций'!AV33</f>
        <v>448</v>
      </c>
      <c r="BA44" s="49">
        <f>'Рейтинговая таблица организаций'!AW33</f>
        <v>448</v>
      </c>
    </row>
    <row r="45" spans="1:53" ht="15.75" x14ac:dyDescent="0.25">
      <c r="A45" s="110">
        <f>Лист1!A33</f>
        <v>85</v>
      </c>
      <c r="B45" s="46" t="str">
        <f>'для bus.gov.ru'!B34</f>
        <v>МБОУ "Средняя общеобразовательная школа №10"</v>
      </c>
      <c r="C45" s="46">
        <f>'для bus.gov.ru'!C34</f>
        <v>2086</v>
      </c>
      <c r="D45" s="46">
        <f>'для bus.gov.ru'!D34</f>
        <v>570</v>
      </c>
      <c r="E45" s="46">
        <f>'для bus.gov.ru'!E34</f>
        <v>0.27325023969319273</v>
      </c>
      <c r="F45" s="47" t="s">
        <v>264</v>
      </c>
      <c r="G45" s="48">
        <f>'Рейтинговая таблица организаций'!D34</f>
        <v>10.5</v>
      </c>
      <c r="H45" s="48">
        <f>'Рейтинговая таблица организаций'!E34</f>
        <v>13</v>
      </c>
      <c r="I45" s="47" t="s">
        <v>265</v>
      </c>
      <c r="J45" s="48">
        <f>'Рейтинговая таблица организаций'!F34</f>
        <v>33.5</v>
      </c>
      <c r="K45" s="48">
        <f>'Рейтинговая таблица организаций'!G34</f>
        <v>44</v>
      </c>
      <c r="L45" s="49" t="str">
        <f>IF('Рейтинговая таблица организаций'!H34&lt;1,"Отсутствуют или не функционируют дистанционные способы взаимодействия",(IF('Рейтинговая таблица организаций'!H34&lt;4,"В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В наличии и функционируют более трех  дистанционных способов взаимодействия</v>
      </c>
      <c r="M45" s="49">
        <f>'Рейтинговая таблица организаций'!H34</f>
        <v>3</v>
      </c>
      <c r="N45" s="49">
        <f>IF('Рейтинговая таблица организаций'!H34&lt;1,0,(IF('Рейтинговая таблица организаций'!H34&lt;4,30,100)))</f>
        <v>30</v>
      </c>
      <c r="O45" s="49" t="s">
        <v>266</v>
      </c>
      <c r="P45" s="49">
        <f>'Рейтинговая таблица организаций'!I34</f>
        <v>490</v>
      </c>
      <c r="Q45" s="49">
        <f>'Рейтинговая таблица организаций'!J34</f>
        <v>490</v>
      </c>
      <c r="R45" s="49" t="s">
        <v>267</v>
      </c>
      <c r="S45" s="49">
        <f>'Рейтинговая таблица организаций'!K34</f>
        <v>440</v>
      </c>
      <c r="T45" s="49">
        <f>'Рейтинговая таблица организаций'!L34</f>
        <v>448</v>
      </c>
      <c r="U45" s="49" t="str">
        <f>IF('Рейтинговая таблица организаций'!Q34&lt;1,"Отсутствуют комфортные условия",(IF('Рейтинговая таблица организаций'!Q34&lt;5,"Количество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5" s="49">
        <f>'Рейтинговая таблица организаций'!Q34</f>
        <v>5</v>
      </c>
      <c r="W45" s="49">
        <f>IF('Рейтинговая таблица организаций'!Q34&lt;1,0,(IF('Рейтинговая таблица организаций'!Q34&lt;4,20,100)))</f>
        <v>100</v>
      </c>
      <c r="X45" s="49" t="s">
        <v>268</v>
      </c>
      <c r="Y45" s="49">
        <f>'Рейтинговая таблица организаций'!T34</f>
        <v>559</v>
      </c>
      <c r="Z45" s="49">
        <f>'Рейтинговая таблица организаций'!U34</f>
        <v>570</v>
      </c>
      <c r="AA45" s="49" t="str">
        <f>IF('Рейтинговая таблица организаций'!Z34&lt;1,"Отсутствуют условия доступности для инвалидов",(IF('Рейтинговая таблица организаций'!Z34&lt;5,"Количество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45" s="63">
        <f>'Рейтинговая таблица организаций'!Z34</f>
        <v>4</v>
      </c>
      <c r="AC45" s="49">
        <f>IF('Рейтинговая таблица организаций'!Z34&lt;1,0,(IF('Рейтинговая таблица организаций'!Z34&lt;5,20,100)))</f>
        <v>20</v>
      </c>
      <c r="AD45" s="49" t="str">
        <f>IF('Рейтинговая таблица организаций'!AA34&lt;1,"Отсутствуют условия доступности, позволяющие инвалидам получать услуги наравне с другими",(IF('Рейтинговая таблица организаций'!AA34&lt;5,"Количество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45" s="49">
        <f>'Рейтинговая таблица организаций'!AA34</f>
        <v>3</v>
      </c>
      <c r="AF45" s="49">
        <f>IF('Рейтинговая таблица организаций'!AA34&lt;1,0,(IF('Рейтинговая таблица организаций'!AA34&lt;5,20,100)))</f>
        <v>20</v>
      </c>
      <c r="AG45" s="49" t="s">
        <v>269</v>
      </c>
      <c r="AH45" s="49">
        <f>'Рейтинговая таблица организаций'!AB34</f>
        <v>60</v>
      </c>
      <c r="AI45" s="49">
        <f>'Рейтинговая таблица организаций'!AC34</f>
        <v>61</v>
      </c>
      <c r="AJ45" s="49" t="s">
        <v>270</v>
      </c>
      <c r="AK45" s="49">
        <f>'Рейтинговая таблица организаций'!AH34</f>
        <v>559</v>
      </c>
      <c r="AL45" s="49">
        <f>'Рейтинговая таблица организаций'!AI34</f>
        <v>570</v>
      </c>
      <c r="AM45" s="49" t="s">
        <v>271</v>
      </c>
      <c r="AN45" s="49">
        <f>'Рейтинговая таблица организаций'!AJ34</f>
        <v>559</v>
      </c>
      <c r="AO45" s="49">
        <f>'Рейтинговая таблица организаций'!AK34</f>
        <v>570</v>
      </c>
      <c r="AP45" s="49" t="s">
        <v>272</v>
      </c>
      <c r="AQ45" s="49">
        <f>'Рейтинговая таблица организаций'!AL34</f>
        <v>435</v>
      </c>
      <c r="AR45" s="49">
        <f>'Рейтинговая таблица организаций'!AM34</f>
        <v>448</v>
      </c>
      <c r="AS45" s="49" t="s">
        <v>273</v>
      </c>
      <c r="AT45" s="49">
        <f>'Рейтинговая таблица организаций'!AR34</f>
        <v>565</v>
      </c>
      <c r="AU45" s="49">
        <f>'Рейтинговая таблица организаций'!AS34</f>
        <v>570</v>
      </c>
      <c r="AV45" s="49" t="s">
        <v>274</v>
      </c>
      <c r="AW45" s="49">
        <f>'Рейтинговая таблица организаций'!AT34</f>
        <v>559</v>
      </c>
      <c r="AX45" s="49">
        <f>'Рейтинговая таблица организаций'!AU34</f>
        <v>570</v>
      </c>
      <c r="AY45" s="49" t="s">
        <v>275</v>
      </c>
      <c r="AZ45" s="49">
        <f>'Рейтинговая таблица организаций'!AV34</f>
        <v>570</v>
      </c>
      <c r="BA45" s="49">
        <f>'Рейтинговая таблица организаций'!AW34</f>
        <v>570</v>
      </c>
    </row>
    <row r="46" spans="1:53" ht="15.75" x14ac:dyDescent="0.25">
      <c r="A46" s="110">
        <f>Лист1!A34</f>
        <v>86</v>
      </c>
      <c r="B46" s="46" t="str">
        <f>'для bus.gov.ru'!B35</f>
        <v>МБОУ "Гимназия №11"</v>
      </c>
      <c r="C46" s="46">
        <f>'для bus.gov.ru'!C35</f>
        <v>1397</v>
      </c>
      <c r="D46" s="46">
        <f>'для bus.gov.ru'!D35</f>
        <v>578</v>
      </c>
      <c r="E46" s="46">
        <f>'для bus.gov.ru'!E35</f>
        <v>0.41374373657838226</v>
      </c>
      <c r="F46" s="47" t="s">
        <v>264</v>
      </c>
      <c r="G46" s="48">
        <f>'Рейтинговая таблица организаций'!D35</f>
        <v>13</v>
      </c>
      <c r="H46" s="48">
        <f>'Рейтинговая таблица организаций'!E35</f>
        <v>13</v>
      </c>
      <c r="I46" s="47" t="s">
        <v>265</v>
      </c>
      <c r="J46" s="48">
        <f>'Рейтинговая таблица организаций'!F35</f>
        <v>44</v>
      </c>
      <c r="K46" s="48">
        <f>'Рейтинговая таблица организаций'!G35</f>
        <v>44</v>
      </c>
      <c r="L46" s="49" t="str">
        <f>IF('Рейтинговая таблица организаций'!H35&lt;1,"Отсутствуют или не функционируют дистанционные способы взаимодействия",(IF('Рейтинговая таблица организаций'!H35&lt;4,"В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46" s="49">
        <f>'Рейтинговая таблица организаций'!H35</f>
        <v>6</v>
      </c>
      <c r="N46" s="49">
        <f>IF('Рейтинговая таблица организаций'!H35&lt;1,0,(IF('Рейтинговая таблица организаций'!H35&lt;4,30,100)))</f>
        <v>100</v>
      </c>
      <c r="O46" s="49" t="s">
        <v>266</v>
      </c>
      <c r="P46" s="49">
        <f>'Рейтинговая таблица организаций'!I35</f>
        <v>528</v>
      </c>
      <c r="Q46" s="49">
        <f>'Рейтинговая таблица организаций'!J35</f>
        <v>528</v>
      </c>
      <c r="R46" s="49" t="s">
        <v>267</v>
      </c>
      <c r="S46" s="49">
        <f>'Рейтинговая таблица организаций'!K35</f>
        <v>496</v>
      </c>
      <c r="T46" s="49">
        <f>'Рейтинговая таблица организаций'!L35</f>
        <v>501</v>
      </c>
      <c r="U46" s="49" t="str">
        <f>IF('Рейтинговая таблица организаций'!Q35&lt;1,"Отсутствуют комфортные условия",(IF('Рейтинговая таблица организаций'!Q35&lt;5,"Количество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6" s="49">
        <f>'Рейтинговая таблица организаций'!Q35</f>
        <v>5</v>
      </c>
      <c r="W46" s="49">
        <f>IF('Рейтинговая таблица организаций'!Q35&lt;1,0,(IF('Рейтинговая таблица организаций'!Q35&lt;4,20,100)))</f>
        <v>100</v>
      </c>
      <c r="X46" s="49" t="s">
        <v>268</v>
      </c>
      <c r="Y46" s="49">
        <f>'Рейтинговая таблица организаций'!T35</f>
        <v>567</v>
      </c>
      <c r="Z46" s="49">
        <f>'Рейтинговая таблица организаций'!U35</f>
        <v>578</v>
      </c>
      <c r="AA46" s="49" t="str">
        <f>IF('Рейтинговая таблица организаций'!Z35&lt;1,"Отсутствуют условия доступности для инвалидов",(IF('Рейтинговая таблица организаций'!Z35&lt;5,"Количество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46" s="63">
        <f>'Рейтинговая таблица организаций'!Z35</f>
        <v>4</v>
      </c>
      <c r="AC46" s="49">
        <f>IF('Рейтинговая таблица организаций'!Z35&lt;1,0,(IF('Рейтинговая таблица организаций'!Z35&lt;5,20,100)))</f>
        <v>20</v>
      </c>
      <c r="AD46" s="49" t="str">
        <f>IF('Рейтинговая таблица организаций'!AA35&lt;1,"Отсутствуют условия доступности, позволяющие инвалидам получать услуги наравне с другими",(IF('Рейтинговая таблица организаций'!AA35&lt;5,"Количество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46" s="49">
        <f>'Рейтинговая таблица организаций'!AA35</f>
        <v>4</v>
      </c>
      <c r="AF46" s="49">
        <f>IF('Рейтинговая таблица организаций'!AA35&lt;1,0,(IF('Рейтинговая таблица организаций'!AA35&lt;5,20,100)))</f>
        <v>20</v>
      </c>
      <c r="AG46" s="49" t="s">
        <v>269</v>
      </c>
      <c r="AH46" s="49">
        <f>'Рейтинговая таблица организаций'!AB35</f>
        <v>136</v>
      </c>
      <c r="AI46" s="49">
        <f>'Рейтинговая таблица организаций'!AC35</f>
        <v>138</v>
      </c>
      <c r="AJ46" s="49" t="s">
        <v>270</v>
      </c>
      <c r="AK46" s="49">
        <f>'Рейтинговая таблица организаций'!AH35</f>
        <v>567</v>
      </c>
      <c r="AL46" s="49">
        <f>'Рейтинговая таблица организаций'!AI35</f>
        <v>578</v>
      </c>
      <c r="AM46" s="49" t="s">
        <v>271</v>
      </c>
      <c r="AN46" s="49">
        <f>'Рейтинговая таблица организаций'!AJ35</f>
        <v>561</v>
      </c>
      <c r="AO46" s="49">
        <f>'Рейтинговая таблица организаций'!AK35</f>
        <v>578</v>
      </c>
      <c r="AP46" s="49" t="s">
        <v>272</v>
      </c>
      <c r="AQ46" s="49">
        <f>'Рейтинговая таблица организаций'!AL35</f>
        <v>522</v>
      </c>
      <c r="AR46" s="49">
        <f>'Рейтинговая таблица организаций'!AM35</f>
        <v>523</v>
      </c>
      <c r="AS46" s="49" t="s">
        <v>273</v>
      </c>
      <c r="AT46" s="49">
        <f>'Рейтинговая таблица организаций'!AR35</f>
        <v>578</v>
      </c>
      <c r="AU46" s="49">
        <f>'Рейтинговая таблица организаций'!AS35</f>
        <v>578</v>
      </c>
      <c r="AV46" s="49" t="s">
        <v>274</v>
      </c>
      <c r="AW46" s="49">
        <f>'Рейтинговая таблица организаций'!AT35</f>
        <v>575</v>
      </c>
      <c r="AX46" s="49">
        <f>'Рейтинговая таблица организаций'!AU35</f>
        <v>578</v>
      </c>
      <c r="AY46" s="49" t="s">
        <v>275</v>
      </c>
      <c r="AZ46" s="49">
        <f>'Рейтинговая таблица организаций'!AV35</f>
        <v>573</v>
      </c>
      <c r="BA46" s="49">
        <f>'Рейтинговая таблица организаций'!AW35</f>
        <v>578</v>
      </c>
    </row>
    <row r="47" spans="1:53" ht="15.75" x14ac:dyDescent="0.25">
      <c r="A47" s="110">
        <f>Лист1!A35</f>
        <v>87</v>
      </c>
      <c r="B47" s="46" t="str">
        <f>'для bus.gov.ru'!B36</f>
        <v>МБОУ "Многопрофильная гимназия №13"</v>
      </c>
      <c r="C47" s="46">
        <f>'для bus.gov.ru'!C36</f>
        <v>2821</v>
      </c>
      <c r="D47" s="46">
        <f>'для bus.gov.ru'!D36</f>
        <v>599</v>
      </c>
      <c r="E47" s="46">
        <f>'для bus.gov.ru'!E36</f>
        <v>0.21233605104572847</v>
      </c>
      <c r="F47" s="47" t="s">
        <v>264</v>
      </c>
      <c r="G47" s="48">
        <f>'Рейтинговая таблица организаций'!D36</f>
        <v>13</v>
      </c>
      <c r="H47" s="48">
        <f>'Рейтинговая таблица организаций'!E36</f>
        <v>13</v>
      </c>
      <c r="I47" s="47" t="s">
        <v>265</v>
      </c>
      <c r="J47" s="48">
        <f>'Рейтинговая таблица организаций'!F36</f>
        <v>43</v>
      </c>
      <c r="K47" s="48">
        <f>'Рейтинговая таблица организаций'!G36</f>
        <v>44</v>
      </c>
      <c r="L47" s="49" t="str">
        <f>IF('Рейтинговая таблица организаций'!H36&lt;1,"Отсутствуют или не функционируют дистанционные способы взаимодействия",(IF('Рейтинговая таблица организаций'!H36&lt;4,"В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47" s="49">
        <f>'Рейтинговая таблица организаций'!H36</f>
        <v>5</v>
      </c>
      <c r="N47" s="49">
        <f>IF('Рейтинговая таблица организаций'!H36&lt;1,0,(IF('Рейтинговая таблица организаций'!H36&lt;4,30,100)))</f>
        <v>100</v>
      </c>
      <c r="O47" s="49" t="s">
        <v>266</v>
      </c>
      <c r="P47" s="49">
        <f>'Рейтинговая таблица организаций'!I36</f>
        <v>469</v>
      </c>
      <c r="Q47" s="49">
        <f>'Рейтинговая таблица организаций'!J36</f>
        <v>470</v>
      </c>
      <c r="R47" s="49" t="s">
        <v>267</v>
      </c>
      <c r="S47" s="49">
        <f>'Рейтинговая таблица организаций'!K36</f>
        <v>424</v>
      </c>
      <c r="T47" s="49">
        <f>'Рейтинговая таблица организаций'!L36</f>
        <v>428</v>
      </c>
      <c r="U47" s="49" t="str">
        <f>IF('Рейтинговая таблица организаций'!Q36&lt;1,"Отсутствуют комфортные условия",(IF('Рейтинговая таблица организаций'!Q36&lt;5,"Количество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7" s="49">
        <f>'Рейтинговая таблица организаций'!Q36</f>
        <v>5</v>
      </c>
      <c r="W47" s="49">
        <f>IF('Рейтинговая таблица организаций'!Q36&lt;1,0,(IF('Рейтинговая таблица организаций'!Q36&lt;4,20,100)))</f>
        <v>100</v>
      </c>
      <c r="X47" s="49" t="s">
        <v>268</v>
      </c>
      <c r="Y47" s="49">
        <f>'Рейтинговая таблица организаций'!T36</f>
        <v>598</v>
      </c>
      <c r="Z47" s="49">
        <f>'Рейтинговая таблица организаций'!U36</f>
        <v>599</v>
      </c>
      <c r="AA47" s="49" t="str">
        <f>IF('Рейтинговая таблица организаций'!Z36&lt;1,"Отсутствуют условия доступности для инвалидов",(IF('Рейтинговая таблица организаций'!Z36&lt;5,"Количество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47" s="63">
        <f>'Рейтинговая таблица организаций'!Z36</f>
        <v>3</v>
      </c>
      <c r="AC47" s="49">
        <f>IF('Рейтинговая таблица организаций'!Z36&lt;1,0,(IF('Рейтинговая таблица организаций'!Z36&lt;5,20,100)))</f>
        <v>20</v>
      </c>
      <c r="AD47" s="49" t="str">
        <f>IF('Рейтинговая таблица организаций'!AA36&lt;1,"Отсутствуют условия доступности, позволяющие инвалидам получать услуги наравне с другими",(IF('Рейтинговая таблица организаций'!AA36&lt;5,"Количество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47" s="49">
        <f>'Рейтинговая таблица организаций'!AA36</f>
        <v>4</v>
      </c>
      <c r="AF47" s="49">
        <f>IF('Рейтинговая таблица организаций'!AA36&lt;1,0,(IF('Рейтинговая таблица организаций'!AA36&lt;5,20,100)))</f>
        <v>20</v>
      </c>
      <c r="AG47" s="49" t="s">
        <v>269</v>
      </c>
      <c r="AH47" s="49">
        <f>'Рейтинговая таблица организаций'!AB36</f>
        <v>72</v>
      </c>
      <c r="AI47" s="49">
        <f>'Рейтинговая таблица организаций'!AC36</f>
        <v>72</v>
      </c>
      <c r="AJ47" s="49" t="s">
        <v>270</v>
      </c>
      <c r="AK47" s="49">
        <f>'Рейтинговая таблица организаций'!AH36</f>
        <v>594</v>
      </c>
      <c r="AL47" s="49">
        <f>'Рейтинговая таблица организаций'!AI36</f>
        <v>599</v>
      </c>
      <c r="AM47" s="49" t="s">
        <v>271</v>
      </c>
      <c r="AN47" s="49">
        <f>'Рейтинговая таблица организаций'!AJ36</f>
        <v>594</v>
      </c>
      <c r="AO47" s="49">
        <f>'Рейтинговая таблица организаций'!AK36</f>
        <v>599</v>
      </c>
      <c r="AP47" s="49" t="s">
        <v>272</v>
      </c>
      <c r="AQ47" s="49">
        <f>'Рейтинговая таблица организаций'!AL36</f>
        <v>405</v>
      </c>
      <c r="AR47" s="49">
        <f>'Рейтинговая таблица организаций'!AM36</f>
        <v>405</v>
      </c>
      <c r="AS47" s="49" t="s">
        <v>273</v>
      </c>
      <c r="AT47" s="49">
        <f>'Рейтинговая таблица организаций'!AR36</f>
        <v>595</v>
      </c>
      <c r="AU47" s="49">
        <f>'Рейтинговая таблица организаций'!AS36</f>
        <v>599</v>
      </c>
      <c r="AV47" s="49" t="s">
        <v>274</v>
      </c>
      <c r="AW47" s="49">
        <f>'Рейтинговая таблица организаций'!AT36</f>
        <v>597</v>
      </c>
      <c r="AX47" s="49">
        <f>'Рейтинговая таблица организаций'!AU36</f>
        <v>599</v>
      </c>
      <c r="AY47" s="49" t="s">
        <v>275</v>
      </c>
      <c r="AZ47" s="49">
        <f>'Рейтинговая таблица организаций'!AV36</f>
        <v>598</v>
      </c>
      <c r="BA47" s="49">
        <f>'Рейтинговая таблица организаций'!AW36</f>
        <v>599</v>
      </c>
    </row>
    <row r="48" spans="1:53" ht="15.75" x14ac:dyDescent="0.25">
      <c r="A48" s="110">
        <f>Лист1!A36</f>
        <v>88</v>
      </c>
      <c r="B48" s="46" t="str">
        <f>'для bus.gov.ru'!B37</f>
        <v>МБОУ "Средняя общеобразовательная школа №14"</v>
      </c>
      <c r="C48" s="46">
        <f>'для bus.gov.ru'!C37</f>
        <v>786</v>
      </c>
      <c r="D48" s="46">
        <f>'для bus.gov.ru'!D37</f>
        <v>321</v>
      </c>
      <c r="E48" s="46">
        <f>'для bus.gov.ru'!E37</f>
        <v>0.40839694656488551</v>
      </c>
      <c r="F48" s="47" t="s">
        <v>264</v>
      </c>
      <c r="G48" s="48">
        <f>'Рейтинговая таблица организаций'!D37</f>
        <v>13</v>
      </c>
      <c r="H48" s="48">
        <f>'Рейтинговая таблица организаций'!E37</f>
        <v>14</v>
      </c>
      <c r="I48" s="47" t="s">
        <v>265</v>
      </c>
      <c r="J48" s="48">
        <f>'Рейтинговая таблица организаций'!F37</f>
        <v>38.5</v>
      </c>
      <c r="K48" s="48">
        <f>'Рейтинговая таблица организаций'!G37</f>
        <v>44</v>
      </c>
      <c r="L48" s="49" t="str">
        <f>IF('Рейтинговая таблица организаций'!H37&lt;1,"Отсутствуют или не функционируют дистанционные способы взаимодействия",(IF('Рейтинговая таблица организаций'!H37&lt;4,"В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48" s="49">
        <f>'Рейтинговая таблица организаций'!H37</f>
        <v>6</v>
      </c>
      <c r="N48" s="49">
        <f>IF('Рейтинговая таблица организаций'!H37&lt;1,0,(IF('Рейтинговая таблица организаций'!H37&lt;4,30,100)))</f>
        <v>100</v>
      </c>
      <c r="O48" s="49" t="s">
        <v>266</v>
      </c>
      <c r="P48" s="49">
        <f>'Рейтинговая таблица организаций'!I37</f>
        <v>234</v>
      </c>
      <c r="Q48" s="49">
        <f>'Рейтинговая таблица организаций'!J37</f>
        <v>236</v>
      </c>
      <c r="R48" s="49" t="s">
        <v>267</v>
      </c>
      <c r="S48" s="49">
        <f>'Рейтинговая таблица организаций'!K37</f>
        <v>202</v>
      </c>
      <c r="T48" s="49">
        <f>'Рейтинговая таблица организаций'!L37</f>
        <v>204</v>
      </c>
      <c r="U48" s="49" t="str">
        <f>IF('Рейтинговая таблица организаций'!Q37&lt;1,"Отсутствуют комфортные условия",(IF('Рейтинговая таблица организаций'!Q37&lt;5,"Количество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8" s="49">
        <f>'Рейтинговая таблица организаций'!Q37</f>
        <v>5</v>
      </c>
      <c r="W48" s="49">
        <f>IF('Рейтинговая таблица организаций'!Q37&lt;1,0,(IF('Рейтинговая таблица организаций'!Q37&lt;4,20,100)))</f>
        <v>100</v>
      </c>
      <c r="X48" s="49" t="s">
        <v>268</v>
      </c>
      <c r="Y48" s="49">
        <f>'Рейтинговая таблица организаций'!T37</f>
        <v>312</v>
      </c>
      <c r="Z48" s="49">
        <f>'Рейтинговая таблица организаций'!U37</f>
        <v>321</v>
      </c>
      <c r="AA48" s="49" t="str">
        <f>IF('Рейтинговая таблица организаций'!Z37&lt;1,"Отсутствуют условия доступности для инвалидов",(IF('Рейтинговая таблица организаций'!Z37&lt;5,"Количество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48" s="63">
        <f>'Рейтинговая таблица организаций'!Z37</f>
        <v>2</v>
      </c>
      <c r="AC48" s="49">
        <f>IF('Рейтинговая таблица организаций'!Z37&lt;1,0,(IF('Рейтинговая таблица организаций'!Z37&lt;5,20,100)))</f>
        <v>20</v>
      </c>
      <c r="AD48" s="49" t="str">
        <f>IF('Рейтинговая таблица организаций'!AA37&lt;1,"Отсутствуют условия доступности, позволяющие инвалидам получать услуги наравне с другими",(IF('Рейтинговая таблица организаций'!AA37&lt;5,"Количество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48" s="49">
        <f>'Рейтинговая таблица организаций'!AA37</f>
        <v>3</v>
      </c>
      <c r="AF48" s="49">
        <f>IF('Рейтинговая таблица организаций'!AA37&lt;1,0,(IF('Рейтинговая таблица организаций'!AA37&lt;5,20,100)))</f>
        <v>20</v>
      </c>
      <c r="AG48" s="49" t="s">
        <v>269</v>
      </c>
      <c r="AH48" s="49">
        <f>'Рейтинговая таблица организаций'!AB37</f>
        <v>37</v>
      </c>
      <c r="AI48" s="49">
        <f>'Рейтинговая таблица организаций'!AC37</f>
        <v>38</v>
      </c>
      <c r="AJ48" s="49" t="s">
        <v>270</v>
      </c>
      <c r="AK48" s="49">
        <f>'Рейтинговая таблица организаций'!AH37</f>
        <v>315</v>
      </c>
      <c r="AL48" s="49">
        <f>'Рейтинговая таблица организаций'!AI37</f>
        <v>321</v>
      </c>
      <c r="AM48" s="49" t="s">
        <v>271</v>
      </c>
      <c r="AN48" s="49">
        <f>'Рейтинговая таблица организаций'!AJ37</f>
        <v>312</v>
      </c>
      <c r="AO48" s="49">
        <f>'Рейтинговая таблица организаций'!AK37</f>
        <v>321</v>
      </c>
      <c r="AP48" s="49" t="s">
        <v>272</v>
      </c>
      <c r="AQ48" s="49">
        <f>'Рейтинговая таблица организаций'!AL37</f>
        <v>182</v>
      </c>
      <c r="AR48" s="49">
        <f>'Рейтинговая таблица организаций'!AM37</f>
        <v>187</v>
      </c>
      <c r="AS48" s="49" t="s">
        <v>273</v>
      </c>
      <c r="AT48" s="49">
        <f>'Рейтинговая таблица организаций'!AR37</f>
        <v>315</v>
      </c>
      <c r="AU48" s="49">
        <f>'Рейтинговая таблица организаций'!AS37</f>
        <v>321</v>
      </c>
      <c r="AV48" s="49" t="s">
        <v>274</v>
      </c>
      <c r="AW48" s="49">
        <f>'Рейтинговая таблица организаций'!AT37</f>
        <v>315</v>
      </c>
      <c r="AX48" s="49">
        <f>'Рейтинговая таблица организаций'!AU37</f>
        <v>321</v>
      </c>
      <c r="AY48" s="49" t="s">
        <v>275</v>
      </c>
      <c r="AZ48" s="49">
        <f>'Рейтинговая таблица организаций'!AV37</f>
        <v>321</v>
      </c>
      <c r="BA48" s="49">
        <f>'Рейтинговая таблица организаций'!AW37</f>
        <v>321</v>
      </c>
    </row>
    <row r="49" spans="1:53" ht="15.75" x14ac:dyDescent="0.25">
      <c r="A49" s="110">
        <f>Лист1!A37</f>
        <v>89</v>
      </c>
      <c r="B49" s="46" t="str">
        <f>'для bus.gov.ru'!B38</f>
        <v>МБОУ "Средняя общеобразовательная школа №15"</v>
      </c>
      <c r="C49" s="46">
        <f>'для bus.gov.ru'!C38</f>
        <v>410</v>
      </c>
      <c r="D49" s="46">
        <f>'для bus.gov.ru'!D38</f>
        <v>117</v>
      </c>
      <c r="E49" s="46">
        <f>'для bus.gov.ru'!E38</f>
        <v>0.28536585365853656</v>
      </c>
      <c r="F49" s="47" t="s">
        <v>264</v>
      </c>
      <c r="G49" s="48">
        <f>'Рейтинговая таблица организаций'!D38</f>
        <v>12</v>
      </c>
      <c r="H49" s="48">
        <f>'Рейтинговая таблица организаций'!E38</f>
        <v>13</v>
      </c>
      <c r="I49" s="47" t="s">
        <v>265</v>
      </c>
      <c r="J49" s="48">
        <f>'Рейтинговая таблица организаций'!F38</f>
        <v>39</v>
      </c>
      <c r="K49" s="48">
        <f>'Рейтинговая таблица организаций'!G38</f>
        <v>44</v>
      </c>
      <c r="L49" s="49" t="str">
        <f>IF('Рейтинговая таблица организаций'!H38&lt;1,"Отсутствуют или не функционируют дистанционные способы взаимодействия",(IF('Рейтинговая таблица организаций'!H38&lt;4,"В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49" s="49">
        <f>'Рейтинговая таблица организаций'!H38</f>
        <v>6</v>
      </c>
      <c r="N49" s="49">
        <f>IF('Рейтинговая таблица организаций'!H38&lt;1,0,(IF('Рейтинговая таблица организаций'!H38&lt;4,30,100)))</f>
        <v>100</v>
      </c>
      <c r="O49" s="49" t="s">
        <v>266</v>
      </c>
      <c r="P49" s="49">
        <f>'Рейтинговая таблица организаций'!I38</f>
        <v>70</v>
      </c>
      <c r="Q49" s="49">
        <f>'Рейтинговая таблица организаций'!J38</f>
        <v>71</v>
      </c>
      <c r="R49" s="49" t="s">
        <v>267</v>
      </c>
      <c r="S49" s="49">
        <f>'Рейтинговая таблица организаций'!K38</f>
        <v>66</v>
      </c>
      <c r="T49" s="49">
        <f>'Рейтинговая таблица организаций'!L38</f>
        <v>66</v>
      </c>
      <c r="U49" s="49" t="str">
        <f>IF('Рейтинговая таблица организаций'!Q38&lt;1,"Отсутствуют комфортные условия",(IF('Рейтинговая таблица организаций'!Q38&lt;5,"Количество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49" s="49">
        <f>'Рейтинговая таблица организаций'!Q38</f>
        <v>5</v>
      </c>
      <c r="W49" s="49">
        <f>IF('Рейтинговая таблица организаций'!Q38&lt;1,0,(IF('Рейтинговая таблица организаций'!Q38&lt;4,20,100)))</f>
        <v>100</v>
      </c>
      <c r="X49" s="49" t="s">
        <v>268</v>
      </c>
      <c r="Y49" s="49">
        <f>'Рейтинговая таблица организаций'!T38</f>
        <v>114</v>
      </c>
      <c r="Z49" s="49">
        <f>'Рейтинговая таблица организаций'!U38</f>
        <v>117</v>
      </c>
      <c r="AA49" s="49" t="str">
        <f>IF('Рейтинговая таблица организаций'!Z38&lt;1,"Отсутствуют условия доступности для инвалидов",(IF('Рейтинговая таблица организаций'!Z38&lt;5,"Количество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49" s="63">
        <f>'Рейтинговая таблица организаций'!Z38</f>
        <v>2</v>
      </c>
      <c r="AC49" s="49">
        <f>IF('Рейтинговая таблица организаций'!Z38&lt;1,0,(IF('Рейтинговая таблица организаций'!Z38&lt;5,20,100)))</f>
        <v>20</v>
      </c>
      <c r="AD49" s="49" t="str">
        <f>IF('Рейтинговая таблица организаций'!AA38&lt;1,"Отсутствуют условия доступности, позволяющие инвалидам получать услуги наравне с другими",(IF('Рейтинговая таблица организаций'!AA38&lt;5,"Количество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49" s="49">
        <f>'Рейтинговая таблица организаций'!AA38</f>
        <v>3</v>
      </c>
      <c r="AF49" s="49">
        <f>IF('Рейтинговая таблица организаций'!AA38&lt;1,0,(IF('Рейтинговая таблица организаций'!AA38&lt;5,20,100)))</f>
        <v>20</v>
      </c>
      <c r="AG49" s="49" t="s">
        <v>269</v>
      </c>
      <c r="AH49" s="49">
        <f>'Рейтинговая таблица организаций'!AB38</f>
        <v>19</v>
      </c>
      <c r="AI49" s="49">
        <f>'Рейтинговая таблица организаций'!AC38</f>
        <v>19</v>
      </c>
      <c r="AJ49" s="49" t="s">
        <v>270</v>
      </c>
      <c r="AK49" s="49">
        <f>'Рейтинговая таблица организаций'!AH38</f>
        <v>116</v>
      </c>
      <c r="AL49" s="49">
        <f>'Рейтинговая таблица организаций'!AI38</f>
        <v>117</v>
      </c>
      <c r="AM49" s="49" t="s">
        <v>271</v>
      </c>
      <c r="AN49" s="49">
        <f>'Рейтинговая таблица организаций'!AJ38</f>
        <v>116</v>
      </c>
      <c r="AO49" s="49">
        <f>'Рейтинговая таблица организаций'!AK38</f>
        <v>117</v>
      </c>
      <c r="AP49" s="49" t="s">
        <v>272</v>
      </c>
      <c r="AQ49" s="49">
        <f>'Рейтинговая таблица организаций'!AL38</f>
        <v>65</v>
      </c>
      <c r="AR49" s="49">
        <f>'Рейтинговая таблица организаций'!AM38</f>
        <v>65</v>
      </c>
      <c r="AS49" s="49" t="s">
        <v>273</v>
      </c>
      <c r="AT49" s="49">
        <f>'Рейтинговая таблица организаций'!AR38</f>
        <v>117</v>
      </c>
      <c r="AU49" s="49">
        <f>'Рейтинговая таблица организаций'!AS38</f>
        <v>117</v>
      </c>
      <c r="AV49" s="49" t="s">
        <v>274</v>
      </c>
      <c r="AW49" s="49">
        <f>'Рейтинговая таблица организаций'!AT38</f>
        <v>117</v>
      </c>
      <c r="AX49" s="49">
        <f>'Рейтинговая таблица организаций'!AU38</f>
        <v>117</v>
      </c>
      <c r="AY49" s="49" t="s">
        <v>275</v>
      </c>
      <c r="AZ49" s="49">
        <f>'Рейтинговая таблица организаций'!AV38</f>
        <v>114</v>
      </c>
      <c r="BA49" s="49">
        <f>'Рейтинговая таблица организаций'!AW38</f>
        <v>117</v>
      </c>
    </row>
    <row r="50" spans="1:53" ht="15.75" x14ac:dyDescent="0.25">
      <c r="A50" s="110">
        <f>Лист1!A38</f>
        <v>90</v>
      </c>
      <c r="B50" s="46" t="str">
        <f>'для bus.gov.ru'!B39</f>
        <v>МБОУ "Средняя общеобразовательная школа №16"</v>
      </c>
      <c r="C50" s="46">
        <f>'для bus.gov.ru'!C39</f>
        <v>673</v>
      </c>
      <c r="D50" s="46">
        <f>'для bus.gov.ru'!D39</f>
        <v>269</v>
      </c>
      <c r="E50" s="46">
        <f>'для bus.gov.ru'!E39</f>
        <v>0.399702823179792</v>
      </c>
      <c r="F50" s="47" t="s">
        <v>264</v>
      </c>
      <c r="G50" s="48">
        <f>'Рейтинговая таблица организаций'!D39</f>
        <v>12</v>
      </c>
      <c r="H50" s="48">
        <f>'Рейтинговая таблица организаций'!E39</f>
        <v>13</v>
      </c>
      <c r="I50" s="47" t="s">
        <v>265</v>
      </c>
      <c r="J50" s="48">
        <f>'Рейтинговая таблица организаций'!F39</f>
        <v>38</v>
      </c>
      <c r="K50" s="48">
        <f>'Рейтинговая таблица организаций'!G39</f>
        <v>43</v>
      </c>
      <c r="L50" s="49" t="str">
        <f>IF('Рейтинговая таблица организаций'!H39&lt;1,"Отсутствуют или не функционируют дистанционные способы взаимодействия",(IF('Рейтинговая таблица организаций'!H39&lt;4,"В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В наличии и функционируют более трех  дистанционных способов взаимодействия</v>
      </c>
      <c r="M50" s="49">
        <f>'Рейтинговая таблица организаций'!H39</f>
        <v>3</v>
      </c>
      <c r="N50" s="49">
        <f>IF('Рейтинговая таблица организаций'!H39&lt;1,0,(IF('Рейтинговая таблица организаций'!H39&lt;4,30,100)))</f>
        <v>30</v>
      </c>
      <c r="O50" s="49" t="s">
        <v>266</v>
      </c>
      <c r="P50" s="49">
        <f>'Рейтинговая таблица организаций'!I39</f>
        <v>212</v>
      </c>
      <c r="Q50" s="49">
        <f>'Рейтинговая таблица организаций'!J39</f>
        <v>214</v>
      </c>
      <c r="R50" s="49" t="s">
        <v>267</v>
      </c>
      <c r="S50" s="49">
        <f>'Рейтинговая таблица организаций'!K39</f>
        <v>200</v>
      </c>
      <c r="T50" s="49">
        <f>'Рейтинговая таблица организаций'!L39</f>
        <v>202</v>
      </c>
      <c r="U50" s="49" t="str">
        <f>IF('Рейтинговая таблица организаций'!Q39&lt;1,"Отсутствуют комфортные условия",(IF('Рейтинговая таблица организаций'!Q39&lt;5,"Количество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0" s="49">
        <f>'Рейтинговая таблица организаций'!Q39</f>
        <v>5</v>
      </c>
      <c r="W50" s="49">
        <f>IF('Рейтинговая таблица организаций'!Q39&lt;1,0,(IF('Рейтинговая таблица организаций'!Q39&lt;4,20,100)))</f>
        <v>100</v>
      </c>
      <c r="X50" s="49" t="s">
        <v>268</v>
      </c>
      <c r="Y50" s="49">
        <f>'Рейтинговая таблица организаций'!T39</f>
        <v>269</v>
      </c>
      <c r="Z50" s="49">
        <f>'Рейтинговая таблица организаций'!U39</f>
        <v>269</v>
      </c>
      <c r="AA50" s="49" t="str">
        <f>IF('Рейтинговая таблица организаций'!Z39&lt;1,"Отсутствуют условия доступности для инвалидов",(IF('Рейтинговая таблица организаций'!Z39&lt;5,"Количество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0" s="63">
        <f>'Рейтинговая таблица организаций'!Z39</f>
        <v>3</v>
      </c>
      <c r="AC50" s="49">
        <f>IF('Рейтинговая таблица организаций'!Z39&lt;1,0,(IF('Рейтинговая таблица организаций'!Z39&lt;5,20,100)))</f>
        <v>20</v>
      </c>
      <c r="AD50" s="49" t="str">
        <f>IF('Рейтинговая таблица организаций'!AA39&lt;1,"Отсутствуют условия доступности, позволяющие инвалидам получать услуги наравне с другими",(IF('Рейтинговая таблица организаций'!AA39&lt;5,"Количество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50" s="49">
        <f>'Рейтинговая таблица организаций'!AA39</f>
        <v>3</v>
      </c>
      <c r="AF50" s="49">
        <f>IF('Рейтинговая таблица организаций'!AA39&lt;1,0,(IF('Рейтинговая таблица организаций'!AA39&lt;5,20,100)))</f>
        <v>20</v>
      </c>
      <c r="AG50" s="49" t="s">
        <v>269</v>
      </c>
      <c r="AH50" s="49">
        <f>'Рейтинговая таблица организаций'!AB39</f>
        <v>18</v>
      </c>
      <c r="AI50" s="49">
        <f>'Рейтинговая таблица организаций'!AC39</f>
        <v>18</v>
      </c>
      <c r="AJ50" s="49" t="s">
        <v>270</v>
      </c>
      <c r="AK50" s="49">
        <f>'Рейтинговая таблица организаций'!AH39</f>
        <v>264</v>
      </c>
      <c r="AL50" s="49">
        <f>'Рейтинговая таблица организаций'!AI39</f>
        <v>269</v>
      </c>
      <c r="AM50" s="49" t="s">
        <v>271</v>
      </c>
      <c r="AN50" s="49">
        <f>'Рейтинговая таблица организаций'!AJ39</f>
        <v>269</v>
      </c>
      <c r="AO50" s="49">
        <f>'Рейтинговая таблица организаций'!AK39</f>
        <v>269</v>
      </c>
      <c r="AP50" s="49" t="s">
        <v>272</v>
      </c>
      <c r="AQ50" s="49">
        <f>'Рейтинговая таблица организаций'!AL39</f>
        <v>207</v>
      </c>
      <c r="AR50" s="49">
        <f>'Рейтинговая таблица организаций'!AM39</f>
        <v>209</v>
      </c>
      <c r="AS50" s="49" t="s">
        <v>273</v>
      </c>
      <c r="AT50" s="49">
        <f>'Рейтинговая таблица организаций'!AR39</f>
        <v>261</v>
      </c>
      <c r="AU50" s="49">
        <f>'Рейтинговая таблица организаций'!AS39</f>
        <v>269</v>
      </c>
      <c r="AV50" s="49" t="s">
        <v>274</v>
      </c>
      <c r="AW50" s="49">
        <f>'Рейтинговая таблица организаций'!AT39</f>
        <v>267</v>
      </c>
      <c r="AX50" s="49">
        <f>'Рейтинговая таблица организаций'!AU39</f>
        <v>269</v>
      </c>
      <c r="AY50" s="49" t="s">
        <v>275</v>
      </c>
      <c r="AZ50" s="49">
        <f>'Рейтинговая таблица организаций'!AV39</f>
        <v>269</v>
      </c>
      <c r="BA50" s="49">
        <f>'Рейтинговая таблица организаций'!AW39</f>
        <v>269</v>
      </c>
    </row>
    <row r="51" spans="1:53" ht="15.75" x14ac:dyDescent="0.25">
      <c r="A51" s="110">
        <f>Лист1!A39</f>
        <v>91</v>
      </c>
      <c r="B51" s="46" t="str">
        <f>'для bus.gov.ru'!B40</f>
        <v>МБОУ "Средняя общеобразовательная школа №18 "</v>
      </c>
      <c r="C51" s="46">
        <f>'для bus.gov.ru'!C40</f>
        <v>1778</v>
      </c>
      <c r="D51" s="46">
        <f>'для bus.gov.ru'!D40</f>
        <v>545</v>
      </c>
      <c r="E51" s="46">
        <f>'для bus.gov.ru'!E40</f>
        <v>0.30652418447694041</v>
      </c>
      <c r="F51" s="47" t="s">
        <v>264</v>
      </c>
      <c r="G51" s="48">
        <f>'Рейтинговая таблица организаций'!D40</f>
        <v>8.5</v>
      </c>
      <c r="H51" s="48">
        <f>'Рейтинговая таблица организаций'!E40</f>
        <v>13</v>
      </c>
      <c r="I51" s="47" t="s">
        <v>265</v>
      </c>
      <c r="J51" s="48">
        <f>'Рейтинговая таблица организаций'!F40</f>
        <v>37</v>
      </c>
      <c r="K51" s="48">
        <f>'Рейтинговая таблица организаций'!G40</f>
        <v>44</v>
      </c>
      <c r="L51" s="49" t="str">
        <f>IF('Рейтинговая таблица организаций'!H40&lt;1,"Отсутствуют или не функционируют дистанционные способы взаимодействия",(IF('Рейтинговая таблица организаций'!H40&lt;4,"В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51" s="49">
        <f>'Рейтинговая таблица организаций'!H40</f>
        <v>4</v>
      </c>
      <c r="N51" s="49">
        <f>IF('Рейтинговая таблица организаций'!H40&lt;1,0,(IF('Рейтинговая таблица организаций'!H40&lt;4,30,100)))</f>
        <v>100</v>
      </c>
      <c r="O51" s="49" t="s">
        <v>266</v>
      </c>
      <c r="P51" s="49">
        <f>'Рейтинговая таблица организаций'!I40</f>
        <v>278</v>
      </c>
      <c r="Q51" s="49">
        <f>'Рейтинговая таблица организаций'!J40</f>
        <v>280</v>
      </c>
      <c r="R51" s="49" t="s">
        <v>267</v>
      </c>
      <c r="S51" s="49">
        <f>'Рейтинговая таблица организаций'!K40</f>
        <v>182</v>
      </c>
      <c r="T51" s="49">
        <f>'Рейтинговая таблица организаций'!L40</f>
        <v>187</v>
      </c>
      <c r="U51" s="49" t="str">
        <f>IF('Рейтинговая таблица организаций'!Q40&lt;1,"Отсутствуют комфортные условия",(IF('Рейтинговая таблица организаций'!Q40&lt;5,"Количество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1" s="49">
        <f>'Рейтинговая таблица организаций'!Q40</f>
        <v>5</v>
      </c>
      <c r="W51" s="49">
        <f>IF('Рейтинговая таблица организаций'!Q40&lt;1,0,(IF('Рейтинговая таблица организаций'!Q40&lt;4,20,100)))</f>
        <v>100</v>
      </c>
      <c r="X51" s="49" t="s">
        <v>268</v>
      </c>
      <c r="Y51" s="49">
        <f>'Рейтинговая таблица организаций'!T40</f>
        <v>535</v>
      </c>
      <c r="Z51" s="49">
        <f>'Рейтинговая таблица организаций'!U40</f>
        <v>545</v>
      </c>
      <c r="AA51" s="49" t="str">
        <f>IF('Рейтинговая таблица организаций'!Z40&lt;1,"Отсутствуют условия доступности для инвалидов",(IF('Рейтинговая таблица организаций'!Z40&lt;5,"Количество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1" s="63">
        <f>'Рейтинговая таблица организаций'!Z40</f>
        <v>2</v>
      </c>
      <c r="AC51" s="49">
        <f>IF('Рейтинговая таблица организаций'!Z40&lt;1,0,(IF('Рейтинговая таблица организаций'!Z40&lt;5,20,100)))</f>
        <v>20</v>
      </c>
      <c r="AD51" s="49" t="str">
        <f>IF('Рейтинговая таблица организаций'!AA40&lt;1,"Отсутствуют условия доступности, позволяющие инвалидам получать услуги наравне с другими",(IF('Рейтинговая таблица организаций'!AA40&lt;5,"Количество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51" s="49">
        <f>'Рейтинговая таблица организаций'!AA40</f>
        <v>2</v>
      </c>
      <c r="AF51" s="49">
        <f>IF('Рейтинговая таблица организаций'!AA40&lt;1,0,(IF('Рейтинговая таблица организаций'!AA40&lt;5,20,100)))</f>
        <v>20</v>
      </c>
      <c r="AG51" s="49" t="s">
        <v>269</v>
      </c>
      <c r="AH51" s="49">
        <f>'Рейтинговая таблица организаций'!AB40</f>
        <v>57</v>
      </c>
      <c r="AI51" s="49">
        <f>'Рейтинговая таблица организаций'!AC40</f>
        <v>57</v>
      </c>
      <c r="AJ51" s="49" t="s">
        <v>270</v>
      </c>
      <c r="AK51" s="49">
        <f>'Рейтинговая таблица организаций'!AH40</f>
        <v>535</v>
      </c>
      <c r="AL51" s="49">
        <f>'Рейтинговая таблица организаций'!AI40</f>
        <v>545</v>
      </c>
      <c r="AM51" s="49" t="s">
        <v>271</v>
      </c>
      <c r="AN51" s="49">
        <f>'Рейтинговая таблица организаций'!AJ40</f>
        <v>540</v>
      </c>
      <c r="AO51" s="49">
        <f>'Рейтинговая таблица организаций'!AK40</f>
        <v>545</v>
      </c>
      <c r="AP51" s="49" t="s">
        <v>272</v>
      </c>
      <c r="AQ51" s="49">
        <f>'Рейтинговая таблица организаций'!AL40</f>
        <v>190</v>
      </c>
      <c r="AR51" s="49">
        <f>'Рейтинговая таблица организаций'!AM40</f>
        <v>190</v>
      </c>
      <c r="AS51" s="49" t="s">
        <v>273</v>
      </c>
      <c r="AT51" s="49">
        <f>'Рейтинговая таблица организаций'!AR40</f>
        <v>529</v>
      </c>
      <c r="AU51" s="49">
        <f>'Рейтинговая таблица организаций'!AS40</f>
        <v>545</v>
      </c>
      <c r="AV51" s="49" t="s">
        <v>274</v>
      </c>
      <c r="AW51" s="49">
        <f>'Рейтинговая таблица организаций'!AT40</f>
        <v>545</v>
      </c>
      <c r="AX51" s="49">
        <f>'Рейтинговая таблица организаций'!AU40</f>
        <v>545</v>
      </c>
      <c r="AY51" s="49" t="s">
        <v>275</v>
      </c>
      <c r="AZ51" s="49">
        <f>'Рейтинговая таблица организаций'!AV40</f>
        <v>529</v>
      </c>
      <c r="BA51" s="49">
        <f>'Рейтинговая таблица организаций'!AW40</f>
        <v>545</v>
      </c>
    </row>
    <row r="52" spans="1:53" ht="15.75" x14ac:dyDescent="0.25">
      <c r="A52" s="110">
        <f>Лист1!A40</f>
        <v>92</v>
      </c>
      <c r="B52" s="46" t="str">
        <f>'для bus.gov.ru'!B41</f>
        <v>МБОУ "Средняя общеобразовательная школа №19"</v>
      </c>
      <c r="C52" s="46">
        <f>'для bus.gov.ru'!C41</f>
        <v>558</v>
      </c>
      <c r="D52" s="46">
        <f>'для bus.gov.ru'!D41</f>
        <v>207</v>
      </c>
      <c r="E52" s="46">
        <f>'для bus.gov.ru'!E41</f>
        <v>0.37096774193548387</v>
      </c>
      <c r="F52" s="47" t="s">
        <v>264</v>
      </c>
      <c r="G52" s="48">
        <f>'Рейтинговая таблица организаций'!D41</f>
        <v>13</v>
      </c>
      <c r="H52" s="48">
        <f>'Рейтинговая таблица организаций'!E41</f>
        <v>14</v>
      </c>
      <c r="I52" s="47" t="s">
        <v>265</v>
      </c>
      <c r="J52" s="48">
        <f>'Рейтинговая таблица организаций'!F41</f>
        <v>42</v>
      </c>
      <c r="K52" s="48">
        <f>'Рейтинговая таблица организаций'!G41</f>
        <v>44</v>
      </c>
      <c r="L52" s="49" t="str">
        <f>IF('Рейтинговая таблица организаций'!H41&lt;1,"Отсутствуют или не функционируют дистанционные способы взаимодействия",(IF('Рейтинговая таблица организаций'!H41&lt;4,"В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52" s="49">
        <f>'Рейтинговая таблица организаций'!H41</f>
        <v>6</v>
      </c>
      <c r="N52" s="49">
        <f>IF('Рейтинговая таблица организаций'!H41&lt;1,0,(IF('Рейтинговая таблица организаций'!H41&lt;4,30,100)))</f>
        <v>100</v>
      </c>
      <c r="O52" s="49" t="s">
        <v>266</v>
      </c>
      <c r="P52" s="49">
        <f>'Рейтинговая таблица организаций'!I41</f>
        <v>120</v>
      </c>
      <c r="Q52" s="49">
        <f>'Рейтинговая таблица организаций'!J41</f>
        <v>121</v>
      </c>
      <c r="R52" s="49" t="s">
        <v>267</v>
      </c>
      <c r="S52" s="49">
        <f>'Рейтинговая таблица организаций'!K41</f>
        <v>92</v>
      </c>
      <c r="T52" s="49">
        <f>'Рейтинговая таблица организаций'!L41</f>
        <v>93</v>
      </c>
      <c r="U52" s="49" t="str">
        <f>IF('Рейтинговая таблица организаций'!Q41&lt;1,"Отсутствуют комфортные условия",(IF('Рейтинговая таблица организаций'!Q41&lt;5,"Количество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2" s="49">
        <f>'Рейтинговая таблица организаций'!Q41</f>
        <v>5</v>
      </c>
      <c r="W52" s="49">
        <f>IF('Рейтинговая таблица организаций'!Q41&lt;1,0,(IF('Рейтинговая таблица организаций'!Q41&lt;4,20,100)))</f>
        <v>100</v>
      </c>
      <c r="X52" s="49" t="s">
        <v>268</v>
      </c>
      <c r="Y52" s="49">
        <f>'Рейтинговая таблица организаций'!T41</f>
        <v>201</v>
      </c>
      <c r="Z52" s="49">
        <f>'Рейтинговая таблица организаций'!U41</f>
        <v>207</v>
      </c>
      <c r="AA52" s="49" t="str">
        <f>IF('Рейтинговая таблица организаций'!Z41&lt;1,"Отсутствуют условия доступности для инвалидов",(IF('Рейтинговая таблица организаций'!Z41&lt;5,"Количество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2" s="63">
        <f>'Рейтинговая таблица организаций'!Z41</f>
        <v>1</v>
      </c>
      <c r="AC52" s="49">
        <f>IF('Рейтинговая таблица организаций'!Z41&lt;1,0,(IF('Рейтинговая таблица организаций'!Z41&lt;5,20,100)))</f>
        <v>20</v>
      </c>
      <c r="AD52" s="49" t="str">
        <f>IF('Рейтинговая таблица организаций'!AA41&lt;1,"Отсутствуют условия доступности, позволяющие инвалидам получать услуги наравне с другими",(IF('Рейтинговая таблица организаций'!AA41&lt;5,"Количество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52" s="49">
        <f>'Рейтинговая таблица организаций'!AA41</f>
        <v>5</v>
      </c>
      <c r="AF52" s="49">
        <f>IF('Рейтинговая таблица организаций'!AA41&lt;1,0,(IF('Рейтинговая таблица организаций'!AA41&lt;5,20,100)))</f>
        <v>100</v>
      </c>
      <c r="AG52" s="49" t="s">
        <v>269</v>
      </c>
      <c r="AH52" s="49">
        <f>'Рейтинговая таблица организаций'!AB41</f>
        <v>19</v>
      </c>
      <c r="AI52" s="49">
        <f>'Рейтинговая таблица организаций'!AC41</f>
        <v>19</v>
      </c>
      <c r="AJ52" s="49" t="s">
        <v>270</v>
      </c>
      <c r="AK52" s="49">
        <f>'Рейтинговая таблица организаций'!AH41</f>
        <v>207</v>
      </c>
      <c r="AL52" s="49">
        <f>'Рейтинговая таблица организаций'!AI41</f>
        <v>207</v>
      </c>
      <c r="AM52" s="49" t="s">
        <v>271</v>
      </c>
      <c r="AN52" s="49">
        <f>'Рейтинговая таблица организаций'!AJ41</f>
        <v>205</v>
      </c>
      <c r="AO52" s="49">
        <f>'Рейтинговая таблица организаций'!AK41</f>
        <v>207</v>
      </c>
      <c r="AP52" s="49" t="s">
        <v>272</v>
      </c>
      <c r="AQ52" s="49">
        <f>'Рейтинговая таблица организаций'!AL41</f>
        <v>126</v>
      </c>
      <c r="AR52" s="49">
        <f>'Рейтинговая таблица организаций'!AM41</f>
        <v>127</v>
      </c>
      <c r="AS52" s="49" t="s">
        <v>273</v>
      </c>
      <c r="AT52" s="49">
        <f>'Рейтинговая таблица организаций'!AR41</f>
        <v>203</v>
      </c>
      <c r="AU52" s="49">
        <f>'Рейтинговая таблица организаций'!AS41</f>
        <v>207</v>
      </c>
      <c r="AV52" s="49" t="s">
        <v>274</v>
      </c>
      <c r="AW52" s="49">
        <f>'Рейтинговая таблица организаций'!AT41</f>
        <v>201</v>
      </c>
      <c r="AX52" s="49">
        <f>'Рейтинговая таблица организаций'!AU41</f>
        <v>207</v>
      </c>
      <c r="AY52" s="49" t="s">
        <v>275</v>
      </c>
      <c r="AZ52" s="49">
        <f>'Рейтинговая таблица организаций'!AV41</f>
        <v>201</v>
      </c>
      <c r="BA52" s="49">
        <f>'Рейтинговая таблица организаций'!AW41</f>
        <v>207</v>
      </c>
    </row>
    <row r="53" spans="1:53" ht="15.75" x14ac:dyDescent="0.25">
      <c r="A53" s="110">
        <f>Лист1!A41</f>
        <v>93</v>
      </c>
      <c r="B53" s="46" t="str">
        <f>'для bus.gov.ru'!B42</f>
        <v>МБОУ "Средняя общеобразовательная школа №20"</v>
      </c>
      <c r="C53" s="46">
        <f>'для bus.gov.ru'!C42</f>
        <v>272</v>
      </c>
      <c r="D53" s="46">
        <f>'для bus.gov.ru'!D42</f>
        <v>194</v>
      </c>
      <c r="E53" s="46">
        <f>'для bus.gov.ru'!E42</f>
        <v>0.71323529411764708</v>
      </c>
      <c r="F53" s="47" t="s">
        <v>264</v>
      </c>
      <c r="G53" s="48">
        <f>'Рейтинговая таблица организаций'!D42</f>
        <v>14</v>
      </c>
      <c r="H53" s="48">
        <f>'Рейтинговая таблица организаций'!E42</f>
        <v>14</v>
      </c>
      <c r="I53" s="47" t="s">
        <v>265</v>
      </c>
      <c r="J53" s="48">
        <f>'Рейтинговая таблица организаций'!F42</f>
        <v>41.5</v>
      </c>
      <c r="K53" s="48">
        <f>'Рейтинговая таблица организаций'!G42</f>
        <v>44</v>
      </c>
      <c r="L53" s="49" t="str">
        <f>IF('Рейтинговая таблица организаций'!H42&lt;1,"Отсутствуют или не функционируют дистанционные способы взаимодействия",(IF('Рейтинговая таблица организаций'!H42&lt;4,"В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53" s="49">
        <f>'Рейтинговая таблица организаций'!H42</f>
        <v>6</v>
      </c>
      <c r="N53" s="49">
        <f>IF('Рейтинговая таблица организаций'!H42&lt;1,0,(IF('Рейтинговая таблица организаций'!H42&lt;4,30,100)))</f>
        <v>100</v>
      </c>
      <c r="O53" s="49" t="s">
        <v>266</v>
      </c>
      <c r="P53" s="49">
        <f>'Рейтинговая таблица организаций'!I42</f>
        <v>186</v>
      </c>
      <c r="Q53" s="49">
        <f>'Рейтинговая таблица организаций'!J42</f>
        <v>191</v>
      </c>
      <c r="R53" s="49" t="s">
        <v>267</v>
      </c>
      <c r="S53" s="49">
        <f>'Рейтинговая таблица организаций'!K42</f>
        <v>165</v>
      </c>
      <c r="T53" s="49">
        <f>'Рейтинговая таблица организаций'!L42</f>
        <v>168</v>
      </c>
      <c r="U53" s="49" t="str">
        <f>IF('Рейтинговая таблица организаций'!Q42&lt;1,"Отсутствуют комфортные условия",(IF('Рейтинговая таблица организаций'!Q42&lt;5,"Количество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3" s="49">
        <f>'Рейтинговая таблица организаций'!Q42</f>
        <v>5</v>
      </c>
      <c r="W53" s="49">
        <f>IF('Рейтинговая таблица организаций'!Q42&lt;1,0,(IF('Рейтинговая таблица организаций'!Q42&lt;4,20,100)))</f>
        <v>100</v>
      </c>
      <c r="X53" s="49" t="s">
        <v>268</v>
      </c>
      <c r="Y53" s="49">
        <f>'Рейтинговая таблица организаций'!T42</f>
        <v>193</v>
      </c>
      <c r="Z53" s="49">
        <f>'Рейтинговая таблица организаций'!U42</f>
        <v>194</v>
      </c>
      <c r="AA53" s="49" t="str">
        <f>IF('Рейтинговая таблица организаций'!Z42&lt;1,"Отсутствуют условия доступности для инвалидов",(IF('Рейтинговая таблица организаций'!Z42&lt;5,"Количество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3" s="63">
        <f>'Рейтинговая таблица организаций'!Z42</f>
        <v>2</v>
      </c>
      <c r="AC53" s="49">
        <f>IF('Рейтинговая таблица организаций'!Z42&lt;1,0,(IF('Рейтинговая таблица организаций'!Z42&lt;5,20,100)))</f>
        <v>20</v>
      </c>
      <c r="AD53" s="49" t="str">
        <f>IF('Рейтинговая таблица организаций'!AA42&lt;1,"Отсутствуют условия доступности, позволяющие инвалидам получать услуги наравне с другими",(IF('Рейтинговая таблица организаций'!AA42&lt;5,"Количество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53" s="49">
        <f>'Рейтинговая таблица организаций'!AA42</f>
        <v>4</v>
      </c>
      <c r="AF53" s="49">
        <f>IF('Рейтинговая таблица организаций'!AA42&lt;1,0,(IF('Рейтинговая таблица организаций'!AA42&lt;5,20,100)))</f>
        <v>20</v>
      </c>
      <c r="AG53" s="49" t="s">
        <v>269</v>
      </c>
      <c r="AH53" s="49">
        <f>'Рейтинговая таблица организаций'!AB42</f>
        <v>18</v>
      </c>
      <c r="AI53" s="49">
        <f>'Рейтинговая таблица организаций'!AC42</f>
        <v>18</v>
      </c>
      <c r="AJ53" s="49" t="s">
        <v>270</v>
      </c>
      <c r="AK53" s="49">
        <f>'Рейтинговая таблица организаций'!AH42</f>
        <v>193</v>
      </c>
      <c r="AL53" s="49">
        <f>'Рейтинговая таблица организаций'!AI42</f>
        <v>194</v>
      </c>
      <c r="AM53" s="49" t="s">
        <v>271</v>
      </c>
      <c r="AN53" s="49">
        <f>'Рейтинговая таблица организаций'!AJ42</f>
        <v>191</v>
      </c>
      <c r="AO53" s="49">
        <f>'Рейтинговая таблица организаций'!AK42</f>
        <v>194</v>
      </c>
      <c r="AP53" s="49" t="s">
        <v>272</v>
      </c>
      <c r="AQ53" s="49">
        <f>'Рейтинговая таблица организаций'!AL42</f>
        <v>171</v>
      </c>
      <c r="AR53" s="49">
        <f>'Рейтинговая таблица организаций'!AM42</f>
        <v>174</v>
      </c>
      <c r="AS53" s="49" t="s">
        <v>273</v>
      </c>
      <c r="AT53" s="49">
        <f>'Рейтинговая таблица организаций'!AR42</f>
        <v>193</v>
      </c>
      <c r="AU53" s="49">
        <f>'Рейтинговая таблица организаций'!AS42</f>
        <v>194</v>
      </c>
      <c r="AV53" s="49" t="s">
        <v>274</v>
      </c>
      <c r="AW53" s="49">
        <f>'Рейтинговая таблица организаций'!AT42</f>
        <v>191</v>
      </c>
      <c r="AX53" s="49">
        <f>'Рейтинговая таблица организаций'!AU42</f>
        <v>194</v>
      </c>
      <c r="AY53" s="49" t="s">
        <v>275</v>
      </c>
      <c r="AZ53" s="49">
        <f>'Рейтинговая таблица организаций'!AV42</f>
        <v>193</v>
      </c>
      <c r="BA53" s="49">
        <f>'Рейтинговая таблица организаций'!AW42</f>
        <v>194</v>
      </c>
    </row>
    <row r="54" spans="1:53" ht="15.75" x14ac:dyDescent="0.25">
      <c r="A54" s="110">
        <f>Лист1!A42</f>
        <v>94</v>
      </c>
      <c r="B54" s="46" t="str">
        <f>'для bus.gov.ru'!B43</f>
        <v>МБОУ "Лицей №22"</v>
      </c>
      <c r="C54" s="46">
        <f>'для bus.gov.ru'!C43</f>
        <v>2341</v>
      </c>
      <c r="D54" s="46">
        <f>'для bus.gov.ru'!D43</f>
        <v>594</v>
      </c>
      <c r="E54" s="46">
        <f>'для bus.gov.ru'!E43</f>
        <v>0.25373771892353697</v>
      </c>
      <c r="F54" s="47" t="s">
        <v>264</v>
      </c>
      <c r="G54" s="48">
        <f>'Рейтинговая таблица организаций'!D43</f>
        <v>14</v>
      </c>
      <c r="H54" s="48">
        <f>'Рейтинговая таблица организаций'!E43</f>
        <v>14</v>
      </c>
      <c r="I54" s="47" t="s">
        <v>265</v>
      </c>
      <c r="J54" s="48">
        <f>'Рейтинговая таблица организаций'!F43</f>
        <v>43</v>
      </c>
      <c r="K54" s="48">
        <f>'Рейтинговая таблица организаций'!G43</f>
        <v>43</v>
      </c>
      <c r="L54" s="49" t="str">
        <f>IF('Рейтинговая таблица организаций'!H43&lt;1,"Отсутствуют или не функционируют дистанционные способы взаимодействия",(IF('Рейтинговая таблица организаций'!H43&lt;4,"В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54" s="49">
        <f>'Рейтинговая таблица организаций'!H43</f>
        <v>6</v>
      </c>
      <c r="N54" s="49">
        <f>IF('Рейтинговая таблица организаций'!H43&lt;1,0,(IF('Рейтинговая таблица организаций'!H43&lt;4,30,100)))</f>
        <v>100</v>
      </c>
      <c r="O54" s="49" t="s">
        <v>266</v>
      </c>
      <c r="P54" s="49">
        <f>'Рейтинговая таблица организаций'!I43</f>
        <v>425</v>
      </c>
      <c r="Q54" s="49">
        <f>'Рейтинговая таблица организаций'!J43</f>
        <v>438</v>
      </c>
      <c r="R54" s="49" t="s">
        <v>267</v>
      </c>
      <c r="S54" s="49">
        <f>'Рейтинговая таблица организаций'!K43</f>
        <v>392</v>
      </c>
      <c r="T54" s="49">
        <f>'Рейтинговая таблица организаций'!L43</f>
        <v>399</v>
      </c>
      <c r="U54" s="49" t="str">
        <f>IF('Рейтинговая таблица организаций'!Q43&lt;1,"Отсутствуют комфортные условия",(IF('Рейтинговая таблица организаций'!Q43&lt;5,"Количество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4" s="49">
        <f>'Рейтинговая таблица организаций'!Q43</f>
        <v>5</v>
      </c>
      <c r="W54" s="49">
        <f>IF('Рейтинговая таблица организаций'!Q43&lt;1,0,(IF('Рейтинговая таблица организаций'!Q43&lt;4,20,100)))</f>
        <v>100</v>
      </c>
      <c r="X54" s="49" t="s">
        <v>268</v>
      </c>
      <c r="Y54" s="49">
        <f>'Рейтинговая таблица организаций'!T43</f>
        <v>594</v>
      </c>
      <c r="Z54" s="49">
        <f>'Рейтинговая таблица организаций'!U43</f>
        <v>594</v>
      </c>
      <c r="AA54" s="49" t="str">
        <f>IF('Рейтинговая таблица организаций'!Z43&lt;1,"Отсутствуют условия доступности для инвалидов",(IF('Рейтинговая таблица организаций'!Z43&lt;5,"Количество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4" s="63">
        <f>'Рейтинговая таблица организаций'!Z43</f>
        <v>3</v>
      </c>
      <c r="AC54" s="49">
        <f>IF('Рейтинговая таблица организаций'!Z43&lt;1,0,(IF('Рейтинговая таблица организаций'!Z43&lt;5,20,100)))</f>
        <v>20</v>
      </c>
      <c r="AD54" s="49" t="str">
        <f>IF('Рейтинговая таблица организаций'!AA43&lt;1,"Отсутствуют условия доступности, позволяющие инвалидам получать услуги наравне с другими",(IF('Рейтинговая таблица организаций'!AA43&lt;5,"Количество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54" s="49">
        <f>'Рейтинговая таблица организаций'!AA43</f>
        <v>5</v>
      </c>
      <c r="AF54" s="49">
        <f>IF('Рейтинговая таблица организаций'!AA43&lt;1,0,(IF('Рейтинговая таблица организаций'!AA43&lt;5,20,100)))</f>
        <v>100</v>
      </c>
      <c r="AG54" s="49" t="s">
        <v>269</v>
      </c>
      <c r="AH54" s="49">
        <f>'Рейтинговая таблица организаций'!AB43</f>
        <v>53</v>
      </c>
      <c r="AI54" s="49">
        <f>'Рейтинговая таблица организаций'!AC43</f>
        <v>53</v>
      </c>
      <c r="AJ54" s="49" t="s">
        <v>270</v>
      </c>
      <c r="AK54" s="49">
        <f>'Рейтинговая таблица организаций'!AH43</f>
        <v>583</v>
      </c>
      <c r="AL54" s="49">
        <f>'Рейтинговая таблица организаций'!AI43</f>
        <v>594</v>
      </c>
      <c r="AM54" s="49" t="s">
        <v>271</v>
      </c>
      <c r="AN54" s="49">
        <f>'Рейтинговая таблица организаций'!AJ43</f>
        <v>589</v>
      </c>
      <c r="AO54" s="49">
        <f>'Рейтинговая таблица организаций'!AK43</f>
        <v>594</v>
      </c>
      <c r="AP54" s="49" t="s">
        <v>272</v>
      </c>
      <c r="AQ54" s="49">
        <f>'Рейтинговая таблица организаций'!AL43</f>
        <v>391</v>
      </c>
      <c r="AR54" s="49">
        <f>'Рейтинговая таблица организаций'!AM43</f>
        <v>403</v>
      </c>
      <c r="AS54" s="49" t="s">
        <v>273</v>
      </c>
      <c r="AT54" s="49">
        <f>'Рейтинговая таблица организаций'!AR43</f>
        <v>583</v>
      </c>
      <c r="AU54" s="49">
        <f>'Рейтинговая таблица организаций'!AS43</f>
        <v>594</v>
      </c>
      <c r="AV54" s="49" t="s">
        <v>274</v>
      </c>
      <c r="AW54" s="49">
        <f>'Рейтинговая таблица организаций'!AT43</f>
        <v>589</v>
      </c>
      <c r="AX54" s="49">
        <f>'Рейтинговая таблица организаций'!AU43</f>
        <v>594</v>
      </c>
      <c r="AY54" s="49" t="s">
        <v>275</v>
      </c>
      <c r="AZ54" s="49">
        <f>'Рейтинговая таблица организаций'!AV43</f>
        <v>583</v>
      </c>
      <c r="BA54" s="49">
        <f>'Рейтинговая таблица организаций'!AW43</f>
        <v>594</v>
      </c>
    </row>
    <row r="55" spans="1:53" ht="15.75" x14ac:dyDescent="0.25">
      <c r="A55" s="110">
        <f>Лист1!A43</f>
        <v>95</v>
      </c>
      <c r="B55" s="46" t="str">
        <f>'для bus.gov.ru'!B44</f>
        <v>МБОУ «Гимназия №28 »</v>
      </c>
      <c r="C55" s="46">
        <f>'для bus.gov.ru'!C44</f>
        <v>1502</v>
      </c>
      <c r="D55" s="46">
        <f>'для bus.gov.ru'!D44</f>
        <v>587</v>
      </c>
      <c r="E55" s="46">
        <f>'для bus.gov.ru'!E44</f>
        <v>0.39081225033288947</v>
      </c>
      <c r="F55" s="47" t="s">
        <v>264</v>
      </c>
      <c r="G55" s="48">
        <f>'Рейтинговая таблица организаций'!D44</f>
        <v>14</v>
      </c>
      <c r="H55" s="48">
        <f>'Рейтинговая таблица организаций'!E44</f>
        <v>14</v>
      </c>
      <c r="I55" s="47" t="s">
        <v>265</v>
      </c>
      <c r="J55" s="48">
        <f>'Рейтинговая таблица организаций'!F44</f>
        <v>45</v>
      </c>
      <c r="K55" s="48">
        <f>'Рейтинговая таблица организаций'!G44</f>
        <v>45</v>
      </c>
      <c r="L55" s="49" t="str">
        <f>IF('Рейтинговая таблица организаций'!H44&lt;1,"Отсутствуют или не функционируют дистанционные способы взаимодействия",(IF('Рейтинговая таблица организаций'!H44&lt;4,"В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55" s="49">
        <f>'Рейтинговая таблица организаций'!H44</f>
        <v>6</v>
      </c>
      <c r="N55" s="49">
        <f>IF('Рейтинговая таблица организаций'!H44&lt;1,0,(IF('Рейтинговая таблица организаций'!H44&lt;4,30,100)))</f>
        <v>100</v>
      </c>
      <c r="O55" s="49" t="s">
        <v>266</v>
      </c>
      <c r="P55" s="49">
        <f>'Рейтинговая таблица организаций'!I44</f>
        <v>398</v>
      </c>
      <c r="Q55" s="49">
        <f>'Рейтинговая таблица организаций'!J44</f>
        <v>402</v>
      </c>
      <c r="R55" s="49" t="s">
        <v>267</v>
      </c>
      <c r="S55" s="49">
        <f>'Рейтинговая таблица организаций'!K44</f>
        <v>325</v>
      </c>
      <c r="T55" s="49">
        <f>'Рейтинговая таблица организаций'!L44</f>
        <v>327</v>
      </c>
      <c r="U55" s="49" t="str">
        <f>IF('Рейтинговая таблица организаций'!Q44&lt;1,"Отсутствуют комфортные условия",(IF('Рейтинговая таблица организаций'!Q44&lt;5,"Количество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5" s="49">
        <f>'Рейтинговая таблица организаций'!Q44</f>
        <v>5</v>
      </c>
      <c r="W55" s="49">
        <f>IF('Рейтинговая таблица организаций'!Q44&lt;1,0,(IF('Рейтинговая таблица организаций'!Q44&lt;4,20,100)))</f>
        <v>100</v>
      </c>
      <c r="X55" s="49" t="s">
        <v>268</v>
      </c>
      <c r="Y55" s="49">
        <f>'Рейтинговая таблица организаций'!T44</f>
        <v>587</v>
      </c>
      <c r="Z55" s="49">
        <f>'Рейтинговая таблица организаций'!U44</f>
        <v>587</v>
      </c>
      <c r="AA55" s="49" t="str">
        <f>IF('Рейтинговая таблица организаций'!Z44&lt;1,"Отсутствуют условия доступности для инвалидов",(IF('Рейтинговая таблица организаций'!Z44&lt;5,"Количество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5" s="63">
        <f>'Рейтинговая таблица организаций'!Z44</f>
        <v>3</v>
      </c>
      <c r="AC55" s="49">
        <f>IF('Рейтинговая таблица организаций'!Z44&lt;1,0,(IF('Рейтинговая таблица организаций'!Z44&lt;5,20,100)))</f>
        <v>20</v>
      </c>
      <c r="AD55" s="49" t="str">
        <f>IF('Рейтинговая таблица организаций'!AA44&lt;1,"Отсутствуют условия доступности, позволяющие инвалидам получать услуги наравне с другими",(IF('Рейтинговая таблица организаций'!AA44&lt;5,"Количество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55" s="49">
        <f>'Рейтинговая таблица организаций'!AA44</f>
        <v>3</v>
      </c>
      <c r="AF55" s="49">
        <f>IF('Рейтинговая таблица организаций'!AA44&lt;1,0,(IF('Рейтинговая таблица организаций'!AA44&lt;5,20,100)))</f>
        <v>20</v>
      </c>
      <c r="AG55" s="49" t="s">
        <v>269</v>
      </c>
      <c r="AH55" s="49">
        <f>'Рейтинговая таблица организаций'!AB44</f>
        <v>37</v>
      </c>
      <c r="AI55" s="49">
        <f>'Рейтинговая таблица организаций'!AC44</f>
        <v>38</v>
      </c>
      <c r="AJ55" s="49" t="s">
        <v>270</v>
      </c>
      <c r="AK55" s="49">
        <f>'Рейтинговая таблица организаций'!AH44</f>
        <v>570</v>
      </c>
      <c r="AL55" s="49">
        <f>'Рейтинговая таблица организаций'!AI44</f>
        <v>587</v>
      </c>
      <c r="AM55" s="49" t="s">
        <v>271</v>
      </c>
      <c r="AN55" s="49">
        <f>'Рейтинговая таблица организаций'!AJ44</f>
        <v>582</v>
      </c>
      <c r="AO55" s="49">
        <f>'Рейтинговая таблица организаций'!AK44</f>
        <v>587</v>
      </c>
      <c r="AP55" s="49" t="s">
        <v>272</v>
      </c>
      <c r="AQ55" s="49">
        <f>'Рейтинговая таблица организаций'!AL44</f>
        <v>362</v>
      </c>
      <c r="AR55" s="49">
        <f>'Рейтинговая таблица организаций'!AM44</f>
        <v>373</v>
      </c>
      <c r="AS55" s="49" t="s">
        <v>273</v>
      </c>
      <c r="AT55" s="49">
        <f>'Рейтинговая таблица организаций'!AR44</f>
        <v>582</v>
      </c>
      <c r="AU55" s="49">
        <f>'Рейтинговая таблица организаций'!AS44</f>
        <v>587</v>
      </c>
      <c r="AV55" s="49" t="s">
        <v>274</v>
      </c>
      <c r="AW55" s="49">
        <f>'Рейтинговая таблица организаций'!AT44</f>
        <v>587</v>
      </c>
      <c r="AX55" s="49">
        <f>'Рейтинговая таблица организаций'!AU44</f>
        <v>587</v>
      </c>
      <c r="AY55" s="49" t="s">
        <v>275</v>
      </c>
      <c r="AZ55" s="49">
        <f>'Рейтинговая таблица организаций'!AV44</f>
        <v>587</v>
      </c>
      <c r="BA55" s="49">
        <f>'Рейтинговая таблица организаций'!AW44</f>
        <v>587</v>
      </c>
    </row>
    <row r="56" spans="1:53" ht="15.75" x14ac:dyDescent="0.25">
      <c r="A56" s="110">
        <f>Лист1!A44</f>
        <v>96</v>
      </c>
      <c r="B56" s="46" t="str">
        <f>'для bus.gov.ru'!B45</f>
        <v>МБОУ "Средняя общеобразовательная школа №31"</v>
      </c>
      <c r="C56" s="46">
        <f>'для bus.gov.ru'!C45</f>
        <v>1848</v>
      </c>
      <c r="D56" s="46">
        <f>'для bus.gov.ru'!D45</f>
        <v>590</v>
      </c>
      <c r="E56" s="46">
        <f>'для bus.gov.ru'!E45</f>
        <v>0.31926406926406925</v>
      </c>
      <c r="F56" s="47" t="s">
        <v>264</v>
      </c>
      <c r="G56" s="48">
        <f>'Рейтинговая таблица организаций'!D45</f>
        <v>9</v>
      </c>
      <c r="H56" s="48">
        <f>'Рейтинговая таблица организаций'!E45</f>
        <v>13</v>
      </c>
      <c r="I56" s="47" t="s">
        <v>265</v>
      </c>
      <c r="J56" s="48">
        <f>'Рейтинговая таблица организаций'!F45</f>
        <v>35.5</v>
      </c>
      <c r="K56" s="48">
        <f>'Рейтинговая таблица организаций'!G45</f>
        <v>43</v>
      </c>
      <c r="L56" s="49" t="str">
        <f>IF('Рейтинговая таблица организаций'!H45&lt;1,"Отсутствуют или не функционируют дистанционные способы взаимодействия",(IF('Рейтинговая таблица организаций'!H45&lt;4,"В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В наличии и функционируют более трех  дистанционных способов взаимодействия</v>
      </c>
      <c r="M56" s="49">
        <f>'Рейтинговая таблица организаций'!H45</f>
        <v>3</v>
      </c>
      <c r="N56" s="49">
        <f>IF('Рейтинговая таблица организаций'!H45&lt;1,0,(IF('Рейтинговая таблица организаций'!H45&lt;4,30,100)))</f>
        <v>30</v>
      </c>
      <c r="O56" s="49" t="s">
        <v>266</v>
      </c>
      <c r="P56" s="49">
        <f>'Рейтинговая таблица организаций'!I45</f>
        <v>433</v>
      </c>
      <c r="Q56" s="49">
        <f>'Рейтинговая таблица организаций'!J45</f>
        <v>433</v>
      </c>
      <c r="R56" s="49" t="s">
        <v>267</v>
      </c>
      <c r="S56" s="49">
        <f>'Рейтинговая таблица организаций'!K45</f>
        <v>309</v>
      </c>
      <c r="T56" s="49">
        <f>'Рейтинговая таблица организаций'!L45</f>
        <v>309</v>
      </c>
      <c r="U56" s="49" t="str">
        <f>IF('Рейтинговая таблица организаций'!Q45&lt;1,"Отсутствуют комфортные условия",(IF('Рейтинговая таблица организаций'!Q45&lt;5,"Количество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6" s="49">
        <f>'Рейтинговая таблица организаций'!Q45</f>
        <v>5</v>
      </c>
      <c r="W56" s="49">
        <f>IF('Рейтинговая таблица организаций'!Q45&lt;1,0,(IF('Рейтинговая таблица организаций'!Q45&lt;4,20,100)))</f>
        <v>100</v>
      </c>
      <c r="X56" s="49" t="s">
        <v>268</v>
      </c>
      <c r="Y56" s="49">
        <f>'Рейтинговая таблица организаций'!T45</f>
        <v>579</v>
      </c>
      <c r="Z56" s="49">
        <f>'Рейтинговая таблица организаций'!U45</f>
        <v>590</v>
      </c>
      <c r="AA56" s="49" t="str">
        <f>IF('Рейтинговая таблица организаций'!Z45&lt;1,"Отсутствуют условия доступности для инвалидов",(IF('Рейтинговая таблица организаций'!Z45&lt;5,"Количество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6" s="63">
        <f>'Рейтинговая таблица организаций'!Z45</f>
        <v>2</v>
      </c>
      <c r="AC56" s="49">
        <f>IF('Рейтинговая таблица организаций'!Z45&lt;1,0,(IF('Рейтинговая таблица организаций'!Z45&lt;5,20,100)))</f>
        <v>20</v>
      </c>
      <c r="AD56" s="49" t="str">
        <f>IF('Рейтинговая таблица организаций'!AA45&lt;1,"Отсутствуют условия доступности, позволяющие инвалидам получать услуги наравне с другими",(IF('Рейтинговая таблица организаций'!AA45&lt;5,"Количество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56" s="49">
        <f>'Рейтинговая таблица организаций'!AA45</f>
        <v>3</v>
      </c>
      <c r="AF56" s="49">
        <f>IF('Рейтинговая таблица организаций'!AA45&lt;1,0,(IF('Рейтинговая таблица организаций'!AA45&lt;5,20,100)))</f>
        <v>20</v>
      </c>
      <c r="AG56" s="49" t="s">
        <v>269</v>
      </c>
      <c r="AH56" s="49">
        <f>'Рейтинговая таблица организаций'!AB45</f>
        <v>41</v>
      </c>
      <c r="AI56" s="49">
        <f>'Рейтинговая таблица организаций'!AC45</f>
        <v>41</v>
      </c>
      <c r="AJ56" s="49" t="s">
        <v>270</v>
      </c>
      <c r="AK56" s="49">
        <f>'Рейтинговая таблица организаций'!AH45</f>
        <v>579</v>
      </c>
      <c r="AL56" s="49">
        <f>'Рейтинговая таблица организаций'!AI45</f>
        <v>590</v>
      </c>
      <c r="AM56" s="49" t="s">
        <v>271</v>
      </c>
      <c r="AN56" s="49">
        <f>'Рейтинговая таблица организаций'!AJ45</f>
        <v>573</v>
      </c>
      <c r="AO56" s="49">
        <f>'Рейтинговая таблица организаций'!AK45</f>
        <v>590</v>
      </c>
      <c r="AP56" s="49" t="s">
        <v>272</v>
      </c>
      <c r="AQ56" s="49">
        <f>'Рейтинговая таблица организаций'!AL45</f>
        <v>402</v>
      </c>
      <c r="AR56" s="49">
        <f>'Рейтинговая таблица организаций'!AM45</f>
        <v>406</v>
      </c>
      <c r="AS56" s="49" t="s">
        <v>273</v>
      </c>
      <c r="AT56" s="49">
        <f>'Рейтинговая таблица организаций'!AR45</f>
        <v>590</v>
      </c>
      <c r="AU56" s="49">
        <f>'Рейтинговая таблица организаций'!AS45</f>
        <v>590</v>
      </c>
      <c r="AV56" s="49" t="s">
        <v>274</v>
      </c>
      <c r="AW56" s="49">
        <f>'Рейтинговая таблица организаций'!AT45</f>
        <v>585</v>
      </c>
      <c r="AX56" s="49">
        <f>'Рейтинговая таблица организаций'!AU45</f>
        <v>590</v>
      </c>
      <c r="AY56" s="49" t="s">
        <v>275</v>
      </c>
      <c r="AZ56" s="49">
        <f>'Рейтинговая таблица организаций'!AV45</f>
        <v>579</v>
      </c>
      <c r="BA56" s="49">
        <f>'Рейтинговая таблица организаций'!AW45</f>
        <v>590</v>
      </c>
    </row>
    <row r="57" spans="1:53" ht="15.75" x14ac:dyDescent="0.25">
      <c r="A57" s="110">
        <f>Лист1!A45</f>
        <v>97</v>
      </c>
      <c r="B57" s="46" t="str">
        <f>'для bus.gov.ru'!B46</f>
        <v>МБОУ "Гимназия №33"</v>
      </c>
      <c r="C57" s="46">
        <f>'для bus.gov.ru'!C46</f>
        <v>1507</v>
      </c>
      <c r="D57" s="46">
        <f>'для bus.gov.ru'!D46</f>
        <v>594</v>
      </c>
      <c r="E57" s="46">
        <f>'для bus.gov.ru'!E46</f>
        <v>0.39416058394160586</v>
      </c>
      <c r="F57" s="47" t="s">
        <v>264</v>
      </c>
      <c r="G57" s="48">
        <f>'Рейтинговая таблица организаций'!D46</f>
        <v>13</v>
      </c>
      <c r="H57" s="48">
        <f>'Рейтинговая таблица организаций'!E46</f>
        <v>13</v>
      </c>
      <c r="I57" s="47" t="s">
        <v>265</v>
      </c>
      <c r="J57" s="48">
        <f>'Рейтинговая таблица организаций'!F46</f>
        <v>44</v>
      </c>
      <c r="K57" s="48">
        <f>'Рейтинговая таблица организаций'!G46</f>
        <v>44</v>
      </c>
      <c r="L57" s="49" t="str">
        <f>IF('Рейтинговая таблица организаций'!H46&lt;1,"Отсутствуют или не функционируют дистанционные способы взаимодействия",(IF('Рейтинговая таблица организаций'!H46&lt;4,"В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57" s="49">
        <f>'Рейтинговая таблица организаций'!H46</f>
        <v>4</v>
      </c>
      <c r="N57" s="49">
        <f>IF('Рейтинговая таблица организаций'!H46&lt;1,0,(IF('Рейтинговая таблица организаций'!H46&lt;4,30,100)))</f>
        <v>100</v>
      </c>
      <c r="O57" s="49" t="s">
        <v>266</v>
      </c>
      <c r="P57" s="49">
        <f>'Рейтинговая таблица организаций'!I46</f>
        <v>450</v>
      </c>
      <c r="Q57" s="49">
        <f>'Рейтинговая таблица организаций'!J46</f>
        <v>463</v>
      </c>
      <c r="R57" s="49" t="s">
        <v>267</v>
      </c>
      <c r="S57" s="49">
        <f>'Рейтинговая таблица организаций'!K46</f>
        <v>363</v>
      </c>
      <c r="T57" s="49">
        <f>'Рейтинговая таблица организаций'!L46</f>
        <v>370</v>
      </c>
      <c r="U57" s="49" t="str">
        <f>IF('Рейтинговая таблица организаций'!Q46&lt;1,"Отсутствуют комфортные условия",(IF('Рейтинговая таблица организаций'!Q46&lt;5,"Количество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7" s="49">
        <f>'Рейтинговая таблица организаций'!Q46</f>
        <v>5</v>
      </c>
      <c r="W57" s="49">
        <f>IF('Рейтинговая таблица организаций'!Q46&lt;1,0,(IF('Рейтинговая таблица организаций'!Q46&lt;4,20,100)))</f>
        <v>100</v>
      </c>
      <c r="X57" s="49" t="s">
        <v>268</v>
      </c>
      <c r="Y57" s="49">
        <f>'Рейтинговая таблица организаций'!T46</f>
        <v>594</v>
      </c>
      <c r="Z57" s="49">
        <f>'Рейтинговая таблица организаций'!U46</f>
        <v>594</v>
      </c>
      <c r="AA57" s="49" t="str">
        <f>IF('Рейтинговая таблица организаций'!Z46&lt;1,"Отсутствуют условия доступности для инвалидов",(IF('Рейтинговая таблица организаций'!Z46&lt;5,"Количество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7" s="63">
        <f>'Рейтинговая таблица организаций'!Z46</f>
        <v>1</v>
      </c>
      <c r="AC57" s="49">
        <f>IF('Рейтинговая таблица организаций'!Z46&lt;1,0,(IF('Рейтинговая таблица организаций'!Z46&lt;5,20,100)))</f>
        <v>20</v>
      </c>
      <c r="AD57" s="49" t="str">
        <f>IF('Рейтинговая таблица организаций'!AA46&lt;1,"Отсутствуют условия доступности, позволяющие инвалидам получать услуги наравне с другими",(IF('Рейтинговая таблица организаций'!AA46&lt;5,"Количество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57" s="49">
        <f>'Рейтинговая таблица организаций'!AA46</f>
        <v>3</v>
      </c>
      <c r="AF57" s="49">
        <f>IF('Рейтинговая таблица организаций'!AA46&lt;1,0,(IF('Рейтинговая таблица организаций'!AA46&lt;5,20,100)))</f>
        <v>20</v>
      </c>
      <c r="AG57" s="49" t="s">
        <v>269</v>
      </c>
      <c r="AH57" s="49">
        <f>'Рейтинговая таблица организаций'!AB46</f>
        <v>65</v>
      </c>
      <c r="AI57" s="49">
        <f>'Рейтинговая таблица организаций'!AC46</f>
        <v>67</v>
      </c>
      <c r="AJ57" s="49" t="s">
        <v>270</v>
      </c>
      <c r="AK57" s="49">
        <f>'Рейтинговая таблица организаций'!AH46</f>
        <v>583</v>
      </c>
      <c r="AL57" s="49">
        <f>'Рейтинговая таблица организаций'!AI46</f>
        <v>594</v>
      </c>
      <c r="AM57" s="49" t="s">
        <v>271</v>
      </c>
      <c r="AN57" s="49">
        <f>'Рейтинговая таблица организаций'!AJ46</f>
        <v>594</v>
      </c>
      <c r="AO57" s="49">
        <f>'Рейтинговая таблица организаций'!AK46</f>
        <v>594</v>
      </c>
      <c r="AP57" s="49" t="s">
        <v>272</v>
      </c>
      <c r="AQ57" s="49">
        <f>'Рейтинговая таблица организаций'!AL46</f>
        <v>417</v>
      </c>
      <c r="AR57" s="49">
        <f>'Рейтинговая таблица организаций'!AM46</f>
        <v>421</v>
      </c>
      <c r="AS57" s="49" t="s">
        <v>273</v>
      </c>
      <c r="AT57" s="49">
        <f>'Рейтинговая таблица организаций'!AR46</f>
        <v>583</v>
      </c>
      <c r="AU57" s="49">
        <f>'Рейтинговая таблица организаций'!AS46</f>
        <v>594</v>
      </c>
      <c r="AV57" s="49" t="s">
        <v>274</v>
      </c>
      <c r="AW57" s="49">
        <f>'Рейтинговая таблица организаций'!AT46</f>
        <v>589</v>
      </c>
      <c r="AX57" s="49">
        <f>'Рейтинговая таблица организаций'!AU46</f>
        <v>594</v>
      </c>
      <c r="AY57" s="49" t="s">
        <v>275</v>
      </c>
      <c r="AZ57" s="49">
        <f>'Рейтинговая таблица организаций'!AV46</f>
        <v>577</v>
      </c>
      <c r="BA57" s="49">
        <f>'Рейтинговая таблица организаций'!AW46</f>
        <v>594</v>
      </c>
    </row>
    <row r="58" spans="1:53" ht="15.75" x14ac:dyDescent="0.25">
      <c r="A58" s="110">
        <f>Лист1!A46</f>
        <v>98</v>
      </c>
      <c r="B58" s="46" t="str">
        <f>'для bus.gov.ru'!B47</f>
        <v>МБОУ "Средняя общеобразовательная школа №34"</v>
      </c>
      <c r="C58" s="46">
        <f>'для bus.gov.ru'!C47</f>
        <v>2643</v>
      </c>
      <c r="D58" s="46">
        <f>'для bus.gov.ru'!D47</f>
        <v>539</v>
      </c>
      <c r="E58" s="46">
        <f>'для bus.gov.ru'!E47</f>
        <v>0.20393492243662506</v>
      </c>
      <c r="F58" s="47" t="s">
        <v>264</v>
      </c>
      <c r="G58" s="48">
        <f>'Рейтинговая таблица организаций'!D47</f>
        <v>9.5</v>
      </c>
      <c r="H58" s="48">
        <f>'Рейтинговая таблица организаций'!E47</f>
        <v>13</v>
      </c>
      <c r="I58" s="47" t="s">
        <v>265</v>
      </c>
      <c r="J58" s="48">
        <f>'Рейтинговая таблица организаций'!F47</f>
        <v>38</v>
      </c>
      <c r="K58" s="48">
        <f>'Рейтинговая таблица организаций'!G47</f>
        <v>44</v>
      </c>
      <c r="L58" s="49" t="str">
        <f>IF('Рейтинговая таблица организаций'!H47&lt;1,"Отсутствуют или не функционируют дистанционные способы взаимодействия",(IF('Рейтинговая таблица организаций'!H47&lt;4,"В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58" s="49">
        <f>'Рейтинговая таблица организаций'!H47</f>
        <v>5</v>
      </c>
      <c r="N58" s="49">
        <f>IF('Рейтинговая таблица организаций'!H47&lt;1,0,(IF('Рейтинговая таблица организаций'!H47&lt;4,30,100)))</f>
        <v>100</v>
      </c>
      <c r="O58" s="49" t="s">
        <v>266</v>
      </c>
      <c r="P58" s="49">
        <f>'Рейтинговая таблица организаций'!I47</f>
        <v>292</v>
      </c>
      <c r="Q58" s="49">
        <f>'Рейтинговая таблица организаций'!J47</f>
        <v>294</v>
      </c>
      <c r="R58" s="49" t="s">
        <v>267</v>
      </c>
      <c r="S58" s="49">
        <f>'Рейтинговая таблица организаций'!K47</f>
        <v>213</v>
      </c>
      <c r="T58" s="49">
        <f>'Рейтинговая таблица организаций'!L47</f>
        <v>213</v>
      </c>
      <c r="U58" s="49" t="str">
        <f>IF('Рейтинговая таблица организаций'!Q47&lt;1,"Отсутствуют комфортные условия",(IF('Рейтинговая таблица организаций'!Q47&lt;5,"Количество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8" s="49">
        <f>'Рейтинговая таблица организаций'!Q47</f>
        <v>5</v>
      </c>
      <c r="W58" s="49">
        <f>IF('Рейтинговая таблица организаций'!Q47&lt;1,0,(IF('Рейтинговая таблица организаций'!Q47&lt;4,20,100)))</f>
        <v>100</v>
      </c>
      <c r="X58" s="49" t="s">
        <v>268</v>
      </c>
      <c r="Y58" s="49">
        <f>'Рейтинговая таблица организаций'!T47</f>
        <v>529</v>
      </c>
      <c r="Z58" s="49">
        <f>'Рейтинговая таблица организаций'!U47</f>
        <v>539</v>
      </c>
      <c r="AA58" s="49" t="str">
        <f>IF('Рейтинговая таблица организаций'!Z47&lt;1,"Отсутствуют условия доступности для инвалидов",(IF('Рейтинговая таблица организаций'!Z47&lt;5,"Количество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8" s="63">
        <f>'Рейтинговая таблица организаций'!Z47</f>
        <v>1</v>
      </c>
      <c r="AC58" s="49">
        <f>IF('Рейтинговая таблица организаций'!Z47&lt;1,0,(IF('Рейтинговая таблица организаций'!Z47&lt;5,20,100)))</f>
        <v>20</v>
      </c>
      <c r="AD58" s="49" t="str">
        <f>IF('Рейтинговая таблица организаций'!AA47&lt;1,"Отсутствуют условия доступности, позволяющие инвалидам получать услуги наравне с другими",(IF('Рейтинговая таблица организаций'!AA47&lt;5,"Количество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58" s="49">
        <f>'Рейтинговая таблица организаций'!AA47</f>
        <v>3</v>
      </c>
      <c r="AF58" s="49">
        <f>IF('Рейтинговая таблица организаций'!AA47&lt;1,0,(IF('Рейтинговая таблица организаций'!AA47&lt;5,20,100)))</f>
        <v>20</v>
      </c>
      <c r="AG58" s="49" t="s">
        <v>269</v>
      </c>
      <c r="AH58" s="49">
        <f>'Рейтинговая таблица организаций'!AB47</f>
        <v>57</v>
      </c>
      <c r="AI58" s="49">
        <f>'Рейтинговая таблица организаций'!AC47</f>
        <v>58</v>
      </c>
      <c r="AJ58" s="49" t="s">
        <v>270</v>
      </c>
      <c r="AK58" s="49">
        <f>'Рейтинговая таблица организаций'!AH47</f>
        <v>534</v>
      </c>
      <c r="AL58" s="49">
        <f>'Рейтинговая таблица организаций'!AI47</f>
        <v>539</v>
      </c>
      <c r="AM58" s="49" t="s">
        <v>271</v>
      </c>
      <c r="AN58" s="49">
        <f>'Рейтинговая таблица организаций'!AJ47</f>
        <v>534</v>
      </c>
      <c r="AO58" s="49">
        <f>'Рейтинговая таблица организаций'!AK47</f>
        <v>539</v>
      </c>
      <c r="AP58" s="49" t="s">
        <v>272</v>
      </c>
      <c r="AQ58" s="49">
        <f>'Рейтинговая таблица организаций'!AL47</f>
        <v>267</v>
      </c>
      <c r="AR58" s="49">
        <f>'Рейтинговая таблица организаций'!AM47</f>
        <v>267</v>
      </c>
      <c r="AS58" s="49" t="s">
        <v>273</v>
      </c>
      <c r="AT58" s="49">
        <f>'Рейтинговая таблица организаций'!AR47</f>
        <v>529</v>
      </c>
      <c r="AU58" s="49">
        <f>'Рейтинговая таблица организаций'!AS47</f>
        <v>539</v>
      </c>
      <c r="AV58" s="49" t="s">
        <v>274</v>
      </c>
      <c r="AW58" s="49">
        <f>'Рейтинговая таблица организаций'!AT47</f>
        <v>534</v>
      </c>
      <c r="AX58" s="49">
        <f>'Рейтинговая таблица организаций'!AU47</f>
        <v>539</v>
      </c>
      <c r="AY58" s="49" t="s">
        <v>275</v>
      </c>
      <c r="AZ58" s="49">
        <f>'Рейтинговая таблица организаций'!AV47</f>
        <v>534</v>
      </c>
      <c r="BA58" s="49">
        <f>'Рейтинговая таблица организаций'!AW47</f>
        <v>539</v>
      </c>
    </row>
    <row r="59" spans="1:53" ht="15.75" x14ac:dyDescent="0.25">
      <c r="A59" s="110">
        <f>Лист1!A47</f>
        <v>99</v>
      </c>
      <c r="B59" s="46" t="str">
        <f>'для bus.gov.ru'!B48</f>
        <v>МБОУ "Средняя общеобразовательная школа №44"</v>
      </c>
      <c r="C59" s="46">
        <f>'для bus.gov.ru'!C48</f>
        <v>1290</v>
      </c>
      <c r="D59" s="46">
        <f>'для bus.gov.ru'!D48</f>
        <v>502</v>
      </c>
      <c r="E59" s="46">
        <f>'для bus.gov.ru'!E48</f>
        <v>0.38914728682170541</v>
      </c>
      <c r="F59" s="47" t="s">
        <v>264</v>
      </c>
      <c r="G59" s="48">
        <f>'Рейтинговая таблица организаций'!D48</f>
        <v>14</v>
      </c>
      <c r="H59" s="48">
        <f>'Рейтинговая таблица организаций'!E48</f>
        <v>14</v>
      </c>
      <c r="I59" s="47" t="s">
        <v>265</v>
      </c>
      <c r="J59" s="48">
        <f>'Рейтинговая таблица организаций'!F48</f>
        <v>45</v>
      </c>
      <c r="K59" s="48">
        <f>'Рейтинговая таблица организаций'!G48</f>
        <v>45</v>
      </c>
      <c r="L59" s="49" t="str">
        <f>IF('Рейтинговая таблица организаций'!H48&lt;1,"Отсутствуют или не функционируют дистанционные способы взаимодействия",(IF('Рейтинговая таблица организаций'!H48&lt;4,"В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59" s="49">
        <f>'Рейтинговая таблица организаций'!H48</f>
        <v>6</v>
      </c>
      <c r="N59" s="49">
        <f>IF('Рейтинговая таблица организаций'!H48&lt;1,0,(IF('Рейтинговая таблица организаций'!H48&lt;4,30,100)))</f>
        <v>100</v>
      </c>
      <c r="O59" s="49" t="s">
        <v>266</v>
      </c>
      <c r="P59" s="49">
        <f>'Рейтинговая таблица организаций'!I48</f>
        <v>289</v>
      </c>
      <c r="Q59" s="49">
        <f>'Рейтинговая таблица организаций'!J48</f>
        <v>297</v>
      </c>
      <c r="R59" s="49" t="s">
        <v>267</v>
      </c>
      <c r="S59" s="49">
        <f>'Рейтинговая таблица организаций'!K48</f>
        <v>226</v>
      </c>
      <c r="T59" s="49">
        <f>'Рейтинговая таблица организаций'!L48</f>
        <v>226</v>
      </c>
      <c r="U59" s="49" t="str">
        <f>IF('Рейтинговая таблица организаций'!Q48&lt;1,"Отсутствуют комфортные условия",(IF('Рейтинговая таблица организаций'!Q48&lt;5,"Количество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59" s="49">
        <f>'Рейтинговая таблица организаций'!Q48</f>
        <v>5</v>
      </c>
      <c r="W59" s="49">
        <f>IF('Рейтинговая таблица организаций'!Q48&lt;1,0,(IF('Рейтинговая таблица организаций'!Q48&lt;4,20,100)))</f>
        <v>100</v>
      </c>
      <c r="X59" s="49" t="s">
        <v>268</v>
      </c>
      <c r="Y59" s="49">
        <f>'Рейтинговая таблица организаций'!T48</f>
        <v>497</v>
      </c>
      <c r="Z59" s="49">
        <f>'Рейтинговая таблица организаций'!U48</f>
        <v>502</v>
      </c>
      <c r="AA59" s="49" t="str">
        <f>IF('Рейтинговая таблица организаций'!Z48&lt;1,"Отсутствуют условия доступности для инвалидов",(IF('Рейтинговая таблица организаций'!Z48&lt;5,"Количество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59" s="63">
        <f>'Рейтинговая таблица организаций'!Z48</f>
        <v>2</v>
      </c>
      <c r="AC59" s="49">
        <f>IF('Рейтинговая таблица организаций'!Z48&lt;1,0,(IF('Рейтинговая таблица организаций'!Z48&lt;5,20,100)))</f>
        <v>20</v>
      </c>
      <c r="AD59" s="49" t="str">
        <f>IF('Рейтинговая таблица организаций'!AA48&lt;1,"Отсутствуют условия доступности, позволяющие инвалидам получать услуги наравне с другими",(IF('Рейтинговая таблица организаций'!AA48&lt;5,"Количество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59" s="49">
        <f>'Рейтинговая таблица организаций'!AA48</f>
        <v>2</v>
      </c>
      <c r="AF59" s="49">
        <f>IF('Рейтинговая таблица организаций'!AA48&lt;1,0,(IF('Рейтинговая таблица организаций'!AA48&lt;5,20,100)))</f>
        <v>20</v>
      </c>
      <c r="AG59" s="49" t="s">
        <v>269</v>
      </c>
      <c r="AH59" s="49">
        <f>'Рейтинговая таблица организаций'!AB48</f>
        <v>64</v>
      </c>
      <c r="AI59" s="49">
        <f>'Рейтинговая таблица организаций'!AC48</f>
        <v>65</v>
      </c>
      <c r="AJ59" s="49" t="s">
        <v>270</v>
      </c>
      <c r="AK59" s="49">
        <f>'Рейтинговая таблица организаций'!AH48</f>
        <v>492</v>
      </c>
      <c r="AL59" s="49">
        <f>'Рейтинговая таблица организаций'!AI48</f>
        <v>502</v>
      </c>
      <c r="AM59" s="49" t="s">
        <v>271</v>
      </c>
      <c r="AN59" s="49">
        <f>'Рейтинговая таблица организаций'!AJ48</f>
        <v>497</v>
      </c>
      <c r="AO59" s="49">
        <f>'Рейтинговая таблица организаций'!AK48</f>
        <v>502</v>
      </c>
      <c r="AP59" s="49" t="s">
        <v>272</v>
      </c>
      <c r="AQ59" s="49">
        <f>'Рейтинговая таблица организаций'!AL48</f>
        <v>300</v>
      </c>
      <c r="AR59" s="49">
        <f>'Рейтинговая таблица организаций'!AM48</f>
        <v>309</v>
      </c>
      <c r="AS59" s="49" t="s">
        <v>273</v>
      </c>
      <c r="AT59" s="49">
        <f>'Рейтинговая таблица организаций'!AR48</f>
        <v>497</v>
      </c>
      <c r="AU59" s="49">
        <f>'Рейтинговая таблица организаций'!AS48</f>
        <v>502</v>
      </c>
      <c r="AV59" s="49" t="s">
        <v>274</v>
      </c>
      <c r="AW59" s="49">
        <f>'Рейтинговая таблица организаций'!AT48</f>
        <v>497</v>
      </c>
      <c r="AX59" s="49">
        <f>'Рейтинговая таблица организаций'!AU48</f>
        <v>502</v>
      </c>
      <c r="AY59" s="49" t="s">
        <v>275</v>
      </c>
      <c r="AZ59" s="49">
        <f>'Рейтинговая таблица организаций'!AV48</f>
        <v>487</v>
      </c>
      <c r="BA59" s="49">
        <f>'Рейтинговая таблица организаций'!AW48</f>
        <v>502</v>
      </c>
    </row>
    <row r="60" spans="1:53" ht="15.75" x14ac:dyDescent="0.25">
      <c r="A60" s="110">
        <f>Лист1!A48</f>
        <v>100</v>
      </c>
      <c r="B60" s="46" t="str">
        <f>'для bus.gov.ru'!B49</f>
        <v>МБОУ "Средняя общеобразовательная школа №48"</v>
      </c>
      <c r="C60" s="46">
        <f>'для bus.gov.ru'!C49</f>
        <v>1781</v>
      </c>
      <c r="D60" s="46">
        <f>'для bus.gov.ru'!D49</f>
        <v>533</v>
      </c>
      <c r="E60" s="46">
        <f>'для bus.gov.ru'!E49</f>
        <v>0.29927007299270075</v>
      </c>
      <c r="F60" s="47" t="s">
        <v>264</v>
      </c>
      <c r="G60" s="48">
        <f>'Рейтинговая таблица организаций'!D49</f>
        <v>13.5</v>
      </c>
      <c r="H60" s="48">
        <f>'Рейтинговая таблица организаций'!E49</f>
        <v>14</v>
      </c>
      <c r="I60" s="47" t="s">
        <v>265</v>
      </c>
      <c r="J60" s="48">
        <f>'Рейтинговая таблица организаций'!F49</f>
        <v>43.5</v>
      </c>
      <c r="K60" s="48">
        <f>'Рейтинговая таблица организаций'!G49</f>
        <v>45</v>
      </c>
      <c r="L60" s="49" t="str">
        <f>IF('Рейтинговая таблица организаций'!H49&lt;1,"Отсутствуют или не функционируют дистанционные способы взаимодействия",(IF('Рейтинговая таблица организаций'!H49&lt;4,"В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0" s="49">
        <f>'Рейтинговая таблица организаций'!H49</f>
        <v>5</v>
      </c>
      <c r="N60" s="49">
        <f>IF('Рейтинговая таблица организаций'!H49&lt;1,0,(IF('Рейтинговая таблица организаций'!H49&lt;4,30,100)))</f>
        <v>100</v>
      </c>
      <c r="O60" s="49" t="s">
        <v>266</v>
      </c>
      <c r="P60" s="49">
        <f>'Рейтинговая таблица организаций'!I49</f>
        <v>373</v>
      </c>
      <c r="Q60" s="49">
        <f>'Рейтинговая таблица организаций'!J49</f>
        <v>384</v>
      </c>
      <c r="R60" s="49" t="s">
        <v>267</v>
      </c>
      <c r="S60" s="49">
        <f>'Рейтинговая таблица организаций'!K49</f>
        <v>304</v>
      </c>
      <c r="T60" s="49">
        <f>'Рейтинговая таблица организаций'!L49</f>
        <v>307</v>
      </c>
      <c r="U60" s="49" t="str">
        <f>IF('Рейтинговая таблица организаций'!Q49&lt;1,"Отсутствуют комфортные условия",(IF('Рейтинговая таблица организаций'!Q49&lt;5,"Количество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0" s="49">
        <f>'Рейтинговая таблица организаций'!Q49</f>
        <v>5</v>
      </c>
      <c r="W60" s="49">
        <f>IF('Рейтинговая таблица организаций'!Q49&lt;1,0,(IF('Рейтинговая таблица организаций'!Q49&lt;4,20,100)))</f>
        <v>100</v>
      </c>
      <c r="X60" s="49" t="s">
        <v>268</v>
      </c>
      <c r="Y60" s="49">
        <f>'Рейтинговая таблица организаций'!T49</f>
        <v>518</v>
      </c>
      <c r="Z60" s="49">
        <f>'Рейтинговая таблица организаций'!U49</f>
        <v>533</v>
      </c>
      <c r="AA60" s="49" t="str">
        <f>IF('Рейтинговая таблица организаций'!Z49&lt;1,"Отсутствуют условия доступности для инвалидов",(IF('Рейтинговая таблица организаций'!Z49&lt;5,"Количество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0" s="63">
        <f>'Рейтинговая таблица организаций'!Z49</f>
        <v>3</v>
      </c>
      <c r="AC60" s="49">
        <f>IF('Рейтинговая таблица организаций'!Z49&lt;1,0,(IF('Рейтинговая таблица организаций'!Z49&lt;5,20,100)))</f>
        <v>20</v>
      </c>
      <c r="AD60" s="49" t="str">
        <f>IF('Рейтинговая таблица организаций'!AA49&lt;1,"Отсутствуют условия доступности, позволяющие инвалидам получать услуги наравне с другими",(IF('Рейтинговая таблица организаций'!AA49&lt;5,"Количество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60" s="49">
        <f>'Рейтинговая таблица организаций'!AA49</f>
        <v>2</v>
      </c>
      <c r="AF60" s="49">
        <f>IF('Рейтинговая таблица организаций'!AA49&lt;1,0,(IF('Рейтинговая таблица организаций'!AA49&lt;5,20,100)))</f>
        <v>20</v>
      </c>
      <c r="AG60" s="49" t="s">
        <v>269</v>
      </c>
      <c r="AH60" s="49">
        <f>'Рейтинговая таблица организаций'!AB49</f>
        <v>83</v>
      </c>
      <c r="AI60" s="49">
        <f>'Рейтинговая таблица организаций'!AC49</f>
        <v>83</v>
      </c>
      <c r="AJ60" s="49" t="s">
        <v>270</v>
      </c>
      <c r="AK60" s="49">
        <f>'Рейтинговая таблица организаций'!AH49</f>
        <v>518</v>
      </c>
      <c r="AL60" s="49">
        <f>'Рейтинговая таблица организаций'!AI49</f>
        <v>533</v>
      </c>
      <c r="AM60" s="49" t="s">
        <v>271</v>
      </c>
      <c r="AN60" s="49">
        <f>'Рейтинговая таблица организаций'!AJ49</f>
        <v>518</v>
      </c>
      <c r="AO60" s="49">
        <f>'Рейтинговая таблица организаций'!AK49</f>
        <v>533</v>
      </c>
      <c r="AP60" s="49" t="s">
        <v>272</v>
      </c>
      <c r="AQ60" s="49">
        <f>'Рейтинговая таблица организаций'!AL49</f>
        <v>340</v>
      </c>
      <c r="AR60" s="49">
        <f>'Рейтинговая таблица организаций'!AM49</f>
        <v>343</v>
      </c>
      <c r="AS60" s="49" t="s">
        <v>273</v>
      </c>
      <c r="AT60" s="49">
        <f>'Рейтинговая таблица организаций'!AR49</f>
        <v>528</v>
      </c>
      <c r="AU60" s="49">
        <f>'Рейтинговая таблица организаций'!AS49</f>
        <v>533</v>
      </c>
      <c r="AV60" s="49" t="s">
        <v>274</v>
      </c>
      <c r="AW60" s="49">
        <f>'Рейтинговая таблица организаций'!AT49</f>
        <v>518</v>
      </c>
      <c r="AX60" s="49">
        <f>'Рейтинговая таблица организаций'!AU49</f>
        <v>533</v>
      </c>
      <c r="AY60" s="49" t="s">
        <v>275</v>
      </c>
      <c r="AZ60" s="49">
        <f>'Рейтинговая таблица организаций'!AV49</f>
        <v>533</v>
      </c>
      <c r="BA60" s="49">
        <f>'Рейтинговая таблица организаций'!AW49</f>
        <v>533</v>
      </c>
    </row>
    <row r="61" spans="1:53" ht="15.75" x14ac:dyDescent="0.25">
      <c r="A61" s="110">
        <f>Лист1!A49</f>
        <v>101</v>
      </c>
      <c r="B61" s="46" t="str">
        <f>'для bus.gov.ru'!B50</f>
        <v>МБОУ "Многопрофильная гимназия №56"</v>
      </c>
      <c r="C61" s="46">
        <f>'для bus.gov.ru'!C50</f>
        <v>3265</v>
      </c>
      <c r="D61" s="46">
        <f>'для bus.gov.ru'!D50</f>
        <v>600</v>
      </c>
      <c r="E61" s="46">
        <f>'для bus.gov.ru'!E50</f>
        <v>0.18376722817764166</v>
      </c>
      <c r="F61" s="47" t="s">
        <v>264</v>
      </c>
      <c r="G61" s="48">
        <f>'Рейтинговая таблица организаций'!D50</f>
        <v>11</v>
      </c>
      <c r="H61" s="48">
        <f>'Рейтинговая таблица организаций'!E50</f>
        <v>13</v>
      </c>
      <c r="I61" s="47" t="s">
        <v>265</v>
      </c>
      <c r="J61" s="48">
        <f>'Рейтинговая таблица организаций'!F50</f>
        <v>44</v>
      </c>
      <c r="K61" s="48">
        <f>'Рейтинговая таблица организаций'!G50</f>
        <v>44</v>
      </c>
      <c r="L61" s="49" t="str">
        <f>IF('Рейтинговая таблица организаций'!H50&lt;1,"Отсутствуют или не функционируют дистанционные способы взаимодействия",(IF('Рейтинговая таблица организаций'!H50&lt;4,"В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1" s="49">
        <f>'Рейтинговая таблица организаций'!H50</f>
        <v>6</v>
      </c>
      <c r="N61" s="49">
        <f>IF('Рейтинговая таблица организаций'!H50&lt;1,0,(IF('Рейтинговая таблица организаций'!H50&lt;4,30,100)))</f>
        <v>100</v>
      </c>
      <c r="O61" s="49" t="s">
        <v>266</v>
      </c>
      <c r="P61" s="49">
        <f>'Рейтинговая таблица организаций'!I50</f>
        <v>296</v>
      </c>
      <c r="Q61" s="49">
        <f>'Рейтинговая таблица организаций'!J50</f>
        <v>305</v>
      </c>
      <c r="R61" s="49" t="s">
        <v>267</v>
      </c>
      <c r="S61" s="49">
        <f>'Рейтинговая таблица организаций'!K50</f>
        <v>306</v>
      </c>
      <c r="T61" s="49">
        <f>'Рейтинговая таблица организаций'!L50</f>
        <v>315</v>
      </c>
      <c r="U61" s="49" t="str">
        <f>IF('Рейтинговая таблица организаций'!Q50&lt;1,"Отсутствуют комфортные условия",(IF('Рейтинговая таблица организаций'!Q50&lt;5,"Количество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1" s="49">
        <f>'Рейтинговая таблица организаций'!Q50</f>
        <v>5</v>
      </c>
      <c r="W61" s="49">
        <f>IF('Рейтинговая таблица организаций'!Q50&lt;1,0,(IF('Рейтинговая таблица организаций'!Q50&lt;4,20,100)))</f>
        <v>100</v>
      </c>
      <c r="X61" s="49" t="s">
        <v>268</v>
      </c>
      <c r="Y61" s="49">
        <f>'Рейтинговая таблица организаций'!T50</f>
        <v>582</v>
      </c>
      <c r="Z61" s="49">
        <f>'Рейтинговая таблица организаций'!U50</f>
        <v>600</v>
      </c>
      <c r="AA61" s="49" t="str">
        <f>IF('Рейтинговая таблица организаций'!Z50&lt;1,"Отсутствуют условия доступности для инвалидов",(IF('Рейтинговая таблица организаций'!Z50&lt;5,"Количество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1" s="63">
        <f>'Рейтинговая таблица организаций'!Z50</f>
        <v>1</v>
      </c>
      <c r="AC61" s="49">
        <f>IF('Рейтинговая таблица организаций'!Z50&lt;1,0,(IF('Рейтинговая таблица организаций'!Z50&lt;5,20,100)))</f>
        <v>20</v>
      </c>
      <c r="AD61" s="49" t="str">
        <f>IF('Рейтинговая таблица организаций'!AA50&lt;1,"Отсутствуют условия доступности, позволяющие инвалидам получать услуги наравне с другими",(IF('Рейтинговая таблица организаций'!AA50&lt;5,"Количество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61" s="49">
        <f>'Рейтинговая таблица организаций'!AA50</f>
        <v>3</v>
      </c>
      <c r="AF61" s="49">
        <f>IF('Рейтинговая таблица организаций'!AA50&lt;1,0,(IF('Рейтинговая таблица организаций'!AA50&lt;5,20,100)))</f>
        <v>20</v>
      </c>
      <c r="AG61" s="49" t="s">
        <v>269</v>
      </c>
      <c r="AH61" s="49">
        <f>'Рейтинговая таблица организаций'!AB50</f>
        <v>62</v>
      </c>
      <c r="AI61" s="49">
        <f>'Рейтинговая таблица организаций'!AC50</f>
        <v>63</v>
      </c>
      <c r="AJ61" s="49" t="s">
        <v>270</v>
      </c>
      <c r="AK61" s="49">
        <f>'Рейтинговая таблица организаций'!AH50</f>
        <v>594</v>
      </c>
      <c r="AL61" s="49">
        <f>'Рейтинговая таблица организаций'!AI50</f>
        <v>600</v>
      </c>
      <c r="AM61" s="49" t="s">
        <v>271</v>
      </c>
      <c r="AN61" s="49">
        <f>'Рейтинговая таблица организаций'!AJ50</f>
        <v>594</v>
      </c>
      <c r="AO61" s="49">
        <f>'Рейтинговая таблица организаций'!AK50</f>
        <v>600</v>
      </c>
      <c r="AP61" s="49" t="s">
        <v>272</v>
      </c>
      <c r="AQ61" s="49">
        <f>'Рейтинговая таблица организаций'!AL50</f>
        <v>228</v>
      </c>
      <c r="AR61" s="49">
        <f>'Рейтинговая таблица организаций'!AM50</f>
        <v>235</v>
      </c>
      <c r="AS61" s="49" t="s">
        <v>273</v>
      </c>
      <c r="AT61" s="49">
        <f>'Рейтинговая таблица организаций'!AR50</f>
        <v>588</v>
      </c>
      <c r="AU61" s="49">
        <f>'Рейтинговая таблица организаций'!AS50</f>
        <v>600</v>
      </c>
      <c r="AV61" s="49" t="s">
        <v>274</v>
      </c>
      <c r="AW61" s="49">
        <f>'Рейтинговая таблица организаций'!AT50</f>
        <v>594</v>
      </c>
      <c r="AX61" s="49">
        <f>'Рейтинговая таблица организаций'!AU50</f>
        <v>600</v>
      </c>
      <c r="AY61" s="49" t="s">
        <v>275</v>
      </c>
      <c r="AZ61" s="49">
        <f>'Рейтинговая таблица организаций'!AV50</f>
        <v>594</v>
      </c>
      <c r="BA61" s="49">
        <f>'Рейтинговая таблица организаций'!AW50</f>
        <v>600</v>
      </c>
    </row>
    <row r="62" spans="1:53" ht="15.75" x14ac:dyDescent="0.25">
      <c r="A62" s="110">
        <f>Лист1!A50</f>
        <v>102</v>
      </c>
      <c r="B62" s="46" t="str">
        <f>'для bus.gov.ru'!B51</f>
        <v>МБОУ "Средняя общеобразовательная школа №58"</v>
      </c>
      <c r="C62" s="46">
        <f>'для bus.gov.ru'!C51</f>
        <v>3885</v>
      </c>
      <c r="D62" s="46">
        <f>'для bus.gov.ru'!D51</f>
        <v>506</v>
      </c>
      <c r="E62" s="46">
        <f>'для bus.gov.ru'!E51</f>
        <v>0.13024453024453025</v>
      </c>
      <c r="F62" s="47" t="s">
        <v>264</v>
      </c>
      <c r="G62" s="48">
        <f>'Рейтинговая таблица организаций'!D51</f>
        <v>13</v>
      </c>
      <c r="H62" s="48">
        <f>'Рейтинговая таблица организаций'!E51</f>
        <v>13</v>
      </c>
      <c r="I62" s="47" t="s">
        <v>265</v>
      </c>
      <c r="J62" s="48">
        <f>'Рейтинговая таблица организаций'!F51</f>
        <v>39</v>
      </c>
      <c r="K62" s="48">
        <f>'Рейтинговая таблица организаций'!G51</f>
        <v>43</v>
      </c>
      <c r="L62" s="49" t="str">
        <f>IF('Рейтинговая таблица организаций'!H51&lt;1,"Отсутствуют или не функционируют дистанционные способы взаимодействия",(IF('Рейтинговая таблица организаций'!H51&lt;4,"В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2" s="49">
        <f>'Рейтинговая таблица организаций'!H51</f>
        <v>6</v>
      </c>
      <c r="N62" s="49">
        <f>IF('Рейтинговая таблица организаций'!H51&lt;1,0,(IF('Рейтинговая таблица организаций'!H51&lt;4,30,100)))</f>
        <v>100</v>
      </c>
      <c r="O62" s="49" t="s">
        <v>266</v>
      </c>
      <c r="P62" s="49">
        <f>'Рейтинговая таблица организаций'!I51</f>
        <v>462</v>
      </c>
      <c r="Q62" s="49">
        <f>'Рейтинговая таблица организаций'!J51</f>
        <v>462</v>
      </c>
      <c r="R62" s="49" t="s">
        <v>267</v>
      </c>
      <c r="S62" s="49">
        <f>'Рейтинговая таблица организаций'!K51</f>
        <v>426</v>
      </c>
      <c r="T62" s="49">
        <f>'Рейтинговая таблица организаций'!L51</f>
        <v>439</v>
      </c>
      <c r="U62" s="49" t="str">
        <f>IF('Рейтинговая таблица организаций'!Q51&lt;1,"Отсутствуют комфортные условия",(IF('Рейтинговая таблица организаций'!Q51&lt;5,"Количество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2" s="49">
        <f>'Рейтинговая таблица организаций'!Q51</f>
        <v>5</v>
      </c>
      <c r="W62" s="49">
        <f>IF('Рейтинговая таблица организаций'!Q51&lt;1,0,(IF('Рейтинговая таблица организаций'!Q51&lt;4,20,100)))</f>
        <v>100</v>
      </c>
      <c r="X62" s="49" t="s">
        <v>268</v>
      </c>
      <c r="Y62" s="49">
        <f>'Рейтинговая таблица организаций'!T51</f>
        <v>501</v>
      </c>
      <c r="Z62" s="49">
        <f>'Рейтинговая таблица организаций'!U51</f>
        <v>506</v>
      </c>
      <c r="AA62" s="49" t="str">
        <f>IF('Рейтинговая таблица организаций'!Z51&lt;1,"Отсутствуют условия доступности для инвалидов",(IF('Рейтинговая таблица организаций'!Z51&lt;5,"Количество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2" s="63">
        <f>'Рейтинговая таблица организаций'!Z51</f>
        <v>4</v>
      </c>
      <c r="AC62" s="49">
        <f>IF('Рейтинговая таблица организаций'!Z51&lt;1,0,(IF('Рейтинговая таблица организаций'!Z51&lt;5,20,100)))</f>
        <v>20</v>
      </c>
      <c r="AD62" s="49" t="str">
        <f>IF('Рейтинговая таблица организаций'!AA51&lt;1,"Отсутствуют условия доступности, позволяющие инвалидам получать услуги наравне с другими",(IF('Рейтинговая таблица организаций'!AA51&lt;5,"Количество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62" s="49">
        <f>'Рейтинговая таблица организаций'!AA51</f>
        <v>6</v>
      </c>
      <c r="AF62" s="49">
        <f>IF('Рейтинговая таблица организаций'!AA51&lt;1,0,(IF('Рейтинговая таблица организаций'!AA51&lt;5,20,100)))</f>
        <v>100</v>
      </c>
      <c r="AG62" s="49" t="s">
        <v>269</v>
      </c>
      <c r="AH62" s="49">
        <f>'Рейтинговая таблица организаций'!AB51</f>
        <v>45</v>
      </c>
      <c r="AI62" s="49">
        <f>'Рейтинговая таблица организаций'!AC51</f>
        <v>45</v>
      </c>
      <c r="AJ62" s="49" t="s">
        <v>270</v>
      </c>
      <c r="AK62" s="49">
        <f>'Рейтинговая таблица организаций'!AH51</f>
        <v>491</v>
      </c>
      <c r="AL62" s="49">
        <f>'Рейтинговая таблица организаций'!AI51</f>
        <v>506</v>
      </c>
      <c r="AM62" s="49" t="s">
        <v>271</v>
      </c>
      <c r="AN62" s="49">
        <f>'Рейтинговая таблица организаций'!AJ51</f>
        <v>491</v>
      </c>
      <c r="AO62" s="49">
        <f>'Рейтинговая таблица организаций'!AK51</f>
        <v>506</v>
      </c>
      <c r="AP62" s="49" t="s">
        <v>272</v>
      </c>
      <c r="AQ62" s="49">
        <f>'Рейтинговая таблица организаций'!AL51</f>
        <v>427</v>
      </c>
      <c r="AR62" s="49">
        <f>'Рейтинговая таблица организаций'!AM51</f>
        <v>440</v>
      </c>
      <c r="AS62" s="49" t="s">
        <v>273</v>
      </c>
      <c r="AT62" s="49">
        <f>'Рейтинговая таблица организаций'!AR51</f>
        <v>506</v>
      </c>
      <c r="AU62" s="49">
        <f>'Рейтинговая таблица организаций'!AS51</f>
        <v>506</v>
      </c>
      <c r="AV62" s="49" t="s">
        <v>274</v>
      </c>
      <c r="AW62" s="49">
        <f>'Рейтинговая таблица организаций'!AT51</f>
        <v>491</v>
      </c>
      <c r="AX62" s="49">
        <f>'Рейтинговая таблица организаций'!AU51</f>
        <v>506</v>
      </c>
      <c r="AY62" s="49" t="s">
        <v>275</v>
      </c>
      <c r="AZ62" s="49">
        <f>'Рейтинговая таблица организаций'!AV51</f>
        <v>501</v>
      </c>
      <c r="BA62" s="49">
        <f>'Рейтинговая таблица организаций'!AW51</f>
        <v>506</v>
      </c>
    </row>
    <row r="63" spans="1:53" ht="15.75" x14ac:dyDescent="0.25">
      <c r="A63" s="110">
        <f>Лист1!A51</f>
        <v>103</v>
      </c>
      <c r="B63" s="46" t="str">
        <f>'для bus.gov.ru'!B52</f>
        <v>МБУ ДО «Центр детского творчества»</v>
      </c>
      <c r="C63" s="46">
        <f>'для bus.gov.ru'!C52</f>
        <v>2400</v>
      </c>
      <c r="D63" s="46">
        <f>'для bus.gov.ru'!D52</f>
        <v>596</v>
      </c>
      <c r="E63" s="46">
        <f>'для bus.gov.ru'!E52</f>
        <v>0.24833333333333332</v>
      </c>
      <c r="F63" s="47" t="s">
        <v>264</v>
      </c>
      <c r="G63" s="48">
        <f>'Рейтинговая таблица организаций'!D52</f>
        <v>8</v>
      </c>
      <c r="H63" s="48">
        <f>'Рейтинговая таблица организаций'!E52</f>
        <v>10</v>
      </c>
      <c r="I63" s="47" t="s">
        <v>265</v>
      </c>
      <c r="J63" s="48">
        <f>'Рейтинговая таблица организаций'!F52</f>
        <v>34</v>
      </c>
      <c r="K63" s="48">
        <f>'Рейтинговая таблица организаций'!G52</f>
        <v>38</v>
      </c>
      <c r="L63" s="49" t="str">
        <f>IF('Рейтинговая таблица организаций'!H52&lt;1,"Отсутствуют или не функционируют дистанционные способы взаимодействия",(IF('Рейтинговая таблица организаций'!H52&lt;4,"В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3" s="49">
        <f>'Рейтинговая таблица организаций'!H52</f>
        <v>6</v>
      </c>
      <c r="N63" s="49">
        <f>IF('Рейтинговая таблица организаций'!H52&lt;1,0,(IF('Рейтинговая таблица организаций'!H52&lt;4,30,100)))</f>
        <v>100</v>
      </c>
      <c r="O63" s="49" t="s">
        <v>266</v>
      </c>
      <c r="P63" s="49">
        <f>'Рейтинговая таблица организаций'!I52</f>
        <v>369</v>
      </c>
      <c r="Q63" s="49">
        <f>'Рейтинговая таблица организаций'!J52</f>
        <v>376</v>
      </c>
      <c r="R63" s="49" t="s">
        <v>267</v>
      </c>
      <c r="S63" s="49">
        <f>'Рейтинговая таблица организаций'!K52</f>
        <v>277</v>
      </c>
      <c r="T63" s="49">
        <f>'Рейтинговая таблица организаций'!L52</f>
        <v>277</v>
      </c>
      <c r="U63" s="49" t="str">
        <f>IF('Рейтинговая таблица организаций'!Q52&lt;1,"Отсутствуют комфортные условия",(IF('Рейтинговая таблица организаций'!Q52&lt;5,"Количество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3" s="49">
        <f>'Рейтинговая таблица организаций'!Q52</f>
        <v>5</v>
      </c>
      <c r="W63" s="49">
        <f>IF('Рейтинговая таблица организаций'!Q52&lt;1,0,(IF('Рейтинговая таблица организаций'!Q52&lt;4,20,100)))</f>
        <v>100</v>
      </c>
      <c r="X63" s="49" t="s">
        <v>268</v>
      </c>
      <c r="Y63" s="49">
        <f>'Рейтинговая таблица организаций'!T52</f>
        <v>591</v>
      </c>
      <c r="Z63" s="49">
        <f>'Рейтинговая таблица организаций'!U52</f>
        <v>596</v>
      </c>
      <c r="AA63" s="49" t="str">
        <f>IF('Рейтинговая таблица организаций'!Z52&lt;1,"Отсутствуют условия доступности для инвалидов",(IF('Рейтинговая таблица организаций'!Z52&lt;5,"Количество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3" s="63">
        <f>'Рейтинговая таблица организаций'!Z52</f>
        <v>3</v>
      </c>
      <c r="AC63" s="49">
        <f>IF('Рейтинговая таблица организаций'!Z52&lt;1,0,(IF('Рейтинговая таблица организаций'!Z52&lt;5,20,100)))</f>
        <v>20</v>
      </c>
      <c r="AD63" s="49" t="str">
        <f>IF('Рейтинговая таблица организаций'!AA52&lt;1,"Отсутствуют условия доступности, позволяющие инвалидам получать услуги наравне с другими",(IF('Рейтинговая таблица организаций'!AA52&lt;5,"Количество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63" s="49">
        <f>'Рейтинговая таблица организаций'!AA52</f>
        <v>2</v>
      </c>
      <c r="AF63" s="49">
        <f>IF('Рейтинговая таблица организаций'!AA52&lt;1,0,(IF('Рейтинговая таблица организаций'!AA52&lt;5,20,100)))</f>
        <v>20</v>
      </c>
      <c r="AG63" s="49" t="s">
        <v>269</v>
      </c>
      <c r="AH63" s="49">
        <f>'Рейтинговая таблица организаций'!AB52</f>
        <v>55</v>
      </c>
      <c r="AI63" s="49">
        <f>'Рейтинговая таблица организаций'!AC52</f>
        <v>56</v>
      </c>
      <c r="AJ63" s="49" t="s">
        <v>270</v>
      </c>
      <c r="AK63" s="49">
        <f>'Рейтинговая таблица организаций'!AH52</f>
        <v>585</v>
      </c>
      <c r="AL63" s="49">
        <f>'Рейтинговая таблица организаций'!AI52</f>
        <v>596</v>
      </c>
      <c r="AM63" s="49" t="s">
        <v>271</v>
      </c>
      <c r="AN63" s="49">
        <f>'Рейтинговая таблица организаций'!AJ52</f>
        <v>591</v>
      </c>
      <c r="AO63" s="49">
        <f>'Рейтинговая таблица организаций'!AK52</f>
        <v>596</v>
      </c>
      <c r="AP63" s="49" t="s">
        <v>272</v>
      </c>
      <c r="AQ63" s="49">
        <f>'Рейтинговая таблица организаций'!AL52</f>
        <v>303</v>
      </c>
      <c r="AR63" s="49">
        <f>'Рейтинговая таблица организаций'!AM52</f>
        <v>309</v>
      </c>
      <c r="AS63" s="49" t="s">
        <v>273</v>
      </c>
      <c r="AT63" s="49">
        <f>'Рейтинговая таблица организаций'!AR52</f>
        <v>591</v>
      </c>
      <c r="AU63" s="49">
        <f>'Рейтинговая таблица организаций'!AS52</f>
        <v>596</v>
      </c>
      <c r="AV63" s="49" t="s">
        <v>274</v>
      </c>
      <c r="AW63" s="49">
        <f>'Рейтинговая таблица организаций'!AT52</f>
        <v>591</v>
      </c>
      <c r="AX63" s="49">
        <f>'Рейтинговая таблица организаций'!AU52</f>
        <v>596</v>
      </c>
      <c r="AY63" s="49" t="s">
        <v>275</v>
      </c>
      <c r="AZ63" s="49">
        <f>'Рейтинговая таблица организаций'!AV52</f>
        <v>579</v>
      </c>
      <c r="BA63" s="49">
        <f>'Рейтинговая таблица организаций'!AW52</f>
        <v>596</v>
      </c>
    </row>
    <row r="64" spans="1:53" ht="15.75" x14ac:dyDescent="0.25">
      <c r="A64" s="110">
        <f>Лист1!A52</f>
        <v>104</v>
      </c>
      <c r="B64" s="46" t="str">
        <f>'для bus.gov.ru'!B53</f>
        <v>МБОУ ДОД «Детский Морской Центр «Алые паруса»</v>
      </c>
      <c r="C64" s="46">
        <f>'для bus.gov.ru'!C53</f>
        <v>1252</v>
      </c>
      <c r="D64" s="46">
        <f>'для bus.gov.ru'!D53</f>
        <v>483</v>
      </c>
      <c r="E64" s="46">
        <f>'для bus.gov.ru'!E53</f>
        <v>0.38578274760383385</v>
      </c>
      <c r="F64" s="47" t="s">
        <v>264</v>
      </c>
      <c r="G64" s="48">
        <f>'Рейтинговая таблица организаций'!D53</f>
        <v>7</v>
      </c>
      <c r="H64" s="48">
        <f>'Рейтинговая таблица организаций'!E53</f>
        <v>11</v>
      </c>
      <c r="I64" s="47" t="s">
        <v>265</v>
      </c>
      <c r="J64" s="48">
        <f>'Рейтинговая таблица организаций'!F53</f>
        <v>27.5</v>
      </c>
      <c r="K64" s="48">
        <f>'Рейтинговая таблица организаций'!G53</f>
        <v>37</v>
      </c>
      <c r="L64" s="49" t="str">
        <f>IF('Рейтинговая таблица организаций'!H53&lt;1,"Отсутствуют или не функционируют дистанционные способы взаимодействия",(IF('Рейтинговая таблица организаций'!H53&lt;4,"В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4" s="49">
        <f>'Рейтинговая таблица организаций'!H53</f>
        <v>5</v>
      </c>
      <c r="N64" s="49">
        <f>IF('Рейтинговая таблица организаций'!H53&lt;1,0,(IF('Рейтинговая таблица организаций'!H53&lt;4,30,100)))</f>
        <v>100</v>
      </c>
      <c r="O64" s="49" t="s">
        <v>266</v>
      </c>
      <c r="P64" s="49">
        <f>'Рейтинговая таблица организаций'!I53</f>
        <v>435</v>
      </c>
      <c r="Q64" s="49">
        <f>'Рейтинговая таблица организаций'!J53</f>
        <v>439</v>
      </c>
      <c r="R64" s="49" t="s">
        <v>267</v>
      </c>
      <c r="S64" s="49">
        <f>'Рейтинговая таблица организаций'!K53</f>
        <v>435</v>
      </c>
      <c r="T64" s="49">
        <f>'Рейтинговая таблица организаций'!L53</f>
        <v>435</v>
      </c>
      <c r="U64" s="49" t="str">
        <f>IF('Рейтинговая таблица организаций'!Q53&lt;1,"Отсутствуют комфортные условия",(IF('Рейтинговая таблица организаций'!Q53&lt;5,"Количество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4" s="49">
        <f>'Рейтинговая таблица организаций'!Q53</f>
        <v>5</v>
      </c>
      <c r="W64" s="49">
        <f>IF('Рейтинговая таблица организаций'!Q53&lt;1,0,(IF('Рейтинговая таблица организаций'!Q53&lt;4,20,100)))</f>
        <v>100</v>
      </c>
      <c r="X64" s="49" t="s">
        <v>268</v>
      </c>
      <c r="Y64" s="49">
        <f>'Рейтинговая таблица организаций'!T53</f>
        <v>479</v>
      </c>
      <c r="Z64" s="49">
        <f>'Рейтинговая таблица организаций'!U53</f>
        <v>483</v>
      </c>
      <c r="AA64" s="49" t="str">
        <f>IF('Рейтинговая таблица организаций'!Z53&lt;1,"Отсутствуют условия доступности для инвалидов",(IF('Рейтинговая таблица организаций'!Z53&lt;5,"Количество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4" s="63">
        <f>'Рейтинговая таблица организаций'!Z53</f>
        <v>1</v>
      </c>
      <c r="AC64" s="49">
        <f>IF('Рейтинговая таблица организаций'!Z53&lt;1,0,(IF('Рейтинговая таблица организаций'!Z53&lt;5,20,100)))</f>
        <v>20</v>
      </c>
      <c r="AD64" s="49" t="str">
        <f>IF('Рейтинговая таблица организаций'!AA53&lt;1,"Отсутствуют условия доступности, позволяющие инвалидам получать услуги наравне с другими",(IF('Рейтинговая таблица организаций'!AA53&lt;5,"Количество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64" s="49">
        <f>'Рейтинговая таблица организаций'!AA53</f>
        <v>1</v>
      </c>
      <c r="AF64" s="49">
        <f>IF('Рейтинговая таблица организаций'!AA53&lt;1,0,(IF('Рейтинговая таблица организаций'!AA53&lt;5,20,100)))</f>
        <v>20</v>
      </c>
      <c r="AG64" s="49" t="s">
        <v>269</v>
      </c>
      <c r="AH64" s="49">
        <f>'Рейтинговая таблица организаций'!AB53</f>
        <v>75</v>
      </c>
      <c r="AI64" s="49">
        <f>'Рейтинговая таблица организаций'!AC53</f>
        <v>76</v>
      </c>
      <c r="AJ64" s="49" t="s">
        <v>270</v>
      </c>
      <c r="AK64" s="49">
        <f>'Рейтинговая таблица организаций'!AH53</f>
        <v>469</v>
      </c>
      <c r="AL64" s="49">
        <f>'Рейтинговая таблица организаций'!AI53</f>
        <v>483</v>
      </c>
      <c r="AM64" s="49" t="s">
        <v>271</v>
      </c>
      <c r="AN64" s="49">
        <f>'Рейтинговая таблица организаций'!AJ53</f>
        <v>469</v>
      </c>
      <c r="AO64" s="49">
        <f>'Рейтинговая таблица организаций'!AK53</f>
        <v>483</v>
      </c>
      <c r="AP64" s="49" t="s">
        <v>272</v>
      </c>
      <c r="AQ64" s="49">
        <f>'Рейтинговая таблица организаций'!AL53</f>
        <v>416</v>
      </c>
      <c r="AR64" s="49">
        <f>'Рейтинговая таблица организаций'!AM53</f>
        <v>428</v>
      </c>
      <c r="AS64" s="49" t="s">
        <v>273</v>
      </c>
      <c r="AT64" s="49">
        <f>'Рейтинговая таблица организаций'!AR53</f>
        <v>483</v>
      </c>
      <c r="AU64" s="49">
        <f>'Рейтинговая таблица организаций'!AS53</f>
        <v>483</v>
      </c>
      <c r="AV64" s="49" t="s">
        <v>274</v>
      </c>
      <c r="AW64" s="49">
        <f>'Рейтинговая таблица организаций'!AT53</f>
        <v>469</v>
      </c>
      <c r="AX64" s="49">
        <f>'Рейтинговая таблица организаций'!AU53</f>
        <v>483</v>
      </c>
      <c r="AY64" s="49" t="s">
        <v>275</v>
      </c>
      <c r="AZ64" s="49">
        <f>'Рейтинговая таблица организаций'!AV53</f>
        <v>479</v>
      </c>
      <c r="BA64" s="49">
        <f>'Рейтинговая таблица организаций'!AW53</f>
        <v>483</v>
      </c>
    </row>
    <row r="65" spans="1:53" ht="15.75" x14ac:dyDescent="0.25">
      <c r="A65" s="110">
        <f>Лист1!A53</f>
        <v>105</v>
      </c>
      <c r="B65" s="46" t="str">
        <f>'для bus.gov.ru'!B54</f>
        <v>МБОУ ДОД «Муниципальный центр хореографического искусства – народный ансамбль «Асса»</v>
      </c>
      <c r="C65" s="46">
        <f>'для bus.gov.ru'!C54</f>
        <v>157</v>
      </c>
      <c r="D65" s="46">
        <f>'для bus.gov.ru'!D54</f>
        <v>63</v>
      </c>
      <c r="E65" s="46">
        <f>'для bus.gov.ru'!E54</f>
        <v>0.40127388535031849</v>
      </c>
      <c r="F65" s="47" t="s">
        <v>264</v>
      </c>
      <c r="G65" s="48">
        <f>'Рейтинговая таблица организаций'!D54</f>
        <v>9</v>
      </c>
      <c r="H65" s="48">
        <f>'Рейтинговая таблица организаций'!E54</f>
        <v>10</v>
      </c>
      <c r="I65" s="47" t="s">
        <v>265</v>
      </c>
      <c r="J65" s="48">
        <f>'Рейтинговая таблица организаций'!F54</f>
        <v>33</v>
      </c>
      <c r="K65" s="48">
        <f>'Рейтинговая таблица организаций'!G54</f>
        <v>37</v>
      </c>
      <c r="L65" s="49" t="str">
        <f>IF('Рейтинговая таблица организаций'!H54&lt;1,"Отсутствуют или не функционируют дистанционные способы взаимодействия",(IF('Рейтинговая таблица организаций'!H54&lt;4,"В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5" s="49">
        <f>'Рейтинговая таблица организаций'!H54</f>
        <v>6</v>
      </c>
      <c r="N65" s="49">
        <f>IF('Рейтинговая таблица организаций'!H54&lt;1,0,(IF('Рейтинговая таблица организаций'!H54&lt;4,30,100)))</f>
        <v>100</v>
      </c>
      <c r="O65" s="49" t="s">
        <v>266</v>
      </c>
      <c r="P65" s="49">
        <f>'Рейтинговая таблица организаций'!I54</f>
        <v>49</v>
      </c>
      <c r="Q65" s="49">
        <f>'Рейтинговая таблица организаций'!J54</f>
        <v>50</v>
      </c>
      <c r="R65" s="49" t="s">
        <v>267</v>
      </c>
      <c r="S65" s="49">
        <f>'Рейтинговая таблица организаций'!K54</f>
        <v>50</v>
      </c>
      <c r="T65" s="49">
        <f>'Рейтинговая таблица организаций'!L54</f>
        <v>50</v>
      </c>
      <c r="U65" s="49" t="str">
        <f>IF('Рейтинговая таблица организаций'!Q54&lt;1,"Отсутствуют комфортные условия",(IF('Рейтинговая таблица организаций'!Q54&lt;5,"Количество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5" s="49">
        <f>'Рейтинговая таблица организаций'!Q54</f>
        <v>5</v>
      </c>
      <c r="W65" s="49">
        <f>IF('Рейтинговая таблица организаций'!Q54&lt;1,0,(IF('Рейтинговая таблица организаций'!Q54&lt;4,20,100)))</f>
        <v>100</v>
      </c>
      <c r="X65" s="49" t="s">
        <v>268</v>
      </c>
      <c r="Y65" s="49">
        <f>'Рейтинговая таблица организаций'!T54</f>
        <v>63</v>
      </c>
      <c r="Z65" s="49">
        <f>'Рейтинговая таблица организаций'!U54</f>
        <v>63</v>
      </c>
      <c r="AA65" s="49" t="str">
        <f>IF('Рейтинговая таблица организаций'!Z54&lt;1,"Отсутствуют условия доступности для инвалидов",(IF('Рейтинговая таблица организаций'!Z54&lt;5,"Количество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5" s="63">
        <f>'Рейтинговая таблица организаций'!Z54</f>
        <v>2</v>
      </c>
      <c r="AC65" s="49">
        <f>IF('Рейтинговая таблица организаций'!Z54&lt;1,0,(IF('Рейтинговая таблица организаций'!Z54&lt;5,20,100)))</f>
        <v>20</v>
      </c>
      <c r="AD65" s="49" t="str">
        <f>IF('Рейтинговая таблица организаций'!AA54&lt;1,"Отсутствуют условия доступности, позволяющие инвалидам получать услуги наравне с другими",(IF('Рейтинговая таблица организаций'!AA54&lt;5,"Количество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65" s="49">
        <f>'Рейтинговая таблица организаций'!AA54</f>
        <v>2</v>
      </c>
      <c r="AF65" s="49">
        <f>IF('Рейтинговая таблица организаций'!AA54&lt;1,0,(IF('Рейтинговая таблица организаций'!AA54&lt;5,20,100)))</f>
        <v>20</v>
      </c>
      <c r="AG65" s="49" t="s">
        <v>269</v>
      </c>
      <c r="AH65" s="49">
        <f>'Рейтинговая таблица организаций'!AB54</f>
        <v>10</v>
      </c>
      <c r="AI65" s="49">
        <f>'Рейтинговая таблица организаций'!AC54</f>
        <v>10</v>
      </c>
      <c r="AJ65" s="49" t="s">
        <v>270</v>
      </c>
      <c r="AK65" s="49">
        <f>'Рейтинговая таблица организаций'!AH54</f>
        <v>63</v>
      </c>
      <c r="AL65" s="49">
        <f>'Рейтинговая таблица организаций'!AI54</f>
        <v>63</v>
      </c>
      <c r="AM65" s="49" t="s">
        <v>271</v>
      </c>
      <c r="AN65" s="49">
        <f>'Рейтинговая таблица организаций'!AJ54</f>
        <v>63</v>
      </c>
      <c r="AO65" s="49">
        <f>'Рейтинговая таблица организаций'!AK54</f>
        <v>63</v>
      </c>
      <c r="AP65" s="49" t="s">
        <v>272</v>
      </c>
      <c r="AQ65" s="49">
        <f>'Рейтинговая таблица организаций'!AL54</f>
        <v>49</v>
      </c>
      <c r="AR65" s="49">
        <f>'Рейтинговая таблица организаций'!AM54</f>
        <v>49</v>
      </c>
      <c r="AS65" s="49" t="s">
        <v>273</v>
      </c>
      <c r="AT65" s="49">
        <f>'Рейтинговая таблица организаций'!AR54</f>
        <v>63</v>
      </c>
      <c r="AU65" s="49">
        <f>'Рейтинговая таблица организаций'!AS54</f>
        <v>63</v>
      </c>
      <c r="AV65" s="49" t="s">
        <v>274</v>
      </c>
      <c r="AW65" s="49">
        <f>'Рейтинговая таблица организаций'!AT54</f>
        <v>62</v>
      </c>
      <c r="AX65" s="49">
        <f>'Рейтинговая таблица организаций'!AU54</f>
        <v>63</v>
      </c>
      <c r="AY65" s="49" t="s">
        <v>275</v>
      </c>
      <c r="AZ65" s="49">
        <f>'Рейтинговая таблица организаций'!AV54</f>
        <v>62</v>
      </c>
      <c r="BA65" s="49">
        <f>'Рейтинговая таблица организаций'!AW54</f>
        <v>63</v>
      </c>
    </row>
    <row r="66" spans="1:53" ht="15.75" x14ac:dyDescent="0.25">
      <c r="A66" s="110">
        <f>Лист1!A54</f>
        <v>106</v>
      </c>
      <c r="B66" s="46" t="str">
        <f>'для bus.gov.ru'!B55</f>
        <v>МБОУ ДО «Детская школа искусств №1 им.П.Чайковского»</v>
      </c>
      <c r="C66" s="46">
        <f>'для bus.gov.ru'!C55</f>
        <v>440</v>
      </c>
      <c r="D66" s="46">
        <f>'для bus.gov.ru'!D55</f>
        <v>173</v>
      </c>
      <c r="E66" s="46">
        <f>'для bus.gov.ru'!E55</f>
        <v>0.39318181818181819</v>
      </c>
      <c r="F66" s="47" t="s">
        <v>264</v>
      </c>
      <c r="G66" s="48">
        <f>'Рейтинговая таблица организаций'!D55</f>
        <v>8.5</v>
      </c>
      <c r="H66" s="48">
        <f>'Рейтинговая таблица организаций'!E55</f>
        <v>10</v>
      </c>
      <c r="I66" s="47" t="s">
        <v>265</v>
      </c>
      <c r="J66" s="48">
        <f>'Рейтинговая таблица организаций'!F55</f>
        <v>27.5</v>
      </c>
      <c r="K66" s="48">
        <f>'Рейтинговая таблица организаций'!G55</f>
        <v>38</v>
      </c>
      <c r="L66" s="49" t="str">
        <f>IF('Рейтинговая таблица организаций'!H55&lt;1,"Отсутствуют или не функционируют дистанционные способы взаимодействия",(IF('Рейтинговая таблица организаций'!H55&lt;4,"В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6" s="49">
        <f>'Рейтинговая таблица организаций'!H55</f>
        <v>4</v>
      </c>
      <c r="N66" s="49">
        <f>IF('Рейтинговая таблица организаций'!H55&lt;1,0,(IF('Рейтинговая таблица организаций'!H55&lt;4,30,100)))</f>
        <v>100</v>
      </c>
      <c r="O66" s="49" t="s">
        <v>266</v>
      </c>
      <c r="P66" s="49">
        <f>'Рейтинговая таблица организаций'!I55</f>
        <v>148</v>
      </c>
      <c r="Q66" s="49">
        <f>'Рейтинговая таблица организаций'!J55</f>
        <v>148</v>
      </c>
      <c r="R66" s="49" t="s">
        <v>267</v>
      </c>
      <c r="S66" s="49">
        <f>'Рейтинговая таблица организаций'!K55</f>
        <v>139</v>
      </c>
      <c r="T66" s="49">
        <f>'Рейтинговая таблица организаций'!L55</f>
        <v>140</v>
      </c>
      <c r="U66" s="49" t="str">
        <f>IF('Рейтинговая таблица организаций'!Q55&lt;1,"Отсутствуют комфортные условия",(IF('Рейтинговая таблица организаций'!Q55&lt;5,"Количество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6" s="49">
        <f>'Рейтинговая таблица организаций'!Q55</f>
        <v>5</v>
      </c>
      <c r="W66" s="49">
        <f>IF('Рейтинговая таблица организаций'!Q55&lt;1,0,(IF('Рейтинговая таблица организаций'!Q55&lt;4,20,100)))</f>
        <v>100</v>
      </c>
      <c r="X66" s="49" t="s">
        <v>268</v>
      </c>
      <c r="Y66" s="49">
        <f>'Рейтинговая таблица организаций'!T55</f>
        <v>173</v>
      </c>
      <c r="Z66" s="49">
        <f>'Рейтинговая таблица организаций'!U55</f>
        <v>173</v>
      </c>
      <c r="AA66" s="49" t="str">
        <f>IF('Рейтинговая таблица организаций'!Z55&lt;1,"Отсутствуют условия доступности для инвалидов",(IF('Рейтинговая таблица организаций'!Z55&lt;5,"Количество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6" s="63">
        <f>'Рейтинговая таблица организаций'!Z55</f>
        <v>1</v>
      </c>
      <c r="AC66" s="49">
        <f>IF('Рейтинговая таблица организаций'!Z55&lt;1,0,(IF('Рейтинговая таблица организаций'!Z55&lt;5,20,100)))</f>
        <v>20</v>
      </c>
      <c r="AD66" s="49" t="str">
        <f>IF('Рейтинговая таблица организаций'!AA55&lt;1,"Отсутствуют условия доступности, позволяющие инвалидам получать услуги наравне с другими",(IF('Рейтинговая таблица организаций'!AA55&lt;5,"Количество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66" s="49">
        <f>'Рейтинговая таблица организаций'!AA55</f>
        <v>1</v>
      </c>
      <c r="AF66" s="49">
        <f>IF('Рейтинговая таблица организаций'!AA55&lt;1,0,(IF('Рейтинговая таблица организаций'!AA55&lt;5,20,100)))</f>
        <v>20</v>
      </c>
      <c r="AG66" s="49" t="s">
        <v>269</v>
      </c>
      <c r="AH66" s="49">
        <f>'Рейтинговая таблица организаций'!AB55</f>
        <v>61</v>
      </c>
      <c r="AI66" s="49">
        <f>'Рейтинговая таблица организаций'!AC55</f>
        <v>62</v>
      </c>
      <c r="AJ66" s="49" t="s">
        <v>270</v>
      </c>
      <c r="AK66" s="49">
        <f>'Рейтинговая таблица организаций'!AH55</f>
        <v>173</v>
      </c>
      <c r="AL66" s="49">
        <f>'Рейтинговая таблица организаций'!AI55</f>
        <v>173</v>
      </c>
      <c r="AM66" s="49" t="s">
        <v>271</v>
      </c>
      <c r="AN66" s="49">
        <f>'Рейтинговая таблица организаций'!AJ55</f>
        <v>170</v>
      </c>
      <c r="AO66" s="49">
        <f>'Рейтинговая таблица организаций'!AK55</f>
        <v>173</v>
      </c>
      <c r="AP66" s="49" t="s">
        <v>272</v>
      </c>
      <c r="AQ66" s="49">
        <f>'Рейтинговая таблица организаций'!AL55</f>
        <v>130</v>
      </c>
      <c r="AR66" s="49">
        <f>'Рейтинговая таблица организаций'!AM55</f>
        <v>134</v>
      </c>
      <c r="AS66" s="49" t="s">
        <v>273</v>
      </c>
      <c r="AT66" s="49">
        <f>'Рейтинговая таблица организаций'!AR55</f>
        <v>172</v>
      </c>
      <c r="AU66" s="49">
        <f>'Рейтинговая таблица организаций'!AS55</f>
        <v>173</v>
      </c>
      <c r="AV66" s="49" t="s">
        <v>274</v>
      </c>
      <c r="AW66" s="49">
        <f>'Рейтинговая таблица организаций'!AT55</f>
        <v>173</v>
      </c>
      <c r="AX66" s="49">
        <f>'Рейтинговая таблица организаций'!AU55</f>
        <v>173</v>
      </c>
      <c r="AY66" s="49" t="s">
        <v>275</v>
      </c>
      <c r="AZ66" s="49">
        <f>'Рейтинговая таблица организаций'!AV55</f>
        <v>172</v>
      </c>
      <c r="BA66" s="49">
        <f>'Рейтинговая таблица организаций'!AW55</f>
        <v>173</v>
      </c>
    </row>
    <row r="67" spans="1:53" ht="15.75" x14ac:dyDescent="0.25">
      <c r="A67" s="110">
        <f>Лист1!A55</f>
        <v>107</v>
      </c>
      <c r="B67" s="46" t="str">
        <f>'для bus.gov.ru'!B56</f>
        <v>МБОУ ДО «Детская школа искусств № 2»</v>
      </c>
      <c r="C67" s="46">
        <f>'для bus.gov.ru'!C56</f>
        <v>320</v>
      </c>
      <c r="D67" s="46">
        <f>'для bus.gov.ru'!D56</f>
        <v>106</v>
      </c>
      <c r="E67" s="46">
        <f>'для bus.gov.ru'!E56</f>
        <v>0.33124999999999999</v>
      </c>
      <c r="F67" s="47" t="s">
        <v>264</v>
      </c>
      <c r="G67" s="48">
        <f>'Рейтинговая таблица организаций'!D56</f>
        <v>9.5</v>
      </c>
      <c r="H67" s="48">
        <f>'Рейтинговая таблица организаций'!E56</f>
        <v>11</v>
      </c>
      <c r="I67" s="47" t="s">
        <v>265</v>
      </c>
      <c r="J67" s="48">
        <f>'Рейтинговая таблица организаций'!F56</f>
        <v>30.5</v>
      </c>
      <c r="K67" s="48">
        <f>'Рейтинговая таблица организаций'!G56</f>
        <v>38</v>
      </c>
      <c r="L67" s="49" t="str">
        <f>IF('Рейтинговая таблица организаций'!H56&lt;1,"Отсутствуют или не функционируют дистанционные способы взаимодействия",(IF('Рейтинговая таблица организаций'!H56&lt;4,"В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7" s="49">
        <f>'Рейтинговая таблица организаций'!H56</f>
        <v>6</v>
      </c>
      <c r="N67" s="49">
        <f>IF('Рейтинговая таблица организаций'!H56&lt;1,0,(IF('Рейтинговая таблица организаций'!H56&lt;4,30,100)))</f>
        <v>100</v>
      </c>
      <c r="O67" s="49" t="s">
        <v>266</v>
      </c>
      <c r="P67" s="49">
        <f>'Рейтинговая таблица организаций'!I56</f>
        <v>102</v>
      </c>
      <c r="Q67" s="49">
        <f>'Рейтинговая таблица организаций'!J56</f>
        <v>103</v>
      </c>
      <c r="R67" s="49" t="s">
        <v>267</v>
      </c>
      <c r="S67" s="49">
        <f>'Рейтинговая таблица организаций'!K56</f>
        <v>100</v>
      </c>
      <c r="T67" s="49">
        <f>'Рейтинговая таблица организаций'!L56</f>
        <v>103</v>
      </c>
      <c r="U67" s="49" t="str">
        <f>IF('Рейтинговая таблица организаций'!Q56&lt;1,"Отсутствуют комфортные условия",(IF('Рейтинговая таблица организаций'!Q56&lt;5,"Количество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7" s="49">
        <f>'Рейтинговая таблица организаций'!Q56</f>
        <v>5</v>
      </c>
      <c r="W67" s="49">
        <f>IF('Рейтинговая таблица организаций'!Q56&lt;1,0,(IF('Рейтинговая таблица организаций'!Q56&lt;4,20,100)))</f>
        <v>100</v>
      </c>
      <c r="X67" s="49" t="s">
        <v>268</v>
      </c>
      <c r="Y67" s="49">
        <f>'Рейтинговая таблица организаций'!T56</f>
        <v>106</v>
      </c>
      <c r="Z67" s="49">
        <f>'Рейтинговая таблица организаций'!U56</f>
        <v>106</v>
      </c>
      <c r="AA67" s="49" t="str">
        <f>IF('Рейтинговая таблица организаций'!Z56&lt;1,"Отсутствуют условия доступности для инвалидов",(IF('Рейтинговая таблица организаций'!Z56&lt;5,"Количество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7" s="63">
        <f>'Рейтинговая таблица организаций'!Z56</f>
        <v>3</v>
      </c>
      <c r="AC67" s="49">
        <f>IF('Рейтинговая таблица организаций'!Z56&lt;1,0,(IF('Рейтинговая таблица организаций'!Z56&lt;5,20,100)))</f>
        <v>20</v>
      </c>
      <c r="AD67" s="49" t="str">
        <f>IF('Рейтинговая таблица организаций'!AA56&lt;1,"Отсутствуют условия доступности, позволяющие инвалидам получать услуги наравне с другими",(IF('Рейтинговая таблица организаций'!AA56&lt;5,"Количество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67" s="49">
        <f>'Рейтинговая таблица организаций'!AA56</f>
        <v>1</v>
      </c>
      <c r="AF67" s="49">
        <f>IF('Рейтинговая таблица организаций'!AA56&lt;1,0,(IF('Рейтинговая таблица организаций'!AA56&lt;5,20,100)))</f>
        <v>20</v>
      </c>
      <c r="AG67" s="49" t="s">
        <v>269</v>
      </c>
      <c r="AH67" s="49">
        <f>'Рейтинговая таблица организаций'!AB56</f>
        <v>10</v>
      </c>
      <c r="AI67" s="49">
        <f>'Рейтинговая таблица организаций'!AC56</f>
        <v>10</v>
      </c>
      <c r="AJ67" s="49" t="s">
        <v>270</v>
      </c>
      <c r="AK67" s="49">
        <f>'Рейтинговая таблица организаций'!AH56</f>
        <v>106</v>
      </c>
      <c r="AL67" s="49">
        <f>'Рейтинговая таблица организаций'!AI56</f>
        <v>106</v>
      </c>
      <c r="AM67" s="49" t="s">
        <v>271</v>
      </c>
      <c r="AN67" s="49">
        <f>'Рейтинговая таблица организаций'!AJ56</f>
        <v>104</v>
      </c>
      <c r="AO67" s="49">
        <f>'Рейтинговая таблица организаций'!AK56</f>
        <v>106</v>
      </c>
      <c r="AP67" s="49" t="s">
        <v>272</v>
      </c>
      <c r="AQ67" s="49">
        <f>'Рейтинговая таблица организаций'!AL56</f>
        <v>102</v>
      </c>
      <c r="AR67" s="49">
        <f>'Рейтинговая таблица организаций'!AM56</f>
        <v>104</v>
      </c>
      <c r="AS67" s="49" t="s">
        <v>273</v>
      </c>
      <c r="AT67" s="49">
        <f>'Рейтинговая таблица организаций'!AR56</f>
        <v>106</v>
      </c>
      <c r="AU67" s="49">
        <f>'Рейтинговая таблица организаций'!AS56</f>
        <v>106</v>
      </c>
      <c r="AV67" s="49" t="s">
        <v>274</v>
      </c>
      <c r="AW67" s="49">
        <f>'Рейтинговая таблица организаций'!AT56</f>
        <v>105</v>
      </c>
      <c r="AX67" s="49">
        <f>'Рейтинговая таблица организаций'!AU56</f>
        <v>106</v>
      </c>
      <c r="AY67" s="49" t="s">
        <v>275</v>
      </c>
      <c r="AZ67" s="49">
        <f>'Рейтинговая таблица организаций'!AV56</f>
        <v>105</v>
      </c>
      <c r="BA67" s="49">
        <f>'Рейтинговая таблица организаций'!AW56</f>
        <v>106</v>
      </c>
    </row>
    <row r="68" spans="1:53" ht="15.75" x14ac:dyDescent="0.25">
      <c r="A68" s="110">
        <f>Лист1!A56</f>
        <v>108</v>
      </c>
      <c r="B68" s="46" t="str">
        <f>'для bus.gov.ru'!B57</f>
        <v>МБОУ ДО «Детская школа искусств №3 им.А.Цурмилова»</v>
      </c>
      <c r="C68" s="46">
        <f>'для bus.gov.ru'!C57</f>
        <v>577</v>
      </c>
      <c r="D68" s="46">
        <f>'для bus.gov.ru'!D57</f>
        <v>191</v>
      </c>
      <c r="E68" s="46">
        <f>'для bus.gov.ru'!E57</f>
        <v>0.33102253032928941</v>
      </c>
      <c r="F68" s="47" t="s">
        <v>264</v>
      </c>
      <c r="G68" s="48">
        <f>'Рейтинговая таблица организаций'!D57</f>
        <v>10</v>
      </c>
      <c r="H68" s="48">
        <f>'Рейтинговая таблица организаций'!E57</f>
        <v>11</v>
      </c>
      <c r="I68" s="47" t="s">
        <v>265</v>
      </c>
      <c r="J68" s="48">
        <f>'Рейтинговая таблица организаций'!F57</f>
        <v>36</v>
      </c>
      <c r="K68" s="48">
        <f>'Рейтинговая таблица организаций'!G57</f>
        <v>38</v>
      </c>
      <c r="L68" s="49" t="str">
        <f>IF('Рейтинговая таблица организаций'!H57&lt;1,"Отсутствуют или не функционируют дистанционные способы взаимодействия",(IF('Рейтинговая таблица организаций'!H57&lt;4,"В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8" s="49">
        <f>'Рейтинговая таблица организаций'!H57</f>
        <v>5</v>
      </c>
      <c r="N68" s="49">
        <f>IF('Рейтинговая таблица организаций'!H57&lt;1,0,(IF('Рейтинговая таблица организаций'!H57&lt;4,30,100)))</f>
        <v>100</v>
      </c>
      <c r="O68" s="49" t="s">
        <v>266</v>
      </c>
      <c r="P68" s="49">
        <f>'Рейтинговая таблица организаций'!I57</f>
        <v>153</v>
      </c>
      <c r="Q68" s="49">
        <f>'Рейтинговая таблица организаций'!J57</f>
        <v>157</v>
      </c>
      <c r="R68" s="49" t="s">
        <v>267</v>
      </c>
      <c r="S68" s="49">
        <f>'Рейтинговая таблица организаций'!K57</f>
        <v>121</v>
      </c>
      <c r="T68" s="49">
        <f>'Рейтинговая таблица организаций'!L57</f>
        <v>123</v>
      </c>
      <c r="U68" s="49" t="str">
        <f>IF('Рейтинговая таблица организаций'!Q57&lt;1,"Отсутствуют комфортные условия",(IF('Рейтинговая таблица организаций'!Q57&lt;5,"Количество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8" s="49">
        <f>'Рейтинговая таблица организаций'!Q57</f>
        <v>5</v>
      </c>
      <c r="W68" s="49">
        <f>IF('Рейтинговая таблица организаций'!Q57&lt;1,0,(IF('Рейтинговая таблица организаций'!Q57&lt;4,20,100)))</f>
        <v>100</v>
      </c>
      <c r="X68" s="49" t="s">
        <v>268</v>
      </c>
      <c r="Y68" s="49">
        <f>'Рейтинговая таблица организаций'!T57</f>
        <v>191</v>
      </c>
      <c r="Z68" s="49">
        <f>'Рейтинговая таблица организаций'!U57</f>
        <v>191</v>
      </c>
      <c r="AA68" s="49" t="str">
        <f>IF('Рейтинговая таблица организаций'!Z57&lt;1,"Отсутствуют условия доступности для инвалидов",(IF('Рейтинговая таблица организаций'!Z57&lt;5,"Количество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8" s="63">
        <f>'Рейтинговая таблица организаций'!Z57</f>
        <v>2</v>
      </c>
      <c r="AC68" s="49">
        <f>IF('Рейтинговая таблица организаций'!Z57&lt;1,0,(IF('Рейтинговая таблица организаций'!Z57&lt;5,20,100)))</f>
        <v>20</v>
      </c>
      <c r="AD68" s="49" t="str">
        <f>IF('Рейтинговая таблица организаций'!AA57&lt;1,"Отсутствуют условия доступности, позволяющие инвалидам получать услуги наравне с другими",(IF('Рейтинговая таблица организаций'!AA57&lt;5,"Количество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68" s="49">
        <f>'Рейтинговая таблица организаций'!AA57</f>
        <v>1</v>
      </c>
      <c r="AF68" s="49">
        <f>IF('Рейтинговая таблица организаций'!AA57&lt;1,0,(IF('Рейтинговая таблица организаций'!AA57&lt;5,20,100)))</f>
        <v>20</v>
      </c>
      <c r="AG68" s="49" t="s">
        <v>269</v>
      </c>
      <c r="AH68" s="49">
        <f>'Рейтинговая таблица организаций'!AB57</f>
        <v>36</v>
      </c>
      <c r="AI68" s="49">
        <f>'Рейтинговая таблица организаций'!AC57</f>
        <v>36</v>
      </c>
      <c r="AJ68" s="49" t="s">
        <v>270</v>
      </c>
      <c r="AK68" s="49">
        <f>'Рейтинговая таблица организаций'!AH57</f>
        <v>191</v>
      </c>
      <c r="AL68" s="49">
        <f>'Рейтинговая таблица организаций'!AI57</f>
        <v>191</v>
      </c>
      <c r="AM68" s="49" t="s">
        <v>271</v>
      </c>
      <c r="AN68" s="49">
        <f>'Рейтинговая таблица организаций'!AJ57</f>
        <v>186</v>
      </c>
      <c r="AO68" s="49">
        <f>'Рейтинговая таблица организаций'!AK57</f>
        <v>191</v>
      </c>
      <c r="AP68" s="49" t="s">
        <v>272</v>
      </c>
      <c r="AQ68" s="49">
        <f>'Рейтинговая таблица организаций'!AL57</f>
        <v>117</v>
      </c>
      <c r="AR68" s="49">
        <f>'Рейтинговая таблица организаций'!AM57</f>
        <v>117</v>
      </c>
      <c r="AS68" s="49" t="s">
        <v>273</v>
      </c>
      <c r="AT68" s="49">
        <f>'Рейтинговая таблица организаций'!AR57</f>
        <v>190</v>
      </c>
      <c r="AU68" s="49">
        <f>'Рейтинговая таблица организаций'!AS57</f>
        <v>191</v>
      </c>
      <c r="AV68" s="49" t="s">
        <v>274</v>
      </c>
      <c r="AW68" s="49">
        <f>'Рейтинговая таблица организаций'!AT57</f>
        <v>191</v>
      </c>
      <c r="AX68" s="49">
        <f>'Рейтинговая таблица организаций'!AU57</f>
        <v>191</v>
      </c>
      <c r="AY68" s="49" t="s">
        <v>275</v>
      </c>
      <c r="AZ68" s="49">
        <f>'Рейтинговая таблица организаций'!AV57</f>
        <v>191</v>
      </c>
      <c r="BA68" s="49">
        <f>'Рейтинговая таблица организаций'!AW57</f>
        <v>191</v>
      </c>
    </row>
    <row r="69" spans="1:53" ht="15.75" x14ac:dyDescent="0.25">
      <c r="A69" s="110">
        <f>Лист1!A57</f>
        <v>109</v>
      </c>
      <c r="B69" s="46" t="str">
        <f>'для bus.gov.ru'!B58</f>
        <v>МБОУ ДО «Детская школа искусств № 4»</v>
      </c>
      <c r="C69" s="46">
        <f>'для bus.gov.ru'!C58</f>
        <v>907</v>
      </c>
      <c r="D69" s="46">
        <f>'для bus.gov.ru'!D58</f>
        <v>361</v>
      </c>
      <c r="E69" s="46">
        <f>'для bus.gov.ru'!E58</f>
        <v>0.3980154355016538</v>
      </c>
      <c r="F69" s="47" t="s">
        <v>264</v>
      </c>
      <c r="G69" s="48">
        <f>'Рейтинговая таблица организаций'!D58</f>
        <v>9</v>
      </c>
      <c r="H69" s="48">
        <f>'Рейтинговая таблица организаций'!E58</f>
        <v>11</v>
      </c>
      <c r="I69" s="47" t="s">
        <v>265</v>
      </c>
      <c r="J69" s="48">
        <f>'Рейтинговая таблица организаций'!F58</f>
        <v>25.5</v>
      </c>
      <c r="K69" s="48">
        <f>'Рейтинговая таблица организаций'!G58</f>
        <v>38</v>
      </c>
      <c r="L69" s="49" t="str">
        <f>IF('Рейтинговая таблица организаций'!H58&lt;1,"Отсутствуют или не функционируют дистанционные способы взаимодействия",(IF('Рейтинговая таблица организаций'!H58&lt;4,"В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69" s="49">
        <f>'Рейтинговая таблица организаций'!H58</f>
        <v>6</v>
      </c>
      <c r="N69" s="49">
        <f>IF('Рейтинговая таблица организаций'!H58&lt;1,0,(IF('Рейтинговая таблица организаций'!H58&lt;4,30,100)))</f>
        <v>100</v>
      </c>
      <c r="O69" s="49" t="s">
        <v>266</v>
      </c>
      <c r="P69" s="49">
        <f>'Рейтинговая таблица организаций'!I58</f>
        <v>350</v>
      </c>
      <c r="Q69" s="49">
        <f>'Рейтинговая таблица организаций'!J58</f>
        <v>353</v>
      </c>
      <c r="R69" s="49" t="s">
        <v>267</v>
      </c>
      <c r="S69" s="49">
        <f>'Рейтинговая таблица организаций'!K58</f>
        <v>341</v>
      </c>
      <c r="T69" s="49">
        <f>'Рейтинговая таблица организаций'!L58</f>
        <v>347</v>
      </c>
      <c r="U69" s="49" t="str">
        <f>IF('Рейтинговая таблица организаций'!Q58&lt;1,"Отсутствуют комфортные условия",(IF('Рейтинговая таблица организаций'!Q58&lt;5,"Количество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69" s="49">
        <f>'Рейтинговая таблица организаций'!Q58</f>
        <v>5</v>
      </c>
      <c r="W69" s="49">
        <f>IF('Рейтинговая таблица организаций'!Q58&lt;1,0,(IF('Рейтинговая таблица организаций'!Q58&lt;4,20,100)))</f>
        <v>100</v>
      </c>
      <c r="X69" s="49" t="s">
        <v>268</v>
      </c>
      <c r="Y69" s="49">
        <f>'Рейтинговая таблица организаций'!T58</f>
        <v>358</v>
      </c>
      <c r="Z69" s="49">
        <f>'Рейтинговая таблица организаций'!U58</f>
        <v>361</v>
      </c>
      <c r="AA69" s="49" t="str">
        <f>IF('Рейтинговая таблица организаций'!Z58&lt;1,"Отсутствуют условия доступности для инвалидов",(IF('Рейтинговая таблица организаций'!Z58&lt;5,"Количество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69" s="63">
        <f>'Рейтинговая таблица организаций'!Z58</f>
        <v>2</v>
      </c>
      <c r="AC69" s="49">
        <f>IF('Рейтинговая таблица организаций'!Z58&lt;1,0,(IF('Рейтинговая таблица организаций'!Z58&lt;5,20,100)))</f>
        <v>20</v>
      </c>
      <c r="AD69" s="49" t="str">
        <f>IF('Рейтинговая таблица организаций'!AA58&lt;1,"Отсутствуют условия доступности, позволяющие инвалидам получать услуги наравне с другими",(IF('Рейтинговая таблица организаций'!AA58&lt;5,"Количество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69" s="49">
        <f>'Рейтинговая таблица организаций'!AA58</f>
        <v>1</v>
      </c>
      <c r="AF69" s="49">
        <f>IF('Рейтинговая таблица организаций'!AA58&lt;1,0,(IF('Рейтинговая таблица организаций'!AA58&lt;5,20,100)))</f>
        <v>20</v>
      </c>
      <c r="AG69" s="49" t="s">
        <v>269</v>
      </c>
      <c r="AH69" s="49">
        <f>'Рейтинговая таблица организаций'!AB58</f>
        <v>32</v>
      </c>
      <c r="AI69" s="49">
        <f>'Рейтинговая таблица организаций'!AC58</f>
        <v>32</v>
      </c>
      <c r="AJ69" s="49" t="s">
        <v>270</v>
      </c>
      <c r="AK69" s="49">
        <f>'Рейтинговая таблица организаций'!AH58</f>
        <v>361</v>
      </c>
      <c r="AL69" s="49">
        <f>'Рейтинговая таблица организаций'!AI58</f>
        <v>361</v>
      </c>
      <c r="AM69" s="49" t="s">
        <v>271</v>
      </c>
      <c r="AN69" s="49">
        <f>'Рейтинговая таблица организаций'!AJ58</f>
        <v>354</v>
      </c>
      <c r="AO69" s="49">
        <f>'Рейтинговая таблица организаций'!AK58</f>
        <v>361</v>
      </c>
      <c r="AP69" s="49" t="s">
        <v>272</v>
      </c>
      <c r="AQ69" s="49">
        <f>'Рейтинговая таблица организаций'!AL58</f>
        <v>342</v>
      </c>
      <c r="AR69" s="49">
        <f>'Рейтинговая таблица организаций'!AM58</f>
        <v>348</v>
      </c>
      <c r="AS69" s="49" t="s">
        <v>273</v>
      </c>
      <c r="AT69" s="49">
        <f>'Рейтинговая таблица организаций'!AR58</f>
        <v>358</v>
      </c>
      <c r="AU69" s="49">
        <f>'Рейтинговая таблица организаций'!AS58</f>
        <v>361</v>
      </c>
      <c r="AV69" s="49" t="s">
        <v>274</v>
      </c>
      <c r="AW69" s="49">
        <f>'Рейтинговая таблица организаций'!AT58</f>
        <v>354</v>
      </c>
      <c r="AX69" s="49">
        <f>'Рейтинговая таблица организаций'!AU58</f>
        <v>361</v>
      </c>
      <c r="AY69" s="49" t="s">
        <v>275</v>
      </c>
      <c r="AZ69" s="49">
        <f>'Рейтинговая таблица организаций'!AV58</f>
        <v>358</v>
      </c>
      <c r="BA69" s="49">
        <f>'Рейтинговая таблица организаций'!AW58</f>
        <v>361</v>
      </c>
    </row>
    <row r="70" spans="1:53" ht="15.75" x14ac:dyDescent="0.25">
      <c r="A70" s="110">
        <f>Лист1!A58</f>
        <v>110</v>
      </c>
      <c r="B70" s="46" t="str">
        <f>'для bus.gov.ru'!B59</f>
        <v>МБОУ ДО «Детская школа искусств № 5 им.Т.Мурадова»</v>
      </c>
      <c r="C70" s="46">
        <f>'для bus.gov.ru'!C59</f>
        <v>526</v>
      </c>
      <c r="D70" s="46">
        <f>'для bus.gov.ru'!D59</f>
        <v>211</v>
      </c>
      <c r="E70" s="46">
        <f>'для bus.gov.ru'!E59</f>
        <v>0.40114068441064638</v>
      </c>
      <c r="F70" s="47" t="s">
        <v>264</v>
      </c>
      <c r="G70" s="48">
        <f>'Рейтинговая таблица организаций'!D59</f>
        <v>7</v>
      </c>
      <c r="H70" s="48">
        <f>'Рейтинговая таблица организаций'!E59</f>
        <v>10</v>
      </c>
      <c r="I70" s="47" t="s">
        <v>265</v>
      </c>
      <c r="J70" s="48">
        <f>'Рейтинговая таблица организаций'!F59</f>
        <v>25.5</v>
      </c>
      <c r="K70" s="48">
        <f>'Рейтинговая таблица организаций'!G59</f>
        <v>38</v>
      </c>
      <c r="L70" s="49" t="str">
        <f>IF('Рейтинговая таблица организаций'!H59&lt;1,"Отсутствуют или не функционируют дистанционные способы взаимодействия",(IF('Рейтинговая таблица организаций'!H59&lt;4,"В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70" s="49">
        <f>'Рейтинговая таблица организаций'!H59</f>
        <v>6</v>
      </c>
      <c r="N70" s="49">
        <f>IF('Рейтинговая таблица организаций'!H59&lt;1,0,(IF('Рейтинговая таблица организаций'!H59&lt;4,30,100)))</f>
        <v>100</v>
      </c>
      <c r="O70" s="49" t="s">
        <v>266</v>
      </c>
      <c r="P70" s="49">
        <f>'Рейтинговая таблица организаций'!I59</f>
        <v>191</v>
      </c>
      <c r="Q70" s="49">
        <f>'Рейтинговая таблица организаций'!J59</f>
        <v>196</v>
      </c>
      <c r="R70" s="49" t="s">
        <v>267</v>
      </c>
      <c r="S70" s="49">
        <f>'Рейтинговая таблица организаций'!K59</f>
        <v>180</v>
      </c>
      <c r="T70" s="49">
        <f>'Рейтинговая таблица организаций'!L59</f>
        <v>180</v>
      </c>
      <c r="U70" s="49" t="str">
        <f>IF('Рейтинговая таблица организаций'!Q59&lt;1,"Отсутствуют комфортные условия",(IF('Рейтинговая таблица организаций'!Q59&lt;5,"Количество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70" s="49">
        <f>'Рейтинговая таблица организаций'!Q59</f>
        <v>5</v>
      </c>
      <c r="W70" s="49">
        <f>IF('Рейтинговая таблица организаций'!Q59&lt;1,0,(IF('Рейтинговая таблица организаций'!Q59&lt;4,20,100)))</f>
        <v>100</v>
      </c>
      <c r="X70" s="49" t="s">
        <v>268</v>
      </c>
      <c r="Y70" s="49">
        <f>'Рейтинговая таблица организаций'!T59</f>
        <v>205</v>
      </c>
      <c r="Z70" s="49">
        <f>'Рейтинговая таблица организаций'!U59</f>
        <v>211</v>
      </c>
      <c r="AA70" s="49" t="str">
        <f>IF('Рейтинговая таблица организаций'!Z59&lt;1,"Отсутствуют условия доступности для инвалидов",(IF('Рейтинговая таблица организаций'!Z59&lt;5,"Количество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 s="63">
        <f>'Рейтинговая таблица организаций'!Z59</f>
        <v>0</v>
      </c>
      <c r="AC70" s="49">
        <f>IF('Рейтинговая таблица организаций'!Z59&lt;1,0,(IF('Рейтинговая таблица организаций'!Z59&lt;5,20,100)))</f>
        <v>0</v>
      </c>
      <c r="AD70" s="49" t="str">
        <f>IF('Рейтинговая таблица организаций'!AA59&lt;1,"Отсутствуют условия доступности, позволяющие инвалидам получать услуги наравне с другими",(IF('Рейтинговая таблица организаций'!AA59&lt;5,"Количество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70" s="49">
        <f>'Рейтинговая таблица организаций'!AA59</f>
        <v>2</v>
      </c>
      <c r="AF70" s="49">
        <f>IF('Рейтинговая таблица организаций'!AA59&lt;1,0,(IF('Рейтинговая таблица организаций'!AA59&lt;5,20,100)))</f>
        <v>20</v>
      </c>
      <c r="AG70" s="49" t="s">
        <v>269</v>
      </c>
      <c r="AH70" s="49">
        <f>'Рейтинговая таблица организаций'!AB59</f>
        <v>25</v>
      </c>
      <c r="AI70" s="49">
        <f>'Рейтинговая таблица организаций'!AC59</f>
        <v>25</v>
      </c>
      <c r="AJ70" s="49" t="s">
        <v>270</v>
      </c>
      <c r="AK70" s="49">
        <f>'Рейтинговая таблица организаций'!AH59</f>
        <v>205</v>
      </c>
      <c r="AL70" s="49">
        <f>'Рейтинговая таблица организаций'!AI59</f>
        <v>211</v>
      </c>
      <c r="AM70" s="49" t="s">
        <v>271</v>
      </c>
      <c r="AN70" s="49">
        <f>'Рейтинговая таблица организаций'!AJ59</f>
        <v>205</v>
      </c>
      <c r="AO70" s="49">
        <f>'Рейтинговая таблица организаций'!AK59</f>
        <v>211</v>
      </c>
      <c r="AP70" s="49" t="s">
        <v>272</v>
      </c>
      <c r="AQ70" s="49">
        <f>'Рейтинговая таблица организаций'!AL59</f>
        <v>169</v>
      </c>
      <c r="AR70" s="49">
        <f>'Рейтинговая таблица организаций'!AM59</f>
        <v>169</v>
      </c>
      <c r="AS70" s="49" t="s">
        <v>273</v>
      </c>
      <c r="AT70" s="49">
        <f>'Рейтинговая таблица организаций'!AR59</f>
        <v>205</v>
      </c>
      <c r="AU70" s="49">
        <f>'Рейтинговая таблица организаций'!AS59</f>
        <v>211</v>
      </c>
      <c r="AV70" s="49" t="s">
        <v>274</v>
      </c>
      <c r="AW70" s="49">
        <f>'Рейтинговая таблица организаций'!AT59</f>
        <v>211</v>
      </c>
      <c r="AX70" s="49">
        <f>'Рейтинговая таблица организаций'!AU59</f>
        <v>211</v>
      </c>
      <c r="AY70" s="49" t="s">
        <v>275</v>
      </c>
      <c r="AZ70" s="49">
        <f>'Рейтинговая таблица организаций'!AV59</f>
        <v>207</v>
      </c>
      <c r="BA70" s="49">
        <f>'Рейтинговая таблица организаций'!AW59</f>
        <v>211</v>
      </c>
    </row>
    <row r="71" spans="1:53" ht="15.75" x14ac:dyDescent="0.25">
      <c r="A71" s="110">
        <f>Лист1!A59</f>
        <v>111</v>
      </c>
      <c r="B71" s="46" t="str">
        <f>'для bus.gov.ru'!B60</f>
        <v>МБОУ ДО «Детская школа искусств № 6 им. С. Керимова»</v>
      </c>
      <c r="C71" s="46">
        <f>'для bus.gov.ru'!C60</f>
        <v>576</v>
      </c>
      <c r="D71" s="46">
        <f>'для bus.gov.ru'!D60</f>
        <v>231</v>
      </c>
      <c r="E71" s="46">
        <f>'для bus.gov.ru'!E60</f>
        <v>0.40104166666666669</v>
      </c>
      <c r="F71" s="47" t="s">
        <v>264</v>
      </c>
      <c r="G71" s="48">
        <f>'Рейтинговая таблица организаций'!D60</f>
        <v>6.5</v>
      </c>
      <c r="H71" s="48">
        <f>'Рейтинговая таблица организаций'!E60</f>
        <v>11</v>
      </c>
      <c r="I71" s="47" t="s">
        <v>265</v>
      </c>
      <c r="J71" s="48">
        <f>'Рейтинговая таблица организаций'!F60</f>
        <v>26</v>
      </c>
      <c r="K71" s="48">
        <f>'Рейтинговая таблица организаций'!G60</f>
        <v>37</v>
      </c>
      <c r="L71" s="49" t="str">
        <f>IF('Рейтинговая таблица организаций'!H60&lt;1,"Отсутствуют или не функционируют дистанционные способы взаимодействия",(IF('Рейтинговая таблица организаций'!H60&lt;4,"В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71" s="49">
        <f>'Рейтинговая таблица организаций'!H60</f>
        <v>4</v>
      </c>
      <c r="N71" s="49">
        <f>IF('Рейтинговая таблица организаций'!H60&lt;1,0,(IF('Рейтинговая таблица организаций'!H60&lt;4,30,100)))</f>
        <v>100</v>
      </c>
      <c r="O71" s="49" t="s">
        <v>266</v>
      </c>
      <c r="P71" s="49">
        <f>'Рейтинговая таблица организаций'!I60</f>
        <v>206</v>
      </c>
      <c r="Q71" s="49">
        <f>'Рейтинговая таблица организаций'!J60</f>
        <v>212</v>
      </c>
      <c r="R71" s="49" t="s">
        <v>267</v>
      </c>
      <c r="S71" s="49">
        <f>'Рейтинговая таблица организаций'!K60</f>
        <v>154</v>
      </c>
      <c r="T71" s="49">
        <f>'Рейтинговая таблица организаций'!L60</f>
        <v>158</v>
      </c>
      <c r="U71" s="49" t="str">
        <f>IF('Рейтинговая таблица организаций'!Q60&lt;1,"Отсутствуют комфортные условия",(IF('Рейтинговая таблица организаций'!Q60&lt;5,"Количество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71" s="49">
        <f>'Рейтинговая таблица организаций'!Q60</f>
        <v>5</v>
      </c>
      <c r="W71" s="49">
        <f>IF('Рейтинговая таблица организаций'!Q60&lt;1,0,(IF('Рейтинговая таблица организаций'!Q60&lt;4,20,100)))</f>
        <v>100</v>
      </c>
      <c r="X71" s="49" t="s">
        <v>268</v>
      </c>
      <c r="Y71" s="49">
        <f>'Рейтинговая таблица организаций'!T60</f>
        <v>225</v>
      </c>
      <c r="Z71" s="49">
        <f>'Рейтинговая таблица организаций'!U60</f>
        <v>231</v>
      </c>
      <c r="AA71" s="49" t="str">
        <f>IF('Рейтинговая таблица организаций'!Z60&lt;1,"Отсутствуют условия доступности для инвалидов",(IF('Рейтинговая таблица организаций'!Z60&lt;5,"Количество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 s="63">
        <f>'Рейтинговая таблица организаций'!Z60</f>
        <v>0</v>
      </c>
      <c r="AC71" s="49">
        <f>IF('Рейтинговая таблица организаций'!Z60&lt;1,0,(IF('Рейтинговая таблица организаций'!Z60&lt;5,20,100)))</f>
        <v>0</v>
      </c>
      <c r="AD71" s="49" t="str">
        <f>IF('Рейтинговая таблица организаций'!AA60&lt;1,"Отсутствуют условия доступности, позволяющие инвалидам получать услуги наравне с другими",(IF('Рейтинговая таблица организаций'!AA60&lt;5,"Количество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71" s="49">
        <f>'Рейтинговая таблица организаций'!AA60</f>
        <v>2</v>
      </c>
      <c r="AF71" s="49">
        <f>IF('Рейтинговая таблица организаций'!AA60&lt;1,0,(IF('Рейтинговая таблица организаций'!AA60&lt;5,20,100)))</f>
        <v>20</v>
      </c>
      <c r="AG71" s="49" t="s">
        <v>269</v>
      </c>
      <c r="AH71" s="49">
        <f>'Рейтинговая таблица организаций'!AB60</f>
        <v>18</v>
      </c>
      <c r="AI71" s="49">
        <f>'Рейтинговая таблица организаций'!AC60</f>
        <v>18</v>
      </c>
      <c r="AJ71" s="49" t="s">
        <v>270</v>
      </c>
      <c r="AK71" s="49">
        <f>'Рейтинговая таблица организаций'!AH60</f>
        <v>229</v>
      </c>
      <c r="AL71" s="49">
        <f>'Рейтинговая таблица организаций'!AI60</f>
        <v>231</v>
      </c>
      <c r="AM71" s="49" t="s">
        <v>271</v>
      </c>
      <c r="AN71" s="49">
        <f>'Рейтинговая таблица организаций'!AJ60</f>
        <v>229</v>
      </c>
      <c r="AO71" s="49">
        <f>'Рейтинговая таблица организаций'!AK60</f>
        <v>231</v>
      </c>
      <c r="AP71" s="49" t="s">
        <v>272</v>
      </c>
      <c r="AQ71" s="49">
        <f>'Рейтинговая таблица организаций'!AL60</f>
        <v>146</v>
      </c>
      <c r="AR71" s="49">
        <f>'Рейтинговая таблица организаций'!AM60</f>
        <v>148</v>
      </c>
      <c r="AS71" s="49" t="s">
        <v>273</v>
      </c>
      <c r="AT71" s="49">
        <f>'Рейтинговая таблица организаций'!AR60</f>
        <v>231</v>
      </c>
      <c r="AU71" s="49">
        <f>'Рейтинговая таблица организаций'!AS60</f>
        <v>231</v>
      </c>
      <c r="AV71" s="49" t="s">
        <v>274</v>
      </c>
      <c r="AW71" s="49">
        <f>'Рейтинговая таблица организаций'!AT60</f>
        <v>229</v>
      </c>
      <c r="AX71" s="49">
        <f>'Рейтинговая таблица организаций'!AU60</f>
        <v>231</v>
      </c>
      <c r="AY71" s="49" t="s">
        <v>275</v>
      </c>
      <c r="AZ71" s="49">
        <f>'Рейтинговая таблица организаций'!AV60</f>
        <v>225</v>
      </c>
      <c r="BA71" s="49">
        <f>'Рейтинговая таблица организаций'!AW60</f>
        <v>231</v>
      </c>
    </row>
    <row r="72" spans="1:53" ht="15.75" x14ac:dyDescent="0.25">
      <c r="A72" s="110">
        <f>Лист1!A60</f>
        <v>112</v>
      </c>
      <c r="B72" s="46" t="str">
        <f>'для bus.gov.ru'!B61</f>
        <v>МБОУ ДО «Детская школа искусств № 7»</v>
      </c>
      <c r="C72" s="46">
        <f>'для bus.gov.ru'!C61</f>
        <v>834</v>
      </c>
      <c r="D72" s="46">
        <f>'для bus.gov.ru'!D61</f>
        <v>335</v>
      </c>
      <c r="E72" s="46">
        <f>'для bus.gov.ru'!E61</f>
        <v>0.40167865707434053</v>
      </c>
      <c r="F72" s="47" t="s">
        <v>264</v>
      </c>
      <c r="G72" s="48">
        <f>'Рейтинговая таблица организаций'!D61</f>
        <v>7.5</v>
      </c>
      <c r="H72" s="48">
        <f>'Рейтинговая таблица организаций'!E61</f>
        <v>11</v>
      </c>
      <c r="I72" s="47" t="s">
        <v>265</v>
      </c>
      <c r="J72" s="48">
        <f>'Рейтинговая таблица организаций'!F61</f>
        <v>18</v>
      </c>
      <c r="K72" s="48">
        <f>'Рейтинговая таблица организаций'!G61</f>
        <v>37</v>
      </c>
      <c r="L72" s="49" t="str">
        <f>IF('Рейтинговая таблица организаций'!H61&lt;1,"Отсутствуют или не функционируют дистанционные способы взаимодействия",(IF('Рейтинговая таблица организаций'!H61&lt;4,"В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В наличии и функционируют более трех  дистанционных способов взаимодействия</v>
      </c>
      <c r="M72" s="49">
        <f>'Рейтинговая таблица организаций'!H61</f>
        <v>3</v>
      </c>
      <c r="N72" s="49">
        <f>IF('Рейтинговая таблица организаций'!H61&lt;1,0,(IF('Рейтинговая таблица организаций'!H61&lt;4,30,100)))</f>
        <v>30</v>
      </c>
      <c r="O72" s="49" t="s">
        <v>266</v>
      </c>
      <c r="P72" s="49">
        <f>'Рейтинговая таблица организаций'!I61</f>
        <v>292</v>
      </c>
      <c r="Q72" s="49">
        <f>'Рейтинговая таблица организаций'!J61</f>
        <v>301</v>
      </c>
      <c r="R72" s="49" t="s">
        <v>267</v>
      </c>
      <c r="S72" s="49">
        <f>'Рейтинговая таблица организаций'!K61</f>
        <v>279</v>
      </c>
      <c r="T72" s="49">
        <f>'Рейтинговая таблица организаций'!L61</f>
        <v>287</v>
      </c>
      <c r="U72" s="49" t="str">
        <f>IF('Рейтинговая таблица организаций'!Q61&lt;1,"Отсутствуют комфортные условия",(IF('Рейтинговая таблица организаций'!Q61&lt;5,"Количество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72" s="49">
        <f>'Рейтинговая таблица организаций'!Q61</f>
        <v>5</v>
      </c>
      <c r="W72" s="49">
        <f>IF('Рейтинговая таблица организаций'!Q61&lt;1,0,(IF('Рейтинговая таблица организаций'!Q61&lt;4,20,100)))</f>
        <v>100</v>
      </c>
      <c r="X72" s="49" t="s">
        <v>268</v>
      </c>
      <c r="Y72" s="49">
        <f>'Рейтинговая таблица организаций'!T61</f>
        <v>325</v>
      </c>
      <c r="Z72" s="49">
        <f>'Рейтинговая таблица организаций'!U61</f>
        <v>335</v>
      </c>
      <c r="AA72" s="49" t="str">
        <f>IF('Рейтинговая таблица организаций'!Z61&lt;1,"Отсутствуют условия доступности для инвалидов",(IF('Рейтинговая таблица организаций'!Z61&lt;5,"Количество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72" s="63">
        <f>'Рейтинговая таблица организаций'!Z61</f>
        <v>1</v>
      </c>
      <c r="AC72" s="49">
        <f>IF('Рейтинговая таблица организаций'!Z61&lt;1,0,(IF('Рейтинговая таблица организаций'!Z61&lt;5,20,100)))</f>
        <v>20</v>
      </c>
      <c r="AD72" s="49" t="str">
        <f>IF('Рейтинговая таблица организаций'!AA61&lt;1,"Отсутствуют условия доступности, позволяющие инвалидам получать услуги наравне с другими",(IF('Рейтинговая таблица организаций'!AA61&lt;5,"Количество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72" s="49">
        <f>'Рейтинговая таблица организаций'!AA61</f>
        <v>2</v>
      </c>
      <c r="AF72" s="49">
        <f>IF('Рейтинговая таблица организаций'!AA61&lt;1,0,(IF('Рейтинговая таблица организаций'!AA61&lt;5,20,100)))</f>
        <v>20</v>
      </c>
      <c r="AG72" s="49" t="s">
        <v>269</v>
      </c>
      <c r="AH72" s="49">
        <f>'Рейтинговая таблица организаций'!AB61</f>
        <v>35</v>
      </c>
      <c r="AI72" s="49">
        <f>'Рейтинговая таблица организаций'!AC61</f>
        <v>35</v>
      </c>
      <c r="AJ72" s="49" t="s">
        <v>270</v>
      </c>
      <c r="AK72" s="49">
        <f>'Рейтинговая таблица организаций'!AH61</f>
        <v>332</v>
      </c>
      <c r="AL72" s="49">
        <f>'Рейтинговая таблица организаций'!AI61</f>
        <v>335</v>
      </c>
      <c r="AM72" s="49" t="s">
        <v>271</v>
      </c>
      <c r="AN72" s="49">
        <f>'Рейтинговая таблица организаций'!AJ61</f>
        <v>329</v>
      </c>
      <c r="AO72" s="49">
        <f>'Рейтинговая таблица организаций'!AK61</f>
        <v>335</v>
      </c>
      <c r="AP72" s="49" t="s">
        <v>272</v>
      </c>
      <c r="AQ72" s="49">
        <f>'Рейтинговая таблица организаций'!AL61</f>
        <v>285</v>
      </c>
      <c r="AR72" s="49">
        <f>'Рейтинговая таблица организаций'!AM61</f>
        <v>290</v>
      </c>
      <c r="AS72" s="49" t="s">
        <v>273</v>
      </c>
      <c r="AT72" s="49">
        <f>'Рейтинговая таблица организаций'!AR61</f>
        <v>332</v>
      </c>
      <c r="AU72" s="49">
        <f>'Рейтинговая таблица организаций'!AS61</f>
        <v>335</v>
      </c>
      <c r="AV72" s="49" t="s">
        <v>274</v>
      </c>
      <c r="AW72" s="49">
        <f>'Рейтинговая таблица организаций'!AT61</f>
        <v>332</v>
      </c>
      <c r="AX72" s="49">
        <f>'Рейтинговая таблица организаций'!AU61</f>
        <v>335</v>
      </c>
      <c r="AY72" s="49" t="s">
        <v>275</v>
      </c>
      <c r="AZ72" s="49">
        <f>'Рейтинговая таблица организаций'!AV61</f>
        <v>335</v>
      </c>
      <c r="BA72" s="49">
        <f>'Рейтинговая таблица организаций'!AW61</f>
        <v>335</v>
      </c>
    </row>
    <row r="73" spans="1:53" ht="15.75" x14ac:dyDescent="0.25">
      <c r="A73" s="110">
        <f>Лист1!A61</f>
        <v>113</v>
      </c>
      <c r="B73" s="46" t="str">
        <f>'для bus.gov.ru'!B62</f>
        <v>МБОУ ДО «Детская школа искусств № 8 им.А.Джалиловой»</v>
      </c>
      <c r="C73" s="46">
        <f>'для bus.gov.ru'!C62</f>
        <v>1131</v>
      </c>
      <c r="D73" s="46">
        <f>'для bus.gov.ru'!D62</f>
        <v>451</v>
      </c>
      <c r="E73" s="46">
        <f>'для bus.gov.ru'!E62</f>
        <v>0.39876215738284704</v>
      </c>
      <c r="F73" s="47" t="s">
        <v>264</v>
      </c>
      <c r="G73" s="48">
        <f>'Рейтинговая таблица организаций'!D62</f>
        <v>9</v>
      </c>
      <c r="H73" s="48">
        <f>'Рейтинговая таблица организаций'!E62</f>
        <v>10</v>
      </c>
      <c r="I73" s="47" t="s">
        <v>265</v>
      </c>
      <c r="J73" s="48">
        <f>'Рейтинговая таблица организаций'!F62</f>
        <v>33</v>
      </c>
      <c r="K73" s="48">
        <f>'Рейтинговая таблица организаций'!G62</f>
        <v>38</v>
      </c>
      <c r="L73" s="49" t="str">
        <f>IF('Рейтинговая таблица организаций'!H62&lt;1,"Отсутствуют или не функционируют дистанционные способы взаимодействия",(IF('Рейтинговая таблица организаций'!H62&lt;4,"В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В наличии и функционируют более трех  дистанционных способов взаимодействия</v>
      </c>
      <c r="M73" s="49">
        <f>'Рейтинговая таблица организаций'!H62</f>
        <v>2</v>
      </c>
      <c r="N73" s="49">
        <f>IF('Рейтинговая таблица организаций'!H62&lt;1,0,(IF('Рейтинговая таблица организаций'!H62&lt;4,30,100)))</f>
        <v>30</v>
      </c>
      <c r="O73" s="49" t="s">
        <v>266</v>
      </c>
      <c r="P73" s="49">
        <f>'Рейтинговая таблица организаций'!I62</f>
        <v>388</v>
      </c>
      <c r="Q73" s="49">
        <f>'Рейтинговая таблица организаций'!J62</f>
        <v>395</v>
      </c>
      <c r="R73" s="49" t="s">
        <v>267</v>
      </c>
      <c r="S73" s="49">
        <f>'Рейтинговая таблица организаций'!K62</f>
        <v>329</v>
      </c>
      <c r="T73" s="49">
        <f>'Рейтинговая таблица организаций'!L62</f>
        <v>335</v>
      </c>
      <c r="U73" s="49" t="str">
        <f>IF('Рейтинговая таблица организаций'!Q62&lt;1,"Отсутствуют комфортные условия",(IF('Рейтинговая таблица организаций'!Q62&lt;5,"Количество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73" s="49">
        <f>'Рейтинговая таблица организаций'!Q62</f>
        <v>5</v>
      </c>
      <c r="W73" s="49">
        <f>IF('Рейтинговая таблица организаций'!Q62&lt;1,0,(IF('Рейтинговая таблица организаций'!Q62&lt;4,20,100)))</f>
        <v>100</v>
      </c>
      <c r="X73" s="49" t="s">
        <v>268</v>
      </c>
      <c r="Y73" s="49">
        <f>'Рейтинговая таблица организаций'!T62</f>
        <v>447</v>
      </c>
      <c r="Z73" s="49">
        <f>'Рейтинговая таблица организаций'!U62</f>
        <v>451</v>
      </c>
      <c r="AA73" s="49" t="str">
        <f>IF('Рейтинговая таблица организаций'!Z62&lt;1,"Отсутствуют условия доступности для инвалидов",(IF('Рейтинговая таблица организаций'!Z62&lt;5,"Количество условий доступности организации для инвалидов (от одного до четырех)","Наличие пяти и более условий доступности для инвалидов")))</f>
        <v>Количество условий доступности организации для инвалидов (от одного до четырех)</v>
      </c>
      <c r="AB73" s="63">
        <f>'Рейтинговая таблица организаций'!Z62</f>
        <v>4</v>
      </c>
      <c r="AC73" s="49">
        <f>IF('Рейтинговая таблица организаций'!Z62&lt;1,0,(IF('Рейтинговая таблица организаций'!Z62&lt;5,20,100)))</f>
        <v>20</v>
      </c>
      <c r="AD73" s="49" t="str">
        <f>IF('Рейтинговая таблица организаций'!AA62&lt;1,"Отсутствуют условия доступности, позволяющие инвалидам получать услуги наравне с другими",(IF('Рейтинговая таблица организаций'!AA62&lt;5,"Количество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Наличие пяти и более условий  доступности</v>
      </c>
      <c r="AE73" s="49">
        <f>'Рейтинговая таблица организаций'!AA62</f>
        <v>6</v>
      </c>
      <c r="AF73" s="49">
        <f>IF('Рейтинговая таблица организаций'!AA62&lt;1,0,(IF('Рейтинговая таблица организаций'!AA62&lt;5,20,100)))</f>
        <v>100</v>
      </c>
      <c r="AG73" s="49" t="s">
        <v>269</v>
      </c>
      <c r="AH73" s="49">
        <f>'Рейтинговая таблица организаций'!AB62</f>
        <v>39</v>
      </c>
      <c r="AI73" s="49">
        <f>'Рейтинговая таблица организаций'!AC62</f>
        <v>39</v>
      </c>
      <c r="AJ73" s="49" t="s">
        <v>270</v>
      </c>
      <c r="AK73" s="49">
        <f>'Рейтинговая таблица организаций'!AH62</f>
        <v>442</v>
      </c>
      <c r="AL73" s="49">
        <f>'Рейтинговая таблица организаций'!AI62</f>
        <v>451</v>
      </c>
      <c r="AM73" s="49" t="s">
        <v>271</v>
      </c>
      <c r="AN73" s="49">
        <f>'Рейтинговая таблица организаций'!AJ62</f>
        <v>442</v>
      </c>
      <c r="AO73" s="49">
        <f>'Рейтинговая таблица организаций'!AK62</f>
        <v>451</v>
      </c>
      <c r="AP73" s="49" t="s">
        <v>272</v>
      </c>
      <c r="AQ73" s="49">
        <f>'Рейтинговая таблица организаций'!AL62</f>
        <v>341</v>
      </c>
      <c r="AR73" s="49">
        <f>'Рейтинговая таблица организаций'!AM62</f>
        <v>344</v>
      </c>
      <c r="AS73" s="49" t="s">
        <v>273</v>
      </c>
      <c r="AT73" s="49">
        <f>'Рейтинговая таблица организаций'!AR62</f>
        <v>438</v>
      </c>
      <c r="AU73" s="49">
        <f>'Рейтинговая таблица организаций'!AS62</f>
        <v>451</v>
      </c>
      <c r="AV73" s="49" t="s">
        <v>274</v>
      </c>
      <c r="AW73" s="49">
        <f>'Рейтинговая таблица организаций'!AT62</f>
        <v>442</v>
      </c>
      <c r="AX73" s="49">
        <f>'Рейтинговая таблица организаций'!AU62</f>
        <v>451</v>
      </c>
      <c r="AY73" s="49" t="s">
        <v>275</v>
      </c>
      <c r="AZ73" s="49">
        <f>'Рейтинговая таблица организаций'!AV62</f>
        <v>447</v>
      </c>
      <c r="BA73" s="49">
        <f>'Рейтинговая таблица организаций'!AW62</f>
        <v>451</v>
      </c>
    </row>
    <row r="74" spans="1:53" ht="15.75" x14ac:dyDescent="0.25">
      <c r="A74" s="110">
        <f>Лист1!A62</f>
        <v>114</v>
      </c>
      <c r="B74" s="46" t="str">
        <f>'для bus.gov.ru'!B63</f>
        <v>МБОУ ДО "Детская художественная школа"</v>
      </c>
      <c r="C74" s="46">
        <f>'для bus.gov.ru'!C63</f>
        <v>619</v>
      </c>
      <c r="D74" s="46">
        <f>'для bus.gov.ru'!D63</f>
        <v>225</v>
      </c>
      <c r="E74" s="46">
        <f>'для bus.gov.ru'!E63</f>
        <v>0.36348949919224555</v>
      </c>
      <c r="F74" s="47" t="s">
        <v>264</v>
      </c>
      <c r="G74" s="48">
        <f>'Рейтинговая таблица организаций'!D63</f>
        <v>10</v>
      </c>
      <c r="H74" s="48">
        <f>'Рейтинговая таблица организаций'!E63</f>
        <v>11</v>
      </c>
      <c r="I74" s="47" t="s">
        <v>265</v>
      </c>
      <c r="J74" s="48">
        <f>'Рейтинговая таблица организаций'!F63</f>
        <v>29.5</v>
      </c>
      <c r="K74" s="48">
        <f>'Рейтинговая таблица организаций'!G63</f>
        <v>38</v>
      </c>
      <c r="L74" s="49" t="str">
        <f>IF('Рейтинговая таблица организаций'!H63&lt;1,"Отсутствуют или не функционируют дистанционные способы взаимодействия",(IF('Рейтинговая таблица организаций'!H63&lt;4,"В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74" s="49">
        <f>'Рейтинговая таблица организаций'!H63</f>
        <v>6</v>
      </c>
      <c r="N74" s="49">
        <f>IF('Рейтинговая таблица организаций'!H63&lt;1,0,(IF('Рейтинговая таблица организаций'!H63&lt;4,30,100)))</f>
        <v>100</v>
      </c>
      <c r="O74" s="49" t="s">
        <v>266</v>
      </c>
      <c r="P74" s="49">
        <f>'Рейтинговая таблица организаций'!I63</f>
        <v>144</v>
      </c>
      <c r="Q74" s="49">
        <f>'Рейтинговая таблица организаций'!J63</f>
        <v>145</v>
      </c>
      <c r="R74" s="49" t="s">
        <v>267</v>
      </c>
      <c r="S74" s="49">
        <f>'Рейтинговая таблица организаций'!K63</f>
        <v>104</v>
      </c>
      <c r="T74" s="49">
        <f>'Рейтинговая таблица организаций'!L63</f>
        <v>105</v>
      </c>
      <c r="U74" s="49" t="str">
        <f>IF('Рейтинговая таблица организаций'!Q63&lt;1,"Отсутствуют комфортные условия",(IF('Рейтинговая таблица организаций'!Q63&lt;5,"Количество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Наличие пяти  и более комфортных условий для предоставления услуг</v>
      </c>
      <c r="V74" s="49">
        <f>'Рейтинговая таблица организаций'!Q63</f>
        <v>5</v>
      </c>
      <c r="W74" s="49">
        <f>IF('Рейтинговая таблица организаций'!Q63&lt;1,0,(IF('Рейтинговая таблица организаций'!Q63&lt;4,20,100)))</f>
        <v>100</v>
      </c>
      <c r="X74" s="49" t="s">
        <v>268</v>
      </c>
      <c r="Y74" s="49">
        <f>'Рейтинговая таблица организаций'!T63</f>
        <v>221</v>
      </c>
      <c r="Z74" s="49">
        <f>'Рейтинговая таблица организаций'!U63</f>
        <v>225</v>
      </c>
      <c r="AA74" s="49" t="str">
        <f>IF('Рейтинговая таблица организаций'!Z63&lt;1,"Отсутствуют условия доступности для инвалидов",(IF('Рейтинговая таблица организаций'!Z63&lt;5,"Количество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 s="63">
        <f>'Рейтинговая таблица организаций'!Z63</f>
        <v>0</v>
      </c>
      <c r="AC74" s="49">
        <f>IF('Рейтинговая таблица организаций'!Z63&lt;1,0,(IF('Рейтинговая таблица организаций'!Z63&lt;5,20,100)))</f>
        <v>0</v>
      </c>
      <c r="AD74" s="49" t="str">
        <f>IF('Рейтинговая таблица организаций'!AA63&lt;1,"Отсутствуют условия доступности, позволяющие инвалидам получать услуги наравне с другими",(IF('Рейтинговая таблица организаций'!AA63&lt;5,"Количество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74" s="49">
        <f>'Рейтинговая таблица организаций'!AA63</f>
        <v>1</v>
      </c>
      <c r="AF74" s="49">
        <f>IF('Рейтинговая таблица организаций'!AA63&lt;1,0,(IF('Рейтинговая таблица организаций'!AA63&lt;5,20,100)))</f>
        <v>20</v>
      </c>
      <c r="AG74" s="49" t="s">
        <v>269</v>
      </c>
      <c r="AH74" s="49">
        <f>'Рейтинговая таблица организаций'!AB63</f>
        <v>25</v>
      </c>
      <c r="AI74" s="49">
        <f>'Рейтинговая таблица организаций'!AC63</f>
        <v>25</v>
      </c>
      <c r="AJ74" s="49" t="s">
        <v>270</v>
      </c>
      <c r="AK74" s="49">
        <f>'Рейтинговая таблица организаций'!AH63</f>
        <v>219</v>
      </c>
      <c r="AL74" s="49">
        <f>'Рейтинговая таблица организаций'!AI63</f>
        <v>225</v>
      </c>
      <c r="AM74" s="49" t="s">
        <v>271</v>
      </c>
      <c r="AN74" s="49">
        <f>'Рейтинговая таблица организаций'!AJ63</f>
        <v>219</v>
      </c>
      <c r="AO74" s="49">
        <f>'Рейтинговая таблица организаций'!AK63</f>
        <v>225</v>
      </c>
      <c r="AP74" s="49" t="s">
        <v>272</v>
      </c>
      <c r="AQ74" s="49">
        <f>'Рейтинговая таблица организаций'!AL63</f>
        <v>91</v>
      </c>
      <c r="AR74" s="49">
        <f>'Рейтинговая таблица организаций'!AM63</f>
        <v>91</v>
      </c>
      <c r="AS74" s="49" t="s">
        <v>273</v>
      </c>
      <c r="AT74" s="49">
        <f>'Рейтинговая таблица организаций'!AR63</f>
        <v>221</v>
      </c>
      <c r="AU74" s="49">
        <f>'Рейтинговая таблица организаций'!AS63</f>
        <v>225</v>
      </c>
      <c r="AV74" s="49" t="s">
        <v>274</v>
      </c>
      <c r="AW74" s="49">
        <f>'Рейтинговая таблица организаций'!AT63</f>
        <v>223</v>
      </c>
      <c r="AX74" s="49">
        <f>'Рейтинговая таблица организаций'!AU63</f>
        <v>225</v>
      </c>
      <c r="AY74" s="49" t="s">
        <v>275</v>
      </c>
      <c r="AZ74" s="49">
        <f>'Рейтинговая таблица организаций'!AV63</f>
        <v>223</v>
      </c>
      <c r="BA74" s="49">
        <f>'Рейтинговая таблица организаций'!AW63</f>
        <v>225</v>
      </c>
    </row>
    <row r="75" spans="1:53" ht="15.75" x14ac:dyDescent="0.25">
      <c r="A75" s="110">
        <f>Лист1!A63</f>
        <v>0</v>
      </c>
      <c r="B75" s="46">
        <f>'для bus.gov.ru'!B64</f>
        <v>0</v>
      </c>
      <c r="C75" s="46">
        <f>'для bus.gov.ru'!C64</f>
        <v>0</v>
      </c>
      <c r="D75" s="46">
        <f>'для bus.gov.ru'!D64</f>
        <v>0</v>
      </c>
      <c r="E75" s="46">
        <f>'для bus.gov.ru'!E64</f>
        <v>0</v>
      </c>
      <c r="F75" s="47" t="s">
        <v>264</v>
      </c>
      <c r="G75" s="48">
        <f>'Рейтинговая таблица организаций'!D64</f>
        <v>0</v>
      </c>
      <c r="H75" s="48">
        <f>'Рейтинговая таблица организаций'!E64</f>
        <v>0</v>
      </c>
      <c r="I75" s="47" t="s">
        <v>265</v>
      </c>
      <c r="J75" s="48">
        <f>'Рейтинговая таблица организаций'!F64</f>
        <v>0</v>
      </c>
      <c r="K75" s="48">
        <f>'Рейтинговая таблица организаций'!G64</f>
        <v>0</v>
      </c>
      <c r="L75" s="49" t="str">
        <f>IF('Рейтинговая таблица организаций'!H64&lt;1,"Отсутствуют или не функционируют дистанционные способы взаимодействия",(IF('Рейтинговая таблица организаций'!H64&lt;4,"В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 s="49">
        <f>'Рейтинговая таблица организаций'!H64</f>
        <v>0</v>
      </c>
      <c r="N75" s="49">
        <f>IF('Рейтинговая таблица организаций'!H64&lt;1,0,(IF('Рейтинговая таблица организаций'!H64&lt;4,30,100)))</f>
        <v>0</v>
      </c>
      <c r="O75" s="49" t="s">
        <v>266</v>
      </c>
      <c r="P75" s="49">
        <f>'Рейтинговая таблица организаций'!I64</f>
        <v>0</v>
      </c>
      <c r="Q75" s="49">
        <f>'Рейтинговая таблица организаций'!J64</f>
        <v>0</v>
      </c>
      <c r="R75" s="49" t="s">
        <v>267</v>
      </c>
      <c r="S75" s="49">
        <f>'Рейтинговая таблица организаций'!K64</f>
        <v>0</v>
      </c>
      <c r="T75" s="49">
        <f>'Рейтинговая таблица организаций'!L64</f>
        <v>0</v>
      </c>
      <c r="U75" s="49" t="str">
        <f>IF('Рейтинговая таблица организаций'!Q64&lt;1,"Отсутствуют комфортные условия",(IF('Рейтинговая таблица организаций'!Q64&lt;5,"Количество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 s="49">
        <f>'Рейтинговая таблица организаций'!Q64</f>
        <v>0</v>
      </c>
      <c r="W75" s="49">
        <f>IF('Рейтинговая таблица организаций'!Q64&lt;1,0,(IF('Рейтинговая таблица организаций'!Q64&lt;4,20,100)))</f>
        <v>0</v>
      </c>
      <c r="X75" s="49" t="s">
        <v>268</v>
      </c>
      <c r="Y75" s="49">
        <f>'Рейтинговая таблица организаций'!T64</f>
        <v>0</v>
      </c>
      <c r="Z75" s="49">
        <f>'Рейтинговая таблица организаций'!U64</f>
        <v>0</v>
      </c>
      <c r="AA75" s="49" t="str">
        <f>IF('Рейтинговая таблица организаций'!Z64&lt;1,"Отсутствуют условия доступности для инвалидов",(IF('Рейтинговая таблица организаций'!Z64&lt;5,"Количество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 s="63">
        <f>'Рейтинговая таблица организаций'!Z64</f>
        <v>0</v>
      </c>
      <c r="AC75" s="49">
        <f>IF('Рейтинговая таблица организаций'!Z64&lt;1,0,(IF('Рейтинговая таблица организаций'!Z64&lt;5,20,100)))</f>
        <v>0</v>
      </c>
      <c r="AD75" s="49" t="str">
        <f>IF('Рейтинговая таблица организаций'!AA64&lt;1,"Отсутствуют условия доступности, позволяющие инвалидам получать услуги наравне с другими",(IF('Рейтинговая таблица организаций'!AA64&lt;5,"Количество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 s="49">
        <f>'Рейтинговая таблица организаций'!AA64</f>
        <v>0</v>
      </c>
      <c r="AF75" s="49">
        <f>IF('Рейтинговая таблица организаций'!AA64&lt;1,0,(IF('Рейтинговая таблица организаций'!AA64&lt;5,20,100)))</f>
        <v>0</v>
      </c>
      <c r="AG75" s="49" t="s">
        <v>269</v>
      </c>
      <c r="AH75" s="49">
        <f>'Рейтинговая таблица организаций'!AB64</f>
        <v>0</v>
      </c>
      <c r="AI75" s="49">
        <f>'Рейтинговая таблица организаций'!AC64</f>
        <v>0</v>
      </c>
      <c r="AJ75" s="49" t="s">
        <v>270</v>
      </c>
      <c r="AK75" s="49">
        <f>'Рейтинговая таблица организаций'!AH64</f>
        <v>0</v>
      </c>
      <c r="AL75" s="49">
        <f>'Рейтинговая таблица организаций'!AI64</f>
        <v>0</v>
      </c>
      <c r="AM75" s="49" t="s">
        <v>271</v>
      </c>
      <c r="AN75" s="49">
        <f>'Рейтинговая таблица организаций'!AJ64</f>
        <v>0</v>
      </c>
      <c r="AO75" s="49">
        <f>'Рейтинговая таблица организаций'!AK64</f>
        <v>0</v>
      </c>
      <c r="AP75" s="49" t="s">
        <v>272</v>
      </c>
      <c r="AQ75" s="49">
        <f>'Рейтинговая таблица организаций'!AL64</f>
        <v>0</v>
      </c>
      <c r="AR75" s="49">
        <f>'Рейтинговая таблица организаций'!AM64</f>
        <v>0</v>
      </c>
      <c r="AS75" s="49" t="s">
        <v>273</v>
      </c>
      <c r="AT75" s="49">
        <f>'Рейтинговая таблица организаций'!AR64</f>
        <v>0</v>
      </c>
      <c r="AU75" s="49">
        <f>'Рейтинговая таблица организаций'!AS64</f>
        <v>0</v>
      </c>
      <c r="AV75" s="49" t="s">
        <v>274</v>
      </c>
      <c r="AW75" s="49">
        <f>'Рейтинговая таблица организаций'!AT64</f>
        <v>0</v>
      </c>
      <c r="AX75" s="49">
        <f>'Рейтинговая таблица организаций'!AU64</f>
        <v>0</v>
      </c>
      <c r="AY75" s="49" t="s">
        <v>275</v>
      </c>
      <c r="AZ75" s="49">
        <f>'Рейтинговая таблица организаций'!AV64</f>
        <v>0</v>
      </c>
      <c r="BA75" s="49">
        <f>'Рейтинговая таблица организаций'!AW64</f>
        <v>0</v>
      </c>
    </row>
    <row r="76" spans="1:53" ht="15.75" x14ac:dyDescent="0.25">
      <c r="A76" s="110">
        <f>Лист1!A64</f>
        <v>0</v>
      </c>
      <c r="B76" s="46">
        <f>'для bus.gov.ru'!B65</f>
        <v>0</v>
      </c>
      <c r="C76" s="46">
        <f>'для bus.gov.ru'!C65</f>
        <v>0</v>
      </c>
      <c r="D76" s="46">
        <f>'для bus.gov.ru'!D65</f>
        <v>0</v>
      </c>
      <c r="E76" s="46">
        <f>'для bus.gov.ru'!E65</f>
        <v>0</v>
      </c>
      <c r="F76" s="47" t="s">
        <v>264</v>
      </c>
      <c r="G76" s="48">
        <f>'Рейтинговая таблица организаций'!D65</f>
        <v>0</v>
      </c>
      <c r="H76" s="48">
        <f>'Рейтинговая таблица организаций'!E65</f>
        <v>0</v>
      </c>
      <c r="I76" s="47" t="s">
        <v>265</v>
      </c>
      <c r="J76" s="48">
        <f>'Рейтинговая таблица организаций'!F65</f>
        <v>0</v>
      </c>
      <c r="K76" s="48">
        <f>'Рейтинговая таблица организаций'!G65</f>
        <v>0</v>
      </c>
      <c r="L76" s="49" t="str">
        <f>IF('Рейтинговая таблица организаций'!H65&lt;1,"Отсутствуют или не функционируют дистанционные способы взаимодействия",(IF('Рейтинговая таблица организаций'!H65&lt;4,"В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 s="49">
        <f>'Рейтинговая таблица организаций'!H65</f>
        <v>0</v>
      </c>
      <c r="N76" s="49">
        <f>IF('Рейтинговая таблица организаций'!H65&lt;1,0,(IF('Рейтинговая таблица организаций'!H65&lt;4,30,100)))</f>
        <v>0</v>
      </c>
      <c r="O76" s="49" t="s">
        <v>266</v>
      </c>
      <c r="P76" s="49">
        <f>'Рейтинговая таблица организаций'!I65</f>
        <v>0</v>
      </c>
      <c r="Q76" s="49">
        <f>'Рейтинговая таблица организаций'!J65</f>
        <v>0</v>
      </c>
      <c r="R76" s="49" t="s">
        <v>267</v>
      </c>
      <c r="S76" s="49">
        <f>'Рейтинговая таблица организаций'!K65</f>
        <v>0</v>
      </c>
      <c r="T76" s="49">
        <f>'Рейтинговая таблица организаций'!L65</f>
        <v>0</v>
      </c>
      <c r="U76" s="49" t="str">
        <f>IF('Рейтинговая таблица организаций'!Q65&lt;1,"Отсутствуют комфортные условия",(IF('Рейтинговая таблица организаций'!Q65&lt;5,"Количество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 s="49">
        <f>'Рейтинговая таблица организаций'!Q65</f>
        <v>0</v>
      </c>
      <c r="W76" s="49">
        <f>IF('Рейтинговая таблица организаций'!Q65&lt;1,0,(IF('Рейтинговая таблица организаций'!Q65&lt;4,20,100)))</f>
        <v>0</v>
      </c>
      <c r="X76" s="49" t="s">
        <v>268</v>
      </c>
      <c r="Y76" s="49">
        <f>'Рейтинговая таблица организаций'!T65</f>
        <v>0</v>
      </c>
      <c r="Z76" s="49">
        <f>'Рейтинговая таблица организаций'!U65</f>
        <v>0</v>
      </c>
      <c r="AA76" s="49" t="str">
        <f>IF('Рейтинговая таблица организаций'!Z65&lt;1,"Отсутствуют условия доступности для инвалидов",(IF('Рейтинговая таблица организаций'!Z65&lt;5,"Количество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 s="63">
        <f>'Рейтинговая таблица организаций'!Z65</f>
        <v>0</v>
      </c>
      <c r="AC76" s="49">
        <f>IF('Рейтинговая таблица организаций'!Z65&lt;1,0,(IF('Рейтинговая таблица организаций'!Z65&lt;5,20,100)))</f>
        <v>0</v>
      </c>
      <c r="AD76" s="49" t="str">
        <f>IF('Рейтинговая таблица организаций'!AA65&lt;1,"Отсутствуют условия доступности, позволяющие инвалидам получать услуги наравне с другими",(IF('Рейтинговая таблица организаций'!AA65&lt;5,"Количество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 s="49">
        <f>'Рейтинговая таблица организаций'!AA65</f>
        <v>0</v>
      </c>
      <c r="AF76" s="49">
        <f>IF('Рейтинговая таблица организаций'!AA65&lt;1,0,(IF('Рейтинговая таблица организаций'!AA65&lt;5,20,100)))</f>
        <v>0</v>
      </c>
      <c r="AG76" s="49" t="s">
        <v>269</v>
      </c>
      <c r="AH76" s="49">
        <f>'Рейтинговая таблица организаций'!AB65</f>
        <v>0</v>
      </c>
      <c r="AI76" s="49">
        <f>'Рейтинговая таблица организаций'!AC65</f>
        <v>0</v>
      </c>
      <c r="AJ76" s="49" t="s">
        <v>270</v>
      </c>
      <c r="AK76" s="49">
        <f>'Рейтинговая таблица организаций'!AH65</f>
        <v>0</v>
      </c>
      <c r="AL76" s="49">
        <f>'Рейтинговая таблица организаций'!AI65</f>
        <v>0</v>
      </c>
      <c r="AM76" s="49" t="s">
        <v>271</v>
      </c>
      <c r="AN76" s="49">
        <f>'Рейтинговая таблица организаций'!AJ65</f>
        <v>0</v>
      </c>
      <c r="AO76" s="49">
        <f>'Рейтинговая таблица организаций'!AK65</f>
        <v>0</v>
      </c>
      <c r="AP76" s="49" t="s">
        <v>272</v>
      </c>
      <c r="AQ76" s="49">
        <f>'Рейтинговая таблица организаций'!AL65</f>
        <v>0</v>
      </c>
      <c r="AR76" s="49">
        <f>'Рейтинговая таблица организаций'!AM65</f>
        <v>0</v>
      </c>
      <c r="AS76" s="49" t="s">
        <v>273</v>
      </c>
      <c r="AT76" s="49">
        <f>'Рейтинговая таблица организаций'!AR65</f>
        <v>0</v>
      </c>
      <c r="AU76" s="49">
        <f>'Рейтинговая таблица организаций'!AS65</f>
        <v>0</v>
      </c>
      <c r="AV76" s="49" t="s">
        <v>274</v>
      </c>
      <c r="AW76" s="49">
        <f>'Рейтинговая таблица организаций'!AT65</f>
        <v>0</v>
      </c>
      <c r="AX76" s="49">
        <f>'Рейтинговая таблица организаций'!AU65</f>
        <v>0</v>
      </c>
      <c r="AY76" s="49" t="s">
        <v>275</v>
      </c>
      <c r="AZ76" s="49">
        <f>'Рейтинговая таблица организаций'!AV65</f>
        <v>0</v>
      </c>
      <c r="BA76" s="49">
        <f>'Рейтинговая таблица организаций'!AW65</f>
        <v>0</v>
      </c>
    </row>
    <row r="77" spans="1:53" ht="15.75" x14ac:dyDescent="0.25">
      <c r="A77" s="110">
        <f>Лист1!A65</f>
        <v>0</v>
      </c>
      <c r="B77" s="46">
        <f>'для bus.gov.ru'!B66</f>
        <v>0</v>
      </c>
      <c r="C77" s="46">
        <f>'для bus.gov.ru'!C66</f>
        <v>0</v>
      </c>
      <c r="D77" s="46">
        <f>'для bus.gov.ru'!D66</f>
        <v>0</v>
      </c>
      <c r="E77" s="46">
        <f>'для bus.gov.ru'!E66</f>
        <v>0</v>
      </c>
      <c r="F77" s="47" t="s">
        <v>264</v>
      </c>
      <c r="G77" s="48">
        <f>'Рейтинговая таблица организаций'!D66</f>
        <v>0</v>
      </c>
      <c r="H77" s="48">
        <f>'Рейтинговая таблица организаций'!E66</f>
        <v>0</v>
      </c>
      <c r="I77" s="47" t="s">
        <v>265</v>
      </c>
      <c r="J77" s="48">
        <f>'Рейтинговая таблица организаций'!F66</f>
        <v>0</v>
      </c>
      <c r="K77" s="48">
        <f>'Рейтинговая таблица организаций'!G66</f>
        <v>0</v>
      </c>
      <c r="L77" s="49" t="str">
        <f>IF('Рейтинговая таблица организаций'!H66&lt;1,"Отсутствуют или не функционируют дистанционные способы взаимодействия",(IF('Рейтинговая таблица организаций'!H66&lt;4,"В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7" s="49">
        <f>'Рейтинговая таблица организаций'!H66</f>
        <v>0</v>
      </c>
      <c r="N77" s="49">
        <f>IF('Рейтинговая таблица организаций'!H66&lt;1,0,(IF('Рейтинговая таблица организаций'!H66&lt;4,30,100)))</f>
        <v>0</v>
      </c>
      <c r="O77" s="49" t="s">
        <v>266</v>
      </c>
      <c r="P77" s="49">
        <f>'Рейтинговая таблица организаций'!I66</f>
        <v>0</v>
      </c>
      <c r="Q77" s="49">
        <f>'Рейтинговая таблица организаций'!J66</f>
        <v>0</v>
      </c>
      <c r="R77" s="49" t="s">
        <v>267</v>
      </c>
      <c r="S77" s="49">
        <f>'Рейтинговая таблица организаций'!K66</f>
        <v>0</v>
      </c>
      <c r="T77" s="49">
        <f>'Рейтинговая таблица организаций'!L66</f>
        <v>0</v>
      </c>
      <c r="U77" s="49" t="str">
        <f>IF('Рейтинговая таблица организаций'!Q66&lt;1,"Отсутствуют комфортные условия",(IF('Рейтинговая таблица организаций'!Q66&lt;5,"Количество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7" s="49">
        <f>'Рейтинговая таблица организаций'!Q66</f>
        <v>0</v>
      </c>
      <c r="W77" s="49">
        <f>IF('Рейтинговая таблица организаций'!Q66&lt;1,0,(IF('Рейтинговая таблица организаций'!Q66&lt;4,20,100)))</f>
        <v>0</v>
      </c>
      <c r="X77" s="49" t="s">
        <v>268</v>
      </c>
      <c r="Y77" s="49">
        <f>'Рейтинговая таблица организаций'!T66</f>
        <v>0</v>
      </c>
      <c r="Z77" s="49">
        <f>'Рейтинговая таблица организаций'!U66</f>
        <v>0</v>
      </c>
      <c r="AA77" s="49" t="str">
        <f>IF('Рейтинговая таблица организаций'!Z66&lt;1,"Отсутствуют условия доступности для инвалидов",(IF('Рейтинговая таблица организаций'!Z66&lt;5,"Количество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7" s="63">
        <f>'Рейтинговая таблица организаций'!Z66</f>
        <v>0</v>
      </c>
      <c r="AC77" s="49">
        <f>IF('Рейтинговая таблица организаций'!Z66&lt;1,0,(IF('Рейтинговая таблица организаций'!Z66&lt;5,20,100)))</f>
        <v>0</v>
      </c>
      <c r="AD77" s="49" t="str">
        <f>IF('Рейтинговая таблица организаций'!AA66&lt;1,"Отсутствуют условия доступности, позволяющие инвалидам получать услуги наравне с другими",(IF('Рейтинговая таблица организаций'!AA66&lt;5,"Количество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7" s="49">
        <f>'Рейтинговая таблица организаций'!AA66</f>
        <v>0</v>
      </c>
      <c r="AF77" s="49">
        <f>IF('Рейтинговая таблица организаций'!AA66&lt;1,0,(IF('Рейтинговая таблица организаций'!AA66&lt;5,20,100)))</f>
        <v>0</v>
      </c>
      <c r="AG77" s="49" t="s">
        <v>269</v>
      </c>
      <c r="AH77" s="49">
        <f>'Рейтинговая таблица организаций'!AB66</f>
        <v>0</v>
      </c>
      <c r="AI77" s="49">
        <f>'Рейтинговая таблица организаций'!AC66</f>
        <v>0</v>
      </c>
      <c r="AJ77" s="49" t="s">
        <v>270</v>
      </c>
      <c r="AK77" s="49">
        <f>'Рейтинговая таблица организаций'!AH66</f>
        <v>0</v>
      </c>
      <c r="AL77" s="49">
        <f>'Рейтинговая таблица организаций'!AI66</f>
        <v>0</v>
      </c>
      <c r="AM77" s="49" t="s">
        <v>271</v>
      </c>
      <c r="AN77" s="49">
        <f>'Рейтинговая таблица организаций'!AJ66</f>
        <v>0</v>
      </c>
      <c r="AO77" s="49">
        <f>'Рейтинговая таблица организаций'!AK66</f>
        <v>0</v>
      </c>
      <c r="AP77" s="49" t="s">
        <v>272</v>
      </c>
      <c r="AQ77" s="49">
        <f>'Рейтинговая таблица организаций'!AL66</f>
        <v>0</v>
      </c>
      <c r="AR77" s="49">
        <f>'Рейтинговая таблица организаций'!AM66</f>
        <v>0</v>
      </c>
      <c r="AS77" s="49" t="s">
        <v>273</v>
      </c>
      <c r="AT77" s="49">
        <f>'Рейтинговая таблица организаций'!AR66</f>
        <v>0</v>
      </c>
      <c r="AU77" s="49">
        <f>'Рейтинговая таблица организаций'!AS66</f>
        <v>0</v>
      </c>
      <c r="AV77" s="49" t="s">
        <v>274</v>
      </c>
      <c r="AW77" s="49">
        <f>'Рейтинговая таблица организаций'!AT66</f>
        <v>0</v>
      </c>
      <c r="AX77" s="49">
        <f>'Рейтинговая таблица организаций'!AU66</f>
        <v>0</v>
      </c>
      <c r="AY77" s="49" t="s">
        <v>275</v>
      </c>
      <c r="AZ77" s="49">
        <f>'Рейтинговая таблица организаций'!AV66</f>
        <v>0</v>
      </c>
      <c r="BA77" s="49">
        <f>'Рейтинговая таблица организаций'!AW66</f>
        <v>0</v>
      </c>
    </row>
    <row r="78" spans="1:53" ht="15.75" x14ac:dyDescent="0.25">
      <c r="A78" s="110">
        <f>Лист1!A66</f>
        <v>0</v>
      </c>
      <c r="B78" s="46">
        <f>'для bus.gov.ru'!B67</f>
        <v>0</v>
      </c>
      <c r="C78" s="46">
        <f>'для bus.gov.ru'!C67</f>
        <v>0</v>
      </c>
      <c r="D78" s="46">
        <f>'для bus.gov.ru'!D67</f>
        <v>0</v>
      </c>
      <c r="E78" s="46">
        <f>'для bus.gov.ru'!E67</f>
        <v>0</v>
      </c>
      <c r="F78" s="47" t="s">
        <v>264</v>
      </c>
      <c r="G78" s="48">
        <f>'Рейтинговая таблица организаций'!D67</f>
        <v>0</v>
      </c>
      <c r="H78" s="48">
        <f>'Рейтинговая таблица организаций'!E67</f>
        <v>0</v>
      </c>
      <c r="I78" s="47" t="s">
        <v>265</v>
      </c>
      <c r="J78" s="48">
        <f>'Рейтинговая таблица организаций'!F67</f>
        <v>0</v>
      </c>
      <c r="K78" s="48">
        <f>'Рейтинговая таблица организаций'!G67</f>
        <v>0</v>
      </c>
      <c r="L78" s="49" t="str">
        <f>IF('Рейтинговая таблица организаций'!H67&lt;1,"Отсутствуют или не функционируют дистанционные способы взаимодействия",(IF('Рейтинговая таблица организаций'!H67&lt;4,"В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8" s="49">
        <f>'Рейтинговая таблица организаций'!H67</f>
        <v>0</v>
      </c>
      <c r="N78" s="49">
        <f>IF('Рейтинговая таблица организаций'!H67&lt;1,0,(IF('Рейтинговая таблица организаций'!H67&lt;4,30,100)))</f>
        <v>0</v>
      </c>
      <c r="O78" s="49" t="s">
        <v>266</v>
      </c>
      <c r="P78" s="49">
        <f>'Рейтинговая таблица организаций'!I67</f>
        <v>0</v>
      </c>
      <c r="Q78" s="49">
        <f>'Рейтинговая таблица организаций'!J67</f>
        <v>0</v>
      </c>
      <c r="R78" s="49" t="s">
        <v>267</v>
      </c>
      <c r="S78" s="49">
        <f>'Рейтинговая таблица организаций'!K67</f>
        <v>0</v>
      </c>
      <c r="T78" s="49">
        <f>'Рейтинговая таблица организаций'!L67</f>
        <v>0</v>
      </c>
      <c r="U78" s="49" t="str">
        <f>IF('Рейтинговая таблица организаций'!Q67&lt;1,"Отсутствуют комфортные условия",(IF('Рейтинговая таблица организаций'!Q67&lt;5,"Количество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8" s="49">
        <f>'Рейтинговая таблица организаций'!Q67</f>
        <v>0</v>
      </c>
      <c r="W78" s="49">
        <f>IF('Рейтинговая таблица организаций'!Q67&lt;1,0,(IF('Рейтинговая таблица организаций'!Q67&lt;4,20,100)))</f>
        <v>0</v>
      </c>
      <c r="X78" s="49" t="s">
        <v>268</v>
      </c>
      <c r="Y78" s="49">
        <f>'Рейтинговая таблица организаций'!T67</f>
        <v>0</v>
      </c>
      <c r="Z78" s="49">
        <f>'Рейтинговая таблица организаций'!U67</f>
        <v>0</v>
      </c>
      <c r="AA78" s="49" t="str">
        <f>IF('Рейтинговая таблица организаций'!Z67&lt;1,"Отсутствуют условия доступности для инвалидов",(IF('Рейтинговая таблица организаций'!Z67&lt;5,"Количество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8" s="63">
        <f>'Рейтинговая таблица организаций'!Z67</f>
        <v>0</v>
      </c>
      <c r="AC78" s="49">
        <f>IF('Рейтинговая таблица организаций'!Z67&lt;1,0,(IF('Рейтинговая таблица организаций'!Z67&lt;5,20,100)))</f>
        <v>0</v>
      </c>
      <c r="AD78" s="49" t="str">
        <f>IF('Рейтинговая таблица организаций'!AA67&lt;1,"Отсутствуют условия доступности, позволяющие инвалидам получать услуги наравне с другими",(IF('Рейтинговая таблица организаций'!AA67&lt;5,"Количество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8" s="49">
        <f>'Рейтинговая таблица организаций'!AA67</f>
        <v>0</v>
      </c>
      <c r="AF78" s="49">
        <f>IF('Рейтинговая таблица организаций'!AA67&lt;1,0,(IF('Рейтинговая таблица организаций'!AA67&lt;5,20,100)))</f>
        <v>0</v>
      </c>
      <c r="AG78" s="49" t="s">
        <v>269</v>
      </c>
      <c r="AH78" s="49">
        <f>'Рейтинговая таблица организаций'!AB67</f>
        <v>0</v>
      </c>
      <c r="AI78" s="49">
        <f>'Рейтинговая таблица организаций'!AC67</f>
        <v>0</v>
      </c>
      <c r="AJ78" s="49" t="s">
        <v>270</v>
      </c>
      <c r="AK78" s="49">
        <f>'Рейтинговая таблица организаций'!AH67</f>
        <v>0</v>
      </c>
      <c r="AL78" s="49">
        <f>'Рейтинговая таблица организаций'!AI67</f>
        <v>0</v>
      </c>
      <c r="AM78" s="49" t="s">
        <v>271</v>
      </c>
      <c r="AN78" s="49">
        <f>'Рейтинговая таблица организаций'!AJ67</f>
        <v>0</v>
      </c>
      <c r="AO78" s="49">
        <f>'Рейтинговая таблица организаций'!AK67</f>
        <v>0</v>
      </c>
      <c r="AP78" s="49" t="s">
        <v>272</v>
      </c>
      <c r="AQ78" s="49">
        <f>'Рейтинговая таблица организаций'!AL67</f>
        <v>0</v>
      </c>
      <c r="AR78" s="49">
        <f>'Рейтинговая таблица организаций'!AM67</f>
        <v>0</v>
      </c>
      <c r="AS78" s="49" t="s">
        <v>273</v>
      </c>
      <c r="AT78" s="49">
        <f>'Рейтинговая таблица организаций'!AR67</f>
        <v>0</v>
      </c>
      <c r="AU78" s="49">
        <f>'Рейтинговая таблица организаций'!AS67</f>
        <v>0</v>
      </c>
      <c r="AV78" s="49" t="s">
        <v>274</v>
      </c>
      <c r="AW78" s="49">
        <f>'Рейтинговая таблица организаций'!AT67</f>
        <v>0</v>
      </c>
      <c r="AX78" s="49">
        <f>'Рейтинговая таблица организаций'!AU67</f>
        <v>0</v>
      </c>
      <c r="AY78" s="49" t="s">
        <v>275</v>
      </c>
      <c r="AZ78" s="49">
        <f>'Рейтинговая таблица организаций'!AV67</f>
        <v>0</v>
      </c>
      <c r="BA78" s="49">
        <f>'Рейтинговая таблица организаций'!AW67</f>
        <v>0</v>
      </c>
    </row>
    <row r="79" spans="1:53" ht="15.75" x14ac:dyDescent="0.25">
      <c r="A79" s="110">
        <f>Лист1!A67</f>
        <v>0</v>
      </c>
      <c r="B79" s="46">
        <f>'для bus.gov.ru'!B68</f>
        <v>0</v>
      </c>
      <c r="C79" s="46">
        <f>'для bus.gov.ru'!C68</f>
        <v>0</v>
      </c>
      <c r="D79" s="46">
        <f>'для bus.gov.ru'!D68</f>
        <v>0</v>
      </c>
      <c r="E79" s="46">
        <f>'для bus.gov.ru'!E68</f>
        <v>0</v>
      </c>
      <c r="F79" s="47" t="s">
        <v>264</v>
      </c>
      <c r="G79" s="48">
        <f>'Рейтинговая таблица организаций'!D68</f>
        <v>0</v>
      </c>
      <c r="H79" s="48">
        <f>'Рейтинговая таблица организаций'!E68</f>
        <v>0</v>
      </c>
      <c r="I79" s="47" t="s">
        <v>265</v>
      </c>
      <c r="J79" s="48">
        <f>'Рейтинговая таблица организаций'!F68</f>
        <v>0</v>
      </c>
      <c r="K79" s="48">
        <f>'Рейтинговая таблица организаций'!G68</f>
        <v>0</v>
      </c>
      <c r="L79" s="49" t="str">
        <f>IF('Рейтинговая таблица организаций'!H68&lt;1,"Отсутствуют или не функционируют дистанционные способы взаимодействия",(IF('Рейтинговая таблица организаций'!H68&lt;4,"В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9" s="49">
        <f>'Рейтинговая таблица организаций'!H68</f>
        <v>0</v>
      </c>
      <c r="N79" s="49">
        <f>IF('Рейтинговая таблица организаций'!H68&lt;1,0,(IF('Рейтинговая таблица организаций'!H68&lt;4,30,100)))</f>
        <v>0</v>
      </c>
      <c r="O79" s="49" t="s">
        <v>266</v>
      </c>
      <c r="P79" s="49">
        <f>'Рейтинговая таблица организаций'!I68</f>
        <v>0</v>
      </c>
      <c r="Q79" s="49">
        <f>'Рейтинговая таблица организаций'!J68</f>
        <v>0</v>
      </c>
      <c r="R79" s="49" t="s">
        <v>267</v>
      </c>
      <c r="S79" s="49">
        <f>'Рейтинговая таблица организаций'!K68</f>
        <v>0</v>
      </c>
      <c r="T79" s="49">
        <f>'Рейтинговая таблица организаций'!L68</f>
        <v>0</v>
      </c>
      <c r="U79" s="49" t="str">
        <f>IF('Рейтинговая таблица организаций'!Q68&lt;1,"Отсутствуют комфортные условия",(IF('Рейтинговая таблица организаций'!Q68&lt;5,"Количество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9" s="49">
        <f>'Рейтинговая таблица организаций'!Q68</f>
        <v>0</v>
      </c>
      <c r="W79" s="49">
        <f>IF('Рейтинговая таблица организаций'!Q68&lt;1,0,(IF('Рейтинговая таблица организаций'!Q68&lt;4,20,100)))</f>
        <v>0</v>
      </c>
      <c r="X79" s="49" t="s">
        <v>268</v>
      </c>
      <c r="Y79" s="49">
        <f>'Рейтинговая таблица организаций'!T68</f>
        <v>0</v>
      </c>
      <c r="Z79" s="49">
        <f>'Рейтинговая таблица организаций'!U68</f>
        <v>0</v>
      </c>
      <c r="AA79" s="49" t="str">
        <f>IF('Рейтинговая таблица организаций'!Z68&lt;1,"Отсутствуют условия доступности для инвалидов",(IF('Рейтинговая таблица организаций'!Z68&lt;5,"Количество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9" s="63">
        <f>'Рейтинговая таблица организаций'!Z68</f>
        <v>0</v>
      </c>
      <c r="AC79" s="49">
        <f>IF('Рейтинговая таблица организаций'!Z68&lt;1,0,(IF('Рейтинговая таблица организаций'!Z68&lt;5,20,100)))</f>
        <v>0</v>
      </c>
      <c r="AD79" s="49" t="str">
        <f>IF('Рейтинговая таблица организаций'!AA68&lt;1,"Отсутствуют условия доступности, позволяющие инвалидам получать услуги наравне с другими",(IF('Рейтинговая таблица организаций'!AA68&lt;5,"Количество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9" s="49">
        <f>'Рейтинговая таблица организаций'!AA68</f>
        <v>0</v>
      </c>
      <c r="AF79" s="49">
        <f>IF('Рейтинговая таблица организаций'!AA68&lt;1,0,(IF('Рейтинговая таблица организаций'!AA68&lt;5,20,100)))</f>
        <v>0</v>
      </c>
      <c r="AG79" s="49" t="s">
        <v>269</v>
      </c>
      <c r="AH79" s="49">
        <f>'Рейтинговая таблица организаций'!AB68</f>
        <v>0</v>
      </c>
      <c r="AI79" s="49">
        <f>'Рейтинговая таблица организаций'!AC68</f>
        <v>0</v>
      </c>
      <c r="AJ79" s="49" t="s">
        <v>270</v>
      </c>
      <c r="AK79" s="49">
        <f>'Рейтинговая таблица организаций'!AH68</f>
        <v>0</v>
      </c>
      <c r="AL79" s="49">
        <f>'Рейтинговая таблица организаций'!AI68</f>
        <v>0</v>
      </c>
      <c r="AM79" s="49" t="s">
        <v>271</v>
      </c>
      <c r="AN79" s="49">
        <f>'Рейтинговая таблица организаций'!AJ68</f>
        <v>0</v>
      </c>
      <c r="AO79" s="49">
        <f>'Рейтинговая таблица организаций'!AK68</f>
        <v>0</v>
      </c>
      <c r="AP79" s="49" t="s">
        <v>272</v>
      </c>
      <c r="AQ79" s="49">
        <f>'Рейтинговая таблица организаций'!AL68</f>
        <v>0</v>
      </c>
      <c r="AR79" s="49">
        <f>'Рейтинговая таблица организаций'!AM68</f>
        <v>0</v>
      </c>
      <c r="AS79" s="49" t="s">
        <v>273</v>
      </c>
      <c r="AT79" s="49">
        <f>'Рейтинговая таблица организаций'!AR68</f>
        <v>0</v>
      </c>
      <c r="AU79" s="49">
        <f>'Рейтинговая таблица организаций'!AS68</f>
        <v>0</v>
      </c>
      <c r="AV79" s="49" t="s">
        <v>274</v>
      </c>
      <c r="AW79" s="49">
        <f>'Рейтинговая таблица организаций'!AT68</f>
        <v>0</v>
      </c>
      <c r="AX79" s="49">
        <f>'Рейтинговая таблица организаций'!AU68</f>
        <v>0</v>
      </c>
      <c r="AY79" s="49" t="s">
        <v>275</v>
      </c>
      <c r="AZ79" s="49">
        <f>'Рейтинговая таблица организаций'!AV68</f>
        <v>0</v>
      </c>
      <c r="BA79" s="49">
        <f>'Рейтинговая таблица организаций'!AW68</f>
        <v>0</v>
      </c>
    </row>
    <row r="80" spans="1:53" ht="15.75" x14ac:dyDescent="0.25">
      <c r="A80" s="110">
        <f>Лист1!A68</f>
        <v>0</v>
      </c>
      <c r="B80" s="46">
        <f>'для bus.gov.ru'!B69</f>
        <v>0</v>
      </c>
      <c r="C80" s="46">
        <f>'для bus.gov.ru'!C69</f>
        <v>0</v>
      </c>
      <c r="D80" s="46">
        <f>'для bus.gov.ru'!D69</f>
        <v>0</v>
      </c>
      <c r="E80" s="46">
        <f>'для bus.gov.ru'!E69</f>
        <v>0</v>
      </c>
      <c r="F80" s="47" t="s">
        <v>264</v>
      </c>
      <c r="G80" s="48">
        <f>'Рейтинговая таблица организаций'!D69</f>
        <v>0</v>
      </c>
      <c r="H80" s="48">
        <f>'Рейтинговая таблица организаций'!E69</f>
        <v>0</v>
      </c>
      <c r="I80" s="47" t="s">
        <v>265</v>
      </c>
      <c r="J80" s="48">
        <f>'Рейтинговая таблица организаций'!F69</f>
        <v>0</v>
      </c>
      <c r="K80" s="48">
        <f>'Рейтинговая таблица организаций'!G69</f>
        <v>0</v>
      </c>
      <c r="L80" s="49" t="str">
        <f>IF('Рейтинговая таблица организаций'!H69&lt;1,"Отсутствуют или не функционируют дистанционные способы взаимодействия",(IF('Рейтинговая таблица организаций'!H69&lt;4,"В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0" s="49">
        <f>'Рейтинговая таблица организаций'!H69</f>
        <v>0</v>
      </c>
      <c r="N80" s="49">
        <f>IF('Рейтинговая таблица организаций'!H69&lt;1,0,(IF('Рейтинговая таблица организаций'!H69&lt;4,30,100)))</f>
        <v>0</v>
      </c>
      <c r="O80" s="49" t="s">
        <v>266</v>
      </c>
      <c r="P80" s="49">
        <f>'Рейтинговая таблица организаций'!I69</f>
        <v>0</v>
      </c>
      <c r="Q80" s="49">
        <f>'Рейтинговая таблица организаций'!J69</f>
        <v>0</v>
      </c>
      <c r="R80" s="49" t="s">
        <v>267</v>
      </c>
      <c r="S80" s="49">
        <f>'Рейтинговая таблица организаций'!K69</f>
        <v>0</v>
      </c>
      <c r="T80" s="49">
        <f>'Рейтинговая таблица организаций'!L69</f>
        <v>0</v>
      </c>
      <c r="U80" s="49" t="str">
        <f>IF('Рейтинговая таблица организаций'!Q69&lt;1,"Отсутствуют комфортные условия",(IF('Рейтинговая таблица организаций'!Q69&lt;5,"Количество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0" s="49">
        <f>'Рейтинговая таблица организаций'!Q69</f>
        <v>0</v>
      </c>
      <c r="W80" s="49">
        <f>IF('Рейтинговая таблица организаций'!Q69&lt;1,0,(IF('Рейтинговая таблица организаций'!Q69&lt;4,20,100)))</f>
        <v>0</v>
      </c>
      <c r="X80" s="49" t="s">
        <v>268</v>
      </c>
      <c r="Y80" s="49">
        <f>'Рейтинговая таблица организаций'!T69</f>
        <v>0</v>
      </c>
      <c r="Z80" s="49">
        <f>'Рейтинговая таблица организаций'!U69</f>
        <v>0</v>
      </c>
      <c r="AA80" s="49" t="str">
        <f>IF('Рейтинговая таблица организаций'!Z69&lt;1,"Отсутствуют условия доступности для инвалидов",(IF('Рейтинговая таблица организаций'!Z69&lt;5,"Количество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0" s="63">
        <f>'Рейтинговая таблица организаций'!Z69</f>
        <v>0</v>
      </c>
      <c r="AC80" s="49">
        <f>IF('Рейтинговая таблица организаций'!Z69&lt;1,0,(IF('Рейтинговая таблица организаций'!Z69&lt;5,20,100)))</f>
        <v>0</v>
      </c>
      <c r="AD80" s="49" t="str">
        <f>IF('Рейтинговая таблица организаций'!AA69&lt;1,"Отсутствуют условия доступности, позволяющие инвалидам получать услуги наравне с другими",(IF('Рейтинговая таблица организаций'!AA69&lt;5,"Количество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0" s="49">
        <f>'Рейтинговая таблица организаций'!AA69</f>
        <v>0</v>
      </c>
      <c r="AF80" s="49">
        <f>IF('Рейтинговая таблица организаций'!AA69&lt;1,0,(IF('Рейтинговая таблица организаций'!AA69&lt;5,20,100)))</f>
        <v>0</v>
      </c>
      <c r="AG80" s="49" t="s">
        <v>269</v>
      </c>
      <c r="AH80" s="49">
        <f>'Рейтинговая таблица организаций'!AB69</f>
        <v>0</v>
      </c>
      <c r="AI80" s="49">
        <f>'Рейтинговая таблица организаций'!AC69</f>
        <v>0</v>
      </c>
      <c r="AJ80" s="49" t="s">
        <v>270</v>
      </c>
      <c r="AK80" s="49">
        <f>'Рейтинговая таблица организаций'!AH69</f>
        <v>0</v>
      </c>
      <c r="AL80" s="49">
        <f>'Рейтинговая таблица организаций'!AI69</f>
        <v>0</v>
      </c>
      <c r="AM80" s="49" t="s">
        <v>271</v>
      </c>
      <c r="AN80" s="49">
        <f>'Рейтинговая таблица организаций'!AJ69</f>
        <v>0</v>
      </c>
      <c r="AO80" s="49">
        <f>'Рейтинговая таблица организаций'!AK69</f>
        <v>0</v>
      </c>
      <c r="AP80" s="49" t="s">
        <v>272</v>
      </c>
      <c r="AQ80" s="49">
        <f>'Рейтинговая таблица организаций'!AL69</f>
        <v>0</v>
      </c>
      <c r="AR80" s="49">
        <f>'Рейтинговая таблица организаций'!AM69</f>
        <v>0</v>
      </c>
      <c r="AS80" s="49" t="s">
        <v>273</v>
      </c>
      <c r="AT80" s="49">
        <f>'Рейтинговая таблица организаций'!AR69</f>
        <v>0</v>
      </c>
      <c r="AU80" s="49">
        <f>'Рейтинговая таблица организаций'!AS69</f>
        <v>0</v>
      </c>
      <c r="AV80" s="49" t="s">
        <v>274</v>
      </c>
      <c r="AW80" s="49">
        <f>'Рейтинговая таблица организаций'!AT69</f>
        <v>0</v>
      </c>
      <c r="AX80" s="49">
        <f>'Рейтинговая таблица организаций'!AU69</f>
        <v>0</v>
      </c>
      <c r="AY80" s="49" t="s">
        <v>275</v>
      </c>
      <c r="AZ80" s="49">
        <f>'Рейтинговая таблица организаций'!AV69</f>
        <v>0</v>
      </c>
      <c r="BA80" s="49">
        <f>'Рейтинговая таблица организаций'!AW69</f>
        <v>0</v>
      </c>
    </row>
    <row r="81" spans="1:53" ht="15.75" x14ac:dyDescent="0.25">
      <c r="A81" s="110">
        <f>Лист1!A69</f>
        <v>0</v>
      </c>
      <c r="B81" s="46">
        <f>'для bus.gov.ru'!B70</f>
        <v>0</v>
      </c>
      <c r="C81" s="46">
        <f>'для bus.gov.ru'!C70</f>
        <v>0</v>
      </c>
      <c r="D81" s="46">
        <f>'для bus.gov.ru'!D70</f>
        <v>0</v>
      </c>
      <c r="E81" s="46">
        <f>'для bus.gov.ru'!E70</f>
        <v>0</v>
      </c>
      <c r="F81" s="47" t="s">
        <v>264</v>
      </c>
      <c r="G81" s="48">
        <f>'Рейтинговая таблица организаций'!D70</f>
        <v>0</v>
      </c>
      <c r="H81" s="48">
        <f>'Рейтинговая таблица организаций'!E70</f>
        <v>0</v>
      </c>
      <c r="I81" s="47" t="s">
        <v>265</v>
      </c>
      <c r="J81" s="48">
        <f>'Рейтинговая таблица организаций'!F70</f>
        <v>0</v>
      </c>
      <c r="K81" s="48">
        <f>'Рейтинговая таблица организаций'!G70</f>
        <v>0</v>
      </c>
      <c r="L81" s="49" t="str">
        <f>IF('Рейтинговая таблица организаций'!H70&lt;1,"Отсутствуют или не функционируют дистанционные способы взаимодействия",(IF('Рейтинговая таблица организаций'!H70&lt;4,"В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1" s="49">
        <f>'Рейтинговая таблица организаций'!H70</f>
        <v>0</v>
      </c>
      <c r="N81" s="49">
        <f>IF('Рейтинговая таблица организаций'!H70&lt;1,0,(IF('Рейтинговая таблица организаций'!H70&lt;4,30,100)))</f>
        <v>0</v>
      </c>
      <c r="O81" s="49" t="s">
        <v>266</v>
      </c>
      <c r="P81" s="49">
        <f>'Рейтинговая таблица организаций'!I70</f>
        <v>0</v>
      </c>
      <c r="Q81" s="49">
        <f>'Рейтинговая таблица организаций'!J70</f>
        <v>0</v>
      </c>
      <c r="R81" s="49" t="s">
        <v>267</v>
      </c>
      <c r="S81" s="49">
        <f>'Рейтинговая таблица организаций'!K70</f>
        <v>0</v>
      </c>
      <c r="T81" s="49">
        <f>'Рейтинговая таблица организаций'!L70</f>
        <v>0</v>
      </c>
      <c r="U81" s="49" t="str">
        <f>IF('Рейтинговая таблица организаций'!Q70&lt;1,"Отсутствуют комфортные условия",(IF('Рейтинговая таблица организаций'!Q70&lt;5,"Количество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1" s="49">
        <f>'Рейтинговая таблица организаций'!Q70</f>
        <v>0</v>
      </c>
      <c r="W81" s="49">
        <f>IF('Рейтинговая таблица организаций'!Q70&lt;1,0,(IF('Рейтинговая таблица организаций'!Q70&lt;4,20,100)))</f>
        <v>0</v>
      </c>
      <c r="X81" s="49" t="s">
        <v>268</v>
      </c>
      <c r="Y81" s="49">
        <f>'Рейтинговая таблица организаций'!T70</f>
        <v>0</v>
      </c>
      <c r="Z81" s="49">
        <f>'Рейтинговая таблица организаций'!U70</f>
        <v>0</v>
      </c>
      <c r="AA81" s="49" t="str">
        <f>IF('Рейтинговая таблица организаций'!Z70&lt;1,"Отсутствуют условия доступности для инвалидов",(IF('Рейтинговая таблица организаций'!Z70&lt;5,"Количество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1" s="63">
        <f>'Рейтинговая таблица организаций'!Z70</f>
        <v>0</v>
      </c>
      <c r="AC81" s="49">
        <f>IF('Рейтинговая таблица организаций'!Z70&lt;1,0,(IF('Рейтинговая таблица организаций'!Z70&lt;5,20,100)))</f>
        <v>0</v>
      </c>
      <c r="AD81" s="49" t="str">
        <f>IF('Рейтинговая таблица организаций'!AA70&lt;1,"Отсутствуют условия доступности, позволяющие инвалидам получать услуги наравне с другими",(IF('Рейтинговая таблица организаций'!AA70&lt;5,"Количество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1" s="49">
        <f>'Рейтинговая таблица организаций'!AA70</f>
        <v>0</v>
      </c>
      <c r="AF81" s="49">
        <f>IF('Рейтинговая таблица организаций'!AA70&lt;1,0,(IF('Рейтинговая таблица организаций'!AA70&lt;5,20,100)))</f>
        <v>0</v>
      </c>
      <c r="AG81" s="49" t="s">
        <v>269</v>
      </c>
      <c r="AH81" s="49">
        <f>'Рейтинговая таблица организаций'!AB70</f>
        <v>0</v>
      </c>
      <c r="AI81" s="49">
        <f>'Рейтинговая таблица организаций'!AC70</f>
        <v>0</v>
      </c>
      <c r="AJ81" s="49" t="s">
        <v>270</v>
      </c>
      <c r="AK81" s="49">
        <f>'Рейтинговая таблица организаций'!AH70</f>
        <v>0</v>
      </c>
      <c r="AL81" s="49">
        <f>'Рейтинговая таблица организаций'!AI70</f>
        <v>0</v>
      </c>
      <c r="AM81" s="49" t="s">
        <v>271</v>
      </c>
      <c r="AN81" s="49">
        <f>'Рейтинговая таблица организаций'!AJ70</f>
        <v>0</v>
      </c>
      <c r="AO81" s="49">
        <f>'Рейтинговая таблица организаций'!AK70</f>
        <v>0</v>
      </c>
      <c r="AP81" s="49" t="s">
        <v>272</v>
      </c>
      <c r="AQ81" s="49">
        <f>'Рейтинговая таблица организаций'!AL70</f>
        <v>0</v>
      </c>
      <c r="AR81" s="49">
        <f>'Рейтинговая таблица организаций'!AM70</f>
        <v>0</v>
      </c>
      <c r="AS81" s="49" t="s">
        <v>273</v>
      </c>
      <c r="AT81" s="49">
        <f>'Рейтинговая таблица организаций'!AR70</f>
        <v>0</v>
      </c>
      <c r="AU81" s="49">
        <f>'Рейтинговая таблица организаций'!AS70</f>
        <v>0</v>
      </c>
      <c r="AV81" s="49" t="s">
        <v>274</v>
      </c>
      <c r="AW81" s="49">
        <f>'Рейтинговая таблица организаций'!AT70</f>
        <v>0</v>
      </c>
      <c r="AX81" s="49">
        <f>'Рейтинговая таблица организаций'!AU70</f>
        <v>0</v>
      </c>
      <c r="AY81" s="49" t="s">
        <v>275</v>
      </c>
      <c r="AZ81" s="49">
        <f>'Рейтинговая таблица организаций'!AV70</f>
        <v>0</v>
      </c>
      <c r="BA81" s="49">
        <f>'Рейтинговая таблица организаций'!AW70</f>
        <v>0</v>
      </c>
    </row>
    <row r="82" spans="1:53" ht="15.75" x14ac:dyDescent="0.25">
      <c r="A82" s="110">
        <f>Лист1!A70</f>
        <v>0</v>
      </c>
      <c r="B82" s="46">
        <f>'для bus.gov.ru'!B71</f>
        <v>0</v>
      </c>
      <c r="C82" s="46">
        <f>'для bus.gov.ru'!C71</f>
        <v>0</v>
      </c>
      <c r="D82" s="46">
        <f>'для bus.gov.ru'!D71</f>
        <v>0</v>
      </c>
      <c r="E82" s="46">
        <f>'для bus.gov.ru'!E71</f>
        <v>0</v>
      </c>
      <c r="F82" s="47" t="s">
        <v>264</v>
      </c>
      <c r="G82" s="48">
        <f>'Рейтинговая таблица организаций'!D71</f>
        <v>0</v>
      </c>
      <c r="H82" s="48">
        <f>'Рейтинговая таблица организаций'!E71</f>
        <v>0</v>
      </c>
      <c r="I82" s="47" t="s">
        <v>265</v>
      </c>
      <c r="J82" s="48">
        <f>'Рейтинговая таблица организаций'!F71</f>
        <v>0</v>
      </c>
      <c r="K82" s="48">
        <f>'Рейтинговая таблица организаций'!G71</f>
        <v>0</v>
      </c>
      <c r="L82" s="49" t="str">
        <f>IF('Рейтинговая таблица организаций'!H71&lt;1,"Отсутствуют или не функционируют дистанционные способы взаимодействия",(IF('Рейтинговая таблица организаций'!H71&lt;4,"В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2" s="49">
        <f>'Рейтинговая таблица организаций'!H71</f>
        <v>0</v>
      </c>
      <c r="N82" s="49">
        <f>IF('Рейтинговая таблица организаций'!H71&lt;1,0,(IF('Рейтинговая таблица организаций'!H71&lt;4,30,100)))</f>
        <v>0</v>
      </c>
      <c r="O82" s="49" t="s">
        <v>266</v>
      </c>
      <c r="P82" s="49">
        <f>'Рейтинговая таблица организаций'!I71</f>
        <v>0</v>
      </c>
      <c r="Q82" s="49">
        <f>'Рейтинговая таблица организаций'!J71</f>
        <v>0</v>
      </c>
      <c r="R82" s="49" t="s">
        <v>267</v>
      </c>
      <c r="S82" s="49">
        <f>'Рейтинговая таблица организаций'!K71</f>
        <v>0</v>
      </c>
      <c r="T82" s="49">
        <f>'Рейтинговая таблица организаций'!L71</f>
        <v>0</v>
      </c>
      <c r="U82" s="49" t="str">
        <f>IF('Рейтинговая таблица организаций'!Q71&lt;1,"Отсутствуют комфортные условия",(IF('Рейтинговая таблица организаций'!Q71&lt;5,"Количество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2" s="49">
        <f>'Рейтинговая таблица организаций'!Q71</f>
        <v>0</v>
      </c>
      <c r="W82" s="49">
        <f>IF('Рейтинговая таблица организаций'!Q71&lt;1,0,(IF('Рейтинговая таблица организаций'!Q71&lt;4,20,100)))</f>
        <v>0</v>
      </c>
      <c r="X82" s="49" t="s">
        <v>268</v>
      </c>
      <c r="Y82" s="49">
        <f>'Рейтинговая таблица организаций'!T71</f>
        <v>0</v>
      </c>
      <c r="Z82" s="49">
        <f>'Рейтинговая таблица организаций'!U71</f>
        <v>0</v>
      </c>
      <c r="AA82" s="49" t="str">
        <f>IF('Рейтинговая таблица организаций'!Z71&lt;1,"Отсутствуют условия доступности для инвалидов",(IF('Рейтинговая таблица организаций'!Z71&lt;5,"Количество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2" s="63">
        <f>'Рейтинговая таблица организаций'!Z71</f>
        <v>0</v>
      </c>
      <c r="AC82" s="49">
        <f>IF('Рейтинговая таблица организаций'!Z71&lt;1,0,(IF('Рейтинговая таблица организаций'!Z71&lt;5,20,100)))</f>
        <v>0</v>
      </c>
      <c r="AD82" s="49" t="str">
        <f>IF('Рейтинговая таблица организаций'!AA71&lt;1,"Отсутствуют условия доступности, позволяющие инвалидам получать услуги наравне с другими",(IF('Рейтинговая таблица организаций'!AA71&lt;5,"Количество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2" s="49">
        <f>'Рейтинговая таблица организаций'!AA71</f>
        <v>0</v>
      </c>
      <c r="AF82" s="49">
        <f>IF('Рейтинговая таблица организаций'!AA71&lt;1,0,(IF('Рейтинговая таблица организаций'!AA71&lt;5,20,100)))</f>
        <v>0</v>
      </c>
      <c r="AG82" s="49" t="s">
        <v>269</v>
      </c>
      <c r="AH82" s="49">
        <f>'Рейтинговая таблица организаций'!AB71</f>
        <v>0</v>
      </c>
      <c r="AI82" s="49">
        <f>'Рейтинговая таблица организаций'!AC71</f>
        <v>0</v>
      </c>
      <c r="AJ82" s="49" t="s">
        <v>270</v>
      </c>
      <c r="AK82" s="49">
        <f>'Рейтинговая таблица организаций'!AH71</f>
        <v>0</v>
      </c>
      <c r="AL82" s="49">
        <f>'Рейтинговая таблица организаций'!AI71</f>
        <v>0</v>
      </c>
      <c r="AM82" s="49" t="s">
        <v>271</v>
      </c>
      <c r="AN82" s="49">
        <f>'Рейтинговая таблица организаций'!AJ71</f>
        <v>0</v>
      </c>
      <c r="AO82" s="49">
        <f>'Рейтинговая таблица организаций'!AK71</f>
        <v>0</v>
      </c>
      <c r="AP82" s="49" t="s">
        <v>272</v>
      </c>
      <c r="AQ82" s="49">
        <f>'Рейтинговая таблица организаций'!AL71</f>
        <v>0</v>
      </c>
      <c r="AR82" s="49">
        <f>'Рейтинговая таблица организаций'!AM71</f>
        <v>0</v>
      </c>
      <c r="AS82" s="49" t="s">
        <v>273</v>
      </c>
      <c r="AT82" s="49">
        <f>'Рейтинговая таблица организаций'!AR71</f>
        <v>0</v>
      </c>
      <c r="AU82" s="49">
        <f>'Рейтинговая таблица организаций'!AS71</f>
        <v>0</v>
      </c>
      <c r="AV82" s="49" t="s">
        <v>274</v>
      </c>
      <c r="AW82" s="49">
        <f>'Рейтинговая таблица организаций'!AT71</f>
        <v>0</v>
      </c>
      <c r="AX82" s="49">
        <f>'Рейтинговая таблица организаций'!AU71</f>
        <v>0</v>
      </c>
      <c r="AY82" s="49" t="s">
        <v>275</v>
      </c>
      <c r="AZ82" s="49">
        <f>'Рейтинговая таблица организаций'!AV71</f>
        <v>0</v>
      </c>
      <c r="BA82" s="49">
        <f>'Рейтинговая таблица организаций'!AW71</f>
        <v>0</v>
      </c>
    </row>
    <row r="83" spans="1:53" ht="15.75" x14ac:dyDescent="0.25">
      <c r="A83" s="110">
        <f>Лист1!A71</f>
        <v>0</v>
      </c>
      <c r="B83" s="46">
        <f>'для bus.gov.ru'!B72</f>
        <v>0</v>
      </c>
      <c r="C83" s="46">
        <f>'для bus.gov.ru'!C72</f>
        <v>0</v>
      </c>
      <c r="D83" s="46">
        <f>'для bus.gov.ru'!D72</f>
        <v>0</v>
      </c>
      <c r="E83" s="46">
        <f>'для bus.gov.ru'!E72</f>
        <v>0</v>
      </c>
      <c r="F83" s="47" t="s">
        <v>264</v>
      </c>
      <c r="G83" s="48">
        <f>'Рейтинговая таблица организаций'!D72</f>
        <v>0</v>
      </c>
      <c r="H83" s="48">
        <f>'Рейтинговая таблица организаций'!E72</f>
        <v>0</v>
      </c>
      <c r="I83" s="47" t="s">
        <v>265</v>
      </c>
      <c r="J83" s="48">
        <f>'Рейтинговая таблица организаций'!F72</f>
        <v>0</v>
      </c>
      <c r="K83" s="48">
        <f>'Рейтинговая таблица организаций'!G72</f>
        <v>0</v>
      </c>
      <c r="L83" s="49" t="str">
        <f>IF('Рейтинговая таблица организаций'!H72&lt;1,"Отсутствуют или не функционируют дистанционные способы взаимодействия",(IF('Рейтинговая таблица организаций'!H72&lt;4,"В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3" s="49">
        <f>'Рейтинговая таблица организаций'!H72</f>
        <v>0</v>
      </c>
      <c r="N83" s="49">
        <f>IF('Рейтинговая таблица организаций'!H72&lt;1,0,(IF('Рейтинговая таблица организаций'!H72&lt;4,30,100)))</f>
        <v>0</v>
      </c>
      <c r="O83" s="49" t="s">
        <v>266</v>
      </c>
      <c r="P83" s="49">
        <f>'Рейтинговая таблица организаций'!I72</f>
        <v>0</v>
      </c>
      <c r="Q83" s="49">
        <f>'Рейтинговая таблица организаций'!J72</f>
        <v>0</v>
      </c>
      <c r="R83" s="49" t="s">
        <v>267</v>
      </c>
      <c r="S83" s="49">
        <f>'Рейтинговая таблица организаций'!K72</f>
        <v>0</v>
      </c>
      <c r="T83" s="49">
        <f>'Рейтинговая таблица организаций'!L72</f>
        <v>0</v>
      </c>
      <c r="U83" s="49" t="str">
        <f>IF('Рейтинговая таблица организаций'!Q72&lt;1,"Отсутствуют комфортные условия",(IF('Рейтинговая таблица организаций'!Q72&lt;5,"Количество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3" s="49">
        <f>'Рейтинговая таблица организаций'!Q72</f>
        <v>0</v>
      </c>
      <c r="W83" s="49">
        <f>IF('Рейтинговая таблица организаций'!Q72&lt;1,0,(IF('Рейтинговая таблица организаций'!Q72&lt;4,20,100)))</f>
        <v>0</v>
      </c>
      <c r="X83" s="49" t="s">
        <v>268</v>
      </c>
      <c r="Y83" s="49">
        <f>'Рейтинговая таблица организаций'!T72</f>
        <v>0</v>
      </c>
      <c r="Z83" s="49">
        <f>'Рейтинговая таблица организаций'!U72</f>
        <v>0</v>
      </c>
      <c r="AA83" s="49" t="str">
        <f>IF('Рейтинговая таблица организаций'!Z72&lt;1,"Отсутствуют условия доступности для инвалидов",(IF('Рейтинговая таблица организаций'!Z72&lt;5,"Количество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3" s="63">
        <f>'Рейтинговая таблица организаций'!Z72</f>
        <v>0</v>
      </c>
      <c r="AC83" s="49">
        <f>IF('Рейтинговая таблица организаций'!Z72&lt;1,0,(IF('Рейтинговая таблица организаций'!Z72&lt;5,20,100)))</f>
        <v>0</v>
      </c>
      <c r="AD83" s="49" t="str">
        <f>IF('Рейтинговая таблица организаций'!AA72&lt;1,"Отсутствуют условия доступности, позволяющие инвалидам получать услуги наравне с другими",(IF('Рейтинговая таблица организаций'!AA72&lt;5,"Количество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3" s="49">
        <f>'Рейтинговая таблица организаций'!AA72</f>
        <v>0</v>
      </c>
      <c r="AF83" s="49">
        <f>IF('Рейтинговая таблица организаций'!AA72&lt;1,0,(IF('Рейтинговая таблица организаций'!AA72&lt;5,20,100)))</f>
        <v>0</v>
      </c>
      <c r="AG83" s="49" t="s">
        <v>269</v>
      </c>
      <c r="AH83" s="49">
        <f>'Рейтинговая таблица организаций'!AB72</f>
        <v>0</v>
      </c>
      <c r="AI83" s="49">
        <f>'Рейтинговая таблица организаций'!AC72</f>
        <v>0</v>
      </c>
      <c r="AJ83" s="49" t="s">
        <v>270</v>
      </c>
      <c r="AK83" s="49">
        <f>'Рейтинговая таблица организаций'!AH72</f>
        <v>0</v>
      </c>
      <c r="AL83" s="49">
        <f>'Рейтинговая таблица организаций'!AI72</f>
        <v>0</v>
      </c>
      <c r="AM83" s="49" t="s">
        <v>271</v>
      </c>
      <c r="AN83" s="49">
        <f>'Рейтинговая таблица организаций'!AJ72</f>
        <v>0</v>
      </c>
      <c r="AO83" s="49">
        <f>'Рейтинговая таблица организаций'!AK72</f>
        <v>0</v>
      </c>
      <c r="AP83" s="49" t="s">
        <v>272</v>
      </c>
      <c r="AQ83" s="49">
        <f>'Рейтинговая таблица организаций'!AL72</f>
        <v>0</v>
      </c>
      <c r="AR83" s="49">
        <f>'Рейтинговая таблица организаций'!AM72</f>
        <v>0</v>
      </c>
      <c r="AS83" s="49" t="s">
        <v>273</v>
      </c>
      <c r="AT83" s="49">
        <f>'Рейтинговая таблица организаций'!AR72</f>
        <v>0</v>
      </c>
      <c r="AU83" s="49">
        <f>'Рейтинговая таблица организаций'!AS72</f>
        <v>0</v>
      </c>
      <c r="AV83" s="49" t="s">
        <v>274</v>
      </c>
      <c r="AW83" s="49">
        <f>'Рейтинговая таблица организаций'!AT72</f>
        <v>0</v>
      </c>
      <c r="AX83" s="49">
        <f>'Рейтинговая таблица организаций'!AU72</f>
        <v>0</v>
      </c>
      <c r="AY83" s="49" t="s">
        <v>275</v>
      </c>
      <c r="AZ83" s="49">
        <f>'Рейтинговая таблица организаций'!AV72</f>
        <v>0</v>
      </c>
      <c r="BA83" s="49">
        <f>'Рейтинговая таблица организаций'!AW72</f>
        <v>0</v>
      </c>
    </row>
    <row r="84" spans="1:53" ht="15.75" x14ac:dyDescent="0.25">
      <c r="A84" s="110">
        <f>Лист1!A72</f>
        <v>0</v>
      </c>
      <c r="B84" s="46">
        <f>'для bus.gov.ru'!B73</f>
        <v>0</v>
      </c>
      <c r="C84" s="46">
        <f>'для bus.gov.ru'!C73</f>
        <v>0</v>
      </c>
      <c r="D84" s="46">
        <f>'для bus.gov.ru'!D73</f>
        <v>0</v>
      </c>
      <c r="E84" s="46">
        <f>'для bus.gov.ru'!E73</f>
        <v>0</v>
      </c>
      <c r="F84" s="47" t="s">
        <v>264</v>
      </c>
      <c r="G84" s="48">
        <f>'Рейтинговая таблица организаций'!D73</f>
        <v>0</v>
      </c>
      <c r="H84" s="48">
        <f>'Рейтинговая таблица организаций'!E73</f>
        <v>0</v>
      </c>
      <c r="I84" s="47" t="s">
        <v>265</v>
      </c>
      <c r="J84" s="48">
        <f>'Рейтинговая таблица организаций'!F73</f>
        <v>0</v>
      </c>
      <c r="K84" s="48">
        <f>'Рейтинговая таблица организаций'!G73</f>
        <v>0</v>
      </c>
      <c r="L84" s="49" t="str">
        <f>IF('Рейтинговая таблица организаций'!H73&lt;1,"Отсутствуют или не функционируют дистанционные способы взаимодействия",(IF('Рейтинговая таблица организаций'!H73&lt;4,"В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4" s="49">
        <f>'Рейтинговая таблица организаций'!H73</f>
        <v>0</v>
      </c>
      <c r="N84" s="49">
        <f>IF('Рейтинговая таблица организаций'!H73&lt;1,0,(IF('Рейтинговая таблица организаций'!H73&lt;4,30,100)))</f>
        <v>0</v>
      </c>
      <c r="O84" s="49" t="s">
        <v>266</v>
      </c>
      <c r="P84" s="49">
        <f>'Рейтинговая таблица организаций'!I73</f>
        <v>0</v>
      </c>
      <c r="Q84" s="49">
        <f>'Рейтинговая таблица организаций'!J73</f>
        <v>0</v>
      </c>
      <c r="R84" s="49" t="s">
        <v>267</v>
      </c>
      <c r="S84" s="49">
        <f>'Рейтинговая таблица организаций'!K73</f>
        <v>0</v>
      </c>
      <c r="T84" s="49">
        <f>'Рейтинговая таблица организаций'!L73</f>
        <v>0</v>
      </c>
      <c r="U84" s="49" t="str">
        <f>IF('Рейтинговая таблица организаций'!Q73&lt;1,"Отсутствуют комфортные условия",(IF('Рейтинговая таблица организаций'!Q73&lt;5,"Количество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4" s="49">
        <f>'Рейтинговая таблица организаций'!Q73</f>
        <v>0</v>
      </c>
      <c r="W84" s="49">
        <f>IF('Рейтинговая таблица организаций'!Q73&lt;1,0,(IF('Рейтинговая таблица организаций'!Q73&lt;4,20,100)))</f>
        <v>0</v>
      </c>
      <c r="X84" s="49" t="s">
        <v>268</v>
      </c>
      <c r="Y84" s="49">
        <f>'Рейтинговая таблица организаций'!T73</f>
        <v>0</v>
      </c>
      <c r="Z84" s="49">
        <f>'Рейтинговая таблица организаций'!U73</f>
        <v>0</v>
      </c>
      <c r="AA84" s="49" t="str">
        <f>IF('Рейтинговая таблица организаций'!Z73&lt;1,"Отсутствуют условия доступности для инвалидов",(IF('Рейтинговая таблица организаций'!Z73&lt;5,"Количество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4" s="63">
        <f>'Рейтинговая таблица организаций'!Z73</f>
        <v>0</v>
      </c>
      <c r="AC84" s="49">
        <f>IF('Рейтинговая таблица организаций'!Z73&lt;1,0,(IF('Рейтинговая таблица организаций'!Z73&lt;5,20,100)))</f>
        <v>0</v>
      </c>
      <c r="AD84" s="49" t="str">
        <f>IF('Рейтинговая таблица организаций'!AA73&lt;1,"Отсутствуют условия доступности, позволяющие инвалидам получать услуги наравне с другими",(IF('Рейтинговая таблица организаций'!AA73&lt;5,"Количество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4" s="49">
        <f>'Рейтинговая таблица организаций'!AA73</f>
        <v>0</v>
      </c>
      <c r="AF84" s="49">
        <f>IF('Рейтинговая таблица организаций'!AA73&lt;1,0,(IF('Рейтинговая таблица организаций'!AA73&lt;5,20,100)))</f>
        <v>0</v>
      </c>
      <c r="AG84" s="49" t="s">
        <v>269</v>
      </c>
      <c r="AH84" s="49">
        <f>'Рейтинговая таблица организаций'!AB73</f>
        <v>0</v>
      </c>
      <c r="AI84" s="49">
        <f>'Рейтинговая таблица организаций'!AC73</f>
        <v>0</v>
      </c>
      <c r="AJ84" s="49" t="s">
        <v>270</v>
      </c>
      <c r="AK84" s="49">
        <f>'Рейтинговая таблица организаций'!AH73</f>
        <v>0</v>
      </c>
      <c r="AL84" s="49">
        <f>'Рейтинговая таблица организаций'!AI73</f>
        <v>0</v>
      </c>
      <c r="AM84" s="49" t="s">
        <v>271</v>
      </c>
      <c r="AN84" s="49">
        <f>'Рейтинговая таблица организаций'!AJ73</f>
        <v>0</v>
      </c>
      <c r="AO84" s="49">
        <f>'Рейтинговая таблица организаций'!AK73</f>
        <v>0</v>
      </c>
      <c r="AP84" s="49" t="s">
        <v>272</v>
      </c>
      <c r="AQ84" s="49">
        <f>'Рейтинговая таблица организаций'!AL73</f>
        <v>0</v>
      </c>
      <c r="AR84" s="49">
        <f>'Рейтинговая таблица организаций'!AM73</f>
        <v>0</v>
      </c>
      <c r="AS84" s="49" t="s">
        <v>273</v>
      </c>
      <c r="AT84" s="49">
        <f>'Рейтинговая таблица организаций'!AR73</f>
        <v>0</v>
      </c>
      <c r="AU84" s="49">
        <f>'Рейтинговая таблица организаций'!AS73</f>
        <v>0</v>
      </c>
      <c r="AV84" s="49" t="s">
        <v>274</v>
      </c>
      <c r="AW84" s="49">
        <f>'Рейтинговая таблица организаций'!AT73</f>
        <v>0</v>
      </c>
      <c r="AX84" s="49">
        <f>'Рейтинговая таблица организаций'!AU73</f>
        <v>0</v>
      </c>
      <c r="AY84" s="49" t="s">
        <v>275</v>
      </c>
      <c r="AZ84" s="49">
        <f>'Рейтинговая таблица организаций'!AV73</f>
        <v>0</v>
      </c>
      <c r="BA84" s="49">
        <f>'Рейтинговая таблица организаций'!AW73</f>
        <v>0</v>
      </c>
    </row>
    <row r="85" spans="1:53" ht="15.75" x14ac:dyDescent="0.25">
      <c r="A85" s="110">
        <f>Лист1!A73</f>
        <v>0</v>
      </c>
      <c r="B85" s="46">
        <f>'для bus.gov.ru'!B74</f>
        <v>0</v>
      </c>
      <c r="C85" s="46">
        <f>'для bus.gov.ru'!C74</f>
        <v>0</v>
      </c>
      <c r="D85" s="46">
        <f>'для bus.gov.ru'!D74</f>
        <v>0</v>
      </c>
      <c r="E85" s="46">
        <f>'для bus.gov.ru'!E74</f>
        <v>0</v>
      </c>
      <c r="F85" s="47" t="s">
        <v>264</v>
      </c>
      <c r="G85" s="48">
        <f>'Рейтинговая таблица организаций'!D74</f>
        <v>0</v>
      </c>
      <c r="H85" s="48">
        <f>'Рейтинговая таблица организаций'!E74</f>
        <v>0</v>
      </c>
      <c r="I85" s="47" t="s">
        <v>265</v>
      </c>
      <c r="J85" s="48">
        <f>'Рейтинговая таблица организаций'!F74</f>
        <v>0</v>
      </c>
      <c r="K85" s="48">
        <f>'Рейтинговая таблица организаций'!G74</f>
        <v>0</v>
      </c>
      <c r="L85" s="49" t="str">
        <f>IF('Рейтинговая таблица организаций'!H74&lt;1,"Отсутствуют или не функционируют дистанционные способы взаимодействия",(IF('Рейтинговая таблица организаций'!H74&lt;4,"В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5" s="49">
        <f>'Рейтинговая таблица организаций'!H74</f>
        <v>0</v>
      </c>
      <c r="N85" s="49">
        <f>IF('Рейтинговая таблица организаций'!H74&lt;1,0,(IF('Рейтинговая таблица организаций'!H74&lt;4,30,100)))</f>
        <v>0</v>
      </c>
      <c r="O85" s="49" t="s">
        <v>266</v>
      </c>
      <c r="P85" s="49">
        <f>'Рейтинговая таблица организаций'!I74</f>
        <v>0</v>
      </c>
      <c r="Q85" s="49">
        <f>'Рейтинговая таблица организаций'!J74</f>
        <v>0</v>
      </c>
      <c r="R85" s="49" t="s">
        <v>267</v>
      </c>
      <c r="S85" s="49">
        <f>'Рейтинговая таблица организаций'!K74</f>
        <v>0</v>
      </c>
      <c r="T85" s="49">
        <f>'Рейтинговая таблица организаций'!L74</f>
        <v>0</v>
      </c>
      <c r="U85" s="49" t="str">
        <f>IF('Рейтинговая таблица организаций'!Q74&lt;1,"Отсутствуют комфортные условия",(IF('Рейтинговая таблица организаций'!Q74&lt;5,"Количество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5" s="49">
        <f>'Рейтинговая таблица организаций'!Q74</f>
        <v>0</v>
      </c>
      <c r="W85" s="49">
        <f>IF('Рейтинговая таблица организаций'!Q74&lt;1,0,(IF('Рейтинговая таблица организаций'!Q74&lt;4,20,100)))</f>
        <v>0</v>
      </c>
      <c r="X85" s="49" t="s">
        <v>268</v>
      </c>
      <c r="Y85" s="49">
        <f>'Рейтинговая таблица организаций'!T74</f>
        <v>0</v>
      </c>
      <c r="Z85" s="49">
        <f>'Рейтинговая таблица организаций'!U74</f>
        <v>0</v>
      </c>
      <c r="AA85" s="49" t="str">
        <f>IF('Рейтинговая таблица организаций'!Z74&lt;1,"Отсутствуют условия доступности для инвалидов",(IF('Рейтинговая таблица организаций'!Z74&lt;5,"Количество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5" s="63">
        <f>'Рейтинговая таблица организаций'!Z74</f>
        <v>0</v>
      </c>
      <c r="AC85" s="49">
        <f>IF('Рейтинговая таблица организаций'!Z74&lt;1,0,(IF('Рейтинговая таблица организаций'!Z74&lt;5,20,100)))</f>
        <v>0</v>
      </c>
      <c r="AD85" s="49" t="str">
        <f>IF('Рейтинговая таблица организаций'!AA74&lt;1,"Отсутствуют условия доступности, позволяющие инвалидам получать услуги наравне с другими",(IF('Рейтинговая таблица организаций'!AA74&lt;5,"Количество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5" s="49">
        <f>'Рейтинговая таблица организаций'!AA74</f>
        <v>0</v>
      </c>
      <c r="AF85" s="49">
        <f>IF('Рейтинговая таблица организаций'!AA74&lt;1,0,(IF('Рейтинговая таблица организаций'!AA74&lt;5,20,100)))</f>
        <v>0</v>
      </c>
      <c r="AG85" s="49" t="s">
        <v>269</v>
      </c>
      <c r="AH85" s="49">
        <f>'Рейтинговая таблица организаций'!AB74</f>
        <v>0</v>
      </c>
      <c r="AI85" s="49">
        <f>'Рейтинговая таблица организаций'!AC74</f>
        <v>0</v>
      </c>
      <c r="AJ85" s="49" t="s">
        <v>270</v>
      </c>
      <c r="AK85" s="49">
        <f>'Рейтинговая таблица организаций'!AH74</f>
        <v>0</v>
      </c>
      <c r="AL85" s="49">
        <f>'Рейтинговая таблица организаций'!AI74</f>
        <v>0</v>
      </c>
      <c r="AM85" s="49" t="s">
        <v>271</v>
      </c>
      <c r="AN85" s="49">
        <f>'Рейтинговая таблица организаций'!AJ74</f>
        <v>0</v>
      </c>
      <c r="AO85" s="49">
        <f>'Рейтинговая таблица организаций'!AK74</f>
        <v>0</v>
      </c>
      <c r="AP85" s="49" t="s">
        <v>272</v>
      </c>
      <c r="AQ85" s="49">
        <f>'Рейтинговая таблица организаций'!AL74</f>
        <v>0</v>
      </c>
      <c r="AR85" s="49">
        <f>'Рейтинговая таблица организаций'!AM74</f>
        <v>0</v>
      </c>
      <c r="AS85" s="49" t="s">
        <v>273</v>
      </c>
      <c r="AT85" s="49">
        <f>'Рейтинговая таблица организаций'!AR74</f>
        <v>0</v>
      </c>
      <c r="AU85" s="49">
        <f>'Рейтинговая таблица организаций'!AS74</f>
        <v>0</v>
      </c>
      <c r="AV85" s="49" t="s">
        <v>274</v>
      </c>
      <c r="AW85" s="49">
        <f>'Рейтинговая таблица организаций'!AT74</f>
        <v>0</v>
      </c>
      <c r="AX85" s="49">
        <f>'Рейтинговая таблица организаций'!AU74</f>
        <v>0</v>
      </c>
      <c r="AY85" s="49" t="s">
        <v>275</v>
      </c>
      <c r="AZ85" s="49">
        <f>'Рейтинговая таблица организаций'!AV74</f>
        <v>0</v>
      </c>
      <c r="BA85" s="49">
        <f>'Рейтинговая таблица организаций'!AW74</f>
        <v>0</v>
      </c>
    </row>
    <row r="86" spans="1:53" ht="15.75" x14ac:dyDescent="0.25">
      <c r="A86" s="110">
        <f>Лист1!A74</f>
        <v>0</v>
      </c>
      <c r="B86" s="46">
        <f>'для bus.gov.ru'!B75</f>
        <v>0</v>
      </c>
      <c r="C86" s="46">
        <f>'для bus.gov.ru'!C75</f>
        <v>0</v>
      </c>
      <c r="D86" s="46">
        <f>'для bus.gov.ru'!D75</f>
        <v>0</v>
      </c>
      <c r="E86" s="46">
        <f>'для bus.gov.ru'!E75</f>
        <v>0</v>
      </c>
      <c r="F86" s="47" t="s">
        <v>264</v>
      </c>
      <c r="G86" s="48">
        <f>'Рейтинговая таблица организаций'!D75</f>
        <v>0</v>
      </c>
      <c r="H86" s="48">
        <f>'Рейтинговая таблица организаций'!E75</f>
        <v>0</v>
      </c>
      <c r="I86" s="47" t="s">
        <v>265</v>
      </c>
      <c r="J86" s="48">
        <f>'Рейтинговая таблица организаций'!F75</f>
        <v>0</v>
      </c>
      <c r="K86" s="48">
        <f>'Рейтинговая таблица организаций'!G75</f>
        <v>0</v>
      </c>
      <c r="L86" s="49" t="str">
        <f>IF('Рейтинговая таблица организаций'!H75&lt;1,"Отсутствуют или не функционируют дистанционные способы взаимодействия",(IF('Рейтинговая таблица организаций'!H75&lt;4,"В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6" s="49">
        <f>'Рейтинговая таблица организаций'!H75</f>
        <v>0</v>
      </c>
      <c r="N86" s="49">
        <f>IF('Рейтинговая таблица организаций'!H75&lt;1,0,(IF('Рейтинговая таблица организаций'!H75&lt;4,30,100)))</f>
        <v>0</v>
      </c>
      <c r="O86" s="49" t="s">
        <v>266</v>
      </c>
      <c r="P86" s="49">
        <f>'Рейтинговая таблица организаций'!I75</f>
        <v>0</v>
      </c>
      <c r="Q86" s="49">
        <f>'Рейтинговая таблица организаций'!J75</f>
        <v>0</v>
      </c>
      <c r="R86" s="49" t="s">
        <v>267</v>
      </c>
      <c r="S86" s="49">
        <f>'Рейтинговая таблица организаций'!K75</f>
        <v>0</v>
      </c>
      <c r="T86" s="49">
        <f>'Рейтинговая таблица организаций'!L75</f>
        <v>0</v>
      </c>
      <c r="U86" s="49" t="str">
        <f>IF('Рейтинговая таблица организаций'!Q75&lt;1,"Отсутствуют комфортные условия",(IF('Рейтинговая таблица организаций'!Q75&lt;5,"Количество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6" s="49">
        <f>'Рейтинговая таблица организаций'!Q75</f>
        <v>0</v>
      </c>
      <c r="W86" s="49">
        <f>IF('Рейтинговая таблица организаций'!Q75&lt;1,0,(IF('Рейтинговая таблица организаций'!Q75&lt;4,20,100)))</f>
        <v>0</v>
      </c>
      <c r="X86" s="49" t="s">
        <v>268</v>
      </c>
      <c r="Y86" s="49">
        <f>'Рейтинговая таблица организаций'!T75</f>
        <v>0</v>
      </c>
      <c r="Z86" s="49">
        <f>'Рейтинговая таблица организаций'!U75</f>
        <v>0</v>
      </c>
      <c r="AA86" s="49" t="str">
        <f>IF('Рейтинговая таблица организаций'!Z75&lt;1,"Отсутствуют условия доступности для инвалидов",(IF('Рейтинговая таблица организаций'!Z75&lt;5,"Количество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6" s="63">
        <f>'Рейтинговая таблица организаций'!Z75</f>
        <v>0</v>
      </c>
      <c r="AC86" s="49">
        <f>IF('Рейтинговая таблица организаций'!Z75&lt;1,0,(IF('Рейтинговая таблица организаций'!Z75&lt;5,20,100)))</f>
        <v>0</v>
      </c>
      <c r="AD86" s="49" t="str">
        <f>IF('Рейтинговая таблица организаций'!AA75&lt;1,"Отсутствуют условия доступности, позволяющие инвалидам получать услуги наравне с другими",(IF('Рейтинговая таблица организаций'!AA75&lt;5,"Количество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6" s="49">
        <f>'Рейтинговая таблица организаций'!AA75</f>
        <v>0</v>
      </c>
      <c r="AF86" s="49">
        <f>IF('Рейтинговая таблица организаций'!AA75&lt;1,0,(IF('Рейтинговая таблица организаций'!AA75&lt;5,20,100)))</f>
        <v>0</v>
      </c>
      <c r="AG86" s="49" t="s">
        <v>269</v>
      </c>
      <c r="AH86" s="49">
        <f>'Рейтинговая таблица организаций'!AB75</f>
        <v>0</v>
      </c>
      <c r="AI86" s="49">
        <f>'Рейтинговая таблица организаций'!AC75</f>
        <v>0</v>
      </c>
      <c r="AJ86" s="49" t="s">
        <v>270</v>
      </c>
      <c r="AK86" s="49">
        <f>'Рейтинговая таблица организаций'!AH75</f>
        <v>0</v>
      </c>
      <c r="AL86" s="49">
        <f>'Рейтинговая таблица организаций'!AI75</f>
        <v>0</v>
      </c>
      <c r="AM86" s="49" t="s">
        <v>271</v>
      </c>
      <c r="AN86" s="49">
        <f>'Рейтинговая таблица организаций'!AJ75</f>
        <v>0</v>
      </c>
      <c r="AO86" s="49">
        <f>'Рейтинговая таблица организаций'!AK75</f>
        <v>0</v>
      </c>
      <c r="AP86" s="49" t="s">
        <v>272</v>
      </c>
      <c r="AQ86" s="49">
        <f>'Рейтинговая таблица организаций'!AL75</f>
        <v>0</v>
      </c>
      <c r="AR86" s="49">
        <f>'Рейтинговая таблица организаций'!AM75</f>
        <v>0</v>
      </c>
      <c r="AS86" s="49" t="s">
        <v>273</v>
      </c>
      <c r="AT86" s="49">
        <f>'Рейтинговая таблица организаций'!AR75</f>
        <v>0</v>
      </c>
      <c r="AU86" s="49">
        <f>'Рейтинговая таблица организаций'!AS75</f>
        <v>0</v>
      </c>
      <c r="AV86" s="49" t="s">
        <v>274</v>
      </c>
      <c r="AW86" s="49">
        <f>'Рейтинговая таблица организаций'!AT75</f>
        <v>0</v>
      </c>
      <c r="AX86" s="49">
        <f>'Рейтинговая таблица организаций'!AU75</f>
        <v>0</v>
      </c>
      <c r="AY86" s="49" t="s">
        <v>275</v>
      </c>
      <c r="AZ86" s="49">
        <f>'Рейтинговая таблица организаций'!AV75</f>
        <v>0</v>
      </c>
      <c r="BA86" s="49">
        <f>'Рейтинговая таблица организаций'!AW75</f>
        <v>0</v>
      </c>
    </row>
    <row r="87" spans="1:53" ht="15.75" x14ac:dyDescent="0.25">
      <c r="A87" s="110">
        <f>Лист1!A75</f>
        <v>0</v>
      </c>
      <c r="B87" s="46">
        <f>'для bus.gov.ru'!B76</f>
        <v>0</v>
      </c>
      <c r="C87" s="46">
        <f>'для bus.gov.ru'!C76</f>
        <v>0</v>
      </c>
      <c r="D87" s="46">
        <f>'для bus.gov.ru'!D76</f>
        <v>0</v>
      </c>
      <c r="E87" s="46">
        <f>'для bus.gov.ru'!E76</f>
        <v>0</v>
      </c>
      <c r="F87" s="47" t="s">
        <v>264</v>
      </c>
      <c r="G87" s="48">
        <f>'Рейтинговая таблица организаций'!D76</f>
        <v>0</v>
      </c>
      <c r="H87" s="48">
        <f>'Рейтинговая таблица организаций'!E76</f>
        <v>0</v>
      </c>
      <c r="I87" s="47" t="s">
        <v>265</v>
      </c>
      <c r="J87" s="48">
        <f>'Рейтинговая таблица организаций'!F76</f>
        <v>0</v>
      </c>
      <c r="K87" s="48">
        <f>'Рейтинговая таблица организаций'!G76</f>
        <v>0</v>
      </c>
      <c r="L87" s="49" t="str">
        <f>IF('Рейтинговая таблица организаций'!H76&lt;1,"Отсутствуют или не функционируют дистанционные способы взаимодействия",(IF('Рейтинговая таблица организаций'!H76&lt;4,"В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7" s="49">
        <f>'Рейтинговая таблица организаций'!H76</f>
        <v>0</v>
      </c>
      <c r="N87" s="49">
        <f>IF('Рейтинговая таблица организаций'!H76&lt;1,0,(IF('Рейтинговая таблица организаций'!H76&lt;4,30,100)))</f>
        <v>0</v>
      </c>
      <c r="O87" s="49" t="s">
        <v>266</v>
      </c>
      <c r="P87" s="49">
        <f>'Рейтинговая таблица организаций'!I76</f>
        <v>0</v>
      </c>
      <c r="Q87" s="49">
        <f>'Рейтинговая таблица организаций'!J76</f>
        <v>0</v>
      </c>
      <c r="R87" s="49" t="s">
        <v>267</v>
      </c>
      <c r="S87" s="49">
        <f>'Рейтинговая таблица организаций'!K76</f>
        <v>0</v>
      </c>
      <c r="T87" s="49">
        <f>'Рейтинговая таблица организаций'!L76</f>
        <v>0</v>
      </c>
      <c r="U87" s="49" t="str">
        <f>IF('Рейтинговая таблица организаций'!Q76&lt;1,"Отсутствуют комфортные условия",(IF('Рейтинговая таблица организаций'!Q76&lt;5,"Количество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7" s="49">
        <f>'Рейтинговая таблица организаций'!Q76</f>
        <v>0</v>
      </c>
      <c r="W87" s="49">
        <f>IF('Рейтинговая таблица организаций'!Q76&lt;1,0,(IF('Рейтинговая таблица организаций'!Q76&lt;4,20,100)))</f>
        <v>0</v>
      </c>
      <c r="X87" s="49" t="s">
        <v>268</v>
      </c>
      <c r="Y87" s="49">
        <f>'Рейтинговая таблица организаций'!T76</f>
        <v>0</v>
      </c>
      <c r="Z87" s="49">
        <f>'Рейтинговая таблица организаций'!U76</f>
        <v>0</v>
      </c>
      <c r="AA87" s="49" t="str">
        <f>IF('Рейтинговая таблица организаций'!Z76&lt;1,"Отсутствуют условия доступности для инвалидов",(IF('Рейтинговая таблица организаций'!Z76&lt;5,"Количество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7" s="63">
        <f>'Рейтинговая таблица организаций'!Z76</f>
        <v>0</v>
      </c>
      <c r="AC87" s="49">
        <f>IF('Рейтинговая таблица организаций'!Z76&lt;1,0,(IF('Рейтинговая таблица организаций'!Z76&lt;5,20,100)))</f>
        <v>0</v>
      </c>
      <c r="AD87" s="49" t="str">
        <f>IF('Рейтинговая таблица организаций'!AA76&lt;1,"Отсутствуют условия доступности, позволяющие инвалидам получать услуги наравне с другими",(IF('Рейтинговая таблица организаций'!AA76&lt;5,"Количество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7" s="49">
        <f>'Рейтинговая таблица организаций'!AA76</f>
        <v>0</v>
      </c>
      <c r="AF87" s="49">
        <f>IF('Рейтинговая таблица организаций'!AA76&lt;1,0,(IF('Рейтинговая таблица организаций'!AA76&lt;5,20,100)))</f>
        <v>0</v>
      </c>
      <c r="AG87" s="49" t="s">
        <v>269</v>
      </c>
      <c r="AH87" s="49">
        <f>'Рейтинговая таблица организаций'!AB76</f>
        <v>0</v>
      </c>
      <c r="AI87" s="49">
        <f>'Рейтинговая таблица организаций'!AC76</f>
        <v>0</v>
      </c>
      <c r="AJ87" s="49" t="s">
        <v>270</v>
      </c>
      <c r="AK87" s="49">
        <f>'Рейтинговая таблица организаций'!AH76</f>
        <v>0</v>
      </c>
      <c r="AL87" s="49">
        <f>'Рейтинговая таблица организаций'!AI76</f>
        <v>0</v>
      </c>
      <c r="AM87" s="49" t="s">
        <v>271</v>
      </c>
      <c r="AN87" s="49">
        <f>'Рейтинговая таблица организаций'!AJ76</f>
        <v>0</v>
      </c>
      <c r="AO87" s="49">
        <f>'Рейтинговая таблица организаций'!AK76</f>
        <v>0</v>
      </c>
      <c r="AP87" s="49" t="s">
        <v>272</v>
      </c>
      <c r="AQ87" s="49">
        <f>'Рейтинговая таблица организаций'!AL76</f>
        <v>0</v>
      </c>
      <c r="AR87" s="49">
        <f>'Рейтинговая таблица организаций'!AM76</f>
        <v>0</v>
      </c>
      <c r="AS87" s="49" t="s">
        <v>273</v>
      </c>
      <c r="AT87" s="49">
        <f>'Рейтинговая таблица организаций'!AR76</f>
        <v>0</v>
      </c>
      <c r="AU87" s="49">
        <f>'Рейтинговая таблица организаций'!AS76</f>
        <v>0</v>
      </c>
      <c r="AV87" s="49" t="s">
        <v>274</v>
      </c>
      <c r="AW87" s="49">
        <f>'Рейтинговая таблица организаций'!AT76</f>
        <v>0</v>
      </c>
      <c r="AX87" s="49">
        <f>'Рейтинговая таблица организаций'!AU76</f>
        <v>0</v>
      </c>
      <c r="AY87" s="49" t="s">
        <v>275</v>
      </c>
      <c r="AZ87" s="49">
        <f>'Рейтинговая таблица организаций'!AV76</f>
        <v>0</v>
      </c>
      <c r="BA87" s="49">
        <f>'Рейтинговая таблица организаций'!AW76</f>
        <v>0</v>
      </c>
    </row>
    <row r="88" spans="1:53" ht="15.75" x14ac:dyDescent="0.25">
      <c r="A88" s="110">
        <f>Лист1!A76</f>
        <v>0</v>
      </c>
      <c r="B88" s="46">
        <f>'для bus.gov.ru'!B77</f>
        <v>0</v>
      </c>
      <c r="C88" s="46">
        <f>'для bus.gov.ru'!C77</f>
        <v>0</v>
      </c>
      <c r="D88" s="46">
        <f>'для bus.gov.ru'!D77</f>
        <v>0</v>
      </c>
      <c r="E88" s="46">
        <f>'для bus.gov.ru'!E77</f>
        <v>0</v>
      </c>
      <c r="F88" s="47" t="s">
        <v>264</v>
      </c>
      <c r="G88" s="48">
        <f>'Рейтинговая таблица организаций'!D77</f>
        <v>0</v>
      </c>
      <c r="H88" s="48">
        <f>'Рейтинговая таблица организаций'!E77</f>
        <v>0</v>
      </c>
      <c r="I88" s="47" t="s">
        <v>265</v>
      </c>
      <c r="J88" s="48">
        <f>'Рейтинговая таблица организаций'!F77</f>
        <v>0</v>
      </c>
      <c r="K88" s="48">
        <f>'Рейтинговая таблица организаций'!G77</f>
        <v>0</v>
      </c>
      <c r="L88" s="49" t="str">
        <f>IF('Рейтинговая таблица организаций'!H77&lt;1,"Отсутствуют или не функционируют дистанционные способы взаимодействия",(IF('Рейтинговая таблица организаций'!H77&lt;4,"В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8" s="49">
        <f>'Рейтинговая таблица организаций'!H77</f>
        <v>0</v>
      </c>
      <c r="N88" s="49">
        <f>IF('Рейтинговая таблица организаций'!H77&lt;1,0,(IF('Рейтинговая таблица организаций'!H77&lt;4,30,100)))</f>
        <v>0</v>
      </c>
      <c r="O88" s="49" t="s">
        <v>266</v>
      </c>
      <c r="P88" s="49">
        <f>'Рейтинговая таблица организаций'!I77</f>
        <v>0</v>
      </c>
      <c r="Q88" s="49">
        <f>'Рейтинговая таблица организаций'!J77</f>
        <v>0</v>
      </c>
      <c r="R88" s="49" t="s">
        <v>267</v>
      </c>
      <c r="S88" s="49">
        <f>'Рейтинговая таблица организаций'!K77</f>
        <v>0</v>
      </c>
      <c r="T88" s="49">
        <f>'Рейтинговая таблица организаций'!L77</f>
        <v>0</v>
      </c>
      <c r="U88" s="49" t="str">
        <f>IF('Рейтинговая таблица организаций'!Q77&lt;1,"Отсутствуют комфортные условия",(IF('Рейтинговая таблица организаций'!Q77&lt;5,"Количество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8" s="49">
        <f>'Рейтинговая таблица организаций'!Q77</f>
        <v>0</v>
      </c>
      <c r="W88" s="49">
        <f>IF('Рейтинговая таблица организаций'!Q77&lt;1,0,(IF('Рейтинговая таблица организаций'!Q77&lt;4,20,100)))</f>
        <v>0</v>
      </c>
      <c r="X88" s="49" t="s">
        <v>268</v>
      </c>
      <c r="Y88" s="49">
        <f>'Рейтинговая таблица организаций'!T77</f>
        <v>0</v>
      </c>
      <c r="Z88" s="49">
        <f>'Рейтинговая таблица организаций'!U77</f>
        <v>0</v>
      </c>
      <c r="AA88" s="49" t="str">
        <f>IF('Рейтинговая таблица организаций'!Z77&lt;1,"Отсутствуют условия доступности для инвалидов",(IF('Рейтинговая таблица организаций'!Z77&lt;5,"Количество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8" s="63">
        <f>'Рейтинговая таблица организаций'!Z77</f>
        <v>0</v>
      </c>
      <c r="AC88" s="49">
        <f>IF('Рейтинговая таблица организаций'!Z77&lt;1,0,(IF('Рейтинговая таблица организаций'!Z77&lt;5,20,100)))</f>
        <v>0</v>
      </c>
      <c r="AD88" s="49" t="str">
        <f>IF('Рейтинговая таблица организаций'!AA77&lt;1,"Отсутствуют условия доступности, позволяющие инвалидам получать услуги наравне с другими",(IF('Рейтинговая таблица организаций'!AA77&lt;5,"Количество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8" s="49">
        <f>'Рейтинговая таблица организаций'!AA77</f>
        <v>0</v>
      </c>
      <c r="AF88" s="49">
        <f>IF('Рейтинговая таблица организаций'!AA77&lt;1,0,(IF('Рейтинговая таблица организаций'!AA77&lt;5,20,100)))</f>
        <v>0</v>
      </c>
      <c r="AG88" s="49" t="s">
        <v>269</v>
      </c>
      <c r="AH88" s="49">
        <f>'Рейтинговая таблица организаций'!AB77</f>
        <v>0</v>
      </c>
      <c r="AI88" s="49">
        <f>'Рейтинговая таблица организаций'!AC77</f>
        <v>0</v>
      </c>
      <c r="AJ88" s="49" t="s">
        <v>270</v>
      </c>
      <c r="AK88" s="49">
        <f>'Рейтинговая таблица организаций'!AH77</f>
        <v>0</v>
      </c>
      <c r="AL88" s="49">
        <f>'Рейтинговая таблица организаций'!AI77</f>
        <v>0</v>
      </c>
      <c r="AM88" s="49" t="s">
        <v>271</v>
      </c>
      <c r="AN88" s="49">
        <f>'Рейтинговая таблица организаций'!AJ77</f>
        <v>0</v>
      </c>
      <c r="AO88" s="49">
        <f>'Рейтинговая таблица организаций'!AK77</f>
        <v>0</v>
      </c>
      <c r="AP88" s="49" t="s">
        <v>272</v>
      </c>
      <c r="AQ88" s="49">
        <f>'Рейтинговая таблица организаций'!AL77</f>
        <v>0</v>
      </c>
      <c r="AR88" s="49">
        <f>'Рейтинговая таблица организаций'!AM77</f>
        <v>0</v>
      </c>
      <c r="AS88" s="49" t="s">
        <v>273</v>
      </c>
      <c r="AT88" s="49">
        <f>'Рейтинговая таблица организаций'!AR77</f>
        <v>0</v>
      </c>
      <c r="AU88" s="49">
        <f>'Рейтинговая таблица организаций'!AS77</f>
        <v>0</v>
      </c>
      <c r="AV88" s="49" t="s">
        <v>274</v>
      </c>
      <c r="AW88" s="49">
        <f>'Рейтинговая таблица организаций'!AT77</f>
        <v>0</v>
      </c>
      <c r="AX88" s="49">
        <f>'Рейтинговая таблица организаций'!AU77</f>
        <v>0</v>
      </c>
      <c r="AY88" s="49" t="s">
        <v>275</v>
      </c>
      <c r="AZ88" s="49">
        <f>'Рейтинговая таблица организаций'!AV77</f>
        <v>0</v>
      </c>
      <c r="BA88" s="49">
        <f>'Рейтинговая таблица организаций'!AW77</f>
        <v>0</v>
      </c>
    </row>
    <row r="89" spans="1:53" ht="15.75" x14ac:dyDescent="0.25">
      <c r="A89" s="110">
        <f>Лист1!A77</f>
        <v>0</v>
      </c>
      <c r="B89" s="46">
        <f>'для bus.gov.ru'!B78</f>
        <v>0</v>
      </c>
      <c r="C89" s="46">
        <f>'для bus.gov.ru'!C78</f>
        <v>0</v>
      </c>
      <c r="D89" s="46">
        <f>'для bus.gov.ru'!D78</f>
        <v>0</v>
      </c>
      <c r="E89" s="46">
        <f>'для bus.gov.ru'!E78</f>
        <v>0</v>
      </c>
      <c r="F89" s="47" t="s">
        <v>264</v>
      </c>
      <c r="G89" s="48">
        <f>'Рейтинговая таблица организаций'!D78</f>
        <v>0</v>
      </c>
      <c r="H89" s="48">
        <f>'Рейтинговая таблица организаций'!E78</f>
        <v>0</v>
      </c>
      <c r="I89" s="47" t="s">
        <v>265</v>
      </c>
      <c r="J89" s="48">
        <f>'Рейтинговая таблица организаций'!F78</f>
        <v>0</v>
      </c>
      <c r="K89" s="48">
        <f>'Рейтинговая таблица организаций'!G78</f>
        <v>0</v>
      </c>
      <c r="L89" s="49" t="str">
        <f>IF('Рейтинговая таблица организаций'!H78&lt;1,"Отсутствуют или не функционируют дистанционные способы взаимодействия",(IF('Рейтинговая таблица организаций'!H78&lt;4,"В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89" s="49">
        <f>'Рейтинговая таблица организаций'!H78</f>
        <v>0</v>
      </c>
      <c r="N89" s="49">
        <f>IF('Рейтинговая таблица организаций'!H78&lt;1,0,(IF('Рейтинговая таблица организаций'!H78&lt;4,30,100)))</f>
        <v>0</v>
      </c>
      <c r="O89" s="49" t="s">
        <v>266</v>
      </c>
      <c r="P89" s="49">
        <f>'Рейтинговая таблица организаций'!I78</f>
        <v>0</v>
      </c>
      <c r="Q89" s="49">
        <f>'Рейтинговая таблица организаций'!J78</f>
        <v>0</v>
      </c>
      <c r="R89" s="49" t="s">
        <v>267</v>
      </c>
      <c r="S89" s="49">
        <f>'Рейтинговая таблица организаций'!K78</f>
        <v>0</v>
      </c>
      <c r="T89" s="49">
        <f>'Рейтинговая таблица организаций'!L78</f>
        <v>0</v>
      </c>
      <c r="U89" s="49" t="str">
        <f>IF('Рейтинговая таблица организаций'!Q78&lt;1,"Отсутствуют комфортные условия",(IF('Рейтинговая таблица организаций'!Q78&lt;5,"Количество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89" s="49">
        <f>'Рейтинговая таблица организаций'!Q78</f>
        <v>0</v>
      </c>
      <c r="W89" s="49">
        <f>IF('Рейтинговая таблица организаций'!Q78&lt;1,0,(IF('Рейтинговая таблица организаций'!Q78&lt;4,20,100)))</f>
        <v>0</v>
      </c>
      <c r="X89" s="49" t="s">
        <v>268</v>
      </c>
      <c r="Y89" s="49">
        <f>'Рейтинговая таблица организаций'!T78</f>
        <v>0</v>
      </c>
      <c r="Z89" s="49">
        <f>'Рейтинговая таблица организаций'!U78</f>
        <v>0</v>
      </c>
      <c r="AA89" s="49" t="str">
        <f>IF('Рейтинговая таблица организаций'!Z78&lt;1,"Отсутствуют условия доступности для инвалидов",(IF('Рейтинговая таблица организаций'!Z78&lt;5,"Количество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89" s="63">
        <f>'Рейтинговая таблица организаций'!Z78</f>
        <v>0</v>
      </c>
      <c r="AC89" s="49">
        <f>IF('Рейтинговая таблица организаций'!Z78&lt;1,0,(IF('Рейтинговая таблица организаций'!Z78&lt;5,20,100)))</f>
        <v>0</v>
      </c>
      <c r="AD89" s="49" t="str">
        <f>IF('Рейтинговая таблица организаций'!AA78&lt;1,"Отсутствуют условия доступности, позволяющие инвалидам получать услуги наравне с другими",(IF('Рейтинговая таблица организаций'!AA78&lt;5,"Количество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89" s="49">
        <f>'Рейтинговая таблица организаций'!AA78</f>
        <v>0</v>
      </c>
      <c r="AF89" s="49">
        <f>IF('Рейтинговая таблица организаций'!AA78&lt;1,0,(IF('Рейтинговая таблица организаций'!AA78&lt;5,20,100)))</f>
        <v>0</v>
      </c>
      <c r="AG89" s="49" t="s">
        <v>269</v>
      </c>
      <c r="AH89" s="49">
        <f>'Рейтинговая таблица организаций'!AB78</f>
        <v>0</v>
      </c>
      <c r="AI89" s="49">
        <f>'Рейтинговая таблица организаций'!AC78</f>
        <v>0</v>
      </c>
      <c r="AJ89" s="49" t="s">
        <v>270</v>
      </c>
      <c r="AK89" s="49">
        <f>'Рейтинговая таблица организаций'!AH78</f>
        <v>0</v>
      </c>
      <c r="AL89" s="49">
        <f>'Рейтинговая таблица организаций'!AI78</f>
        <v>0</v>
      </c>
      <c r="AM89" s="49" t="s">
        <v>271</v>
      </c>
      <c r="AN89" s="49">
        <f>'Рейтинговая таблица организаций'!AJ78</f>
        <v>0</v>
      </c>
      <c r="AO89" s="49">
        <f>'Рейтинговая таблица организаций'!AK78</f>
        <v>0</v>
      </c>
      <c r="AP89" s="49" t="s">
        <v>272</v>
      </c>
      <c r="AQ89" s="49">
        <f>'Рейтинговая таблица организаций'!AL78</f>
        <v>0</v>
      </c>
      <c r="AR89" s="49">
        <f>'Рейтинговая таблица организаций'!AM78</f>
        <v>0</v>
      </c>
      <c r="AS89" s="49" t="s">
        <v>273</v>
      </c>
      <c r="AT89" s="49">
        <f>'Рейтинговая таблица организаций'!AR78</f>
        <v>0</v>
      </c>
      <c r="AU89" s="49">
        <f>'Рейтинговая таблица организаций'!AS78</f>
        <v>0</v>
      </c>
      <c r="AV89" s="49" t="s">
        <v>274</v>
      </c>
      <c r="AW89" s="49">
        <f>'Рейтинговая таблица организаций'!AT78</f>
        <v>0</v>
      </c>
      <c r="AX89" s="49">
        <f>'Рейтинговая таблица организаций'!AU78</f>
        <v>0</v>
      </c>
      <c r="AY89" s="49" t="s">
        <v>275</v>
      </c>
      <c r="AZ89" s="49">
        <f>'Рейтинговая таблица организаций'!AV78</f>
        <v>0</v>
      </c>
      <c r="BA89" s="49">
        <f>'Рейтинговая таблица организаций'!AW78</f>
        <v>0</v>
      </c>
    </row>
    <row r="90" spans="1:53" ht="15.75" x14ac:dyDescent="0.25">
      <c r="A90" s="110">
        <f>Лист1!A78</f>
        <v>0</v>
      </c>
      <c r="B90" s="46">
        <f>'для bus.gov.ru'!B79</f>
        <v>0</v>
      </c>
      <c r="C90" s="46">
        <f>'для bus.gov.ru'!C79</f>
        <v>0</v>
      </c>
      <c r="D90" s="46">
        <f>'для bus.gov.ru'!D79</f>
        <v>0</v>
      </c>
      <c r="E90" s="46">
        <f>'для bus.gov.ru'!E79</f>
        <v>0</v>
      </c>
      <c r="F90" s="47" t="s">
        <v>264</v>
      </c>
      <c r="G90" s="48">
        <f>'Рейтинговая таблица организаций'!D79</f>
        <v>0</v>
      </c>
      <c r="H90" s="48">
        <f>'Рейтинговая таблица организаций'!E79</f>
        <v>0</v>
      </c>
      <c r="I90" s="47" t="s">
        <v>265</v>
      </c>
      <c r="J90" s="48">
        <f>'Рейтинговая таблица организаций'!F79</f>
        <v>0</v>
      </c>
      <c r="K90" s="48">
        <f>'Рейтинговая таблица организаций'!G79</f>
        <v>0</v>
      </c>
      <c r="L90" s="49" t="str">
        <f>IF('Рейтинговая таблица организаций'!H79&lt;1,"Отсутствуют или не функционируют дистанционные способы взаимодействия",(IF('Рейтинговая таблица организаций'!H79&lt;4,"В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0" s="49">
        <f>'Рейтинговая таблица организаций'!H79</f>
        <v>0</v>
      </c>
      <c r="N90" s="49">
        <f>IF('Рейтинговая таблица организаций'!H79&lt;1,0,(IF('Рейтинговая таблица организаций'!H79&lt;4,30,100)))</f>
        <v>0</v>
      </c>
      <c r="O90" s="49" t="s">
        <v>266</v>
      </c>
      <c r="P90" s="49">
        <f>'Рейтинговая таблица организаций'!I79</f>
        <v>0</v>
      </c>
      <c r="Q90" s="49">
        <f>'Рейтинговая таблица организаций'!J79</f>
        <v>0</v>
      </c>
      <c r="R90" s="49" t="s">
        <v>267</v>
      </c>
      <c r="S90" s="49">
        <f>'Рейтинговая таблица организаций'!K79</f>
        <v>0</v>
      </c>
      <c r="T90" s="49">
        <f>'Рейтинговая таблица организаций'!L79</f>
        <v>0</v>
      </c>
      <c r="U90" s="49" t="str">
        <f>IF('Рейтинговая таблица организаций'!Q79&lt;1,"Отсутствуют комфортные условия",(IF('Рейтинговая таблица организаций'!Q79&lt;5,"Количество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0" s="49">
        <f>'Рейтинговая таблица организаций'!Q79</f>
        <v>0</v>
      </c>
      <c r="W90" s="49">
        <f>IF('Рейтинговая таблица организаций'!Q79&lt;1,0,(IF('Рейтинговая таблица организаций'!Q79&lt;4,20,100)))</f>
        <v>0</v>
      </c>
      <c r="X90" s="49" t="s">
        <v>268</v>
      </c>
      <c r="Y90" s="49">
        <f>'Рейтинговая таблица организаций'!T79</f>
        <v>0</v>
      </c>
      <c r="Z90" s="49">
        <f>'Рейтинговая таблица организаций'!U79</f>
        <v>0</v>
      </c>
      <c r="AA90" s="49" t="str">
        <f>IF('Рейтинговая таблица организаций'!Z79&lt;1,"Отсутствуют условия доступности для инвалидов",(IF('Рейтинговая таблица организаций'!Z79&lt;5,"Количество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0" s="63">
        <f>'Рейтинговая таблица организаций'!Z79</f>
        <v>0</v>
      </c>
      <c r="AC90" s="49">
        <f>IF('Рейтинговая таблица организаций'!Z79&lt;1,0,(IF('Рейтинговая таблица организаций'!Z79&lt;5,20,100)))</f>
        <v>0</v>
      </c>
      <c r="AD90" s="49" t="str">
        <f>IF('Рейтинговая таблица организаций'!AA79&lt;1,"Отсутствуют условия доступности, позволяющие инвалидам получать услуги наравне с другими",(IF('Рейтинговая таблица организаций'!AA79&lt;5,"Количество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0" s="49">
        <f>'Рейтинговая таблица организаций'!AA79</f>
        <v>0</v>
      </c>
      <c r="AF90" s="49">
        <f>IF('Рейтинговая таблица организаций'!AA79&lt;1,0,(IF('Рейтинговая таблица организаций'!AA79&lt;5,20,100)))</f>
        <v>0</v>
      </c>
      <c r="AG90" s="49" t="s">
        <v>269</v>
      </c>
      <c r="AH90" s="49">
        <f>'Рейтинговая таблица организаций'!AB79</f>
        <v>0</v>
      </c>
      <c r="AI90" s="49">
        <f>'Рейтинговая таблица организаций'!AC79</f>
        <v>0</v>
      </c>
      <c r="AJ90" s="49" t="s">
        <v>270</v>
      </c>
      <c r="AK90" s="49">
        <f>'Рейтинговая таблица организаций'!AH79</f>
        <v>0</v>
      </c>
      <c r="AL90" s="49">
        <f>'Рейтинговая таблица организаций'!AI79</f>
        <v>0</v>
      </c>
      <c r="AM90" s="49" t="s">
        <v>271</v>
      </c>
      <c r="AN90" s="49">
        <f>'Рейтинговая таблица организаций'!AJ79</f>
        <v>0</v>
      </c>
      <c r="AO90" s="49">
        <f>'Рейтинговая таблица организаций'!AK79</f>
        <v>0</v>
      </c>
      <c r="AP90" s="49" t="s">
        <v>272</v>
      </c>
      <c r="AQ90" s="49">
        <f>'Рейтинговая таблица организаций'!AL79</f>
        <v>0</v>
      </c>
      <c r="AR90" s="49">
        <f>'Рейтинговая таблица организаций'!AM79</f>
        <v>0</v>
      </c>
      <c r="AS90" s="49" t="s">
        <v>273</v>
      </c>
      <c r="AT90" s="49">
        <f>'Рейтинговая таблица организаций'!AR79</f>
        <v>0</v>
      </c>
      <c r="AU90" s="49">
        <f>'Рейтинговая таблица организаций'!AS79</f>
        <v>0</v>
      </c>
      <c r="AV90" s="49" t="s">
        <v>274</v>
      </c>
      <c r="AW90" s="49">
        <f>'Рейтинговая таблица организаций'!AT79</f>
        <v>0</v>
      </c>
      <c r="AX90" s="49">
        <f>'Рейтинговая таблица организаций'!AU79</f>
        <v>0</v>
      </c>
      <c r="AY90" s="49" t="s">
        <v>275</v>
      </c>
      <c r="AZ90" s="49">
        <f>'Рейтинговая таблица организаций'!AV79</f>
        <v>0</v>
      </c>
      <c r="BA90" s="49">
        <f>'Рейтинговая таблица организаций'!AW79</f>
        <v>0</v>
      </c>
    </row>
    <row r="91" spans="1:53" ht="15.75" x14ac:dyDescent="0.25">
      <c r="A91" s="110">
        <f>Лист1!A79</f>
        <v>0</v>
      </c>
      <c r="B91" s="46">
        <f>'для bus.gov.ru'!B80</f>
        <v>0</v>
      </c>
      <c r="C91" s="46">
        <f>'для bus.gov.ru'!C80</f>
        <v>0</v>
      </c>
      <c r="D91" s="46">
        <f>'для bus.gov.ru'!D80</f>
        <v>0</v>
      </c>
      <c r="E91" s="46">
        <f>'для bus.gov.ru'!E80</f>
        <v>0</v>
      </c>
      <c r="F91" s="47" t="s">
        <v>264</v>
      </c>
      <c r="G91" s="48">
        <f>'Рейтинговая таблица организаций'!D80</f>
        <v>0</v>
      </c>
      <c r="H91" s="48">
        <f>'Рейтинговая таблица организаций'!E80</f>
        <v>0</v>
      </c>
      <c r="I91" s="47" t="s">
        <v>265</v>
      </c>
      <c r="J91" s="48">
        <f>'Рейтинговая таблица организаций'!F80</f>
        <v>0</v>
      </c>
      <c r="K91" s="48">
        <f>'Рейтинговая таблица организаций'!G80</f>
        <v>0</v>
      </c>
      <c r="L91" s="49" t="str">
        <f>IF('Рейтинговая таблица организаций'!H80&lt;1,"Отсутствуют или не функционируют дистанционные способы взаимодействия",(IF('Рейтинговая таблица организаций'!H80&lt;4,"В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1" s="49">
        <f>'Рейтинговая таблица организаций'!H80</f>
        <v>0</v>
      </c>
      <c r="N91" s="49">
        <f>IF('Рейтинговая таблица организаций'!H80&lt;1,0,(IF('Рейтинговая таблица организаций'!H80&lt;4,30,100)))</f>
        <v>0</v>
      </c>
      <c r="O91" s="49" t="s">
        <v>266</v>
      </c>
      <c r="P91" s="49">
        <f>'Рейтинговая таблица организаций'!I80</f>
        <v>0</v>
      </c>
      <c r="Q91" s="49">
        <f>'Рейтинговая таблица организаций'!J80</f>
        <v>0</v>
      </c>
      <c r="R91" s="49" t="s">
        <v>267</v>
      </c>
      <c r="S91" s="49">
        <f>'Рейтинговая таблица организаций'!K80</f>
        <v>0</v>
      </c>
      <c r="T91" s="49">
        <f>'Рейтинговая таблица организаций'!L80</f>
        <v>0</v>
      </c>
      <c r="U91" s="49" t="str">
        <f>IF('Рейтинговая таблица организаций'!Q80&lt;1,"Отсутствуют комфортные условия",(IF('Рейтинговая таблица организаций'!Q80&lt;5,"Количество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1" s="49">
        <f>'Рейтинговая таблица организаций'!Q80</f>
        <v>0</v>
      </c>
      <c r="W91" s="49">
        <f>IF('Рейтинговая таблица организаций'!Q80&lt;1,0,(IF('Рейтинговая таблица организаций'!Q80&lt;4,20,100)))</f>
        <v>0</v>
      </c>
      <c r="X91" s="49" t="s">
        <v>268</v>
      </c>
      <c r="Y91" s="49">
        <f>'Рейтинговая таблица организаций'!T80</f>
        <v>0</v>
      </c>
      <c r="Z91" s="49">
        <f>'Рейтинговая таблица организаций'!U80</f>
        <v>0</v>
      </c>
      <c r="AA91" s="49" t="str">
        <f>IF('Рейтинговая таблица организаций'!Z80&lt;1,"Отсутствуют условия доступности для инвалидов",(IF('Рейтинговая таблица организаций'!Z80&lt;5,"Количество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1" s="63">
        <f>'Рейтинговая таблица организаций'!Z80</f>
        <v>0</v>
      </c>
      <c r="AC91" s="49">
        <f>IF('Рейтинговая таблица организаций'!Z80&lt;1,0,(IF('Рейтинговая таблица организаций'!Z80&lt;5,20,100)))</f>
        <v>0</v>
      </c>
      <c r="AD91" s="49" t="str">
        <f>IF('Рейтинговая таблица организаций'!AA80&lt;1,"Отсутствуют условия доступности, позволяющие инвалидам получать услуги наравне с другими",(IF('Рейтинговая таблица организаций'!AA80&lt;5,"Количество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1" s="49">
        <f>'Рейтинговая таблица организаций'!AA80</f>
        <v>0</v>
      </c>
      <c r="AF91" s="49">
        <f>IF('Рейтинговая таблица организаций'!AA80&lt;1,0,(IF('Рейтинговая таблица организаций'!AA80&lt;5,20,100)))</f>
        <v>0</v>
      </c>
      <c r="AG91" s="49" t="s">
        <v>269</v>
      </c>
      <c r="AH91" s="49">
        <f>'Рейтинговая таблица организаций'!AB80</f>
        <v>0</v>
      </c>
      <c r="AI91" s="49">
        <f>'Рейтинговая таблица организаций'!AC80</f>
        <v>0</v>
      </c>
      <c r="AJ91" s="49" t="s">
        <v>270</v>
      </c>
      <c r="AK91" s="49">
        <f>'Рейтинговая таблица организаций'!AH80</f>
        <v>0</v>
      </c>
      <c r="AL91" s="49">
        <f>'Рейтинговая таблица организаций'!AI80</f>
        <v>0</v>
      </c>
      <c r="AM91" s="49" t="s">
        <v>271</v>
      </c>
      <c r="AN91" s="49">
        <f>'Рейтинговая таблица организаций'!AJ80</f>
        <v>0</v>
      </c>
      <c r="AO91" s="49">
        <f>'Рейтинговая таблица организаций'!AK80</f>
        <v>0</v>
      </c>
      <c r="AP91" s="49" t="s">
        <v>272</v>
      </c>
      <c r="AQ91" s="49">
        <f>'Рейтинговая таблица организаций'!AL80</f>
        <v>0</v>
      </c>
      <c r="AR91" s="49">
        <f>'Рейтинговая таблица организаций'!AM80</f>
        <v>0</v>
      </c>
      <c r="AS91" s="49" t="s">
        <v>273</v>
      </c>
      <c r="AT91" s="49">
        <f>'Рейтинговая таблица организаций'!AR80</f>
        <v>0</v>
      </c>
      <c r="AU91" s="49">
        <f>'Рейтинговая таблица организаций'!AS80</f>
        <v>0</v>
      </c>
      <c r="AV91" s="49" t="s">
        <v>274</v>
      </c>
      <c r="AW91" s="49">
        <f>'Рейтинговая таблица организаций'!AT80</f>
        <v>0</v>
      </c>
      <c r="AX91" s="49">
        <f>'Рейтинговая таблица организаций'!AU80</f>
        <v>0</v>
      </c>
      <c r="AY91" s="49" t="s">
        <v>275</v>
      </c>
      <c r="AZ91" s="49">
        <f>'Рейтинговая таблица организаций'!AV80</f>
        <v>0</v>
      </c>
      <c r="BA91" s="49">
        <f>'Рейтинговая таблица организаций'!AW80</f>
        <v>0</v>
      </c>
    </row>
    <row r="92" spans="1:53" ht="15.75" x14ac:dyDescent="0.25">
      <c r="A92" s="110">
        <f>Лист1!A80</f>
        <v>0</v>
      </c>
      <c r="B92" s="46">
        <f>'для bus.gov.ru'!B81</f>
        <v>0</v>
      </c>
      <c r="C92" s="46">
        <f>'для bus.gov.ru'!C81</f>
        <v>0</v>
      </c>
      <c r="D92" s="46">
        <f>'для bus.gov.ru'!D81</f>
        <v>0</v>
      </c>
      <c r="E92" s="46">
        <f>'для bus.gov.ru'!E81</f>
        <v>0</v>
      </c>
      <c r="F92" s="47" t="s">
        <v>264</v>
      </c>
      <c r="G92" s="48">
        <f>'Рейтинговая таблица организаций'!D81</f>
        <v>0</v>
      </c>
      <c r="H92" s="48">
        <f>'Рейтинговая таблица организаций'!E81</f>
        <v>0</v>
      </c>
      <c r="I92" s="47" t="s">
        <v>265</v>
      </c>
      <c r="J92" s="48">
        <f>'Рейтинговая таблица организаций'!F81</f>
        <v>0</v>
      </c>
      <c r="K92" s="48">
        <f>'Рейтинговая таблица организаций'!G81</f>
        <v>0</v>
      </c>
      <c r="L92" s="49" t="str">
        <f>IF('Рейтинговая таблица организаций'!H81&lt;1,"Отсутствуют или не функционируют дистанционные способы взаимодействия",(IF('Рейтинговая таблица организаций'!H81&lt;4,"В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2" s="49">
        <f>'Рейтинговая таблица организаций'!H81</f>
        <v>0</v>
      </c>
      <c r="N92" s="49">
        <f>IF('Рейтинговая таблица организаций'!H81&lt;1,0,(IF('Рейтинговая таблица организаций'!H81&lt;4,30,100)))</f>
        <v>0</v>
      </c>
      <c r="O92" s="49" t="s">
        <v>266</v>
      </c>
      <c r="P92" s="49">
        <f>'Рейтинговая таблица организаций'!I81</f>
        <v>0</v>
      </c>
      <c r="Q92" s="49">
        <f>'Рейтинговая таблица организаций'!J81</f>
        <v>0</v>
      </c>
      <c r="R92" s="49" t="s">
        <v>267</v>
      </c>
      <c r="S92" s="49">
        <f>'Рейтинговая таблица организаций'!K81</f>
        <v>0</v>
      </c>
      <c r="T92" s="49">
        <f>'Рейтинговая таблица организаций'!L81</f>
        <v>0</v>
      </c>
      <c r="U92" s="49" t="str">
        <f>IF('Рейтинговая таблица организаций'!Q81&lt;1,"Отсутствуют комфортные условия",(IF('Рейтинговая таблица организаций'!Q81&lt;5,"Количество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2" s="49">
        <f>'Рейтинговая таблица организаций'!Q81</f>
        <v>0</v>
      </c>
      <c r="W92" s="49">
        <f>IF('Рейтинговая таблица организаций'!Q81&lt;1,0,(IF('Рейтинговая таблица организаций'!Q81&lt;4,20,100)))</f>
        <v>0</v>
      </c>
      <c r="X92" s="49" t="s">
        <v>268</v>
      </c>
      <c r="Y92" s="49">
        <f>'Рейтинговая таблица организаций'!T81</f>
        <v>0</v>
      </c>
      <c r="Z92" s="49">
        <f>'Рейтинговая таблица организаций'!U81</f>
        <v>0</v>
      </c>
      <c r="AA92" s="49" t="str">
        <f>IF('Рейтинговая таблица организаций'!Z81&lt;1,"Отсутствуют условия доступности для инвалидов",(IF('Рейтинговая таблица организаций'!Z81&lt;5,"Количество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2" s="63">
        <f>'Рейтинговая таблица организаций'!Z81</f>
        <v>0</v>
      </c>
      <c r="AC92" s="49">
        <f>IF('Рейтинговая таблица организаций'!Z81&lt;1,0,(IF('Рейтинговая таблица организаций'!Z81&lt;5,20,100)))</f>
        <v>0</v>
      </c>
      <c r="AD92" s="49" t="str">
        <f>IF('Рейтинговая таблица организаций'!AA81&lt;1,"Отсутствуют условия доступности, позволяющие инвалидам получать услуги наравне с другими",(IF('Рейтинговая таблица организаций'!AA81&lt;5,"Количество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2" s="49">
        <f>'Рейтинговая таблица организаций'!AA81</f>
        <v>0</v>
      </c>
      <c r="AF92" s="49">
        <f>IF('Рейтинговая таблица организаций'!AA81&lt;1,0,(IF('Рейтинговая таблица организаций'!AA81&lt;5,20,100)))</f>
        <v>0</v>
      </c>
      <c r="AG92" s="49" t="s">
        <v>269</v>
      </c>
      <c r="AH92" s="49">
        <f>'Рейтинговая таблица организаций'!AB81</f>
        <v>0</v>
      </c>
      <c r="AI92" s="49">
        <f>'Рейтинговая таблица организаций'!AC81</f>
        <v>0</v>
      </c>
      <c r="AJ92" s="49" t="s">
        <v>270</v>
      </c>
      <c r="AK92" s="49">
        <f>'Рейтинговая таблица организаций'!AH81</f>
        <v>0</v>
      </c>
      <c r="AL92" s="49">
        <f>'Рейтинговая таблица организаций'!AI81</f>
        <v>0</v>
      </c>
      <c r="AM92" s="49" t="s">
        <v>271</v>
      </c>
      <c r="AN92" s="49">
        <f>'Рейтинговая таблица организаций'!AJ81</f>
        <v>0</v>
      </c>
      <c r="AO92" s="49">
        <f>'Рейтинговая таблица организаций'!AK81</f>
        <v>0</v>
      </c>
      <c r="AP92" s="49" t="s">
        <v>272</v>
      </c>
      <c r="AQ92" s="49">
        <f>'Рейтинговая таблица организаций'!AL81</f>
        <v>0</v>
      </c>
      <c r="AR92" s="49">
        <f>'Рейтинговая таблица организаций'!AM81</f>
        <v>0</v>
      </c>
      <c r="AS92" s="49" t="s">
        <v>273</v>
      </c>
      <c r="AT92" s="49">
        <f>'Рейтинговая таблица организаций'!AR81</f>
        <v>0</v>
      </c>
      <c r="AU92" s="49">
        <f>'Рейтинговая таблица организаций'!AS81</f>
        <v>0</v>
      </c>
      <c r="AV92" s="49" t="s">
        <v>274</v>
      </c>
      <c r="AW92" s="49">
        <f>'Рейтинговая таблица организаций'!AT81</f>
        <v>0</v>
      </c>
      <c r="AX92" s="49">
        <f>'Рейтинговая таблица организаций'!AU81</f>
        <v>0</v>
      </c>
      <c r="AY92" s="49" t="s">
        <v>275</v>
      </c>
      <c r="AZ92" s="49">
        <f>'Рейтинговая таблица организаций'!AV81</f>
        <v>0</v>
      </c>
      <c r="BA92" s="49">
        <f>'Рейтинговая таблица организаций'!AW81</f>
        <v>0</v>
      </c>
    </row>
    <row r="93" spans="1:53" ht="15.75" x14ac:dyDescent="0.25">
      <c r="A93" s="110">
        <f>Лист1!A81</f>
        <v>0</v>
      </c>
      <c r="B93" s="46">
        <f>'для bus.gov.ru'!B82</f>
        <v>0</v>
      </c>
      <c r="C93" s="46">
        <f>'для bus.gov.ru'!C82</f>
        <v>0</v>
      </c>
      <c r="D93" s="46">
        <f>'для bus.gov.ru'!D82</f>
        <v>0</v>
      </c>
      <c r="E93" s="46">
        <f>'для bus.gov.ru'!E82</f>
        <v>0</v>
      </c>
      <c r="F93" s="47" t="s">
        <v>264</v>
      </c>
      <c r="G93" s="48">
        <f>'Рейтинговая таблица организаций'!D82</f>
        <v>0</v>
      </c>
      <c r="H93" s="48">
        <f>'Рейтинговая таблица организаций'!E82</f>
        <v>0</v>
      </c>
      <c r="I93" s="47" t="s">
        <v>265</v>
      </c>
      <c r="J93" s="48">
        <f>'Рейтинговая таблица организаций'!F82</f>
        <v>0</v>
      </c>
      <c r="K93" s="48">
        <f>'Рейтинговая таблица организаций'!G82</f>
        <v>0</v>
      </c>
      <c r="L93" s="49" t="str">
        <f>IF('Рейтинговая таблица организаций'!H82&lt;1,"Отсутствуют или не функционируют дистанционные способы взаимодействия",(IF('Рейтинговая таблица организаций'!H82&lt;4,"В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3" s="49">
        <f>'Рейтинговая таблица организаций'!H82</f>
        <v>0</v>
      </c>
      <c r="N93" s="49">
        <f>IF('Рейтинговая таблица организаций'!H82&lt;1,0,(IF('Рейтинговая таблица организаций'!H82&lt;4,30,100)))</f>
        <v>0</v>
      </c>
      <c r="O93" s="49" t="s">
        <v>266</v>
      </c>
      <c r="P93" s="49">
        <f>'Рейтинговая таблица организаций'!I82</f>
        <v>0</v>
      </c>
      <c r="Q93" s="49">
        <f>'Рейтинговая таблица организаций'!J82</f>
        <v>0</v>
      </c>
      <c r="R93" s="49" t="s">
        <v>267</v>
      </c>
      <c r="S93" s="49">
        <f>'Рейтинговая таблица организаций'!K82</f>
        <v>0</v>
      </c>
      <c r="T93" s="49">
        <f>'Рейтинговая таблица организаций'!L82</f>
        <v>0</v>
      </c>
      <c r="U93" s="49" t="str">
        <f>IF('Рейтинговая таблица организаций'!Q82&lt;1,"Отсутствуют комфортные условия",(IF('Рейтинговая таблица организаций'!Q82&lt;5,"Количество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3" s="49">
        <f>'Рейтинговая таблица организаций'!Q82</f>
        <v>0</v>
      </c>
      <c r="W93" s="49">
        <f>IF('Рейтинговая таблица организаций'!Q82&lt;1,0,(IF('Рейтинговая таблица организаций'!Q82&lt;4,20,100)))</f>
        <v>0</v>
      </c>
      <c r="X93" s="49" t="s">
        <v>268</v>
      </c>
      <c r="Y93" s="49">
        <f>'Рейтинговая таблица организаций'!T82</f>
        <v>0</v>
      </c>
      <c r="Z93" s="49">
        <f>'Рейтинговая таблица организаций'!U82</f>
        <v>0</v>
      </c>
      <c r="AA93" s="49" t="str">
        <f>IF('Рейтинговая таблица организаций'!Z82&lt;1,"Отсутствуют условия доступности для инвалидов",(IF('Рейтинговая таблица организаций'!Z82&lt;5,"Количество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3" s="63">
        <f>'Рейтинговая таблица организаций'!Z82</f>
        <v>0</v>
      </c>
      <c r="AC93" s="49">
        <f>IF('Рейтинговая таблица организаций'!Z82&lt;1,0,(IF('Рейтинговая таблица организаций'!Z82&lt;5,20,100)))</f>
        <v>0</v>
      </c>
      <c r="AD93" s="49" t="str">
        <f>IF('Рейтинговая таблица организаций'!AA82&lt;1,"Отсутствуют условия доступности, позволяющие инвалидам получать услуги наравне с другими",(IF('Рейтинговая таблица организаций'!AA82&lt;5,"Количество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3" s="49">
        <f>'Рейтинговая таблица организаций'!AA82</f>
        <v>0</v>
      </c>
      <c r="AF93" s="49">
        <f>IF('Рейтинговая таблица организаций'!AA82&lt;1,0,(IF('Рейтинговая таблица организаций'!AA82&lt;5,20,100)))</f>
        <v>0</v>
      </c>
      <c r="AG93" s="49" t="s">
        <v>269</v>
      </c>
      <c r="AH93" s="49">
        <f>'Рейтинговая таблица организаций'!AB82</f>
        <v>0</v>
      </c>
      <c r="AI93" s="49">
        <f>'Рейтинговая таблица организаций'!AC82</f>
        <v>0</v>
      </c>
      <c r="AJ93" s="49" t="s">
        <v>270</v>
      </c>
      <c r="AK93" s="49">
        <f>'Рейтинговая таблица организаций'!AH82</f>
        <v>0</v>
      </c>
      <c r="AL93" s="49">
        <f>'Рейтинговая таблица организаций'!AI82</f>
        <v>0</v>
      </c>
      <c r="AM93" s="49" t="s">
        <v>271</v>
      </c>
      <c r="AN93" s="49">
        <f>'Рейтинговая таблица организаций'!AJ82</f>
        <v>0</v>
      </c>
      <c r="AO93" s="49">
        <f>'Рейтинговая таблица организаций'!AK82</f>
        <v>0</v>
      </c>
      <c r="AP93" s="49" t="s">
        <v>272</v>
      </c>
      <c r="AQ93" s="49">
        <f>'Рейтинговая таблица организаций'!AL82</f>
        <v>0</v>
      </c>
      <c r="AR93" s="49">
        <f>'Рейтинговая таблица организаций'!AM82</f>
        <v>0</v>
      </c>
      <c r="AS93" s="49" t="s">
        <v>273</v>
      </c>
      <c r="AT93" s="49">
        <f>'Рейтинговая таблица организаций'!AR82</f>
        <v>0</v>
      </c>
      <c r="AU93" s="49">
        <f>'Рейтинговая таблица организаций'!AS82</f>
        <v>0</v>
      </c>
      <c r="AV93" s="49" t="s">
        <v>274</v>
      </c>
      <c r="AW93" s="49">
        <f>'Рейтинговая таблица организаций'!AT82</f>
        <v>0</v>
      </c>
      <c r="AX93" s="49">
        <f>'Рейтинговая таблица организаций'!AU82</f>
        <v>0</v>
      </c>
      <c r="AY93" s="49" t="s">
        <v>275</v>
      </c>
      <c r="AZ93" s="49">
        <f>'Рейтинговая таблица организаций'!AV82</f>
        <v>0</v>
      </c>
      <c r="BA93" s="49">
        <f>'Рейтинговая таблица организаций'!AW82</f>
        <v>0</v>
      </c>
    </row>
    <row r="94" spans="1:53" ht="15.75" x14ac:dyDescent="0.25">
      <c r="A94" s="110">
        <f>Лист1!A82</f>
        <v>0</v>
      </c>
      <c r="B94" s="46">
        <f>'для bus.gov.ru'!B83</f>
        <v>0</v>
      </c>
      <c r="C94" s="46">
        <f>'для bus.gov.ru'!C83</f>
        <v>0</v>
      </c>
      <c r="D94" s="46">
        <f>'для bus.gov.ru'!D83</f>
        <v>0</v>
      </c>
      <c r="E94" s="46">
        <f>'для bus.gov.ru'!E83</f>
        <v>0</v>
      </c>
      <c r="F94" s="47" t="s">
        <v>264</v>
      </c>
      <c r="G94" s="48">
        <f>'Рейтинговая таблица организаций'!D83</f>
        <v>0</v>
      </c>
      <c r="H94" s="48">
        <f>'Рейтинговая таблица организаций'!E83</f>
        <v>0</v>
      </c>
      <c r="I94" s="47" t="s">
        <v>265</v>
      </c>
      <c r="J94" s="48">
        <f>'Рейтинговая таблица организаций'!F83</f>
        <v>0</v>
      </c>
      <c r="K94" s="48">
        <f>'Рейтинговая таблица организаций'!G83</f>
        <v>0</v>
      </c>
      <c r="L94" s="49" t="str">
        <f>IF('Рейтинговая таблица организаций'!H83&lt;1,"Отсутствуют или не функционируют дистанционные способы взаимодействия",(IF('Рейтинговая таблица организаций'!H83&lt;4,"В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4" s="49">
        <f>'Рейтинговая таблица организаций'!H83</f>
        <v>0</v>
      </c>
      <c r="N94" s="49">
        <f>IF('Рейтинговая таблица организаций'!H83&lt;1,0,(IF('Рейтинговая таблица организаций'!H83&lt;4,30,100)))</f>
        <v>0</v>
      </c>
      <c r="O94" s="49" t="s">
        <v>266</v>
      </c>
      <c r="P94" s="49">
        <f>'Рейтинговая таблица организаций'!I83</f>
        <v>0</v>
      </c>
      <c r="Q94" s="49">
        <f>'Рейтинговая таблица организаций'!J83</f>
        <v>0</v>
      </c>
      <c r="R94" s="49" t="s">
        <v>267</v>
      </c>
      <c r="S94" s="49">
        <f>'Рейтинговая таблица организаций'!K83</f>
        <v>0</v>
      </c>
      <c r="T94" s="49">
        <f>'Рейтинговая таблица организаций'!L83</f>
        <v>0</v>
      </c>
      <c r="U94" s="49" t="str">
        <f>IF('Рейтинговая таблица организаций'!Q83&lt;1,"Отсутствуют комфортные условия",(IF('Рейтинговая таблица организаций'!Q83&lt;5,"Количество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4" s="49">
        <f>'Рейтинговая таблица организаций'!Q83</f>
        <v>0</v>
      </c>
      <c r="W94" s="49">
        <f>IF('Рейтинговая таблица организаций'!Q83&lt;1,0,(IF('Рейтинговая таблица организаций'!Q83&lt;4,20,100)))</f>
        <v>0</v>
      </c>
      <c r="X94" s="49" t="s">
        <v>268</v>
      </c>
      <c r="Y94" s="49">
        <f>'Рейтинговая таблица организаций'!T83</f>
        <v>0</v>
      </c>
      <c r="Z94" s="49">
        <f>'Рейтинговая таблица организаций'!U83</f>
        <v>0</v>
      </c>
      <c r="AA94" s="49" t="str">
        <f>IF('Рейтинговая таблица организаций'!Z83&lt;1,"Отсутствуют условия доступности для инвалидов",(IF('Рейтинговая таблица организаций'!Z83&lt;5,"Количество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4" s="63">
        <f>'Рейтинговая таблица организаций'!Z83</f>
        <v>0</v>
      </c>
      <c r="AC94" s="49">
        <f>IF('Рейтинговая таблица организаций'!Z83&lt;1,0,(IF('Рейтинговая таблица организаций'!Z83&lt;5,20,100)))</f>
        <v>0</v>
      </c>
      <c r="AD94" s="49" t="str">
        <f>IF('Рейтинговая таблица организаций'!AA83&lt;1,"Отсутствуют условия доступности, позволяющие инвалидам получать услуги наравне с другими",(IF('Рейтинговая таблица организаций'!AA83&lt;5,"Количество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4" s="49">
        <f>'Рейтинговая таблица организаций'!AA83</f>
        <v>0</v>
      </c>
      <c r="AF94" s="49">
        <f>IF('Рейтинговая таблица организаций'!AA83&lt;1,0,(IF('Рейтинговая таблица организаций'!AA83&lt;5,20,100)))</f>
        <v>0</v>
      </c>
      <c r="AG94" s="49" t="s">
        <v>269</v>
      </c>
      <c r="AH94" s="49">
        <f>'Рейтинговая таблица организаций'!AB83</f>
        <v>0</v>
      </c>
      <c r="AI94" s="49">
        <f>'Рейтинговая таблица организаций'!AC83</f>
        <v>0</v>
      </c>
      <c r="AJ94" s="49" t="s">
        <v>270</v>
      </c>
      <c r="AK94" s="49">
        <f>'Рейтинговая таблица организаций'!AH83</f>
        <v>0</v>
      </c>
      <c r="AL94" s="49">
        <f>'Рейтинговая таблица организаций'!AI83</f>
        <v>0</v>
      </c>
      <c r="AM94" s="49" t="s">
        <v>271</v>
      </c>
      <c r="AN94" s="49">
        <f>'Рейтинговая таблица организаций'!AJ83</f>
        <v>0</v>
      </c>
      <c r="AO94" s="49">
        <f>'Рейтинговая таблица организаций'!AK83</f>
        <v>0</v>
      </c>
      <c r="AP94" s="49" t="s">
        <v>272</v>
      </c>
      <c r="AQ94" s="49">
        <f>'Рейтинговая таблица организаций'!AL83</f>
        <v>0</v>
      </c>
      <c r="AR94" s="49">
        <f>'Рейтинговая таблица организаций'!AM83</f>
        <v>0</v>
      </c>
      <c r="AS94" s="49" t="s">
        <v>273</v>
      </c>
      <c r="AT94" s="49">
        <f>'Рейтинговая таблица организаций'!AR83</f>
        <v>0</v>
      </c>
      <c r="AU94" s="49">
        <f>'Рейтинговая таблица организаций'!AS83</f>
        <v>0</v>
      </c>
      <c r="AV94" s="49" t="s">
        <v>274</v>
      </c>
      <c r="AW94" s="49">
        <f>'Рейтинговая таблица организаций'!AT83</f>
        <v>0</v>
      </c>
      <c r="AX94" s="49">
        <f>'Рейтинговая таблица организаций'!AU83</f>
        <v>0</v>
      </c>
      <c r="AY94" s="49" t="s">
        <v>275</v>
      </c>
      <c r="AZ94" s="49">
        <f>'Рейтинговая таблица организаций'!AV83</f>
        <v>0</v>
      </c>
      <c r="BA94" s="49">
        <f>'Рейтинговая таблица организаций'!AW83</f>
        <v>0</v>
      </c>
    </row>
    <row r="95" spans="1:53" ht="15.75" x14ac:dyDescent="0.25">
      <c r="A95" s="110">
        <f>Лист1!A83</f>
        <v>0</v>
      </c>
      <c r="B95" s="46">
        <f>'для bus.gov.ru'!B84</f>
        <v>0</v>
      </c>
      <c r="C95" s="46">
        <f>'для bus.gov.ru'!C84</f>
        <v>0</v>
      </c>
      <c r="D95" s="46">
        <f>'для bus.gov.ru'!D84</f>
        <v>0</v>
      </c>
      <c r="E95" s="46">
        <f>'для bus.gov.ru'!E84</f>
        <v>0</v>
      </c>
      <c r="F95" s="47" t="s">
        <v>264</v>
      </c>
      <c r="G95" s="48">
        <f>'Рейтинговая таблица организаций'!D84</f>
        <v>0</v>
      </c>
      <c r="H95" s="48">
        <f>'Рейтинговая таблица организаций'!E84</f>
        <v>0</v>
      </c>
      <c r="I95" s="47" t="s">
        <v>265</v>
      </c>
      <c r="J95" s="48">
        <f>'Рейтинговая таблица организаций'!F84</f>
        <v>0</v>
      </c>
      <c r="K95" s="48">
        <f>'Рейтинговая таблица организаций'!G84</f>
        <v>0</v>
      </c>
      <c r="L95" s="49" t="str">
        <f>IF('Рейтинговая таблица организаций'!H84&lt;1,"Отсутствуют или не функционируют дистанционные способы взаимодействия",(IF('Рейтинговая таблица организаций'!H84&lt;4,"В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5" s="49">
        <f>'Рейтинговая таблица организаций'!H84</f>
        <v>0</v>
      </c>
      <c r="N95" s="49">
        <f>IF('Рейтинговая таблица организаций'!H84&lt;1,0,(IF('Рейтинговая таблица организаций'!H84&lt;4,30,100)))</f>
        <v>0</v>
      </c>
      <c r="O95" s="49" t="s">
        <v>266</v>
      </c>
      <c r="P95" s="49">
        <f>'Рейтинговая таблица организаций'!I84</f>
        <v>0</v>
      </c>
      <c r="Q95" s="49">
        <f>'Рейтинговая таблица организаций'!J84</f>
        <v>0</v>
      </c>
      <c r="R95" s="49" t="s">
        <v>267</v>
      </c>
      <c r="S95" s="49">
        <f>'Рейтинговая таблица организаций'!K84</f>
        <v>0</v>
      </c>
      <c r="T95" s="49">
        <f>'Рейтинговая таблица организаций'!L84</f>
        <v>0</v>
      </c>
      <c r="U95" s="49" t="str">
        <f>IF('Рейтинговая таблица организаций'!Q84&lt;1,"Отсутствуют комфортные условия",(IF('Рейтинговая таблица организаций'!Q84&lt;5,"Количество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5" s="49">
        <f>'Рейтинговая таблица организаций'!Q84</f>
        <v>0</v>
      </c>
      <c r="W95" s="49">
        <f>IF('Рейтинговая таблица организаций'!Q84&lt;1,0,(IF('Рейтинговая таблица организаций'!Q84&lt;4,20,100)))</f>
        <v>0</v>
      </c>
      <c r="X95" s="49" t="s">
        <v>268</v>
      </c>
      <c r="Y95" s="49">
        <f>'Рейтинговая таблица организаций'!T84</f>
        <v>0</v>
      </c>
      <c r="Z95" s="49">
        <f>'Рейтинговая таблица организаций'!U84</f>
        <v>0</v>
      </c>
      <c r="AA95" s="49" t="str">
        <f>IF('Рейтинговая таблица организаций'!Z84&lt;1,"Отсутствуют условия доступности для инвалидов",(IF('Рейтинговая таблица организаций'!Z84&lt;5,"Количество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5" s="63">
        <f>'Рейтинговая таблица организаций'!Z84</f>
        <v>0</v>
      </c>
      <c r="AC95" s="49">
        <f>IF('Рейтинговая таблица организаций'!Z84&lt;1,0,(IF('Рейтинговая таблица организаций'!Z84&lt;5,20,100)))</f>
        <v>0</v>
      </c>
      <c r="AD95" s="49" t="str">
        <f>IF('Рейтинговая таблица организаций'!AA84&lt;1,"Отсутствуют условия доступности, позволяющие инвалидам получать услуги наравне с другими",(IF('Рейтинговая таблица организаций'!AA84&lt;5,"Количество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5" s="49">
        <f>'Рейтинговая таблица организаций'!AA84</f>
        <v>0</v>
      </c>
      <c r="AF95" s="49">
        <f>IF('Рейтинговая таблица организаций'!AA84&lt;1,0,(IF('Рейтинговая таблица организаций'!AA84&lt;5,20,100)))</f>
        <v>0</v>
      </c>
      <c r="AG95" s="49" t="s">
        <v>269</v>
      </c>
      <c r="AH95" s="49">
        <f>'Рейтинговая таблица организаций'!AB84</f>
        <v>0</v>
      </c>
      <c r="AI95" s="49">
        <f>'Рейтинговая таблица организаций'!AC84</f>
        <v>0</v>
      </c>
      <c r="AJ95" s="49" t="s">
        <v>270</v>
      </c>
      <c r="AK95" s="49">
        <f>'Рейтинговая таблица организаций'!AH84</f>
        <v>0</v>
      </c>
      <c r="AL95" s="49">
        <f>'Рейтинговая таблица организаций'!AI84</f>
        <v>0</v>
      </c>
      <c r="AM95" s="49" t="s">
        <v>271</v>
      </c>
      <c r="AN95" s="49">
        <f>'Рейтинговая таблица организаций'!AJ84</f>
        <v>0</v>
      </c>
      <c r="AO95" s="49">
        <f>'Рейтинговая таблица организаций'!AK84</f>
        <v>0</v>
      </c>
      <c r="AP95" s="49" t="s">
        <v>272</v>
      </c>
      <c r="AQ95" s="49">
        <f>'Рейтинговая таблица организаций'!AL84</f>
        <v>0</v>
      </c>
      <c r="AR95" s="49">
        <f>'Рейтинговая таблица организаций'!AM84</f>
        <v>0</v>
      </c>
      <c r="AS95" s="49" t="s">
        <v>273</v>
      </c>
      <c r="AT95" s="49">
        <f>'Рейтинговая таблица организаций'!AR84</f>
        <v>0</v>
      </c>
      <c r="AU95" s="49">
        <f>'Рейтинговая таблица организаций'!AS84</f>
        <v>0</v>
      </c>
      <c r="AV95" s="49" t="s">
        <v>274</v>
      </c>
      <c r="AW95" s="49">
        <f>'Рейтинговая таблица организаций'!AT84</f>
        <v>0</v>
      </c>
      <c r="AX95" s="49">
        <f>'Рейтинговая таблица организаций'!AU84</f>
        <v>0</v>
      </c>
      <c r="AY95" s="49" t="s">
        <v>275</v>
      </c>
      <c r="AZ95" s="49">
        <f>'Рейтинговая таблица организаций'!AV84</f>
        <v>0</v>
      </c>
      <c r="BA95" s="49">
        <f>'Рейтинговая таблица организаций'!AW84</f>
        <v>0</v>
      </c>
    </row>
    <row r="96" spans="1:53" ht="15.75" x14ac:dyDescent="0.25">
      <c r="A96" s="110">
        <f>Лист1!A84</f>
        <v>0</v>
      </c>
      <c r="B96" s="46">
        <f>'для bus.gov.ru'!B85</f>
        <v>0</v>
      </c>
      <c r="C96" s="46">
        <f>'для bus.gov.ru'!C85</f>
        <v>0</v>
      </c>
      <c r="D96" s="46">
        <f>'для bus.gov.ru'!D85</f>
        <v>0</v>
      </c>
      <c r="E96" s="46">
        <f>'для bus.gov.ru'!E85</f>
        <v>0</v>
      </c>
      <c r="F96" s="47" t="s">
        <v>264</v>
      </c>
      <c r="G96" s="48">
        <f>'Рейтинговая таблица организаций'!D85</f>
        <v>0</v>
      </c>
      <c r="H96" s="48">
        <f>'Рейтинговая таблица организаций'!E85</f>
        <v>0</v>
      </c>
      <c r="I96" s="47" t="s">
        <v>265</v>
      </c>
      <c r="J96" s="48">
        <f>'Рейтинговая таблица организаций'!F85</f>
        <v>0</v>
      </c>
      <c r="K96" s="48">
        <f>'Рейтинговая таблица организаций'!G85</f>
        <v>0</v>
      </c>
      <c r="L96" s="49" t="str">
        <f>IF('Рейтинговая таблица организаций'!H85&lt;1,"Отсутствуют или не функционируют дистанционные способы взаимодействия",(IF('Рейтинговая таблица организаций'!H85&lt;4,"В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6" s="49">
        <f>'Рейтинговая таблица организаций'!H85</f>
        <v>0</v>
      </c>
      <c r="N96" s="49">
        <f>IF('Рейтинговая таблица организаций'!H85&lt;1,0,(IF('Рейтинговая таблица организаций'!H85&lt;4,30,100)))</f>
        <v>0</v>
      </c>
      <c r="O96" s="49" t="s">
        <v>266</v>
      </c>
      <c r="P96" s="49">
        <f>'Рейтинговая таблица организаций'!I85</f>
        <v>0</v>
      </c>
      <c r="Q96" s="49">
        <f>'Рейтинговая таблица организаций'!J85</f>
        <v>0</v>
      </c>
      <c r="R96" s="49" t="s">
        <v>267</v>
      </c>
      <c r="S96" s="49">
        <f>'Рейтинговая таблица организаций'!K85</f>
        <v>0</v>
      </c>
      <c r="T96" s="49">
        <f>'Рейтинговая таблица организаций'!L85</f>
        <v>0</v>
      </c>
      <c r="U96" s="49" t="str">
        <f>IF('Рейтинговая таблица организаций'!Q85&lt;1,"Отсутствуют комфортные условия",(IF('Рейтинговая таблица организаций'!Q85&lt;5,"Количество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6" s="49">
        <f>'Рейтинговая таблица организаций'!Q85</f>
        <v>0</v>
      </c>
      <c r="W96" s="49">
        <f>IF('Рейтинговая таблица организаций'!Q85&lt;1,0,(IF('Рейтинговая таблица организаций'!Q85&lt;4,20,100)))</f>
        <v>0</v>
      </c>
      <c r="X96" s="49" t="s">
        <v>268</v>
      </c>
      <c r="Y96" s="49">
        <f>'Рейтинговая таблица организаций'!T85</f>
        <v>0</v>
      </c>
      <c r="Z96" s="49">
        <f>'Рейтинговая таблица организаций'!U85</f>
        <v>0</v>
      </c>
      <c r="AA96" s="49" t="str">
        <f>IF('Рейтинговая таблица организаций'!Z85&lt;1,"Отсутствуют условия доступности для инвалидов",(IF('Рейтинговая таблица организаций'!Z85&lt;5,"Количество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6" s="63">
        <f>'Рейтинговая таблица организаций'!Z85</f>
        <v>0</v>
      </c>
      <c r="AC96" s="49">
        <f>IF('Рейтинговая таблица организаций'!Z85&lt;1,0,(IF('Рейтинговая таблица организаций'!Z85&lt;5,20,100)))</f>
        <v>0</v>
      </c>
      <c r="AD96" s="49" t="str">
        <f>IF('Рейтинговая таблица организаций'!AA85&lt;1,"Отсутствуют условия доступности, позволяющие инвалидам получать услуги наравне с другими",(IF('Рейтинговая таблица организаций'!AA85&lt;5,"Количество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6" s="49">
        <f>'Рейтинговая таблица организаций'!AA85</f>
        <v>0</v>
      </c>
      <c r="AF96" s="49">
        <f>IF('Рейтинговая таблица организаций'!AA85&lt;1,0,(IF('Рейтинговая таблица организаций'!AA85&lt;5,20,100)))</f>
        <v>0</v>
      </c>
      <c r="AG96" s="49" t="s">
        <v>269</v>
      </c>
      <c r="AH96" s="49">
        <f>'Рейтинговая таблица организаций'!AB85</f>
        <v>0</v>
      </c>
      <c r="AI96" s="49">
        <f>'Рейтинговая таблица организаций'!AC85</f>
        <v>0</v>
      </c>
      <c r="AJ96" s="49" t="s">
        <v>270</v>
      </c>
      <c r="AK96" s="49">
        <f>'Рейтинговая таблица организаций'!AH85</f>
        <v>0</v>
      </c>
      <c r="AL96" s="49">
        <f>'Рейтинговая таблица организаций'!AI85</f>
        <v>0</v>
      </c>
      <c r="AM96" s="49" t="s">
        <v>271</v>
      </c>
      <c r="AN96" s="49">
        <f>'Рейтинговая таблица организаций'!AJ85</f>
        <v>0</v>
      </c>
      <c r="AO96" s="49">
        <f>'Рейтинговая таблица организаций'!AK85</f>
        <v>0</v>
      </c>
      <c r="AP96" s="49" t="s">
        <v>272</v>
      </c>
      <c r="AQ96" s="49">
        <f>'Рейтинговая таблица организаций'!AL85</f>
        <v>0</v>
      </c>
      <c r="AR96" s="49">
        <f>'Рейтинговая таблица организаций'!AM85</f>
        <v>0</v>
      </c>
      <c r="AS96" s="49" t="s">
        <v>273</v>
      </c>
      <c r="AT96" s="49">
        <f>'Рейтинговая таблица организаций'!AR85</f>
        <v>0</v>
      </c>
      <c r="AU96" s="49">
        <f>'Рейтинговая таблица организаций'!AS85</f>
        <v>0</v>
      </c>
      <c r="AV96" s="49" t="s">
        <v>274</v>
      </c>
      <c r="AW96" s="49">
        <f>'Рейтинговая таблица организаций'!AT85</f>
        <v>0</v>
      </c>
      <c r="AX96" s="49">
        <f>'Рейтинговая таблица организаций'!AU85</f>
        <v>0</v>
      </c>
      <c r="AY96" s="49" t="s">
        <v>275</v>
      </c>
      <c r="AZ96" s="49">
        <f>'Рейтинговая таблица организаций'!AV85</f>
        <v>0</v>
      </c>
      <c r="BA96" s="49">
        <f>'Рейтинговая таблица организаций'!AW85</f>
        <v>0</v>
      </c>
    </row>
    <row r="97" spans="1:53" ht="15.75" x14ac:dyDescent="0.25">
      <c r="A97" s="110">
        <f>Лист1!A85</f>
        <v>0</v>
      </c>
      <c r="B97" s="46">
        <f>'для bus.gov.ru'!B86</f>
        <v>0</v>
      </c>
      <c r="C97" s="46">
        <f>'для bus.gov.ru'!C86</f>
        <v>0</v>
      </c>
      <c r="D97" s="46">
        <f>'для bus.gov.ru'!D86</f>
        <v>0</v>
      </c>
      <c r="E97" s="46">
        <f>'для bus.gov.ru'!E86</f>
        <v>0</v>
      </c>
      <c r="F97" s="47" t="s">
        <v>264</v>
      </c>
      <c r="G97" s="48">
        <f>'Рейтинговая таблица организаций'!D86</f>
        <v>0</v>
      </c>
      <c r="H97" s="48">
        <f>'Рейтинговая таблица организаций'!E86</f>
        <v>0</v>
      </c>
      <c r="I97" s="47" t="s">
        <v>265</v>
      </c>
      <c r="J97" s="48">
        <f>'Рейтинговая таблица организаций'!F86</f>
        <v>0</v>
      </c>
      <c r="K97" s="48">
        <f>'Рейтинговая таблица организаций'!G86</f>
        <v>0</v>
      </c>
      <c r="L97" s="49" t="str">
        <f>IF('Рейтинговая таблица организаций'!H86&lt;1,"Отсутствуют или не функционируют дистанционные способы взаимодействия",(IF('Рейтинговая таблица организаций'!H86&lt;4,"В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7" s="49">
        <f>'Рейтинговая таблица организаций'!H86</f>
        <v>0</v>
      </c>
      <c r="N97" s="49">
        <f>IF('Рейтинговая таблица организаций'!H86&lt;1,0,(IF('Рейтинговая таблица организаций'!H86&lt;4,30,100)))</f>
        <v>0</v>
      </c>
      <c r="O97" s="49" t="s">
        <v>266</v>
      </c>
      <c r="P97" s="49">
        <f>'Рейтинговая таблица организаций'!I86</f>
        <v>0</v>
      </c>
      <c r="Q97" s="49">
        <f>'Рейтинговая таблица организаций'!J86</f>
        <v>0</v>
      </c>
      <c r="R97" s="49" t="s">
        <v>267</v>
      </c>
      <c r="S97" s="49">
        <f>'Рейтинговая таблица организаций'!K86</f>
        <v>0</v>
      </c>
      <c r="T97" s="49">
        <f>'Рейтинговая таблица организаций'!L86</f>
        <v>0</v>
      </c>
      <c r="U97" s="49" t="str">
        <f>IF('Рейтинговая таблица организаций'!Q86&lt;1,"Отсутствуют комфортные условия",(IF('Рейтинговая таблица организаций'!Q86&lt;5,"Количество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7" s="49">
        <f>'Рейтинговая таблица организаций'!Q86</f>
        <v>0</v>
      </c>
      <c r="W97" s="49">
        <f>IF('Рейтинговая таблица организаций'!Q86&lt;1,0,(IF('Рейтинговая таблица организаций'!Q86&lt;4,20,100)))</f>
        <v>0</v>
      </c>
      <c r="X97" s="49" t="s">
        <v>268</v>
      </c>
      <c r="Y97" s="49">
        <f>'Рейтинговая таблица организаций'!T86</f>
        <v>0</v>
      </c>
      <c r="Z97" s="49">
        <f>'Рейтинговая таблица организаций'!U86</f>
        <v>0</v>
      </c>
      <c r="AA97" s="49" t="str">
        <f>IF('Рейтинговая таблица организаций'!Z86&lt;1,"Отсутствуют условия доступности для инвалидов",(IF('Рейтинговая таблица организаций'!Z86&lt;5,"Количество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7" s="63">
        <f>'Рейтинговая таблица организаций'!Z86</f>
        <v>0</v>
      </c>
      <c r="AC97" s="49">
        <f>IF('Рейтинговая таблица организаций'!Z86&lt;1,0,(IF('Рейтинговая таблица организаций'!Z86&lt;5,20,100)))</f>
        <v>0</v>
      </c>
      <c r="AD97" s="49" t="str">
        <f>IF('Рейтинговая таблица организаций'!AA86&lt;1,"Отсутствуют условия доступности, позволяющие инвалидам получать услуги наравне с другими",(IF('Рейтинговая таблица организаций'!AA86&lt;5,"Количество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7" s="49">
        <f>'Рейтинговая таблица организаций'!AA86</f>
        <v>0</v>
      </c>
      <c r="AF97" s="49">
        <f>IF('Рейтинговая таблица организаций'!AA86&lt;1,0,(IF('Рейтинговая таблица организаций'!AA86&lt;5,20,100)))</f>
        <v>0</v>
      </c>
      <c r="AG97" s="49" t="s">
        <v>269</v>
      </c>
      <c r="AH97" s="49">
        <f>'Рейтинговая таблица организаций'!AB86</f>
        <v>0</v>
      </c>
      <c r="AI97" s="49">
        <f>'Рейтинговая таблица организаций'!AC86</f>
        <v>0</v>
      </c>
      <c r="AJ97" s="49" t="s">
        <v>270</v>
      </c>
      <c r="AK97" s="49">
        <f>'Рейтинговая таблица организаций'!AH86</f>
        <v>0</v>
      </c>
      <c r="AL97" s="49">
        <f>'Рейтинговая таблица организаций'!AI86</f>
        <v>0</v>
      </c>
      <c r="AM97" s="49" t="s">
        <v>271</v>
      </c>
      <c r="AN97" s="49">
        <f>'Рейтинговая таблица организаций'!AJ86</f>
        <v>0</v>
      </c>
      <c r="AO97" s="49">
        <f>'Рейтинговая таблица организаций'!AK86</f>
        <v>0</v>
      </c>
      <c r="AP97" s="49" t="s">
        <v>272</v>
      </c>
      <c r="AQ97" s="49">
        <f>'Рейтинговая таблица организаций'!AL86</f>
        <v>0</v>
      </c>
      <c r="AR97" s="49">
        <f>'Рейтинговая таблица организаций'!AM86</f>
        <v>0</v>
      </c>
      <c r="AS97" s="49" t="s">
        <v>273</v>
      </c>
      <c r="AT97" s="49">
        <f>'Рейтинговая таблица организаций'!AR86</f>
        <v>0</v>
      </c>
      <c r="AU97" s="49">
        <f>'Рейтинговая таблица организаций'!AS86</f>
        <v>0</v>
      </c>
      <c r="AV97" s="49" t="s">
        <v>274</v>
      </c>
      <c r="AW97" s="49">
        <f>'Рейтинговая таблица организаций'!AT86</f>
        <v>0</v>
      </c>
      <c r="AX97" s="49">
        <f>'Рейтинговая таблица организаций'!AU86</f>
        <v>0</v>
      </c>
      <c r="AY97" s="49" t="s">
        <v>275</v>
      </c>
      <c r="AZ97" s="49">
        <f>'Рейтинговая таблица организаций'!AV86</f>
        <v>0</v>
      </c>
      <c r="BA97" s="49">
        <f>'Рейтинговая таблица организаций'!AW86</f>
        <v>0</v>
      </c>
    </row>
    <row r="98" spans="1:53" ht="15.75" x14ac:dyDescent="0.25">
      <c r="A98" s="110">
        <f>Лист1!A86</f>
        <v>0</v>
      </c>
      <c r="B98" s="46">
        <f>'для bus.gov.ru'!B87</f>
        <v>0</v>
      </c>
      <c r="C98" s="46">
        <f>'для bus.gov.ru'!C87</f>
        <v>0</v>
      </c>
      <c r="D98" s="46">
        <f>'для bus.gov.ru'!D87</f>
        <v>0</v>
      </c>
      <c r="E98" s="46">
        <f>'для bus.gov.ru'!E87</f>
        <v>0</v>
      </c>
      <c r="F98" s="47" t="s">
        <v>264</v>
      </c>
      <c r="G98" s="48">
        <f>'Рейтинговая таблица организаций'!D87</f>
        <v>0</v>
      </c>
      <c r="H98" s="48">
        <f>'Рейтинговая таблица организаций'!E87</f>
        <v>0</v>
      </c>
      <c r="I98" s="47" t="s">
        <v>265</v>
      </c>
      <c r="J98" s="48">
        <f>'Рейтинговая таблица организаций'!F87</f>
        <v>0</v>
      </c>
      <c r="K98" s="48">
        <f>'Рейтинговая таблица организаций'!G87</f>
        <v>0</v>
      </c>
      <c r="L98" s="49" t="str">
        <f>IF('Рейтинговая таблица организаций'!H87&lt;1,"Отсутствуют или не функционируют дистанционные способы взаимодействия",(IF('Рейтинговая таблица организаций'!H87&lt;4,"В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8" s="49">
        <f>'Рейтинговая таблица организаций'!H87</f>
        <v>0</v>
      </c>
      <c r="N98" s="49">
        <f>IF('Рейтинговая таблица организаций'!H87&lt;1,0,(IF('Рейтинговая таблица организаций'!H87&lt;4,30,100)))</f>
        <v>0</v>
      </c>
      <c r="O98" s="49" t="s">
        <v>266</v>
      </c>
      <c r="P98" s="49">
        <f>'Рейтинговая таблица организаций'!I87</f>
        <v>0</v>
      </c>
      <c r="Q98" s="49">
        <f>'Рейтинговая таблица организаций'!J87</f>
        <v>0</v>
      </c>
      <c r="R98" s="49" t="s">
        <v>267</v>
      </c>
      <c r="S98" s="49">
        <f>'Рейтинговая таблица организаций'!K87</f>
        <v>0</v>
      </c>
      <c r="T98" s="49">
        <f>'Рейтинговая таблица организаций'!L87</f>
        <v>0</v>
      </c>
      <c r="U98" s="49" t="str">
        <f>IF('Рейтинговая таблица организаций'!Q87&lt;1,"Отсутствуют комфортные условия",(IF('Рейтинговая таблица организаций'!Q87&lt;5,"Количество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8" s="49">
        <f>'Рейтинговая таблица организаций'!Q87</f>
        <v>0</v>
      </c>
      <c r="W98" s="49">
        <f>IF('Рейтинговая таблица организаций'!Q87&lt;1,0,(IF('Рейтинговая таблица организаций'!Q87&lt;4,20,100)))</f>
        <v>0</v>
      </c>
      <c r="X98" s="49" t="s">
        <v>268</v>
      </c>
      <c r="Y98" s="49">
        <f>'Рейтинговая таблица организаций'!T87</f>
        <v>0</v>
      </c>
      <c r="Z98" s="49">
        <f>'Рейтинговая таблица организаций'!U87</f>
        <v>0</v>
      </c>
      <c r="AA98" s="49" t="str">
        <f>IF('Рейтинговая таблица организаций'!Z87&lt;1,"Отсутствуют условия доступности для инвалидов",(IF('Рейтинговая таблица организаций'!Z87&lt;5,"Количество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8" s="63">
        <f>'Рейтинговая таблица организаций'!Z87</f>
        <v>0</v>
      </c>
      <c r="AC98" s="49">
        <f>IF('Рейтинговая таблица организаций'!Z87&lt;1,0,(IF('Рейтинговая таблица организаций'!Z87&lt;5,20,100)))</f>
        <v>0</v>
      </c>
      <c r="AD98" s="49" t="str">
        <f>IF('Рейтинговая таблица организаций'!AA87&lt;1,"Отсутствуют условия доступности, позволяющие инвалидам получать услуги наравне с другими",(IF('Рейтинговая таблица организаций'!AA87&lt;5,"Количество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8" s="49">
        <f>'Рейтинговая таблица организаций'!AA87</f>
        <v>0</v>
      </c>
      <c r="AF98" s="49">
        <f>IF('Рейтинговая таблица организаций'!AA87&lt;1,0,(IF('Рейтинговая таблица организаций'!AA87&lt;5,20,100)))</f>
        <v>0</v>
      </c>
      <c r="AG98" s="49" t="s">
        <v>269</v>
      </c>
      <c r="AH98" s="49">
        <f>'Рейтинговая таблица организаций'!AB87</f>
        <v>0</v>
      </c>
      <c r="AI98" s="49">
        <f>'Рейтинговая таблица организаций'!AC87</f>
        <v>0</v>
      </c>
      <c r="AJ98" s="49" t="s">
        <v>270</v>
      </c>
      <c r="AK98" s="49">
        <f>'Рейтинговая таблица организаций'!AH87</f>
        <v>0</v>
      </c>
      <c r="AL98" s="49">
        <f>'Рейтинговая таблица организаций'!AI87</f>
        <v>0</v>
      </c>
      <c r="AM98" s="49" t="s">
        <v>271</v>
      </c>
      <c r="AN98" s="49">
        <f>'Рейтинговая таблица организаций'!AJ87</f>
        <v>0</v>
      </c>
      <c r="AO98" s="49">
        <f>'Рейтинговая таблица организаций'!AK87</f>
        <v>0</v>
      </c>
      <c r="AP98" s="49" t="s">
        <v>272</v>
      </c>
      <c r="AQ98" s="49">
        <f>'Рейтинговая таблица организаций'!AL87</f>
        <v>0</v>
      </c>
      <c r="AR98" s="49">
        <f>'Рейтинговая таблица организаций'!AM87</f>
        <v>0</v>
      </c>
      <c r="AS98" s="49" t="s">
        <v>273</v>
      </c>
      <c r="AT98" s="49">
        <f>'Рейтинговая таблица организаций'!AR87</f>
        <v>0</v>
      </c>
      <c r="AU98" s="49">
        <f>'Рейтинговая таблица организаций'!AS87</f>
        <v>0</v>
      </c>
      <c r="AV98" s="49" t="s">
        <v>274</v>
      </c>
      <c r="AW98" s="49">
        <f>'Рейтинговая таблица организаций'!AT87</f>
        <v>0</v>
      </c>
      <c r="AX98" s="49">
        <f>'Рейтинговая таблица организаций'!AU87</f>
        <v>0</v>
      </c>
      <c r="AY98" s="49" t="s">
        <v>275</v>
      </c>
      <c r="AZ98" s="49">
        <f>'Рейтинговая таблица организаций'!AV87</f>
        <v>0</v>
      </c>
      <c r="BA98" s="49">
        <f>'Рейтинговая таблица организаций'!AW87</f>
        <v>0</v>
      </c>
    </row>
    <row r="99" spans="1:53" ht="15.75" x14ac:dyDescent="0.25">
      <c r="A99" s="110">
        <f>Лист1!A87</f>
        <v>0</v>
      </c>
      <c r="B99" s="46">
        <f>'для bus.gov.ru'!B88</f>
        <v>0</v>
      </c>
      <c r="C99" s="46">
        <f>'для bus.gov.ru'!C88</f>
        <v>0</v>
      </c>
      <c r="D99" s="46">
        <f>'для bus.gov.ru'!D88</f>
        <v>0</v>
      </c>
      <c r="E99" s="46">
        <f>'для bus.gov.ru'!E88</f>
        <v>0</v>
      </c>
      <c r="F99" s="47" t="s">
        <v>264</v>
      </c>
      <c r="G99" s="48">
        <f>'Рейтинговая таблица организаций'!D88</f>
        <v>0</v>
      </c>
      <c r="H99" s="48">
        <f>'Рейтинговая таблица организаций'!E88</f>
        <v>0</v>
      </c>
      <c r="I99" s="47" t="s">
        <v>265</v>
      </c>
      <c r="J99" s="48">
        <f>'Рейтинговая таблица организаций'!F88</f>
        <v>0</v>
      </c>
      <c r="K99" s="48">
        <f>'Рейтинговая таблица организаций'!G88</f>
        <v>0</v>
      </c>
      <c r="L99" s="49" t="str">
        <f>IF('Рейтинговая таблица организаций'!H88&lt;1,"Отсутствуют или не функционируют дистанционные способы взаимодействия",(IF('Рейтинговая таблица организаций'!H88&lt;4,"В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99" s="49">
        <f>'Рейтинговая таблица организаций'!H88</f>
        <v>0</v>
      </c>
      <c r="N99" s="49">
        <f>IF('Рейтинговая таблица организаций'!H88&lt;1,0,(IF('Рейтинговая таблица организаций'!H88&lt;4,30,100)))</f>
        <v>0</v>
      </c>
      <c r="O99" s="49" t="s">
        <v>266</v>
      </c>
      <c r="P99" s="49">
        <f>'Рейтинговая таблица организаций'!I88</f>
        <v>0</v>
      </c>
      <c r="Q99" s="49">
        <f>'Рейтинговая таблица организаций'!J88</f>
        <v>0</v>
      </c>
      <c r="R99" s="49" t="s">
        <v>267</v>
      </c>
      <c r="S99" s="49">
        <f>'Рейтинговая таблица организаций'!K88</f>
        <v>0</v>
      </c>
      <c r="T99" s="49">
        <f>'Рейтинговая таблица организаций'!L88</f>
        <v>0</v>
      </c>
      <c r="U99" s="49" t="str">
        <f>IF('Рейтинговая таблица организаций'!Q88&lt;1,"Отсутствуют комфортные условия",(IF('Рейтинговая таблица организаций'!Q88&lt;5,"Количество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99" s="49">
        <f>'Рейтинговая таблица организаций'!Q88</f>
        <v>0</v>
      </c>
      <c r="W99" s="49">
        <f>IF('Рейтинговая таблица организаций'!Q88&lt;1,0,(IF('Рейтинговая таблица организаций'!Q88&lt;4,20,100)))</f>
        <v>0</v>
      </c>
      <c r="X99" s="49" t="s">
        <v>268</v>
      </c>
      <c r="Y99" s="49">
        <f>'Рейтинговая таблица организаций'!T88</f>
        <v>0</v>
      </c>
      <c r="Z99" s="49">
        <f>'Рейтинговая таблица организаций'!U88</f>
        <v>0</v>
      </c>
      <c r="AA99" s="49" t="str">
        <f>IF('Рейтинговая таблица организаций'!Z88&lt;1,"Отсутствуют условия доступности для инвалидов",(IF('Рейтинговая таблица организаций'!Z88&lt;5,"Количество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99" s="63">
        <f>'Рейтинговая таблица организаций'!Z88</f>
        <v>0</v>
      </c>
      <c r="AC99" s="49">
        <f>IF('Рейтинговая таблица организаций'!Z88&lt;1,0,(IF('Рейтинговая таблица организаций'!Z88&lt;5,20,100)))</f>
        <v>0</v>
      </c>
      <c r="AD99" s="49" t="str">
        <f>IF('Рейтинговая таблица организаций'!AA88&lt;1,"Отсутствуют условия доступности, позволяющие инвалидам получать услуги наравне с другими",(IF('Рейтинговая таблица организаций'!AA88&lt;5,"Количество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99" s="49">
        <f>'Рейтинговая таблица организаций'!AA88</f>
        <v>0</v>
      </c>
      <c r="AF99" s="49">
        <f>IF('Рейтинговая таблица организаций'!AA88&lt;1,0,(IF('Рейтинговая таблица организаций'!AA88&lt;5,20,100)))</f>
        <v>0</v>
      </c>
      <c r="AG99" s="49" t="s">
        <v>269</v>
      </c>
      <c r="AH99" s="49">
        <f>'Рейтинговая таблица организаций'!AB88</f>
        <v>0</v>
      </c>
      <c r="AI99" s="49">
        <f>'Рейтинговая таблица организаций'!AC88</f>
        <v>0</v>
      </c>
      <c r="AJ99" s="49" t="s">
        <v>270</v>
      </c>
      <c r="AK99" s="49">
        <f>'Рейтинговая таблица организаций'!AH88</f>
        <v>0</v>
      </c>
      <c r="AL99" s="49">
        <f>'Рейтинговая таблица организаций'!AI88</f>
        <v>0</v>
      </c>
      <c r="AM99" s="49" t="s">
        <v>271</v>
      </c>
      <c r="AN99" s="49">
        <f>'Рейтинговая таблица организаций'!AJ88</f>
        <v>0</v>
      </c>
      <c r="AO99" s="49">
        <f>'Рейтинговая таблица организаций'!AK88</f>
        <v>0</v>
      </c>
      <c r="AP99" s="49" t="s">
        <v>272</v>
      </c>
      <c r="AQ99" s="49">
        <f>'Рейтинговая таблица организаций'!AL88</f>
        <v>0</v>
      </c>
      <c r="AR99" s="49">
        <f>'Рейтинговая таблица организаций'!AM88</f>
        <v>0</v>
      </c>
      <c r="AS99" s="49" t="s">
        <v>273</v>
      </c>
      <c r="AT99" s="49">
        <f>'Рейтинговая таблица организаций'!AR88</f>
        <v>0</v>
      </c>
      <c r="AU99" s="49">
        <f>'Рейтинговая таблица организаций'!AS88</f>
        <v>0</v>
      </c>
      <c r="AV99" s="49" t="s">
        <v>274</v>
      </c>
      <c r="AW99" s="49">
        <f>'Рейтинговая таблица организаций'!AT88</f>
        <v>0</v>
      </c>
      <c r="AX99" s="49">
        <f>'Рейтинговая таблица организаций'!AU88</f>
        <v>0</v>
      </c>
      <c r="AY99" s="49" t="s">
        <v>275</v>
      </c>
      <c r="AZ99" s="49">
        <f>'Рейтинговая таблица организаций'!AV88</f>
        <v>0</v>
      </c>
      <c r="BA99" s="49">
        <f>'Рейтинговая таблица организаций'!AW88</f>
        <v>0</v>
      </c>
    </row>
    <row r="100" spans="1:53" ht="15.75" x14ac:dyDescent="0.25">
      <c r="A100" s="110">
        <f>Лист1!A88</f>
        <v>0</v>
      </c>
      <c r="B100" s="46">
        <f>'для bus.gov.ru'!B89</f>
        <v>0</v>
      </c>
      <c r="C100" s="46">
        <f>'для bus.gov.ru'!C89</f>
        <v>0</v>
      </c>
      <c r="D100" s="46">
        <f>'для bus.gov.ru'!D89</f>
        <v>0</v>
      </c>
      <c r="E100" s="46">
        <f>'для bus.gov.ru'!E89</f>
        <v>0</v>
      </c>
      <c r="F100" s="47" t="s">
        <v>264</v>
      </c>
      <c r="G100" s="48">
        <f>'Рейтинговая таблица организаций'!D89</f>
        <v>0</v>
      </c>
      <c r="H100" s="48">
        <f>'Рейтинговая таблица организаций'!E89</f>
        <v>0</v>
      </c>
      <c r="I100" s="47" t="s">
        <v>265</v>
      </c>
      <c r="J100" s="48">
        <f>'Рейтинговая таблица организаций'!F89</f>
        <v>0</v>
      </c>
      <c r="K100" s="48">
        <f>'Рейтинговая таблица организаций'!G89</f>
        <v>0</v>
      </c>
      <c r="L100" s="49" t="str">
        <f>IF('Рейтинговая таблица организаций'!H89&lt;1,"Отсутствуют или не функционируют дистанционные способы взаимодействия",(IF('Рейтинговая таблица организаций'!H89&lt;4,"В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0" s="49">
        <f>'Рейтинговая таблица организаций'!H89</f>
        <v>0</v>
      </c>
      <c r="N100" s="49">
        <f>IF('Рейтинговая таблица организаций'!H89&lt;1,0,(IF('Рейтинговая таблица организаций'!H89&lt;4,30,100)))</f>
        <v>0</v>
      </c>
      <c r="O100" s="49" t="s">
        <v>266</v>
      </c>
      <c r="P100" s="49">
        <f>'Рейтинговая таблица организаций'!I89</f>
        <v>0</v>
      </c>
      <c r="Q100" s="49">
        <f>'Рейтинговая таблица организаций'!J89</f>
        <v>0</v>
      </c>
      <c r="R100" s="49" t="s">
        <v>267</v>
      </c>
      <c r="S100" s="49">
        <f>'Рейтинговая таблица организаций'!K89</f>
        <v>0</v>
      </c>
      <c r="T100" s="49">
        <f>'Рейтинговая таблица организаций'!L89</f>
        <v>0</v>
      </c>
      <c r="U100" s="49" t="str">
        <f>IF('Рейтинговая таблица организаций'!Q89&lt;1,"Отсутствуют комфортные условия",(IF('Рейтинговая таблица организаций'!Q89&lt;5,"Количество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0" s="49">
        <f>'Рейтинговая таблица организаций'!Q89</f>
        <v>0</v>
      </c>
      <c r="W100" s="49">
        <f>IF('Рейтинговая таблица организаций'!Q89&lt;1,0,(IF('Рейтинговая таблица организаций'!Q89&lt;4,20,100)))</f>
        <v>0</v>
      </c>
      <c r="X100" s="49" t="s">
        <v>268</v>
      </c>
      <c r="Y100" s="49">
        <f>'Рейтинговая таблица организаций'!T89</f>
        <v>0</v>
      </c>
      <c r="Z100" s="49">
        <f>'Рейтинговая таблица организаций'!U89</f>
        <v>0</v>
      </c>
      <c r="AA100" s="49" t="str">
        <f>IF('Рейтинговая таблица организаций'!Z89&lt;1,"Отсутствуют условия доступности для инвалидов",(IF('Рейтинговая таблица организаций'!Z89&lt;5,"Количество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0" s="63">
        <f>'Рейтинговая таблица организаций'!Z89</f>
        <v>0</v>
      </c>
      <c r="AC100" s="49">
        <f>IF('Рейтинговая таблица организаций'!Z89&lt;1,0,(IF('Рейтинговая таблица организаций'!Z89&lt;5,20,100)))</f>
        <v>0</v>
      </c>
      <c r="AD100" s="49" t="str">
        <f>IF('Рейтинговая таблица организаций'!AA89&lt;1,"Отсутствуют условия доступности, позволяющие инвалидам получать услуги наравне с другими",(IF('Рейтинговая таблица организаций'!AA89&lt;5,"Количество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0" s="49">
        <f>'Рейтинговая таблица организаций'!AA89</f>
        <v>0</v>
      </c>
      <c r="AF100" s="49">
        <f>IF('Рейтинговая таблица организаций'!AA89&lt;1,0,(IF('Рейтинговая таблица организаций'!AA89&lt;5,20,100)))</f>
        <v>0</v>
      </c>
      <c r="AG100" s="49" t="s">
        <v>269</v>
      </c>
      <c r="AH100" s="49">
        <f>'Рейтинговая таблица организаций'!AB89</f>
        <v>0</v>
      </c>
      <c r="AI100" s="49">
        <f>'Рейтинговая таблица организаций'!AC89</f>
        <v>0</v>
      </c>
      <c r="AJ100" s="49" t="s">
        <v>270</v>
      </c>
      <c r="AK100" s="49">
        <f>'Рейтинговая таблица организаций'!AH89</f>
        <v>0</v>
      </c>
      <c r="AL100" s="49">
        <f>'Рейтинговая таблица организаций'!AI89</f>
        <v>0</v>
      </c>
      <c r="AM100" s="49" t="s">
        <v>271</v>
      </c>
      <c r="AN100" s="49">
        <f>'Рейтинговая таблица организаций'!AJ89</f>
        <v>0</v>
      </c>
      <c r="AO100" s="49">
        <f>'Рейтинговая таблица организаций'!AK89</f>
        <v>0</v>
      </c>
      <c r="AP100" s="49" t="s">
        <v>272</v>
      </c>
      <c r="AQ100" s="49">
        <f>'Рейтинговая таблица организаций'!AL89</f>
        <v>0</v>
      </c>
      <c r="AR100" s="49">
        <f>'Рейтинговая таблица организаций'!AM89</f>
        <v>0</v>
      </c>
      <c r="AS100" s="49" t="s">
        <v>273</v>
      </c>
      <c r="AT100" s="49">
        <f>'Рейтинговая таблица организаций'!AR89</f>
        <v>0</v>
      </c>
      <c r="AU100" s="49">
        <f>'Рейтинговая таблица организаций'!AS89</f>
        <v>0</v>
      </c>
      <c r="AV100" s="49" t="s">
        <v>274</v>
      </c>
      <c r="AW100" s="49">
        <f>'Рейтинговая таблица организаций'!AT89</f>
        <v>0</v>
      </c>
      <c r="AX100" s="49">
        <f>'Рейтинговая таблица организаций'!AU89</f>
        <v>0</v>
      </c>
      <c r="AY100" s="49" t="s">
        <v>275</v>
      </c>
      <c r="AZ100" s="49">
        <f>'Рейтинговая таблица организаций'!AV89</f>
        <v>0</v>
      </c>
      <c r="BA100" s="49">
        <f>'Рейтинговая таблица организаций'!AW89</f>
        <v>0</v>
      </c>
    </row>
    <row r="101" spans="1:53" ht="15.75" x14ac:dyDescent="0.25">
      <c r="A101" s="110">
        <f>Лист1!A89</f>
        <v>0</v>
      </c>
      <c r="B101" s="46">
        <f>'для bus.gov.ru'!B90</f>
        <v>0</v>
      </c>
      <c r="C101" s="46">
        <f>'для bus.gov.ru'!C90</f>
        <v>0</v>
      </c>
      <c r="D101" s="46">
        <f>'для bus.gov.ru'!D90</f>
        <v>0</v>
      </c>
      <c r="E101" s="46">
        <f>'для bus.gov.ru'!E90</f>
        <v>0</v>
      </c>
      <c r="F101" s="47" t="s">
        <v>264</v>
      </c>
      <c r="G101" s="48">
        <f>'Рейтинговая таблица организаций'!D90</f>
        <v>0</v>
      </c>
      <c r="H101" s="48">
        <f>'Рейтинговая таблица организаций'!E90</f>
        <v>0</v>
      </c>
      <c r="I101" s="47" t="s">
        <v>265</v>
      </c>
      <c r="J101" s="48">
        <f>'Рейтинговая таблица организаций'!F90</f>
        <v>0</v>
      </c>
      <c r="K101" s="48">
        <f>'Рейтинговая таблица организаций'!G90</f>
        <v>0</v>
      </c>
      <c r="L101" s="49" t="str">
        <f>IF('Рейтинговая таблица организаций'!H90&lt;1,"Отсутствуют или не функционируют дистанционные способы взаимодействия",(IF('Рейтинговая таблица организаций'!H90&lt;4,"В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1" s="49">
        <f>'Рейтинговая таблица организаций'!H90</f>
        <v>0</v>
      </c>
      <c r="N101" s="49">
        <f>IF('Рейтинговая таблица организаций'!H90&lt;1,0,(IF('Рейтинговая таблица организаций'!H90&lt;4,30,100)))</f>
        <v>0</v>
      </c>
      <c r="O101" s="49" t="s">
        <v>266</v>
      </c>
      <c r="P101" s="49">
        <f>'Рейтинговая таблица организаций'!I90</f>
        <v>0</v>
      </c>
      <c r="Q101" s="49">
        <f>'Рейтинговая таблица организаций'!J90</f>
        <v>0</v>
      </c>
      <c r="R101" s="49" t="s">
        <v>267</v>
      </c>
      <c r="S101" s="49">
        <f>'Рейтинговая таблица организаций'!K90</f>
        <v>0</v>
      </c>
      <c r="T101" s="49">
        <f>'Рейтинговая таблица организаций'!L90</f>
        <v>0</v>
      </c>
      <c r="U101" s="49" t="str">
        <f>IF('Рейтинговая таблица организаций'!Q90&lt;1,"Отсутствуют комфортные условия",(IF('Рейтинговая таблица организаций'!Q90&lt;5,"Количество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1" s="49">
        <f>'Рейтинговая таблица организаций'!Q90</f>
        <v>0</v>
      </c>
      <c r="W101" s="49">
        <f>IF('Рейтинговая таблица организаций'!Q90&lt;1,0,(IF('Рейтинговая таблица организаций'!Q90&lt;4,20,100)))</f>
        <v>0</v>
      </c>
      <c r="X101" s="49" t="s">
        <v>268</v>
      </c>
      <c r="Y101" s="49">
        <f>'Рейтинговая таблица организаций'!T90</f>
        <v>0</v>
      </c>
      <c r="Z101" s="49">
        <f>'Рейтинговая таблица организаций'!U90</f>
        <v>0</v>
      </c>
      <c r="AA101" s="49" t="str">
        <f>IF('Рейтинговая таблица организаций'!Z90&lt;1,"Отсутствуют условия доступности для инвалидов",(IF('Рейтинговая таблица организаций'!Z90&lt;5,"Количество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1" s="63">
        <f>'Рейтинговая таблица организаций'!Z90</f>
        <v>0</v>
      </c>
      <c r="AC101" s="49">
        <f>IF('Рейтинговая таблица организаций'!Z90&lt;1,0,(IF('Рейтинговая таблица организаций'!Z90&lt;5,20,100)))</f>
        <v>0</v>
      </c>
      <c r="AD101" s="49" t="str">
        <f>IF('Рейтинговая таблица организаций'!AA90&lt;1,"Отсутствуют условия доступности, позволяющие инвалидам получать услуги наравне с другими",(IF('Рейтинговая таблица организаций'!AA90&lt;5,"Количество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1" s="49">
        <f>'Рейтинговая таблица организаций'!AA90</f>
        <v>0</v>
      </c>
      <c r="AF101" s="49">
        <f>IF('Рейтинговая таблица организаций'!AA90&lt;1,0,(IF('Рейтинговая таблица организаций'!AA90&lt;5,20,100)))</f>
        <v>0</v>
      </c>
      <c r="AG101" s="49" t="s">
        <v>269</v>
      </c>
      <c r="AH101" s="49">
        <f>'Рейтинговая таблица организаций'!AB90</f>
        <v>0</v>
      </c>
      <c r="AI101" s="49">
        <f>'Рейтинговая таблица организаций'!AC90</f>
        <v>0</v>
      </c>
      <c r="AJ101" s="49" t="s">
        <v>270</v>
      </c>
      <c r="AK101" s="49">
        <f>'Рейтинговая таблица организаций'!AH90</f>
        <v>0</v>
      </c>
      <c r="AL101" s="49">
        <f>'Рейтинговая таблица организаций'!AI90</f>
        <v>0</v>
      </c>
      <c r="AM101" s="49" t="s">
        <v>271</v>
      </c>
      <c r="AN101" s="49">
        <f>'Рейтинговая таблица организаций'!AJ90</f>
        <v>0</v>
      </c>
      <c r="AO101" s="49">
        <f>'Рейтинговая таблица организаций'!AK90</f>
        <v>0</v>
      </c>
      <c r="AP101" s="49" t="s">
        <v>272</v>
      </c>
      <c r="AQ101" s="49">
        <f>'Рейтинговая таблица организаций'!AL90</f>
        <v>0</v>
      </c>
      <c r="AR101" s="49">
        <f>'Рейтинговая таблица организаций'!AM90</f>
        <v>0</v>
      </c>
      <c r="AS101" s="49" t="s">
        <v>273</v>
      </c>
      <c r="AT101" s="49">
        <f>'Рейтинговая таблица организаций'!AR90</f>
        <v>0</v>
      </c>
      <c r="AU101" s="49">
        <f>'Рейтинговая таблица организаций'!AS90</f>
        <v>0</v>
      </c>
      <c r="AV101" s="49" t="s">
        <v>274</v>
      </c>
      <c r="AW101" s="49">
        <f>'Рейтинговая таблица организаций'!AT90</f>
        <v>0</v>
      </c>
      <c r="AX101" s="49">
        <f>'Рейтинговая таблица организаций'!AU90</f>
        <v>0</v>
      </c>
      <c r="AY101" s="49" t="s">
        <v>275</v>
      </c>
      <c r="AZ101" s="49">
        <f>'Рейтинговая таблица организаций'!AV90</f>
        <v>0</v>
      </c>
      <c r="BA101" s="49">
        <f>'Рейтинговая таблица организаций'!AW90</f>
        <v>0</v>
      </c>
    </row>
    <row r="102" spans="1:53" ht="15.75" x14ac:dyDescent="0.25">
      <c r="A102" s="110">
        <f>Лист1!A90</f>
        <v>0</v>
      </c>
      <c r="B102" s="46">
        <f>'для bus.gov.ru'!B91</f>
        <v>0</v>
      </c>
      <c r="C102" s="46">
        <f>'для bus.gov.ru'!C91</f>
        <v>0</v>
      </c>
      <c r="D102" s="46">
        <f>'для bus.gov.ru'!D91</f>
        <v>0</v>
      </c>
      <c r="E102" s="46">
        <f>'для bus.gov.ru'!E91</f>
        <v>0</v>
      </c>
      <c r="F102" s="47" t="s">
        <v>264</v>
      </c>
      <c r="G102" s="48">
        <f>'Рейтинговая таблица организаций'!D91</f>
        <v>0</v>
      </c>
      <c r="H102" s="48">
        <f>'Рейтинговая таблица организаций'!E91</f>
        <v>0</v>
      </c>
      <c r="I102" s="47" t="s">
        <v>265</v>
      </c>
      <c r="J102" s="48">
        <f>'Рейтинговая таблица организаций'!F91</f>
        <v>0</v>
      </c>
      <c r="K102" s="48">
        <f>'Рейтинговая таблица организаций'!G91</f>
        <v>0</v>
      </c>
      <c r="L102" s="49" t="str">
        <f>IF('Рейтинговая таблица организаций'!H91&lt;1,"Отсутствуют или не функционируют дистанционные способы взаимодействия",(IF('Рейтинговая таблица организаций'!H91&lt;4,"В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2" s="49">
        <f>'Рейтинговая таблица организаций'!H91</f>
        <v>0</v>
      </c>
      <c r="N102" s="49">
        <f>IF('Рейтинговая таблица организаций'!H91&lt;1,0,(IF('Рейтинговая таблица организаций'!H91&lt;4,30,100)))</f>
        <v>0</v>
      </c>
      <c r="O102" s="49" t="s">
        <v>266</v>
      </c>
      <c r="P102" s="49">
        <f>'Рейтинговая таблица организаций'!I91</f>
        <v>0</v>
      </c>
      <c r="Q102" s="49">
        <f>'Рейтинговая таблица организаций'!J91</f>
        <v>0</v>
      </c>
      <c r="R102" s="49" t="s">
        <v>267</v>
      </c>
      <c r="S102" s="49">
        <f>'Рейтинговая таблица организаций'!K91</f>
        <v>0</v>
      </c>
      <c r="T102" s="49">
        <f>'Рейтинговая таблица организаций'!L91</f>
        <v>0</v>
      </c>
      <c r="U102" s="49" t="str">
        <f>IF('Рейтинговая таблица организаций'!Q91&lt;1,"Отсутствуют комфортные условия",(IF('Рейтинговая таблица организаций'!Q91&lt;5,"Количество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2" s="49">
        <f>'Рейтинговая таблица организаций'!Q91</f>
        <v>0</v>
      </c>
      <c r="W102" s="49">
        <f>IF('Рейтинговая таблица организаций'!Q91&lt;1,0,(IF('Рейтинговая таблица организаций'!Q91&lt;4,20,100)))</f>
        <v>0</v>
      </c>
      <c r="X102" s="49" t="s">
        <v>268</v>
      </c>
      <c r="Y102" s="49">
        <f>'Рейтинговая таблица организаций'!T91</f>
        <v>0</v>
      </c>
      <c r="Z102" s="49">
        <f>'Рейтинговая таблица организаций'!U91</f>
        <v>0</v>
      </c>
      <c r="AA102" s="49" t="str">
        <f>IF('Рейтинговая таблица организаций'!Z91&lt;1,"Отсутствуют условия доступности для инвалидов",(IF('Рейтинговая таблица организаций'!Z91&lt;5,"Количество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2" s="63">
        <f>'Рейтинговая таблица организаций'!Z91</f>
        <v>0</v>
      </c>
      <c r="AC102" s="49">
        <f>IF('Рейтинговая таблица организаций'!Z91&lt;1,0,(IF('Рейтинговая таблица организаций'!Z91&lt;5,20,100)))</f>
        <v>0</v>
      </c>
      <c r="AD102" s="49" t="str">
        <f>IF('Рейтинговая таблица организаций'!AA91&lt;1,"Отсутствуют условия доступности, позволяющие инвалидам получать услуги наравне с другими",(IF('Рейтинговая таблица организаций'!AA91&lt;5,"Количество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2" s="49">
        <f>'Рейтинговая таблица организаций'!AA91</f>
        <v>0</v>
      </c>
      <c r="AF102" s="49">
        <f>IF('Рейтинговая таблица организаций'!AA91&lt;1,0,(IF('Рейтинговая таблица организаций'!AA91&lt;5,20,100)))</f>
        <v>0</v>
      </c>
      <c r="AG102" s="49" t="s">
        <v>269</v>
      </c>
      <c r="AH102" s="49">
        <f>'Рейтинговая таблица организаций'!AB91</f>
        <v>0</v>
      </c>
      <c r="AI102" s="49">
        <f>'Рейтинговая таблица организаций'!AC91</f>
        <v>0</v>
      </c>
      <c r="AJ102" s="49" t="s">
        <v>270</v>
      </c>
      <c r="AK102" s="49">
        <f>'Рейтинговая таблица организаций'!AH91</f>
        <v>0</v>
      </c>
      <c r="AL102" s="49">
        <f>'Рейтинговая таблица организаций'!AI91</f>
        <v>0</v>
      </c>
      <c r="AM102" s="49" t="s">
        <v>271</v>
      </c>
      <c r="AN102" s="49">
        <f>'Рейтинговая таблица организаций'!AJ91</f>
        <v>0</v>
      </c>
      <c r="AO102" s="49">
        <f>'Рейтинговая таблица организаций'!AK91</f>
        <v>0</v>
      </c>
      <c r="AP102" s="49" t="s">
        <v>272</v>
      </c>
      <c r="AQ102" s="49">
        <f>'Рейтинговая таблица организаций'!AL91</f>
        <v>0</v>
      </c>
      <c r="AR102" s="49">
        <f>'Рейтинговая таблица организаций'!AM91</f>
        <v>0</v>
      </c>
      <c r="AS102" s="49" t="s">
        <v>273</v>
      </c>
      <c r="AT102" s="49">
        <f>'Рейтинговая таблица организаций'!AR91</f>
        <v>0</v>
      </c>
      <c r="AU102" s="49">
        <f>'Рейтинговая таблица организаций'!AS91</f>
        <v>0</v>
      </c>
      <c r="AV102" s="49" t="s">
        <v>274</v>
      </c>
      <c r="AW102" s="49">
        <f>'Рейтинговая таблица организаций'!AT91</f>
        <v>0</v>
      </c>
      <c r="AX102" s="49">
        <f>'Рейтинговая таблица организаций'!AU91</f>
        <v>0</v>
      </c>
      <c r="AY102" s="49" t="s">
        <v>275</v>
      </c>
      <c r="AZ102" s="49">
        <f>'Рейтинговая таблица организаций'!AV91</f>
        <v>0</v>
      </c>
      <c r="BA102" s="49">
        <f>'Рейтинговая таблица организаций'!AW91</f>
        <v>0</v>
      </c>
    </row>
    <row r="103" spans="1:53" ht="15.75" x14ac:dyDescent="0.25">
      <c r="A103" s="110">
        <f>Лист1!A91</f>
        <v>0</v>
      </c>
      <c r="B103" s="46">
        <f>'для bus.gov.ru'!B92</f>
        <v>0</v>
      </c>
      <c r="C103" s="46">
        <f>'для bus.gov.ru'!C92</f>
        <v>0</v>
      </c>
      <c r="D103" s="46">
        <f>'для bus.gov.ru'!D92</f>
        <v>0</v>
      </c>
      <c r="E103" s="46">
        <f>'для bus.gov.ru'!E92</f>
        <v>0</v>
      </c>
      <c r="F103" s="47" t="s">
        <v>264</v>
      </c>
      <c r="G103" s="48">
        <f>'Рейтинговая таблица организаций'!D92</f>
        <v>0</v>
      </c>
      <c r="H103" s="48">
        <f>'Рейтинговая таблица организаций'!E92</f>
        <v>0</v>
      </c>
      <c r="I103" s="47" t="s">
        <v>265</v>
      </c>
      <c r="J103" s="48">
        <f>'Рейтинговая таблица организаций'!F92</f>
        <v>0</v>
      </c>
      <c r="K103" s="48">
        <f>'Рейтинговая таблица организаций'!G92</f>
        <v>0</v>
      </c>
      <c r="L103" s="49" t="str">
        <f>IF('Рейтинговая таблица организаций'!H92&lt;1,"Отсутствуют или не функционируют дистанционные способы взаимодействия",(IF('Рейтинговая таблица организаций'!H92&lt;4,"В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3" s="49">
        <f>'Рейтинговая таблица организаций'!H92</f>
        <v>0</v>
      </c>
      <c r="N103" s="49">
        <f>IF('Рейтинговая таблица организаций'!H92&lt;1,0,(IF('Рейтинговая таблица организаций'!H92&lt;4,30,100)))</f>
        <v>0</v>
      </c>
      <c r="O103" s="49" t="s">
        <v>266</v>
      </c>
      <c r="P103" s="49">
        <f>'Рейтинговая таблица организаций'!I92</f>
        <v>0</v>
      </c>
      <c r="Q103" s="49">
        <f>'Рейтинговая таблица организаций'!J92</f>
        <v>0</v>
      </c>
      <c r="R103" s="49" t="s">
        <v>267</v>
      </c>
      <c r="S103" s="49">
        <f>'Рейтинговая таблица организаций'!K92</f>
        <v>0</v>
      </c>
      <c r="T103" s="49">
        <f>'Рейтинговая таблица организаций'!L92</f>
        <v>0</v>
      </c>
      <c r="U103" s="49" t="str">
        <f>IF('Рейтинговая таблица организаций'!Q92&lt;1,"Отсутствуют комфортные условия",(IF('Рейтинговая таблица организаций'!Q92&lt;5,"Количество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3" s="49">
        <f>'Рейтинговая таблица организаций'!Q92</f>
        <v>0</v>
      </c>
      <c r="W103" s="49">
        <f>IF('Рейтинговая таблица организаций'!Q92&lt;1,0,(IF('Рейтинговая таблица организаций'!Q92&lt;4,20,100)))</f>
        <v>0</v>
      </c>
      <c r="X103" s="49" t="s">
        <v>268</v>
      </c>
      <c r="Y103" s="49">
        <f>'Рейтинговая таблица организаций'!T92</f>
        <v>0</v>
      </c>
      <c r="Z103" s="49">
        <f>'Рейтинговая таблица организаций'!U92</f>
        <v>0</v>
      </c>
      <c r="AA103" s="49" t="str">
        <f>IF('Рейтинговая таблица организаций'!Z92&lt;1,"Отсутствуют условия доступности для инвалидов",(IF('Рейтинговая таблица организаций'!Z92&lt;5,"Количество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3" s="63">
        <f>'Рейтинговая таблица организаций'!Z92</f>
        <v>0</v>
      </c>
      <c r="AC103" s="49">
        <f>IF('Рейтинговая таблица организаций'!Z92&lt;1,0,(IF('Рейтинговая таблица организаций'!Z92&lt;5,20,100)))</f>
        <v>0</v>
      </c>
      <c r="AD103" s="49" t="str">
        <f>IF('Рейтинговая таблица организаций'!AA92&lt;1,"Отсутствуют условия доступности, позволяющие инвалидам получать услуги наравне с другими",(IF('Рейтинговая таблица организаций'!AA92&lt;5,"Количество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3" s="49">
        <f>'Рейтинговая таблица организаций'!AA92</f>
        <v>0</v>
      </c>
      <c r="AF103" s="49">
        <f>IF('Рейтинговая таблица организаций'!AA92&lt;1,0,(IF('Рейтинговая таблица организаций'!AA92&lt;5,20,100)))</f>
        <v>0</v>
      </c>
      <c r="AG103" s="49" t="s">
        <v>269</v>
      </c>
      <c r="AH103" s="49">
        <f>'Рейтинговая таблица организаций'!AB92</f>
        <v>0</v>
      </c>
      <c r="AI103" s="49">
        <f>'Рейтинговая таблица организаций'!AC92</f>
        <v>0</v>
      </c>
      <c r="AJ103" s="49" t="s">
        <v>270</v>
      </c>
      <c r="AK103" s="49">
        <f>'Рейтинговая таблица организаций'!AH92</f>
        <v>0</v>
      </c>
      <c r="AL103" s="49">
        <f>'Рейтинговая таблица организаций'!AI92</f>
        <v>0</v>
      </c>
      <c r="AM103" s="49" t="s">
        <v>271</v>
      </c>
      <c r="AN103" s="49">
        <f>'Рейтинговая таблица организаций'!AJ92</f>
        <v>0</v>
      </c>
      <c r="AO103" s="49">
        <f>'Рейтинговая таблица организаций'!AK92</f>
        <v>0</v>
      </c>
      <c r="AP103" s="49" t="s">
        <v>272</v>
      </c>
      <c r="AQ103" s="49">
        <f>'Рейтинговая таблица организаций'!AL92</f>
        <v>0</v>
      </c>
      <c r="AR103" s="49">
        <f>'Рейтинговая таблица организаций'!AM92</f>
        <v>0</v>
      </c>
      <c r="AS103" s="49" t="s">
        <v>273</v>
      </c>
      <c r="AT103" s="49">
        <f>'Рейтинговая таблица организаций'!AR92</f>
        <v>0</v>
      </c>
      <c r="AU103" s="49">
        <f>'Рейтинговая таблица организаций'!AS92</f>
        <v>0</v>
      </c>
      <c r="AV103" s="49" t="s">
        <v>274</v>
      </c>
      <c r="AW103" s="49">
        <f>'Рейтинговая таблица организаций'!AT92</f>
        <v>0</v>
      </c>
      <c r="AX103" s="49">
        <f>'Рейтинговая таблица организаций'!AU92</f>
        <v>0</v>
      </c>
      <c r="AY103" s="49" t="s">
        <v>275</v>
      </c>
      <c r="AZ103" s="49">
        <f>'Рейтинговая таблица организаций'!AV92</f>
        <v>0</v>
      </c>
      <c r="BA103" s="49">
        <f>'Рейтинговая таблица организаций'!AW92</f>
        <v>0</v>
      </c>
    </row>
    <row r="104" spans="1:53" ht="15.75" x14ac:dyDescent="0.25">
      <c r="A104" s="110">
        <f>Лист1!A92</f>
        <v>0</v>
      </c>
      <c r="B104" s="46">
        <f>'для bus.gov.ru'!B93</f>
        <v>0</v>
      </c>
      <c r="C104" s="46">
        <f>'для bus.gov.ru'!C93</f>
        <v>0</v>
      </c>
      <c r="D104" s="46">
        <f>'для bus.gov.ru'!D93</f>
        <v>0</v>
      </c>
      <c r="E104" s="46">
        <f>'для bus.gov.ru'!E93</f>
        <v>0</v>
      </c>
      <c r="F104" s="47" t="s">
        <v>264</v>
      </c>
      <c r="G104" s="48">
        <f>'Рейтинговая таблица организаций'!D93</f>
        <v>0</v>
      </c>
      <c r="H104" s="48">
        <f>'Рейтинговая таблица организаций'!E93</f>
        <v>0</v>
      </c>
      <c r="I104" s="47" t="s">
        <v>265</v>
      </c>
      <c r="J104" s="48">
        <f>'Рейтинговая таблица организаций'!F93</f>
        <v>0</v>
      </c>
      <c r="K104" s="48">
        <f>'Рейтинговая таблица организаций'!G93</f>
        <v>0</v>
      </c>
      <c r="L104" s="49" t="str">
        <f>IF('Рейтинговая таблица организаций'!H93&lt;1,"Отсутствуют или не функционируют дистанционные способы взаимодействия",(IF('Рейтинговая таблица организаций'!H93&lt;4,"В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4" s="49">
        <f>'Рейтинговая таблица организаций'!H93</f>
        <v>0</v>
      </c>
      <c r="N104" s="49">
        <f>IF('Рейтинговая таблица организаций'!H93&lt;1,0,(IF('Рейтинговая таблица организаций'!H93&lt;4,30,100)))</f>
        <v>0</v>
      </c>
      <c r="O104" s="49" t="s">
        <v>266</v>
      </c>
      <c r="P104" s="49">
        <f>'Рейтинговая таблица организаций'!I93</f>
        <v>0</v>
      </c>
      <c r="Q104" s="49">
        <f>'Рейтинговая таблица организаций'!J93</f>
        <v>0</v>
      </c>
      <c r="R104" s="49" t="s">
        <v>267</v>
      </c>
      <c r="S104" s="49">
        <f>'Рейтинговая таблица организаций'!K93</f>
        <v>0</v>
      </c>
      <c r="T104" s="49">
        <f>'Рейтинговая таблица организаций'!L93</f>
        <v>0</v>
      </c>
      <c r="U104" s="49" t="str">
        <f>IF('Рейтинговая таблица организаций'!Q93&lt;1,"Отсутствуют комфортные условия",(IF('Рейтинговая таблица организаций'!Q93&lt;5,"Количество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4" s="49">
        <f>'Рейтинговая таблица организаций'!Q93</f>
        <v>0</v>
      </c>
      <c r="W104" s="49">
        <f>IF('Рейтинговая таблица организаций'!Q93&lt;1,0,(IF('Рейтинговая таблица организаций'!Q93&lt;4,20,100)))</f>
        <v>0</v>
      </c>
      <c r="X104" s="49" t="s">
        <v>268</v>
      </c>
      <c r="Y104" s="49">
        <f>'Рейтинговая таблица организаций'!T93</f>
        <v>0</v>
      </c>
      <c r="Z104" s="49">
        <f>'Рейтинговая таблица организаций'!U93</f>
        <v>0</v>
      </c>
      <c r="AA104" s="49" t="str">
        <f>IF('Рейтинговая таблица организаций'!Z93&lt;1,"Отсутствуют условия доступности для инвалидов",(IF('Рейтинговая таблица организаций'!Z93&lt;5,"Количество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4" s="63">
        <f>'Рейтинговая таблица организаций'!Z93</f>
        <v>0</v>
      </c>
      <c r="AC104" s="49">
        <f>IF('Рейтинговая таблица организаций'!Z93&lt;1,0,(IF('Рейтинговая таблица организаций'!Z93&lt;5,20,100)))</f>
        <v>0</v>
      </c>
      <c r="AD104" s="49" t="str">
        <f>IF('Рейтинговая таблица организаций'!AA93&lt;1,"Отсутствуют условия доступности, позволяющие инвалидам получать услуги наравне с другими",(IF('Рейтинговая таблица организаций'!AA93&lt;5,"Количество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4" s="49">
        <f>'Рейтинговая таблица организаций'!AA93</f>
        <v>0</v>
      </c>
      <c r="AF104" s="49">
        <f>IF('Рейтинговая таблица организаций'!AA93&lt;1,0,(IF('Рейтинговая таблица организаций'!AA93&lt;5,20,100)))</f>
        <v>0</v>
      </c>
      <c r="AG104" s="49" t="s">
        <v>269</v>
      </c>
      <c r="AH104" s="49">
        <f>'Рейтинговая таблица организаций'!AB93</f>
        <v>0</v>
      </c>
      <c r="AI104" s="49">
        <f>'Рейтинговая таблица организаций'!AC93</f>
        <v>0</v>
      </c>
      <c r="AJ104" s="49" t="s">
        <v>270</v>
      </c>
      <c r="AK104" s="49">
        <f>'Рейтинговая таблица организаций'!AH93</f>
        <v>0</v>
      </c>
      <c r="AL104" s="49">
        <f>'Рейтинговая таблица организаций'!AI93</f>
        <v>0</v>
      </c>
      <c r="AM104" s="49" t="s">
        <v>271</v>
      </c>
      <c r="AN104" s="49">
        <f>'Рейтинговая таблица организаций'!AJ93</f>
        <v>0</v>
      </c>
      <c r="AO104" s="49">
        <f>'Рейтинговая таблица организаций'!AK93</f>
        <v>0</v>
      </c>
      <c r="AP104" s="49" t="s">
        <v>272</v>
      </c>
      <c r="AQ104" s="49">
        <f>'Рейтинговая таблица организаций'!AL93</f>
        <v>0</v>
      </c>
      <c r="AR104" s="49">
        <f>'Рейтинговая таблица организаций'!AM93</f>
        <v>0</v>
      </c>
      <c r="AS104" s="49" t="s">
        <v>273</v>
      </c>
      <c r="AT104" s="49">
        <f>'Рейтинговая таблица организаций'!AR93</f>
        <v>0</v>
      </c>
      <c r="AU104" s="49">
        <f>'Рейтинговая таблица организаций'!AS93</f>
        <v>0</v>
      </c>
      <c r="AV104" s="49" t="s">
        <v>274</v>
      </c>
      <c r="AW104" s="49">
        <f>'Рейтинговая таблица организаций'!AT93</f>
        <v>0</v>
      </c>
      <c r="AX104" s="49">
        <f>'Рейтинговая таблица организаций'!AU93</f>
        <v>0</v>
      </c>
      <c r="AY104" s="49" t="s">
        <v>275</v>
      </c>
      <c r="AZ104" s="49">
        <f>'Рейтинговая таблица организаций'!AV93</f>
        <v>0</v>
      </c>
      <c r="BA104" s="49">
        <f>'Рейтинговая таблица организаций'!AW93</f>
        <v>0</v>
      </c>
    </row>
    <row r="105" spans="1:53" ht="15.75" x14ac:dyDescent="0.25">
      <c r="A105" s="110">
        <f>Лист1!A93</f>
        <v>0</v>
      </c>
      <c r="B105" s="46">
        <f>'для bus.gov.ru'!B94</f>
        <v>0</v>
      </c>
      <c r="C105" s="46">
        <f>'для bus.gov.ru'!C94</f>
        <v>0</v>
      </c>
      <c r="D105" s="46">
        <f>'для bus.gov.ru'!D94</f>
        <v>0</v>
      </c>
      <c r="E105" s="46">
        <f>'для bus.gov.ru'!E94</f>
        <v>0</v>
      </c>
      <c r="F105" s="47" t="s">
        <v>264</v>
      </c>
      <c r="G105" s="48">
        <f>'Рейтинговая таблица организаций'!D94</f>
        <v>0</v>
      </c>
      <c r="H105" s="48">
        <f>'Рейтинговая таблица организаций'!E94</f>
        <v>0</v>
      </c>
      <c r="I105" s="47" t="s">
        <v>265</v>
      </c>
      <c r="J105" s="48">
        <f>'Рейтинговая таблица организаций'!F94</f>
        <v>0</v>
      </c>
      <c r="K105" s="48">
        <f>'Рейтинговая таблица организаций'!G94</f>
        <v>0</v>
      </c>
      <c r="L105" s="49" t="str">
        <f>IF('Рейтинговая таблица организаций'!H94&lt;1,"Отсутствуют или не функционируют дистанционные способы взаимодействия",(IF('Рейтинговая таблица организаций'!H94&lt;4,"В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5" s="49">
        <f>'Рейтинговая таблица организаций'!H94</f>
        <v>0</v>
      </c>
      <c r="N105" s="49">
        <f>IF('Рейтинговая таблица организаций'!H94&lt;1,0,(IF('Рейтинговая таблица организаций'!H94&lt;4,30,100)))</f>
        <v>0</v>
      </c>
      <c r="O105" s="49" t="s">
        <v>266</v>
      </c>
      <c r="P105" s="49">
        <f>'Рейтинговая таблица организаций'!I94</f>
        <v>0</v>
      </c>
      <c r="Q105" s="49">
        <f>'Рейтинговая таблица организаций'!J94</f>
        <v>0</v>
      </c>
      <c r="R105" s="49" t="s">
        <v>267</v>
      </c>
      <c r="S105" s="49">
        <f>'Рейтинговая таблица организаций'!K94</f>
        <v>0</v>
      </c>
      <c r="T105" s="49">
        <f>'Рейтинговая таблица организаций'!L94</f>
        <v>0</v>
      </c>
      <c r="U105" s="49" t="str">
        <f>IF('Рейтинговая таблица организаций'!Q94&lt;1,"Отсутствуют комфортные условия",(IF('Рейтинговая таблица организаций'!Q94&lt;5,"Количество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5" s="49">
        <f>'Рейтинговая таблица организаций'!Q94</f>
        <v>0</v>
      </c>
      <c r="W105" s="49">
        <f>IF('Рейтинговая таблица организаций'!Q94&lt;1,0,(IF('Рейтинговая таблица организаций'!Q94&lt;4,20,100)))</f>
        <v>0</v>
      </c>
      <c r="X105" s="49" t="s">
        <v>268</v>
      </c>
      <c r="Y105" s="49">
        <f>'Рейтинговая таблица организаций'!T94</f>
        <v>0</v>
      </c>
      <c r="Z105" s="49">
        <f>'Рейтинговая таблица организаций'!U94</f>
        <v>0</v>
      </c>
      <c r="AA105" s="49" t="str">
        <f>IF('Рейтинговая таблица организаций'!Z94&lt;1,"Отсутствуют условия доступности для инвалидов",(IF('Рейтинговая таблица организаций'!Z94&lt;5,"Количество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5" s="63">
        <f>'Рейтинговая таблица организаций'!Z94</f>
        <v>0</v>
      </c>
      <c r="AC105" s="49">
        <f>IF('Рейтинговая таблица организаций'!Z94&lt;1,0,(IF('Рейтинговая таблица организаций'!Z94&lt;5,20,100)))</f>
        <v>0</v>
      </c>
      <c r="AD105" s="49" t="str">
        <f>IF('Рейтинговая таблица организаций'!AA94&lt;1,"Отсутствуют условия доступности, позволяющие инвалидам получать услуги наравне с другими",(IF('Рейтинговая таблица организаций'!AA94&lt;5,"Количество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5" s="49">
        <f>'Рейтинговая таблица организаций'!AA94</f>
        <v>0</v>
      </c>
      <c r="AF105" s="49">
        <f>IF('Рейтинговая таблица организаций'!AA94&lt;1,0,(IF('Рейтинговая таблица организаций'!AA94&lt;5,20,100)))</f>
        <v>0</v>
      </c>
      <c r="AG105" s="49" t="s">
        <v>269</v>
      </c>
      <c r="AH105" s="49">
        <f>'Рейтинговая таблица организаций'!AB94</f>
        <v>0</v>
      </c>
      <c r="AI105" s="49">
        <f>'Рейтинговая таблица организаций'!AC94</f>
        <v>0</v>
      </c>
      <c r="AJ105" s="49" t="s">
        <v>270</v>
      </c>
      <c r="AK105" s="49">
        <f>'Рейтинговая таблица организаций'!AH94</f>
        <v>0</v>
      </c>
      <c r="AL105" s="49">
        <f>'Рейтинговая таблица организаций'!AI94</f>
        <v>0</v>
      </c>
      <c r="AM105" s="49" t="s">
        <v>271</v>
      </c>
      <c r="AN105" s="49">
        <f>'Рейтинговая таблица организаций'!AJ94</f>
        <v>0</v>
      </c>
      <c r="AO105" s="49">
        <f>'Рейтинговая таблица организаций'!AK94</f>
        <v>0</v>
      </c>
      <c r="AP105" s="49" t="s">
        <v>272</v>
      </c>
      <c r="AQ105" s="49">
        <f>'Рейтинговая таблица организаций'!AL94</f>
        <v>0</v>
      </c>
      <c r="AR105" s="49">
        <f>'Рейтинговая таблица организаций'!AM94</f>
        <v>0</v>
      </c>
      <c r="AS105" s="49" t="s">
        <v>273</v>
      </c>
      <c r="AT105" s="49">
        <f>'Рейтинговая таблица организаций'!AR94</f>
        <v>0</v>
      </c>
      <c r="AU105" s="49">
        <f>'Рейтинговая таблица организаций'!AS94</f>
        <v>0</v>
      </c>
      <c r="AV105" s="49" t="s">
        <v>274</v>
      </c>
      <c r="AW105" s="49">
        <f>'Рейтинговая таблица организаций'!AT94</f>
        <v>0</v>
      </c>
      <c r="AX105" s="49">
        <f>'Рейтинговая таблица организаций'!AU94</f>
        <v>0</v>
      </c>
      <c r="AY105" s="49" t="s">
        <v>275</v>
      </c>
      <c r="AZ105" s="49">
        <f>'Рейтинговая таблица организаций'!AV94</f>
        <v>0</v>
      </c>
      <c r="BA105" s="49">
        <f>'Рейтинговая таблица организаций'!AW94</f>
        <v>0</v>
      </c>
    </row>
    <row r="106" spans="1:53" ht="15.75" x14ac:dyDescent="0.25">
      <c r="A106" s="110">
        <f>Лист1!A94</f>
        <v>0</v>
      </c>
      <c r="B106" s="46">
        <f>'для bus.gov.ru'!B95</f>
        <v>0</v>
      </c>
      <c r="C106" s="46">
        <f>'для bus.gov.ru'!C95</f>
        <v>0</v>
      </c>
      <c r="D106" s="46">
        <f>'для bus.gov.ru'!D95</f>
        <v>0</v>
      </c>
      <c r="E106" s="46">
        <f>'для bus.gov.ru'!E95</f>
        <v>0</v>
      </c>
      <c r="F106" s="47" t="s">
        <v>264</v>
      </c>
      <c r="G106" s="48">
        <f>'Рейтинговая таблица организаций'!D95</f>
        <v>0</v>
      </c>
      <c r="H106" s="48">
        <f>'Рейтинговая таблица организаций'!E95</f>
        <v>0</v>
      </c>
      <c r="I106" s="47" t="s">
        <v>265</v>
      </c>
      <c r="J106" s="48">
        <f>'Рейтинговая таблица организаций'!F95</f>
        <v>0</v>
      </c>
      <c r="K106" s="48">
        <f>'Рейтинговая таблица организаций'!G95</f>
        <v>0</v>
      </c>
      <c r="L106" s="49" t="str">
        <f>IF('Рейтинговая таблица организаций'!H95&lt;1,"Отсутствуют или не функционируют дистанционные способы взаимодействия",(IF('Рейтинговая таблица организаций'!H95&lt;4,"В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6" s="49">
        <f>'Рейтинговая таблица организаций'!H95</f>
        <v>0</v>
      </c>
      <c r="N106" s="49">
        <f>IF('Рейтинговая таблица организаций'!H95&lt;1,0,(IF('Рейтинговая таблица организаций'!H95&lt;4,30,100)))</f>
        <v>0</v>
      </c>
      <c r="O106" s="49" t="s">
        <v>266</v>
      </c>
      <c r="P106" s="49">
        <f>'Рейтинговая таблица организаций'!I95</f>
        <v>0</v>
      </c>
      <c r="Q106" s="49">
        <f>'Рейтинговая таблица организаций'!J95</f>
        <v>0</v>
      </c>
      <c r="R106" s="49" t="s">
        <v>267</v>
      </c>
      <c r="S106" s="49">
        <f>'Рейтинговая таблица организаций'!K95</f>
        <v>0</v>
      </c>
      <c r="T106" s="49">
        <f>'Рейтинговая таблица организаций'!L95</f>
        <v>0</v>
      </c>
      <c r="U106" s="49" t="str">
        <f>IF('Рейтинговая таблица организаций'!Q95&lt;1,"Отсутствуют комфортные условия",(IF('Рейтинговая таблица организаций'!Q95&lt;5,"Количество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6" s="49">
        <f>'Рейтинговая таблица организаций'!Q95</f>
        <v>0</v>
      </c>
      <c r="W106" s="49">
        <f>IF('Рейтинговая таблица организаций'!Q95&lt;1,0,(IF('Рейтинговая таблица организаций'!Q95&lt;4,20,100)))</f>
        <v>0</v>
      </c>
      <c r="X106" s="49" t="s">
        <v>268</v>
      </c>
      <c r="Y106" s="49">
        <f>'Рейтинговая таблица организаций'!T95</f>
        <v>0</v>
      </c>
      <c r="Z106" s="49">
        <f>'Рейтинговая таблица организаций'!U95</f>
        <v>0</v>
      </c>
      <c r="AA106" s="49" t="str">
        <f>IF('Рейтинговая таблица организаций'!Z95&lt;1,"Отсутствуют условия доступности для инвалидов",(IF('Рейтинговая таблица организаций'!Z95&lt;5,"Количество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6" s="63">
        <f>'Рейтинговая таблица организаций'!Z95</f>
        <v>0</v>
      </c>
      <c r="AC106" s="49">
        <f>IF('Рейтинговая таблица организаций'!Z95&lt;1,0,(IF('Рейтинговая таблица организаций'!Z95&lt;5,20,100)))</f>
        <v>0</v>
      </c>
      <c r="AD106" s="49" t="str">
        <f>IF('Рейтинговая таблица организаций'!AA95&lt;1,"Отсутствуют условия доступности, позволяющие инвалидам получать услуги наравне с другими",(IF('Рейтинговая таблица организаций'!AA95&lt;5,"Количество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6" s="49">
        <f>'Рейтинговая таблица организаций'!AA95</f>
        <v>0</v>
      </c>
      <c r="AF106" s="49">
        <f>IF('Рейтинговая таблица организаций'!AA95&lt;1,0,(IF('Рейтинговая таблица организаций'!AA95&lt;5,20,100)))</f>
        <v>0</v>
      </c>
      <c r="AG106" s="49" t="s">
        <v>269</v>
      </c>
      <c r="AH106" s="49">
        <f>'Рейтинговая таблица организаций'!AB95</f>
        <v>0</v>
      </c>
      <c r="AI106" s="49">
        <f>'Рейтинговая таблица организаций'!AC95</f>
        <v>0</v>
      </c>
      <c r="AJ106" s="49" t="s">
        <v>270</v>
      </c>
      <c r="AK106" s="49">
        <f>'Рейтинговая таблица организаций'!AH95</f>
        <v>0</v>
      </c>
      <c r="AL106" s="49">
        <f>'Рейтинговая таблица организаций'!AI95</f>
        <v>0</v>
      </c>
      <c r="AM106" s="49" t="s">
        <v>271</v>
      </c>
      <c r="AN106" s="49">
        <f>'Рейтинговая таблица организаций'!AJ95</f>
        <v>0</v>
      </c>
      <c r="AO106" s="49">
        <f>'Рейтинговая таблица организаций'!AK95</f>
        <v>0</v>
      </c>
      <c r="AP106" s="49" t="s">
        <v>272</v>
      </c>
      <c r="AQ106" s="49">
        <f>'Рейтинговая таблица организаций'!AL95</f>
        <v>0</v>
      </c>
      <c r="AR106" s="49">
        <f>'Рейтинговая таблица организаций'!AM95</f>
        <v>0</v>
      </c>
      <c r="AS106" s="49" t="s">
        <v>273</v>
      </c>
      <c r="AT106" s="49">
        <f>'Рейтинговая таблица организаций'!AR95</f>
        <v>0</v>
      </c>
      <c r="AU106" s="49">
        <f>'Рейтинговая таблица организаций'!AS95</f>
        <v>0</v>
      </c>
      <c r="AV106" s="49" t="s">
        <v>274</v>
      </c>
      <c r="AW106" s="49">
        <f>'Рейтинговая таблица организаций'!AT95</f>
        <v>0</v>
      </c>
      <c r="AX106" s="49">
        <f>'Рейтинговая таблица организаций'!AU95</f>
        <v>0</v>
      </c>
      <c r="AY106" s="49" t="s">
        <v>275</v>
      </c>
      <c r="AZ106" s="49">
        <f>'Рейтинговая таблица организаций'!AV95</f>
        <v>0</v>
      </c>
      <c r="BA106" s="49">
        <f>'Рейтинговая таблица организаций'!AW95</f>
        <v>0</v>
      </c>
    </row>
    <row r="107" spans="1:53" ht="15.75" x14ac:dyDescent="0.25">
      <c r="A107" s="110">
        <f>Лист1!A95</f>
        <v>0</v>
      </c>
      <c r="B107" s="46">
        <f>'для bus.gov.ru'!B96</f>
        <v>0</v>
      </c>
      <c r="C107" s="46">
        <f>'для bus.gov.ru'!C96</f>
        <v>0</v>
      </c>
      <c r="D107" s="46">
        <f>'для bus.gov.ru'!D96</f>
        <v>0</v>
      </c>
      <c r="E107" s="46">
        <f>'для bus.gov.ru'!E96</f>
        <v>0</v>
      </c>
      <c r="F107" s="47" t="s">
        <v>264</v>
      </c>
      <c r="G107" s="48">
        <f>'Рейтинговая таблица организаций'!D96</f>
        <v>0</v>
      </c>
      <c r="H107" s="48">
        <f>'Рейтинговая таблица организаций'!E96</f>
        <v>0</v>
      </c>
      <c r="I107" s="47" t="s">
        <v>265</v>
      </c>
      <c r="J107" s="48">
        <f>'Рейтинговая таблица организаций'!F96</f>
        <v>0</v>
      </c>
      <c r="K107" s="48">
        <f>'Рейтинговая таблица организаций'!G96</f>
        <v>0</v>
      </c>
      <c r="L107" s="49" t="str">
        <f>IF('Рейтинговая таблица организаций'!H96&lt;1,"Отсутствуют или не функционируют дистанционные способы взаимодействия",(IF('Рейтинговая таблица организаций'!H96&lt;4,"В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7" s="49">
        <f>'Рейтинговая таблица организаций'!H96</f>
        <v>0</v>
      </c>
      <c r="N107" s="49">
        <f>IF('Рейтинговая таблица организаций'!H96&lt;1,0,(IF('Рейтинговая таблица организаций'!H96&lt;4,30,100)))</f>
        <v>0</v>
      </c>
      <c r="O107" s="49" t="s">
        <v>266</v>
      </c>
      <c r="P107" s="49">
        <f>'Рейтинговая таблица организаций'!I96</f>
        <v>0</v>
      </c>
      <c r="Q107" s="49">
        <f>'Рейтинговая таблица организаций'!J96</f>
        <v>0</v>
      </c>
      <c r="R107" s="49" t="s">
        <v>267</v>
      </c>
      <c r="S107" s="49">
        <f>'Рейтинговая таблица организаций'!K96</f>
        <v>0</v>
      </c>
      <c r="T107" s="49">
        <f>'Рейтинговая таблица организаций'!L96</f>
        <v>0</v>
      </c>
      <c r="U107" s="49" t="str">
        <f>IF('Рейтинговая таблица организаций'!Q96&lt;1,"Отсутствуют комфортные условия",(IF('Рейтинговая таблица организаций'!Q96&lt;5,"Количество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7" s="49">
        <f>'Рейтинговая таблица организаций'!Q96</f>
        <v>0</v>
      </c>
      <c r="W107" s="49">
        <f>IF('Рейтинговая таблица организаций'!Q96&lt;1,0,(IF('Рейтинговая таблица организаций'!Q96&lt;4,20,100)))</f>
        <v>0</v>
      </c>
      <c r="X107" s="49" t="s">
        <v>268</v>
      </c>
      <c r="Y107" s="49">
        <f>'Рейтинговая таблица организаций'!T96</f>
        <v>0</v>
      </c>
      <c r="Z107" s="49">
        <f>'Рейтинговая таблица организаций'!U96</f>
        <v>0</v>
      </c>
      <c r="AA107" s="49" t="str">
        <f>IF('Рейтинговая таблица организаций'!Z96&lt;1,"Отсутствуют условия доступности для инвалидов",(IF('Рейтинговая таблица организаций'!Z96&lt;5,"Количество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7" s="63">
        <f>'Рейтинговая таблица организаций'!Z96</f>
        <v>0</v>
      </c>
      <c r="AC107" s="49">
        <f>IF('Рейтинговая таблица организаций'!Z96&lt;1,0,(IF('Рейтинговая таблица организаций'!Z96&lt;5,20,100)))</f>
        <v>0</v>
      </c>
      <c r="AD107" s="49" t="str">
        <f>IF('Рейтинговая таблица организаций'!AA96&lt;1,"Отсутствуют условия доступности, позволяющие инвалидам получать услуги наравне с другими",(IF('Рейтинговая таблица организаций'!AA96&lt;5,"Количество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7" s="49">
        <f>'Рейтинговая таблица организаций'!AA96</f>
        <v>0</v>
      </c>
      <c r="AF107" s="49">
        <f>IF('Рейтинговая таблица организаций'!AA96&lt;1,0,(IF('Рейтинговая таблица организаций'!AA96&lt;5,20,100)))</f>
        <v>0</v>
      </c>
      <c r="AG107" s="49" t="s">
        <v>269</v>
      </c>
      <c r="AH107" s="49">
        <f>'Рейтинговая таблица организаций'!AB96</f>
        <v>0</v>
      </c>
      <c r="AI107" s="49">
        <f>'Рейтинговая таблица организаций'!AC96</f>
        <v>0</v>
      </c>
      <c r="AJ107" s="49" t="s">
        <v>270</v>
      </c>
      <c r="AK107" s="49">
        <f>'Рейтинговая таблица организаций'!AH96</f>
        <v>0</v>
      </c>
      <c r="AL107" s="49">
        <f>'Рейтинговая таблица организаций'!AI96</f>
        <v>0</v>
      </c>
      <c r="AM107" s="49" t="s">
        <v>271</v>
      </c>
      <c r="AN107" s="49">
        <f>'Рейтинговая таблица организаций'!AJ96</f>
        <v>0</v>
      </c>
      <c r="AO107" s="49">
        <f>'Рейтинговая таблица организаций'!AK96</f>
        <v>0</v>
      </c>
      <c r="AP107" s="49" t="s">
        <v>272</v>
      </c>
      <c r="AQ107" s="49">
        <f>'Рейтинговая таблица организаций'!AL96</f>
        <v>0</v>
      </c>
      <c r="AR107" s="49">
        <f>'Рейтинговая таблица организаций'!AM96</f>
        <v>0</v>
      </c>
      <c r="AS107" s="49" t="s">
        <v>273</v>
      </c>
      <c r="AT107" s="49">
        <f>'Рейтинговая таблица организаций'!AR96</f>
        <v>0</v>
      </c>
      <c r="AU107" s="49">
        <f>'Рейтинговая таблица организаций'!AS96</f>
        <v>0</v>
      </c>
      <c r="AV107" s="49" t="s">
        <v>274</v>
      </c>
      <c r="AW107" s="49">
        <f>'Рейтинговая таблица организаций'!AT96</f>
        <v>0</v>
      </c>
      <c r="AX107" s="49">
        <f>'Рейтинговая таблица организаций'!AU96</f>
        <v>0</v>
      </c>
      <c r="AY107" s="49" t="s">
        <v>275</v>
      </c>
      <c r="AZ107" s="49">
        <f>'Рейтинговая таблица организаций'!AV96</f>
        <v>0</v>
      </c>
      <c r="BA107" s="49">
        <f>'Рейтинговая таблица организаций'!AW96</f>
        <v>0</v>
      </c>
    </row>
    <row r="108" spans="1:53" ht="15.75" x14ac:dyDescent="0.25">
      <c r="A108" s="110">
        <f>Лист1!A96</f>
        <v>0</v>
      </c>
      <c r="B108" s="46">
        <f>'для bus.gov.ru'!B97</f>
        <v>0</v>
      </c>
      <c r="C108" s="46">
        <f>'для bus.gov.ru'!C97</f>
        <v>0</v>
      </c>
      <c r="D108" s="46">
        <f>'для bus.gov.ru'!D97</f>
        <v>0</v>
      </c>
      <c r="E108" s="46">
        <f>'для bus.gov.ru'!E97</f>
        <v>0</v>
      </c>
      <c r="F108" s="47" t="s">
        <v>264</v>
      </c>
      <c r="G108" s="48">
        <f>'Рейтинговая таблица организаций'!D97</f>
        <v>0</v>
      </c>
      <c r="H108" s="48">
        <f>'Рейтинговая таблица организаций'!E97</f>
        <v>0</v>
      </c>
      <c r="I108" s="47" t="s">
        <v>265</v>
      </c>
      <c r="J108" s="48">
        <f>'Рейтинговая таблица организаций'!F97</f>
        <v>0</v>
      </c>
      <c r="K108" s="48">
        <f>'Рейтинговая таблица организаций'!G97</f>
        <v>0</v>
      </c>
      <c r="L108" s="49" t="str">
        <f>IF('Рейтинговая таблица организаций'!H97&lt;1,"Отсутствуют или не функционируют дистанционные способы взаимодействия",(IF('Рейтинговая таблица организаций'!H97&lt;4,"В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8" s="49">
        <f>'Рейтинговая таблица организаций'!H97</f>
        <v>0</v>
      </c>
      <c r="N108" s="49">
        <f>IF('Рейтинговая таблица организаций'!H97&lt;1,0,(IF('Рейтинговая таблица организаций'!H97&lt;4,30,100)))</f>
        <v>0</v>
      </c>
      <c r="O108" s="49" t="s">
        <v>266</v>
      </c>
      <c r="P108" s="49">
        <f>'Рейтинговая таблица организаций'!I97</f>
        <v>0</v>
      </c>
      <c r="Q108" s="49">
        <f>'Рейтинговая таблица организаций'!J97</f>
        <v>0</v>
      </c>
      <c r="R108" s="49" t="s">
        <v>267</v>
      </c>
      <c r="S108" s="49">
        <f>'Рейтинговая таблица организаций'!K97</f>
        <v>0</v>
      </c>
      <c r="T108" s="49">
        <f>'Рейтинговая таблица организаций'!L97</f>
        <v>0</v>
      </c>
      <c r="U108" s="49" t="str">
        <f>IF('Рейтинговая таблица организаций'!Q97&lt;1,"Отсутствуют комфортные условия",(IF('Рейтинговая таблица организаций'!Q97&lt;5,"Количество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8" s="49">
        <f>'Рейтинговая таблица организаций'!Q97</f>
        <v>0</v>
      </c>
      <c r="W108" s="49">
        <f>IF('Рейтинговая таблица организаций'!Q97&lt;1,0,(IF('Рейтинговая таблица организаций'!Q97&lt;4,20,100)))</f>
        <v>0</v>
      </c>
      <c r="X108" s="49" t="s">
        <v>268</v>
      </c>
      <c r="Y108" s="49">
        <f>'Рейтинговая таблица организаций'!T97</f>
        <v>0</v>
      </c>
      <c r="Z108" s="49">
        <f>'Рейтинговая таблица организаций'!U97</f>
        <v>0</v>
      </c>
      <c r="AA108" s="49" t="str">
        <f>IF('Рейтинговая таблица организаций'!Z97&lt;1,"Отсутствуют условия доступности для инвалидов",(IF('Рейтинговая таблица организаций'!Z97&lt;5,"Количество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8" s="63">
        <f>'Рейтинговая таблица организаций'!Z97</f>
        <v>0</v>
      </c>
      <c r="AC108" s="49">
        <f>IF('Рейтинговая таблица организаций'!Z97&lt;1,0,(IF('Рейтинговая таблица организаций'!Z97&lt;5,20,100)))</f>
        <v>0</v>
      </c>
      <c r="AD108" s="49" t="str">
        <f>IF('Рейтинговая таблица организаций'!AA97&lt;1,"Отсутствуют условия доступности, позволяющие инвалидам получать услуги наравне с другими",(IF('Рейтинговая таблица организаций'!AA97&lt;5,"Количество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8" s="49">
        <f>'Рейтинговая таблица организаций'!AA97</f>
        <v>0</v>
      </c>
      <c r="AF108" s="49">
        <f>IF('Рейтинговая таблица организаций'!AA97&lt;1,0,(IF('Рейтинговая таблица организаций'!AA97&lt;5,20,100)))</f>
        <v>0</v>
      </c>
      <c r="AG108" s="49" t="s">
        <v>269</v>
      </c>
      <c r="AH108" s="49">
        <f>'Рейтинговая таблица организаций'!AB97</f>
        <v>0</v>
      </c>
      <c r="AI108" s="49">
        <f>'Рейтинговая таблица организаций'!AC97</f>
        <v>0</v>
      </c>
      <c r="AJ108" s="49" t="s">
        <v>270</v>
      </c>
      <c r="AK108" s="49">
        <f>'Рейтинговая таблица организаций'!AH97</f>
        <v>0</v>
      </c>
      <c r="AL108" s="49">
        <f>'Рейтинговая таблица организаций'!AI97</f>
        <v>0</v>
      </c>
      <c r="AM108" s="49" t="s">
        <v>271</v>
      </c>
      <c r="AN108" s="49">
        <f>'Рейтинговая таблица организаций'!AJ97</f>
        <v>0</v>
      </c>
      <c r="AO108" s="49">
        <f>'Рейтинговая таблица организаций'!AK97</f>
        <v>0</v>
      </c>
      <c r="AP108" s="49" t="s">
        <v>272</v>
      </c>
      <c r="AQ108" s="49">
        <f>'Рейтинговая таблица организаций'!AL97</f>
        <v>0</v>
      </c>
      <c r="AR108" s="49">
        <f>'Рейтинговая таблица организаций'!AM97</f>
        <v>0</v>
      </c>
      <c r="AS108" s="49" t="s">
        <v>273</v>
      </c>
      <c r="AT108" s="49">
        <f>'Рейтинговая таблица организаций'!AR97</f>
        <v>0</v>
      </c>
      <c r="AU108" s="49">
        <f>'Рейтинговая таблица организаций'!AS97</f>
        <v>0</v>
      </c>
      <c r="AV108" s="49" t="s">
        <v>274</v>
      </c>
      <c r="AW108" s="49">
        <f>'Рейтинговая таблица организаций'!AT97</f>
        <v>0</v>
      </c>
      <c r="AX108" s="49">
        <f>'Рейтинговая таблица организаций'!AU97</f>
        <v>0</v>
      </c>
      <c r="AY108" s="49" t="s">
        <v>275</v>
      </c>
      <c r="AZ108" s="49">
        <f>'Рейтинговая таблица организаций'!AV97</f>
        <v>0</v>
      </c>
      <c r="BA108" s="49">
        <f>'Рейтинговая таблица организаций'!AW97</f>
        <v>0</v>
      </c>
    </row>
    <row r="109" spans="1:53" ht="15.75" x14ac:dyDescent="0.25">
      <c r="A109" s="110">
        <f>Лист1!A97</f>
        <v>0</v>
      </c>
      <c r="B109" s="46">
        <f>'для bus.gov.ru'!B98</f>
        <v>0</v>
      </c>
      <c r="C109" s="46">
        <f>'для bus.gov.ru'!C98</f>
        <v>0</v>
      </c>
      <c r="D109" s="46">
        <f>'для bus.gov.ru'!D98</f>
        <v>0</v>
      </c>
      <c r="E109" s="46">
        <f>'для bus.gov.ru'!E98</f>
        <v>0</v>
      </c>
      <c r="F109" s="47" t="s">
        <v>264</v>
      </c>
      <c r="G109" s="48">
        <f>'Рейтинговая таблица организаций'!D98</f>
        <v>0</v>
      </c>
      <c r="H109" s="48">
        <f>'Рейтинговая таблица организаций'!E98</f>
        <v>0</v>
      </c>
      <c r="I109" s="47" t="s">
        <v>265</v>
      </c>
      <c r="J109" s="48">
        <f>'Рейтинговая таблица организаций'!F98</f>
        <v>0</v>
      </c>
      <c r="K109" s="48">
        <f>'Рейтинговая таблица организаций'!G98</f>
        <v>0</v>
      </c>
      <c r="L109" s="49" t="str">
        <f>IF('Рейтинговая таблица организаций'!H98&lt;1,"Отсутствуют или не функционируют дистанционные способы взаимодействия",(IF('Рейтинговая таблица организаций'!H98&lt;4,"В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09" s="49">
        <f>'Рейтинговая таблица организаций'!H98</f>
        <v>0</v>
      </c>
      <c r="N109" s="49">
        <f>IF('Рейтинговая таблица организаций'!H98&lt;1,0,(IF('Рейтинговая таблица организаций'!H98&lt;4,30,100)))</f>
        <v>0</v>
      </c>
      <c r="O109" s="49" t="s">
        <v>266</v>
      </c>
      <c r="P109" s="49">
        <f>'Рейтинговая таблица организаций'!I98</f>
        <v>0</v>
      </c>
      <c r="Q109" s="49">
        <f>'Рейтинговая таблица организаций'!J98</f>
        <v>0</v>
      </c>
      <c r="R109" s="49" t="s">
        <v>267</v>
      </c>
      <c r="S109" s="49">
        <f>'Рейтинговая таблица организаций'!K98</f>
        <v>0</v>
      </c>
      <c r="T109" s="49">
        <f>'Рейтинговая таблица организаций'!L98</f>
        <v>0</v>
      </c>
      <c r="U109" s="49" t="str">
        <f>IF('Рейтинговая таблица организаций'!Q98&lt;1,"Отсутствуют комфортные условия",(IF('Рейтинговая таблица организаций'!Q98&lt;5,"Количество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09" s="49">
        <f>'Рейтинговая таблица организаций'!Q98</f>
        <v>0</v>
      </c>
      <c r="W109" s="49">
        <f>IF('Рейтинговая таблица организаций'!Q98&lt;1,0,(IF('Рейтинговая таблица организаций'!Q98&lt;4,20,100)))</f>
        <v>0</v>
      </c>
      <c r="X109" s="49" t="s">
        <v>268</v>
      </c>
      <c r="Y109" s="49">
        <f>'Рейтинговая таблица организаций'!T98</f>
        <v>0</v>
      </c>
      <c r="Z109" s="49">
        <f>'Рейтинговая таблица организаций'!U98</f>
        <v>0</v>
      </c>
      <c r="AA109" s="49" t="str">
        <f>IF('Рейтинговая таблица организаций'!Z98&lt;1,"Отсутствуют условия доступности для инвалидов",(IF('Рейтинговая таблица организаций'!Z98&lt;5,"Количество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09" s="63">
        <f>'Рейтинговая таблица организаций'!Z98</f>
        <v>0</v>
      </c>
      <c r="AC109" s="49">
        <f>IF('Рейтинговая таблица организаций'!Z98&lt;1,0,(IF('Рейтинговая таблица организаций'!Z98&lt;5,20,100)))</f>
        <v>0</v>
      </c>
      <c r="AD109" s="49" t="str">
        <f>IF('Рейтинговая таблица организаций'!AA98&lt;1,"Отсутствуют условия доступности, позволяющие инвалидам получать услуги наравне с другими",(IF('Рейтинговая таблица организаций'!AA98&lt;5,"Количество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09" s="49">
        <f>'Рейтинговая таблица организаций'!AA98</f>
        <v>0</v>
      </c>
      <c r="AF109" s="49">
        <f>IF('Рейтинговая таблица организаций'!AA98&lt;1,0,(IF('Рейтинговая таблица организаций'!AA98&lt;5,20,100)))</f>
        <v>0</v>
      </c>
      <c r="AG109" s="49" t="s">
        <v>269</v>
      </c>
      <c r="AH109" s="49">
        <f>'Рейтинговая таблица организаций'!AB98</f>
        <v>0</v>
      </c>
      <c r="AI109" s="49">
        <f>'Рейтинговая таблица организаций'!AC98</f>
        <v>0</v>
      </c>
      <c r="AJ109" s="49" t="s">
        <v>270</v>
      </c>
      <c r="AK109" s="49">
        <f>'Рейтинговая таблица организаций'!AH98</f>
        <v>0</v>
      </c>
      <c r="AL109" s="49">
        <f>'Рейтинговая таблица организаций'!AI98</f>
        <v>0</v>
      </c>
      <c r="AM109" s="49" t="s">
        <v>271</v>
      </c>
      <c r="AN109" s="49">
        <f>'Рейтинговая таблица организаций'!AJ98</f>
        <v>0</v>
      </c>
      <c r="AO109" s="49">
        <f>'Рейтинговая таблица организаций'!AK98</f>
        <v>0</v>
      </c>
      <c r="AP109" s="49" t="s">
        <v>272</v>
      </c>
      <c r="AQ109" s="49">
        <f>'Рейтинговая таблица организаций'!AL98</f>
        <v>0</v>
      </c>
      <c r="AR109" s="49">
        <f>'Рейтинговая таблица организаций'!AM98</f>
        <v>0</v>
      </c>
      <c r="AS109" s="49" t="s">
        <v>273</v>
      </c>
      <c r="AT109" s="49">
        <f>'Рейтинговая таблица организаций'!AR98</f>
        <v>0</v>
      </c>
      <c r="AU109" s="49">
        <f>'Рейтинговая таблица организаций'!AS98</f>
        <v>0</v>
      </c>
      <c r="AV109" s="49" t="s">
        <v>274</v>
      </c>
      <c r="AW109" s="49">
        <f>'Рейтинговая таблица организаций'!AT98</f>
        <v>0</v>
      </c>
      <c r="AX109" s="49">
        <f>'Рейтинговая таблица организаций'!AU98</f>
        <v>0</v>
      </c>
      <c r="AY109" s="49" t="s">
        <v>275</v>
      </c>
      <c r="AZ109" s="49">
        <f>'Рейтинговая таблица организаций'!AV98</f>
        <v>0</v>
      </c>
      <c r="BA109" s="49">
        <f>'Рейтинговая таблица организаций'!AW98</f>
        <v>0</v>
      </c>
    </row>
    <row r="110" spans="1:53" ht="15.75" x14ac:dyDescent="0.25">
      <c r="A110" s="110">
        <f>Лист1!A98</f>
        <v>0</v>
      </c>
      <c r="B110" s="46">
        <f>'для bus.gov.ru'!B99</f>
        <v>0</v>
      </c>
      <c r="C110" s="46">
        <f>'для bus.gov.ru'!C99</f>
        <v>0</v>
      </c>
      <c r="D110" s="46">
        <f>'для bus.gov.ru'!D99</f>
        <v>0</v>
      </c>
      <c r="E110" s="46">
        <f>'для bus.gov.ru'!E99</f>
        <v>0</v>
      </c>
      <c r="F110" s="47" t="s">
        <v>264</v>
      </c>
      <c r="G110" s="48">
        <f>'Рейтинговая таблица организаций'!D99</f>
        <v>0</v>
      </c>
      <c r="H110" s="48">
        <f>'Рейтинговая таблица организаций'!E99</f>
        <v>0</v>
      </c>
      <c r="I110" s="47" t="s">
        <v>265</v>
      </c>
      <c r="J110" s="48">
        <f>'Рейтинговая таблица организаций'!F99</f>
        <v>0</v>
      </c>
      <c r="K110" s="48">
        <f>'Рейтинговая таблица организаций'!G99</f>
        <v>0</v>
      </c>
      <c r="L110" s="49" t="str">
        <f>IF('Рейтинговая таблица организаций'!H99&lt;1,"Отсутствуют или не функционируют дистанционные способы взаимодействия",(IF('Рейтинговая таблица организаций'!H99&lt;4,"В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0" s="49">
        <f>'Рейтинговая таблица организаций'!H99</f>
        <v>0</v>
      </c>
      <c r="N110" s="49">
        <f>IF('Рейтинговая таблица организаций'!H99&lt;1,0,(IF('Рейтинговая таблица организаций'!H99&lt;4,30,100)))</f>
        <v>0</v>
      </c>
      <c r="O110" s="49" t="s">
        <v>266</v>
      </c>
      <c r="P110" s="49">
        <f>'Рейтинговая таблица организаций'!I99</f>
        <v>0</v>
      </c>
      <c r="Q110" s="49">
        <f>'Рейтинговая таблица организаций'!J99</f>
        <v>0</v>
      </c>
      <c r="R110" s="49" t="s">
        <v>267</v>
      </c>
      <c r="S110" s="49">
        <f>'Рейтинговая таблица организаций'!K99</f>
        <v>0</v>
      </c>
      <c r="T110" s="49">
        <f>'Рейтинговая таблица организаций'!L99</f>
        <v>0</v>
      </c>
      <c r="U110" s="49" t="str">
        <f>IF('Рейтинговая таблица организаций'!Q99&lt;1,"Отсутствуют комфортные условия",(IF('Рейтинговая таблица организаций'!Q99&lt;5,"Количество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0" s="49">
        <f>'Рейтинговая таблица организаций'!Q99</f>
        <v>0</v>
      </c>
      <c r="W110" s="49">
        <f>IF('Рейтинговая таблица организаций'!Q99&lt;1,0,(IF('Рейтинговая таблица организаций'!Q99&lt;4,20,100)))</f>
        <v>0</v>
      </c>
      <c r="X110" s="49" t="s">
        <v>268</v>
      </c>
      <c r="Y110" s="49">
        <f>'Рейтинговая таблица организаций'!T99</f>
        <v>0</v>
      </c>
      <c r="Z110" s="49">
        <f>'Рейтинговая таблица организаций'!U99</f>
        <v>0</v>
      </c>
      <c r="AA110" s="49" t="str">
        <f>IF('Рейтинговая таблица организаций'!Z99&lt;1,"Отсутствуют условия доступности для инвалидов",(IF('Рейтинговая таблица организаций'!Z99&lt;5,"Количество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0" s="63">
        <f>'Рейтинговая таблица организаций'!Z99</f>
        <v>0</v>
      </c>
      <c r="AC110" s="49">
        <f>IF('Рейтинговая таблица организаций'!Z99&lt;1,0,(IF('Рейтинговая таблица организаций'!Z99&lt;5,20,100)))</f>
        <v>0</v>
      </c>
      <c r="AD110" s="49" t="str">
        <f>IF('Рейтинговая таблица организаций'!AA99&lt;1,"Отсутствуют условия доступности, позволяющие инвалидам получать услуги наравне с другими",(IF('Рейтинговая таблица организаций'!AA99&lt;5,"Количество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0" s="49">
        <f>'Рейтинговая таблица организаций'!AA99</f>
        <v>0</v>
      </c>
      <c r="AF110" s="49">
        <f>IF('Рейтинговая таблица организаций'!AA99&lt;1,0,(IF('Рейтинговая таблица организаций'!AA99&lt;5,20,100)))</f>
        <v>0</v>
      </c>
      <c r="AG110" s="49" t="s">
        <v>269</v>
      </c>
      <c r="AH110" s="49">
        <f>'Рейтинговая таблица организаций'!AB99</f>
        <v>0</v>
      </c>
      <c r="AI110" s="49">
        <f>'Рейтинговая таблица организаций'!AC99</f>
        <v>0</v>
      </c>
      <c r="AJ110" s="49" t="s">
        <v>270</v>
      </c>
      <c r="AK110" s="49">
        <f>'Рейтинговая таблица организаций'!AH99</f>
        <v>0</v>
      </c>
      <c r="AL110" s="49">
        <f>'Рейтинговая таблица организаций'!AI99</f>
        <v>0</v>
      </c>
      <c r="AM110" s="49" t="s">
        <v>271</v>
      </c>
      <c r="AN110" s="49">
        <f>'Рейтинговая таблица организаций'!AJ99</f>
        <v>0</v>
      </c>
      <c r="AO110" s="49">
        <f>'Рейтинговая таблица организаций'!AK99</f>
        <v>0</v>
      </c>
      <c r="AP110" s="49" t="s">
        <v>272</v>
      </c>
      <c r="AQ110" s="49">
        <f>'Рейтинговая таблица организаций'!AL99</f>
        <v>0</v>
      </c>
      <c r="AR110" s="49">
        <f>'Рейтинговая таблица организаций'!AM99</f>
        <v>0</v>
      </c>
      <c r="AS110" s="49" t="s">
        <v>273</v>
      </c>
      <c r="AT110" s="49">
        <f>'Рейтинговая таблица организаций'!AR99</f>
        <v>0</v>
      </c>
      <c r="AU110" s="49">
        <f>'Рейтинговая таблица организаций'!AS99</f>
        <v>0</v>
      </c>
      <c r="AV110" s="49" t="s">
        <v>274</v>
      </c>
      <c r="AW110" s="49">
        <f>'Рейтинговая таблица организаций'!AT99</f>
        <v>0</v>
      </c>
      <c r="AX110" s="49">
        <f>'Рейтинговая таблица организаций'!AU99</f>
        <v>0</v>
      </c>
      <c r="AY110" s="49" t="s">
        <v>275</v>
      </c>
      <c r="AZ110" s="49">
        <f>'Рейтинговая таблица организаций'!AV99</f>
        <v>0</v>
      </c>
      <c r="BA110" s="49">
        <f>'Рейтинговая таблица организаций'!AW99</f>
        <v>0</v>
      </c>
    </row>
    <row r="111" spans="1:53" ht="15.75" x14ac:dyDescent="0.25">
      <c r="A111" s="110">
        <f>Лист1!A99</f>
        <v>0</v>
      </c>
      <c r="B111" s="46">
        <f>'для bus.gov.ru'!B100</f>
        <v>0</v>
      </c>
      <c r="C111" s="46">
        <f>'для bus.gov.ru'!C100</f>
        <v>0</v>
      </c>
      <c r="D111" s="46">
        <f>'для bus.gov.ru'!D100</f>
        <v>0</v>
      </c>
      <c r="E111" s="46">
        <f>'для bus.gov.ru'!E100</f>
        <v>0</v>
      </c>
      <c r="F111" s="47" t="s">
        <v>264</v>
      </c>
      <c r="G111" s="48">
        <f>'Рейтинговая таблица организаций'!D100</f>
        <v>0</v>
      </c>
      <c r="H111" s="48">
        <f>'Рейтинговая таблица организаций'!E100</f>
        <v>0</v>
      </c>
      <c r="I111" s="47" t="s">
        <v>265</v>
      </c>
      <c r="J111" s="48">
        <f>'Рейтинговая таблица организаций'!F100</f>
        <v>0</v>
      </c>
      <c r="K111" s="48">
        <f>'Рейтинговая таблица организаций'!G100</f>
        <v>0</v>
      </c>
      <c r="L111" s="49" t="str">
        <f>IF('Рейтинговая таблица организаций'!H100&lt;1,"Отсутствуют или не функционируют дистанционные способы взаимодействия",(IF('Рейтинговая таблица организаций'!H100&lt;4,"В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1" s="49">
        <f>'Рейтинговая таблица организаций'!H100</f>
        <v>0</v>
      </c>
      <c r="N111" s="49">
        <f>IF('Рейтинговая таблица организаций'!H100&lt;1,0,(IF('Рейтинговая таблица организаций'!H100&lt;4,30,100)))</f>
        <v>0</v>
      </c>
      <c r="O111" s="49" t="s">
        <v>266</v>
      </c>
      <c r="P111" s="49">
        <f>'Рейтинговая таблица организаций'!I100</f>
        <v>0</v>
      </c>
      <c r="Q111" s="49">
        <f>'Рейтинговая таблица организаций'!J100</f>
        <v>0</v>
      </c>
      <c r="R111" s="49" t="s">
        <v>267</v>
      </c>
      <c r="S111" s="49">
        <f>'Рейтинговая таблица организаций'!K100</f>
        <v>0</v>
      </c>
      <c r="T111" s="49">
        <f>'Рейтинговая таблица организаций'!L100</f>
        <v>0</v>
      </c>
      <c r="U111" s="49" t="str">
        <f>IF('Рейтинговая таблица организаций'!Q100&lt;1,"Отсутствуют комфортные условия",(IF('Рейтинговая таблица организаций'!Q100&lt;5,"Количество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1" s="49">
        <f>'Рейтинговая таблица организаций'!Q100</f>
        <v>0</v>
      </c>
      <c r="W111" s="49">
        <f>IF('Рейтинговая таблица организаций'!Q100&lt;1,0,(IF('Рейтинговая таблица организаций'!Q100&lt;4,20,100)))</f>
        <v>0</v>
      </c>
      <c r="X111" s="49" t="s">
        <v>268</v>
      </c>
      <c r="Y111" s="49">
        <f>'Рейтинговая таблица организаций'!T100</f>
        <v>0</v>
      </c>
      <c r="Z111" s="49">
        <f>'Рейтинговая таблица организаций'!U100</f>
        <v>0</v>
      </c>
      <c r="AA111" s="49" t="str">
        <f>IF('Рейтинговая таблица организаций'!Z100&lt;1,"Отсутствуют условия доступности для инвалидов",(IF('Рейтинговая таблица организаций'!Z100&lt;5,"Количество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1" s="63">
        <f>'Рейтинговая таблица организаций'!Z100</f>
        <v>0</v>
      </c>
      <c r="AC111" s="49">
        <f>IF('Рейтинговая таблица организаций'!Z100&lt;1,0,(IF('Рейтинговая таблица организаций'!Z100&lt;5,20,100)))</f>
        <v>0</v>
      </c>
      <c r="AD111" s="49" t="str">
        <f>IF('Рейтинговая таблица организаций'!AA100&lt;1,"Отсутствуют условия доступности, позволяющие инвалидам получать услуги наравне с другими",(IF('Рейтинговая таблица организаций'!AA100&lt;5,"Количество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1" s="49">
        <f>'Рейтинговая таблица организаций'!AA100</f>
        <v>0</v>
      </c>
      <c r="AF111" s="49">
        <f>IF('Рейтинговая таблица организаций'!AA100&lt;1,0,(IF('Рейтинговая таблица организаций'!AA100&lt;5,20,100)))</f>
        <v>0</v>
      </c>
      <c r="AG111" s="49" t="s">
        <v>269</v>
      </c>
      <c r="AH111" s="49">
        <f>'Рейтинговая таблица организаций'!AB100</f>
        <v>0</v>
      </c>
      <c r="AI111" s="49">
        <f>'Рейтинговая таблица организаций'!AC100</f>
        <v>0</v>
      </c>
      <c r="AJ111" s="49" t="s">
        <v>270</v>
      </c>
      <c r="AK111" s="49">
        <f>'Рейтинговая таблица организаций'!AH100</f>
        <v>0</v>
      </c>
      <c r="AL111" s="49">
        <f>'Рейтинговая таблица организаций'!AI100</f>
        <v>0</v>
      </c>
      <c r="AM111" s="49" t="s">
        <v>271</v>
      </c>
      <c r="AN111" s="49">
        <f>'Рейтинговая таблица организаций'!AJ100</f>
        <v>0</v>
      </c>
      <c r="AO111" s="49">
        <f>'Рейтинговая таблица организаций'!AK100</f>
        <v>0</v>
      </c>
      <c r="AP111" s="49" t="s">
        <v>272</v>
      </c>
      <c r="AQ111" s="49">
        <f>'Рейтинговая таблица организаций'!AL100</f>
        <v>0</v>
      </c>
      <c r="AR111" s="49">
        <f>'Рейтинговая таблица организаций'!AM100</f>
        <v>0</v>
      </c>
      <c r="AS111" s="49" t="s">
        <v>273</v>
      </c>
      <c r="AT111" s="49">
        <f>'Рейтинговая таблица организаций'!AR100</f>
        <v>0</v>
      </c>
      <c r="AU111" s="49">
        <f>'Рейтинговая таблица организаций'!AS100</f>
        <v>0</v>
      </c>
      <c r="AV111" s="49" t="s">
        <v>274</v>
      </c>
      <c r="AW111" s="49">
        <f>'Рейтинговая таблица организаций'!AT100</f>
        <v>0</v>
      </c>
      <c r="AX111" s="49">
        <f>'Рейтинговая таблица организаций'!AU100</f>
        <v>0</v>
      </c>
      <c r="AY111" s="49" t="s">
        <v>275</v>
      </c>
      <c r="AZ111" s="49">
        <f>'Рейтинговая таблица организаций'!AV100</f>
        <v>0</v>
      </c>
      <c r="BA111" s="49">
        <f>'Рейтинговая таблица организаций'!AW100</f>
        <v>0</v>
      </c>
    </row>
    <row r="112" spans="1:53" ht="15.75" x14ac:dyDescent="0.25">
      <c r="A112" s="110">
        <f>Лист1!A100</f>
        <v>0</v>
      </c>
      <c r="B112" s="46">
        <f>'для bus.gov.ru'!B101</f>
        <v>0</v>
      </c>
      <c r="C112" s="46">
        <f>'для bus.gov.ru'!C101</f>
        <v>0</v>
      </c>
      <c r="D112" s="46">
        <f>'для bus.gov.ru'!D101</f>
        <v>0</v>
      </c>
      <c r="E112" s="46">
        <f>'для bus.gov.ru'!E101</f>
        <v>0</v>
      </c>
      <c r="F112" s="47" t="s">
        <v>264</v>
      </c>
      <c r="G112" s="48">
        <f>'Рейтинговая таблица организаций'!D101</f>
        <v>0</v>
      </c>
      <c r="H112" s="48">
        <f>'Рейтинговая таблица организаций'!E101</f>
        <v>0</v>
      </c>
      <c r="I112" s="47" t="s">
        <v>265</v>
      </c>
      <c r="J112" s="48">
        <f>'Рейтинговая таблица организаций'!F101</f>
        <v>0</v>
      </c>
      <c r="K112" s="48">
        <f>'Рейтинговая таблица организаций'!G101</f>
        <v>0</v>
      </c>
      <c r="L112" s="49" t="str">
        <f>IF('Рейтинговая таблица организаций'!H101&lt;1,"Отсутствуют или не функционируют дистанционные способы взаимодействия",(IF('Рейтинговая таблица организаций'!H101&lt;4,"В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2" s="49">
        <f>'Рейтинговая таблица организаций'!H101</f>
        <v>0</v>
      </c>
      <c r="N112" s="49">
        <f>IF('Рейтинговая таблица организаций'!H101&lt;1,0,(IF('Рейтинговая таблица организаций'!H101&lt;4,30,100)))</f>
        <v>0</v>
      </c>
      <c r="O112" s="49" t="s">
        <v>266</v>
      </c>
      <c r="P112" s="49">
        <f>'Рейтинговая таблица организаций'!I101</f>
        <v>0</v>
      </c>
      <c r="Q112" s="49">
        <f>'Рейтинговая таблица организаций'!J101</f>
        <v>0</v>
      </c>
      <c r="R112" s="49" t="s">
        <v>267</v>
      </c>
      <c r="S112" s="49">
        <f>'Рейтинговая таблица организаций'!K101</f>
        <v>0</v>
      </c>
      <c r="T112" s="49">
        <f>'Рейтинговая таблица организаций'!L101</f>
        <v>0</v>
      </c>
      <c r="U112" s="49" t="str">
        <f>IF('Рейтинговая таблица организаций'!Q101&lt;1,"Отсутствуют комфортные условия",(IF('Рейтинговая таблица организаций'!Q101&lt;5,"Количество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2" s="49">
        <f>'Рейтинговая таблица организаций'!Q101</f>
        <v>0</v>
      </c>
      <c r="W112" s="49">
        <f>IF('Рейтинговая таблица организаций'!Q101&lt;1,0,(IF('Рейтинговая таблица организаций'!Q101&lt;4,20,100)))</f>
        <v>0</v>
      </c>
      <c r="X112" s="49" t="s">
        <v>268</v>
      </c>
      <c r="Y112" s="49">
        <f>'Рейтинговая таблица организаций'!T101</f>
        <v>0</v>
      </c>
      <c r="Z112" s="49">
        <f>'Рейтинговая таблица организаций'!U101</f>
        <v>0</v>
      </c>
      <c r="AA112" s="49" t="str">
        <f>IF('Рейтинговая таблица организаций'!Z101&lt;1,"Отсутствуют условия доступности для инвалидов",(IF('Рейтинговая таблица организаций'!Z101&lt;5,"Количество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2" s="63">
        <f>'Рейтинговая таблица организаций'!Z101</f>
        <v>0</v>
      </c>
      <c r="AC112" s="49">
        <f>IF('Рейтинговая таблица организаций'!Z101&lt;1,0,(IF('Рейтинговая таблица организаций'!Z101&lt;5,20,100)))</f>
        <v>0</v>
      </c>
      <c r="AD112" s="49" t="str">
        <f>IF('Рейтинговая таблица организаций'!AA101&lt;1,"Отсутствуют условия доступности, позволяющие инвалидам получать услуги наравне с другими",(IF('Рейтинговая таблица организаций'!AA101&lt;5,"Количество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2" s="49">
        <f>'Рейтинговая таблица организаций'!AA101</f>
        <v>0</v>
      </c>
      <c r="AF112" s="49">
        <f>IF('Рейтинговая таблица организаций'!AA101&lt;1,0,(IF('Рейтинговая таблица организаций'!AA101&lt;5,20,100)))</f>
        <v>0</v>
      </c>
      <c r="AG112" s="49" t="s">
        <v>269</v>
      </c>
      <c r="AH112" s="49">
        <f>'Рейтинговая таблица организаций'!AB101</f>
        <v>0</v>
      </c>
      <c r="AI112" s="49">
        <f>'Рейтинговая таблица организаций'!AC101</f>
        <v>0</v>
      </c>
      <c r="AJ112" s="49" t="s">
        <v>270</v>
      </c>
      <c r="AK112" s="49">
        <f>'Рейтинговая таблица организаций'!AH101</f>
        <v>0</v>
      </c>
      <c r="AL112" s="49">
        <f>'Рейтинговая таблица организаций'!AI101</f>
        <v>0</v>
      </c>
      <c r="AM112" s="49" t="s">
        <v>271</v>
      </c>
      <c r="AN112" s="49">
        <f>'Рейтинговая таблица организаций'!AJ101</f>
        <v>0</v>
      </c>
      <c r="AO112" s="49">
        <f>'Рейтинговая таблица организаций'!AK101</f>
        <v>0</v>
      </c>
      <c r="AP112" s="49" t="s">
        <v>272</v>
      </c>
      <c r="AQ112" s="49">
        <f>'Рейтинговая таблица организаций'!AL101</f>
        <v>0</v>
      </c>
      <c r="AR112" s="49">
        <f>'Рейтинговая таблица организаций'!AM101</f>
        <v>0</v>
      </c>
      <c r="AS112" s="49" t="s">
        <v>273</v>
      </c>
      <c r="AT112" s="49">
        <f>'Рейтинговая таблица организаций'!AR101</f>
        <v>0</v>
      </c>
      <c r="AU112" s="49">
        <f>'Рейтинговая таблица организаций'!AS101</f>
        <v>0</v>
      </c>
      <c r="AV112" s="49" t="s">
        <v>274</v>
      </c>
      <c r="AW112" s="49">
        <f>'Рейтинговая таблица организаций'!AT101</f>
        <v>0</v>
      </c>
      <c r="AX112" s="49">
        <f>'Рейтинговая таблица организаций'!AU101</f>
        <v>0</v>
      </c>
      <c r="AY112" s="49" t="s">
        <v>275</v>
      </c>
      <c r="AZ112" s="49">
        <f>'Рейтинговая таблица организаций'!AV101</f>
        <v>0</v>
      </c>
      <c r="BA112" s="49">
        <f>'Рейтинговая таблица организаций'!AW101</f>
        <v>0</v>
      </c>
    </row>
    <row r="113" spans="1:53" ht="15.75" x14ac:dyDescent="0.25">
      <c r="A113" s="110">
        <f>Лист1!A101</f>
        <v>0</v>
      </c>
      <c r="B113" s="46">
        <f>'для bus.gov.ru'!B102</f>
        <v>0</v>
      </c>
      <c r="C113" s="46">
        <f>'для bus.gov.ru'!C102</f>
        <v>0</v>
      </c>
      <c r="D113" s="46">
        <f>'для bus.gov.ru'!D102</f>
        <v>0</v>
      </c>
      <c r="E113" s="46">
        <f>'для bus.gov.ru'!E102</f>
        <v>0</v>
      </c>
      <c r="F113" s="47" t="s">
        <v>264</v>
      </c>
      <c r="G113" s="48">
        <f>'Рейтинговая таблица организаций'!D102</f>
        <v>0</v>
      </c>
      <c r="H113" s="48">
        <f>'Рейтинговая таблица организаций'!E102</f>
        <v>0</v>
      </c>
      <c r="I113" s="47" t="s">
        <v>265</v>
      </c>
      <c r="J113" s="48">
        <f>'Рейтинговая таблица организаций'!F102</f>
        <v>0</v>
      </c>
      <c r="K113" s="48">
        <f>'Рейтинговая таблица организаций'!G102</f>
        <v>0</v>
      </c>
      <c r="L113" s="49" t="str">
        <f>IF('Рейтинговая таблица организаций'!H102&lt;1,"Отсутствуют или не функционируют дистанционные способы взаимодействия",(IF('Рейтинговая таблица организаций'!H102&lt;4,"В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3" s="49">
        <f>'Рейтинговая таблица организаций'!H102</f>
        <v>0</v>
      </c>
      <c r="N113" s="49">
        <f>IF('Рейтинговая таблица организаций'!H102&lt;1,0,(IF('Рейтинговая таблица организаций'!H102&lt;4,30,100)))</f>
        <v>0</v>
      </c>
      <c r="O113" s="49" t="s">
        <v>266</v>
      </c>
      <c r="P113" s="49">
        <f>'Рейтинговая таблица организаций'!I102</f>
        <v>0</v>
      </c>
      <c r="Q113" s="49">
        <f>'Рейтинговая таблица организаций'!J102</f>
        <v>0</v>
      </c>
      <c r="R113" s="49" t="s">
        <v>267</v>
      </c>
      <c r="S113" s="49">
        <f>'Рейтинговая таблица организаций'!K102</f>
        <v>0</v>
      </c>
      <c r="T113" s="49">
        <f>'Рейтинговая таблица организаций'!L102</f>
        <v>0</v>
      </c>
      <c r="U113" s="49" t="str">
        <f>IF('Рейтинговая таблица организаций'!Q102&lt;1,"Отсутствуют комфортные условия",(IF('Рейтинговая таблица организаций'!Q102&lt;5,"Количество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3" s="49">
        <f>'Рейтинговая таблица организаций'!Q102</f>
        <v>0</v>
      </c>
      <c r="W113" s="49">
        <f>IF('Рейтинговая таблица организаций'!Q102&lt;1,0,(IF('Рейтинговая таблица организаций'!Q102&lt;4,20,100)))</f>
        <v>0</v>
      </c>
      <c r="X113" s="49" t="s">
        <v>268</v>
      </c>
      <c r="Y113" s="49">
        <f>'Рейтинговая таблица организаций'!T102</f>
        <v>0</v>
      </c>
      <c r="Z113" s="49">
        <f>'Рейтинговая таблица организаций'!U102</f>
        <v>0</v>
      </c>
      <c r="AA113" s="49" t="str">
        <f>IF('Рейтинговая таблица организаций'!Z102&lt;1,"Отсутствуют условия доступности для инвалидов",(IF('Рейтинговая таблица организаций'!Z102&lt;5,"Количество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3" s="63">
        <f>'Рейтинговая таблица организаций'!Z102</f>
        <v>0</v>
      </c>
      <c r="AC113" s="49">
        <f>IF('Рейтинговая таблица организаций'!Z102&lt;1,0,(IF('Рейтинговая таблица организаций'!Z102&lt;5,20,100)))</f>
        <v>0</v>
      </c>
      <c r="AD113" s="49" t="str">
        <f>IF('Рейтинговая таблица организаций'!AA102&lt;1,"Отсутствуют условия доступности, позволяющие инвалидам получать услуги наравне с другими",(IF('Рейтинговая таблица организаций'!AA102&lt;5,"Количество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3" s="49">
        <f>'Рейтинговая таблица организаций'!AA102</f>
        <v>0</v>
      </c>
      <c r="AF113" s="49">
        <f>IF('Рейтинговая таблица организаций'!AA102&lt;1,0,(IF('Рейтинговая таблица организаций'!AA102&lt;5,20,100)))</f>
        <v>0</v>
      </c>
      <c r="AG113" s="49" t="s">
        <v>269</v>
      </c>
      <c r="AH113" s="49">
        <f>'Рейтинговая таблица организаций'!AB102</f>
        <v>0</v>
      </c>
      <c r="AI113" s="49">
        <f>'Рейтинговая таблица организаций'!AC102</f>
        <v>0</v>
      </c>
      <c r="AJ113" s="49" t="s">
        <v>270</v>
      </c>
      <c r="AK113" s="49">
        <f>'Рейтинговая таблица организаций'!AH102</f>
        <v>0</v>
      </c>
      <c r="AL113" s="49">
        <f>'Рейтинговая таблица организаций'!AI102</f>
        <v>0</v>
      </c>
      <c r="AM113" s="49" t="s">
        <v>271</v>
      </c>
      <c r="AN113" s="49">
        <f>'Рейтинговая таблица организаций'!AJ102</f>
        <v>0</v>
      </c>
      <c r="AO113" s="49">
        <f>'Рейтинговая таблица организаций'!AK102</f>
        <v>0</v>
      </c>
      <c r="AP113" s="49" t="s">
        <v>272</v>
      </c>
      <c r="AQ113" s="49">
        <f>'Рейтинговая таблица организаций'!AL102</f>
        <v>0</v>
      </c>
      <c r="AR113" s="49">
        <f>'Рейтинговая таблица организаций'!AM102</f>
        <v>0</v>
      </c>
      <c r="AS113" s="49" t="s">
        <v>273</v>
      </c>
      <c r="AT113" s="49">
        <f>'Рейтинговая таблица организаций'!AR102</f>
        <v>0</v>
      </c>
      <c r="AU113" s="49">
        <f>'Рейтинговая таблица организаций'!AS102</f>
        <v>0</v>
      </c>
      <c r="AV113" s="49" t="s">
        <v>274</v>
      </c>
      <c r="AW113" s="49">
        <f>'Рейтинговая таблица организаций'!AT102</f>
        <v>0</v>
      </c>
      <c r="AX113" s="49">
        <f>'Рейтинговая таблица организаций'!AU102</f>
        <v>0</v>
      </c>
      <c r="AY113" s="49" t="s">
        <v>275</v>
      </c>
      <c r="AZ113" s="49">
        <f>'Рейтинговая таблица организаций'!AV102</f>
        <v>0</v>
      </c>
      <c r="BA113" s="49">
        <f>'Рейтинговая таблица организаций'!AW102</f>
        <v>0</v>
      </c>
    </row>
    <row r="114" spans="1:53" ht="15.75" x14ac:dyDescent="0.25">
      <c r="A114" s="110">
        <f>Лист1!A102</f>
        <v>0</v>
      </c>
      <c r="B114" s="46">
        <f>'для bus.gov.ru'!B103</f>
        <v>0</v>
      </c>
      <c r="C114" s="46">
        <f>'для bus.gov.ru'!C103</f>
        <v>0</v>
      </c>
      <c r="D114" s="46">
        <f>'для bus.gov.ru'!D103</f>
        <v>0</v>
      </c>
      <c r="E114" s="46">
        <f>'для bus.gov.ru'!E103</f>
        <v>0</v>
      </c>
      <c r="F114" s="47" t="s">
        <v>264</v>
      </c>
      <c r="G114" s="48">
        <f>'Рейтинговая таблица организаций'!D103</f>
        <v>0</v>
      </c>
      <c r="H114" s="48">
        <f>'Рейтинговая таблица организаций'!E103</f>
        <v>0</v>
      </c>
      <c r="I114" s="47" t="s">
        <v>265</v>
      </c>
      <c r="J114" s="48">
        <f>'Рейтинговая таблица организаций'!F103</f>
        <v>0</v>
      </c>
      <c r="K114" s="48">
        <f>'Рейтинговая таблица организаций'!G103</f>
        <v>0</v>
      </c>
      <c r="L114" s="49" t="str">
        <f>IF('Рейтинговая таблица организаций'!H103&lt;1,"Отсутствуют или не функционируют дистанционные способы взаимодействия",(IF('Рейтинговая таблица организаций'!H103&lt;4,"В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4" s="49">
        <f>'Рейтинговая таблица организаций'!H103</f>
        <v>0</v>
      </c>
      <c r="N114" s="49">
        <f>IF('Рейтинговая таблица организаций'!H103&lt;1,0,(IF('Рейтинговая таблица организаций'!H103&lt;4,30,100)))</f>
        <v>0</v>
      </c>
      <c r="O114" s="49" t="s">
        <v>266</v>
      </c>
      <c r="P114" s="49">
        <f>'Рейтинговая таблица организаций'!I103</f>
        <v>0</v>
      </c>
      <c r="Q114" s="49">
        <f>'Рейтинговая таблица организаций'!J103</f>
        <v>0</v>
      </c>
      <c r="R114" s="49" t="s">
        <v>267</v>
      </c>
      <c r="S114" s="49">
        <f>'Рейтинговая таблица организаций'!K103</f>
        <v>0</v>
      </c>
      <c r="T114" s="49">
        <f>'Рейтинговая таблица организаций'!L103</f>
        <v>0</v>
      </c>
      <c r="U114" s="49" t="str">
        <f>IF('Рейтинговая таблица организаций'!Q103&lt;1,"Отсутствуют комфортные условия",(IF('Рейтинговая таблица организаций'!Q103&lt;5,"Количество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4" s="49">
        <f>'Рейтинговая таблица организаций'!Q103</f>
        <v>0</v>
      </c>
      <c r="W114" s="49">
        <f>IF('Рейтинговая таблица организаций'!Q103&lt;1,0,(IF('Рейтинговая таблица организаций'!Q103&lt;4,20,100)))</f>
        <v>0</v>
      </c>
      <c r="X114" s="49" t="s">
        <v>268</v>
      </c>
      <c r="Y114" s="49">
        <f>'Рейтинговая таблица организаций'!T103</f>
        <v>0</v>
      </c>
      <c r="Z114" s="49">
        <f>'Рейтинговая таблица организаций'!U103</f>
        <v>0</v>
      </c>
      <c r="AA114" s="49" t="str">
        <f>IF('Рейтинговая таблица организаций'!Z103&lt;1,"Отсутствуют условия доступности для инвалидов",(IF('Рейтинговая таблица организаций'!Z103&lt;5,"Количество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4" s="63">
        <f>'Рейтинговая таблица организаций'!Z103</f>
        <v>0</v>
      </c>
      <c r="AC114" s="49">
        <f>IF('Рейтинговая таблица организаций'!Z103&lt;1,0,(IF('Рейтинговая таблица организаций'!Z103&lt;5,20,100)))</f>
        <v>0</v>
      </c>
      <c r="AD114" s="49" t="str">
        <f>IF('Рейтинговая таблица организаций'!AA103&lt;1,"Отсутствуют условия доступности, позволяющие инвалидам получать услуги наравне с другими",(IF('Рейтинговая таблица организаций'!AA103&lt;5,"Количество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4" s="49">
        <f>'Рейтинговая таблица организаций'!AA103</f>
        <v>0</v>
      </c>
      <c r="AF114" s="49">
        <f>IF('Рейтинговая таблица организаций'!AA103&lt;1,0,(IF('Рейтинговая таблица организаций'!AA103&lt;5,20,100)))</f>
        <v>0</v>
      </c>
      <c r="AG114" s="49" t="s">
        <v>269</v>
      </c>
      <c r="AH114" s="49">
        <f>'Рейтинговая таблица организаций'!AB103</f>
        <v>0</v>
      </c>
      <c r="AI114" s="49">
        <f>'Рейтинговая таблица организаций'!AC103</f>
        <v>0</v>
      </c>
      <c r="AJ114" s="49" t="s">
        <v>270</v>
      </c>
      <c r="AK114" s="49">
        <f>'Рейтинговая таблица организаций'!AH103</f>
        <v>0</v>
      </c>
      <c r="AL114" s="49">
        <f>'Рейтинговая таблица организаций'!AI103</f>
        <v>0</v>
      </c>
      <c r="AM114" s="49" t="s">
        <v>271</v>
      </c>
      <c r="AN114" s="49">
        <f>'Рейтинговая таблица организаций'!AJ103</f>
        <v>0</v>
      </c>
      <c r="AO114" s="49">
        <f>'Рейтинговая таблица организаций'!AK103</f>
        <v>0</v>
      </c>
      <c r="AP114" s="49" t="s">
        <v>272</v>
      </c>
      <c r="AQ114" s="49">
        <f>'Рейтинговая таблица организаций'!AL103</f>
        <v>0</v>
      </c>
      <c r="AR114" s="49">
        <f>'Рейтинговая таблица организаций'!AM103</f>
        <v>0</v>
      </c>
      <c r="AS114" s="49" t="s">
        <v>273</v>
      </c>
      <c r="AT114" s="49">
        <f>'Рейтинговая таблица организаций'!AR103</f>
        <v>0</v>
      </c>
      <c r="AU114" s="49">
        <f>'Рейтинговая таблица организаций'!AS103</f>
        <v>0</v>
      </c>
      <c r="AV114" s="49" t="s">
        <v>274</v>
      </c>
      <c r="AW114" s="49">
        <f>'Рейтинговая таблица организаций'!AT103</f>
        <v>0</v>
      </c>
      <c r="AX114" s="49">
        <f>'Рейтинговая таблица организаций'!AU103</f>
        <v>0</v>
      </c>
      <c r="AY114" s="49" t="s">
        <v>275</v>
      </c>
      <c r="AZ114" s="49">
        <f>'Рейтинговая таблица организаций'!AV103</f>
        <v>0</v>
      </c>
      <c r="BA114" s="49">
        <f>'Рейтинговая таблица организаций'!AW103</f>
        <v>0</v>
      </c>
    </row>
    <row r="115" spans="1:53" ht="15.75" x14ac:dyDescent="0.25">
      <c r="A115" s="110">
        <f>Лист1!A103</f>
        <v>0</v>
      </c>
      <c r="B115" s="46">
        <f>'для bus.gov.ru'!B104</f>
        <v>0</v>
      </c>
      <c r="C115" s="46">
        <f>'для bus.gov.ru'!C104</f>
        <v>0</v>
      </c>
      <c r="D115" s="46">
        <f>'для bus.gov.ru'!D104</f>
        <v>0</v>
      </c>
      <c r="E115" s="46">
        <f>'для bus.gov.ru'!E104</f>
        <v>0</v>
      </c>
      <c r="F115" s="47" t="s">
        <v>264</v>
      </c>
      <c r="G115" s="48">
        <f>'Рейтинговая таблица организаций'!D104</f>
        <v>0</v>
      </c>
      <c r="H115" s="48">
        <f>'Рейтинговая таблица организаций'!E104</f>
        <v>0</v>
      </c>
      <c r="I115" s="47" t="s">
        <v>265</v>
      </c>
      <c r="J115" s="48">
        <f>'Рейтинговая таблица организаций'!F104</f>
        <v>0</v>
      </c>
      <c r="K115" s="48">
        <f>'Рейтинговая таблица организаций'!G104</f>
        <v>0</v>
      </c>
      <c r="L115" s="49" t="str">
        <f>IF('Рейтинговая таблица организаций'!H104&lt;1,"Отсутствуют или не функционируют дистанционные способы взаимодействия",(IF('Рейтинговая таблица организаций'!H104&lt;4,"В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5" s="49">
        <f>'Рейтинговая таблица организаций'!H104</f>
        <v>0</v>
      </c>
      <c r="N115" s="49">
        <f>IF('Рейтинговая таблица организаций'!H104&lt;1,0,(IF('Рейтинговая таблица организаций'!H104&lt;4,30,100)))</f>
        <v>0</v>
      </c>
      <c r="O115" s="49" t="s">
        <v>266</v>
      </c>
      <c r="P115" s="49">
        <f>'Рейтинговая таблица организаций'!I104</f>
        <v>0</v>
      </c>
      <c r="Q115" s="49">
        <f>'Рейтинговая таблица организаций'!J104</f>
        <v>0</v>
      </c>
      <c r="R115" s="49" t="s">
        <v>267</v>
      </c>
      <c r="S115" s="49">
        <f>'Рейтинговая таблица организаций'!K104</f>
        <v>0</v>
      </c>
      <c r="T115" s="49">
        <f>'Рейтинговая таблица организаций'!L104</f>
        <v>0</v>
      </c>
      <c r="U115" s="49" t="str">
        <f>IF('Рейтинговая таблица организаций'!Q104&lt;1,"Отсутствуют комфортные условия",(IF('Рейтинговая таблица организаций'!Q104&lt;5,"Количество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5" s="49">
        <f>'Рейтинговая таблица организаций'!Q104</f>
        <v>0</v>
      </c>
      <c r="W115" s="49">
        <f>IF('Рейтинговая таблица организаций'!Q104&lt;1,0,(IF('Рейтинговая таблица организаций'!Q104&lt;4,20,100)))</f>
        <v>0</v>
      </c>
      <c r="X115" s="49" t="s">
        <v>268</v>
      </c>
      <c r="Y115" s="49">
        <f>'Рейтинговая таблица организаций'!T104</f>
        <v>0</v>
      </c>
      <c r="Z115" s="49">
        <f>'Рейтинговая таблица организаций'!U104</f>
        <v>0</v>
      </c>
      <c r="AA115" s="49" t="str">
        <f>IF('Рейтинговая таблица организаций'!Z104&lt;1,"Отсутствуют условия доступности для инвалидов",(IF('Рейтинговая таблица организаций'!Z104&lt;5,"Количество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5" s="63">
        <f>'Рейтинговая таблица организаций'!Z104</f>
        <v>0</v>
      </c>
      <c r="AC115" s="49">
        <f>IF('Рейтинговая таблица организаций'!Z104&lt;1,0,(IF('Рейтинговая таблица организаций'!Z104&lt;5,20,100)))</f>
        <v>0</v>
      </c>
      <c r="AD115" s="49" t="str">
        <f>IF('Рейтинговая таблица организаций'!AA104&lt;1,"Отсутствуют условия доступности, позволяющие инвалидам получать услуги наравне с другими",(IF('Рейтинговая таблица организаций'!AA104&lt;5,"Количество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5" s="49">
        <f>'Рейтинговая таблица организаций'!AA104</f>
        <v>0</v>
      </c>
      <c r="AF115" s="49">
        <f>IF('Рейтинговая таблица организаций'!AA104&lt;1,0,(IF('Рейтинговая таблица организаций'!AA104&lt;5,20,100)))</f>
        <v>0</v>
      </c>
      <c r="AG115" s="49" t="s">
        <v>269</v>
      </c>
      <c r="AH115" s="49">
        <f>'Рейтинговая таблица организаций'!AB104</f>
        <v>0</v>
      </c>
      <c r="AI115" s="49">
        <f>'Рейтинговая таблица организаций'!AC104</f>
        <v>0</v>
      </c>
      <c r="AJ115" s="49" t="s">
        <v>270</v>
      </c>
      <c r="AK115" s="49">
        <f>'Рейтинговая таблица организаций'!AH104</f>
        <v>0</v>
      </c>
      <c r="AL115" s="49">
        <f>'Рейтинговая таблица организаций'!AI104</f>
        <v>0</v>
      </c>
      <c r="AM115" s="49" t="s">
        <v>271</v>
      </c>
      <c r="AN115" s="49">
        <f>'Рейтинговая таблица организаций'!AJ104</f>
        <v>0</v>
      </c>
      <c r="AO115" s="49">
        <f>'Рейтинговая таблица организаций'!AK104</f>
        <v>0</v>
      </c>
      <c r="AP115" s="49" t="s">
        <v>272</v>
      </c>
      <c r="AQ115" s="49">
        <f>'Рейтинговая таблица организаций'!AL104</f>
        <v>0</v>
      </c>
      <c r="AR115" s="49">
        <f>'Рейтинговая таблица организаций'!AM104</f>
        <v>0</v>
      </c>
      <c r="AS115" s="49" t="s">
        <v>273</v>
      </c>
      <c r="AT115" s="49">
        <f>'Рейтинговая таблица организаций'!AR104</f>
        <v>0</v>
      </c>
      <c r="AU115" s="49">
        <f>'Рейтинговая таблица организаций'!AS104</f>
        <v>0</v>
      </c>
      <c r="AV115" s="49" t="s">
        <v>274</v>
      </c>
      <c r="AW115" s="49">
        <f>'Рейтинговая таблица организаций'!AT104</f>
        <v>0</v>
      </c>
      <c r="AX115" s="49">
        <f>'Рейтинговая таблица организаций'!AU104</f>
        <v>0</v>
      </c>
      <c r="AY115" s="49" t="s">
        <v>275</v>
      </c>
      <c r="AZ115" s="49">
        <f>'Рейтинговая таблица организаций'!AV104</f>
        <v>0</v>
      </c>
      <c r="BA115" s="49">
        <f>'Рейтинговая таблица организаций'!AW104</f>
        <v>0</v>
      </c>
    </row>
    <row r="116" spans="1:53" ht="15.75" x14ac:dyDescent="0.25">
      <c r="A116" s="110">
        <f>Лист1!A104</f>
        <v>0</v>
      </c>
      <c r="B116" s="46">
        <f>'для bus.gov.ru'!B105</f>
        <v>0</v>
      </c>
      <c r="C116" s="46">
        <f>'для bus.gov.ru'!C105</f>
        <v>0</v>
      </c>
      <c r="D116" s="46">
        <f>'для bus.gov.ru'!D105</f>
        <v>0</v>
      </c>
      <c r="E116" s="46">
        <f>'для bus.gov.ru'!E105</f>
        <v>0</v>
      </c>
      <c r="F116" s="47" t="s">
        <v>264</v>
      </c>
      <c r="G116" s="48">
        <f>'Рейтинговая таблица организаций'!D105</f>
        <v>0</v>
      </c>
      <c r="H116" s="48">
        <f>'Рейтинговая таблица организаций'!E105</f>
        <v>0</v>
      </c>
      <c r="I116" s="47" t="s">
        <v>265</v>
      </c>
      <c r="J116" s="48">
        <f>'Рейтинговая таблица организаций'!F105</f>
        <v>0</v>
      </c>
      <c r="K116" s="48">
        <f>'Рейтинговая таблица организаций'!G105</f>
        <v>0</v>
      </c>
      <c r="L116" s="49" t="str">
        <f>IF('Рейтинговая таблица организаций'!H105&lt;1,"Отсутствуют или не функционируют дистанционные способы взаимодействия",(IF('Рейтинговая таблица организаций'!H105&lt;4,"В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6" s="49">
        <f>'Рейтинговая таблица организаций'!H105</f>
        <v>0</v>
      </c>
      <c r="N116" s="49">
        <f>IF('Рейтинговая таблица организаций'!H105&lt;1,0,(IF('Рейтинговая таблица организаций'!H105&lt;4,30,100)))</f>
        <v>0</v>
      </c>
      <c r="O116" s="49" t="s">
        <v>266</v>
      </c>
      <c r="P116" s="49">
        <f>'Рейтинговая таблица организаций'!I105</f>
        <v>0</v>
      </c>
      <c r="Q116" s="49">
        <f>'Рейтинговая таблица организаций'!J105</f>
        <v>0</v>
      </c>
      <c r="R116" s="49" t="s">
        <v>267</v>
      </c>
      <c r="S116" s="49">
        <f>'Рейтинговая таблица организаций'!K105</f>
        <v>0</v>
      </c>
      <c r="T116" s="49">
        <f>'Рейтинговая таблица организаций'!L105</f>
        <v>0</v>
      </c>
      <c r="U116" s="49" t="str">
        <f>IF('Рейтинговая таблица организаций'!Q105&lt;1,"Отсутствуют комфортные условия",(IF('Рейтинговая таблица организаций'!Q105&lt;5,"Количество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6" s="49">
        <f>'Рейтинговая таблица организаций'!Q105</f>
        <v>0</v>
      </c>
      <c r="W116" s="49">
        <f>IF('Рейтинговая таблица организаций'!Q105&lt;1,0,(IF('Рейтинговая таблица организаций'!Q105&lt;4,20,100)))</f>
        <v>0</v>
      </c>
      <c r="X116" s="49" t="s">
        <v>268</v>
      </c>
      <c r="Y116" s="49">
        <f>'Рейтинговая таблица организаций'!T105</f>
        <v>0</v>
      </c>
      <c r="Z116" s="49">
        <f>'Рейтинговая таблица организаций'!U105</f>
        <v>0</v>
      </c>
      <c r="AA116" s="49" t="str">
        <f>IF('Рейтинговая таблица организаций'!Z105&lt;1,"Отсутствуют условия доступности для инвалидов",(IF('Рейтинговая таблица организаций'!Z105&lt;5,"Количество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6" s="63">
        <f>'Рейтинговая таблица организаций'!Z105</f>
        <v>0</v>
      </c>
      <c r="AC116" s="49">
        <f>IF('Рейтинговая таблица организаций'!Z105&lt;1,0,(IF('Рейтинговая таблица организаций'!Z105&lt;5,20,100)))</f>
        <v>0</v>
      </c>
      <c r="AD116" s="49" t="str">
        <f>IF('Рейтинговая таблица организаций'!AA105&lt;1,"Отсутствуют условия доступности, позволяющие инвалидам получать услуги наравне с другими",(IF('Рейтинговая таблица организаций'!AA105&lt;5,"Количество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6" s="49">
        <f>'Рейтинговая таблица организаций'!AA105</f>
        <v>0</v>
      </c>
      <c r="AF116" s="49">
        <f>IF('Рейтинговая таблица организаций'!AA105&lt;1,0,(IF('Рейтинговая таблица организаций'!AA105&lt;5,20,100)))</f>
        <v>0</v>
      </c>
      <c r="AG116" s="49" t="s">
        <v>269</v>
      </c>
      <c r="AH116" s="49">
        <f>'Рейтинговая таблица организаций'!AB105</f>
        <v>0</v>
      </c>
      <c r="AI116" s="49">
        <f>'Рейтинговая таблица организаций'!AC105</f>
        <v>0</v>
      </c>
      <c r="AJ116" s="49" t="s">
        <v>270</v>
      </c>
      <c r="AK116" s="49">
        <f>'Рейтинговая таблица организаций'!AH105</f>
        <v>0</v>
      </c>
      <c r="AL116" s="49">
        <f>'Рейтинговая таблица организаций'!AI105</f>
        <v>0</v>
      </c>
      <c r="AM116" s="49" t="s">
        <v>271</v>
      </c>
      <c r="AN116" s="49">
        <f>'Рейтинговая таблица организаций'!AJ105</f>
        <v>0</v>
      </c>
      <c r="AO116" s="49">
        <f>'Рейтинговая таблица организаций'!AK105</f>
        <v>0</v>
      </c>
      <c r="AP116" s="49" t="s">
        <v>272</v>
      </c>
      <c r="AQ116" s="49">
        <f>'Рейтинговая таблица организаций'!AL105</f>
        <v>0</v>
      </c>
      <c r="AR116" s="49">
        <f>'Рейтинговая таблица организаций'!AM105</f>
        <v>0</v>
      </c>
      <c r="AS116" s="49" t="s">
        <v>273</v>
      </c>
      <c r="AT116" s="49">
        <f>'Рейтинговая таблица организаций'!AR105</f>
        <v>0</v>
      </c>
      <c r="AU116" s="49">
        <f>'Рейтинговая таблица организаций'!AS105</f>
        <v>0</v>
      </c>
      <c r="AV116" s="49" t="s">
        <v>274</v>
      </c>
      <c r="AW116" s="49">
        <f>'Рейтинговая таблица организаций'!AT105</f>
        <v>0</v>
      </c>
      <c r="AX116" s="49">
        <f>'Рейтинговая таблица организаций'!AU105</f>
        <v>0</v>
      </c>
      <c r="AY116" s="49" t="s">
        <v>275</v>
      </c>
      <c r="AZ116" s="49">
        <f>'Рейтинговая таблица организаций'!AV105</f>
        <v>0</v>
      </c>
      <c r="BA116" s="49">
        <f>'Рейтинговая таблица организаций'!AW105</f>
        <v>0</v>
      </c>
    </row>
    <row r="117" spans="1:53" ht="15.75" x14ac:dyDescent="0.25">
      <c r="A117" s="110">
        <f>Лист1!A105</f>
        <v>0</v>
      </c>
      <c r="B117" s="46">
        <f>'для bus.gov.ru'!B106</f>
        <v>0</v>
      </c>
      <c r="C117" s="46">
        <f>'для bus.gov.ru'!C106</f>
        <v>0</v>
      </c>
      <c r="D117" s="46">
        <f>'для bus.gov.ru'!D106</f>
        <v>0</v>
      </c>
      <c r="E117" s="46">
        <f>'для bus.gov.ru'!E106</f>
        <v>0</v>
      </c>
      <c r="F117" s="47" t="s">
        <v>264</v>
      </c>
      <c r="G117" s="48">
        <f>'Рейтинговая таблица организаций'!D106</f>
        <v>0</v>
      </c>
      <c r="H117" s="48">
        <f>'Рейтинговая таблица организаций'!E106</f>
        <v>0</v>
      </c>
      <c r="I117" s="47" t="s">
        <v>265</v>
      </c>
      <c r="J117" s="48">
        <f>'Рейтинговая таблица организаций'!F106</f>
        <v>0</v>
      </c>
      <c r="K117" s="48">
        <f>'Рейтинговая таблица организаций'!G106</f>
        <v>0</v>
      </c>
      <c r="L117" s="49" t="str">
        <f>IF('Рейтинговая таблица организаций'!H106&lt;1,"Отсутствуют или не функционируют дистанционные способы взаимодействия",(IF('Рейтинговая таблица организаций'!H106&lt;4,"В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7" s="49">
        <f>'Рейтинговая таблица организаций'!H106</f>
        <v>0</v>
      </c>
      <c r="N117" s="49">
        <f>IF('Рейтинговая таблица организаций'!H106&lt;1,0,(IF('Рейтинговая таблица организаций'!H106&lt;4,30,100)))</f>
        <v>0</v>
      </c>
      <c r="O117" s="49" t="s">
        <v>266</v>
      </c>
      <c r="P117" s="49">
        <f>'Рейтинговая таблица организаций'!I106</f>
        <v>0</v>
      </c>
      <c r="Q117" s="49">
        <f>'Рейтинговая таблица организаций'!J106</f>
        <v>0</v>
      </c>
      <c r="R117" s="49" t="s">
        <v>267</v>
      </c>
      <c r="S117" s="49">
        <f>'Рейтинговая таблица организаций'!K106</f>
        <v>0</v>
      </c>
      <c r="T117" s="49">
        <f>'Рейтинговая таблица организаций'!L106</f>
        <v>0</v>
      </c>
      <c r="U117" s="49" t="str">
        <f>IF('Рейтинговая таблица организаций'!Q106&lt;1,"Отсутствуют комфортные условия",(IF('Рейтинговая таблица организаций'!Q106&lt;5,"Количество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7" s="49">
        <f>'Рейтинговая таблица организаций'!Q106</f>
        <v>0</v>
      </c>
      <c r="W117" s="49">
        <f>IF('Рейтинговая таблица организаций'!Q106&lt;1,0,(IF('Рейтинговая таблица организаций'!Q106&lt;4,20,100)))</f>
        <v>0</v>
      </c>
      <c r="X117" s="49" t="s">
        <v>268</v>
      </c>
      <c r="Y117" s="49">
        <f>'Рейтинговая таблица организаций'!T106</f>
        <v>0</v>
      </c>
      <c r="Z117" s="49">
        <f>'Рейтинговая таблица организаций'!U106</f>
        <v>0</v>
      </c>
      <c r="AA117" s="49" t="str">
        <f>IF('Рейтинговая таблица организаций'!Z106&lt;1,"Отсутствуют условия доступности для инвалидов",(IF('Рейтинговая таблица организаций'!Z106&lt;5,"Количество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7" s="63">
        <f>'Рейтинговая таблица организаций'!Z106</f>
        <v>0</v>
      </c>
      <c r="AC117" s="49">
        <f>IF('Рейтинговая таблица организаций'!Z106&lt;1,0,(IF('Рейтинговая таблица организаций'!Z106&lt;5,20,100)))</f>
        <v>0</v>
      </c>
      <c r="AD117" s="49" t="str">
        <f>IF('Рейтинговая таблица организаций'!AA106&lt;1,"Отсутствуют условия доступности, позволяющие инвалидам получать услуги наравне с другими",(IF('Рейтинговая таблица организаций'!AA106&lt;5,"Количество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7" s="49">
        <f>'Рейтинговая таблица организаций'!AA106</f>
        <v>0</v>
      </c>
      <c r="AF117" s="49">
        <f>IF('Рейтинговая таблица организаций'!AA106&lt;1,0,(IF('Рейтинговая таблица организаций'!AA106&lt;5,20,100)))</f>
        <v>0</v>
      </c>
      <c r="AG117" s="49" t="s">
        <v>269</v>
      </c>
      <c r="AH117" s="49">
        <f>'Рейтинговая таблица организаций'!AB106</f>
        <v>0</v>
      </c>
      <c r="AI117" s="49">
        <f>'Рейтинговая таблица организаций'!AC106</f>
        <v>0</v>
      </c>
      <c r="AJ117" s="49" t="s">
        <v>270</v>
      </c>
      <c r="AK117" s="49">
        <f>'Рейтинговая таблица организаций'!AH106</f>
        <v>0</v>
      </c>
      <c r="AL117" s="49">
        <f>'Рейтинговая таблица организаций'!AI106</f>
        <v>0</v>
      </c>
      <c r="AM117" s="49" t="s">
        <v>271</v>
      </c>
      <c r="AN117" s="49">
        <f>'Рейтинговая таблица организаций'!AJ106</f>
        <v>0</v>
      </c>
      <c r="AO117" s="49">
        <f>'Рейтинговая таблица организаций'!AK106</f>
        <v>0</v>
      </c>
      <c r="AP117" s="49" t="s">
        <v>272</v>
      </c>
      <c r="AQ117" s="49">
        <f>'Рейтинговая таблица организаций'!AL106</f>
        <v>0</v>
      </c>
      <c r="AR117" s="49">
        <f>'Рейтинговая таблица организаций'!AM106</f>
        <v>0</v>
      </c>
      <c r="AS117" s="49" t="s">
        <v>273</v>
      </c>
      <c r="AT117" s="49">
        <f>'Рейтинговая таблица организаций'!AR106</f>
        <v>0</v>
      </c>
      <c r="AU117" s="49">
        <f>'Рейтинговая таблица организаций'!AS106</f>
        <v>0</v>
      </c>
      <c r="AV117" s="49" t="s">
        <v>274</v>
      </c>
      <c r="AW117" s="49">
        <f>'Рейтинговая таблица организаций'!AT106</f>
        <v>0</v>
      </c>
      <c r="AX117" s="49">
        <f>'Рейтинговая таблица организаций'!AU106</f>
        <v>0</v>
      </c>
      <c r="AY117" s="49" t="s">
        <v>275</v>
      </c>
      <c r="AZ117" s="49">
        <f>'Рейтинговая таблица организаций'!AV106</f>
        <v>0</v>
      </c>
      <c r="BA117" s="49">
        <f>'Рейтинговая таблица организаций'!AW106</f>
        <v>0</v>
      </c>
    </row>
    <row r="118" spans="1:53" ht="15.75" x14ac:dyDescent="0.25">
      <c r="A118" s="110">
        <f>Лист1!A106</f>
        <v>0</v>
      </c>
      <c r="B118" s="46">
        <f>'для bus.gov.ru'!B107</f>
        <v>0</v>
      </c>
      <c r="C118" s="46">
        <f>'для bus.gov.ru'!C107</f>
        <v>0</v>
      </c>
      <c r="D118" s="46">
        <f>'для bus.gov.ru'!D107</f>
        <v>0</v>
      </c>
      <c r="E118" s="46">
        <f>'для bus.gov.ru'!E107</f>
        <v>0</v>
      </c>
      <c r="F118" s="47" t="s">
        <v>264</v>
      </c>
      <c r="G118" s="48">
        <f>'Рейтинговая таблица организаций'!D107</f>
        <v>0</v>
      </c>
      <c r="H118" s="48">
        <f>'Рейтинговая таблица организаций'!E107</f>
        <v>0</v>
      </c>
      <c r="I118" s="47" t="s">
        <v>265</v>
      </c>
      <c r="J118" s="48">
        <f>'Рейтинговая таблица организаций'!F107</f>
        <v>0</v>
      </c>
      <c r="K118" s="48">
        <f>'Рейтинговая таблица организаций'!G107</f>
        <v>0</v>
      </c>
      <c r="L118" s="49" t="str">
        <f>IF('Рейтинговая таблица организаций'!H107&lt;1,"Отсутствуют или не функционируют дистанционные способы взаимодействия",(IF('Рейтинговая таблица организаций'!H107&lt;4,"В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8" s="49">
        <f>'Рейтинговая таблица организаций'!H107</f>
        <v>0</v>
      </c>
      <c r="N118" s="49">
        <f>IF('Рейтинговая таблица организаций'!H107&lt;1,0,(IF('Рейтинговая таблица организаций'!H107&lt;4,30,100)))</f>
        <v>0</v>
      </c>
      <c r="O118" s="49" t="s">
        <v>266</v>
      </c>
      <c r="P118" s="49">
        <f>'Рейтинговая таблица организаций'!I107</f>
        <v>0</v>
      </c>
      <c r="Q118" s="49">
        <f>'Рейтинговая таблица организаций'!J107</f>
        <v>0</v>
      </c>
      <c r="R118" s="49" t="s">
        <v>267</v>
      </c>
      <c r="S118" s="49">
        <f>'Рейтинговая таблица организаций'!K107</f>
        <v>0</v>
      </c>
      <c r="T118" s="49">
        <f>'Рейтинговая таблица организаций'!L107</f>
        <v>0</v>
      </c>
      <c r="U118" s="49" t="str">
        <f>IF('Рейтинговая таблица организаций'!Q107&lt;1,"Отсутствуют комфортные условия",(IF('Рейтинговая таблица организаций'!Q107&lt;5,"Количество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8" s="49">
        <f>'Рейтинговая таблица организаций'!Q107</f>
        <v>0</v>
      </c>
      <c r="W118" s="49">
        <f>IF('Рейтинговая таблица организаций'!Q107&lt;1,0,(IF('Рейтинговая таблица организаций'!Q107&lt;4,20,100)))</f>
        <v>0</v>
      </c>
      <c r="X118" s="49" t="s">
        <v>268</v>
      </c>
      <c r="Y118" s="49">
        <f>'Рейтинговая таблица организаций'!T107</f>
        <v>0</v>
      </c>
      <c r="Z118" s="49">
        <f>'Рейтинговая таблица организаций'!U107</f>
        <v>0</v>
      </c>
      <c r="AA118" s="49" t="str">
        <f>IF('Рейтинговая таблица организаций'!Z107&lt;1,"Отсутствуют условия доступности для инвалидов",(IF('Рейтинговая таблица организаций'!Z107&lt;5,"Количество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8" s="63">
        <f>'Рейтинговая таблица организаций'!Z107</f>
        <v>0</v>
      </c>
      <c r="AC118" s="49">
        <f>IF('Рейтинговая таблица организаций'!Z107&lt;1,0,(IF('Рейтинговая таблица организаций'!Z107&lt;5,20,100)))</f>
        <v>0</v>
      </c>
      <c r="AD118" s="49" t="str">
        <f>IF('Рейтинговая таблица организаций'!AA107&lt;1,"Отсутствуют условия доступности, позволяющие инвалидам получать услуги наравне с другими",(IF('Рейтинговая таблица организаций'!AA107&lt;5,"Количество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8" s="49">
        <f>'Рейтинговая таблица организаций'!AA107</f>
        <v>0</v>
      </c>
      <c r="AF118" s="49">
        <f>IF('Рейтинговая таблица организаций'!AA107&lt;1,0,(IF('Рейтинговая таблица организаций'!AA107&lt;5,20,100)))</f>
        <v>0</v>
      </c>
      <c r="AG118" s="49" t="s">
        <v>269</v>
      </c>
      <c r="AH118" s="49">
        <f>'Рейтинговая таблица организаций'!AB107</f>
        <v>0</v>
      </c>
      <c r="AI118" s="49">
        <f>'Рейтинговая таблица организаций'!AC107</f>
        <v>0</v>
      </c>
      <c r="AJ118" s="49" t="s">
        <v>270</v>
      </c>
      <c r="AK118" s="49">
        <f>'Рейтинговая таблица организаций'!AH107</f>
        <v>0</v>
      </c>
      <c r="AL118" s="49">
        <f>'Рейтинговая таблица организаций'!AI107</f>
        <v>0</v>
      </c>
      <c r="AM118" s="49" t="s">
        <v>271</v>
      </c>
      <c r="AN118" s="49">
        <f>'Рейтинговая таблица организаций'!AJ107</f>
        <v>0</v>
      </c>
      <c r="AO118" s="49">
        <f>'Рейтинговая таблица организаций'!AK107</f>
        <v>0</v>
      </c>
      <c r="AP118" s="49" t="s">
        <v>272</v>
      </c>
      <c r="AQ118" s="49">
        <f>'Рейтинговая таблица организаций'!AL107</f>
        <v>0</v>
      </c>
      <c r="AR118" s="49">
        <f>'Рейтинговая таблица организаций'!AM107</f>
        <v>0</v>
      </c>
      <c r="AS118" s="49" t="s">
        <v>273</v>
      </c>
      <c r="AT118" s="49">
        <f>'Рейтинговая таблица организаций'!AR107</f>
        <v>0</v>
      </c>
      <c r="AU118" s="49">
        <f>'Рейтинговая таблица организаций'!AS107</f>
        <v>0</v>
      </c>
      <c r="AV118" s="49" t="s">
        <v>274</v>
      </c>
      <c r="AW118" s="49">
        <f>'Рейтинговая таблица организаций'!AT107</f>
        <v>0</v>
      </c>
      <c r="AX118" s="49">
        <f>'Рейтинговая таблица организаций'!AU107</f>
        <v>0</v>
      </c>
      <c r="AY118" s="49" t="s">
        <v>275</v>
      </c>
      <c r="AZ118" s="49">
        <f>'Рейтинговая таблица организаций'!AV107</f>
        <v>0</v>
      </c>
      <c r="BA118" s="49">
        <f>'Рейтинговая таблица организаций'!AW107</f>
        <v>0</v>
      </c>
    </row>
    <row r="119" spans="1:53" ht="15.75" x14ac:dyDescent="0.25">
      <c r="A119" s="110">
        <f>Лист1!A107</f>
        <v>0</v>
      </c>
      <c r="B119" s="46">
        <f>'для bus.gov.ru'!B108</f>
        <v>0</v>
      </c>
      <c r="C119" s="46">
        <f>'для bus.gov.ru'!C108</f>
        <v>0</v>
      </c>
      <c r="D119" s="46">
        <f>'для bus.gov.ru'!D108</f>
        <v>0</v>
      </c>
      <c r="E119" s="46">
        <f>'для bus.gov.ru'!E108</f>
        <v>0</v>
      </c>
      <c r="F119" s="47" t="s">
        <v>264</v>
      </c>
      <c r="G119" s="48">
        <f>'Рейтинговая таблица организаций'!D108</f>
        <v>0</v>
      </c>
      <c r="H119" s="48">
        <f>'Рейтинговая таблица организаций'!E108</f>
        <v>0</v>
      </c>
      <c r="I119" s="47" t="s">
        <v>265</v>
      </c>
      <c r="J119" s="48">
        <f>'Рейтинговая таблица организаций'!F108</f>
        <v>0</v>
      </c>
      <c r="K119" s="48">
        <f>'Рейтинговая таблица организаций'!G108</f>
        <v>0</v>
      </c>
      <c r="L119" s="49" t="str">
        <f>IF('Рейтинговая таблица организаций'!H108&lt;1,"Отсутствуют или не функционируют дистанционные способы взаимодействия",(IF('Рейтинговая таблица организаций'!H108&lt;4,"В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19" s="49">
        <f>'Рейтинговая таблица организаций'!H108</f>
        <v>0</v>
      </c>
      <c r="N119" s="49">
        <f>IF('Рейтинговая таблица организаций'!H108&lt;1,0,(IF('Рейтинговая таблица организаций'!H108&lt;4,30,100)))</f>
        <v>0</v>
      </c>
      <c r="O119" s="49" t="s">
        <v>266</v>
      </c>
      <c r="P119" s="49">
        <f>'Рейтинговая таблица организаций'!I108</f>
        <v>0</v>
      </c>
      <c r="Q119" s="49">
        <f>'Рейтинговая таблица организаций'!J108</f>
        <v>0</v>
      </c>
      <c r="R119" s="49" t="s">
        <v>267</v>
      </c>
      <c r="S119" s="49">
        <f>'Рейтинговая таблица организаций'!K108</f>
        <v>0</v>
      </c>
      <c r="T119" s="49">
        <f>'Рейтинговая таблица организаций'!L108</f>
        <v>0</v>
      </c>
      <c r="U119" s="49" t="str">
        <f>IF('Рейтинговая таблица организаций'!Q108&lt;1,"Отсутствуют комфортные условия",(IF('Рейтинговая таблица организаций'!Q108&lt;5,"Количество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19" s="49">
        <f>'Рейтинговая таблица организаций'!Q108</f>
        <v>0</v>
      </c>
      <c r="W119" s="49">
        <f>IF('Рейтинговая таблица организаций'!Q108&lt;1,0,(IF('Рейтинговая таблица организаций'!Q108&lt;4,20,100)))</f>
        <v>0</v>
      </c>
      <c r="X119" s="49" t="s">
        <v>268</v>
      </c>
      <c r="Y119" s="49">
        <f>'Рейтинговая таблица организаций'!T108</f>
        <v>0</v>
      </c>
      <c r="Z119" s="49">
        <f>'Рейтинговая таблица организаций'!U108</f>
        <v>0</v>
      </c>
      <c r="AA119" s="49" t="str">
        <f>IF('Рейтинговая таблица организаций'!Z108&lt;1,"Отсутствуют условия доступности для инвалидов",(IF('Рейтинговая таблица организаций'!Z108&lt;5,"Количество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19" s="63">
        <f>'Рейтинговая таблица организаций'!Z108</f>
        <v>0</v>
      </c>
      <c r="AC119" s="49">
        <f>IF('Рейтинговая таблица организаций'!Z108&lt;1,0,(IF('Рейтинговая таблица организаций'!Z108&lt;5,20,100)))</f>
        <v>0</v>
      </c>
      <c r="AD119" s="49" t="str">
        <f>IF('Рейтинговая таблица организаций'!AA108&lt;1,"Отсутствуют условия доступности, позволяющие инвалидам получать услуги наравне с другими",(IF('Рейтинговая таблица организаций'!AA108&lt;5,"Количество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19" s="49">
        <f>'Рейтинговая таблица организаций'!AA108</f>
        <v>0</v>
      </c>
      <c r="AF119" s="49">
        <f>IF('Рейтинговая таблица организаций'!AA108&lt;1,0,(IF('Рейтинговая таблица организаций'!AA108&lt;5,20,100)))</f>
        <v>0</v>
      </c>
      <c r="AG119" s="49" t="s">
        <v>269</v>
      </c>
      <c r="AH119" s="49">
        <f>'Рейтинговая таблица организаций'!AB108</f>
        <v>0</v>
      </c>
      <c r="AI119" s="49">
        <f>'Рейтинговая таблица организаций'!AC108</f>
        <v>0</v>
      </c>
      <c r="AJ119" s="49" t="s">
        <v>270</v>
      </c>
      <c r="AK119" s="49">
        <f>'Рейтинговая таблица организаций'!AH108</f>
        <v>0</v>
      </c>
      <c r="AL119" s="49">
        <f>'Рейтинговая таблица организаций'!AI108</f>
        <v>0</v>
      </c>
      <c r="AM119" s="49" t="s">
        <v>271</v>
      </c>
      <c r="AN119" s="49">
        <f>'Рейтинговая таблица организаций'!AJ108</f>
        <v>0</v>
      </c>
      <c r="AO119" s="49">
        <f>'Рейтинговая таблица организаций'!AK108</f>
        <v>0</v>
      </c>
      <c r="AP119" s="49" t="s">
        <v>272</v>
      </c>
      <c r="AQ119" s="49">
        <f>'Рейтинговая таблица организаций'!AL108</f>
        <v>0</v>
      </c>
      <c r="AR119" s="49">
        <f>'Рейтинговая таблица организаций'!AM108</f>
        <v>0</v>
      </c>
      <c r="AS119" s="49" t="s">
        <v>273</v>
      </c>
      <c r="AT119" s="49">
        <f>'Рейтинговая таблица организаций'!AR108</f>
        <v>0</v>
      </c>
      <c r="AU119" s="49">
        <f>'Рейтинговая таблица организаций'!AS108</f>
        <v>0</v>
      </c>
      <c r="AV119" s="49" t="s">
        <v>274</v>
      </c>
      <c r="AW119" s="49">
        <f>'Рейтинговая таблица организаций'!AT108</f>
        <v>0</v>
      </c>
      <c r="AX119" s="49">
        <f>'Рейтинговая таблица организаций'!AU108</f>
        <v>0</v>
      </c>
      <c r="AY119" s="49" t="s">
        <v>275</v>
      </c>
      <c r="AZ119" s="49">
        <f>'Рейтинговая таблица организаций'!AV108</f>
        <v>0</v>
      </c>
      <c r="BA119" s="49">
        <f>'Рейтинговая таблица организаций'!AW108</f>
        <v>0</v>
      </c>
    </row>
    <row r="120" spans="1:53" ht="15.75" x14ac:dyDescent="0.25">
      <c r="A120" s="110">
        <f>Лист1!A108</f>
        <v>0</v>
      </c>
      <c r="B120" s="46">
        <f>'для bus.gov.ru'!B109</f>
        <v>0</v>
      </c>
      <c r="C120" s="46">
        <f>'для bus.gov.ru'!C109</f>
        <v>0</v>
      </c>
      <c r="D120" s="46">
        <f>'для bus.gov.ru'!D109</f>
        <v>0</v>
      </c>
      <c r="E120" s="46">
        <f>'для bus.gov.ru'!E109</f>
        <v>0</v>
      </c>
      <c r="F120" s="47" t="s">
        <v>264</v>
      </c>
      <c r="G120" s="48">
        <f>'Рейтинговая таблица организаций'!D109</f>
        <v>0</v>
      </c>
      <c r="H120" s="48">
        <f>'Рейтинговая таблица организаций'!E109</f>
        <v>0</v>
      </c>
      <c r="I120" s="47" t="s">
        <v>265</v>
      </c>
      <c r="J120" s="48">
        <f>'Рейтинговая таблица организаций'!F109</f>
        <v>0</v>
      </c>
      <c r="K120" s="48">
        <f>'Рейтинговая таблица организаций'!G109</f>
        <v>0</v>
      </c>
      <c r="L120" s="49" t="str">
        <f>IF('Рейтинговая таблица организаций'!H109&lt;1,"Отсутствуют или не функционируют дистанционные способы взаимодействия",(IF('Рейтинговая таблица организаций'!H109&lt;4,"В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0" s="49">
        <f>'Рейтинговая таблица организаций'!H109</f>
        <v>0</v>
      </c>
      <c r="N120" s="49">
        <f>IF('Рейтинговая таблица организаций'!H109&lt;1,0,(IF('Рейтинговая таблица организаций'!H109&lt;4,30,100)))</f>
        <v>0</v>
      </c>
      <c r="O120" s="49" t="s">
        <v>266</v>
      </c>
      <c r="P120" s="49">
        <f>'Рейтинговая таблица организаций'!I109</f>
        <v>0</v>
      </c>
      <c r="Q120" s="49">
        <f>'Рейтинговая таблица организаций'!J109</f>
        <v>0</v>
      </c>
      <c r="R120" s="49" t="s">
        <v>267</v>
      </c>
      <c r="S120" s="49">
        <f>'Рейтинговая таблица организаций'!K109</f>
        <v>0</v>
      </c>
      <c r="T120" s="49">
        <f>'Рейтинговая таблица организаций'!L109</f>
        <v>0</v>
      </c>
      <c r="U120" s="49" t="str">
        <f>IF('Рейтинговая таблица организаций'!Q109&lt;1,"Отсутствуют комфортные условия",(IF('Рейтинговая таблица организаций'!Q109&lt;5,"Количество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0" s="49">
        <f>'Рейтинговая таблица организаций'!Q109</f>
        <v>0</v>
      </c>
      <c r="W120" s="49">
        <f>IF('Рейтинговая таблица организаций'!Q109&lt;1,0,(IF('Рейтинговая таблица организаций'!Q109&lt;4,20,100)))</f>
        <v>0</v>
      </c>
      <c r="X120" s="49" t="s">
        <v>268</v>
      </c>
      <c r="Y120" s="49">
        <f>'Рейтинговая таблица организаций'!T109</f>
        <v>0</v>
      </c>
      <c r="Z120" s="49">
        <f>'Рейтинговая таблица организаций'!U109</f>
        <v>0</v>
      </c>
      <c r="AA120" s="49" t="str">
        <f>IF('Рейтинговая таблица организаций'!Z109&lt;1,"Отсутствуют условия доступности для инвалидов",(IF('Рейтинговая таблица организаций'!Z109&lt;5,"Количество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0" s="63">
        <f>'Рейтинговая таблица организаций'!Z109</f>
        <v>0</v>
      </c>
      <c r="AC120" s="49">
        <f>IF('Рейтинговая таблица организаций'!Z109&lt;1,0,(IF('Рейтинговая таблица организаций'!Z109&lt;5,20,100)))</f>
        <v>0</v>
      </c>
      <c r="AD120" s="49" t="str">
        <f>IF('Рейтинговая таблица организаций'!AA109&lt;1,"Отсутствуют условия доступности, позволяющие инвалидам получать услуги наравне с другими",(IF('Рейтинговая таблица организаций'!AA109&lt;5,"Количество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0" s="49">
        <f>'Рейтинговая таблица организаций'!AA109</f>
        <v>0</v>
      </c>
      <c r="AF120" s="49">
        <f>IF('Рейтинговая таблица организаций'!AA109&lt;1,0,(IF('Рейтинговая таблица организаций'!AA109&lt;5,20,100)))</f>
        <v>0</v>
      </c>
      <c r="AG120" s="49" t="s">
        <v>269</v>
      </c>
      <c r="AH120" s="49">
        <f>'Рейтинговая таблица организаций'!AB109</f>
        <v>0</v>
      </c>
      <c r="AI120" s="49">
        <f>'Рейтинговая таблица организаций'!AC109</f>
        <v>0</v>
      </c>
      <c r="AJ120" s="49" t="s">
        <v>270</v>
      </c>
      <c r="AK120" s="49">
        <f>'Рейтинговая таблица организаций'!AH109</f>
        <v>0</v>
      </c>
      <c r="AL120" s="49">
        <f>'Рейтинговая таблица организаций'!AI109</f>
        <v>0</v>
      </c>
      <c r="AM120" s="49" t="s">
        <v>271</v>
      </c>
      <c r="AN120" s="49">
        <f>'Рейтинговая таблица организаций'!AJ109</f>
        <v>0</v>
      </c>
      <c r="AO120" s="49">
        <f>'Рейтинговая таблица организаций'!AK109</f>
        <v>0</v>
      </c>
      <c r="AP120" s="49" t="s">
        <v>272</v>
      </c>
      <c r="AQ120" s="49">
        <f>'Рейтинговая таблица организаций'!AL109</f>
        <v>0</v>
      </c>
      <c r="AR120" s="49">
        <f>'Рейтинговая таблица организаций'!AM109</f>
        <v>0</v>
      </c>
      <c r="AS120" s="49" t="s">
        <v>273</v>
      </c>
      <c r="AT120" s="49">
        <f>'Рейтинговая таблица организаций'!AR109</f>
        <v>0</v>
      </c>
      <c r="AU120" s="49">
        <f>'Рейтинговая таблица организаций'!AS109</f>
        <v>0</v>
      </c>
      <c r="AV120" s="49" t="s">
        <v>274</v>
      </c>
      <c r="AW120" s="49">
        <f>'Рейтинговая таблица организаций'!AT109</f>
        <v>0</v>
      </c>
      <c r="AX120" s="49">
        <f>'Рейтинговая таблица организаций'!AU109</f>
        <v>0</v>
      </c>
      <c r="AY120" s="49" t="s">
        <v>275</v>
      </c>
      <c r="AZ120" s="49">
        <f>'Рейтинговая таблица организаций'!AV109</f>
        <v>0</v>
      </c>
      <c r="BA120" s="49">
        <f>'Рейтинговая таблица организаций'!AW109</f>
        <v>0</v>
      </c>
    </row>
    <row r="121" spans="1:53" ht="15.75" x14ac:dyDescent="0.25">
      <c r="A121" s="110">
        <f>Лист1!A109</f>
        <v>0</v>
      </c>
      <c r="B121" s="46">
        <f>'для bus.gov.ru'!B110</f>
        <v>0</v>
      </c>
      <c r="C121" s="46">
        <f>'для bus.gov.ru'!C110</f>
        <v>0</v>
      </c>
      <c r="D121" s="46">
        <f>'для bus.gov.ru'!D110</f>
        <v>0</v>
      </c>
      <c r="E121" s="46">
        <f>'для bus.gov.ru'!E110</f>
        <v>0</v>
      </c>
      <c r="F121" s="47" t="s">
        <v>264</v>
      </c>
      <c r="G121" s="48">
        <f>'Рейтинговая таблица организаций'!D110</f>
        <v>0</v>
      </c>
      <c r="H121" s="48">
        <f>'Рейтинговая таблица организаций'!E110</f>
        <v>0</v>
      </c>
      <c r="I121" s="47" t="s">
        <v>265</v>
      </c>
      <c r="J121" s="48">
        <f>'Рейтинговая таблица организаций'!F110</f>
        <v>0</v>
      </c>
      <c r="K121" s="48">
        <f>'Рейтинговая таблица организаций'!G110</f>
        <v>0</v>
      </c>
      <c r="L121" s="49" t="str">
        <f>IF('Рейтинговая таблица организаций'!H110&lt;1,"Отсутствуют или не функционируют дистанционные способы взаимодействия",(IF('Рейтинговая таблица организаций'!H110&lt;4,"В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1" s="49">
        <f>'Рейтинговая таблица организаций'!H110</f>
        <v>0</v>
      </c>
      <c r="N121" s="49">
        <f>IF('Рейтинговая таблица организаций'!H110&lt;1,0,(IF('Рейтинговая таблица организаций'!H110&lt;4,30,100)))</f>
        <v>0</v>
      </c>
      <c r="O121" s="49" t="s">
        <v>266</v>
      </c>
      <c r="P121" s="49">
        <f>'Рейтинговая таблица организаций'!I110</f>
        <v>0</v>
      </c>
      <c r="Q121" s="49">
        <f>'Рейтинговая таблица организаций'!J110</f>
        <v>0</v>
      </c>
      <c r="R121" s="49" t="s">
        <v>267</v>
      </c>
      <c r="S121" s="49">
        <f>'Рейтинговая таблица организаций'!K110</f>
        <v>0</v>
      </c>
      <c r="T121" s="49">
        <f>'Рейтинговая таблица организаций'!L110</f>
        <v>0</v>
      </c>
      <c r="U121" s="49" t="str">
        <f>IF('Рейтинговая таблица организаций'!Q110&lt;1,"Отсутствуют комфортные условия",(IF('Рейтинговая таблица организаций'!Q110&lt;5,"Количество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1" s="49">
        <f>'Рейтинговая таблица организаций'!Q110</f>
        <v>0</v>
      </c>
      <c r="W121" s="49">
        <f>IF('Рейтинговая таблица организаций'!Q110&lt;1,0,(IF('Рейтинговая таблица организаций'!Q110&lt;4,20,100)))</f>
        <v>0</v>
      </c>
      <c r="X121" s="49" t="s">
        <v>268</v>
      </c>
      <c r="Y121" s="49">
        <f>'Рейтинговая таблица организаций'!T110</f>
        <v>0</v>
      </c>
      <c r="Z121" s="49">
        <f>'Рейтинговая таблица организаций'!U110</f>
        <v>0</v>
      </c>
      <c r="AA121" s="49" t="str">
        <f>IF('Рейтинговая таблица организаций'!Z110&lt;1,"Отсутствуют условия доступности для инвалидов",(IF('Рейтинговая таблица организаций'!Z110&lt;5,"Количество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1" s="63">
        <f>'Рейтинговая таблица организаций'!Z110</f>
        <v>0</v>
      </c>
      <c r="AC121" s="49">
        <f>IF('Рейтинговая таблица организаций'!Z110&lt;1,0,(IF('Рейтинговая таблица организаций'!Z110&lt;5,20,100)))</f>
        <v>0</v>
      </c>
      <c r="AD121" s="49" t="str">
        <f>IF('Рейтинговая таблица организаций'!AA110&lt;1,"Отсутствуют условия доступности, позволяющие инвалидам получать услуги наравне с другими",(IF('Рейтинговая таблица организаций'!AA110&lt;5,"Количество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1" s="49">
        <f>'Рейтинговая таблица организаций'!AA110</f>
        <v>0</v>
      </c>
      <c r="AF121" s="49">
        <f>IF('Рейтинговая таблица организаций'!AA110&lt;1,0,(IF('Рейтинговая таблица организаций'!AA110&lt;5,20,100)))</f>
        <v>0</v>
      </c>
      <c r="AG121" s="49" t="s">
        <v>269</v>
      </c>
      <c r="AH121" s="49">
        <f>'Рейтинговая таблица организаций'!AB110</f>
        <v>0</v>
      </c>
      <c r="AI121" s="49">
        <f>'Рейтинговая таблица организаций'!AC110</f>
        <v>0</v>
      </c>
      <c r="AJ121" s="49" t="s">
        <v>270</v>
      </c>
      <c r="AK121" s="49">
        <f>'Рейтинговая таблица организаций'!AH110</f>
        <v>0</v>
      </c>
      <c r="AL121" s="49">
        <f>'Рейтинговая таблица организаций'!AI110</f>
        <v>0</v>
      </c>
      <c r="AM121" s="49" t="s">
        <v>271</v>
      </c>
      <c r="AN121" s="49">
        <f>'Рейтинговая таблица организаций'!AJ110</f>
        <v>0</v>
      </c>
      <c r="AO121" s="49">
        <f>'Рейтинговая таблица организаций'!AK110</f>
        <v>0</v>
      </c>
      <c r="AP121" s="49" t="s">
        <v>272</v>
      </c>
      <c r="AQ121" s="49">
        <f>'Рейтинговая таблица организаций'!AL110</f>
        <v>0</v>
      </c>
      <c r="AR121" s="49">
        <f>'Рейтинговая таблица организаций'!AM110</f>
        <v>0</v>
      </c>
      <c r="AS121" s="49" t="s">
        <v>273</v>
      </c>
      <c r="AT121" s="49">
        <f>'Рейтинговая таблица организаций'!AR110</f>
        <v>0</v>
      </c>
      <c r="AU121" s="49">
        <f>'Рейтинговая таблица организаций'!AS110</f>
        <v>0</v>
      </c>
      <c r="AV121" s="49" t="s">
        <v>274</v>
      </c>
      <c r="AW121" s="49">
        <f>'Рейтинговая таблица организаций'!AT110</f>
        <v>0</v>
      </c>
      <c r="AX121" s="49">
        <f>'Рейтинговая таблица организаций'!AU110</f>
        <v>0</v>
      </c>
      <c r="AY121" s="49" t="s">
        <v>275</v>
      </c>
      <c r="AZ121" s="49">
        <f>'Рейтинговая таблица организаций'!AV110</f>
        <v>0</v>
      </c>
      <c r="BA121" s="49">
        <f>'Рейтинговая таблица организаций'!AW110</f>
        <v>0</v>
      </c>
    </row>
    <row r="122" spans="1:53" ht="15.75" x14ac:dyDescent="0.25">
      <c r="A122" s="110">
        <f>Лист1!A110</f>
        <v>0</v>
      </c>
      <c r="B122" s="46">
        <f>'для bus.gov.ru'!B111</f>
        <v>0</v>
      </c>
      <c r="C122" s="46">
        <f>'для bus.gov.ru'!C111</f>
        <v>0</v>
      </c>
      <c r="D122" s="46">
        <f>'для bus.gov.ru'!D111</f>
        <v>0</v>
      </c>
      <c r="E122" s="46">
        <f>'для bus.gov.ru'!E111</f>
        <v>0</v>
      </c>
      <c r="F122" s="47" t="s">
        <v>264</v>
      </c>
      <c r="G122" s="48">
        <f>'Рейтинговая таблица организаций'!D111</f>
        <v>0</v>
      </c>
      <c r="H122" s="48">
        <f>'Рейтинговая таблица организаций'!E111</f>
        <v>0</v>
      </c>
      <c r="I122" s="47" t="s">
        <v>265</v>
      </c>
      <c r="J122" s="48">
        <f>'Рейтинговая таблица организаций'!F111</f>
        <v>0</v>
      </c>
      <c r="K122" s="48">
        <f>'Рейтинговая таблица организаций'!G111</f>
        <v>0</v>
      </c>
      <c r="L122" s="49" t="str">
        <f>IF('Рейтинговая таблица организаций'!H111&lt;1,"Отсутствуют или не функционируют дистанционные способы взаимодействия",(IF('Рейтинговая таблица организаций'!H111&lt;4,"В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2" s="49">
        <f>'Рейтинговая таблица организаций'!H111</f>
        <v>0</v>
      </c>
      <c r="N122" s="49">
        <f>IF('Рейтинговая таблица организаций'!H111&lt;1,0,(IF('Рейтинговая таблица организаций'!H111&lt;4,30,100)))</f>
        <v>0</v>
      </c>
      <c r="O122" s="49" t="s">
        <v>266</v>
      </c>
      <c r="P122" s="49">
        <f>'Рейтинговая таблица организаций'!I111</f>
        <v>0</v>
      </c>
      <c r="Q122" s="49">
        <f>'Рейтинговая таблица организаций'!J111</f>
        <v>0</v>
      </c>
      <c r="R122" s="49" t="s">
        <v>267</v>
      </c>
      <c r="S122" s="49">
        <f>'Рейтинговая таблица организаций'!K111</f>
        <v>0</v>
      </c>
      <c r="T122" s="49">
        <f>'Рейтинговая таблица организаций'!L111</f>
        <v>0</v>
      </c>
      <c r="U122" s="49" t="str">
        <f>IF('Рейтинговая таблица организаций'!Q111&lt;1,"Отсутствуют комфортные условия",(IF('Рейтинговая таблица организаций'!Q111&lt;5,"Количество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2" s="49">
        <f>'Рейтинговая таблица организаций'!Q111</f>
        <v>0</v>
      </c>
      <c r="W122" s="49">
        <f>IF('Рейтинговая таблица организаций'!Q111&lt;1,0,(IF('Рейтинговая таблица организаций'!Q111&lt;4,20,100)))</f>
        <v>0</v>
      </c>
      <c r="X122" s="49" t="s">
        <v>268</v>
      </c>
      <c r="Y122" s="49">
        <f>'Рейтинговая таблица организаций'!T111</f>
        <v>0</v>
      </c>
      <c r="Z122" s="49">
        <f>'Рейтинговая таблица организаций'!U111</f>
        <v>0</v>
      </c>
      <c r="AA122" s="49" t="str">
        <f>IF('Рейтинговая таблица организаций'!Z111&lt;1,"Отсутствуют условия доступности для инвалидов",(IF('Рейтинговая таблица организаций'!Z111&lt;5,"Количество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2" s="63">
        <f>'Рейтинговая таблица организаций'!Z111</f>
        <v>0</v>
      </c>
      <c r="AC122" s="49">
        <f>IF('Рейтинговая таблица организаций'!Z111&lt;1,0,(IF('Рейтинговая таблица организаций'!Z111&lt;5,20,100)))</f>
        <v>0</v>
      </c>
      <c r="AD122" s="49" t="str">
        <f>IF('Рейтинговая таблица организаций'!AA111&lt;1,"Отсутствуют условия доступности, позволяющие инвалидам получать услуги наравне с другими",(IF('Рейтинговая таблица организаций'!AA111&lt;5,"Количество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2" s="49">
        <f>'Рейтинговая таблица организаций'!AA111</f>
        <v>0</v>
      </c>
      <c r="AF122" s="49">
        <f>IF('Рейтинговая таблица организаций'!AA111&lt;1,0,(IF('Рейтинговая таблица организаций'!AA111&lt;5,20,100)))</f>
        <v>0</v>
      </c>
      <c r="AG122" s="49" t="s">
        <v>269</v>
      </c>
      <c r="AH122" s="49">
        <f>'Рейтинговая таблица организаций'!AB111</f>
        <v>0</v>
      </c>
      <c r="AI122" s="49">
        <f>'Рейтинговая таблица организаций'!AC111</f>
        <v>0</v>
      </c>
      <c r="AJ122" s="49" t="s">
        <v>270</v>
      </c>
      <c r="AK122" s="49">
        <f>'Рейтинговая таблица организаций'!AH111</f>
        <v>0</v>
      </c>
      <c r="AL122" s="49">
        <f>'Рейтинговая таблица организаций'!AI111</f>
        <v>0</v>
      </c>
      <c r="AM122" s="49" t="s">
        <v>271</v>
      </c>
      <c r="AN122" s="49">
        <f>'Рейтинговая таблица организаций'!AJ111</f>
        <v>0</v>
      </c>
      <c r="AO122" s="49">
        <f>'Рейтинговая таблица организаций'!AK111</f>
        <v>0</v>
      </c>
      <c r="AP122" s="49" t="s">
        <v>272</v>
      </c>
      <c r="AQ122" s="49">
        <f>'Рейтинговая таблица организаций'!AL111</f>
        <v>0</v>
      </c>
      <c r="AR122" s="49">
        <f>'Рейтинговая таблица организаций'!AM111</f>
        <v>0</v>
      </c>
      <c r="AS122" s="49" t="s">
        <v>273</v>
      </c>
      <c r="AT122" s="49">
        <f>'Рейтинговая таблица организаций'!AR111</f>
        <v>0</v>
      </c>
      <c r="AU122" s="49">
        <f>'Рейтинговая таблица организаций'!AS111</f>
        <v>0</v>
      </c>
      <c r="AV122" s="49" t="s">
        <v>274</v>
      </c>
      <c r="AW122" s="49">
        <f>'Рейтинговая таблица организаций'!AT111</f>
        <v>0</v>
      </c>
      <c r="AX122" s="49">
        <f>'Рейтинговая таблица организаций'!AU111</f>
        <v>0</v>
      </c>
      <c r="AY122" s="49" t="s">
        <v>275</v>
      </c>
      <c r="AZ122" s="49">
        <f>'Рейтинговая таблица организаций'!AV111</f>
        <v>0</v>
      </c>
      <c r="BA122" s="49">
        <f>'Рейтинговая таблица организаций'!AW111</f>
        <v>0</v>
      </c>
    </row>
    <row r="123" spans="1:53" ht="15.75" x14ac:dyDescent="0.25">
      <c r="A123" s="110">
        <f>Лист1!A111</f>
        <v>0</v>
      </c>
      <c r="B123" s="46">
        <f>'для bus.gov.ru'!B112</f>
        <v>0</v>
      </c>
      <c r="C123" s="46">
        <f>'для bus.gov.ru'!C112</f>
        <v>0</v>
      </c>
      <c r="D123" s="46">
        <f>'для bus.gov.ru'!D112</f>
        <v>0</v>
      </c>
      <c r="E123" s="46">
        <f>'для bus.gov.ru'!E112</f>
        <v>0</v>
      </c>
      <c r="F123" s="47" t="s">
        <v>264</v>
      </c>
      <c r="G123" s="48">
        <f>'Рейтинговая таблица организаций'!D112</f>
        <v>0</v>
      </c>
      <c r="H123" s="48">
        <f>'Рейтинговая таблица организаций'!E112</f>
        <v>0</v>
      </c>
      <c r="I123" s="47" t="s">
        <v>265</v>
      </c>
      <c r="J123" s="48">
        <f>'Рейтинговая таблица организаций'!F112</f>
        <v>0</v>
      </c>
      <c r="K123" s="48">
        <f>'Рейтинговая таблица организаций'!G112</f>
        <v>0</v>
      </c>
      <c r="L123" s="49" t="str">
        <f>IF('Рейтинговая таблица организаций'!H112&lt;1,"Отсутствуют или не функционируют дистанционные способы взаимодействия",(IF('Рейтинговая таблица организаций'!H112&lt;4,"В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3" s="49">
        <f>'Рейтинговая таблица организаций'!H112</f>
        <v>0</v>
      </c>
      <c r="N123" s="49">
        <f>IF('Рейтинговая таблица организаций'!H112&lt;1,0,(IF('Рейтинговая таблица организаций'!H112&lt;4,30,100)))</f>
        <v>0</v>
      </c>
      <c r="O123" s="49" t="s">
        <v>266</v>
      </c>
      <c r="P123" s="49">
        <f>'Рейтинговая таблица организаций'!I112</f>
        <v>0</v>
      </c>
      <c r="Q123" s="49">
        <f>'Рейтинговая таблица организаций'!J112</f>
        <v>0</v>
      </c>
      <c r="R123" s="49" t="s">
        <v>267</v>
      </c>
      <c r="S123" s="49">
        <f>'Рейтинговая таблица организаций'!K112</f>
        <v>0</v>
      </c>
      <c r="T123" s="49">
        <f>'Рейтинговая таблица организаций'!L112</f>
        <v>0</v>
      </c>
      <c r="U123" s="49" t="str">
        <f>IF('Рейтинговая таблица организаций'!Q112&lt;1,"Отсутствуют комфортные условия",(IF('Рейтинговая таблица организаций'!Q112&lt;5,"Количество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3" s="49">
        <f>'Рейтинговая таблица организаций'!Q112</f>
        <v>0</v>
      </c>
      <c r="W123" s="49">
        <f>IF('Рейтинговая таблица организаций'!Q112&lt;1,0,(IF('Рейтинговая таблица организаций'!Q112&lt;4,20,100)))</f>
        <v>0</v>
      </c>
      <c r="X123" s="49" t="s">
        <v>268</v>
      </c>
      <c r="Y123" s="49">
        <f>'Рейтинговая таблица организаций'!T112</f>
        <v>0</v>
      </c>
      <c r="Z123" s="49">
        <f>'Рейтинговая таблица организаций'!U112</f>
        <v>0</v>
      </c>
      <c r="AA123" s="49" t="str">
        <f>IF('Рейтинговая таблица организаций'!Z112&lt;1,"Отсутствуют условия доступности для инвалидов",(IF('Рейтинговая таблица организаций'!Z112&lt;5,"Количество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3" s="63">
        <f>'Рейтинговая таблица организаций'!Z112</f>
        <v>0</v>
      </c>
      <c r="AC123" s="49">
        <f>IF('Рейтинговая таблица организаций'!Z112&lt;1,0,(IF('Рейтинговая таблица организаций'!Z112&lt;5,20,100)))</f>
        <v>0</v>
      </c>
      <c r="AD123" s="49" t="str">
        <f>IF('Рейтинговая таблица организаций'!AA112&lt;1,"Отсутствуют условия доступности, позволяющие инвалидам получать услуги наравне с другими",(IF('Рейтинговая таблица организаций'!AA112&lt;5,"Количество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3" s="49">
        <f>'Рейтинговая таблица организаций'!AA112</f>
        <v>0</v>
      </c>
      <c r="AF123" s="49">
        <f>IF('Рейтинговая таблица организаций'!AA112&lt;1,0,(IF('Рейтинговая таблица организаций'!AA112&lt;5,20,100)))</f>
        <v>0</v>
      </c>
      <c r="AG123" s="49" t="s">
        <v>269</v>
      </c>
      <c r="AH123" s="49">
        <f>'Рейтинговая таблица организаций'!AB112</f>
        <v>0</v>
      </c>
      <c r="AI123" s="49">
        <f>'Рейтинговая таблица организаций'!AC112</f>
        <v>0</v>
      </c>
      <c r="AJ123" s="49" t="s">
        <v>270</v>
      </c>
      <c r="AK123" s="49">
        <f>'Рейтинговая таблица организаций'!AH112</f>
        <v>0</v>
      </c>
      <c r="AL123" s="49">
        <f>'Рейтинговая таблица организаций'!AI112</f>
        <v>0</v>
      </c>
      <c r="AM123" s="49" t="s">
        <v>271</v>
      </c>
      <c r="AN123" s="49">
        <f>'Рейтинговая таблица организаций'!AJ112</f>
        <v>0</v>
      </c>
      <c r="AO123" s="49">
        <f>'Рейтинговая таблица организаций'!AK112</f>
        <v>0</v>
      </c>
      <c r="AP123" s="49" t="s">
        <v>272</v>
      </c>
      <c r="AQ123" s="49">
        <f>'Рейтинговая таблица организаций'!AL112</f>
        <v>0</v>
      </c>
      <c r="AR123" s="49">
        <f>'Рейтинговая таблица организаций'!AM112</f>
        <v>0</v>
      </c>
      <c r="AS123" s="49" t="s">
        <v>273</v>
      </c>
      <c r="AT123" s="49">
        <f>'Рейтинговая таблица организаций'!AR112</f>
        <v>0</v>
      </c>
      <c r="AU123" s="49">
        <f>'Рейтинговая таблица организаций'!AS112</f>
        <v>0</v>
      </c>
      <c r="AV123" s="49" t="s">
        <v>274</v>
      </c>
      <c r="AW123" s="49">
        <f>'Рейтинговая таблица организаций'!AT112</f>
        <v>0</v>
      </c>
      <c r="AX123" s="49">
        <f>'Рейтинговая таблица организаций'!AU112</f>
        <v>0</v>
      </c>
      <c r="AY123" s="49" t="s">
        <v>275</v>
      </c>
      <c r="AZ123" s="49">
        <f>'Рейтинговая таблица организаций'!AV112</f>
        <v>0</v>
      </c>
      <c r="BA123" s="49">
        <f>'Рейтинговая таблица организаций'!AW112</f>
        <v>0</v>
      </c>
    </row>
    <row r="124" spans="1:53" ht="15.75" x14ac:dyDescent="0.25">
      <c r="A124" s="110">
        <f>Лист1!A112</f>
        <v>0</v>
      </c>
      <c r="B124" s="46">
        <f>'для bus.gov.ru'!B113</f>
        <v>0</v>
      </c>
      <c r="C124" s="46">
        <f>'для bus.gov.ru'!C113</f>
        <v>0</v>
      </c>
      <c r="D124" s="46">
        <f>'для bus.gov.ru'!D113</f>
        <v>0</v>
      </c>
      <c r="E124" s="46">
        <f>'для bus.gov.ru'!E113</f>
        <v>0</v>
      </c>
      <c r="F124" s="47" t="s">
        <v>264</v>
      </c>
      <c r="G124" s="48">
        <f>'Рейтинговая таблица организаций'!D113</f>
        <v>0</v>
      </c>
      <c r="H124" s="48">
        <f>'Рейтинговая таблица организаций'!E113</f>
        <v>0</v>
      </c>
      <c r="I124" s="47" t="s">
        <v>265</v>
      </c>
      <c r="J124" s="48">
        <f>'Рейтинговая таблица организаций'!F113</f>
        <v>0</v>
      </c>
      <c r="K124" s="48">
        <f>'Рейтинговая таблица организаций'!G113</f>
        <v>0</v>
      </c>
      <c r="L124" s="49" t="str">
        <f>IF('Рейтинговая таблица организаций'!H113&lt;1,"Отсутствуют или не функционируют дистанционные способы взаимодействия",(IF('Рейтинговая таблица организаций'!H113&lt;4,"В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4" s="49">
        <f>'Рейтинговая таблица организаций'!H113</f>
        <v>0</v>
      </c>
      <c r="N124" s="49">
        <f>IF('Рейтинговая таблица организаций'!H113&lt;1,0,(IF('Рейтинговая таблица организаций'!H113&lt;4,30,100)))</f>
        <v>0</v>
      </c>
      <c r="O124" s="49" t="s">
        <v>266</v>
      </c>
      <c r="P124" s="49">
        <f>'Рейтинговая таблица организаций'!I113</f>
        <v>0</v>
      </c>
      <c r="Q124" s="49">
        <f>'Рейтинговая таблица организаций'!J113</f>
        <v>0</v>
      </c>
      <c r="R124" s="49" t="s">
        <v>267</v>
      </c>
      <c r="S124" s="49">
        <f>'Рейтинговая таблица организаций'!K113</f>
        <v>0</v>
      </c>
      <c r="T124" s="49">
        <f>'Рейтинговая таблица организаций'!L113</f>
        <v>0</v>
      </c>
      <c r="U124" s="49" t="str">
        <f>IF('Рейтинговая таблица организаций'!Q113&lt;1,"Отсутствуют комфортные условия",(IF('Рейтинговая таблица организаций'!Q113&lt;5,"Количество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4" s="49">
        <f>'Рейтинговая таблица организаций'!Q113</f>
        <v>0</v>
      </c>
      <c r="W124" s="49">
        <f>IF('Рейтинговая таблица организаций'!Q113&lt;1,0,(IF('Рейтинговая таблица организаций'!Q113&lt;4,20,100)))</f>
        <v>0</v>
      </c>
      <c r="X124" s="49" t="s">
        <v>268</v>
      </c>
      <c r="Y124" s="49">
        <f>'Рейтинговая таблица организаций'!T113</f>
        <v>0</v>
      </c>
      <c r="Z124" s="49">
        <f>'Рейтинговая таблица организаций'!U113</f>
        <v>0</v>
      </c>
      <c r="AA124" s="49" t="str">
        <f>IF('Рейтинговая таблица организаций'!Z113&lt;1,"Отсутствуют условия доступности для инвалидов",(IF('Рейтинговая таблица организаций'!Z113&lt;5,"Количество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4" s="63">
        <f>'Рейтинговая таблица организаций'!Z113</f>
        <v>0</v>
      </c>
      <c r="AC124" s="49">
        <f>IF('Рейтинговая таблица организаций'!Z113&lt;1,0,(IF('Рейтинговая таблица организаций'!Z113&lt;5,20,100)))</f>
        <v>0</v>
      </c>
      <c r="AD124" s="49" t="str">
        <f>IF('Рейтинговая таблица организаций'!AA113&lt;1,"Отсутствуют условия доступности, позволяющие инвалидам получать услуги наравне с другими",(IF('Рейтинговая таблица организаций'!AA113&lt;5,"Количество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4" s="49">
        <f>'Рейтинговая таблица организаций'!AA113</f>
        <v>0</v>
      </c>
      <c r="AF124" s="49">
        <f>IF('Рейтинговая таблица организаций'!AA113&lt;1,0,(IF('Рейтинговая таблица организаций'!AA113&lt;5,20,100)))</f>
        <v>0</v>
      </c>
      <c r="AG124" s="49" t="s">
        <v>269</v>
      </c>
      <c r="AH124" s="49">
        <f>'Рейтинговая таблица организаций'!AB113</f>
        <v>0</v>
      </c>
      <c r="AI124" s="49">
        <f>'Рейтинговая таблица организаций'!AC113</f>
        <v>0</v>
      </c>
      <c r="AJ124" s="49" t="s">
        <v>270</v>
      </c>
      <c r="AK124" s="49">
        <f>'Рейтинговая таблица организаций'!AH113</f>
        <v>0</v>
      </c>
      <c r="AL124" s="49">
        <f>'Рейтинговая таблица организаций'!AI113</f>
        <v>0</v>
      </c>
      <c r="AM124" s="49" t="s">
        <v>271</v>
      </c>
      <c r="AN124" s="49">
        <f>'Рейтинговая таблица организаций'!AJ113</f>
        <v>0</v>
      </c>
      <c r="AO124" s="49">
        <f>'Рейтинговая таблица организаций'!AK113</f>
        <v>0</v>
      </c>
      <c r="AP124" s="49" t="s">
        <v>272</v>
      </c>
      <c r="AQ124" s="49">
        <f>'Рейтинговая таблица организаций'!AL113</f>
        <v>0</v>
      </c>
      <c r="AR124" s="49">
        <f>'Рейтинговая таблица организаций'!AM113</f>
        <v>0</v>
      </c>
      <c r="AS124" s="49" t="s">
        <v>273</v>
      </c>
      <c r="AT124" s="49">
        <f>'Рейтинговая таблица организаций'!AR113</f>
        <v>0</v>
      </c>
      <c r="AU124" s="49">
        <f>'Рейтинговая таблица организаций'!AS113</f>
        <v>0</v>
      </c>
      <c r="AV124" s="49" t="s">
        <v>274</v>
      </c>
      <c r="AW124" s="49">
        <f>'Рейтинговая таблица организаций'!AT113</f>
        <v>0</v>
      </c>
      <c r="AX124" s="49">
        <f>'Рейтинговая таблица организаций'!AU113</f>
        <v>0</v>
      </c>
      <c r="AY124" s="49" t="s">
        <v>275</v>
      </c>
      <c r="AZ124" s="49">
        <f>'Рейтинговая таблица организаций'!AV113</f>
        <v>0</v>
      </c>
      <c r="BA124" s="49">
        <f>'Рейтинговая таблица организаций'!AW113</f>
        <v>0</v>
      </c>
    </row>
    <row r="125" spans="1:53" ht="15.75" x14ac:dyDescent="0.25">
      <c r="A125" s="110">
        <f>Лист1!A113</f>
        <v>0</v>
      </c>
      <c r="B125" s="46">
        <f>'для bus.gov.ru'!B114</f>
        <v>0</v>
      </c>
      <c r="C125" s="46">
        <f>'для bus.gov.ru'!C114</f>
        <v>0</v>
      </c>
      <c r="D125" s="46">
        <f>'для bus.gov.ru'!D114</f>
        <v>0</v>
      </c>
      <c r="E125" s="46">
        <f>'для bus.gov.ru'!E114</f>
        <v>0</v>
      </c>
      <c r="F125" s="47" t="s">
        <v>264</v>
      </c>
      <c r="G125" s="48">
        <f>'Рейтинговая таблица организаций'!D114</f>
        <v>0</v>
      </c>
      <c r="H125" s="48">
        <f>'Рейтинговая таблица организаций'!E114</f>
        <v>0</v>
      </c>
      <c r="I125" s="47" t="s">
        <v>265</v>
      </c>
      <c r="J125" s="48">
        <f>'Рейтинговая таблица организаций'!F114</f>
        <v>0</v>
      </c>
      <c r="K125" s="48">
        <f>'Рейтинговая таблица организаций'!G114</f>
        <v>0</v>
      </c>
      <c r="L125" s="49" t="str">
        <f>IF('Рейтинговая таблица организаций'!H114&lt;1,"Отсутствуют или не функционируют дистанционные способы взаимодействия",(IF('Рейтинговая таблица организаций'!H114&lt;4,"В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5" s="49">
        <f>'Рейтинговая таблица организаций'!H114</f>
        <v>0</v>
      </c>
      <c r="N125" s="49">
        <f>IF('Рейтинговая таблица организаций'!H114&lt;1,0,(IF('Рейтинговая таблица организаций'!H114&lt;4,30,100)))</f>
        <v>0</v>
      </c>
      <c r="O125" s="49" t="s">
        <v>266</v>
      </c>
      <c r="P125" s="49">
        <f>'Рейтинговая таблица организаций'!I114</f>
        <v>0</v>
      </c>
      <c r="Q125" s="49">
        <f>'Рейтинговая таблица организаций'!J114</f>
        <v>0</v>
      </c>
      <c r="R125" s="49" t="s">
        <v>267</v>
      </c>
      <c r="S125" s="49">
        <f>'Рейтинговая таблица организаций'!K114</f>
        <v>0</v>
      </c>
      <c r="T125" s="49">
        <f>'Рейтинговая таблица организаций'!L114</f>
        <v>0</v>
      </c>
      <c r="U125" s="49" t="str">
        <f>IF('Рейтинговая таблица организаций'!Q114&lt;1,"Отсутствуют комфортные условия",(IF('Рейтинговая таблица организаций'!Q114&lt;5,"Количество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5" s="49">
        <f>'Рейтинговая таблица организаций'!Q114</f>
        <v>0</v>
      </c>
      <c r="W125" s="49">
        <f>IF('Рейтинговая таблица организаций'!Q114&lt;1,0,(IF('Рейтинговая таблица организаций'!Q114&lt;4,20,100)))</f>
        <v>0</v>
      </c>
      <c r="X125" s="49" t="s">
        <v>268</v>
      </c>
      <c r="Y125" s="49">
        <f>'Рейтинговая таблица организаций'!T114</f>
        <v>0</v>
      </c>
      <c r="Z125" s="49">
        <f>'Рейтинговая таблица организаций'!U114</f>
        <v>0</v>
      </c>
      <c r="AA125" s="49" t="str">
        <f>IF('Рейтинговая таблица организаций'!Z114&lt;1,"Отсутствуют условия доступности для инвалидов",(IF('Рейтинговая таблица организаций'!Z114&lt;5,"Количество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5" s="63">
        <f>'Рейтинговая таблица организаций'!Z114</f>
        <v>0</v>
      </c>
      <c r="AC125" s="49">
        <f>IF('Рейтинговая таблица организаций'!Z114&lt;1,0,(IF('Рейтинговая таблица организаций'!Z114&lt;5,20,100)))</f>
        <v>0</v>
      </c>
      <c r="AD125" s="49" t="str">
        <f>IF('Рейтинговая таблица организаций'!AA114&lt;1,"Отсутствуют условия доступности, позволяющие инвалидам получать услуги наравне с другими",(IF('Рейтинговая таблица организаций'!AA114&lt;5,"Количество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5" s="49">
        <f>'Рейтинговая таблица организаций'!AA114</f>
        <v>0</v>
      </c>
      <c r="AF125" s="49">
        <f>IF('Рейтинговая таблица организаций'!AA114&lt;1,0,(IF('Рейтинговая таблица организаций'!AA114&lt;5,20,100)))</f>
        <v>0</v>
      </c>
      <c r="AG125" s="49" t="s">
        <v>269</v>
      </c>
      <c r="AH125" s="49">
        <f>'Рейтинговая таблица организаций'!AB114</f>
        <v>0</v>
      </c>
      <c r="AI125" s="49">
        <f>'Рейтинговая таблица организаций'!AC114</f>
        <v>0</v>
      </c>
      <c r="AJ125" s="49" t="s">
        <v>270</v>
      </c>
      <c r="AK125" s="49">
        <f>'Рейтинговая таблица организаций'!AH114</f>
        <v>0</v>
      </c>
      <c r="AL125" s="49">
        <f>'Рейтинговая таблица организаций'!AI114</f>
        <v>0</v>
      </c>
      <c r="AM125" s="49" t="s">
        <v>271</v>
      </c>
      <c r="AN125" s="49">
        <f>'Рейтинговая таблица организаций'!AJ114</f>
        <v>0</v>
      </c>
      <c r="AO125" s="49">
        <f>'Рейтинговая таблица организаций'!AK114</f>
        <v>0</v>
      </c>
      <c r="AP125" s="49" t="s">
        <v>272</v>
      </c>
      <c r="AQ125" s="49">
        <f>'Рейтинговая таблица организаций'!AL114</f>
        <v>0</v>
      </c>
      <c r="AR125" s="49">
        <f>'Рейтинговая таблица организаций'!AM114</f>
        <v>0</v>
      </c>
      <c r="AS125" s="49" t="s">
        <v>273</v>
      </c>
      <c r="AT125" s="49">
        <f>'Рейтинговая таблица организаций'!AR114</f>
        <v>0</v>
      </c>
      <c r="AU125" s="49">
        <f>'Рейтинговая таблица организаций'!AS114</f>
        <v>0</v>
      </c>
      <c r="AV125" s="49" t="s">
        <v>274</v>
      </c>
      <c r="AW125" s="49">
        <f>'Рейтинговая таблица организаций'!AT114</f>
        <v>0</v>
      </c>
      <c r="AX125" s="49">
        <f>'Рейтинговая таблица организаций'!AU114</f>
        <v>0</v>
      </c>
      <c r="AY125" s="49" t="s">
        <v>275</v>
      </c>
      <c r="AZ125" s="49">
        <f>'Рейтинговая таблица организаций'!AV114</f>
        <v>0</v>
      </c>
      <c r="BA125" s="49">
        <f>'Рейтинговая таблица организаций'!AW114</f>
        <v>0</v>
      </c>
    </row>
    <row r="126" spans="1:53" ht="15.75" x14ac:dyDescent="0.25">
      <c r="A126" s="110">
        <f>Лист1!A114</f>
        <v>0</v>
      </c>
      <c r="B126" s="46">
        <f>'для bus.gov.ru'!B115</f>
        <v>0</v>
      </c>
      <c r="C126" s="46">
        <f>'для bus.gov.ru'!C115</f>
        <v>0</v>
      </c>
      <c r="D126" s="46">
        <f>'для bus.gov.ru'!D115</f>
        <v>0</v>
      </c>
      <c r="E126" s="46">
        <f>'для bus.gov.ru'!E115</f>
        <v>0</v>
      </c>
      <c r="F126" s="47" t="s">
        <v>264</v>
      </c>
      <c r="G126" s="48">
        <f>'Рейтинговая таблица организаций'!D115</f>
        <v>0</v>
      </c>
      <c r="H126" s="48">
        <f>'Рейтинговая таблица организаций'!E115</f>
        <v>0</v>
      </c>
      <c r="I126" s="47" t="s">
        <v>265</v>
      </c>
      <c r="J126" s="48">
        <f>'Рейтинговая таблица организаций'!F115</f>
        <v>0</v>
      </c>
      <c r="K126" s="48">
        <f>'Рейтинговая таблица организаций'!G115</f>
        <v>0</v>
      </c>
      <c r="L126" s="49" t="str">
        <f>IF('Рейтинговая таблица организаций'!H115&lt;1,"Отсутствуют или не функционируют дистанционные способы взаимодействия",(IF('Рейтинговая таблица организаций'!H115&lt;4,"В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6" s="49">
        <f>'Рейтинговая таблица организаций'!H115</f>
        <v>0</v>
      </c>
      <c r="N126" s="49">
        <f>IF('Рейтинговая таблица организаций'!H115&lt;1,0,(IF('Рейтинговая таблица организаций'!H115&lt;4,30,100)))</f>
        <v>0</v>
      </c>
      <c r="O126" s="49" t="s">
        <v>266</v>
      </c>
      <c r="P126" s="49">
        <f>'Рейтинговая таблица организаций'!I115</f>
        <v>0</v>
      </c>
      <c r="Q126" s="49">
        <f>'Рейтинговая таблица организаций'!J115</f>
        <v>0</v>
      </c>
      <c r="R126" s="49" t="s">
        <v>267</v>
      </c>
      <c r="S126" s="49">
        <f>'Рейтинговая таблица организаций'!K115</f>
        <v>0</v>
      </c>
      <c r="T126" s="49">
        <f>'Рейтинговая таблица организаций'!L115</f>
        <v>0</v>
      </c>
      <c r="U126" s="49" t="str">
        <f>IF('Рейтинговая таблица организаций'!Q115&lt;1,"Отсутствуют комфортные условия",(IF('Рейтинговая таблица организаций'!Q115&lt;5,"Количество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6" s="49">
        <f>'Рейтинговая таблица организаций'!Q115</f>
        <v>0</v>
      </c>
      <c r="W126" s="49">
        <f>IF('Рейтинговая таблица организаций'!Q115&lt;1,0,(IF('Рейтинговая таблица организаций'!Q115&lt;4,20,100)))</f>
        <v>0</v>
      </c>
      <c r="X126" s="49" t="s">
        <v>268</v>
      </c>
      <c r="Y126" s="49">
        <f>'Рейтинговая таблица организаций'!T115</f>
        <v>0</v>
      </c>
      <c r="Z126" s="49">
        <f>'Рейтинговая таблица организаций'!U115</f>
        <v>0</v>
      </c>
      <c r="AA126" s="49" t="str">
        <f>IF('Рейтинговая таблица организаций'!Z115&lt;1,"Отсутствуют условия доступности для инвалидов",(IF('Рейтинговая таблица организаций'!Z115&lt;5,"Количество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6" s="63">
        <f>'Рейтинговая таблица организаций'!Z115</f>
        <v>0</v>
      </c>
      <c r="AC126" s="49">
        <f>IF('Рейтинговая таблица организаций'!Z115&lt;1,0,(IF('Рейтинговая таблица организаций'!Z115&lt;5,20,100)))</f>
        <v>0</v>
      </c>
      <c r="AD126" s="49" t="str">
        <f>IF('Рейтинговая таблица организаций'!AA115&lt;1,"Отсутствуют условия доступности, позволяющие инвалидам получать услуги наравне с другими",(IF('Рейтинговая таблица организаций'!AA115&lt;5,"Количество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6" s="49">
        <f>'Рейтинговая таблица организаций'!AA115</f>
        <v>0</v>
      </c>
      <c r="AF126" s="49">
        <f>IF('Рейтинговая таблица организаций'!AA115&lt;1,0,(IF('Рейтинговая таблица организаций'!AA115&lt;5,20,100)))</f>
        <v>0</v>
      </c>
      <c r="AG126" s="49" t="s">
        <v>269</v>
      </c>
      <c r="AH126" s="49">
        <f>'Рейтинговая таблица организаций'!AB115</f>
        <v>0</v>
      </c>
      <c r="AI126" s="49">
        <f>'Рейтинговая таблица организаций'!AC115</f>
        <v>0</v>
      </c>
      <c r="AJ126" s="49" t="s">
        <v>270</v>
      </c>
      <c r="AK126" s="49">
        <f>'Рейтинговая таблица организаций'!AH115</f>
        <v>0</v>
      </c>
      <c r="AL126" s="49">
        <f>'Рейтинговая таблица организаций'!AI115</f>
        <v>0</v>
      </c>
      <c r="AM126" s="49" t="s">
        <v>271</v>
      </c>
      <c r="AN126" s="49">
        <f>'Рейтинговая таблица организаций'!AJ115</f>
        <v>0</v>
      </c>
      <c r="AO126" s="49">
        <f>'Рейтинговая таблица организаций'!AK115</f>
        <v>0</v>
      </c>
      <c r="AP126" s="49" t="s">
        <v>272</v>
      </c>
      <c r="AQ126" s="49">
        <f>'Рейтинговая таблица организаций'!AL115</f>
        <v>0</v>
      </c>
      <c r="AR126" s="49">
        <f>'Рейтинговая таблица организаций'!AM115</f>
        <v>0</v>
      </c>
      <c r="AS126" s="49" t="s">
        <v>273</v>
      </c>
      <c r="AT126" s="49">
        <f>'Рейтинговая таблица организаций'!AR115</f>
        <v>0</v>
      </c>
      <c r="AU126" s="49">
        <f>'Рейтинговая таблица организаций'!AS115</f>
        <v>0</v>
      </c>
      <c r="AV126" s="49" t="s">
        <v>274</v>
      </c>
      <c r="AW126" s="49">
        <f>'Рейтинговая таблица организаций'!AT115</f>
        <v>0</v>
      </c>
      <c r="AX126" s="49">
        <f>'Рейтинговая таблица организаций'!AU115</f>
        <v>0</v>
      </c>
      <c r="AY126" s="49" t="s">
        <v>275</v>
      </c>
      <c r="AZ126" s="49">
        <f>'Рейтинговая таблица организаций'!AV115</f>
        <v>0</v>
      </c>
      <c r="BA126" s="49">
        <f>'Рейтинговая таблица организаций'!AW115</f>
        <v>0</v>
      </c>
    </row>
    <row r="127" spans="1:53" ht="15.75" x14ac:dyDescent="0.25">
      <c r="A127" s="110">
        <f>Лист1!A115</f>
        <v>0</v>
      </c>
      <c r="B127" s="46">
        <f>'для bus.gov.ru'!B116</f>
        <v>0</v>
      </c>
      <c r="C127" s="46">
        <f>'для bus.gov.ru'!C116</f>
        <v>0</v>
      </c>
      <c r="D127" s="46">
        <f>'для bus.gov.ru'!D116</f>
        <v>0</v>
      </c>
      <c r="E127" s="46">
        <f>'для bus.gov.ru'!E116</f>
        <v>0</v>
      </c>
      <c r="F127" s="47" t="s">
        <v>264</v>
      </c>
      <c r="G127" s="48">
        <f>'Рейтинговая таблица организаций'!D116</f>
        <v>0</v>
      </c>
      <c r="H127" s="48">
        <f>'Рейтинговая таблица организаций'!E116</f>
        <v>0</v>
      </c>
      <c r="I127" s="47" t="s">
        <v>265</v>
      </c>
      <c r="J127" s="48">
        <f>'Рейтинговая таблица организаций'!F116</f>
        <v>0</v>
      </c>
      <c r="K127" s="48">
        <f>'Рейтинговая таблица организаций'!G116</f>
        <v>0</v>
      </c>
      <c r="L127" s="49" t="str">
        <f>IF('Рейтинговая таблица организаций'!H116&lt;1,"Отсутствуют или не функционируют дистанционные способы взаимодействия",(IF('Рейтинговая таблица организаций'!H116&lt;4,"В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7" s="49">
        <f>'Рейтинговая таблица организаций'!H116</f>
        <v>0</v>
      </c>
      <c r="N127" s="49">
        <f>IF('Рейтинговая таблица организаций'!H116&lt;1,0,(IF('Рейтинговая таблица организаций'!H116&lt;4,30,100)))</f>
        <v>0</v>
      </c>
      <c r="O127" s="49" t="s">
        <v>266</v>
      </c>
      <c r="P127" s="49">
        <f>'Рейтинговая таблица организаций'!I116</f>
        <v>0</v>
      </c>
      <c r="Q127" s="49">
        <f>'Рейтинговая таблица организаций'!J116</f>
        <v>0</v>
      </c>
      <c r="R127" s="49" t="s">
        <v>267</v>
      </c>
      <c r="S127" s="49">
        <f>'Рейтинговая таблица организаций'!K116</f>
        <v>0</v>
      </c>
      <c r="T127" s="49">
        <f>'Рейтинговая таблица организаций'!L116</f>
        <v>0</v>
      </c>
      <c r="U127" s="49" t="str">
        <f>IF('Рейтинговая таблица организаций'!Q116&lt;1,"Отсутствуют комфортные условия",(IF('Рейтинговая таблица организаций'!Q116&lt;5,"Количество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7" s="49">
        <f>'Рейтинговая таблица организаций'!Q116</f>
        <v>0</v>
      </c>
      <c r="W127" s="49">
        <f>IF('Рейтинговая таблица организаций'!Q116&lt;1,0,(IF('Рейтинговая таблица организаций'!Q116&lt;4,20,100)))</f>
        <v>0</v>
      </c>
      <c r="X127" s="49" t="s">
        <v>268</v>
      </c>
      <c r="Y127" s="49">
        <f>'Рейтинговая таблица организаций'!T116</f>
        <v>0</v>
      </c>
      <c r="Z127" s="49">
        <f>'Рейтинговая таблица организаций'!U116</f>
        <v>0</v>
      </c>
      <c r="AA127" s="49" t="str">
        <f>IF('Рейтинговая таблица организаций'!Z116&lt;1,"Отсутствуют условия доступности для инвалидов",(IF('Рейтинговая таблица организаций'!Z116&lt;5,"Количество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7" s="63">
        <f>'Рейтинговая таблица организаций'!Z116</f>
        <v>0</v>
      </c>
      <c r="AC127" s="49">
        <f>IF('Рейтинговая таблица организаций'!Z116&lt;1,0,(IF('Рейтинговая таблица организаций'!Z116&lt;5,20,100)))</f>
        <v>0</v>
      </c>
      <c r="AD127" s="49" t="str">
        <f>IF('Рейтинговая таблица организаций'!AA116&lt;1,"Отсутствуют условия доступности, позволяющие инвалидам получать услуги наравне с другими",(IF('Рейтинговая таблица организаций'!AA116&lt;5,"Количество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7" s="49">
        <f>'Рейтинговая таблица организаций'!AA116</f>
        <v>0</v>
      </c>
      <c r="AF127" s="49">
        <f>IF('Рейтинговая таблица организаций'!AA116&lt;1,0,(IF('Рейтинговая таблица организаций'!AA116&lt;5,20,100)))</f>
        <v>0</v>
      </c>
      <c r="AG127" s="49" t="s">
        <v>269</v>
      </c>
      <c r="AH127" s="49">
        <f>'Рейтинговая таблица организаций'!AB116</f>
        <v>0</v>
      </c>
      <c r="AI127" s="49">
        <f>'Рейтинговая таблица организаций'!AC116</f>
        <v>0</v>
      </c>
      <c r="AJ127" s="49" t="s">
        <v>270</v>
      </c>
      <c r="AK127" s="49">
        <f>'Рейтинговая таблица организаций'!AH116</f>
        <v>0</v>
      </c>
      <c r="AL127" s="49">
        <f>'Рейтинговая таблица организаций'!AI116</f>
        <v>0</v>
      </c>
      <c r="AM127" s="49" t="s">
        <v>271</v>
      </c>
      <c r="AN127" s="49">
        <f>'Рейтинговая таблица организаций'!AJ116</f>
        <v>0</v>
      </c>
      <c r="AO127" s="49">
        <f>'Рейтинговая таблица организаций'!AK116</f>
        <v>0</v>
      </c>
      <c r="AP127" s="49" t="s">
        <v>272</v>
      </c>
      <c r="AQ127" s="49">
        <f>'Рейтинговая таблица организаций'!AL116</f>
        <v>0</v>
      </c>
      <c r="AR127" s="49">
        <f>'Рейтинговая таблица организаций'!AM116</f>
        <v>0</v>
      </c>
      <c r="AS127" s="49" t="s">
        <v>273</v>
      </c>
      <c r="AT127" s="49">
        <f>'Рейтинговая таблица организаций'!AR116</f>
        <v>0</v>
      </c>
      <c r="AU127" s="49">
        <f>'Рейтинговая таблица организаций'!AS116</f>
        <v>0</v>
      </c>
      <c r="AV127" s="49" t="s">
        <v>274</v>
      </c>
      <c r="AW127" s="49">
        <f>'Рейтинговая таблица организаций'!AT116</f>
        <v>0</v>
      </c>
      <c r="AX127" s="49">
        <f>'Рейтинговая таблица организаций'!AU116</f>
        <v>0</v>
      </c>
      <c r="AY127" s="49" t="s">
        <v>275</v>
      </c>
      <c r="AZ127" s="49">
        <f>'Рейтинговая таблица организаций'!AV116</f>
        <v>0</v>
      </c>
      <c r="BA127" s="49">
        <f>'Рейтинговая таблица организаций'!AW116</f>
        <v>0</v>
      </c>
    </row>
    <row r="128" spans="1:53" ht="15.75" x14ac:dyDescent="0.25">
      <c r="A128" s="110">
        <f>Лист1!A116</f>
        <v>0</v>
      </c>
      <c r="B128" s="46">
        <f>'для bus.gov.ru'!B117</f>
        <v>0</v>
      </c>
      <c r="C128" s="46">
        <f>'для bus.gov.ru'!C117</f>
        <v>0</v>
      </c>
      <c r="D128" s="46">
        <f>'для bus.gov.ru'!D117</f>
        <v>0</v>
      </c>
      <c r="E128" s="46">
        <f>'для bus.gov.ru'!E117</f>
        <v>0</v>
      </c>
      <c r="F128" s="47" t="s">
        <v>264</v>
      </c>
      <c r="G128" s="48">
        <f>'Рейтинговая таблица организаций'!D117</f>
        <v>0</v>
      </c>
      <c r="H128" s="48">
        <f>'Рейтинговая таблица организаций'!E117</f>
        <v>0</v>
      </c>
      <c r="I128" s="47" t="s">
        <v>265</v>
      </c>
      <c r="J128" s="48">
        <f>'Рейтинговая таблица организаций'!F117</f>
        <v>0</v>
      </c>
      <c r="K128" s="48">
        <f>'Рейтинговая таблица организаций'!G117</f>
        <v>0</v>
      </c>
      <c r="L128" s="49" t="str">
        <f>IF('Рейтинговая таблица организаций'!H117&lt;1,"Отсутствуют или не функционируют дистанционные способы взаимодействия",(IF('Рейтинговая таблица организаций'!H117&lt;4,"В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8" s="49">
        <f>'Рейтинговая таблица организаций'!H117</f>
        <v>0</v>
      </c>
      <c r="N128" s="49">
        <f>IF('Рейтинговая таблица организаций'!H117&lt;1,0,(IF('Рейтинговая таблица организаций'!H117&lt;4,30,100)))</f>
        <v>0</v>
      </c>
      <c r="O128" s="49" t="s">
        <v>266</v>
      </c>
      <c r="P128" s="49">
        <f>'Рейтинговая таблица организаций'!I117</f>
        <v>0</v>
      </c>
      <c r="Q128" s="49">
        <f>'Рейтинговая таблица организаций'!J117</f>
        <v>0</v>
      </c>
      <c r="R128" s="49" t="s">
        <v>267</v>
      </c>
      <c r="S128" s="49">
        <f>'Рейтинговая таблица организаций'!K117</f>
        <v>0</v>
      </c>
      <c r="T128" s="49">
        <f>'Рейтинговая таблица организаций'!L117</f>
        <v>0</v>
      </c>
      <c r="U128" s="49" t="str">
        <f>IF('Рейтинговая таблица организаций'!Q117&lt;1,"Отсутствуют комфортные условия",(IF('Рейтинговая таблица организаций'!Q117&lt;5,"Количество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8" s="49">
        <f>'Рейтинговая таблица организаций'!Q117</f>
        <v>0</v>
      </c>
      <c r="W128" s="49">
        <f>IF('Рейтинговая таблица организаций'!Q117&lt;1,0,(IF('Рейтинговая таблица организаций'!Q117&lt;4,20,100)))</f>
        <v>0</v>
      </c>
      <c r="X128" s="49" t="s">
        <v>268</v>
      </c>
      <c r="Y128" s="49">
        <f>'Рейтинговая таблица организаций'!T117</f>
        <v>0</v>
      </c>
      <c r="Z128" s="49">
        <f>'Рейтинговая таблица организаций'!U117</f>
        <v>0</v>
      </c>
      <c r="AA128" s="49" t="str">
        <f>IF('Рейтинговая таблица организаций'!Z117&lt;1,"Отсутствуют условия доступности для инвалидов",(IF('Рейтинговая таблица организаций'!Z117&lt;5,"Количество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8" s="63">
        <f>'Рейтинговая таблица организаций'!Z117</f>
        <v>0</v>
      </c>
      <c r="AC128" s="49">
        <f>IF('Рейтинговая таблица организаций'!Z117&lt;1,0,(IF('Рейтинговая таблица организаций'!Z117&lt;5,20,100)))</f>
        <v>0</v>
      </c>
      <c r="AD128" s="49" t="str">
        <f>IF('Рейтинговая таблица организаций'!AA117&lt;1,"Отсутствуют условия доступности, позволяющие инвалидам получать услуги наравне с другими",(IF('Рейтинговая таблица организаций'!AA117&lt;5,"Количество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8" s="49">
        <f>'Рейтинговая таблица организаций'!AA117</f>
        <v>0</v>
      </c>
      <c r="AF128" s="49">
        <f>IF('Рейтинговая таблица организаций'!AA117&lt;1,0,(IF('Рейтинговая таблица организаций'!AA117&lt;5,20,100)))</f>
        <v>0</v>
      </c>
      <c r="AG128" s="49" t="s">
        <v>269</v>
      </c>
      <c r="AH128" s="49">
        <f>'Рейтинговая таблица организаций'!AB117</f>
        <v>0</v>
      </c>
      <c r="AI128" s="49">
        <f>'Рейтинговая таблица организаций'!AC117</f>
        <v>0</v>
      </c>
      <c r="AJ128" s="49" t="s">
        <v>270</v>
      </c>
      <c r="AK128" s="49">
        <f>'Рейтинговая таблица организаций'!AH117</f>
        <v>0</v>
      </c>
      <c r="AL128" s="49">
        <f>'Рейтинговая таблица организаций'!AI117</f>
        <v>0</v>
      </c>
      <c r="AM128" s="49" t="s">
        <v>271</v>
      </c>
      <c r="AN128" s="49">
        <f>'Рейтинговая таблица организаций'!AJ117</f>
        <v>0</v>
      </c>
      <c r="AO128" s="49">
        <f>'Рейтинговая таблица организаций'!AK117</f>
        <v>0</v>
      </c>
      <c r="AP128" s="49" t="s">
        <v>272</v>
      </c>
      <c r="AQ128" s="49">
        <f>'Рейтинговая таблица организаций'!AL117</f>
        <v>0</v>
      </c>
      <c r="AR128" s="49">
        <f>'Рейтинговая таблица организаций'!AM117</f>
        <v>0</v>
      </c>
      <c r="AS128" s="49" t="s">
        <v>273</v>
      </c>
      <c r="AT128" s="49">
        <f>'Рейтинговая таблица организаций'!AR117</f>
        <v>0</v>
      </c>
      <c r="AU128" s="49">
        <f>'Рейтинговая таблица организаций'!AS117</f>
        <v>0</v>
      </c>
      <c r="AV128" s="49" t="s">
        <v>274</v>
      </c>
      <c r="AW128" s="49">
        <f>'Рейтинговая таблица организаций'!AT117</f>
        <v>0</v>
      </c>
      <c r="AX128" s="49">
        <f>'Рейтинговая таблица организаций'!AU117</f>
        <v>0</v>
      </c>
      <c r="AY128" s="49" t="s">
        <v>275</v>
      </c>
      <c r="AZ128" s="49">
        <f>'Рейтинговая таблица организаций'!AV117</f>
        <v>0</v>
      </c>
      <c r="BA128" s="49">
        <f>'Рейтинговая таблица организаций'!AW117</f>
        <v>0</v>
      </c>
    </row>
    <row r="129" spans="1:53" ht="15.75" x14ac:dyDescent="0.25">
      <c r="A129" s="110">
        <f>Лист1!A117</f>
        <v>0</v>
      </c>
      <c r="B129" s="46">
        <f>'для bus.gov.ru'!B118</f>
        <v>0</v>
      </c>
      <c r="C129" s="46">
        <f>'для bus.gov.ru'!C118</f>
        <v>0</v>
      </c>
      <c r="D129" s="46">
        <f>'для bus.gov.ru'!D118</f>
        <v>0</v>
      </c>
      <c r="E129" s="46">
        <f>'для bus.gov.ru'!E118</f>
        <v>0</v>
      </c>
      <c r="F129" s="47" t="s">
        <v>264</v>
      </c>
      <c r="G129" s="48">
        <f>'Рейтинговая таблица организаций'!D118</f>
        <v>0</v>
      </c>
      <c r="H129" s="48">
        <f>'Рейтинговая таблица организаций'!E118</f>
        <v>0</v>
      </c>
      <c r="I129" s="47" t="s">
        <v>265</v>
      </c>
      <c r="J129" s="48">
        <f>'Рейтинговая таблица организаций'!F118</f>
        <v>0</v>
      </c>
      <c r="K129" s="48">
        <f>'Рейтинговая таблица организаций'!G118</f>
        <v>0</v>
      </c>
      <c r="L129" s="49" t="str">
        <f>IF('Рейтинговая таблица организаций'!H118&lt;1,"Отсутствуют или не функционируют дистанционные способы взаимодействия",(IF('Рейтинговая таблица организаций'!H118&lt;4,"В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29" s="49">
        <f>'Рейтинговая таблица организаций'!H118</f>
        <v>0</v>
      </c>
      <c r="N129" s="49">
        <f>IF('Рейтинговая таблица организаций'!H118&lt;1,0,(IF('Рейтинговая таблица организаций'!H118&lt;4,30,100)))</f>
        <v>0</v>
      </c>
      <c r="O129" s="49" t="s">
        <v>266</v>
      </c>
      <c r="P129" s="49">
        <f>'Рейтинговая таблица организаций'!I118</f>
        <v>0</v>
      </c>
      <c r="Q129" s="49">
        <f>'Рейтинговая таблица организаций'!J118</f>
        <v>0</v>
      </c>
      <c r="R129" s="49" t="s">
        <v>267</v>
      </c>
      <c r="S129" s="49">
        <f>'Рейтинговая таблица организаций'!K118</f>
        <v>0</v>
      </c>
      <c r="T129" s="49">
        <f>'Рейтинговая таблица организаций'!L118</f>
        <v>0</v>
      </c>
      <c r="U129" s="49" t="str">
        <f>IF('Рейтинговая таблица организаций'!Q118&lt;1,"Отсутствуют комфортные условия",(IF('Рейтинговая таблица организаций'!Q118&lt;5,"Количество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29" s="49">
        <f>'Рейтинговая таблица организаций'!Q118</f>
        <v>0</v>
      </c>
      <c r="W129" s="49">
        <f>IF('Рейтинговая таблица организаций'!Q118&lt;1,0,(IF('Рейтинговая таблица организаций'!Q118&lt;4,20,100)))</f>
        <v>0</v>
      </c>
      <c r="X129" s="49" t="s">
        <v>268</v>
      </c>
      <c r="Y129" s="49">
        <f>'Рейтинговая таблица организаций'!T118</f>
        <v>0</v>
      </c>
      <c r="Z129" s="49">
        <f>'Рейтинговая таблица организаций'!U118</f>
        <v>0</v>
      </c>
      <c r="AA129" s="49" t="str">
        <f>IF('Рейтинговая таблица организаций'!Z118&lt;1,"Отсутствуют условия доступности для инвалидов",(IF('Рейтинговая таблица организаций'!Z118&lt;5,"Количество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29" s="63">
        <f>'Рейтинговая таблица организаций'!Z118</f>
        <v>0</v>
      </c>
      <c r="AC129" s="49">
        <f>IF('Рейтинговая таблица организаций'!Z118&lt;1,0,(IF('Рейтинговая таблица организаций'!Z118&lt;5,20,100)))</f>
        <v>0</v>
      </c>
      <c r="AD129" s="49" t="str">
        <f>IF('Рейтинговая таблица организаций'!AA118&lt;1,"Отсутствуют условия доступности, позволяющие инвалидам получать услуги наравне с другими",(IF('Рейтинговая таблица организаций'!AA118&lt;5,"Количество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29" s="49">
        <f>'Рейтинговая таблица организаций'!AA118</f>
        <v>0</v>
      </c>
      <c r="AF129" s="49">
        <f>IF('Рейтинговая таблица организаций'!AA118&lt;1,0,(IF('Рейтинговая таблица организаций'!AA118&lt;5,20,100)))</f>
        <v>0</v>
      </c>
      <c r="AG129" s="49" t="s">
        <v>269</v>
      </c>
      <c r="AH129" s="49">
        <f>'Рейтинговая таблица организаций'!AB118</f>
        <v>0</v>
      </c>
      <c r="AI129" s="49">
        <f>'Рейтинговая таблица организаций'!AC118</f>
        <v>0</v>
      </c>
      <c r="AJ129" s="49" t="s">
        <v>270</v>
      </c>
      <c r="AK129" s="49">
        <f>'Рейтинговая таблица организаций'!AH118</f>
        <v>0</v>
      </c>
      <c r="AL129" s="49">
        <f>'Рейтинговая таблица организаций'!AI118</f>
        <v>0</v>
      </c>
      <c r="AM129" s="49" t="s">
        <v>271</v>
      </c>
      <c r="AN129" s="49">
        <f>'Рейтинговая таблица организаций'!AJ118</f>
        <v>0</v>
      </c>
      <c r="AO129" s="49">
        <f>'Рейтинговая таблица организаций'!AK118</f>
        <v>0</v>
      </c>
      <c r="AP129" s="49" t="s">
        <v>272</v>
      </c>
      <c r="AQ129" s="49">
        <f>'Рейтинговая таблица организаций'!AL118</f>
        <v>0</v>
      </c>
      <c r="AR129" s="49">
        <f>'Рейтинговая таблица организаций'!AM118</f>
        <v>0</v>
      </c>
      <c r="AS129" s="49" t="s">
        <v>273</v>
      </c>
      <c r="AT129" s="49">
        <f>'Рейтинговая таблица организаций'!AR118</f>
        <v>0</v>
      </c>
      <c r="AU129" s="49">
        <f>'Рейтинговая таблица организаций'!AS118</f>
        <v>0</v>
      </c>
      <c r="AV129" s="49" t="s">
        <v>274</v>
      </c>
      <c r="AW129" s="49">
        <f>'Рейтинговая таблица организаций'!AT118</f>
        <v>0</v>
      </c>
      <c r="AX129" s="49">
        <f>'Рейтинговая таблица организаций'!AU118</f>
        <v>0</v>
      </c>
      <c r="AY129" s="49" t="s">
        <v>275</v>
      </c>
      <c r="AZ129" s="49">
        <f>'Рейтинговая таблица организаций'!AV118</f>
        <v>0</v>
      </c>
      <c r="BA129" s="49">
        <f>'Рейтинговая таблица организаций'!AW118</f>
        <v>0</v>
      </c>
    </row>
    <row r="130" spans="1:53" ht="15.75" x14ac:dyDescent="0.25">
      <c r="A130" s="110">
        <f>Лист1!A118</f>
        <v>0</v>
      </c>
      <c r="B130" s="46">
        <f>'для bus.gov.ru'!B119</f>
        <v>0</v>
      </c>
      <c r="C130" s="46">
        <f>'для bus.gov.ru'!C119</f>
        <v>0</v>
      </c>
      <c r="D130" s="46">
        <f>'для bus.gov.ru'!D119</f>
        <v>0</v>
      </c>
      <c r="E130" s="46">
        <f>'для bus.gov.ru'!E119</f>
        <v>0</v>
      </c>
      <c r="F130" s="47" t="s">
        <v>264</v>
      </c>
      <c r="G130" s="48">
        <f>'Рейтинговая таблица организаций'!D119</f>
        <v>0</v>
      </c>
      <c r="H130" s="48">
        <f>'Рейтинговая таблица организаций'!E119</f>
        <v>0</v>
      </c>
      <c r="I130" s="47" t="s">
        <v>265</v>
      </c>
      <c r="J130" s="48">
        <f>'Рейтинговая таблица организаций'!F119</f>
        <v>0</v>
      </c>
      <c r="K130" s="48">
        <f>'Рейтинговая таблица организаций'!G119</f>
        <v>0</v>
      </c>
      <c r="L130" s="49" t="str">
        <f>IF('Рейтинговая таблица организаций'!H119&lt;1,"Отсутствуют или не функционируют дистанционные способы взаимодействия",(IF('Рейтинговая таблица организаций'!H119&lt;4,"В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0" s="49">
        <f>'Рейтинговая таблица организаций'!H119</f>
        <v>0</v>
      </c>
      <c r="N130" s="49">
        <f>IF('Рейтинговая таблица организаций'!H119&lt;1,0,(IF('Рейтинговая таблица организаций'!H119&lt;4,30,100)))</f>
        <v>0</v>
      </c>
      <c r="O130" s="49" t="s">
        <v>266</v>
      </c>
      <c r="P130" s="49">
        <f>'Рейтинговая таблица организаций'!I119</f>
        <v>0</v>
      </c>
      <c r="Q130" s="49">
        <f>'Рейтинговая таблица организаций'!J119</f>
        <v>0</v>
      </c>
      <c r="R130" s="49" t="s">
        <v>267</v>
      </c>
      <c r="S130" s="49">
        <f>'Рейтинговая таблица организаций'!K119</f>
        <v>0</v>
      </c>
      <c r="T130" s="49">
        <f>'Рейтинговая таблица организаций'!L119</f>
        <v>0</v>
      </c>
      <c r="U130" s="49" t="str">
        <f>IF('Рейтинговая таблица организаций'!Q119&lt;1,"Отсутствуют комфортные условия",(IF('Рейтинговая таблица организаций'!Q119&lt;5,"Количество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0" s="49">
        <f>'Рейтинговая таблица организаций'!Q119</f>
        <v>0</v>
      </c>
      <c r="W130" s="49">
        <f>IF('Рейтинговая таблица организаций'!Q119&lt;1,0,(IF('Рейтинговая таблица организаций'!Q119&lt;4,20,100)))</f>
        <v>0</v>
      </c>
      <c r="X130" s="49" t="s">
        <v>268</v>
      </c>
      <c r="Y130" s="49">
        <f>'Рейтинговая таблица организаций'!T119</f>
        <v>0</v>
      </c>
      <c r="Z130" s="49">
        <f>'Рейтинговая таблица организаций'!U119</f>
        <v>0</v>
      </c>
      <c r="AA130" s="49" t="str">
        <f>IF('Рейтинговая таблица организаций'!Z119&lt;1,"Отсутствуют условия доступности для инвалидов",(IF('Рейтинговая таблица организаций'!Z119&lt;5,"Количество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0" s="63">
        <f>'Рейтинговая таблица организаций'!Z119</f>
        <v>0</v>
      </c>
      <c r="AC130" s="49">
        <f>IF('Рейтинговая таблица организаций'!Z119&lt;1,0,(IF('Рейтинговая таблица организаций'!Z119&lt;5,20,100)))</f>
        <v>0</v>
      </c>
      <c r="AD130" s="49" t="str">
        <f>IF('Рейтинговая таблица организаций'!AA119&lt;1,"Отсутствуют условия доступности, позволяющие инвалидам получать услуги наравне с другими",(IF('Рейтинговая таблица организаций'!AA119&lt;5,"Количество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0" s="49">
        <f>'Рейтинговая таблица организаций'!AA119</f>
        <v>0</v>
      </c>
      <c r="AF130" s="49">
        <f>IF('Рейтинговая таблица организаций'!AA119&lt;1,0,(IF('Рейтинговая таблица организаций'!AA119&lt;5,20,100)))</f>
        <v>0</v>
      </c>
      <c r="AG130" s="49" t="s">
        <v>269</v>
      </c>
      <c r="AH130" s="49">
        <f>'Рейтинговая таблица организаций'!AB119</f>
        <v>0</v>
      </c>
      <c r="AI130" s="49">
        <f>'Рейтинговая таблица организаций'!AC119</f>
        <v>0</v>
      </c>
      <c r="AJ130" s="49" t="s">
        <v>270</v>
      </c>
      <c r="AK130" s="49">
        <f>'Рейтинговая таблица организаций'!AH119</f>
        <v>0</v>
      </c>
      <c r="AL130" s="49">
        <f>'Рейтинговая таблица организаций'!AI119</f>
        <v>0</v>
      </c>
      <c r="AM130" s="49" t="s">
        <v>271</v>
      </c>
      <c r="AN130" s="49">
        <f>'Рейтинговая таблица организаций'!AJ119</f>
        <v>0</v>
      </c>
      <c r="AO130" s="49">
        <f>'Рейтинговая таблица организаций'!AK119</f>
        <v>0</v>
      </c>
      <c r="AP130" s="49" t="s">
        <v>272</v>
      </c>
      <c r="AQ130" s="49">
        <f>'Рейтинговая таблица организаций'!AL119</f>
        <v>0</v>
      </c>
      <c r="AR130" s="49">
        <f>'Рейтинговая таблица организаций'!AM119</f>
        <v>0</v>
      </c>
      <c r="AS130" s="49" t="s">
        <v>273</v>
      </c>
      <c r="AT130" s="49">
        <f>'Рейтинговая таблица организаций'!AR119</f>
        <v>0</v>
      </c>
      <c r="AU130" s="49">
        <f>'Рейтинговая таблица организаций'!AS119</f>
        <v>0</v>
      </c>
      <c r="AV130" s="49" t="s">
        <v>274</v>
      </c>
      <c r="AW130" s="49">
        <f>'Рейтинговая таблица организаций'!AT119</f>
        <v>0</v>
      </c>
      <c r="AX130" s="49">
        <f>'Рейтинговая таблица организаций'!AU119</f>
        <v>0</v>
      </c>
      <c r="AY130" s="49" t="s">
        <v>275</v>
      </c>
      <c r="AZ130" s="49">
        <f>'Рейтинговая таблица организаций'!AV119</f>
        <v>0</v>
      </c>
      <c r="BA130" s="49">
        <f>'Рейтинговая таблица организаций'!AW119</f>
        <v>0</v>
      </c>
    </row>
    <row r="131" spans="1:53" ht="15.75" x14ac:dyDescent="0.25">
      <c r="A131" s="110">
        <f>Лист1!A119</f>
        <v>0</v>
      </c>
      <c r="B131" s="46">
        <f>'для bus.gov.ru'!B120</f>
        <v>0</v>
      </c>
      <c r="C131" s="46">
        <f>'для bus.gov.ru'!C120</f>
        <v>0</v>
      </c>
      <c r="D131" s="46">
        <f>'для bus.gov.ru'!D120</f>
        <v>0</v>
      </c>
      <c r="E131" s="46">
        <f>'для bus.gov.ru'!E120</f>
        <v>0</v>
      </c>
      <c r="F131" s="47" t="s">
        <v>264</v>
      </c>
      <c r="G131" s="48">
        <f>'Рейтинговая таблица организаций'!D120</f>
        <v>0</v>
      </c>
      <c r="H131" s="48">
        <f>'Рейтинговая таблица организаций'!E120</f>
        <v>0</v>
      </c>
      <c r="I131" s="47" t="s">
        <v>265</v>
      </c>
      <c r="J131" s="48">
        <f>'Рейтинговая таблица организаций'!F120</f>
        <v>0</v>
      </c>
      <c r="K131" s="48">
        <f>'Рейтинговая таблица организаций'!G120</f>
        <v>0</v>
      </c>
      <c r="L131" s="49" t="str">
        <f>IF('Рейтинговая таблица организаций'!H120&lt;1,"Отсутствуют или не функционируют дистанционные способы взаимодействия",(IF('Рейтинговая таблица организаций'!H120&lt;4,"В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1" s="49">
        <f>'Рейтинговая таблица организаций'!H120</f>
        <v>0</v>
      </c>
      <c r="N131" s="49">
        <f>IF('Рейтинговая таблица организаций'!H120&lt;1,0,(IF('Рейтинговая таблица организаций'!H120&lt;4,30,100)))</f>
        <v>0</v>
      </c>
      <c r="O131" s="49" t="s">
        <v>266</v>
      </c>
      <c r="P131" s="49">
        <f>'Рейтинговая таблица организаций'!I120</f>
        <v>0</v>
      </c>
      <c r="Q131" s="49">
        <f>'Рейтинговая таблица организаций'!J120</f>
        <v>0</v>
      </c>
      <c r="R131" s="49" t="s">
        <v>267</v>
      </c>
      <c r="S131" s="49">
        <f>'Рейтинговая таблица организаций'!K120</f>
        <v>0</v>
      </c>
      <c r="T131" s="49">
        <f>'Рейтинговая таблица организаций'!L120</f>
        <v>0</v>
      </c>
      <c r="U131" s="49" t="str">
        <f>IF('Рейтинговая таблица организаций'!Q120&lt;1,"Отсутствуют комфортные условия",(IF('Рейтинговая таблица организаций'!Q120&lt;5,"Количество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1" s="49">
        <f>'Рейтинговая таблица организаций'!Q120</f>
        <v>0</v>
      </c>
      <c r="W131" s="49">
        <f>IF('Рейтинговая таблица организаций'!Q120&lt;1,0,(IF('Рейтинговая таблица организаций'!Q120&lt;4,20,100)))</f>
        <v>0</v>
      </c>
      <c r="X131" s="49" t="s">
        <v>268</v>
      </c>
      <c r="Y131" s="49">
        <f>'Рейтинговая таблица организаций'!T120</f>
        <v>0</v>
      </c>
      <c r="Z131" s="49">
        <f>'Рейтинговая таблица организаций'!U120</f>
        <v>0</v>
      </c>
      <c r="AA131" s="49" t="str">
        <f>IF('Рейтинговая таблица организаций'!Z120&lt;1,"Отсутствуют условия доступности для инвалидов",(IF('Рейтинговая таблица организаций'!Z120&lt;5,"Количество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1" s="63">
        <f>'Рейтинговая таблица организаций'!Z120</f>
        <v>0</v>
      </c>
      <c r="AC131" s="49">
        <f>IF('Рейтинговая таблица организаций'!Z120&lt;1,0,(IF('Рейтинговая таблица организаций'!Z120&lt;5,20,100)))</f>
        <v>0</v>
      </c>
      <c r="AD131" s="49" t="str">
        <f>IF('Рейтинговая таблица организаций'!AA120&lt;1,"Отсутствуют условия доступности, позволяющие инвалидам получать услуги наравне с другими",(IF('Рейтинговая таблица организаций'!AA120&lt;5,"Количество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1" s="49">
        <f>'Рейтинговая таблица организаций'!AA120</f>
        <v>0</v>
      </c>
      <c r="AF131" s="49">
        <f>IF('Рейтинговая таблица организаций'!AA120&lt;1,0,(IF('Рейтинговая таблица организаций'!AA120&lt;5,20,100)))</f>
        <v>0</v>
      </c>
      <c r="AG131" s="49" t="s">
        <v>269</v>
      </c>
      <c r="AH131" s="49">
        <f>'Рейтинговая таблица организаций'!AB120</f>
        <v>0</v>
      </c>
      <c r="AI131" s="49">
        <f>'Рейтинговая таблица организаций'!AC120</f>
        <v>0</v>
      </c>
      <c r="AJ131" s="49" t="s">
        <v>270</v>
      </c>
      <c r="AK131" s="49">
        <f>'Рейтинговая таблица организаций'!AH120</f>
        <v>0</v>
      </c>
      <c r="AL131" s="49">
        <f>'Рейтинговая таблица организаций'!AI120</f>
        <v>0</v>
      </c>
      <c r="AM131" s="49" t="s">
        <v>271</v>
      </c>
      <c r="AN131" s="49">
        <f>'Рейтинговая таблица организаций'!AJ120</f>
        <v>0</v>
      </c>
      <c r="AO131" s="49">
        <f>'Рейтинговая таблица организаций'!AK120</f>
        <v>0</v>
      </c>
      <c r="AP131" s="49" t="s">
        <v>272</v>
      </c>
      <c r="AQ131" s="49">
        <f>'Рейтинговая таблица организаций'!AL120</f>
        <v>0</v>
      </c>
      <c r="AR131" s="49">
        <f>'Рейтинговая таблица организаций'!AM120</f>
        <v>0</v>
      </c>
      <c r="AS131" s="49" t="s">
        <v>273</v>
      </c>
      <c r="AT131" s="49">
        <f>'Рейтинговая таблица организаций'!AR120</f>
        <v>0</v>
      </c>
      <c r="AU131" s="49">
        <f>'Рейтинговая таблица организаций'!AS120</f>
        <v>0</v>
      </c>
      <c r="AV131" s="49" t="s">
        <v>274</v>
      </c>
      <c r="AW131" s="49">
        <f>'Рейтинговая таблица организаций'!AT120</f>
        <v>0</v>
      </c>
      <c r="AX131" s="49">
        <f>'Рейтинговая таблица организаций'!AU120</f>
        <v>0</v>
      </c>
      <c r="AY131" s="49" t="s">
        <v>275</v>
      </c>
      <c r="AZ131" s="49">
        <f>'Рейтинговая таблица организаций'!AV120</f>
        <v>0</v>
      </c>
      <c r="BA131" s="49">
        <f>'Рейтинговая таблица организаций'!AW120</f>
        <v>0</v>
      </c>
    </row>
    <row r="132" spans="1:53" ht="15.75" x14ac:dyDescent="0.25">
      <c r="A132" s="110">
        <f>Лист1!A120</f>
        <v>0</v>
      </c>
      <c r="B132" s="46">
        <f>'для bus.gov.ru'!B121</f>
        <v>0</v>
      </c>
      <c r="C132" s="46">
        <f>'для bus.gov.ru'!C121</f>
        <v>0</v>
      </c>
      <c r="D132" s="46">
        <f>'для bus.gov.ru'!D121</f>
        <v>0</v>
      </c>
      <c r="E132" s="46">
        <f>'для bus.gov.ru'!E121</f>
        <v>0</v>
      </c>
      <c r="F132" s="47" t="s">
        <v>264</v>
      </c>
      <c r="G132" s="48">
        <f>'Рейтинговая таблица организаций'!D121</f>
        <v>0</v>
      </c>
      <c r="H132" s="48">
        <f>'Рейтинговая таблица организаций'!E121</f>
        <v>0</v>
      </c>
      <c r="I132" s="47" t="s">
        <v>265</v>
      </c>
      <c r="J132" s="48">
        <f>'Рейтинговая таблица организаций'!F121</f>
        <v>0</v>
      </c>
      <c r="K132" s="48">
        <f>'Рейтинговая таблица организаций'!G121</f>
        <v>0</v>
      </c>
      <c r="L132" s="49" t="str">
        <f>IF('Рейтинговая таблица организаций'!H121&lt;1,"Отсутствуют или не функционируют дистанционные способы взаимодействия",(IF('Рейтинговая таблица организаций'!H121&lt;4,"В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2" s="49">
        <f>'Рейтинговая таблица организаций'!H121</f>
        <v>0</v>
      </c>
      <c r="N132" s="49">
        <f>IF('Рейтинговая таблица организаций'!H121&lt;1,0,(IF('Рейтинговая таблица организаций'!H121&lt;4,30,100)))</f>
        <v>0</v>
      </c>
      <c r="O132" s="49" t="s">
        <v>266</v>
      </c>
      <c r="P132" s="49">
        <f>'Рейтинговая таблица организаций'!I121</f>
        <v>0</v>
      </c>
      <c r="Q132" s="49">
        <f>'Рейтинговая таблица организаций'!J121</f>
        <v>0</v>
      </c>
      <c r="R132" s="49" t="s">
        <v>267</v>
      </c>
      <c r="S132" s="49">
        <f>'Рейтинговая таблица организаций'!K121</f>
        <v>0</v>
      </c>
      <c r="T132" s="49">
        <f>'Рейтинговая таблица организаций'!L121</f>
        <v>0</v>
      </c>
      <c r="U132" s="49" t="str">
        <f>IF('Рейтинговая таблица организаций'!Q121&lt;1,"Отсутствуют комфортные условия",(IF('Рейтинговая таблица организаций'!Q121&lt;5,"Количество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2" s="49">
        <f>'Рейтинговая таблица организаций'!Q121</f>
        <v>0</v>
      </c>
      <c r="W132" s="49">
        <f>IF('Рейтинговая таблица организаций'!Q121&lt;1,0,(IF('Рейтинговая таблица организаций'!Q121&lt;4,20,100)))</f>
        <v>0</v>
      </c>
      <c r="X132" s="49" t="s">
        <v>268</v>
      </c>
      <c r="Y132" s="49">
        <f>'Рейтинговая таблица организаций'!T121</f>
        <v>0</v>
      </c>
      <c r="Z132" s="49">
        <f>'Рейтинговая таблица организаций'!U121</f>
        <v>0</v>
      </c>
      <c r="AA132" s="49" t="str">
        <f>IF('Рейтинговая таблица организаций'!Z121&lt;1,"Отсутствуют условия доступности для инвалидов",(IF('Рейтинговая таблица организаций'!Z121&lt;5,"Количество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2" s="63">
        <f>'Рейтинговая таблица организаций'!Z121</f>
        <v>0</v>
      </c>
      <c r="AC132" s="49">
        <f>IF('Рейтинговая таблица организаций'!Z121&lt;1,0,(IF('Рейтинговая таблица организаций'!Z121&lt;5,20,100)))</f>
        <v>0</v>
      </c>
      <c r="AD132" s="49" t="str">
        <f>IF('Рейтинговая таблица организаций'!AA121&lt;1,"Отсутствуют условия доступности, позволяющие инвалидам получать услуги наравне с другими",(IF('Рейтинговая таблица организаций'!AA121&lt;5,"Количество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2" s="49">
        <f>'Рейтинговая таблица организаций'!AA121</f>
        <v>0</v>
      </c>
      <c r="AF132" s="49">
        <f>IF('Рейтинговая таблица организаций'!AA121&lt;1,0,(IF('Рейтинговая таблица организаций'!AA121&lt;5,20,100)))</f>
        <v>0</v>
      </c>
      <c r="AG132" s="49" t="s">
        <v>269</v>
      </c>
      <c r="AH132" s="49">
        <f>'Рейтинговая таблица организаций'!AB121</f>
        <v>0</v>
      </c>
      <c r="AI132" s="49">
        <f>'Рейтинговая таблица организаций'!AC121</f>
        <v>0</v>
      </c>
      <c r="AJ132" s="49" t="s">
        <v>270</v>
      </c>
      <c r="AK132" s="49">
        <f>'Рейтинговая таблица организаций'!AH121</f>
        <v>0</v>
      </c>
      <c r="AL132" s="49">
        <f>'Рейтинговая таблица организаций'!AI121</f>
        <v>0</v>
      </c>
      <c r="AM132" s="49" t="s">
        <v>271</v>
      </c>
      <c r="AN132" s="49">
        <f>'Рейтинговая таблица организаций'!AJ121</f>
        <v>0</v>
      </c>
      <c r="AO132" s="49">
        <f>'Рейтинговая таблица организаций'!AK121</f>
        <v>0</v>
      </c>
      <c r="AP132" s="49" t="s">
        <v>272</v>
      </c>
      <c r="AQ132" s="49">
        <f>'Рейтинговая таблица организаций'!AL121</f>
        <v>0</v>
      </c>
      <c r="AR132" s="49">
        <f>'Рейтинговая таблица организаций'!AM121</f>
        <v>0</v>
      </c>
      <c r="AS132" s="49" t="s">
        <v>273</v>
      </c>
      <c r="AT132" s="49">
        <f>'Рейтинговая таблица организаций'!AR121</f>
        <v>0</v>
      </c>
      <c r="AU132" s="49">
        <f>'Рейтинговая таблица организаций'!AS121</f>
        <v>0</v>
      </c>
      <c r="AV132" s="49" t="s">
        <v>274</v>
      </c>
      <c r="AW132" s="49">
        <f>'Рейтинговая таблица организаций'!AT121</f>
        <v>0</v>
      </c>
      <c r="AX132" s="49">
        <f>'Рейтинговая таблица организаций'!AU121</f>
        <v>0</v>
      </c>
      <c r="AY132" s="49" t="s">
        <v>275</v>
      </c>
      <c r="AZ132" s="49">
        <f>'Рейтинговая таблица организаций'!AV121</f>
        <v>0</v>
      </c>
      <c r="BA132" s="49">
        <f>'Рейтинговая таблица организаций'!AW121</f>
        <v>0</v>
      </c>
    </row>
    <row r="133" spans="1:53" ht="15.75" x14ac:dyDescent="0.25">
      <c r="A133" s="110">
        <f>Лист1!A121</f>
        <v>0</v>
      </c>
      <c r="B133" s="46">
        <f>'для bus.gov.ru'!B122</f>
        <v>0</v>
      </c>
      <c r="C133" s="46">
        <f>'для bus.gov.ru'!C122</f>
        <v>0</v>
      </c>
      <c r="D133" s="46">
        <f>'для bus.gov.ru'!D122</f>
        <v>0</v>
      </c>
      <c r="E133" s="46">
        <f>'для bus.gov.ru'!E122</f>
        <v>0</v>
      </c>
      <c r="F133" s="47" t="s">
        <v>264</v>
      </c>
      <c r="G133" s="48">
        <f>'Рейтинговая таблица организаций'!D122</f>
        <v>0</v>
      </c>
      <c r="H133" s="48">
        <f>'Рейтинговая таблица организаций'!E122</f>
        <v>0</v>
      </c>
      <c r="I133" s="47" t="s">
        <v>265</v>
      </c>
      <c r="J133" s="48">
        <f>'Рейтинговая таблица организаций'!F122</f>
        <v>0</v>
      </c>
      <c r="K133" s="48">
        <f>'Рейтинговая таблица организаций'!G122</f>
        <v>0</v>
      </c>
      <c r="L133" s="49" t="str">
        <f>IF('Рейтинговая таблица организаций'!H122&lt;1,"Отсутствуют или не функционируют дистанционные способы взаимодействия",(IF('Рейтинговая таблица организаций'!H122&lt;4,"В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3" s="49">
        <f>'Рейтинговая таблица организаций'!H122</f>
        <v>0</v>
      </c>
      <c r="N133" s="49">
        <f>IF('Рейтинговая таблица организаций'!H122&lt;1,0,(IF('Рейтинговая таблица организаций'!H122&lt;4,30,100)))</f>
        <v>0</v>
      </c>
      <c r="O133" s="49" t="s">
        <v>266</v>
      </c>
      <c r="P133" s="49">
        <f>'Рейтинговая таблица организаций'!I122</f>
        <v>0</v>
      </c>
      <c r="Q133" s="49">
        <f>'Рейтинговая таблица организаций'!J122</f>
        <v>0</v>
      </c>
      <c r="R133" s="49" t="s">
        <v>267</v>
      </c>
      <c r="S133" s="49">
        <f>'Рейтинговая таблица организаций'!K122</f>
        <v>0</v>
      </c>
      <c r="T133" s="49">
        <f>'Рейтинговая таблица организаций'!L122</f>
        <v>0</v>
      </c>
      <c r="U133" s="49" t="str">
        <f>IF('Рейтинговая таблица организаций'!Q122&lt;1,"Отсутствуют комфортные условия",(IF('Рейтинговая таблица организаций'!Q122&lt;5,"Количество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3" s="49">
        <f>'Рейтинговая таблица организаций'!Q122</f>
        <v>0</v>
      </c>
      <c r="W133" s="49">
        <f>IF('Рейтинговая таблица организаций'!Q122&lt;1,0,(IF('Рейтинговая таблица организаций'!Q122&lt;4,20,100)))</f>
        <v>0</v>
      </c>
      <c r="X133" s="49" t="s">
        <v>268</v>
      </c>
      <c r="Y133" s="49">
        <f>'Рейтинговая таблица организаций'!T122</f>
        <v>0</v>
      </c>
      <c r="Z133" s="49">
        <f>'Рейтинговая таблица организаций'!U122</f>
        <v>0</v>
      </c>
      <c r="AA133" s="49" t="str">
        <f>IF('Рейтинговая таблица организаций'!Z122&lt;1,"Отсутствуют условия доступности для инвалидов",(IF('Рейтинговая таблица организаций'!Z122&lt;5,"Количество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3" s="63">
        <f>'Рейтинговая таблица организаций'!Z122</f>
        <v>0</v>
      </c>
      <c r="AC133" s="49">
        <f>IF('Рейтинговая таблица организаций'!Z122&lt;1,0,(IF('Рейтинговая таблица организаций'!Z122&lt;5,20,100)))</f>
        <v>0</v>
      </c>
      <c r="AD133" s="49" t="str">
        <f>IF('Рейтинговая таблица организаций'!AA122&lt;1,"Отсутствуют условия доступности, позволяющие инвалидам получать услуги наравне с другими",(IF('Рейтинговая таблица организаций'!AA122&lt;5,"Количество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3" s="49">
        <f>'Рейтинговая таблица организаций'!AA122</f>
        <v>0</v>
      </c>
      <c r="AF133" s="49">
        <f>IF('Рейтинговая таблица организаций'!AA122&lt;1,0,(IF('Рейтинговая таблица организаций'!AA122&lt;5,20,100)))</f>
        <v>0</v>
      </c>
      <c r="AG133" s="49" t="s">
        <v>269</v>
      </c>
      <c r="AH133" s="49">
        <f>'Рейтинговая таблица организаций'!AB122</f>
        <v>0</v>
      </c>
      <c r="AI133" s="49">
        <f>'Рейтинговая таблица организаций'!AC122</f>
        <v>0</v>
      </c>
      <c r="AJ133" s="49" t="s">
        <v>270</v>
      </c>
      <c r="AK133" s="49">
        <f>'Рейтинговая таблица организаций'!AH122</f>
        <v>0</v>
      </c>
      <c r="AL133" s="49">
        <f>'Рейтинговая таблица организаций'!AI122</f>
        <v>0</v>
      </c>
      <c r="AM133" s="49" t="s">
        <v>271</v>
      </c>
      <c r="AN133" s="49">
        <f>'Рейтинговая таблица организаций'!AJ122</f>
        <v>0</v>
      </c>
      <c r="AO133" s="49">
        <f>'Рейтинговая таблица организаций'!AK122</f>
        <v>0</v>
      </c>
      <c r="AP133" s="49" t="s">
        <v>272</v>
      </c>
      <c r="AQ133" s="49">
        <f>'Рейтинговая таблица организаций'!AL122</f>
        <v>0</v>
      </c>
      <c r="AR133" s="49">
        <f>'Рейтинговая таблица организаций'!AM122</f>
        <v>0</v>
      </c>
      <c r="AS133" s="49" t="s">
        <v>273</v>
      </c>
      <c r="AT133" s="49">
        <f>'Рейтинговая таблица организаций'!AR122</f>
        <v>0</v>
      </c>
      <c r="AU133" s="49">
        <f>'Рейтинговая таблица организаций'!AS122</f>
        <v>0</v>
      </c>
      <c r="AV133" s="49" t="s">
        <v>274</v>
      </c>
      <c r="AW133" s="49">
        <f>'Рейтинговая таблица организаций'!AT122</f>
        <v>0</v>
      </c>
      <c r="AX133" s="49">
        <f>'Рейтинговая таблица организаций'!AU122</f>
        <v>0</v>
      </c>
      <c r="AY133" s="49" t="s">
        <v>275</v>
      </c>
      <c r="AZ133" s="49">
        <f>'Рейтинговая таблица организаций'!AV122</f>
        <v>0</v>
      </c>
      <c r="BA133" s="49">
        <f>'Рейтинговая таблица организаций'!AW122</f>
        <v>0</v>
      </c>
    </row>
    <row r="134" spans="1:53" ht="15.75" x14ac:dyDescent="0.25">
      <c r="A134" s="110">
        <f>Лист1!A122</f>
        <v>0</v>
      </c>
      <c r="B134" s="46">
        <f>'для bus.gov.ru'!B123</f>
        <v>0</v>
      </c>
      <c r="C134" s="46">
        <f>'для bus.gov.ru'!C123</f>
        <v>0</v>
      </c>
      <c r="D134" s="46">
        <f>'для bus.gov.ru'!D123</f>
        <v>0</v>
      </c>
      <c r="E134" s="46">
        <f>'для bus.gov.ru'!E123</f>
        <v>0</v>
      </c>
      <c r="F134" s="47" t="s">
        <v>264</v>
      </c>
      <c r="G134" s="48">
        <f>'Рейтинговая таблица организаций'!D123</f>
        <v>0</v>
      </c>
      <c r="H134" s="48">
        <f>'Рейтинговая таблица организаций'!E123</f>
        <v>0</v>
      </c>
      <c r="I134" s="47" t="s">
        <v>265</v>
      </c>
      <c r="J134" s="48">
        <f>'Рейтинговая таблица организаций'!F123</f>
        <v>0</v>
      </c>
      <c r="K134" s="48">
        <f>'Рейтинговая таблица организаций'!G123</f>
        <v>0</v>
      </c>
      <c r="L134" s="49" t="str">
        <f>IF('Рейтинговая таблица организаций'!H123&lt;1,"Отсутствуют или не функционируют дистанционные способы взаимодействия",(IF('Рейтинговая таблица организаций'!H123&lt;4,"В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4" s="49">
        <f>'Рейтинговая таблица организаций'!H123</f>
        <v>0</v>
      </c>
      <c r="N134" s="49">
        <f>IF('Рейтинговая таблица организаций'!H123&lt;1,0,(IF('Рейтинговая таблица организаций'!H123&lt;4,30,100)))</f>
        <v>0</v>
      </c>
      <c r="O134" s="49" t="s">
        <v>266</v>
      </c>
      <c r="P134" s="49">
        <f>'Рейтинговая таблица организаций'!I123</f>
        <v>0</v>
      </c>
      <c r="Q134" s="49">
        <f>'Рейтинговая таблица организаций'!J123</f>
        <v>0</v>
      </c>
      <c r="R134" s="49" t="s">
        <v>267</v>
      </c>
      <c r="S134" s="49">
        <f>'Рейтинговая таблица организаций'!K123</f>
        <v>0</v>
      </c>
      <c r="T134" s="49">
        <f>'Рейтинговая таблица организаций'!L123</f>
        <v>0</v>
      </c>
      <c r="U134" s="49" t="str">
        <f>IF('Рейтинговая таблица организаций'!Q123&lt;1,"Отсутствуют комфортные условия",(IF('Рейтинговая таблица организаций'!Q123&lt;5,"Количество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4" s="49">
        <f>'Рейтинговая таблица организаций'!Q123</f>
        <v>0</v>
      </c>
      <c r="W134" s="49">
        <f>IF('Рейтинговая таблица организаций'!Q123&lt;1,0,(IF('Рейтинговая таблица организаций'!Q123&lt;4,20,100)))</f>
        <v>0</v>
      </c>
      <c r="X134" s="49" t="s">
        <v>268</v>
      </c>
      <c r="Y134" s="49">
        <f>'Рейтинговая таблица организаций'!T123</f>
        <v>0</v>
      </c>
      <c r="Z134" s="49">
        <f>'Рейтинговая таблица организаций'!U123</f>
        <v>0</v>
      </c>
      <c r="AA134" s="49" t="str">
        <f>IF('Рейтинговая таблица организаций'!Z123&lt;1,"Отсутствуют условия доступности для инвалидов",(IF('Рейтинговая таблица организаций'!Z123&lt;5,"Количество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4" s="63">
        <f>'Рейтинговая таблица организаций'!Z123</f>
        <v>0</v>
      </c>
      <c r="AC134" s="49">
        <f>IF('Рейтинговая таблица организаций'!Z123&lt;1,0,(IF('Рейтинговая таблица организаций'!Z123&lt;5,20,100)))</f>
        <v>0</v>
      </c>
      <c r="AD134" s="49" t="str">
        <f>IF('Рейтинговая таблица организаций'!AA123&lt;1,"Отсутствуют условия доступности, позволяющие инвалидам получать услуги наравне с другими",(IF('Рейтинговая таблица организаций'!AA123&lt;5,"Количество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4" s="49">
        <f>'Рейтинговая таблица организаций'!AA123</f>
        <v>0</v>
      </c>
      <c r="AF134" s="49">
        <f>IF('Рейтинговая таблица организаций'!AA123&lt;1,0,(IF('Рейтинговая таблица организаций'!AA123&lt;5,20,100)))</f>
        <v>0</v>
      </c>
      <c r="AG134" s="49" t="s">
        <v>269</v>
      </c>
      <c r="AH134" s="49">
        <f>'Рейтинговая таблица организаций'!AB123</f>
        <v>0</v>
      </c>
      <c r="AI134" s="49">
        <f>'Рейтинговая таблица организаций'!AC123</f>
        <v>0</v>
      </c>
      <c r="AJ134" s="49" t="s">
        <v>270</v>
      </c>
      <c r="AK134" s="49">
        <f>'Рейтинговая таблица организаций'!AH123</f>
        <v>0</v>
      </c>
      <c r="AL134" s="49">
        <f>'Рейтинговая таблица организаций'!AI123</f>
        <v>0</v>
      </c>
      <c r="AM134" s="49" t="s">
        <v>271</v>
      </c>
      <c r="AN134" s="49">
        <f>'Рейтинговая таблица организаций'!AJ123</f>
        <v>0</v>
      </c>
      <c r="AO134" s="49">
        <f>'Рейтинговая таблица организаций'!AK123</f>
        <v>0</v>
      </c>
      <c r="AP134" s="49" t="s">
        <v>272</v>
      </c>
      <c r="AQ134" s="49">
        <f>'Рейтинговая таблица организаций'!AL123</f>
        <v>0</v>
      </c>
      <c r="AR134" s="49">
        <f>'Рейтинговая таблица организаций'!AM123</f>
        <v>0</v>
      </c>
      <c r="AS134" s="49" t="s">
        <v>273</v>
      </c>
      <c r="AT134" s="49">
        <f>'Рейтинговая таблица организаций'!AR123</f>
        <v>0</v>
      </c>
      <c r="AU134" s="49">
        <f>'Рейтинговая таблица организаций'!AS123</f>
        <v>0</v>
      </c>
      <c r="AV134" s="49" t="s">
        <v>274</v>
      </c>
      <c r="AW134" s="49">
        <f>'Рейтинговая таблица организаций'!AT123</f>
        <v>0</v>
      </c>
      <c r="AX134" s="49">
        <f>'Рейтинговая таблица организаций'!AU123</f>
        <v>0</v>
      </c>
      <c r="AY134" s="49" t="s">
        <v>275</v>
      </c>
      <c r="AZ134" s="49">
        <f>'Рейтинговая таблица организаций'!AV123</f>
        <v>0</v>
      </c>
      <c r="BA134" s="49">
        <f>'Рейтинговая таблица организаций'!AW123</f>
        <v>0</v>
      </c>
    </row>
    <row r="135" spans="1:53" ht="15.75" x14ac:dyDescent="0.25">
      <c r="A135" s="110">
        <f>Лист1!A123</f>
        <v>0</v>
      </c>
      <c r="B135" s="46">
        <f>'для bus.gov.ru'!B124</f>
        <v>0</v>
      </c>
      <c r="C135" s="46">
        <f>'для bus.gov.ru'!C124</f>
        <v>0</v>
      </c>
      <c r="D135" s="46">
        <f>'для bus.gov.ru'!D124</f>
        <v>0</v>
      </c>
      <c r="E135" s="46">
        <f>'для bus.gov.ru'!E124</f>
        <v>0</v>
      </c>
      <c r="F135" s="47" t="s">
        <v>264</v>
      </c>
      <c r="G135" s="48">
        <f>'Рейтинговая таблица организаций'!D124</f>
        <v>0</v>
      </c>
      <c r="H135" s="48">
        <f>'Рейтинговая таблица организаций'!E124</f>
        <v>0</v>
      </c>
      <c r="I135" s="47" t="s">
        <v>265</v>
      </c>
      <c r="J135" s="48">
        <f>'Рейтинговая таблица организаций'!F124</f>
        <v>0</v>
      </c>
      <c r="K135" s="48">
        <f>'Рейтинговая таблица организаций'!G124</f>
        <v>0</v>
      </c>
      <c r="L135" s="49" t="str">
        <f>IF('Рейтинговая таблица организаций'!H124&lt;1,"Отсутствуют или не функционируют дистанционные способы взаимодействия",(IF('Рейтинговая таблица организаций'!H124&lt;4,"В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5" s="49">
        <f>'Рейтинговая таблица организаций'!H124</f>
        <v>0</v>
      </c>
      <c r="N135" s="49">
        <f>IF('Рейтинговая таблица организаций'!H124&lt;1,0,(IF('Рейтинговая таблица организаций'!H124&lt;4,30,100)))</f>
        <v>0</v>
      </c>
      <c r="O135" s="49" t="s">
        <v>266</v>
      </c>
      <c r="P135" s="49">
        <f>'Рейтинговая таблица организаций'!I124</f>
        <v>0</v>
      </c>
      <c r="Q135" s="49">
        <f>'Рейтинговая таблица организаций'!J124</f>
        <v>0</v>
      </c>
      <c r="R135" s="49" t="s">
        <v>267</v>
      </c>
      <c r="S135" s="49">
        <f>'Рейтинговая таблица организаций'!K124</f>
        <v>0</v>
      </c>
      <c r="T135" s="49">
        <f>'Рейтинговая таблица организаций'!L124</f>
        <v>0</v>
      </c>
      <c r="U135" s="49" t="str">
        <f>IF('Рейтинговая таблица организаций'!Q124&lt;1,"Отсутствуют комфортные условия",(IF('Рейтинговая таблица организаций'!Q124&lt;5,"Количество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5" s="49">
        <f>'Рейтинговая таблица организаций'!Q124</f>
        <v>0</v>
      </c>
      <c r="W135" s="49">
        <f>IF('Рейтинговая таблица организаций'!Q124&lt;1,0,(IF('Рейтинговая таблица организаций'!Q124&lt;4,20,100)))</f>
        <v>0</v>
      </c>
      <c r="X135" s="49" t="s">
        <v>268</v>
      </c>
      <c r="Y135" s="49">
        <f>'Рейтинговая таблица организаций'!T124</f>
        <v>0</v>
      </c>
      <c r="Z135" s="49">
        <f>'Рейтинговая таблица организаций'!U124</f>
        <v>0</v>
      </c>
      <c r="AA135" s="49" t="str">
        <f>IF('Рейтинговая таблица организаций'!Z124&lt;1,"Отсутствуют условия доступности для инвалидов",(IF('Рейтинговая таблица организаций'!Z124&lt;5,"Количество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5" s="63">
        <f>'Рейтинговая таблица организаций'!Z124</f>
        <v>0</v>
      </c>
      <c r="AC135" s="49">
        <f>IF('Рейтинговая таблица организаций'!Z124&lt;1,0,(IF('Рейтинговая таблица организаций'!Z124&lt;5,20,100)))</f>
        <v>0</v>
      </c>
      <c r="AD135" s="49" t="str">
        <f>IF('Рейтинговая таблица организаций'!AA124&lt;1,"Отсутствуют условия доступности, позволяющие инвалидам получать услуги наравне с другими",(IF('Рейтинговая таблица организаций'!AA124&lt;5,"Количество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5" s="49">
        <f>'Рейтинговая таблица организаций'!AA124</f>
        <v>0</v>
      </c>
      <c r="AF135" s="49">
        <f>IF('Рейтинговая таблица организаций'!AA124&lt;1,0,(IF('Рейтинговая таблица организаций'!AA124&lt;5,20,100)))</f>
        <v>0</v>
      </c>
      <c r="AG135" s="49" t="s">
        <v>269</v>
      </c>
      <c r="AH135" s="49">
        <f>'Рейтинговая таблица организаций'!AB124</f>
        <v>0</v>
      </c>
      <c r="AI135" s="49">
        <f>'Рейтинговая таблица организаций'!AC124</f>
        <v>0</v>
      </c>
      <c r="AJ135" s="49" t="s">
        <v>270</v>
      </c>
      <c r="AK135" s="49">
        <f>'Рейтинговая таблица организаций'!AH124</f>
        <v>0</v>
      </c>
      <c r="AL135" s="49">
        <f>'Рейтинговая таблица организаций'!AI124</f>
        <v>0</v>
      </c>
      <c r="AM135" s="49" t="s">
        <v>271</v>
      </c>
      <c r="AN135" s="49">
        <f>'Рейтинговая таблица организаций'!AJ124</f>
        <v>0</v>
      </c>
      <c r="AO135" s="49">
        <f>'Рейтинговая таблица организаций'!AK124</f>
        <v>0</v>
      </c>
      <c r="AP135" s="49" t="s">
        <v>272</v>
      </c>
      <c r="AQ135" s="49">
        <f>'Рейтинговая таблица организаций'!AL124</f>
        <v>0</v>
      </c>
      <c r="AR135" s="49">
        <f>'Рейтинговая таблица организаций'!AM124</f>
        <v>0</v>
      </c>
      <c r="AS135" s="49" t="s">
        <v>273</v>
      </c>
      <c r="AT135" s="49">
        <f>'Рейтинговая таблица организаций'!AR124</f>
        <v>0</v>
      </c>
      <c r="AU135" s="49">
        <f>'Рейтинговая таблица организаций'!AS124</f>
        <v>0</v>
      </c>
      <c r="AV135" s="49" t="s">
        <v>274</v>
      </c>
      <c r="AW135" s="49">
        <f>'Рейтинговая таблица организаций'!AT124</f>
        <v>0</v>
      </c>
      <c r="AX135" s="49">
        <f>'Рейтинговая таблица организаций'!AU124</f>
        <v>0</v>
      </c>
      <c r="AY135" s="49" t="s">
        <v>275</v>
      </c>
      <c r="AZ135" s="49">
        <f>'Рейтинговая таблица организаций'!AV124</f>
        <v>0</v>
      </c>
      <c r="BA135" s="49">
        <f>'Рейтинговая таблица организаций'!AW124</f>
        <v>0</v>
      </c>
    </row>
    <row r="136" spans="1:53" ht="15.75" x14ac:dyDescent="0.25">
      <c r="A136" s="110">
        <f>Лист1!A124</f>
        <v>0</v>
      </c>
      <c r="B136" s="46">
        <f>'для bus.gov.ru'!B125</f>
        <v>0</v>
      </c>
      <c r="C136" s="46">
        <f>'для bus.gov.ru'!C125</f>
        <v>0</v>
      </c>
      <c r="D136" s="46">
        <f>'для bus.gov.ru'!D125</f>
        <v>0</v>
      </c>
      <c r="E136" s="46">
        <f>'для bus.gov.ru'!E125</f>
        <v>0</v>
      </c>
      <c r="F136" s="47" t="s">
        <v>264</v>
      </c>
      <c r="G136" s="48">
        <f>'Рейтинговая таблица организаций'!D125</f>
        <v>0</v>
      </c>
      <c r="H136" s="48">
        <f>'Рейтинговая таблица организаций'!E125</f>
        <v>0</v>
      </c>
      <c r="I136" s="47" t="s">
        <v>265</v>
      </c>
      <c r="J136" s="48">
        <f>'Рейтинговая таблица организаций'!F125</f>
        <v>0</v>
      </c>
      <c r="K136" s="48">
        <f>'Рейтинговая таблица организаций'!G125</f>
        <v>0</v>
      </c>
      <c r="L136" s="49" t="str">
        <f>IF('Рейтинговая таблица организаций'!H125&lt;1,"Отсутствуют или не функционируют дистанционные способы взаимодействия",(IF('Рейтинговая таблица организаций'!H125&lt;4,"В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6" s="49">
        <f>'Рейтинговая таблица организаций'!H125</f>
        <v>0</v>
      </c>
      <c r="N136" s="49">
        <f>IF('Рейтинговая таблица организаций'!H125&lt;1,0,(IF('Рейтинговая таблица организаций'!H125&lt;4,30,100)))</f>
        <v>0</v>
      </c>
      <c r="O136" s="49" t="s">
        <v>266</v>
      </c>
      <c r="P136" s="49">
        <f>'Рейтинговая таблица организаций'!I125</f>
        <v>0</v>
      </c>
      <c r="Q136" s="49">
        <f>'Рейтинговая таблица организаций'!J125</f>
        <v>0</v>
      </c>
      <c r="R136" s="49" t="s">
        <v>267</v>
      </c>
      <c r="S136" s="49">
        <f>'Рейтинговая таблица организаций'!K125</f>
        <v>0</v>
      </c>
      <c r="T136" s="49">
        <f>'Рейтинговая таблица организаций'!L125</f>
        <v>0</v>
      </c>
      <c r="U136" s="49" t="str">
        <f>IF('Рейтинговая таблица организаций'!Q125&lt;1,"Отсутствуют комфортные условия",(IF('Рейтинговая таблица организаций'!Q125&lt;5,"Количество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6" s="49">
        <f>'Рейтинговая таблица организаций'!Q125</f>
        <v>0</v>
      </c>
      <c r="W136" s="49">
        <f>IF('Рейтинговая таблица организаций'!Q125&lt;1,0,(IF('Рейтинговая таблица организаций'!Q125&lt;4,20,100)))</f>
        <v>0</v>
      </c>
      <c r="X136" s="49" t="s">
        <v>268</v>
      </c>
      <c r="Y136" s="49">
        <f>'Рейтинговая таблица организаций'!T125</f>
        <v>0</v>
      </c>
      <c r="Z136" s="49">
        <f>'Рейтинговая таблица организаций'!U125</f>
        <v>0</v>
      </c>
      <c r="AA136" s="49" t="str">
        <f>IF('Рейтинговая таблица организаций'!Z125&lt;1,"Отсутствуют условия доступности для инвалидов",(IF('Рейтинговая таблица организаций'!Z125&lt;5,"Количество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6" s="63">
        <f>'Рейтинговая таблица организаций'!Z125</f>
        <v>0</v>
      </c>
      <c r="AC136" s="49">
        <f>IF('Рейтинговая таблица организаций'!Z125&lt;1,0,(IF('Рейтинговая таблица организаций'!Z125&lt;5,20,100)))</f>
        <v>0</v>
      </c>
      <c r="AD136" s="49" t="str">
        <f>IF('Рейтинговая таблица организаций'!AA125&lt;1,"Отсутствуют условия доступности, позволяющие инвалидам получать услуги наравне с другими",(IF('Рейтинговая таблица организаций'!AA125&lt;5,"Количество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6" s="49">
        <f>'Рейтинговая таблица организаций'!AA125</f>
        <v>0</v>
      </c>
      <c r="AF136" s="49">
        <f>IF('Рейтинговая таблица организаций'!AA125&lt;1,0,(IF('Рейтинговая таблица организаций'!AA125&lt;5,20,100)))</f>
        <v>0</v>
      </c>
      <c r="AG136" s="49" t="s">
        <v>269</v>
      </c>
      <c r="AH136" s="49">
        <f>'Рейтинговая таблица организаций'!AB125</f>
        <v>0</v>
      </c>
      <c r="AI136" s="49">
        <f>'Рейтинговая таблица организаций'!AC125</f>
        <v>0</v>
      </c>
      <c r="AJ136" s="49" t="s">
        <v>270</v>
      </c>
      <c r="AK136" s="49">
        <f>'Рейтинговая таблица организаций'!AH125</f>
        <v>0</v>
      </c>
      <c r="AL136" s="49">
        <f>'Рейтинговая таблица организаций'!AI125</f>
        <v>0</v>
      </c>
      <c r="AM136" s="49" t="s">
        <v>271</v>
      </c>
      <c r="AN136" s="49">
        <f>'Рейтинговая таблица организаций'!AJ125</f>
        <v>0</v>
      </c>
      <c r="AO136" s="49">
        <f>'Рейтинговая таблица организаций'!AK125</f>
        <v>0</v>
      </c>
      <c r="AP136" s="49" t="s">
        <v>272</v>
      </c>
      <c r="AQ136" s="49">
        <f>'Рейтинговая таблица организаций'!AL125</f>
        <v>0</v>
      </c>
      <c r="AR136" s="49">
        <f>'Рейтинговая таблица организаций'!AM125</f>
        <v>0</v>
      </c>
      <c r="AS136" s="49" t="s">
        <v>273</v>
      </c>
      <c r="AT136" s="49">
        <f>'Рейтинговая таблица организаций'!AR125</f>
        <v>0</v>
      </c>
      <c r="AU136" s="49">
        <f>'Рейтинговая таблица организаций'!AS125</f>
        <v>0</v>
      </c>
      <c r="AV136" s="49" t="s">
        <v>274</v>
      </c>
      <c r="AW136" s="49">
        <f>'Рейтинговая таблица организаций'!AT125</f>
        <v>0</v>
      </c>
      <c r="AX136" s="49">
        <f>'Рейтинговая таблица организаций'!AU125</f>
        <v>0</v>
      </c>
      <c r="AY136" s="49" t="s">
        <v>275</v>
      </c>
      <c r="AZ136" s="49">
        <f>'Рейтинговая таблица организаций'!AV125</f>
        <v>0</v>
      </c>
      <c r="BA136" s="49">
        <f>'Рейтинговая таблица организаций'!AW125</f>
        <v>0</v>
      </c>
    </row>
    <row r="137" spans="1:53" ht="15.75" x14ac:dyDescent="0.25">
      <c r="A137" s="110">
        <f>Лист1!A125</f>
        <v>0</v>
      </c>
      <c r="B137" s="46">
        <f>'для bus.gov.ru'!B126</f>
        <v>0</v>
      </c>
      <c r="C137" s="46">
        <f>'для bus.gov.ru'!C126</f>
        <v>0</v>
      </c>
      <c r="D137" s="46">
        <f>'для bus.gov.ru'!D126</f>
        <v>0</v>
      </c>
      <c r="E137" s="46">
        <f>'для bus.gov.ru'!E126</f>
        <v>0</v>
      </c>
      <c r="F137" s="47" t="s">
        <v>264</v>
      </c>
      <c r="G137" s="48">
        <f>'Рейтинговая таблица организаций'!D126</f>
        <v>0</v>
      </c>
      <c r="H137" s="48">
        <f>'Рейтинговая таблица организаций'!E126</f>
        <v>0</v>
      </c>
      <c r="I137" s="47" t="s">
        <v>265</v>
      </c>
      <c r="J137" s="48">
        <f>'Рейтинговая таблица организаций'!F126</f>
        <v>0</v>
      </c>
      <c r="K137" s="48">
        <f>'Рейтинговая таблица организаций'!G126</f>
        <v>0</v>
      </c>
      <c r="L137" s="49" t="str">
        <f>IF('Рейтинговая таблица организаций'!H126&lt;1,"Отсутствуют или не функционируют дистанционные способы взаимодействия",(IF('Рейтинговая таблица организаций'!H126&lt;4,"В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7" s="49">
        <f>'Рейтинговая таблица организаций'!H126</f>
        <v>0</v>
      </c>
      <c r="N137" s="49">
        <f>IF('Рейтинговая таблица организаций'!H126&lt;1,0,(IF('Рейтинговая таблица организаций'!H126&lt;4,30,100)))</f>
        <v>0</v>
      </c>
      <c r="O137" s="49" t="s">
        <v>266</v>
      </c>
      <c r="P137" s="49">
        <f>'Рейтинговая таблица организаций'!I126</f>
        <v>0</v>
      </c>
      <c r="Q137" s="49">
        <f>'Рейтинговая таблица организаций'!J126</f>
        <v>0</v>
      </c>
      <c r="R137" s="49" t="s">
        <v>267</v>
      </c>
      <c r="S137" s="49">
        <f>'Рейтинговая таблица организаций'!K126</f>
        <v>0</v>
      </c>
      <c r="T137" s="49">
        <f>'Рейтинговая таблица организаций'!L126</f>
        <v>0</v>
      </c>
      <c r="U137" s="49" t="str">
        <f>IF('Рейтинговая таблица организаций'!Q126&lt;1,"Отсутствуют комфортные условия",(IF('Рейтинговая таблица организаций'!Q126&lt;5,"Количество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7" s="49">
        <f>'Рейтинговая таблица организаций'!Q126</f>
        <v>0</v>
      </c>
      <c r="W137" s="49">
        <f>IF('Рейтинговая таблица организаций'!Q126&lt;1,0,(IF('Рейтинговая таблица организаций'!Q126&lt;4,20,100)))</f>
        <v>0</v>
      </c>
      <c r="X137" s="49" t="s">
        <v>268</v>
      </c>
      <c r="Y137" s="49">
        <f>'Рейтинговая таблица организаций'!T126</f>
        <v>0</v>
      </c>
      <c r="Z137" s="49">
        <f>'Рейтинговая таблица организаций'!U126</f>
        <v>0</v>
      </c>
      <c r="AA137" s="49" t="str">
        <f>IF('Рейтинговая таблица организаций'!Z126&lt;1,"Отсутствуют условия доступности для инвалидов",(IF('Рейтинговая таблица организаций'!Z126&lt;5,"Количество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7" s="63">
        <f>'Рейтинговая таблица организаций'!Z126</f>
        <v>0</v>
      </c>
      <c r="AC137" s="49">
        <f>IF('Рейтинговая таблица организаций'!Z126&lt;1,0,(IF('Рейтинговая таблица организаций'!Z126&lt;5,20,100)))</f>
        <v>0</v>
      </c>
      <c r="AD137" s="49" t="str">
        <f>IF('Рейтинговая таблица организаций'!AA126&lt;1,"Отсутствуют условия доступности, позволяющие инвалидам получать услуги наравне с другими",(IF('Рейтинговая таблица организаций'!AA126&lt;5,"Количество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7" s="49">
        <f>'Рейтинговая таблица организаций'!AA126</f>
        <v>0</v>
      </c>
      <c r="AF137" s="49">
        <f>IF('Рейтинговая таблица организаций'!AA126&lt;1,0,(IF('Рейтинговая таблица организаций'!AA126&lt;5,20,100)))</f>
        <v>0</v>
      </c>
      <c r="AG137" s="49" t="s">
        <v>269</v>
      </c>
      <c r="AH137" s="49">
        <f>'Рейтинговая таблица организаций'!AB126</f>
        <v>0</v>
      </c>
      <c r="AI137" s="49">
        <f>'Рейтинговая таблица организаций'!AC126</f>
        <v>0</v>
      </c>
      <c r="AJ137" s="49" t="s">
        <v>270</v>
      </c>
      <c r="AK137" s="49">
        <f>'Рейтинговая таблица организаций'!AH126</f>
        <v>0</v>
      </c>
      <c r="AL137" s="49">
        <f>'Рейтинговая таблица организаций'!AI126</f>
        <v>0</v>
      </c>
      <c r="AM137" s="49" t="s">
        <v>271</v>
      </c>
      <c r="AN137" s="49">
        <f>'Рейтинговая таблица организаций'!AJ126</f>
        <v>0</v>
      </c>
      <c r="AO137" s="49">
        <f>'Рейтинговая таблица организаций'!AK126</f>
        <v>0</v>
      </c>
      <c r="AP137" s="49" t="s">
        <v>272</v>
      </c>
      <c r="AQ137" s="49">
        <f>'Рейтинговая таблица организаций'!AL126</f>
        <v>0</v>
      </c>
      <c r="AR137" s="49">
        <f>'Рейтинговая таблица организаций'!AM126</f>
        <v>0</v>
      </c>
      <c r="AS137" s="49" t="s">
        <v>273</v>
      </c>
      <c r="AT137" s="49">
        <f>'Рейтинговая таблица организаций'!AR126</f>
        <v>0</v>
      </c>
      <c r="AU137" s="49">
        <f>'Рейтинговая таблица организаций'!AS126</f>
        <v>0</v>
      </c>
      <c r="AV137" s="49" t="s">
        <v>274</v>
      </c>
      <c r="AW137" s="49">
        <f>'Рейтинговая таблица организаций'!AT126</f>
        <v>0</v>
      </c>
      <c r="AX137" s="49">
        <f>'Рейтинговая таблица организаций'!AU126</f>
        <v>0</v>
      </c>
      <c r="AY137" s="49" t="s">
        <v>275</v>
      </c>
      <c r="AZ137" s="49">
        <f>'Рейтинговая таблица организаций'!AV126</f>
        <v>0</v>
      </c>
      <c r="BA137" s="49">
        <f>'Рейтинговая таблица организаций'!AW126</f>
        <v>0</v>
      </c>
    </row>
    <row r="138" spans="1:53" ht="15.75" x14ac:dyDescent="0.25">
      <c r="A138" s="110">
        <f>Лист1!A126</f>
        <v>0</v>
      </c>
      <c r="B138" s="46">
        <f>'для bus.gov.ru'!B127</f>
        <v>0</v>
      </c>
      <c r="C138" s="46">
        <f>'для bus.gov.ru'!C127</f>
        <v>0</v>
      </c>
      <c r="D138" s="46">
        <f>'для bus.gov.ru'!D127</f>
        <v>0</v>
      </c>
      <c r="E138" s="46">
        <f>'для bus.gov.ru'!E127</f>
        <v>0</v>
      </c>
      <c r="F138" s="47" t="s">
        <v>264</v>
      </c>
      <c r="G138" s="48">
        <f>'Рейтинговая таблица организаций'!D127</f>
        <v>0</v>
      </c>
      <c r="H138" s="48">
        <f>'Рейтинговая таблица организаций'!E127</f>
        <v>0</v>
      </c>
      <c r="I138" s="47" t="s">
        <v>265</v>
      </c>
      <c r="J138" s="48">
        <f>'Рейтинговая таблица организаций'!F127</f>
        <v>0</v>
      </c>
      <c r="K138" s="48">
        <f>'Рейтинговая таблица организаций'!G127</f>
        <v>0</v>
      </c>
      <c r="L138" s="49" t="str">
        <f>IF('Рейтинговая таблица организаций'!H127&lt;1,"Отсутствуют или не функционируют дистанционные способы взаимодействия",(IF('Рейтинговая таблица организаций'!H127&lt;4,"В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8" s="49">
        <f>'Рейтинговая таблица организаций'!H127</f>
        <v>0</v>
      </c>
      <c r="N138" s="49">
        <f>IF('Рейтинговая таблица организаций'!H127&lt;1,0,(IF('Рейтинговая таблица организаций'!H127&lt;4,30,100)))</f>
        <v>0</v>
      </c>
      <c r="O138" s="49" t="s">
        <v>266</v>
      </c>
      <c r="P138" s="49">
        <f>'Рейтинговая таблица организаций'!I127</f>
        <v>0</v>
      </c>
      <c r="Q138" s="49">
        <f>'Рейтинговая таблица организаций'!J127</f>
        <v>0</v>
      </c>
      <c r="R138" s="49" t="s">
        <v>267</v>
      </c>
      <c r="S138" s="49">
        <f>'Рейтинговая таблица организаций'!K127</f>
        <v>0</v>
      </c>
      <c r="T138" s="49">
        <f>'Рейтинговая таблица организаций'!L127</f>
        <v>0</v>
      </c>
      <c r="U138" s="49" t="str">
        <f>IF('Рейтинговая таблица организаций'!Q127&lt;1,"Отсутствуют комфортные условия",(IF('Рейтинговая таблица организаций'!Q127&lt;5,"Количество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8" s="49">
        <f>'Рейтинговая таблица организаций'!Q127</f>
        <v>0</v>
      </c>
      <c r="W138" s="49">
        <f>IF('Рейтинговая таблица организаций'!Q127&lt;1,0,(IF('Рейтинговая таблица организаций'!Q127&lt;4,20,100)))</f>
        <v>0</v>
      </c>
      <c r="X138" s="49" t="s">
        <v>268</v>
      </c>
      <c r="Y138" s="49">
        <f>'Рейтинговая таблица организаций'!T127</f>
        <v>0</v>
      </c>
      <c r="Z138" s="49">
        <f>'Рейтинговая таблица организаций'!U127</f>
        <v>0</v>
      </c>
      <c r="AA138" s="49" t="str">
        <f>IF('Рейтинговая таблица организаций'!Z127&lt;1,"Отсутствуют условия доступности для инвалидов",(IF('Рейтинговая таблица организаций'!Z127&lt;5,"Количество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8" s="63">
        <f>'Рейтинговая таблица организаций'!Z127</f>
        <v>0</v>
      </c>
      <c r="AC138" s="49">
        <f>IF('Рейтинговая таблица организаций'!Z127&lt;1,0,(IF('Рейтинговая таблица организаций'!Z127&lt;5,20,100)))</f>
        <v>0</v>
      </c>
      <c r="AD138" s="49" t="str">
        <f>IF('Рейтинговая таблица организаций'!AA127&lt;1,"Отсутствуют условия доступности, позволяющие инвалидам получать услуги наравне с другими",(IF('Рейтинговая таблица организаций'!AA127&lt;5,"Количество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8" s="49">
        <f>'Рейтинговая таблица организаций'!AA127</f>
        <v>0</v>
      </c>
      <c r="AF138" s="49">
        <f>IF('Рейтинговая таблица организаций'!AA127&lt;1,0,(IF('Рейтинговая таблица организаций'!AA127&lt;5,20,100)))</f>
        <v>0</v>
      </c>
      <c r="AG138" s="49" t="s">
        <v>269</v>
      </c>
      <c r="AH138" s="49">
        <f>'Рейтинговая таблица организаций'!AB127</f>
        <v>0</v>
      </c>
      <c r="AI138" s="49">
        <f>'Рейтинговая таблица организаций'!AC127</f>
        <v>0</v>
      </c>
      <c r="AJ138" s="49" t="s">
        <v>270</v>
      </c>
      <c r="AK138" s="49">
        <f>'Рейтинговая таблица организаций'!AH127</f>
        <v>0</v>
      </c>
      <c r="AL138" s="49">
        <f>'Рейтинговая таблица организаций'!AI127</f>
        <v>0</v>
      </c>
      <c r="AM138" s="49" t="s">
        <v>271</v>
      </c>
      <c r="AN138" s="49">
        <f>'Рейтинговая таблица организаций'!AJ127</f>
        <v>0</v>
      </c>
      <c r="AO138" s="49">
        <f>'Рейтинговая таблица организаций'!AK127</f>
        <v>0</v>
      </c>
      <c r="AP138" s="49" t="s">
        <v>272</v>
      </c>
      <c r="AQ138" s="49">
        <f>'Рейтинговая таблица организаций'!AL127</f>
        <v>0</v>
      </c>
      <c r="AR138" s="49">
        <f>'Рейтинговая таблица организаций'!AM127</f>
        <v>0</v>
      </c>
      <c r="AS138" s="49" t="s">
        <v>273</v>
      </c>
      <c r="AT138" s="49">
        <f>'Рейтинговая таблица организаций'!AR127</f>
        <v>0</v>
      </c>
      <c r="AU138" s="49">
        <f>'Рейтинговая таблица организаций'!AS127</f>
        <v>0</v>
      </c>
      <c r="AV138" s="49" t="s">
        <v>274</v>
      </c>
      <c r="AW138" s="49">
        <f>'Рейтинговая таблица организаций'!AT127</f>
        <v>0</v>
      </c>
      <c r="AX138" s="49">
        <f>'Рейтинговая таблица организаций'!AU127</f>
        <v>0</v>
      </c>
      <c r="AY138" s="49" t="s">
        <v>275</v>
      </c>
      <c r="AZ138" s="49">
        <f>'Рейтинговая таблица организаций'!AV127</f>
        <v>0</v>
      </c>
      <c r="BA138" s="49">
        <f>'Рейтинговая таблица организаций'!AW127</f>
        <v>0</v>
      </c>
    </row>
    <row r="139" spans="1:53" ht="15.75" x14ac:dyDescent="0.25">
      <c r="A139" s="110">
        <f>Лист1!A127</f>
        <v>0</v>
      </c>
      <c r="B139" s="46">
        <f>'для bus.gov.ru'!B128</f>
        <v>0</v>
      </c>
      <c r="C139" s="46">
        <f>'для bus.gov.ru'!C128</f>
        <v>0</v>
      </c>
      <c r="D139" s="46">
        <f>'для bus.gov.ru'!D128</f>
        <v>0</v>
      </c>
      <c r="E139" s="46">
        <f>'для bus.gov.ru'!E128</f>
        <v>0</v>
      </c>
      <c r="F139" s="47" t="s">
        <v>264</v>
      </c>
      <c r="G139" s="48">
        <f>'Рейтинговая таблица организаций'!D128</f>
        <v>0</v>
      </c>
      <c r="H139" s="48">
        <f>'Рейтинговая таблица организаций'!E128</f>
        <v>0</v>
      </c>
      <c r="I139" s="47" t="s">
        <v>265</v>
      </c>
      <c r="J139" s="48">
        <f>'Рейтинговая таблица организаций'!F128</f>
        <v>0</v>
      </c>
      <c r="K139" s="48">
        <f>'Рейтинговая таблица организаций'!G128</f>
        <v>0</v>
      </c>
      <c r="L139" s="49" t="str">
        <f>IF('Рейтинговая таблица организаций'!H128&lt;1,"Отсутствуют или не функционируют дистанционные способы взаимодействия",(IF('Рейтинговая таблица организаций'!H128&lt;4,"В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39" s="49">
        <f>'Рейтинговая таблица организаций'!H128</f>
        <v>0</v>
      </c>
      <c r="N139" s="49">
        <f>IF('Рейтинговая таблица организаций'!H128&lt;1,0,(IF('Рейтинговая таблица организаций'!H128&lt;4,30,100)))</f>
        <v>0</v>
      </c>
      <c r="O139" s="49" t="s">
        <v>266</v>
      </c>
      <c r="P139" s="49">
        <f>'Рейтинговая таблица организаций'!I128</f>
        <v>0</v>
      </c>
      <c r="Q139" s="49">
        <f>'Рейтинговая таблица организаций'!J128</f>
        <v>0</v>
      </c>
      <c r="R139" s="49" t="s">
        <v>267</v>
      </c>
      <c r="S139" s="49">
        <f>'Рейтинговая таблица организаций'!K128</f>
        <v>0</v>
      </c>
      <c r="T139" s="49">
        <f>'Рейтинговая таблица организаций'!L128</f>
        <v>0</v>
      </c>
      <c r="U139" s="49" t="str">
        <f>IF('Рейтинговая таблица организаций'!Q128&lt;1,"Отсутствуют комфортные условия",(IF('Рейтинговая таблица организаций'!Q128&lt;5,"Количество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39" s="49">
        <f>'Рейтинговая таблица организаций'!Q128</f>
        <v>0</v>
      </c>
      <c r="W139" s="49">
        <f>IF('Рейтинговая таблица организаций'!Q128&lt;1,0,(IF('Рейтинговая таблица организаций'!Q128&lt;4,20,100)))</f>
        <v>0</v>
      </c>
      <c r="X139" s="49" t="s">
        <v>268</v>
      </c>
      <c r="Y139" s="49">
        <f>'Рейтинговая таблица организаций'!T128</f>
        <v>0</v>
      </c>
      <c r="Z139" s="49">
        <f>'Рейтинговая таблица организаций'!U128</f>
        <v>0</v>
      </c>
      <c r="AA139" s="49" t="str">
        <f>IF('Рейтинговая таблица организаций'!Z128&lt;1,"Отсутствуют условия доступности для инвалидов",(IF('Рейтинговая таблица организаций'!Z128&lt;5,"Количество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39" s="63">
        <f>'Рейтинговая таблица организаций'!Z128</f>
        <v>0</v>
      </c>
      <c r="AC139" s="49">
        <f>IF('Рейтинговая таблица организаций'!Z128&lt;1,0,(IF('Рейтинговая таблица организаций'!Z128&lt;5,20,100)))</f>
        <v>0</v>
      </c>
      <c r="AD139" s="49" t="str">
        <f>IF('Рейтинговая таблица организаций'!AA128&lt;1,"Отсутствуют условия доступности, позволяющие инвалидам получать услуги наравне с другими",(IF('Рейтинговая таблица организаций'!AA128&lt;5,"Количество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39" s="49">
        <f>'Рейтинговая таблица организаций'!AA128</f>
        <v>0</v>
      </c>
      <c r="AF139" s="49">
        <f>IF('Рейтинговая таблица организаций'!AA128&lt;1,0,(IF('Рейтинговая таблица организаций'!AA128&lt;5,20,100)))</f>
        <v>0</v>
      </c>
      <c r="AG139" s="49" t="s">
        <v>269</v>
      </c>
      <c r="AH139" s="49">
        <f>'Рейтинговая таблица организаций'!AB128</f>
        <v>0</v>
      </c>
      <c r="AI139" s="49">
        <f>'Рейтинговая таблица организаций'!AC128</f>
        <v>0</v>
      </c>
      <c r="AJ139" s="49" t="s">
        <v>270</v>
      </c>
      <c r="AK139" s="49">
        <f>'Рейтинговая таблица организаций'!AH128</f>
        <v>0</v>
      </c>
      <c r="AL139" s="49">
        <f>'Рейтинговая таблица организаций'!AI128</f>
        <v>0</v>
      </c>
      <c r="AM139" s="49" t="s">
        <v>271</v>
      </c>
      <c r="AN139" s="49">
        <f>'Рейтинговая таблица организаций'!AJ128</f>
        <v>0</v>
      </c>
      <c r="AO139" s="49">
        <f>'Рейтинговая таблица организаций'!AK128</f>
        <v>0</v>
      </c>
      <c r="AP139" s="49" t="s">
        <v>272</v>
      </c>
      <c r="AQ139" s="49">
        <f>'Рейтинговая таблица организаций'!AL128</f>
        <v>0</v>
      </c>
      <c r="AR139" s="49">
        <f>'Рейтинговая таблица организаций'!AM128</f>
        <v>0</v>
      </c>
      <c r="AS139" s="49" t="s">
        <v>273</v>
      </c>
      <c r="AT139" s="49">
        <f>'Рейтинговая таблица организаций'!AR128</f>
        <v>0</v>
      </c>
      <c r="AU139" s="49">
        <f>'Рейтинговая таблица организаций'!AS128</f>
        <v>0</v>
      </c>
      <c r="AV139" s="49" t="s">
        <v>274</v>
      </c>
      <c r="AW139" s="49">
        <f>'Рейтинговая таблица организаций'!AT128</f>
        <v>0</v>
      </c>
      <c r="AX139" s="49">
        <f>'Рейтинговая таблица организаций'!AU128</f>
        <v>0</v>
      </c>
      <c r="AY139" s="49" t="s">
        <v>275</v>
      </c>
      <c r="AZ139" s="49">
        <f>'Рейтинговая таблица организаций'!AV128</f>
        <v>0</v>
      </c>
      <c r="BA139" s="49">
        <f>'Рейтинговая таблица организаций'!AW128</f>
        <v>0</v>
      </c>
    </row>
    <row r="140" spans="1:53" ht="15.75" x14ac:dyDescent="0.25">
      <c r="A140" s="110">
        <f>Лист1!A128</f>
        <v>0</v>
      </c>
      <c r="B140" s="46">
        <f>'для bus.gov.ru'!B129</f>
        <v>0</v>
      </c>
      <c r="C140" s="46">
        <f>'для bus.gov.ru'!C129</f>
        <v>0</v>
      </c>
      <c r="D140" s="46">
        <f>'для bus.gov.ru'!D129</f>
        <v>0</v>
      </c>
      <c r="E140" s="46">
        <f>'для bus.gov.ru'!E129</f>
        <v>0</v>
      </c>
      <c r="F140" s="47" t="s">
        <v>264</v>
      </c>
      <c r="G140" s="48">
        <f>'Рейтинговая таблица организаций'!D129</f>
        <v>0</v>
      </c>
      <c r="H140" s="48">
        <f>'Рейтинговая таблица организаций'!E129</f>
        <v>0</v>
      </c>
      <c r="I140" s="47" t="s">
        <v>265</v>
      </c>
      <c r="J140" s="48">
        <f>'Рейтинговая таблица организаций'!F129</f>
        <v>0</v>
      </c>
      <c r="K140" s="48">
        <f>'Рейтинговая таблица организаций'!G129</f>
        <v>0</v>
      </c>
      <c r="L140" s="49" t="str">
        <f>IF('Рейтинговая таблица организаций'!H129&lt;1,"Отсутствуют или не функционируют дистанционные способы взаимодействия",(IF('Рейтинговая таблица организаций'!H129&lt;4,"В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0" s="49">
        <f>'Рейтинговая таблица организаций'!H129</f>
        <v>0</v>
      </c>
      <c r="N140" s="49">
        <f>IF('Рейтинговая таблица организаций'!H129&lt;1,0,(IF('Рейтинговая таблица организаций'!H129&lt;4,30,100)))</f>
        <v>0</v>
      </c>
      <c r="O140" s="49" t="s">
        <v>266</v>
      </c>
      <c r="P140" s="49">
        <f>'Рейтинговая таблица организаций'!I129</f>
        <v>0</v>
      </c>
      <c r="Q140" s="49">
        <f>'Рейтинговая таблица организаций'!J129</f>
        <v>0</v>
      </c>
      <c r="R140" s="49" t="s">
        <v>267</v>
      </c>
      <c r="S140" s="49">
        <f>'Рейтинговая таблица организаций'!K129</f>
        <v>0</v>
      </c>
      <c r="T140" s="49">
        <f>'Рейтинговая таблица организаций'!L129</f>
        <v>0</v>
      </c>
      <c r="U140" s="49" t="str">
        <f>IF('Рейтинговая таблица организаций'!Q129&lt;1,"Отсутствуют комфортные условия",(IF('Рейтинговая таблица организаций'!Q129&lt;5,"Количество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0" s="49">
        <f>'Рейтинговая таблица организаций'!Q129</f>
        <v>0</v>
      </c>
      <c r="W140" s="49">
        <f>IF('Рейтинговая таблица организаций'!Q129&lt;1,0,(IF('Рейтинговая таблица организаций'!Q129&lt;4,20,100)))</f>
        <v>0</v>
      </c>
      <c r="X140" s="49" t="s">
        <v>268</v>
      </c>
      <c r="Y140" s="49">
        <f>'Рейтинговая таблица организаций'!T129</f>
        <v>0</v>
      </c>
      <c r="Z140" s="49">
        <f>'Рейтинговая таблица организаций'!U129</f>
        <v>0</v>
      </c>
      <c r="AA140" s="49" t="str">
        <f>IF('Рейтинговая таблица организаций'!Z129&lt;1,"Отсутствуют условия доступности для инвалидов",(IF('Рейтинговая таблица организаций'!Z129&lt;5,"Количество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0" s="63">
        <f>'Рейтинговая таблица организаций'!Z129</f>
        <v>0</v>
      </c>
      <c r="AC140" s="49">
        <f>IF('Рейтинговая таблица организаций'!Z129&lt;1,0,(IF('Рейтинговая таблица организаций'!Z129&lt;5,20,100)))</f>
        <v>0</v>
      </c>
      <c r="AD140" s="49" t="str">
        <f>IF('Рейтинговая таблица организаций'!AA129&lt;1,"Отсутствуют условия доступности, позволяющие инвалидам получать услуги наравне с другими",(IF('Рейтинговая таблица организаций'!AA129&lt;5,"Количество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0" s="49">
        <f>'Рейтинговая таблица организаций'!AA129</f>
        <v>0</v>
      </c>
      <c r="AF140" s="49">
        <f>IF('Рейтинговая таблица организаций'!AA129&lt;1,0,(IF('Рейтинговая таблица организаций'!AA129&lt;5,20,100)))</f>
        <v>0</v>
      </c>
      <c r="AG140" s="49" t="s">
        <v>269</v>
      </c>
      <c r="AH140" s="49">
        <f>'Рейтинговая таблица организаций'!AB129</f>
        <v>0</v>
      </c>
      <c r="AI140" s="49">
        <f>'Рейтинговая таблица организаций'!AC129</f>
        <v>0</v>
      </c>
      <c r="AJ140" s="49" t="s">
        <v>270</v>
      </c>
      <c r="AK140" s="49">
        <f>'Рейтинговая таблица организаций'!AH129</f>
        <v>0</v>
      </c>
      <c r="AL140" s="49">
        <f>'Рейтинговая таблица организаций'!AI129</f>
        <v>0</v>
      </c>
      <c r="AM140" s="49" t="s">
        <v>271</v>
      </c>
      <c r="AN140" s="49">
        <f>'Рейтинговая таблица организаций'!AJ129</f>
        <v>0</v>
      </c>
      <c r="AO140" s="49">
        <f>'Рейтинговая таблица организаций'!AK129</f>
        <v>0</v>
      </c>
      <c r="AP140" s="49" t="s">
        <v>272</v>
      </c>
      <c r="AQ140" s="49">
        <f>'Рейтинговая таблица организаций'!AL129</f>
        <v>0</v>
      </c>
      <c r="AR140" s="49">
        <f>'Рейтинговая таблица организаций'!AM129</f>
        <v>0</v>
      </c>
      <c r="AS140" s="49" t="s">
        <v>273</v>
      </c>
      <c r="AT140" s="49">
        <f>'Рейтинговая таблица организаций'!AR129</f>
        <v>0</v>
      </c>
      <c r="AU140" s="49">
        <f>'Рейтинговая таблица организаций'!AS129</f>
        <v>0</v>
      </c>
      <c r="AV140" s="49" t="s">
        <v>274</v>
      </c>
      <c r="AW140" s="49">
        <f>'Рейтинговая таблица организаций'!AT129</f>
        <v>0</v>
      </c>
      <c r="AX140" s="49">
        <f>'Рейтинговая таблица организаций'!AU129</f>
        <v>0</v>
      </c>
      <c r="AY140" s="49" t="s">
        <v>275</v>
      </c>
      <c r="AZ140" s="49">
        <f>'Рейтинговая таблица организаций'!AV129</f>
        <v>0</v>
      </c>
      <c r="BA140" s="49">
        <f>'Рейтинговая таблица организаций'!AW129</f>
        <v>0</v>
      </c>
    </row>
    <row r="141" spans="1:53" ht="15.75" x14ac:dyDescent="0.25">
      <c r="A141" s="110">
        <f>Лист1!A129</f>
        <v>0</v>
      </c>
      <c r="B141" s="46">
        <f>'для bus.gov.ru'!B130</f>
        <v>0</v>
      </c>
      <c r="C141" s="46">
        <f>'для bus.gov.ru'!C130</f>
        <v>0</v>
      </c>
      <c r="D141" s="46">
        <f>'для bus.gov.ru'!D130</f>
        <v>0</v>
      </c>
      <c r="E141" s="46">
        <f>'для bus.gov.ru'!E130</f>
        <v>0</v>
      </c>
      <c r="F141" s="47" t="s">
        <v>264</v>
      </c>
      <c r="G141" s="48">
        <f>'Рейтинговая таблица организаций'!D130</f>
        <v>0</v>
      </c>
      <c r="H141" s="48">
        <f>'Рейтинговая таблица организаций'!E130</f>
        <v>0</v>
      </c>
      <c r="I141" s="47" t="s">
        <v>265</v>
      </c>
      <c r="J141" s="48">
        <f>'Рейтинговая таблица организаций'!F130</f>
        <v>0</v>
      </c>
      <c r="K141" s="48">
        <f>'Рейтинговая таблица организаций'!G130</f>
        <v>0</v>
      </c>
      <c r="L141" s="49" t="str">
        <f>IF('Рейтинговая таблица организаций'!H130&lt;1,"Отсутствуют или не функционируют дистанционные способы взаимодействия",(IF('Рейтинговая таблица организаций'!H130&lt;4,"В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1" s="49">
        <f>'Рейтинговая таблица организаций'!H130</f>
        <v>0</v>
      </c>
      <c r="N141" s="49">
        <f>IF('Рейтинговая таблица организаций'!H130&lt;1,0,(IF('Рейтинговая таблица организаций'!H130&lt;4,30,100)))</f>
        <v>0</v>
      </c>
      <c r="O141" s="49" t="s">
        <v>266</v>
      </c>
      <c r="P141" s="49">
        <f>'Рейтинговая таблица организаций'!I130</f>
        <v>0</v>
      </c>
      <c r="Q141" s="49">
        <f>'Рейтинговая таблица организаций'!J130</f>
        <v>0</v>
      </c>
      <c r="R141" s="49" t="s">
        <v>267</v>
      </c>
      <c r="S141" s="49">
        <f>'Рейтинговая таблица организаций'!K130</f>
        <v>0</v>
      </c>
      <c r="T141" s="49">
        <f>'Рейтинговая таблица организаций'!L130</f>
        <v>0</v>
      </c>
      <c r="U141" s="49" t="str">
        <f>IF('Рейтинговая таблица организаций'!Q130&lt;1,"Отсутствуют комфортные условия",(IF('Рейтинговая таблица организаций'!Q130&lt;5,"Количество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1" s="49">
        <f>'Рейтинговая таблица организаций'!Q130</f>
        <v>0</v>
      </c>
      <c r="W141" s="49">
        <f>IF('Рейтинговая таблица организаций'!Q130&lt;1,0,(IF('Рейтинговая таблица организаций'!Q130&lt;4,20,100)))</f>
        <v>0</v>
      </c>
      <c r="X141" s="49" t="s">
        <v>268</v>
      </c>
      <c r="Y141" s="49">
        <f>'Рейтинговая таблица организаций'!T130</f>
        <v>0</v>
      </c>
      <c r="Z141" s="49">
        <f>'Рейтинговая таблица организаций'!U130</f>
        <v>0</v>
      </c>
      <c r="AA141" s="49" t="str">
        <f>IF('Рейтинговая таблица организаций'!Z130&lt;1,"Отсутствуют условия доступности для инвалидов",(IF('Рейтинговая таблица организаций'!Z130&lt;5,"Количество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1" s="63">
        <f>'Рейтинговая таблица организаций'!Z130</f>
        <v>0</v>
      </c>
      <c r="AC141" s="49">
        <f>IF('Рейтинговая таблица организаций'!Z130&lt;1,0,(IF('Рейтинговая таблица организаций'!Z130&lt;5,20,100)))</f>
        <v>0</v>
      </c>
      <c r="AD141" s="49" t="str">
        <f>IF('Рейтинговая таблица организаций'!AA130&lt;1,"Отсутствуют условия доступности, позволяющие инвалидам получать услуги наравне с другими",(IF('Рейтинговая таблица организаций'!AA130&lt;5,"Количество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1" s="49">
        <f>'Рейтинговая таблица организаций'!AA130</f>
        <v>0</v>
      </c>
      <c r="AF141" s="49">
        <f>IF('Рейтинговая таблица организаций'!AA130&lt;1,0,(IF('Рейтинговая таблица организаций'!AA130&lt;5,20,100)))</f>
        <v>0</v>
      </c>
      <c r="AG141" s="49" t="s">
        <v>269</v>
      </c>
      <c r="AH141" s="49">
        <f>'Рейтинговая таблица организаций'!AB130</f>
        <v>0</v>
      </c>
      <c r="AI141" s="49">
        <f>'Рейтинговая таблица организаций'!AC130</f>
        <v>0</v>
      </c>
      <c r="AJ141" s="49" t="s">
        <v>270</v>
      </c>
      <c r="AK141" s="49">
        <f>'Рейтинговая таблица организаций'!AH130</f>
        <v>0</v>
      </c>
      <c r="AL141" s="49">
        <f>'Рейтинговая таблица организаций'!AI130</f>
        <v>0</v>
      </c>
      <c r="AM141" s="49" t="s">
        <v>271</v>
      </c>
      <c r="AN141" s="49">
        <f>'Рейтинговая таблица организаций'!AJ130</f>
        <v>0</v>
      </c>
      <c r="AO141" s="49">
        <f>'Рейтинговая таблица организаций'!AK130</f>
        <v>0</v>
      </c>
      <c r="AP141" s="49" t="s">
        <v>272</v>
      </c>
      <c r="AQ141" s="49">
        <f>'Рейтинговая таблица организаций'!AL130</f>
        <v>0</v>
      </c>
      <c r="AR141" s="49">
        <f>'Рейтинговая таблица организаций'!AM130</f>
        <v>0</v>
      </c>
      <c r="AS141" s="49" t="s">
        <v>273</v>
      </c>
      <c r="AT141" s="49">
        <f>'Рейтинговая таблица организаций'!AR130</f>
        <v>0</v>
      </c>
      <c r="AU141" s="49">
        <f>'Рейтинговая таблица организаций'!AS130</f>
        <v>0</v>
      </c>
      <c r="AV141" s="49" t="s">
        <v>274</v>
      </c>
      <c r="AW141" s="49">
        <f>'Рейтинговая таблица организаций'!AT130</f>
        <v>0</v>
      </c>
      <c r="AX141" s="49">
        <f>'Рейтинговая таблица организаций'!AU130</f>
        <v>0</v>
      </c>
      <c r="AY141" s="49" t="s">
        <v>275</v>
      </c>
      <c r="AZ141" s="49">
        <f>'Рейтинговая таблица организаций'!AV130</f>
        <v>0</v>
      </c>
      <c r="BA141" s="49">
        <f>'Рейтинговая таблица организаций'!AW130</f>
        <v>0</v>
      </c>
    </row>
    <row r="142" spans="1:53" ht="15.75" x14ac:dyDescent="0.25">
      <c r="A142" s="110">
        <f>Лист1!A130</f>
        <v>0</v>
      </c>
      <c r="B142" s="46">
        <f>'для bus.gov.ru'!B131</f>
        <v>0</v>
      </c>
      <c r="C142" s="46">
        <f>'для bus.gov.ru'!C131</f>
        <v>0</v>
      </c>
      <c r="D142" s="46">
        <f>'для bus.gov.ru'!D131</f>
        <v>0</v>
      </c>
      <c r="E142" s="46">
        <f>'для bus.gov.ru'!E131</f>
        <v>0</v>
      </c>
      <c r="F142" s="47" t="s">
        <v>264</v>
      </c>
      <c r="G142" s="48">
        <f>'Рейтинговая таблица организаций'!D131</f>
        <v>0</v>
      </c>
      <c r="H142" s="48">
        <f>'Рейтинговая таблица организаций'!E131</f>
        <v>0</v>
      </c>
      <c r="I142" s="47" t="s">
        <v>265</v>
      </c>
      <c r="J142" s="48">
        <f>'Рейтинговая таблица организаций'!F131</f>
        <v>0</v>
      </c>
      <c r="K142" s="48">
        <f>'Рейтинговая таблица организаций'!G131</f>
        <v>0</v>
      </c>
      <c r="L142" s="49" t="str">
        <f>IF('Рейтинговая таблица организаций'!H131&lt;1,"Отсутствуют или не функционируют дистанционные способы взаимодействия",(IF('Рейтинговая таблица организаций'!H131&lt;4,"В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2" s="49">
        <f>'Рейтинговая таблица организаций'!H131</f>
        <v>0</v>
      </c>
      <c r="N142" s="49">
        <f>IF('Рейтинговая таблица организаций'!H131&lt;1,0,(IF('Рейтинговая таблица организаций'!H131&lt;4,30,100)))</f>
        <v>0</v>
      </c>
      <c r="O142" s="49" t="s">
        <v>266</v>
      </c>
      <c r="P142" s="49">
        <f>'Рейтинговая таблица организаций'!I131</f>
        <v>0</v>
      </c>
      <c r="Q142" s="49">
        <f>'Рейтинговая таблица организаций'!J131</f>
        <v>0</v>
      </c>
      <c r="R142" s="49" t="s">
        <v>267</v>
      </c>
      <c r="S142" s="49">
        <f>'Рейтинговая таблица организаций'!K131</f>
        <v>0</v>
      </c>
      <c r="T142" s="49">
        <f>'Рейтинговая таблица организаций'!L131</f>
        <v>0</v>
      </c>
      <c r="U142" s="49" t="str">
        <f>IF('Рейтинговая таблица организаций'!Q131&lt;1,"Отсутствуют комфортные условия",(IF('Рейтинговая таблица организаций'!Q131&lt;5,"Количество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2" s="49">
        <f>'Рейтинговая таблица организаций'!Q131</f>
        <v>0</v>
      </c>
      <c r="W142" s="49">
        <f>IF('Рейтинговая таблица организаций'!Q131&lt;1,0,(IF('Рейтинговая таблица организаций'!Q131&lt;4,20,100)))</f>
        <v>0</v>
      </c>
      <c r="X142" s="49" t="s">
        <v>268</v>
      </c>
      <c r="Y142" s="49">
        <f>'Рейтинговая таблица организаций'!T131</f>
        <v>0</v>
      </c>
      <c r="Z142" s="49">
        <f>'Рейтинговая таблица организаций'!U131</f>
        <v>0</v>
      </c>
      <c r="AA142" s="49" t="str">
        <f>IF('Рейтинговая таблица организаций'!Z131&lt;1,"Отсутствуют условия доступности для инвалидов",(IF('Рейтинговая таблица организаций'!Z131&lt;5,"Количество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2" s="63">
        <f>'Рейтинговая таблица организаций'!Z131</f>
        <v>0</v>
      </c>
      <c r="AC142" s="49">
        <f>IF('Рейтинговая таблица организаций'!Z131&lt;1,0,(IF('Рейтинговая таблица организаций'!Z131&lt;5,20,100)))</f>
        <v>0</v>
      </c>
      <c r="AD142" s="49" t="str">
        <f>IF('Рейтинговая таблица организаций'!AA131&lt;1,"Отсутствуют условия доступности, позволяющие инвалидам получать услуги наравне с другими",(IF('Рейтинговая таблица организаций'!AA131&lt;5,"Количество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2" s="49">
        <f>'Рейтинговая таблица организаций'!AA131</f>
        <v>0</v>
      </c>
      <c r="AF142" s="49">
        <f>IF('Рейтинговая таблица организаций'!AA131&lt;1,0,(IF('Рейтинговая таблица организаций'!AA131&lt;5,20,100)))</f>
        <v>0</v>
      </c>
      <c r="AG142" s="49" t="s">
        <v>269</v>
      </c>
      <c r="AH142" s="49">
        <f>'Рейтинговая таблица организаций'!AB131</f>
        <v>0</v>
      </c>
      <c r="AI142" s="49">
        <f>'Рейтинговая таблица организаций'!AC131</f>
        <v>0</v>
      </c>
      <c r="AJ142" s="49" t="s">
        <v>270</v>
      </c>
      <c r="AK142" s="49">
        <f>'Рейтинговая таблица организаций'!AH131</f>
        <v>0</v>
      </c>
      <c r="AL142" s="49">
        <f>'Рейтинговая таблица организаций'!AI131</f>
        <v>0</v>
      </c>
      <c r="AM142" s="49" t="s">
        <v>271</v>
      </c>
      <c r="AN142" s="49">
        <f>'Рейтинговая таблица организаций'!AJ131</f>
        <v>0</v>
      </c>
      <c r="AO142" s="49">
        <f>'Рейтинговая таблица организаций'!AK131</f>
        <v>0</v>
      </c>
      <c r="AP142" s="49" t="s">
        <v>272</v>
      </c>
      <c r="AQ142" s="49">
        <f>'Рейтинговая таблица организаций'!AL131</f>
        <v>0</v>
      </c>
      <c r="AR142" s="49">
        <f>'Рейтинговая таблица организаций'!AM131</f>
        <v>0</v>
      </c>
      <c r="AS142" s="49" t="s">
        <v>273</v>
      </c>
      <c r="AT142" s="49">
        <f>'Рейтинговая таблица организаций'!AR131</f>
        <v>0</v>
      </c>
      <c r="AU142" s="49">
        <f>'Рейтинговая таблица организаций'!AS131</f>
        <v>0</v>
      </c>
      <c r="AV142" s="49" t="s">
        <v>274</v>
      </c>
      <c r="AW142" s="49">
        <f>'Рейтинговая таблица организаций'!AT131</f>
        <v>0</v>
      </c>
      <c r="AX142" s="49">
        <f>'Рейтинговая таблица организаций'!AU131</f>
        <v>0</v>
      </c>
      <c r="AY142" s="49" t="s">
        <v>275</v>
      </c>
      <c r="AZ142" s="49">
        <f>'Рейтинговая таблица организаций'!AV131</f>
        <v>0</v>
      </c>
      <c r="BA142" s="49">
        <f>'Рейтинговая таблица организаций'!AW131</f>
        <v>0</v>
      </c>
    </row>
    <row r="143" spans="1:53" ht="15.75" x14ac:dyDescent="0.25">
      <c r="A143" s="110">
        <f>Лист1!A131</f>
        <v>0</v>
      </c>
      <c r="B143" s="46">
        <f>'для bus.gov.ru'!B132</f>
        <v>0</v>
      </c>
      <c r="C143" s="46">
        <f>'для bus.gov.ru'!C132</f>
        <v>0</v>
      </c>
      <c r="D143" s="46">
        <f>'для bus.gov.ru'!D132</f>
        <v>0</v>
      </c>
      <c r="E143" s="46">
        <f>'для bus.gov.ru'!E132</f>
        <v>0</v>
      </c>
      <c r="F143" s="47" t="s">
        <v>264</v>
      </c>
      <c r="G143" s="48">
        <f>'Рейтинговая таблица организаций'!D132</f>
        <v>0</v>
      </c>
      <c r="H143" s="48">
        <f>'Рейтинговая таблица организаций'!E132</f>
        <v>0</v>
      </c>
      <c r="I143" s="47" t="s">
        <v>265</v>
      </c>
      <c r="J143" s="48">
        <f>'Рейтинговая таблица организаций'!F132</f>
        <v>0</v>
      </c>
      <c r="K143" s="48">
        <f>'Рейтинговая таблица организаций'!G132</f>
        <v>0</v>
      </c>
      <c r="L143" s="49" t="str">
        <f>IF('Рейтинговая таблица организаций'!H132&lt;1,"Отсутствуют или не функционируют дистанционные способы взаимодействия",(IF('Рейтинговая таблица организаций'!H132&lt;4,"В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3" s="49">
        <f>'Рейтинговая таблица организаций'!H132</f>
        <v>0</v>
      </c>
      <c r="N143" s="49">
        <f>IF('Рейтинговая таблица организаций'!H132&lt;1,0,(IF('Рейтинговая таблица организаций'!H132&lt;4,30,100)))</f>
        <v>0</v>
      </c>
      <c r="O143" s="49" t="s">
        <v>266</v>
      </c>
      <c r="P143" s="49">
        <f>'Рейтинговая таблица организаций'!I132</f>
        <v>0</v>
      </c>
      <c r="Q143" s="49">
        <f>'Рейтинговая таблица организаций'!J132</f>
        <v>0</v>
      </c>
      <c r="R143" s="49" t="s">
        <v>267</v>
      </c>
      <c r="S143" s="49">
        <f>'Рейтинговая таблица организаций'!K132</f>
        <v>0</v>
      </c>
      <c r="T143" s="49">
        <f>'Рейтинговая таблица организаций'!L132</f>
        <v>0</v>
      </c>
      <c r="U143" s="49" t="str">
        <f>IF('Рейтинговая таблица организаций'!Q132&lt;1,"Отсутствуют комфортные условия",(IF('Рейтинговая таблица организаций'!Q132&lt;5,"Количество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3" s="49">
        <f>'Рейтинговая таблица организаций'!Q132</f>
        <v>0</v>
      </c>
      <c r="W143" s="49">
        <f>IF('Рейтинговая таблица организаций'!Q132&lt;1,0,(IF('Рейтинговая таблица организаций'!Q132&lt;4,20,100)))</f>
        <v>0</v>
      </c>
      <c r="X143" s="49" t="s">
        <v>268</v>
      </c>
      <c r="Y143" s="49">
        <f>'Рейтинговая таблица организаций'!T132</f>
        <v>0</v>
      </c>
      <c r="Z143" s="49">
        <f>'Рейтинговая таблица организаций'!U132</f>
        <v>0</v>
      </c>
      <c r="AA143" s="49" t="str">
        <f>IF('Рейтинговая таблица организаций'!Z132&lt;1,"Отсутствуют условия доступности для инвалидов",(IF('Рейтинговая таблица организаций'!Z132&lt;5,"Количество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3" s="63">
        <f>'Рейтинговая таблица организаций'!Z132</f>
        <v>0</v>
      </c>
      <c r="AC143" s="49">
        <f>IF('Рейтинговая таблица организаций'!Z132&lt;1,0,(IF('Рейтинговая таблица организаций'!Z132&lt;5,20,100)))</f>
        <v>0</v>
      </c>
      <c r="AD143" s="49" t="str">
        <f>IF('Рейтинговая таблица организаций'!AA132&lt;1,"Отсутствуют условия доступности, позволяющие инвалидам получать услуги наравне с другими",(IF('Рейтинговая таблица организаций'!AA132&lt;5,"Количество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3" s="49">
        <f>'Рейтинговая таблица организаций'!AA132</f>
        <v>0</v>
      </c>
      <c r="AF143" s="49">
        <f>IF('Рейтинговая таблица организаций'!AA132&lt;1,0,(IF('Рейтинговая таблица организаций'!AA132&lt;5,20,100)))</f>
        <v>0</v>
      </c>
      <c r="AG143" s="49" t="s">
        <v>269</v>
      </c>
      <c r="AH143" s="49">
        <f>'Рейтинговая таблица организаций'!AB132</f>
        <v>0</v>
      </c>
      <c r="AI143" s="49">
        <f>'Рейтинговая таблица организаций'!AC132</f>
        <v>0</v>
      </c>
      <c r="AJ143" s="49" t="s">
        <v>270</v>
      </c>
      <c r="AK143" s="49">
        <f>'Рейтинговая таблица организаций'!AH132</f>
        <v>0</v>
      </c>
      <c r="AL143" s="49">
        <f>'Рейтинговая таблица организаций'!AI132</f>
        <v>0</v>
      </c>
      <c r="AM143" s="49" t="s">
        <v>271</v>
      </c>
      <c r="AN143" s="49">
        <f>'Рейтинговая таблица организаций'!AJ132</f>
        <v>0</v>
      </c>
      <c r="AO143" s="49">
        <f>'Рейтинговая таблица организаций'!AK132</f>
        <v>0</v>
      </c>
      <c r="AP143" s="49" t="s">
        <v>272</v>
      </c>
      <c r="AQ143" s="49">
        <f>'Рейтинговая таблица организаций'!AL132</f>
        <v>0</v>
      </c>
      <c r="AR143" s="49">
        <f>'Рейтинговая таблица организаций'!AM132</f>
        <v>0</v>
      </c>
      <c r="AS143" s="49" t="s">
        <v>273</v>
      </c>
      <c r="AT143" s="49">
        <f>'Рейтинговая таблица организаций'!AR132</f>
        <v>0</v>
      </c>
      <c r="AU143" s="49">
        <f>'Рейтинговая таблица организаций'!AS132</f>
        <v>0</v>
      </c>
      <c r="AV143" s="49" t="s">
        <v>274</v>
      </c>
      <c r="AW143" s="49">
        <f>'Рейтинговая таблица организаций'!AT132</f>
        <v>0</v>
      </c>
      <c r="AX143" s="49">
        <f>'Рейтинговая таблица организаций'!AU132</f>
        <v>0</v>
      </c>
      <c r="AY143" s="49" t="s">
        <v>275</v>
      </c>
      <c r="AZ143" s="49">
        <f>'Рейтинговая таблица организаций'!AV132</f>
        <v>0</v>
      </c>
      <c r="BA143" s="49">
        <f>'Рейтинговая таблица организаций'!AW132</f>
        <v>0</v>
      </c>
    </row>
    <row r="144" spans="1:53" ht="15.75" x14ac:dyDescent="0.25">
      <c r="A144" s="110">
        <f>Лист1!A132</f>
        <v>0</v>
      </c>
      <c r="B144" s="46">
        <f>'для bus.gov.ru'!B133</f>
        <v>0</v>
      </c>
      <c r="C144" s="46">
        <f>'для bus.gov.ru'!C133</f>
        <v>0</v>
      </c>
      <c r="D144" s="46">
        <f>'для bus.gov.ru'!D133</f>
        <v>0</v>
      </c>
      <c r="E144" s="46">
        <f>'для bus.gov.ru'!E133</f>
        <v>0</v>
      </c>
      <c r="F144" s="47" t="s">
        <v>264</v>
      </c>
      <c r="G144" s="48">
        <f>'Рейтинговая таблица организаций'!D133</f>
        <v>0</v>
      </c>
      <c r="H144" s="48">
        <f>'Рейтинговая таблица организаций'!E133</f>
        <v>0</v>
      </c>
      <c r="I144" s="47" t="s">
        <v>265</v>
      </c>
      <c r="J144" s="48">
        <f>'Рейтинговая таблица организаций'!F133</f>
        <v>0</v>
      </c>
      <c r="K144" s="48">
        <f>'Рейтинговая таблица организаций'!G133</f>
        <v>0</v>
      </c>
      <c r="L144" s="49" t="str">
        <f>IF('Рейтинговая таблица организаций'!H133&lt;1,"Отсутствуют или не функционируют дистанционные способы взаимодействия",(IF('Рейтинговая таблица организаций'!H133&lt;4,"В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4" s="49">
        <f>'Рейтинговая таблица организаций'!H133</f>
        <v>0</v>
      </c>
      <c r="N144" s="49">
        <f>IF('Рейтинговая таблица организаций'!H133&lt;1,0,(IF('Рейтинговая таблица организаций'!H133&lt;4,30,100)))</f>
        <v>0</v>
      </c>
      <c r="O144" s="49" t="s">
        <v>266</v>
      </c>
      <c r="P144" s="49">
        <f>'Рейтинговая таблица организаций'!I133</f>
        <v>0</v>
      </c>
      <c r="Q144" s="49">
        <f>'Рейтинговая таблица организаций'!J133</f>
        <v>0</v>
      </c>
      <c r="R144" s="49" t="s">
        <v>267</v>
      </c>
      <c r="S144" s="49">
        <f>'Рейтинговая таблица организаций'!K133</f>
        <v>0</v>
      </c>
      <c r="T144" s="49">
        <f>'Рейтинговая таблица организаций'!L133</f>
        <v>0</v>
      </c>
      <c r="U144" s="49" t="str">
        <f>IF('Рейтинговая таблица организаций'!Q133&lt;1,"Отсутствуют комфортные условия",(IF('Рейтинговая таблица организаций'!Q133&lt;5,"Количество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4" s="49">
        <f>'Рейтинговая таблица организаций'!Q133</f>
        <v>0</v>
      </c>
      <c r="W144" s="49">
        <f>IF('Рейтинговая таблица организаций'!Q133&lt;1,0,(IF('Рейтинговая таблица организаций'!Q133&lt;4,20,100)))</f>
        <v>0</v>
      </c>
      <c r="X144" s="49" t="s">
        <v>268</v>
      </c>
      <c r="Y144" s="49">
        <f>'Рейтинговая таблица организаций'!T133</f>
        <v>0</v>
      </c>
      <c r="Z144" s="49">
        <f>'Рейтинговая таблица организаций'!U133</f>
        <v>0</v>
      </c>
      <c r="AA144" s="49" t="str">
        <f>IF('Рейтинговая таблица организаций'!Z133&lt;1,"Отсутствуют условия доступности для инвалидов",(IF('Рейтинговая таблица организаций'!Z133&lt;5,"Количество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4" s="63">
        <f>'Рейтинговая таблица организаций'!Z133</f>
        <v>0</v>
      </c>
      <c r="AC144" s="49">
        <f>IF('Рейтинговая таблица организаций'!Z133&lt;1,0,(IF('Рейтинговая таблица организаций'!Z133&lt;5,20,100)))</f>
        <v>0</v>
      </c>
      <c r="AD144" s="49" t="str">
        <f>IF('Рейтинговая таблица организаций'!AA133&lt;1,"Отсутствуют условия доступности, позволяющие инвалидам получать услуги наравне с другими",(IF('Рейтинговая таблица организаций'!AA133&lt;5,"Количество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4" s="49">
        <f>'Рейтинговая таблица организаций'!AA133</f>
        <v>0</v>
      </c>
      <c r="AF144" s="49">
        <f>IF('Рейтинговая таблица организаций'!AA133&lt;1,0,(IF('Рейтинговая таблица организаций'!AA133&lt;5,20,100)))</f>
        <v>0</v>
      </c>
      <c r="AG144" s="49" t="s">
        <v>269</v>
      </c>
      <c r="AH144" s="49">
        <f>'Рейтинговая таблица организаций'!AB133</f>
        <v>0</v>
      </c>
      <c r="AI144" s="49">
        <f>'Рейтинговая таблица организаций'!AC133</f>
        <v>0</v>
      </c>
      <c r="AJ144" s="49" t="s">
        <v>270</v>
      </c>
      <c r="AK144" s="49">
        <f>'Рейтинговая таблица организаций'!AH133</f>
        <v>0</v>
      </c>
      <c r="AL144" s="49">
        <f>'Рейтинговая таблица организаций'!AI133</f>
        <v>0</v>
      </c>
      <c r="AM144" s="49" t="s">
        <v>271</v>
      </c>
      <c r="AN144" s="49">
        <f>'Рейтинговая таблица организаций'!AJ133</f>
        <v>0</v>
      </c>
      <c r="AO144" s="49">
        <f>'Рейтинговая таблица организаций'!AK133</f>
        <v>0</v>
      </c>
      <c r="AP144" s="49" t="s">
        <v>272</v>
      </c>
      <c r="AQ144" s="49">
        <f>'Рейтинговая таблица организаций'!AL133</f>
        <v>0</v>
      </c>
      <c r="AR144" s="49">
        <f>'Рейтинговая таблица организаций'!AM133</f>
        <v>0</v>
      </c>
      <c r="AS144" s="49" t="s">
        <v>273</v>
      </c>
      <c r="AT144" s="49">
        <f>'Рейтинговая таблица организаций'!AR133</f>
        <v>0</v>
      </c>
      <c r="AU144" s="49">
        <f>'Рейтинговая таблица организаций'!AS133</f>
        <v>0</v>
      </c>
      <c r="AV144" s="49" t="s">
        <v>274</v>
      </c>
      <c r="AW144" s="49">
        <f>'Рейтинговая таблица организаций'!AT133</f>
        <v>0</v>
      </c>
      <c r="AX144" s="49">
        <f>'Рейтинговая таблица организаций'!AU133</f>
        <v>0</v>
      </c>
      <c r="AY144" s="49" t="s">
        <v>275</v>
      </c>
      <c r="AZ144" s="49">
        <f>'Рейтинговая таблица организаций'!AV133</f>
        <v>0</v>
      </c>
      <c r="BA144" s="49">
        <f>'Рейтинговая таблица организаций'!AW133</f>
        <v>0</v>
      </c>
    </row>
    <row r="145" spans="1:53" ht="15.75" x14ac:dyDescent="0.25">
      <c r="A145" s="110">
        <f>Лист1!A133</f>
        <v>0</v>
      </c>
      <c r="B145" s="46">
        <f>'для bus.gov.ru'!B134</f>
        <v>0</v>
      </c>
      <c r="C145" s="46">
        <f>'для bus.gov.ru'!C134</f>
        <v>0</v>
      </c>
      <c r="D145" s="46">
        <f>'для bus.gov.ru'!D134</f>
        <v>0</v>
      </c>
      <c r="E145" s="46">
        <f>'для bus.gov.ru'!E134</f>
        <v>0</v>
      </c>
      <c r="F145" s="47" t="s">
        <v>264</v>
      </c>
      <c r="G145" s="48">
        <f>'Рейтинговая таблица организаций'!D134</f>
        <v>0</v>
      </c>
      <c r="H145" s="48">
        <f>'Рейтинговая таблица организаций'!E134</f>
        <v>0</v>
      </c>
      <c r="I145" s="47" t="s">
        <v>265</v>
      </c>
      <c r="J145" s="48">
        <f>'Рейтинговая таблица организаций'!F134</f>
        <v>0</v>
      </c>
      <c r="K145" s="48">
        <f>'Рейтинговая таблица организаций'!G134</f>
        <v>0</v>
      </c>
      <c r="L145" s="49" t="str">
        <f>IF('Рейтинговая таблица организаций'!H134&lt;1,"Отсутствуют или не функционируют дистанционные способы взаимодействия",(IF('Рейтинговая таблица организаций'!H134&lt;4,"В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5" s="49">
        <f>'Рейтинговая таблица организаций'!H134</f>
        <v>0</v>
      </c>
      <c r="N145" s="49">
        <f>IF('Рейтинговая таблица организаций'!H134&lt;1,0,(IF('Рейтинговая таблица организаций'!H134&lt;4,30,100)))</f>
        <v>0</v>
      </c>
      <c r="O145" s="49" t="s">
        <v>266</v>
      </c>
      <c r="P145" s="49">
        <f>'Рейтинговая таблица организаций'!I134</f>
        <v>0</v>
      </c>
      <c r="Q145" s="49">
        <f>'Рейтинговая таблица организаций'!J134</f>
        <v>0</v>
      </c>
      <c r="R145" s="49" t="s">
        <v>267</v>
      </c>
      <c r="S145" s="49">
        <f>'Рейтинговая таблица организаций'!K134</f>
        <v>0</v>
      </c>
      <c r="T145" s="49">
        <f>'Рейтинговая таблица организаций'!L134</f>
        <v>0</v>
      </c>
      <c r="U145" s="49" t="str">
        <f>IF('Рейтинговая таблица организаций'!Q134&lt;1,"Отсутствуют комфортные условия",(IF('Рейтинговая таблица организаций'!Q134&lt;5,"Количество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5" s="49">
        <f>'Рейтинговая таблица организаций'!Q134</f>
        <v>0</v>
      </c>
      <c r="W145" s="49">
        <f>IF('Рейтинговая таблица организаций'!Q134&lt;1,0,(IF('Рейтинговая таблица организаций'!Q134&lt;4,20,100)))</f>
        <v>0</v>
      </c>
      <c r="X145" s="49" t="s">
        <v>268</v>
      </c>
      <c r="Y145" s="49">
        <f>'Рейтинговая таблица организаций'!T134</f>
        <v>0</v>
      </c>
      <c r="Z145" s="49">
        <f>'Рейтинговая таблица организаций'!U134</f>
        <v>0</v>
      </c>
      <c r="AA145" s="49" t="str">
        <f>IF('Рейтинговая таблица организаций'!Z134&lt;1,"Отсутствуют условия доступности для инвалидов",(IF('Рейтинговая таблица организаций'!Z134&lt;5,"Количество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5" s="63">
        <f>'Рейтинговая таблица организаций'!Z134</f>
        <v>0</v>
      </c>
      <c r="AC145" s="49">
        <f>IF('Рейтинговая таблица организаций'!Z134&lt;1,0,(IF('Рейтинговая таблица организаций'!Z134&lt;5,20,100)))</f>
        <v>0</v>
      </c>
      <c r="AD145" s="49" t="str">
        <f>IF('Рейтинговая таблица организаций'!AA134&lt;1,"Отсутствуют условия доступности, позволяющие инвалидам получать услуги наравне с другими",(IF('Рейтинговая таблица организаций'!AA134&lt;5,"Количество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5" s="49">
        <f>'Рейтинговая таблица организаций'!AA134</f>
        <v>0</v>
      </c>
      <c r="AF145" s="49">
        <f>IF('Рейтинговая таблица организаций'!AA134&lt;1,0,(IF('Рейтинговая таблица организаций'!AA134&lt;5,20,100)))</f>
        <v>0</v>
      </c>
      <c r="AG145" s="49" t="s">
        <v>269</v>
      </c>
      <c r="AH145" s="49">
        <f>'Рейтинговая таблица организаций'!AB134</f>
        <v>0</v>
      </c>
      <c r="AI145" s="49">
        <f>'Рейтинговая таблица организаций'!AC134</f>
        <v>0</v>
      </c>
      <c r="AJ145" s="49" t="s">
        <v>270</v>
      </c>
      <c r="AK145" s="49">
        <f>'Рейтинговая таблица организаций'!AH134</f>
        <v>0</v>
      </c>
      <c r="AL145" s="49">
        <f>'Рейтинговая таблица организаций'!AI134</f>
        <v>0</v>
      </c>
      <c r="AM145" s="49" t="s">
        <v>271</v>
      </c>
      <c r="AN145" s="49">
        <f>'Рейтинговая таблица организаций'!AJ134</f>
        <v>0</v>
      </c>
      <c r="AO145" s="49">
        <f>'Рейтинговая таблица организаций'!AK134</f>
        <v>0</v>
      </c>
      <c r="AP145" s="49" t="s">
        <v>272</v>
      </c>
      <c r="AQ145" s="49">
        <f>'Рейтинговая таблица организаций'!AL134</f>
        <v>0</v>
      </c>
      <c r="AR145" s="49">
        <f>'Рейтинговая таблица организаций'!AM134</f>
        <v>0</v>
      </c>
      <c r="AS145" s="49" t="s">
        <v>273</v>
      </c>
      <c r="AT145" s="49">
        <f>'Рейтинговая таблица организаций'!AR134</f>
        <v>0</v>
      </c>
      <c r="AU145" s="49">
        <f>'Рейтинговая таблица организаций'!AS134</f>
        <v>0</v>
      </c>
      <c r="AV145" s="49" t="s">
        <v>274</v>
      </c>
      <c r="AW145" s="49">
        <f>'Рейтинговая таблица организаций'!AT134</f>
        <v>0</v>
      </c>
      <c r="AX145" s="49">
        <f>'Рейтинговая таблица организаций'!AU134</f>
        <v>0</v>
      </c>
      <c r="AY145" s="49" t="s">
        <v>275</v>
      </c>
      <c r="AZ145" s="49">
        <f>'Рейтинговая таблица организаций'!AV134</f>
        <v>0</v>
      </c>
      <c r="BA145" s="49">
        <f>'Рейтинговая таблица организаций'!AW134</f>
        <v>0</v>
      </c>
    </row>
    <row r="146" spans="1:53" ht="15.75" x14ac:dyDescent="0.25">
      <c r="A146" s="110">
        <f>Лист1!A134</f>
        <v>0</v>
      </c>
      <c r="B146" s="46">
        <f>'для bus.gov.ru'!B135</f>
        <v>0</v>
      </c>
      <c r="C146" s="46">
        <f>'для bus.gov.ru'!C135</f>
        <v>0</v>
      </c>
      <c r="D146" s="46">
        <f>'для bus.gov.ru'!D135</f>
        <v>0</v>
      </c>
      <c r="E146" s="46">
        <f>'для bus.gov.ru'!E135</f>
        <v>0</v>
      </c>
      <c r="F146" s="47" t="s">
        <v>264</v>
      </c>
      <c r="G146" s="48">
        <f>'Рейтинговая таблица организаций'!D135</f>
        <v>0</v>
      </c>
      <c r="H146" s="48">
        <f>'Рейтинговая таблица организаций'!E135</f>
        <v>0</v>
      </c>
      <c r="I146" s="47" t="s">
        <v>265</v>
      </c>
      <c r="J146" s="48">
        <f>'Рейтинговая таблица организаций'!F135</f>
        <v>0</v>
      </c>
      <c r="K146" s="48">
        <f>'Рейтинговая таблица организаций'!G135</f>
        <v>0</v>
      </c>
      <c r="L146" s="49" t="str">
        <f>IF('Рейтинговая таблица организаций'!H135&lt;1,"Отсутствуют или не функционируют дистанционные способы взаимодействия",(IF('Рейтинговая таблица организаций'!H135&lt;4,"В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6" s="49">
        <f>'Рейтинговая таблица организаций'!H135</f>
        <v>0</v>
      </c>
      <c r="N146" s="49">
        <f>IF('Рейтинговая таблица организаций'!H135&lt;1,0,(IF('Рейтинговая таблица организаций'!H135&lt;4,30,100)))</f>
        <v>0</v>
      </c>
      <c r="O146" s="49" t="s">
        <v>266</v>
      </c>
      <c r="P146" s="49">
        <f>'Рейтинговая таблица организаций'!I135</f>
        <v>0</v>
      </c>
      <c r="Q146" s="49">
        <f>'Рейтинговая таблица организаций'!J135</f>
        <v>0</v>
      </c>
      <c r="R146" s="49" t="s">
        <v>267</v>
      </c>
      <c r="S146" s="49">
        <f>'Рейтинговая таблица организаций'!K135</f>
        <v>0</v>
      </c>
      <c r="T146" s="49">
        <f>'Рейтинговая таблица организаций'!L135</f>
        <v>0</v>
      </c>
      <c r="U146" s="49" t="str">
        <f>IF('Рейтинговая таблица организаций'!Q135&lt;1,"Отсутствуют комфортные условия",(IF('Рейтинговая таблица организаций'!Q135&lt;5,"Количество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6" s="49">
        <f>'Рейтинговая таблица организаций'!Q135</f>
        <v>0</v>
      </c>
      <c r="W146" s="49">
        <f>IF('Рейтинговая таблица организаций'!Q135&lt;1,0,(IF('Рейтинговая таблица организаций'!Q135&lt;4,20,100)))</f>
        <v>0</v>
      </c>
      <c r="X146" s="49" t="s">
        <v>268</v>
      </c>
      <c r="Y146" s="49">
        <f>'Рейтинговая таблица организаций'!T135</f>
        <v>0</v>
      </c>
      <c r="Z146" s="49">
        <f>'Рейтинговая таблица организаций'!U135</f>
        <v>0</v>
      </c>
      <c r="AA146" s="49" t="str">
        <f>IF('Рейтинговая таблица организаций'!Z135&lt;1,"Отсутствуют условия доступности для инвалидов",(IF('Рейтинговая таблица организаций'!Z135&lt;5,"Количество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6" s="63">
        <f>'Рейтинговая таблица организаций'!Z135</f>
        <v>0</v>
      </c>
      <c r="AC146" s="49">
        <f>IF('Рейтинговая таблица организаций'!Z135&lt;1,0,(IF('Рейтинговая таблица организаций'!Z135&lt;5,20,100)))</f>
        <v>0</v>
      </c>
      <c r="AD146" s="49" t="str">
        <f>IF('Рейтинговая таблица организаций'!AA135&lt;1,"Отсутствуют условия доступности, позволяющие инвалидам получать услуги наравне с другими",(IF('Рейтинговая таблица организаций'!AA135&lt;5,"Количество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6" s="49">
        <f>'Рейтинговая таблица организаций'!AA135</f>
        <v>0</v>
      </c>
      <c r="AF146" s="49">
        <f>IF('Рейтинговая таблица организаций'!AA135&lt;1,0,(IF('Рейтинговая таблица организаций'!AA135&lt;5,20,100)))</f>
        <v>0</v>
      </c>
      <c r="AG146" s="49" t="s">
        <v>269</v>
      </c>
      <c r="AH146" s="49">
        <f>'Рейтинговая таблица организаций'!AB135</f>
        <v>0</v>
      </c>
      <c r="AI146" s="49">
        <f>'Рейтинговая таблица организаций'!AC135</f>
        <v>0</v>
      </c>
      <c r="AJ146" s="49" t="s">
        <v>270</v>
      </c>
      <c r="AK146" s="49">
        <f>'Рейтинговая таблица организаций'!AH135</f>
        <v>0</v>
      </c>
      <c r="AL146" s="49">
        <f>'Рейтинговая таблица организаций'!AI135</f>
        <v>0</v>
      </c>
      <c r="AM146" s="49" t="s">
        <v>271</v>
      </c>
      <c r="AN146" s="49">
        <f>'Рейтинговая таблица организаций'!AJ135</f>
        <v>0</v>
      </c>
      <c r="AO146" s="49">
        <f>'Рейтинговая таблица организаций'!AK135</f>
        <v>0</v>
      </c>
      <c r="AP146" s="49" t="s">
        <v>272</v>
      </c>
      <c r="AQ146" s="49">
        <f>'Рейтинговая таблица организаций'!AL135</f>
        <v>0</v>
      </c>
      <c r="AR146" s="49">
        <f>'Рейтинговая таблица организаций'!AM135</f>
        <v>0</v>
      </c>
      <c r="AS146" s="49" t="s">
        <v>273</v>
      </c>
      <c r="AT146" s="49">
        <f>'Рейтинговая таблица организаций'!AR135</f>
        <v>0</v>
      </c>
      <c r="AU146" s="49">
        <f>'Рейтинговая таблица организаций'!AS135</f>
        <v>0</v>
      </c>
      <c r="AV146" s="49" t="s">
        <v>274</v>
      </c>
      <c r="AW146" s="49">
        <f>'Рейтинговая таблица организаций'!AT135</f>
        <v>0</v>
      </c>
      <c r="AX146" s="49">
        <f>'Рейтинговая таблица организаций'!AU135</f>
        <v>0</v>
      </c>
      <c r="AY146" s="49" t="s">
        <v>275</v>
      </c>
      <c r="AZ146" s="49">
        <f>'Рейтинговая таблица организаций'!AV135</f>
        <v>0</v>
      </c>
      <c r="BA146" s="49">
        <f>'Рейтинговая таблица организаций'!AW135</f>
        <v>0</v>
      </c>
    </row>
    <row r="147" spans="1:53" ht="15.75" x14ac:dyDescent="0.25">
      <c r="A147" s="110">
        <f>Лист1!A135</f>
        <v>0</v>
      </c>
      <c r="B147" s="46">
        <f>'для bus.gov.ru'!B136</f>
        <v>0</v>
      </c>
      <c r="C147" s="46">
        <f>'для bus.gov.ru'!C136</f>
        <v>0</v>
      </c>
      <c r="D147" s="46">
        <f>'для bus.gov.ru'!D136</f>
        <v>0</v>
      </c>
      <c r="E147" s="46">
        <f>'для bus.gov.ru'!E136</f>
        <v>0</v>
      </c>
      <c r="F147" s="47" t="s">
        <v>264</v>
      </c>
      <c r="G147" s="48">
        <f>'Рейтинговая таблица организаций'!D136</f>
        <v>0</v>
      </c>
      <c r="H147" s="48">
        <f>'Рейтинговая таблица организаций'!E136</f>
        <v>0</v>
      </c>
      <c r="I147" s="47" t="s">
        <v>265</v>
      </c>
      <c r="J147" s="48">
        <f>'Рейтинговая таблица организаций'!F136</f>
        <v>0</v>
      </c>
      <c r="K147" s="48">
        <f>'Рейтинговая таблица организаций'!G136</f>
        <v>0</v>
      </c>
      <c r="L147" s="49" t="str">
        <f>IF('Рейтинговая таблица организаций'!H136&lt;1,"Отсутствуют или не функционируют дистанционные способы взаимодействия",(IF('Рейтинговая таблица организаций'!H136&lt;4,"В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7" s="49">
        <f>'Рейтинговая таблица организаций'!H136</f>
        <v>0</v>
      </c>
      <c r="N147" s="49">
        <f>IF('Рейтинговая таблица организаций'!H136&lt;1,0,(IF('Рейтинговая таблица организаций'!H136&lt;4,30,100)))</f>
        <v>0</v>
      </c>
      <c r="O147" s="49" t="s">
        <v>266</v>
      </c>
      <c r="P147" s="49">
        <f>'Рейтинговая таблица организаций'!I136</f>
        <v>0</v>
      </c>
      <c r="Q147" s="49">
        <f>'Рейтинговая таблица организаций'!J136</f>
        <v>0</v>
      </c>
      <c r="R147" s="49" t="s">
        <v>267</v>
      </c>
      <c r="S147" s="49">
        <f>'Рейтинговая таблица организаций'!K136</f>
        <v>0</v>
      </c>
      <c r="T147" s="49">
        <f>'Рейтинговая таблица организаций'!L136</f>
        <v>0</v>
      </c>
      <c r="U147" s="49" t="str">
        <f>IF('Рейтинговая таблица организаций'!Q136&lt;1,"Отсутствуют комфортные условия",(IF('Рейтинговая таблица организаций'!Q136&lt;5,"Количество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7" s="49">
        <f>'Рейтинговая таблица организаций'!Q136</f>
        <v>0</v>
      </c>
      <c r="W147" s="49">
        <f>IF('Рейтинговая таблица организаций'!Q136&lt;1,0,(IF('Рейтинговая таблица организаций'!Q136&lt;4,20,100)))</f>
        <v>0</v>
      </c>
      <c r="X147" s="49" t="s">
        <v>268</v>
      </c>
      <c r="Y147" s="49">
        <f>'Рейтинговая таблица организаций'!T136</f>
        <v>0</v>
      </c>
      <c r="Z147" s="49">
        <f>'Рейтинговая таблица организаций'!U136</f>
        <v>0</v>
      </c>
      <c r="AA147" s="49" t="str">
        <f>IF('Рейтинговая таблица организаций'!Z136&lt;1,"Отсутствуют условия доступности для инвалидов",(IF('Рейтинговая таблица организаций'!Z136&lt;5,"Количество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7" s="63">
        <f>'Рейтинговая таблица организаций'!Z136</f>
        <v>0</v>
      </c>
      <c r="AC147" s="49">
        <f>IF('Рейтинговая таблица организаций'!Z136&lt;1,0,(IF('Рейтинговая таблица организаций'!Z136&lt;5,20,100)))</f>
        <v>0</v>
      </c>
      <c r="AD147" s="49" t="str">
        <f>IF('Рейтинговая таблица организаций'!AA136&lt;1,"Отсутствуют условия доступности, позволяющие инвалидам получать услуги наравне с другими",(IF('Рейтинговая таблица организаций'!AA136&lt;5,"Количество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7" s="49">
        <f>'Рейтинговая таблица организаций'!AA136</f>
        <v>0</v>
      </c>
      <c r="AF147" s="49">
        <f>IF('Рейтинговая таблица организаций'!AA136&lt;1,0,(IF('Рейтинговая таблица организаций'!AA136&lt;5,20,100)))</f>
        <v>0</v>
      </c>
      <c r="AG147" s="49" t="s">
        <v>269</v>
      </c>
      <c r="AH147" s="49">
        <f>'Рейтинговая таблица организаций'!AB136</f>
        <v>0</v>
      </c>
      <c r="AI147" s="49">
        <f>'Рейтинговая таблица организаций'!AC136</f>
        <v>0</v>
      </c>
      <c r="AJ147" s="49" t="s">
        <v>270</v>
      </c>
      <c r="AK147" s="49">
        <f>'Рейтинговая таблица организаций'!AH136</f>
        <v>0</v>
      </c>
      <c r="AL147" s="49">
        <f>'Рейтинговая таблица организаций'!AI136</f>
        <v>0</v>
      </c>
      <c r="AM147" s="49" t="s">
        <v>271</v>
      </c>
      <c r="AN147" s="49">
        <f>'Рейтинговая таблица организаций'!AJ136</f>
        <v>0</v>
      </c>
      <c r="AO147" s="49">
        <f>'Рейтинговая таблица организаций'!AK136</f>
        <v>0</v>
      </c>
      <c r="AP147" s="49" t="s">
        <v>272</v>
      </c>
      <c r="AQ147" s="49">
        <f>'Рейтинговая таблица организаций'!AL136</f>
        <v>0</v>
      </c>
      <c r="AR147" s="49">
        <f>'Рейтинговая таблица организаций'!AM136</f>
        <v>0</v>
      </c>
      <c r="AS147" s="49" t="s">
        <v>273</v>
      </c>
      <c r="AT147" s="49">
        <f>'Рейтинговая таблица организаций'!AR136</f>
        <v>0</v>
      </c>
      <c r="AU147" s="49">
        <f>'Рейтинговая таблица организаций'!AS136</f>
        <v>0</v>
      </c>
      <c r="AV147" s="49" t="s">
        <v>274</v>
      </c>
      <c r="AW147" s="49">
        <f>'Рейтинговая таблица организаций'!AT136</f>
        <v>0</v>
      </c>
      <c r="AX147" s="49">
        <f>'Рейтинговая таблица организаций'!AU136</f>
        <v>0</v>
      </c>
      <c r="AY147" s="49" t="s">
        <v>275</v>
      </c>
      <c r="AZ147" s="49">
        <f>'Рейтинговая таблица организаций'!AV136</f>
        <v>0</v>
      </c>
      <c r="BA147" s="49">
        <f>'Рейтинговая таблица организаций'!AW136</f>
        <v>0</v>
      </c>
    </row>
    <row r="148" spans="1:53" ht="15.75" x14ac:dyDescent="0.25">
      <c r="A148" s="110">
        <f>Лист1!A136</f>
        <v>0</v>
      </c>
      <c r="B148" s="46">
        <f>'для bus.gov.ru'!B137</f>
        <v>0</v>
      </c>
      <c r="C148" s="46">
        <f>'для bus.gov.ru'!C137</f>
        <v>0</v>
      </c>
      <c r="D148" s="46">
        <f>'для bus.gov.ru'!D137</f>
        <v>0</v>
      </c>
      <c r="E148" s="46">
        <f>'для bus.gov.ru'!E137</f>
        <v>0</v>
      </c>
      <c r="F148" s="47" t="s">
        <v>264</v>
      </c>
      <c r="G148" s="48">
        <f>'Рейтинговая таблица организаций'!D137</f>
        <v>0</v>
      </c>
      <c r="H148" s="48">
        <f>'Рейтинговая таблица организаций'!E137</f>
        <v>0</v>
      </c>
      <c r="I148" s="47" t="s">
        <v>265</v>
      </c>
      <c r="J148" s="48">
        <f>'Рейтинговая таблица организаций'!F137</f>
        <v>0</v>
      </c>
      <c r="K148" s="48">
        <f>'Рейтинговая таблица организаций'!G137</f>
        <v>0</v>
      </c>
      <c r="L148" s="49" t="str">
        <f>IF('Рейтинговая таблица организаций'!H137&lt;1,"Отсутствуют или не функционируют дистанционные способы взаимодействия",(IF('Рейтинговая таблица организаций'!H137&lt;4,"В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8" s="49">
        <f>'Рейтинговая таблица организаций'!H137</f>
        <v>0</v>
      </c>
      <c r="N148" s="49">
        <f>IF('Рейтинговая таблица организаций'!H137&lt;1,0,(IF('Рейтинговая таблица организаций'!H137&lt;4,30,100)))</f>
        <v>0</v>
      </c>
      <c r="O148" s="49" t="s">
        <v>266</v>
      </c>
      <c r="P148" s="49">
        <f>'Рейтинговая таблица организаций'!I137</f>
        <v>0</v>
      </c>
      <c r="Q148" s="49">
        <f>'Рейтинговая таблица организаций'!J137</f>
        <v>0</v>
      </c>
      <c r="R148" s="49" t="s">
        <v>267</v>
      </c>
      <c r="S148" s="49">
        <f>'Рейтинговая таблица организаций'!K137</f>
        <v>0</v>
      </c>
      <c r="T148" s="49">
        <f>'Рейтинговая таблица организаций'!L137</f>
        <v>0</v>
      </c>
      <c r="U148" s="49" t="str">
        <f>IF('Рейтинговая таблица организаций'!Q137&lt;1,"Отсутствуют комфортные условия",(IF('Рейтинговая таблица организаций'!Q137&lt;5,"Количество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8" s="49">
        <f>'Рейтинговая таблица организаций'!Q137</f>
        <v>0</v>
      </c>
      <c r="W148" s="49">
        <f>IF('Рейтинговая таблица организаций'!Q137&lt;1,0,(IF('Рейтинговая таблица организаций'!Q137&lt;4,20,100)))</f>
        <v>0</v>
      </c>
      <c r="X148" s="49" t="s">
        <v>268</v>
      </c>
      <c r="Y148" s="49">
        <f>'Рейтинговая таблица организаций'!T137</f>
        <v>0</v>
      </c>
      <c r="Z148" s="49">
        <f>'Рейтинговая таблица организаций'!U137</f>
        <v>0</v>
      </c>
      <c r="AA148" s="49" t="str">
        <f>IF('Рейтинговая таблица организаций'!Z137&lt;1,"Отсутствуют условия доступности для инвалидов",(IF('Рейтинговая таблица организаций'!Z137&lt;5,"Количество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8" s="63">
        <f>'Рейтинговая таблица организаций'!Z137</f>
        <v>0</v>
      </c>
      <c r="AC148" s="49">
        <f>IF('Рейтинговая таблица организаций'!Z137&lt;1,0,(IF('Рейтинговая таблица организаций'!Z137&lt;5,20,100)))</f>
        <v>0</v>
      </c>
      <c r="AD148" s="49" t="str">
        <f>IF('Рейтинговая таблица организаций'!AA137&lt;1,"Отсутствуют условия доступности, позволяющие инвалидам получать услуги наравне с другими",(IF('Рейтинговая таблица организаций'!AA137&lt;5,"Количество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8" s="49">
        <f>'Рейтинговая таблица организаций'!AA137</f>
        <v>0</v>
      </c>
      <c r="AF148" s="49">
        <f>IF('Рейтинговая таблица организаций'!AA137&lt;1,0,(IF('Рейтинговая таблица организаций'!AA137&lt;5,20,100)))</f>
        <v>0</v>
      </c>
      <c r="AG148" s="49" t="s">
        <v>269</v>
      </c>
      <c r="AH148" s="49">
        <f>'Рейтинговая таблица организаций'!AB137</f>
        <v>0</v>
      </c>
      <c r="AI148" s="49">
        <f>'Рейтинговая таблица организаций'!AC137</f>
        <v>0</v>
      </c>
      <c r="AJ148" s="49" t="s">
        <v>270</v>
      </c>
      <c r="AK148" s="49">
        <f>'Рейтинговая таблица организаций'!AH137</f>
        <v>0</v>
      </c>
      <c r="AL148" s="49">
        <f>'Рейтинговая таблица организаций'!AI137</f>
        <v>0</v>
      </c>
      <c r="AM148" s="49" t="s">
        <v>271</v>
      </c>
      <c r="AN148" s="49">
        <f>'Рейтинговая таблица организаций'!AJ137</f>
        <v>0</v>
      </c>
      <c r="AO148" s="49">
        <f>'Рейтинговая таблица организаций'!AK137</f>
        <v>0</v>
      </c>
      <c r="AP148" s="49" t="s">
        <v>272</v>
      </c>
      <c r="AQ148" s="49">
        <f>'Рейтинговая таблица организаций'!AL137</f>
        <v>0</v>
      </c>
      <c r="AR148" s="49">
        <f>'Рейтинговая таблица организаций'!AM137</f>
        <v>0</v>
      </c>
      <c r="AS148" s="49" t="s">
        <v>273</v>
      </c>
      <c r="AT148" s="49">
        <f>'Рейтинговая таблица организаций'!AR137</f>
        <v>0</v>
      </c>
      <c r="AU148" s="49">
        <f>'Рейтинговая таблица организаций'!AS137</f>
        <v>0</v>
      </c>
      <c r="AV148" s="49" t="s">
        <v>274</v>
      </c>
      <c r="AW148" s="49">
        <f>'Рейтинговая таблица организаций'!AT137</f>
        <v>0</v>
      </c>
      <c r="AX148" s="49">
        <f>'Рейтинговая таблица организаций'!AU137</f>
        <v>0</v>
      </c>
      <c r="AY148" s="49" t="s">
        <v>275</v>
      </c>
      <c r="AZ148" s="49">
        <f>'Рейтинговая таблица организаций'!AV137</f>
        <v>0</v>
      </c>
      <c r="BA148" s="49">
        <f>'Рейтинговая таблица организаций'!AW137</f>
        <v>0</v>
      </c>
    </row>
    <row r="149" spans="1:53" ht="15.75" x14ac:dyDescent="0.25">
      <c r="A149" s="110">
        <f>Лист1!A137</f>
        <v>0</v>
      </c>
      <c r="B149" s="46">
        <f>'для bus.gov.ru'!B138</f>
        <v>0</v>
      </c>
      <c r="C149" s="46">
        <f>'для bus.gov.ru'!C138</f>
        <v>0</v>
      </c>
      <c r="D149" s="46">
        <f>'для bus.gov.ru'!D138</f>
        <v>0</v>
      </c>
      <c r="E149" s="46">
        <f>'для bus.gov.ru'!E138</f>
        <v>0</v>
      </c>
      <c r="F149" s="47" t="s">
        <v>264</v>
      </c>
      <c r="G149" s="48">
        <f>'Рейтинговая таблица организаций'!D138</f>
        <v>0</v>
      </c>
      <c r="H149" s="48">
        <f>'Рейтинговая таблица организаций'!E138</f>
        <v>0</v>
      </c>
      <c r="I149" s="47" t="s">
        <v>265</v>
      </c>
      <c r="J149" s="48">
        <f>'Рейтинговая таблица организаций'!F138</f>
        <v>0</v>
      </c>
      <c r="K149" s="48">
        <f>'Рейтинговая таблица организаций'!G138</f>
        <v>0</v>
      </c>
      <c r="L149" s="49" t="str">
        <f>IF('Рейтинговая таблица организаций'!H138&lt;1,"Отсутствуют или не функционируют дистанционные способы взаимодействия",(IF('Рейтинговая таблица организаций'!H138&lt;4,"В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49" s="49">
        <f>'Рейтинговая таблица организаций'!H138</f>
        <v>0</v>
      </c>
      <c r="N149" s="49">
        <f>IF('Рейтинговая таблица организаций'!H138&lt;1,0,(IF('Рейтинговая таблица организаций'!H138&lt;4,30,100)))</f>
        <v>0</v>
      </c>
      <c r="O149" s="49" t="s">
        <v>266</v>
      </c>
      <c r="P149" s="49">
        <f>'Рейтинговая таблица организаций'!I138</f>
        <v>0</v>
      </c>
      <c r="Q149" s="49">
        <f>'Рейтинговая таблица организаций'!J138</f>
        <v>0</v>
      </c>
      <c r="R149" s="49" t="s">
        <v>267</v>
      </c>
      <c r="S149" s="49">
        <f>'Рейтинговая таблица организаций'!K138</f>
        <v>0</v>
      </c>
      <c r="T149" s="49">
        <f>'Рейтинговая таблица организаций'!L138</f>
        <v>0</v>
      </c>
      <c r="U149" s="49" t="str">
        <f>IF('Рейтинговая таблица организаций'!Q138&lt;1,"Отсутствуют комфортные условия",(IF('Рейтинговая таблица организаций'!Q138&lt;5,"Количество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49" s="49">
        <f>'Рейтинговая таблица организаций'!Q138</f>
        <v>0</v>
      </c>
      <c r="W149" s="49">
        <f>IF('Рейтинговая таблица организаций'!Q138&lt;1,0,(IF('Рейтинговая таблица организаций'!Q138&lt;4,20,100)))</f>
        <v>0</v>
      </c>
      <c r="X149" s="49" t="s">
        <v>268</v>
      </c>
      <c r="Y149" s="49">
        <f>'Рейтинговая таблица организаций'!T138</f>
        <v>0</v>
      </c>
      <c r="Z149" s="49">
        <f>'Рейтинговая таблица организаций'!U138</f>
        <v>0</v>
      </c>
      <c r="AA149" s="49" t="str">
        <f>IF('Рейтинговая таблица организаций'!Z138&lt;1,"Отсутствуют условия доступности для инвалидов",(IF('Рейтинговая таблица организаций'!Z138&lt;5,"Количество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49" s="63">
        <f>'Рейтинговая таблица организаций'!Z138</f>
        <v>0</v>
      </c>
      <c r="AC149" s="49">
        <f>IF('Рейтинговая таблица организаций'!Z138&lt;1,0,(IF('Рейтинговая таблица организаций'!Z138&lt;5,20,100)))</f>
        <v>0</v>
      </c>
      <c r="AD149" s="49" t="str">
        <f>IF('Рейтинговая таблица организаций'!AA138&lt;1,"Отсутствуют условия доступности, позволяющие инвалидам получать услуги наравне с другими",(IF('Рейтинговая таблица организаций'!AA138&lt;5,"Количество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49" s="49">
        <f>'Рейтинговая таблица организаций'!AA138</f>
        <v>0</v>
      </c>
      <c r="AF149" s="49">
        <f>IF('Рейтинговая таблица организаций'!AA138&lt;1,0,(IF('Рейтинговая таблица организаций'!AA138&lt;5,20,100)))</f>
        <v>0</v>
      </c>
      <c r="AG149" s="49" t="s">
        <v>269</v>
      </c>
      <c r="AH149" s="49">
        <f>'Рейтинговая таблица организаций'!AB138</f>
        <v>0</v>
      </c>
      <c r="AI149" s="49">
        <f>'Рейтинговая таблица организаций'!AC138</f>
        <v>0</v>
      </c>
      <c r="AJ149" s="49" t="s">
        <v>270</v>
      </c>
      <c r="AK149" s="49">
        <f>'Рейтинговая таблица организаций'!AH138</f>
        <v>0</v>
      </c>
      <c r="AL149" s="49">
        <f>'Рейтинговая таблица организаций'!AI138</f>
        <v>0</v>
      </c>
      <c r="AM149" s="49" t="s">
        <v>271</v>
      </c>
      <c r="AN149" s="49">
        <f>'Рейтинговая таблица организаций'!AJ138</f>
        <v>0</v>
      </c>
      <c r="AO149" s="49">
        <f>'Рейтинговая таблица организаций'!AK138</f>
        <v>0</v>
      </c>
      <c r="AP149" s="49" t="s">
        <v>272</v>
      </c>
      <c r="AQ149" s="49">
        <f>'Рейтинговая таблица организаций'!AL138</f>
        <v>0</v>
      </c>
      <c r="AR149" s="49">
        <f>'Рейтинговая таблица организаций'!AM138</f>
        <v>0</v>
      </c>
      <c r="AS149" s="49" t="s">
        <v>273</v>
      </c>
      <c r="AT149" s="49">
        <f>'Рейтинговая таблица организаций'!AR138</f>
        <v>0</v>
      </c>
      <c r="AU149" s="49">
        <f>'Рейтинговая таблица организаций'!AS138</f>
        <v>0</v>
      </c>
      <c r="AV149" s="49" t="s">
        <v>274</v>
      </c>
      <c r="AW149" s="49">
        <f>'Рейтинговая таблица организаций'!AT138</f>
        <v>0</v>
      </c>
      <c r="AX149" s="49">
        <f>'Рейтинговая таблица организаций'!AU138</f>
        <v>0</v>
      </c>
      <c r="AY149" s="49" t="s">
        <v>275</v>
      </c>
      <c r="AZ149" s="49">
        <f>'Рейтинговая таблица организаций'!AV138</f>
        <v>0</v>
      </c>
      <c r="BA149" s="49">
        <f>'Рейтинговая таблица организаций'!AW138</f>
        <v>0</v>
      </c>
    </row>
    <row r="150" spans="1:53" ht="15.75" x14ac:dyDescent="0.25">
      <c r="A150" s="110">
        <f>Лист1!A138</f>
        <v>0</v>
      </c>
      <c r="B150" s="46">
        <f>'для bus.gov.ru'!B139</f>
        <v>0</v>
      </c>
      <c r="C150" s="46">
        <f>'для bus.gov.ru'!C139</f>
        <v>0</v>
      </c>
      <c r="D150" s="46">
        <f>'для bus.gov.ru'!D139</f>
        <v>0</v>
      </c>
      <c r="E150" s="46">
        <f>'для bus.gov.ru'!E139</f>
        <v>0</v>
      </c>
      <c r="F150" s="47" t="s">
        <v>264</v>
      </c>
      <c r="G150" s="48">
        <f>'Рейтинговая таблица организаций'!D139</f>
        <v>0</v>
      </c>
      <c r="H150" s="48">
        <f>'Рейтинговая таблица организаций'!E139</f>
        <v>0</v>
      </c>
      <c r="I150" s="47" t="s">
        <v>265</v>
      </c>
      <c r="J150" s="48">
        <f>'Рейтинговая таблица организаций'!F139</f>
        <v>0</v>
      </c>
      <c r="K150" s="48">
        <f>'Рейтинговая таблица организаций'!G139</f>
        <v>0</v>
      </c>
      <c r="L150" s="49" t="str">
        <f>IF('Рейтинговая таблица организаций'!H139&lt;1,"Отсутствуют или не функционируют дистанционные способы взаимодействия",(IF('Рейтинговая таблица организаций'!H139&lt;4,"В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0" s="49">
        <f>'Рейтинговая таблица организаций'!H139</f>
        <v>0</v>
      </c>
      <c r="N150" s="49">
        <f>IF('Рейтинговая таблица организаций'!H139&lt;1,0,(IF('Рейтинговая таблица организаций'!H139&lt;4,30,100)))</f>
        <v>0</v>
      </c>
      <c r="O150" s="49" t="s">
        <v>266</v>
      </c>
      <c r="P150" s="49">
        <f>'Рейтинговая таблица организаций'!I139</f>
        <v>0</v>
      </c>
      <c r="Q150" s="49">
        <f>'Рейтинговая таблица организаций'!J139</f>
        <v>0</v>
      </c>
      <c r="R150" s="49" t="s">
        <v>267</v>
      </c>
      <c r="S150" s="49">
        <f>'Рейтинговая таблица организаций'!K139</f>
        <v>0</v>
      </c>
      <c r="T150" s="49">
        <f>'Рейтинговая таблица организаций'!L139</f>
        <v>0</v>
      </c>
      <c r="U150" s="49" t="str">
        <f>IF('Рейтинговая таблица организаций'!Q139&lt;1,"Отсутствуют комфортные условия",(IF('Рейтинговая таблица организаций'!Q139&lt;5,"Количество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0" s="49">
        <f>'Рейтинговая таблица организаций'!Q139</f>
        <v>0</v>
      </c>
      <c r="W150" s="49">
        <f>IF('Рейтинговая таблица организаций'!Q139&lt;1,0,(IF('Рейтинговая таблица организаций'!Q139&lt;4,20,100)))</f>
        <v>0</v>
      </c>
      <c r="X150" s="49" t="s">
        <v>268</v>
      </c>
      <c r="Y150" s="49">
        <f>'Рейтинговая таблица организаций'!T139</f>
        <v>0</v>
      </c>
      <c r="Z150" s="49">
        <f>'Рейтинговая таблица организаций'!U139</f>
        <v>0</v>
      </c>
      <c r="AA150" s="49" t="str">
        <f>IF('Рейтинговая таблица организаций'!Z139&lt;1,"Отсутствуют условия доступности для инвалидов",(IF('Рейтинговая таблица организаций'!Z139&lt;5,"Количество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0" s="63">
        <f>'Рейтинговая таблица организаций'!Z139</f>
        <v>0</v>
      </c>
      <c r="AC150" s="49">
        <f>IF('Рейтинговая таблица организаций'!Z139&lt;1,0,(IF('Рейтинговая таблица организаций'!Z139&lt;5,20,100)))</f>
        <v>0</v>
      </c>
      <c r="AD150" s="49" t="str">
        <f>IF('Рейтинговая таблица организаций'!AA139&lt;1,"Отсутствуют условия доступности, позволяющие инвалидам получать услуги наравне с другими",(IF('Рейтинговая таблица организаций'!AA139&lt;5,"Количество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0" s="49">
        <f>'Рейтинговая таблица организаций'!AA139</f>
        <v>0</v>
      </c>
      <c r="AF150" s="49">
        <f>IF('Рейтинговая таблица организаций'!AA139&lt;1,0,(IF('Рейтинговая таблица организаций'!AA139&lt;5,20,100)))</f>
        <v>0</v>
      </c>
      <c r="AG150" s="49" t="s">
        <v>269</v>
      </c>
      <c r="AH150" s="49">
        <f>'Рейтинговая таблица организаций'!AB139</f>
        <v>0</v>
      </c>
      <c r="AI150" s="49">
        <f>'Рейтинговая таблица организаций'!AC139</f>
        <v>0</v>
      </c>
      <c r="AJ150" s="49" t="s">
        <v>270</v>
      </c>
      <c r="AK150" s="49">
        <f>'Рейтинговая таблица организаций'!AH139</f>
        <v>0</v>
      </c>
      <c r="AL150" s="49">
        <f>'Рейтинговая таблица организаций'!AI139</f>
        <v>0</v>
      </c>
      <c r="AM150" s="49" t="s">
        <v>271</v>
      </c>
      <c r="AN150" s="49">
        <f>'Рейтинговая таблица организаций'!AJ139</f>
        <v>0</v>
      </c>
      <c r="AO150" s="49">
        <f>'Рейтинговая таблица организаций'!AK139</f>
        <v>0</v>
      </c>
      <c r="AP150" s="49" t="s">
        <v>272</v>
      </c>
      <c r="AQ150" s="49">
        <f>'Рейтинговая таблица организаций'!AL139</f>
        <v>0</v>
      </c>
      <c r="AR150" s="49">
        <f>'Рейтинговая таблица организаций'!AM139</f>
        <v>0</v>
      </c>
      <c r="AS150" s="49" t="s">
        <v>273</v>
      </c>
      <c r="AT150" s="49">
        <f>'Рейтинговая таблица организаций'!AR139</f>
        <v>0</v>
      </c>
      <c r="AU150" s="49">
        <f>'Рейтинговая таблица организаций'!AS139</f>
        <v>0</v>
      </c>
      <c r="AV150" s="49" t="s">
        <v>274</v>
      </c>
      <c r="AW150" s="49">
        <f>'Рейтинговая таблица организаций'!AT139</f>
        <v>0</v>
      </c>
      <c r="AX150" s="49">
        <f>'Рейтинговая таблица организаций'!AU139</f>
        <v>0</v>
      </c>
      <c r="AY150" s="49" t="s">
        <v>275</v>
      </c>
      <c r="AZ150" s="49">
        <f>'Рейтинговая таблица организаций'!AV139</f>
        <v>0</v>
      </c>
      <c r="BA150" s="49">
        <f>'Рейтинговая таблица организаций'!AW139</f>
        <v>0</v>
      </c>
    </row>
    <row r="151" spans="1:53" ht="15.75" x14ac:dyDescent="0.25">
      <c r="A151" s="110">
        <f>Лист1!A139</f>
        <v>0</v>
      </c>
      <c r="B151" s="46">
        <f>'для bus.gov.ru'!B140</f>
        <v>0</v>
      </c>
      <c r="C151" s="46">
        <f>'для bus.gov.ru'!C140</f>
        <v>0</v>
      </c>
      <c r="D151" s="46">
        <f>'для bus.gov.ru'!D140</f>
        <v>0</v>
      </c>
      <c r="E151" s="46">
        <f>'для bus.gov.ru'!E140</f>
        <v>0</v>
      </c>
      <c r="F151" s="47" t="s">
        <v>264</v>
      </c>
      <c r="G151" s="48">
        <f>'Рейтинговая таблица организаций'!D140</f>
        <v>0</v>
      </c>
      <c r="H151" s="48">
        <f>'Рейтинговая таблица организаций'!E140</f>
        <v>0</v>
      </c>
      <c r="I151" s="47" t="s">
        <v>265</v>
      </c>
      <c r="J151" s="48">
        <f>'Рейтинговая таблица организаций'!F140</f>
        <v>0</v>
      </c>
      <c r="K151" s="48">
        <f>'Рейтинговая таблица организаций'!G140</f>
        <v>0</v>
      </c>
      <c r="L151" s="49" t="str">
        <f>IF('Рейтинговая таблица организаций'!H140&lt;1,"Отсутствуют или не функционируют дистанционные способы взаимодействия",(IF('Рейтинговая таблица организаций'!H140&lt;4,"В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1" s="49">
        <f>'Рейтинговая таблица организаций'!H140</f>
        <v>0</v>
      </c>
      <c r="N151" s="49">
        <f>IF('Рейтинговая таблица организаций'!H140&lt;1,0,(IF('Рейтинговая таблица организаций'!H140&lt;4,30,100)))</f>
        <v>0</v>
      </c>
      <c r="O151" s="49" t="s">
        <v>266</v>
      </c>
      <c r="P151" s="49">
        <f>'Рейтинговая таблица организаций'!I140</f>
        <v>0</v>
      </c>
      <c r="Q151" s="49">
        <f>'Рейтинговая таблица организаций'!J140</f>
        <v>0</v>
      </c>
      <c r="R151" s="49" t="s">
        <v>267</v>
      </c>
      <c r="S151" s="49">
        <f>'Рейтинговая таблица организаций'!K140</f>
        <v>0</v>
      </c>
      <c r="T151" s="49">
        <f>'Рейтинговая таблица организаций'!L140</f>
        <v>0</v>
      </c>
      <c r="U151" s="49" t="str">
        <f>IF('Рейтинговая таблица организаций'!Q140&lt;1,"Отсутствуют комфортные условия",(IF('Рейтинговая таблица организаций'!Q140&lt;5,"Количество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1" s="49">
        <f>'Рейтинговая таблица организаций'!Q140</f>
        <v>0</v>
      </c>
      <c r="W151" s="49">
        <f>IF('Рейтинговая таблица организаций'!Q140&lt;1,0,(IF('Рейтинговая таблица организаций'!Q140&lt;4,20,100)))</f>
        <v>0</v>
      </c>
      <c r="X151" s="49" t="s">
        <v>268</v>
      </c>
      <c r="Y151" s="49">
        <f>'Рейтинговая таблица организаций'!T140</f>
        <v>0</v>
      </c>
      <c r="Z151" s="49">
        <f>'Рейтинговая таблица организаций'!U140</f>
        <v>0</v>
      </c>
      <c r="AA151" s="49" t="str">
        <f>IF('Рейтинговая таблица организаций'!Z140&lt;1,"Отсутствуют условия доступности для инвалидов",(IF('Рейтинговая таблица организаций'!Z140&lt;5,"Количество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1" s="63">
        <f>'Рейтинговая таблица организаций'!Z140</f>
        <v>0</v>
      </c>
      <c r="AC151" s="49">
        <f>IF('Рейтинговая таблица организаций'!Z140&lt;1,0,(IF('Рейтинговая таблица организаций'!Z140&lt;5,20,100)))</f>
        <v>0</v>
      </c>
      <c r="AD151" s="49" t="str">
        <f>IF('Рейтинговая таблица организаций'!AA140&lt;1,"Отсутствуют условия доступности, позволяющие инвалидам получать услуги наравне с другими",(IF('Рейтинговая таблица организаций'!AA140&lt;5,"Количество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1" s="49">
        <f>'Рейтинговая таблица организаций'!AA140</f>
        <v>0</v>
      </c>
      <c r="AF151" s="49">
        <f>IF('Рейтинговая таблица организаций'!AA140&lt;1,0,(IF('Рейтинговая таблица организаций'!AA140&lt;5,20,100)))</f>
        <v>0</v>
      </c>
      <c r="AG151" s="49" t="s">
        <v>269</v>
      </c>
      <c r="AH151" s="49">
        <f>'Рейтинговая таблица организаций'!AB140</f>
        <v>0</v>
      </c>
      <c r="AI151" s="49">
        <f>'Рейтинговая таблица организаций'!AC140</f>
        <v>0</v>
      </c>
      <c r="AJ151" s="49" t="s">
        <v>270</v>
      </c>
      <c r="AK151" s="49">
        <f>'Рейтинговая таблица организаций'!AH140</f>
        <v>0</v>
      </c>
      <c r="AL151" s="49">
        <f>'Рейтинговая таблица организаций'!AI140</f>
        <v>0</v>
      </c>
      <c r="AM151" s="49" t="s">
        <v>271</v>
      </c>
      <c r="AN151" s="49">
        <f>'Рейтинговая таблица организаций'!AJ140</f>
        <v>0</v>
      </c>
      <c r="AO151" s="49">
        <f>'Рейтинговая таблица организаций'!AK140</f>
        <v>0</v>
      </c>
      <c r="AP151" s="49" t="s">
        <v>272</v>
      </c>
      <c r="AQ151" s="49">
        <f>'Рейтинговая таблица организаций'!AL140</f>
        <v>0</v>
      </c>
      <c r="AR151" s="49">
        <f>'Рейтинговая таблица организаций'!AM140</f>
        <v>0</v>
      </c>
      <c r="AS151" s="49" t="s">
        <v>273</v>
      </c>
      <c r="AT151" s="49">
        <f>'Рейтинговая таблица организаций'!AR140</f>
        <v>0</v>
      </c>
      <c r="AU151" s="49">
        <f>'Рейтинговая таблица организаций'!AS140</f>
        <v>0</v>
      </c>
      <c r="AV151" s="49" t="s">
        <v>274</v>
      </c>
      <c r="AW151" s="49">
        <f>'Рейтинговая таблица организаций'!AT140</f>
        <v>0</v>
      </c>
      <c r="AX151" s="49">
        <f>'Рейтинговая таблица организаций'!AU140</f>
        <v>0</v>
      </c>
      <c r="AY151" s="49" t="s">
        <v>275</v>
      </c>
      <c r="AZ151" s="49">
        <f>'Рейтинговая таблица организаций'!AV140</f>
        <v>0</v>
      </c>
      <c r="BA151" s="49">
        <f>'Рейтинговая таблица организаций'!AW140</f>
        <v>0</v>
      </c>
    </row>
    <row r="152" spans="1:53" ht="15.75" x14ac:dyDescent="0.25">
      <c r="A152" s="110">
        <f>Лист1!A140</f>
        <v>0</v>
      </c>
      <c r="B152" s="46">
        <f>'для bus.gov.ru'!B141</f>
        <v>0</v>
      </c>
      <c r="C152" s="46">
        <f>'для bus.gov.ru'!C141</f>
        <v>0</v>
      </c>
      <c r="D152" s="46">
        <f>'для bus.gov.ru'!D141</f>
        <v>0</v>
      </c>
      <c r="E152" s="46">
        <f>'для bus.gov.ru'!E141</f>
        <v>0</v>
      </c>
      <c r="F152" s="47" t="s">
        <v>264</v>
      </c>
      <c r="G152" s="48">
        <f>'Рейтинговая таблица организаций'!D141</f>
        <v>0</v>
      </c>
      <c r="H152" s="48">
        <f>'Рейтинговая таблица организаций'!E141</f>
        <v>0</v>
      </c>
      <c r="I152" s="47" t="s">
        <v>265</v>
      </c>
      <c r="J152" s="48">
        <f>'Рейтинговая таблица организаций'!F141</f>
        <v>0</v>
      </c>
      <c r="K152" s="48">
        <f>'Рейтинговая таблица организаций'!G141</f>
        <v>0</v>
      </c>
      <c r="L152" s="49" t="str">
        <f>IF('Рейтинговая таблица организаций'!H141&lt;1,"Отсутствуют или не функционируют дистанционные способы взаимодействия",(IF('Рейтинговая таблица организаций'!H141&lt;4,"В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2" s="49">
        <f>'Рейтинговая таблица организаций'!H141</f>
        <v>0</v>
      </c>
      <c r="N152" s="49">
        <f>IF('Рейтинговая таблица организаций'!H141&lt;1,0,(IF('Рейтинговая таблица организаций'!H141&lt;4,30,100)))</f>
        <v>0</v>
      </c>
      <c r="O152" s="49" t="s">
        <v>266</v>
      </c>
      <c r="P152" s="49">
        <f>'Рейтинговая таблица организаций'!I141</f>
        <v>0</v>
      </c>
      <c r="Q152" s="49">
        <f>'Рейтинговая таблица организаций'!J141</f>
        <v>0</v>
      </c>
      <c r="R152" s="49" t="s">
        <v>267</v>
      </c>
      <c r="S152" s="49">
        <f>'Рейтинговая таблица организаций'!K141</f>
        <v>0</v>
      </c>
      <c r="T152" s="49">
        <f>'Рейтинговая таблица организаций'!L141</f>
        <v>0</v>
      </c>
      <c r="U152" s="49" t="str">
        <f>IF('Рейтинговая таблица организаций'!Q141&lt;1,"Отсутствуют комфортные условия",(IF('Рейтинговая таблица организаций'!Q141&lt;5,"Количество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2" s="49">
        <f>'Рейтинговая таблица организаций'!Q141</f>
        <v>0</v>
      </c>
      <c r="W152" s="49">
        <f>IF('Рейтинговая таблица организаций'!Q141&lt;1,0,(IF('Рейтинговая таблица организаций'!Q141&lt;4,20,100)))</f>
        <v>0</v>
      </c>
      <c r="X152" s="49" t="s">
        <v>268</v>
      </c>
      <c r="Y152" s="49">
        <f>'Рейтинговая таблица организаций'!T141</f>
        <v>0</v>
      </c>
      <c r="Z152" s="49">
        <f>'Рейтинговая таблица организаций'!U141</f>
        <v>0</v>
      </c>
      <c r="AA152" s="49" t="str">
        <f>IF('Рейтинговая таблица организаций'!Z141&lt;1,"Отсутствуют условия доступности для инвалидов",(IF('Рейтинговая таблица организаций'!Z141&lt;5,"Количество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2" s="63">
        <f>'Рейтинговая таблица организаций'!Z141</f>
        <v>0</v>
      </c>
      <c r="AC152" s="49">
        <f>IF('Рейтинговая таблица организаций'!Z141&lt;1,0,(IF('Рейтинговая таблица организаций'!Z141&lt;5,20,100)))</f>
        <v>0</v>
      </c>
      <c r="AD152" s="49" t="str">
        <f>IF('Рейтинговая таблица организаций'!AA141&lt;1,"Отсутствуют условия доступности, позволяющие инвалидам получать услуги наравне с другими",(IF('Рейтинговая таблица организаций'!AA141&lt;5,"Количество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2" s="49">
        <f>'Рейтинговая таблица организаций'!AA141</f>
        <v>0</v>
      </c>
      <c r="AF152" s="49">
        <f>IF('Рейтинговая таблица организаций'!AA141&lt;1,0,(IF('Рейтинговая таблица организаций'!AA141&lt;5,20,100)))</f>
        <v>0</v>
      </c>
      <c r="AG152" s="49" t="s">
        <v>269</v>
      </c>
      <c r="AH152" s="49">
        <f>'Рейтинговая таблица организаций'!AB141</f>
        <v>0</v>
      </c>
      <c r="AI152" s="49">
        <f>'Рейтинговая таблица организаций'!AC141</f>
        <v>0</v>
      </c>
      <c r="AJ152" s="49" t="s">
        <v>270</v>
      </c>
      <c r="AK152" s="49">
        <f>'Рейтинговая таблица организаций'!AH141</f>
        <v>0</v>
      </c>
      <c r="AL152" s="49">
        <f>'Рейтинговая таблица организаций'!AI141</f>
        <v>0</v>
      </c>
      <c r="AM152" s="49" t="s">
        <v>271</v>
      </c>
      <c r="AN152" s="49">
        <f>'Рейтинговая таблица организаций'!AJ141</f>
        <v>0</v>
      </c>
      <c r="AO152" s="49">
        <f>'Рейтинговая таблица организаций'!AK141</f>
        <v>0</v>
      </c>
      <c r="AP152" s="49" t="s">
        <v>272</v>
      </c>
      <c r="AQ152" s="49">
        <f>'Рейтинговая таблица организаций'!AL141</f>
        <v>0</v>
      </c>
      <c r="AR152" s="49">
        <f>'Рейтинговая таблица организаций'!AM141</f>
        <v>0</v>
      </c>
      <c r="AS152" s="49" t="s">
        <v>273</v>
      </c>
      <c r="AT152" s="49">
        <f>'Рейтинговая таблица организаций'!AR141</f>
        <v>0</v>
      </c>
      <c r="AU152" s="49">
        <f>'Рейтинговая таблица организаций'!AS141</f>
        <v>0</v>
      </c>
      <c r="AV152" s="49" t="s">
        <v>274</v>
      </c>
      <c r="AW152" s="49">
        <f>'Рейтинговая таблица организаций'!AT141</f>
        <v>0</v>
      </c>
      <c r="AX152" s="49">
        <f>'Рейтинговая таблица организаций'!AU141</f>
        <v>0</v>
      </c>
      <c r="AY152" s="49" t="s">
        <v>275</v>
      </c>
      <c r="AZ152" s="49">
        <f>'Рейтинговая таблица организаций'!AV141</f>
        <v>0</v>
      </c>
      <c r="BA152" s="49">
        <f>'Рейтинговая таблица организаций'!AW141</f>
        <v>0</v>
      </c>
    </row>
    <row r="153" spans="1:53" ht="15.75" x14ac:dyDescent="0.25">
      <c r="A153" s="110">
        <f>Лист1!A141</f>
        <v>0</v>
      </c>
      <c r="B153" s="46">
        <f>'для bus.gov.ru'!B142</f>
        <v>0</v>
      </c>
      <c r="C153" s="46">
        <f>'для bus.gov.ru'!C142</f>
        <v>0</v>
      </c>
      <c r="D153" s="46">
        <f>'для bus.gov.ru'!D142</f>
        <v>0</v>
      </c>
      <c r="E153" s="46">
        <f>'для bus.gov.ru'!E142</f>
        <v>0</v>
      </c>
      <c r="F153" s="47" t="s">
        <v>264</v>
      </c>
      <c r="G153" s="48">
        <f>'Рейтинговая таблица организаций'!D142</f>
        <v>0</v>
      </c>
      <c r="H153" s="48">
        <f>'Рейтинговая таблица организаций'!E142</f>
        <v>0</v>
      </c>
      <c r="I153" s="47" t="s">
        <v>265</v>
      </c>
      <c r="J153" s="48">
        <f>'Рейтинговая таблица организаций'!F142</f>
        <v>0</v>
      </c>
      <c r="K153" s="48">
        <f>'Рейтинговая таблица организаций'!G142</f>
        <v>0</v>
      </c>
      <c r="L153" s="49" t="str">
        <f>IF('Рейтинговая таблица организаций'!H142&lt;1,"Отсутствуют или не функционируют дистанционные способы взаимодействия",(IF('Рейтинговая таблица организаций'!H142&lt;4,"В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3" s="49">
        <f>'Рейтинговая таблица организаций'!H142</f>
        <v>0</v>
      </c>
      <c r="N153" s="49">
        <f>IF('Рейтинговая таблица организаций'!H142&lt;1,0,(IF('Рейтинговая таблица организаций'!H142&lt;4,30,100)))</f>
        <v>0</v>
      </c>
      <c r="O153" s="49" t="s">
        <v>266</v>
      </c>
      <c r="P153" s="49">
        <f>'Рейтинговая таблица организаций'!I142</f>
        <v>0</v>
      </c>
      <c r="Q153" s="49">
        <f>'Рейтинговая таблица организаций'!J142</f>
        <v>0</v>
      </c>
      <c r="R153" s="49" t="s">
        <v>267</v>
      </c>
      <c r="S153" s="49">
        <f>'Рейтинговая таблица организаций'!K142</f>
        <v>0</v>
      </c>
      <c r="T153" s="49">
        <f>'Рейтинговая таблица организаций'!L142</f>
        <v>0</v>
      </c>
      <c r="U153" s="49" t="str">
        <f>IF('Рейтинговая таблица организаций'!Q142&lt;1,"Отсутствуют комфортные условия",(IF('Рейтинговая таблица организаций'!Q142&lt;5,"Количество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3" s="49">
        <f>'Рейтинговая таблица организаций'!Q142</f>
        <v>0</v>
      </c>
      <c r="W153" s="49">
        <f>IF('Рейтинговая таблица организаций'!Q142&lt;1,0,(IF('Рейтинговая таблица организаций'!Q142&lt;4,20,100)))</f>
        <v>0</v>
      </c>
      <c r="X153" s="49" t="s">
        <v>268</v>
      </c>
      <c r="Y153" s="49">
        <f>'Рейтинговая таблица организаций'!T142</f>
        <v>0</v>
      </c>
      <c r="Z153" s="49">
        <f>'Рейтинговая таблица организаций'!U142</f>
        <v>0</v>
      </c>
      <c r="AA153" s="49" t="str">
        <f>IF('Рейтинговая таблица организаций'!Z142&lt;1,"Отсутствуют условия доступности для инвалидов",(IF('Рейтинговая таблица организаций'!Z142&lt;5,"Количество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3" s="63">
        <f>'Рейтинговая таблица организаций'!Z142</f>
        <v>0</v>
      </c>
      <c r="AC153" s="49">
        <f>IF('Рейтинговая таблица организаций'!Z142&lt;1,0,(IF('Рейтинговая таблица организаций'!Z142&lt;5,20,100)))</f>
        <v>0</v>
      </c>
      <c r="AD153" s="49" t="str">
        <f>IF('Рейтинговая таблица организаций'!AA142&lt;1,"Отсутствуют условия доступности, позволяющие инвалидам получать услуги наравне с другими",(IF('Рейтинговая таблица организаций'!AA142&lt;5,"Количество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3" s="49">
        <f>'Рейтинговая таблица организаций'!AA142</f>
        <v>0</v>
      </c>
      <c r="AF153" s="49">
        <f>IF('Рейтинговая таблица организаций'!AA142&lt;1,0,(IF('Рейтинговая таблица организаций'!AA142&lt;5,20,100)))</f>
        <v>0</v>
      </c>
      <c r="AG153" s="49" t="s">
        <v>269</v>
      </c>
      <c r="AH153" s="49">
        <f>'Рейтинговая таблица организаций'!AB142</f>
        <v>0</v>
      </c>
      <c r="AI153" s="49">
        <f>'Рейтинговая таблица организаций'!AC142</f>
        <v>0</v>
      </c>
      <c r="AJ153" s="49" t="s">
        <v>270</v>
      </c>
      <c r="AK153" s="49">
        <f>'Рейтинговая таблица организаций'!AH142</f>
        <v>0</v>
      </c>
      <c r="AL153" s="49">
        <f>'Рейтинговая таблица организаций'!AI142</f>
        <v>0</v>
      </c>
      <c r="AM153" s="49" t="s">
        <v>271</v>
      </c>
      <c r="AN153" s="49">
        <f>'Рейтинговая таблица организаций'!AJ142</f>
        <v>0</v>
      </c>
      <c r="AO153" s="49">
        <f>'Рейтинговая таблица организаций'!AK142</f>
        <v>0</v>
      </c>
      <c r="AP153" s="49" t="s">
        <v>272</v>
      </c>
      <c r="AQ153" s="49">
        <f>'Рейтинговая таблица организаций'!AL142</f>
        <v>0</v>
      </c>
      <c r="AR153" s="49">
        <f>'Рейтинговая таблица организаций'!AM142</f>
        <v>0</v>
      </c>
      <c r="AS153" s="49" t="s">
        <v>273</v>
      </c>
      <c r="AT153" s="49">
        <f>'Рейтинговая таблица организаций'!AR142</f>
        <v>0</v>
      </c>
      <c r="AU153" s="49">
        <f>'Рейтинговая таблица организаций'!AS142</f>
        <v>0</v>
      </c>
      <c r="AV153" s="49" t="s">
        <v>274</v>
      </c>
      <c r="AW153" s="49">
        <f>'Рейтинговая таблица организаций'!AT142</f>
        <v>0</v>
      </c>
      <c r="AX153" s="49">
        <f>'Рейтинговая таблица организаций'!AU142</f>
        <v>0</v>
      </c>
      <c r="AY153" s="49" t="s">
        <v>275</v>
      </c>
      <c r="AZ153" s="49">
        <f>'Рейтинговая таблица организаций'!AV142</f>
        <v>0</v>
      </c>
      <c r="BA153" s="49">
        <f>'Рейтинговая таблица организаций'!AW142</f>
        <v>0</v>
      </c>
    </row>
    <row r="154" spans="1:53" ht="15.75" x14ac:dyDescent="0.25">
      <c r="A154" s="110">
        <f>Лист1!A142</f>
        <v>0</v>
      </c>
      <c r="B154" s="46">
        <f>'для bus.gov.ru'!B143</f>
        <v>0</v>
      </c>
      <c r="C154" s="46">
        <f>'для bus.gov.ru'!C143</f>
        <v>0</v>
      </c>
      <c r="D154" s="46">
        <f>'для bus.gov.ru'!D143</f>
        <v>0</v>
      </c>
      <c r="E154" s="46">
        <f>'для bus.gov.ru'!E143</f>
        <v>0</v>
      </c>
      <c r="F154" s="47" t="s">
        <v>264</v>
      </c>
      <c r="G154" s="48">
        <f>'Рейтинговая таблица организаций'!D143</f>
        <v>0</v>
      </c>
      <c r="H154" s="48">
        <f>'Рейтинговая таблица организаций'!E143</f>
        <v>0</v>
      </c>
      <c r="I154" s="47" t="s">
        <v>265</v>
      </c>
      <c r="J154" s="48">
        <f>'Рейтинговая таблица организаций'!F143</f>
        <v>0</v>
      </c>
      <c r="K154" s="48">
        <f>'Рейтинговая таблица организаций'!G143</f>
        <v>0</v>
      </c>
      <c r="L154" s="49" t="str">
        <f>IF('Рейтинговая таблица организаций'!H143&lt;1,"Отсутствуют или не функционируют дистанционные способы взаимодействия",(IF('Рейтинговая таблица организаций'!H143&lt;4,"В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4" s="49">
        <f>'Рейтинговая таблица организаций'!H143</f>
        <v>0</v>
      </c>
      <c r="N154" s="49">
        <f>IF('Рейтинговая таблица организаций'!H143&lt;1,0,(IF('Рейтинговая таблица организаций'!H143&lt;4,30,100)))</f>
        <v>0</v>
      </c>
      <c r="O154" s="49" t="s">
        <v>266</v>
      </c>
      <c r="P154" s="49">
        <f>'Рейтинговая таблица организаций'!I143</f>
        <v>0</v>
      </c>
      <c r="Q154" s="49">
        <f>'Рейтинговая таблица организаций'!J143</f>
        <v>0</v>
      </c>
      <c r="R154" s="49" t="s">
        <v>267</v>
      </c>
      <c r="S154" s="49">
        <f>'Рейтинговая таблица организаций'!K143</f>
        <v>0</v>
      </c>
      <c r="T154" s="49">
        <f>'Рейтинговая таблица организаций'!L143</f>
        <v>0</v>
      </c>
      <c r="U154" s="49" t="str">
        <f>IF('Рейтинговая таблица организаций'!Q143&lt;1,"Отсутствуют комфортные условия",(IF('Рейтинговая таблица организаций'!Q143&lt;5,"Количество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4" s="49">
        <f>'Рейтинговая таблица организаций'!Q143</f>
        <v>0</v>
      </c>
      <c r="W154" s="49">
        <f>IF('Рейтинговая таблица организаций'!Q143&lt;1,0,(IF('Рейтинговая таблица организаций'!Q143&lt;4,20,100)))</f>
        <v>0</v>
      </c>
      <c r="X154" s="49" t="s">
        <v>268</v>
      </c>
      <c r="Y154" s="49">
        <f>'Рейтинговая таблица организаций'!T143</f>
        <v>0</v>
      </c>
      <c r="Z154" s="49">
        <f>'Рейтинговая таблица организаций'!U143</f>
        <v>0</v>
      </c>
      <c r="AA154" s="49" t="str">
        <f>IF('Рейтинговая таблица организаций'!Z143&lt;1,"Отсутствуют условия доступности для инвалидов",(IF('Рейтинговая таблица организаций'!Z143&lt;5,"Количество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4" s="63">
        <f>'Рейтинговая таблица организаций'!Z143</f>
        <v>0</v>
      </c>
      <c r="AC154" s="49">
        <f>IF('Рейтинговая таблица организаций'!Z143&lt;1,0,(IF('Рейтинговая таблица организаций'!Z143&lt;5,20,100)))</f>
        <v>0</v>
      </c>
      <c r="AD154" s="49" t="str">
        <f>IF('Рейтинговая таблица организаций'!AA143&lt;1,"Отсутствуют условия доступности, позволяющие инвалидам получать услуги наравне с другими",(IF('Рейтинговая таблица организаций'!AA143&lt;5,"Количество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4" s="49">
        <f>'Рейтинговая таблица организаций'!AA143</f>
        <v>0</v>
      </c>
      <c r="AF154" s="49">
        <f>IF('Рейтинговая таблица организаций'!AA143&lt;1,0,(IF('Рейтинговая таблица организаций'!AA143&lt;5,20,100)))</f>
        <v>0</v>
      </c>
      <c r="AG154" s="49" t="s">
        <v>269</v>
      </c>
      <c r="AH154" s="49">
        <f>'Рейтинговая таблица организаций'!AB143</f>
        <v>0</v>
      </c>
      <c r="AI154" s="49">
        <f>'Рейтинговая таблица организаций'!AC143</f>
        <v>0</v>
      </c>
      <c r="AJ154" s="49" t="s">
        <v>270</v>
      </c>
      <c r="AK154" s="49">
        <f>'Рейтинговая таблица организаций'!AH143</f>
        <v>0</v>
      </c>
      <c r="AL154" s="49">
        <f>'Рейтинговая таблица организаций'!AI143</f>
        <v>0</v>
      </c>
      <c r="AM154" s="49" t="s">
        <v>271</v>
      </c>
      <c r="AN154" s="49">
        <f>'Рейтинговая таблица организаций'!AJ143</f>
        <v>0</v>
      </c>
      <c r="AO154" s="49">
        <f>'Рейтинговая таблица организаций'!AK143</f>
        <v>0</v>
      </c>
      <c r="AP154" s="49" t="s">
        <v>272</v>
      </c>
      <c r="AQ154" s="49">
        <f>'Рейтинговая таблица организаций'!AL143</f>
        <v>0</v>
      </c>
      <c r="AR154" s="49">
        <f>'Рейтинговая таблица организаций'!AM143</f>
        <v>0</v>
      </c>
      <c r="AS154" s="49" t="s">
        <v>273</v>
      </c>
      <c r="AT154" s="49">
        <f>'Рейтинговая таблица организаций'!AR143</f>
        <v>0</v>
      </c>
      <c r="AU154" s="49">
        <f>'Рейтинговая таблица организаций'!AS143</f>
        <v>0</v>
      </c>
      <c r="AV154" s="49" t="s">
        <v>274</v>
      </c>
      <c r="AW154" s="49">
        <f>'Рейтинговая таблица организаций'!AT143</f>
        <v>0</v>
      </c>
      <c r="AX154" s="49">
        <f>'Рейтинговая таблица организаций'!AU143</f>
        <v>0</v>
      </c>
      <c r="AY154" s="49" t="s">
        <v>275</v>
      </c>
      <c r="AZ154" s="49">
        <f>'Рейтинговая таблица организаций'!AV143</f>
        <v>0</v>
      </c>
      <c r="BA154" s="49">
        <f>'Рейтинговая таблица организаций'!AW143</f>
        <v>0</v>
      </c>
    </row>
    <row r="155" spans="1:53" ht="15.75" x14ac:dyDescent="0.25">
      <c r="A155" s="110">
        <f>Лист1!A143</f>
        <v>0</v>
      </c>
      <c r="B155" s="46">
        <f>'для bus.gov.ru'!B144</f>
        <v>0</v>
      </c>
      <c r="C155" s="46">
        <f>'для bus.gov.ru'!C144</f>
        <v>0</v>
      </c>
      <c r="D155" s="46">
        <f>'для bus.gov.ru'!D144</f>
        <v>0</v>
      </c>
      <c r="E155" s="46">
        <f>'для bus.gov.ru'!E144</f>
        <v>0</v>
      </c>
      <c r="F155" s="47" t="s">
        <v>264</v>
      </c>
      <c r="G155" s="48">
        <f>'Рейтинговая таблица организаций'!D144</f>
        <v>0</v>
      </c>
      <c r="H155" s="48">
        <f>'Рейтинговая таблица организаций'!E144</f>
        <v>0</v>
      </c>
      <c r="I155" s="47" t="s">
        <v>265</v>
      </c>
      <c r="J155" s="48">
        <f>'Рейтинговая таблица организаций'!F144</f>
        <v>0</v>
      </c>
      <c r="K155" s="48">
        <f>'Рейтинговая таблица организаций'!G144</f>
        <v>0</v>
      </c>
      <c r="L155" s="49" t="str">
        <f>IF('Рейтинговая таблица организаций'!H144&lt;1,"Отсутствуют или не функционируют дистанционные способы взаимодействия",(IF('Рейтинговая таблица организаций'!H144&lt;4,"В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5" s="49">
        <f>'Рейтинговая таблица организаций'!H144</f>
        <v>0</v>
      </c>
      <c r="N155" s="49">
        <f>IF('Рейтинговая таблица организаций'!H144&lt;1,0,(IF('Рейтинговая таблица организаций'!H144&lt;4,30,100)))</f>
        <v>0</v>
      </c>
      <c r="O155" s="49" t="s">
        <v>266</v>
      </c>
      <c r="P155" s="49">
        <f>'Рейтинговая таблица организаций'!I144</f>
        <v>0</v>
      </c>
      <c r="Q155" s="49">
        <f>'Рейтинговая таблица организаций'!J144</f>
        <v>0</v>
      </c>
      <c r="R155" s="49" t="s">
        <v>267</v>
      </c>
      <c r="S155" s="49">
        <f>'Рейтинговая таблица организаций'!K144</f>
        <v>0</v>
      </c>
      <c r="T155" s="49">
        <f>'Рейтинговая таблица организаций'!L144</f>
        <v>0</v>
      </c>
      <c r="U155" s="49" t="str">
        <f>IF('Рейтинговая таблица организаций'!Q144&lt;1,"Отсутствуют комфортные условия",(IF('Рейтинговая таблица организаций'!Q144&lt;5,"Количество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5" s="49">
        <f>'Рейтинговая таблица организаций'!Q144</f>
        <v>0</v>
      </c>
      <c r="W155" s="49">
        <f>IF('Рейтинговая таблица организаций'!Q144&lt;1,0,(IF('Рейтинговая таблица организаций'!Q144&lt;4,20,100)))</f>
        <v>0</v>
      </c>
      <c r="X155" s="49" t="s">
        <v>268</v>
      </c>
      <c r="Y155" s="49">
        <f>'Рейтинговая таблица организаций'!T144</f>
        <v>0</v>
      </c>
      <c r="Z155" s="49">
        <f>'Рейтинговая таблица организаций'!U144</f>
        <v>0</v>
      </c>
      <c r="AA155" s="49" t="str">
        <f>IF('Рейтинговая таблица организаций'!Z144&lt;1,"Отсутствуют условия доступности для инвалидов",(IF('Рейтинговая таблица организаций'!Z144&lt;5,"Количество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5" s="63">
        <f>'Рейтинговая таблица организаций'!Z144</f>
        <v>0</v>
      </c>
      <c r="AC155" s="49">
        <f>IF('Рейтинговая таблица организаций'!Z144&lt;1,0,(IF('Рейтинговая таблица организаций'!Z144&lt;5,20,100)))</f>
        <v>0</v>
      </c>
      <c r="AD155" s="49" t="str">
        <f>IF('Рейтинговая таблица организаций'!AA144&lt;1,"Отсутствуют условия доступности, позволяющие инвалидам получать услуги наравне с другими",(IF('Рейтинговая таблица организаций'!AA144&lt;5,"Количество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5" s="49">
        <f>'Рейтинговая таблица организаций'!AA144</f>
        <v>0</v>
      </c>
      <c r="AF155" s="49">
        <f>IF('Рейтинговая таблица организаций'!AA144&lt;1,0,(IF('Рейтинговая таблица организаций'!AA144&lt;5,20,100)))</f>
        <v>0</v>
      </c>
      <c r="AG155" s="49" t="s">
        <v>269</v>
      </c>
      <c r="AH155" s="49">
        <f>'Рейтинговая таблица организаций'!AB144</f>
        <v>0</v>
      </c>
      <c r="AI155" s="49">
        <f>'Рейтинговая таблица организаций'!AC144</f>
        <v>0</v>
      </c>
      <c r="AJ155" s="49" t="s">
        <v>270</v>
      </c>
      <c r="AK155" s="49">
        <f>'Рейтинговая таблица организаций'!AH144</f>
        <v>0</v>
      </c>
      <c r="AL155" s="49">
        <f>'Рейтинговая таблица организаций'!AI144</f>
        <v>0</v>
      </c>
      <c r="AM155" s="49" t="s">
        <v>271</v>
      </c>
      <c r="AN155" s="49">
        <f>'Рейтинговая таблица организаций'!AJ144</f>
        <v>0</v>
      </c>
      <c r="AO155" s="49">
        <f>'Рейтинговая таблица организаций'!AK144</f>
        <v>0</v>
      </c>
      <c r="AP155" s="49" t="s">
        <v>272</v>
      </c>
      <c r="AQ155" s="49">
        <f>'Рейтинговая таблица организаций'!AL144</f>
        <v>0</v>
      </c>
      <c r="AR155" s="49">
        <f>'Рейтинговая таблица организаций'!AM144</f>
        <v>0</v>
      </c>
      <c r="AS155" s="49" t="s">
        <v>273</v>
      </c>
      <c r="AT155" s="49">
        <f>'Рейтинговая таблица организаций'!AR144</f>
        <v>0</v>
      </c>
      <c r="AU155" s="49">
        <f>'Рейтинговая таблица организаций'!AS144</f>
        <v>0</v>
      </c>
      <c r="AV155" s="49" t="s">
        <v>274</v>
      </c>
      <c r="AW155" s="49">
        <f>'Рейтинговая таблица организаций'!AT144</f>
        <v>0</v>
      </c>
      <c r="AX155" s="49">
        <f>'Рейтинговая таблица организаций'!AU144</f>
        <v>0</v>
      </c>
      <c r="AY155" s="49" t="s">
        <v>275</v>
      </c>
      <c r="AZ155" s="49">
        <f>'Рейтинговая таблица организаций'!AV144</f>
        <v>0</v>
      </c>
      <c r="BA155" s="49">
        <f>'Рейтинговая таблица организаций'!AW144</f>
        <v>0</v>
      </c>
    </row>
    <row r="156" spans="1:53" ht="15.75" x14ac:dyDescent="0.25">
      <c r="A156" s="110">
        <f>Лист1!A144</f>
        <v>0</v>
      </c>
      <c r="B156" s="46">
        <f>'для bus.gov.ru'!B145</f>
        <v>0</v>
      </c>
      <c r="C156" s="46">
        <f>'для bus.gov.ru'!C145</f>
        <v>0</v>
      </c>
      <c r="D156" s="46">
        <f>'для bus.gov.ru'!D145</f>
        <v>0</v>
      </c>
      <c r="E156" s="46">
        <f>'для bus.gov.ru'!E145</f>
        <v>0</v>
      </c>
      <c r="F156" s="47" t="s">
        <v>264</v>
      </c>
      <c r="G156" s="48">
        <f>'Рейтинговая таблица организаций'!D145</f>
        <v>0</v>
      </c>
      <c r="H156" s="48">
        <f>'Рейтинговая таблица организаций'!E145</f>
        <v>0</v>
      </c>
      <c r="I156" s="47" t="s">
        <v>265</v>
      </c>
      <c r="J156" s="48">
        <f>'Рейтинговая таблица организаций'!F145</f>
        <v>0</v>
      </c>
      <c r="K156" s="48">
        <f>'Рейтинговая таблица организаций'!G145</f>
        <v>0</v>
      </c>
      <c r="L156" s="49" t="str">
        <f>IF('Рейтинговая таблица организаций'!H145&lt;1,"Отсутствуют или не функционируют дистанционные способы взаимодействия",(IF('Рейтинговая таблица организаций'!H145&lt;4,"В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6" s="49">
        <f>'Рейтинговая таблица организаций'!H145</f>
        <v>0</v>
      </c>
      <c r="N156" s="49">
        <f>IF('Рейтинговая таблица организаций'!H145&lt;1,0,(IF('Рейтинговая таблица организаций'!H145&lt;4,30,100)))</f>
        <v>0</v>
      </c>
      <c r="O156" s="49" t="s">
        <v>266</v>
      </c>
      <c r="P156" s="49">
        <f>'Рейтинговая таблица организаций'!I145</f>
        <v>0</v>
      </c>
      <c r="Q156" s="49">
        <f>'Рейтинговая таблица организаций'!J145</f>
        <v>0</v>
      </c>
      <c r="R156" s="49" t="s">
        <v>267</v>
      </c>
      <c r="S156" s="49">
        <f>'Рейтинговая таблица организаций'!K145</f>
        <v>0</v>
      </c>
      <c r="T156" s="49">
        <f>'Рейтинговая таблица организаций'!L145</f>
        <v>0</v>
      </c>
      <c r="U156" s="49" t="str">
        <f>IF('Рейтинговая таблица организаций'!Q145&lt;1,"Отсутствуют комфортные условия",(IF('Рейтинговая таблица организаций'!Q145&lt;5,"Количество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6" s="49">
        <f>'Рейтинговая таблица организаций'!Q145</f>
        <v>0</v>
      </c>
      <c r="W156" s="49">
        <f>IF('Рейтинговая таблица организаций'!Q145&lt;1,0,(IF('Рейтинговая таблица организаций'!Q145&lt;4,20,100)))</f>
        <v>0</v>
      </c>
      <c r="X156" s="49" t="s">
        <v>268</v>
      </c>
      <c r="Y156" s="49">
        <f>'Рейтинговая таблица организаций'!T145</f>
        <v>0</v>
      </c>
      <c r="Z156" s="49">
        <f>'Рейтинговая таблица организаций'!U145</f>
        <v>0</v>
      </c>
      <c r="AA156" s="49" t="str">
        <f>IF('Рейтинговая таблица организаций'!Z145&lt;1,"Отсутствуют условия доступности для инвалидов",(IF('Рейтинговая таблица организаций'!Z145&lt;5,"Количество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6" s="63">
        <f>'Рейтинговая таблица организаций'!Z145</f>
        <v>0</v>
      </c>
      <c r="AC156" s="49">
        <f>IF('Рейтинговая таблица организаций'!Z145&lt;1,0,(IF('Рейтинговая таблица организаций'!Z145&lt;5,20,100)))</f>
        <v>0</v>
      </c>
      <c r="AD156" s="49" t="str">
        <f>IF('Рейтинговая таблица организаций'!AA145&lt;1,"Отсутствуют условия доступности, позволяющие инвалидам получать услуги наравне с другими",(IF('Рейтинговая таблица организаций'!AA145&lt;5,"Количество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6" s="49">
        <f>'Рейтинговая таблица организаций'!AA145</f>
        <v>0</v>
      </c>
      <c r="AF156" s="49">
        <f>IF('Рейтинговая таблица организаций'!AA145&lt;1,0,(IF('Рейтинговая таблица организаций'!AA145&lt;5,20,100)))</f>
        <v>0</v>
      </c>
      <c r="AG156" s="49" t="s">
        <v>269</v>
      </c>
      <c r="AH156" s="49">
        <f>'Рейтинговая таблица организаций'!AB145</f>
        <v>0</v>
      </c>
      <c r="AI156" s="49">
        <f>'Рейтинговая таблица организаций'!AC145</f>
        <v>0</v>
      </c>
      <c r="AJ156" s="49" t="s">
        <v>270</v>
      </c>
      <c r="AK156" s="49">
        <f>'Рейтинговая таблица организаций'!AH145</f>
        <v>0</v>
      </c>
      <c r="AL156" s="49">
        <f>'Рейтинговая таблица организаций'!AI145</f>
        <v>0</v>
      </c>
      <c r="AM156" s="49" t="s">
        <v>271</v>
      </c>
      <c r="AN156" s="49">
        <f>'Рейтинговая таблица организаций'!AJ145</f>
        <v>0</v>
      </c>
      <c r="AO156" s="49">
        <f>'Рейтинговая таблица организаций'!AK145</f>
        <v>0</v>
      </c>
      <c r="AP156" s="49" t="s">
        <v>272</v>
      </c>
      <c r="AQ156" s="49">
        <f>'Рейтинговая таблица организаций'!AL145</f>
        <v>0</v>
      </c>
      <c r="AR156" s="49">
        <f>'Рейтинговая таблица организаций'!AM145</f>
        <v>0</v>
      </c>
      <c r="AS156" s="49" t="s">
        <v>273</v>
      </c>
      <c r="AT156" s="49">
        <f>'Рейтинговая таблица организаций'!AR145</f>
        <v>0</v>
      </c>
      <c r="AU156" s="49">
        <f>'Рейтинговая таблица организаций'!AS145</f>
        <v>0</v>
      </c>
      <c r="AV156" s="49" t="s">
        <v>274</v>
      </c>
      <c r="AW156" s="49">
        <f>'Рейтинговая таблица организаций'!AT145</f>
        <v>0</v>
      </c>
      <c r="AX156" s="49">
        <f>'Рейтинговая таблица организаций'!AU145</f>
        <v>0</v>
      </c>
      <c r="AY156" s="49" t="s">
        <v>275</v>
      </c>
      <c r="AZ156" s="49">
        <f>'Рейтинговая таблица организаций'!AV145</f>
        <v>0</v>
      </c>
      <c r="BA156" s="49">
        <f>'Рейтинговая таблица организаций'!AW145</f>
        <v>0</v>
      </c>
    </row>
    <row r="157" spans="1:53" ht="15.75" x14ac:dyDescent="0.25">
      <c r="A157" s="110">
        <f>Лист1!A145</f>
        <v>0</v>
      </c>
      <c r="B157" s="46">
        <f>'для bus.gov.ru'!B146</f>
        <v>0</v>
      </c>
      <c r="C157" s="46">
        <f>'для bus.gov.ru'!C146</f>
        <v>0</v>
      </c>
      <c r="D157" s="46">
        <f>'для bus.gov.ru'!D146</f>
        <v>0</v>
      </c>
      <c r="E157" s="46">
        <f>'для bus.gov.ru'!E146</f>
        <v>0</v>
      </c>
      <c r="F157" s="47" t="s">
        <v>264</v>
      </c>
      <c r="G157" s="48">
        <f>'Рейтинговая таблица организаций'!D146</f>
        <v>0</v>
      </c>
      <c r="H157" s="48">
        <f>'Рейтинговая таблица организаций'!E146</f>
        <v>0</v>
      </c>
      <c r="I157" s="47" t="s">
        <v>265</v>
      </c>
      <c r="J157" s="48">
        <f>'Рейтинговая таблица организаций'!F146</f>
        <v>0</v>
      </c>
      <c r="K157" s="48">
        <f>'Рейтинговая таблица организаций'!G146</f>
        <v>0</v>
      </c>
      <c r="L157" s="49" t="str">
        <f>IF('Рейтинговая таблица организаций'!H146&lt;1,"Отсутствуют или не функционируют дистанционные способы взаимодействия",(IF('Рейтинговая таблица организаций'!H146&lt;4,"В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7" s="49">
        <f>'Рейтинговая таблица организаций'!H146</f>
        <v>0</v>
      </c>
      <c r="N157" s="49">
        <f>IF('Рейтинговая таблица организаций'!H146&lt;1,0,(IF('Рейтинговая таблица организаций'!H146&lt;4,30,100)))</f>
        <v>0</v>
      </c>
      <c r="O157" s="49" t="s">
        <v>266</v>
      </c>
      <c r="P157" s="49">
        <f>'Рейтинговая таблица организаций'!I146</f>
        <v>0</v>
      </c>
      <c r="Q157" s="49">
        <f>'Рейтинговая таблица организаций'!J146</f>
        <v>0</v>
      </c>
      <c r="R157" s="49" t="s">
        <v>267</v>
      </c>
      <c r="S157" s="49">
        <f>'Рейтинговая таблица организаций'!K146</f>
        <v>0</v>
      </c>
      <c r="T157" s="49">
        <f>'Рейтинговая таблица организаций'!L146</f>
        <v>0</v>
      </c>
      <c r="U157" s="49" t="str">
        <f>IF('Рейтинговая таблица организаций'!Q146&lt;1,"Отсутствуют комфортные условия",(IF('Рейтинговая таблица организаций'!Q146&lt;5,"Количество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7" s="49">
        <f>'Рейтинговая таблица организаций'!Q146</f>
        <v>0</v>
      </c>
      <c r="W157" s="49">
        <f>IF('Рейтинговая таблица организаций'!Q146&lt;1,0,(IF('Рейтинговая таблица организаций'!Q146&lt;4,20,100)))</f>
        <v>0</v>
      </c>
      <c r="X157" s="49" t="s">
        <v>268</v>
      </c>
      <c r="Y157" s="49">
        <f>'Рейтинговая таблица организаций'!T146</f>
        <v>0</v>
      </c>
      <c r="Z157" s="49">
        <f>'Рейтинговая таблица организаций'!U146</f>
        <v>0</v>
      </c>
      <c r="AA157" s="49" t="str">
        <f>IF('Рейтинговая таблица организаций'!Z146&lt;1,"Отсутствуют условия доступности для инвалидов",(IF('Рейтинговая таблица организаций'!Z146&lt;5,"Количество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7" s="63">
        <f>'Рейтинговая таблица организаций'!Z146</f>
        <v>0</v>
      </c>
      <c r="AC157" s="49">
        <f>IF('Рейтинговая таблица организаций'!Z146&lt;1,0,(IF('Рейтинговая таблица организаций'!Z146&lt;5,20,100)))</f>
        <v>0</v>
      </c>
      <c r="AD157" s="49" t="str">
        <f>IF('Рейтинговая таблица организаций'!AA146&lt;1,"Отсутствуют условия доступности, позволяющие инвалидам получать услуги наравне с другими",(IF('Рейтинговая таблица организаций'!AA146&lt;5,"Количество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7" s="49">
        <f>'Рейтинговая таблица организаций'!AA146</f>
        <v>0</v>
      </c>
      <c r="AF157" s="49">
        <f>IF('Рейтинговая таблица организаций'!AA146&lt;1,0,(IF('Рейтинговая таблица организаций'!AA146&lt;5,20,100)))</f>
        <v>0</v>
      </c>
      <c r="AG157" s="49" t="s">
        <v>269</v>
      </c>
      <c r="AH157" s="49">
        <f>'Рейтинговая таблица организаций'!AB146</f>
        <v>0</v>
      </c>
      <c r="AI157" s="49">
        <f>'Рейтинговая таблица организаций'!AC146</f>
        <v>0</v>
      </c>
      <c r="AJ157" s="49" t="s">
        <v>270</v>
      </c>
      <c r="AK157" s="49">
        <f>'Рейтинговая таблица организаций'!AH146</f>
        <v>0</v>
      </c>
      <c r="AL157" s="49">
        <f>'Рейтинговая таблица организаций'!AI146</f>
        <v>0</v>
      </c>
      <c r="AM157" s="49" t="s">
        <v>271</v>
      </c>
      <c r="AN157" s="49">
        <f>'Рейтинговая таблица организаций'!AJ146</f>
        <v>0</v>
      </c>
      <c r="AO157" s="49">
        <f>'Рейтинговая таблица организаций'!AK146</f>
        <v>0</v>
      </c>
      <c r="AP157" s="49" t="s">
        <v>272</v>
      </c>
      <c r="AQ157" s="49">
        <f>'Рейтинговая таблица организаций'!AL146</f>
        <v>0</v>
      </c>
      <c r="AR157" s="49">
        <f>'Рейтинговая таблица организаций'!AM146</f>
        <v>0</v>
      </c>
      <c r="AS157" s="49" t="s">
        <v>273</v>
      </c>
      <c r="AT157" s="49">
        <f>'Рейтинговая таблица организаций'!AR146</f>
        <v>0</v>
      </c>
      <c r="AU157" s="49">
        <f>'Рейтинговая таблица организаций'!AS146</f>
        <v>0</v>
      </c>
      <c r="AV157" s="49" t="s">
        <v>274</v>
      </c>
      <c r="AW157" s="49">
        <f>'Рейтинговая таблица организаций'!AT146</f>
        <v>0</v>
      </c>
      <c r="AX157" s="49">
        <f>'Рейтинговая таблица организаций'!AU146</f>
        <v>0</v>
      </c>
      <c r="AY157" s="49" t="s">
        <v>275</v>
      </c>
      <c r="AZ157" s="49">
        <f>'Рейтинговая таблица организаций'!AV146</f>
        <v>0</v>
      </c>
      <c r="BA157" s="49">
        <f>'Рейтинговая таблица организаций'!AW146</f>
        <v>0</v>
      </c>
    </row>
    <row r="158" spans="1:53" ht="15.75" x14ac:dyDescent="0.25">
      <c r="A158" s="110">
        <f>Лист1!A146</f>
        <v>0</v>
      </c>
      <c r="B158" s="46">
        <f>'для bus.gov.ru'!B147</f>
        <v>0</v>
      </c>
      <c r="C158" s="46">
        <f>'для bus.gov.ru'!C147</f>
        <v>0</v>
      </c>
      <c r="D158" s="46">
        <f>'для bus.gov.ru'!D147</f>
        <v>0</v>
      </c>
      <c r="E158" s="46">
        <f>'для bus.gov.ru'!E147</f>
        <v>0</v>
      </c>
      <c r="F158" s="47" t="s">
        <v>264</v>
      </c>
      <c r="G158" s="48">
        <f>'Рейтинговая таблица организаций'!D147</f>
        <v>0</v>
      </c>
      <c r="H158" s="48">
        <f>'Рейтинговая таблица организаций'!E147</f>
        <v>0</v>
      </c>
      <c r="I158" s="47" t="s">
        <v>265</v>
      </c>
      <c r="J158" s="48">
        <f>'Рейтинговая таблица организаций'!F147</f>
        <v>0</v>
      </c>
      <c r="K158" s="48">
        <f>'Рейтинговая таблица организаций'!G147</f>
        <v>0</v>
      </c>
      <c r="L158" s="49" t="str">
        <f>IF('Рейтинговая таблица организаций'!H147&lt;1,"Отсутствуют или не функционируют дистанционные способы взаимодействия",(IF('Рейтинговая таблица организаций'!H147&lt;4,"В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8" s="49">
        <f>'Рейтинговая таблица организаций'!H147</f>
        <v>0</v>
      </c>
      <c r="N158" s="49">
        <f>IF('Рейтинговая таблица организаций'!H147&lt;1,0,(IF('Рейтинговая таблица организаций'!H147&lt;4,30,100)))</f>
        <v>0</v>
      </c>
      <c r="O158" s="49" t="s">
        <v>266</v>
      </c>
      <c r="P158" s="49">
        <f>'Рейтинговая таблица организаций'!I147</f>
        <v>0</v>
      </c>
      <c r="Q158" s="49">
        <f>'Рейтинговая таблица организаций'!J147</f>
        <v>0</v>
      </c>
      <c r="R158" s="49" t="s">
        <v>267</v>
      </c>
      <c r="S158" s="49">
        <f>'Рейтинговая таблица организаций'!K147</f>
        <v>0</v>
      </c>
      <c r="T158" s="49">
        <f>'Рейтинговая таблица организаций'!L147</f>
        <v>0</v>
      </c>
      <c r="U158" s="49" t="str">
        <f>IF('Рейтинговая таблица организаций'!Q147&lt;1,"Отсутствуют комфортные условия",(IF('Рейтинговая таблица организаций'!Q147&lt;5,"Количество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8" s="49">
        <f>'Рейтинговая таблица организаций'!Q147</f>
        <v>0</v>
      </c>
      <c r="W158" s="49">
        <f>IF('Рейтинговая таблица организаций'!Q147&lt;1,0,(IF('Рейтинговая таблица организаций'!Q147&lt;4,20,100)))</f>
        <v>0</v>
      </c>
      <c r="X158" s="49" t="s">
        <v>268</v>
      </c>
      <c r="Y158" s="49">
        <f>'Рейтинговая таблица организаций'!T147</f>
        <v>0</v>
      </c>
      <c r="Z158" s="49">
        <f>'Рейтинговая таблица организаций'!U147</f>
        <v>0</v>
      </c>
      <c r="AA158" s="49" t="str">
        <f>IF('Рейтинговая таблица организаций'!Z147&lt;1,"Отсутствуют условия доступности для инвалидов",(IF('Рейтинговая таблица организаций'!Z147&lt;5,"Количество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8" s="63">
        <f>'Рейтинговая таблица организаций'!Z147</f>
        <v>0</v>
      </c>
      <c r="AC158" s="49">
        <f>IF('Рейтинговая таблица организаций'!Z147&lt;1,0,(IF('Рейтинговая таблица организаций'!Z147&lt;5,20,100)))</f>
        <v>0</v>
      </c>
      <c r="AD158" s="49" t="str">
        <f>IF('Рейтинговая таблица организаций'!AA147&lt;1,"Отсутствуют условия доступности, позволяющие инвалидам получать услуги наравне с другими",(IF('Рейтинговая таблица организаций'!AA147&lt;5,"Количество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8" s="49">
        <f>'Рейтинговая таблица организаций'!AA147</f>
        <v>0</v>
      </c>
      <c r="AF158" s="49">
        <f>IF('Рейтинговая таблица организаций'!AA147&lt;1,0,(IF('Рейтинговая таблица организаций'!AA147&lt;5,20,100)))</f>
        <v>0</v>
      </c>
      <c r="AG158" s="49" t="s">
        <v>269</v>
      </c>
      <c r="AH158" s="49">
        <f>'Рейтинговая таблица организаций'!AB147</f>
        <v>0</v>
      </c>
      <c r="AI158" s="49">
        <f>'Рейтинговая таблица организаций'!AC147</f>
        <v>0</v>
      </c>
      <c r="AJ158" s="49" t="s">
        <v>270</v>
      </c>
      <c r="AK158" s="49">
        <f>'Рейтинговая таблица организаций'!AH147</f>
        <v>0</v>
      </c>
      <c r="AL158" s="49">
        <f>'Рейтинговая таблица организаций'!AI147</f>
        <v>0</v>
      </c>
      <c r="AM158" s="49" t="s">
        <v>271</v>
      </c>
      <c r="AN158" s="49">
        <f>'Рейтинговая таблица организаций'!AJ147</f>
        <v>0</v>
      </c>
      <c r="AO158" s="49">
        <f>'Рейтинговая таблица организаций'!AK147</f>
        <v>0</v>
      </c>
      <c r="AP158" s="49" t="s">
        <v>272</v>
      </c>
      <c r="AQ158" s="49">
        <f>'Рейтинговая таблица организаций'!AL147</f>
        <v>0</v>
      </c>
      <c r="AR158" s="49">
        <f>'Рейтинговая таблица организаций'!AM147</f>
        <v>0</v>
      </c>
      <c r="AS158" s="49" t="s">
        <v>273</v>
      </c>
      <c r="AT158" s="49">
        <f>'Рейтинговая таблица организаций'!AR147</f>
        <v>0</v>
      </c>
      <c r="AU158" s="49">
        <f>'Рейтинговая таблица организаций'!AS147</f>
        <v>0</v>
      </c>
      <c r="AV158" s="49" t="s">
        <v>274</v>
      </c>
      <c r="AW158" s="49">
        <f>'Рейтинговая таблица организаций'!AT147</f>
        <v>0</v>
      </c>
      <c r="AX158" s="49">
        <f>'Рейтинговая таблица организаций'!AU147</f>
        <v>0</v>
      </c>
      <c r="AY158" s="49" t="s">
        <v>275</v>
      </c>
      <c r="AZ158" s="49">
        <f>'Рейтинговая таблица организаций'!AV147</f>
        <v>0</v>
      </c>
      <c r="BA158" s="49">
        <f>'Рейтинговая таблица организаций'!AW147</f>
        <v>0</v>
      </c>
    </row>
    <row r="159" spans="1:53" ht="15.75" x14ac:dyDescent="0.25">
      <c r="A159" s="110">
        <f>Лист1!A147</f>
        <v>0</v>
      </c>
      <c r="B159" s="46">
        <f>'для bus.gov.ru'!B148</f>
        <v>0</v>
      </c>
      <c r="C159" s="46">
        <f>'для bus.gov.ru'!C148</f>
        <v>0</v>
      </c>
      <c r="D159" s="46">
        <f>'для bus.gov.ru'!D148</f>
        <v>0</v>
      </c>
      <c r="E159" s="46">
        <f>'для bus.gov.ru'!E148</f>
        <v>0</v>
      </c>
      <c r="F159" s="47" t="s">
        <v>264</v>
      </c>
      <c r="G159" s="48">
        <f>'Рейтинговая таблица организаций'!D148</f>
        <v>0</v>
      </c>
      <c r="H159" s="48">
        <f>'Рейтинговая таблица организаций'!E148</f>
        <v>0</v>
      </c>
      <c r="I159" s="47" t="s">
        <v>265</v>
      </c>
      <c r="J159" s="48">
        <f>'Рейтинговая таблица организаций'!F148</f>
        <v>0</v>
      </c>
      <c r="K159" s="48">
        <f>'Рейтинговая таблица организаций'!G148</f>
        <v>0</v>
      </c>
      <c r="L159" s="49" t="str">
        <f>IF('Рейтинговая таблица организаций'!H148&lt;1,"Отсутствуют или не функционируют дистанционные способы взаимодействия",(IF('Рейтинговая таблица организаций'!H148&lt;4,"В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59" s="49">
        <f>'Рейтинговая таблица организаций'!H148</f>
        <v>0</v>
      </c>
      <c r="N159" s="49">
        <f>IF('Рейтинговая таблица организаций'!H148&lt;1,0,(IF('Рейтинговая таблица организаций'!H148&lt;4,30,100)))</f>
        <v>0</v>
      </c>
      <c r="O159" s="49" t="s">
        <v>266</v>
      </c>
      <c r="P159" s="49">
        <f>'Рейтинговая таблица организаций'!I148</f>
        <v>0</v>
      </c>
      <c r="Q159" s="49">
        <f>'Рейтинговая таблица организаций'!J148</f>
        <v>0</v>
      </c>
      <c r="R159" s="49" t="s">
        <v>267</v>
      </c>
      <c r="S159" s="49">
        <f>'Рейтинговая таблица организаций'!K148</f>
        <v>0</v>
      </c>
      <c r="T159" s="49">
        <f>'Рейтинговая таблица организаций'!L148</f>
        <v>0</v>
      </c>
      <c r="U159" s="49" t="str">
        <f>IF('Рейтинговая таблица организаций'!Q148&lt;1,"Отсутствуют комфортные условия",(IF('Рейтинговая таблица организаций'!Q148&lt;5,"Количество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59" s="49">
        <f>'Рейтинговая таблица организаций'!Q148</f>
        <v>0</v>
      </c>
      <c r="W159" s="49">
        <f>IF('Рейтинговая таблица организаций'!Q148&lt;1,0,(IF('Рейтинговая таблица организаций'!Q148&lt;4,20,100)))</f>
        <v>0</v>
      </c>
      <c r="X159" s="49" t="s">
        <v>268</v>
      </c>
      <c r="Y159" s="49">
        <f>'Рейтинговая таблица организаций'!T148</f>
        <v>0</v>
      </c>
      <c r="Z159" s="49">
        <f>'Рейтинговая таблица организаций'!U148</f>
        <v>0</v>
      </c>
      <c r="AA159" s="49" t="str">
        <f>IF('Рейтинговая таблица организаций'!Z148&lt;1,"Отсутствуют условия доступности для инвалидов",(IF('Рейтинговая таблица организаций'!Z148&lt;5,"Количество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59" s="63">
        <f>'Рейтинговая таблица организаций'!Z148</f>
        <v>0</v>
      </c>
      <c r="AC159" s="49">
        <f>IF('Рейтинговая таблица организаций'!Z148&lt;1,0,(IF('Рейтинговая таблица организаций'!Z148&lt;5,20,100)))</f>
        <v>0</v>
      </c>
      <c r="AD159" s="49" t="str">
        <f>IF('Рейтинговая таблица организаций'!AA148&lt;1,"Отсутствуют условия доступности, позволяющие инвалидам получать услуги наравне с другими",(IF('Рейтинговая таблица организаций'!AA148&lt;5,"Количество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59" s="49">
        <f>'Рейтинговая таблица организаций'!AA148</f>
        <v>0</v>
      </c>
      <c r="AF159" s="49">
        <f>IF('Рейтинговая таблица организаций'!AA148&lt;1,0,(IF('Рейтинговая таблица организаций'!AA148&lt;5,20,100)))</f>
        <v>0</v>
      </c>
      <c r="AG159" s="49" t="s">
        <v>269</v>
      </c>
      <c r="AH159" s="49">
        <f>'Рейтинговая таблица организаций'!AB148</f>
        <v>0</v>
      </c>
      <c r="AI159" s="49">
        <f>'Рейтинговая таблица организаций'!AC148</f>
        <v>0</v>
      </c>
      <c r="AJ159" s="49" t="s">
        <v>270</v>
      </c>
      <c r="AK159" s="49">
        <f>'Рейтинговая таблица организаций'!AH148</f>
        <v>0</v>
      </c>
      <c r="AL159" s="49">
        <f>'Рейтинговая таблица организаций'!AI148</f>
        <v>0</v>
      </c>
      <c r="AM159" s="49" t="s">
        <v>271</v>
      </c>
      <c r="AN159" s="49">
        <f>'Рейтинговая таблица организаций'!AJ148</f>
        <v>0</v>
      </c>
      <c r="AO159" s="49">
        <f>'Рейтинговая таблица организаций'!AK148</f>
        <v>0</v>
      </c>
      <c r="AP159" s="49" t="s">
        <v>272</v>
      </c>
      <c r="AQ159" s="49">
        <f>'Рейтинговая таблица организаций'!AL148</f>
        <v>0</v>
      </c>
      <c r="AR159" s="49">
        <f>'Рейтинговая таблица организаций'!AM148</f>
        <v>0</v>
      </c>
      <c r="AS159" s="49" t="s">
        <v>273</v>
      </c>
      <c r="AT159" s="49">
        <f>'Рейтинговая таблица организаций'!AR148</f>
        <v>0</v>
      </c>
      <c r="AU159" s="49">
        <f>'Рейтинговая таблица организаций'!AS148</f>
        <v>0</v>
      </c>
      <c r="AV159" s="49" t="s">
        <v>274</v>
      </c>
      <c r="AW159" s="49">
        <f>'Рейтинговая таблица организаций'!AT148</f>
        <v>0</v>
      </c>
      <c r="AX159" s="49">
        <f>'Рейтинговая таблица организаций'!AU148</f>
        <v>0</v>
      </c>
      <c r="AY159" s="49" t="s">
        <v>275</v>
      </c>
      <c r="AZ159" s="49">
        <f>'Рейтинговая таблица организаций'!AV148</f>
        <v>0</v>
      </c>
      <c r="BA159" s="49">
        <f>'Рейтинговая таблица организаций'!AW148</f>
        <v>0</v>
      </c>
    </row>
    <row r="160" spans="1:53" ht="15.75" x14ac:dyDescent="0.25">
      <c r="A160" s="110">
        <f>Лист1!A148</f>
        <v>0</v>
      </c>
      <c r="B160" s="46">
        <f>'для bus.gov.ru'!B149</f>
        <v>0</v>
      </c>
      <c r="C160" s="46">
        <f>'для bus.gov.ru'!C149</f>
        <v>0</v>
      </c>
      <c r="D160" s="46">
        <f>'для bus.gov.ru'!D149</f>
        <v>0</v>
      </c>
      <c r="E160" s="46">
        <f>'для bus.gov.ru'!E149</f>
        <v>0</v>
      </c>
      <c r="F160" s="47" t="s">
        <v>264</v>
      </c>
      <c r="G160" s="48">
        <f>'Рейтинговая таблица организаций'!D149</f>
        <v>0</v>
      </c>
      <c r="H160" s="48">
        <f>'Рейтинговая таблица организаций'!E149</f>
        <v>0</v>
      </c>
      <c r="I160" s="47" t="s">
        <v>265</v>
      </c>
      <c r="J160" s="48">
        <f>'Рейтинговая таблица организаций'!F149</f>
        <v>0</v>
      </c>
      <c r="K160" s="48">
        <f>'Рейтинговая таблица организаций'!G149</f>
        <v>0</v>
      </c>
      <c r="L160" s="49" t="str">
        <f>IF('Рейтинговая таблица организаций'!H149&lt;1,"Отсутствуют или не функционируют дистанционные способы взаимодействия",(IF('Рейтинговая таблица организаций'!H149&lt;4,"В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0" s="49">
        <f>'Рейтинговая таблица организаций'!H149</f>
        <v>0</v>
      </c>
      <c r="N160" s="49">
        <f>IF('Рейтинговая таблица организаций'!H149&lt;1,0,(IF('Рейтинговая таблица организаций'!H149&lt;4,30,100)))</f>
        <v>0</v>
      </c>
      <c r="O160" s="49" t="s">
        <v>266</v>
      </c>
      <c r="P160" s="49">
        <f>'Рейтинговая таблица организаций'!I149</f>
        <v>0</v>
      </c>
      <c r="Q160" s="49">
        <f>'Рейтинговая таблица организаций'!J149</f>
        <v>0</v>
      </c>
      <c r="R160" s="49" t="s">
        <v>267</v>
      </c>
      <c r="S160" s="49">
        <f>'Рейтинговая таблица организаций'!K149</f>
        <v>0</v>
      </c>
      <c r="T160" s="49">
        <f>'Рейтинговая таблица организаций'!L149</f>
        <v>0</v>
      </c>
      <c r="U160" s="49" t="str">
        <f>IF('Рейтинговая таблица организаций'!Q149&lt;1,"Отсутствуют комфортные условия",(IF('Рейтинговая таблица организаций'!Q149&lt;5,"Количество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0" s="49">
        <f>'Рейтинговая таблица организаций'!Q149</f>
        <v>0</v>
      </c>
      <c r="W160" s="49">
        <f>IF('Рейтинговая таблица организаций'!Q149&lt;1,0,(IF('Рейтинговая таблица организаций'!Q149&lt;4,20,100)))</f>
        <v>0</v>
      </c>
      <c r="X160" s="49" t="s">
        <v>268</v>
      </c>
      <c r="Y160" s="49">
        <f>'Рейтинговая таблица организаций'!T149</f>
        <v>0</v>
      </c>
      <c r="Z160" s="49">
        <f>'Рейтинговая таблица организаций'!U149</f>
        <v>0</v>
      </c>
      <c r="AA160" s="49" t="str">
        <f>IF('Рейтинговая таблица организаций'!Z149&lt;1,"Отсутствуют условия доступности для инвалидов",(IF('Рейтинговая таблица организаций'!Z149&lt;5,"Количество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0" s="63">
        <f>'Рейтинговая таблица организаций'!Z149</f>
        <v>0</v>
      </c>
      <c r="AC160" s="49">
        <f>IF('Рейтинговая таблица организаций'!Z149&lt;1,0,(IF('Рейтинговая таблица организаций'!Z149&lt;5,20,100)))</f>
        <v>0</v>
      </c>
      <c r="AD160" s="49" t="str">
        <f>IF('Рейтинговая таблица организаций'!AA149&lt;1,"Отсутствуют условия доступности, позволяющие инвалидам получать услуги наравне с другими",(IF('Рейтинговая таблица организаций'!AA149&lt;5,"Количество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0" s="49">
        <f>'Рейтинговая таблица организаций'!AA149</f>
        <v>0</v>
      </c>
      <c r="AF160" s="49">
        <f>IF('Рейтинговая таблица организаций'!AA149&lt;1,0,(IF('Рейтинговая таблица организаций'!AA149&lt;5,20,100)))</f>
        <v>0</v>
      </c>
      <c r="AG160" s="49" t="s">
        <v>269</v>
      </c>
      <c r="AH160" s="49">
        <f>'Рейтинговая таблица организаций'!AB149</f>
        <v>0</v>
      </c>
      <c r="AI160" s="49">
        <f>'Рейтинговая таблица организаций'!AC149</f>
        <v>0</v>
      </c>
      <c r="AJ160" s="49" t="s">
        <v>270</v>
      </c>
      <c r="AK160" s="49">
        <f>'Рейтинговая таблица организаций'!AH149</f>
        <v>0</v>
      </c>
      <c r="AL160" s="49">
        <f>'Рейтинговая таблица организаций'!AI149</f>
        <v>0</v>
      </c>
      <c r="AM160" s="49" t="s">
        <v>271</v>
      </c>
      <c r="AN160" s="49">
        <f>'Рейтинговая таблица организаций'!AJ149</f>
        <v>0</v>
      </c>
      <c r="AO160" s="49">
        <f>'Рейтинговая таблица организаций'!AK149</f>
        <v>0</v>
      </c>
      <c r="AP160" s="49" t="s">
        <v>272</v>
      </c>
      <c r="AQ160" s="49">
        <f>'Рейтинговая таблица организаций'!AL149</f>
        <v>0</v>
      </c>
      <c r="AR160" s="49">
        <f>'Рейтинговая таблица организаций'!AM149</f>
        <v>0</v>
      </c>
      <c r="AS160" s="49" t="s">
        <v>273</v>
      </c>
      <c r="AT160" s="49">
        <f>'Рейтинговая таблица организаций'!AR149</f>
        <v>0</v>
      </c>
      <c r="AU160" s="49">
        <f>'Рейтинговая таблица организаций'!AS149</f>
        <v>0</v>
      </c>
      <c r="AV160" s="49" t="s">
        <v>274</v>
      </c>
      <c r="AW160" s="49">
        <f>'Рейтинговая таблица организаций'!AT149</f>
        <v>0</v>
      </c>
      <c r="AX160" s="49">
        <f>'Рейтинговая таблица организаций'!AU149</f>
        <v>0</v>
      </c>
      <c r="AY160" s="49" t="s">
        <v>275</v>
      </c>
      <c r="AZ160" s="49">
        <f>'Рейтинговая таблица организаций'!AV149</f>
        <v>0</v>
      </c>
      <c r="BA160" s="49">
        <f>'Рейтинговая таблица организаций'!AW149</f>
        <v>0</v>
      </c>
    </row>
    <row r="161" spans="1:53" ht="15.75" x14ac:dyDescent="0.25">
      <c r="A161" s="110">
        <f>Лист1!A149</f>
        <v>0</v>
      </c>
      <c r="B161" s="46">
        <f>'для bus.gov.ru'!B150</f>
        <v>0</v>
      </c>
      <c r="C161" s="46">
        <f>'для bus.gov.ru'!C150</f>
        <v>0</v>
      </c>
      <c r="D161" s="46">
        <f>'для bus.gov.ru'!D150</f>
        <v>0</v>
      </c>
      <c r="E161" s="46">
        <f>'для bus.gov.ru'!E150</f>
        <v>0</v>
      </c>
      <c r="F161" s="47" t="s">
        <v>264</v>
      </c>
      <c r="G161" s="48">
        <f>'Рейтинговая таблица организаций'!D150</f>
        <v>0</v>
      </c>
      <c r="H161" s="48">
        <f>'Рейтинговая таблица организаций'!E150</f>
        <v>0</v>
      </c>
      <c r="I161" s="47" t="s">
        <v>265</v>
      </c>
      <c r="J161" s="48">
        <f>'Рейтинговая таблица организаций'!F150</f>
        <v>0</v>
      </c>
      <c r="K161" s="48">
        <f>'Рейтинговая таблица организаций'!G150</f>
        <v>0</v>
      </c>
      <c r="L161" s="49" t="str">
        <f>IF('Рейтинговая таблица организаций'!H150&lt;1,"Отсутствуют или не функционируют дистанционные способы взаимодействия",(IF('Рейтинговая таблица организаций'!H150&lt;4,"В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1" s="49">
        <f>'Рейтинговая таблица организаций'!H150</f>
        <v>0</v>
      </c>
      <c r="N161" s="49">
        <f>IF('Рейтинговая таблица организаций'!H150&lt;1,0,(IF('Рейтинговая таблица организаций'!H150&lt;4,30,100)))</f>
        <v>0</v>
      </c>
      <c r="O161" s="49" t="s">
        <v>266</v>
      </c>
      <c r="P161" s="49">
        <f>'Рейтинговая таблица организаций'!I150</f>
        <v>0</v>
      </c>
      <c r="Q161" s="49">
        <f>'Рейтинговая таблица организаций'!J150</f>
        <v>0</v>
      </c>
      <c r="R161" s="49" t="s">
        <v>267</v>
      </c>
      <c r="S161" s="49">
        <f>'Рейтинговая таблица организаций'!K150</f>
        <v>0</v>
      </c>
      <c r="T161" s="49">
        <f>'Рейтинговая таблица организаций'!L150</f>
        <v>0</v>
      </c>
      <c r="U161" s="49" t="str">
        <f>IF('Рейтинговая таблица организаций'!Q150&lt;1,"Отсутствуют комфортные условия",(IF('Рейтинговая таблица организаций'!Q150&lt;5,"Количество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1" s="49">
        <f>'Рейтинговая таблица организаций'!Q150</f>
        <v>0</v>
      </c>
      <c r="W161" s="49">
        <f>IF('Рейтинговая таблица организаций'!Q150&lt;1,0,(IF('Рейтинговая таблица организаций'!Q150&lt;4,20,100)))</f>
        <v>0</v>
      </c>
      <c r="X161" s="49" t="s">
        <v>268</v>
      </c>
      <c r="Y161" s="49">
        <f>'Рейтинговая таблица организаций'!T150</f>
        <v>0</v>
      </c>
      <c r="Z161" s="49">
        <f>'Рейтинговая таблица организаций'!U150</f>
        <v>0</v>
      </c>
      <c r="AA161" s="49" t="str">
        <f>IF('Рейтинговая таблица организаций'!Z150&lt;1,"Отсутствуют условия доступности для инвалидов",(IF('Рейтинговая таблица организаций'!Z150&lt;5,"Количество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1" s="63">
        <f>'Рейтинговая таблица организаций'!Z150</f>
        <v>0</v>
      </c>
      <c r="AC161" s="49">
        <f>IF('Рейтинговая таблица организаций'!Z150&lt;1,0,(IF('Рейтинговая таблица организаций'!Z150&lt;5,20,100)))</f>
        <v>0</v>
      </c>
      <c r="AD161" s="49" t="str">
        <f>IF('Рейтинговая таблица организаций'!AA150&lt;1,"Отсутствуют условия доступности, позволяющие инвалидам получать услуги наравне с другими",(IF('Рейтинговая таблица организаций'!AA150&lt;5,"Количество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1" s="49">
        <f>'Рейтинговая таблица организаций'!AA150</f>
        <v>0</v>
      </c>
      <c r="AF161" s="49">
        <f>IF('Рейтинговая таблица организаций'!AA150&lt;1,0,(IF('Рейтинговая таблица организаций'!AA150&lt;5,20,100)))</f>
        <v>0</v>
      </c>
      <c r="AG161" s="49" t="s">
        <v>269</v>
      </c>
      <c r="AH161" s="49">
        <f>'Рейтинговая таблица организаций'!AB150</f>
        <v>0</v>
      </c>
      <c r="AI161" s="49">
        <f>'Рейтинговая таблица организаций'!AC150</f>
        <v>0</v>
      </c>
      <c r="AJ161" s="49" t="s">
        <v>270</v>
      </c>
      <c r="AK161" s="49">
        <f>'Рейтинговая таблица организаций'!AH150</f>
        <v>0</v>
      </c>
      <c r="AL161" s="49">
        <f>'Рейтинговая таблица организаций'!AI150</f>
        <v>0</v>
      </c>
      <c r="AM161" s="49" t="s">
        <v>271</v>
      </c>
      <c r="AN161" s="49">
        <f>'Рейтинговая таблица организаций'!AJ150</f>
        <v>0</v>
      </c>
      <c r="AO161" s="49">
        <f>'Рейтинговая таблица организаций'!AK150</f>
        <v>0</v>
      </c>
      <c r="AP161" s="49" t="s">
        <v>272</v>
      </c>
      <c r="AQ161" s="49">
        <f>'Рейтинговая таблица организаций'!AL150</f>
        <v>0</v>
      </c>
      <c r="AR161" s="49">
        <f>'Рейтинговая таблица организаций'!AM150</f>
        <v>0</v>
      </c>
      <c r="AS161" s="49" t="s">
        <v>273</v>
      </c>
      <c r="AT161" s="49">
        <f>'Рейтинговая таблица организаций'!AR150</f>
        <v>0</v>
      </c>
      <c r="AU161" s="49">
        <f>'Рейтинговая таблица организаций'!AS150</f>
        <v>0</v>
      </c>
      <c r="AV161" s="49" t="s">
        <v>274</v>
      </c>
      <c r="AW161" s="49">
        <f>'Рейтинговая таблица организаций'!AT150</f>
        <v>0</v>
      </c>
      <c r="AX161" s="49">
        <f>'Рейтинговая таблица организаций'!AU150</f>
        <v>0</v>
      </c>
      <c r="AY161" s="49" t="s">
        <v>275</v>
      </c>
      <c r="AZ161" s="49">
        <f>'Рейтинговая таблица организаций'!AV150</f>
        <v>0</v>
      </c>
      <c r="BA161" s="49">
        <f>'Рейтинговая таблица организаций'!AW150</f>
        <v>0</v>
      </c>
    </row>
    <row r="162" spans="1:53" ht="15.75" x14ac:dyDescent="0.25">
      <c r="A162" s="110">
        <f>Лист1!A150</f>
        <v>0</v>
      </c>
      <c r="B162" s="46">
        <f>'для bus.gov.ru'!B151</f>
        <v>0</v>
      </c>
      <c r="C162" s="46">
        <f>'для bus.gov.ru'!C151</f>
        <v>0</v>
      </c>
      <c r="D162" s="46">
        <f>'для bus.gov.ru'!D151</f>
        <v>0</v>
      </c>
      <c r="E162" s="46">
        <f>'для bus.gov.ru'!E151</f>
        <v>0</v>
      </c>
      <c r="F162" s="47" t="s">
        <v>264</v>
      </c>
      <c r="G162" s="48">
        <f>'Рейтинговая таблица организаций'!D151</f>
        <v>0</v>
      </c>
      <c r="H162" s="48">
        <f>'Рейтинговая таблица организаций'!E151</f>
        <v>0</v>
      </c>
      <c r="I162" s="47" t="s">
        <v>265</v>
      </c>
      <c r="J162" s="48">
        <f>'Рейтинговая таблица организаций'!F151</f>
        <v>0</v>
      </c>
      <c r="K162" s="48">
        <f>'Рейтинговая таблица организаций'!G151</f>
        <v>0</v>
      </c>
      <c r="L162" s="49" t="str">
        <f>IF('Рейтинговая таблица организаций'!H151&lt;1,"Отсутствуют или не функционируют дистанционные способы взаимодействия",(IF('Рейтинговая таблица организаций'!H151&lt;4,"В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2" s="49">
        <f>'Рейтинговая таблица организаций'!H151</f>
        <v>0</v>
      </c>
      <c r="N162" s="49">
        <f>IF('Рейтинговая таблица организаций'!H151&lt;1,0,(IF('Рейтинговая таблица организаций'!H151&lt;4,30,100)))</f>
        <v>0</v>
      </c>
      <c r="O162" s="49" t="s">
        <v>266</v>
      </c>
      <c r="P162" s="49">
        <f>'Рейтинговая таблица организаций'!I151</f>
        <v>0</v>
      </c>
      <c r="Q162" s="49">
        <f>'Рейтинговая таблица организаций'!J151</f>
        <v>0</v>
      </c>
      <c r="R162" s="49" t="s">
        <v>267</v>
      </c>
      <c r="S162" s="49">
        <f>'Рейтинговая таблица организаций'!K151</f>
        <v>0</v>
      </c>
      <c r="T162" s="49">
        <f>'Рейтинговая таблица организаций'!L151</f>
        <v>0</v>
      </c>
      <c r="U162" s="49" t="str">
        <f>IF('Рейтинговая таблица организаций'!Q151&lt;1,"Отсутствуют комфортные условия",(IF('Рейтинговая таблица организаций'!Q151&lt;5,"Количество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2" s="49">
        <f>'Рейтинговая таблица организаций'!Q151</f>
        <v>0</v>
      </c>
      <c r="W162" s="49">
        <f>IF('Рейтинговая таблица организаций'!Q151&lt;1,0,(IF('Рейтинговая таблица организаций'!Q151&lt;4,20,100)))</f>
        <v>0</v>
      </c>
      <c r="X162" s="49" t="s">
        <v>268</v>
      </c>
      <c r="Y162" s="49">
        <f>'Рейтинговая таблица организаций'!T151</f>
        <v>0</v>
      </c>
      <c r="Z162" s="49">
        <f>'Рейтинговая таблица организаций'!U151</f>
        <v>0</v>
      </c>
      <c r="AA162" s="49" t="str">
        <f>IF('Рейтинговая таблица организаций'!Z151&lt;1,"Отсутствуют условия доступности для инвалидов",(IF('Рейтинговая таблица организаций'!Z151&lt;5,"Количество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2" s="63">
        <f>'Рейтинговая таблица организаций'!Z151</f>
        <v>0</v>
      </c>
      <c r="AC162" s="49">
        <f>IF('Рейтинговая таблица организаций'!Z151&lt;1,0,(IF('Рейтинговая таблица организаций'!Z151&lt;5,20,100)))</f>
        <v>0</v>
      </c>
      <c r="AD162" s="49" t="str">
        <f>IF('Рейтинговая таблица организаций'!AA151&lt;1,"Отсутствуют условия доступности, позволяющие инвалидам получать услуги наравне с другими",(IF('Рейтинговая таблица организаций'!AA151&lt;5,"Количество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2" s="49">
        <f>'Рейтинговая таблица организаций'!AA151</f>
        <v>0</v>
      </c>
      <c r="AF162" s="49">
        <f>IF('Рейтинговая таблица организаций'!AA151&lt;1,0,(IF('Рейтинговая таблица организаций'!AA151&lt;5,20,100)))</f>
        <v>0</v>
      </c>
      <c r="AG162" s="49" t="s">
        <v>269</v>
      </c>
      <c r="AH162" s="49">
        <f>'Рейтинговая таблица организаций'!AB151</f>
        <v>0</v>
      </c>
      <c r="AI162" s="49">
        <f>'Рейтинговая таблица организаций'!AC151</f>
        <v>0</v>
      </c>
      <c r="AJ162" s="49" t="s">
        <v>270</v>
      </c>
      <c r="AK162" s="49">
        <f>'Рейтинговая таблица организаций'!AH151</f>
        <v>0</v>
      </c>
      <c r="AL162" s="49">
        <f>'Рейтинговая таблица организаций'!AI151</f>
        <v>0</v>
      </c>
      <c r="AM162" s="49" t="s">
        <v>271</v>
      </c>
      <c r="AN162" s="49">
        <f>'Рейтинговая таблица организаций'!AJ151</f>
        <v>0</v>
      </c>
      <c r="AO162" s="49">
        <f>'Рейтинговая таблица организаций'!AK151</f>
        <v>0</v>
      </c>
      <c r="AP162" s="49" t="s">
        <v>272</v>
      </c>
      <c r="AQ162" s="49">
        <f>'Рейтинговая таблица организаций'!AL151</f>
        <v>0</v>
      </c>
      <c r="AR162" s="49">
        <f>'Рейтинговая таблица организаций'!AM151</f>
        <v>0</v>
      </c>
      <c r="AS162" s="49" t="s">
        <v>273</v>
      </c>
      <c r="AT162" s="49">
        <f>'Рейтинговая таблица организаций'!AR151</f>
        <v>0</v>
      </c>
      <c r="AU162" s="49">
        <f>'Рейтинговая таблица организаций'!AS151</f>
        <v>0</v>
      </c>
      <c r="AV162" s="49" t="s">
        <v>274</v>
      </c>
      <c r="AW162" s="49">
        <f>'Рейтинговая таблица организаций'!AT151</f>
        <v>0</v>
      </c>
      <c r="AX162" s="49">
        <f>'Рейтинговая таблица организаций'!AU151</f>
        <v>0</v>
      </c>
      <c r="AY162" s="49" t="s">
        <v>275</v>
      </c>
      <c r="AZ162" s="49">
        <f>'Рейтинговая таблица организаций'!AV151</f>
        <v>0</v>
      </c>
      <c r="BA162" s="49">
        <f>'Рейтинговая таблица организаций'!AW151</f>
        <v>0</v>
      </c>
    </row>
    <row r="163" spans="1:53" ht="15.75" x14ac:dyDescent="0.25">
      <c r="A163" s="110">
        <f>Лист1!A151</f>
        <v>0</v>
      </c>
      <c r="B163" s="46">
        <f>'для bus.gov.ru'!B152</f>
        <v>0</v>
      </c>
      <c r="C163" s="46">
        <f>'для bus.gov.ru'!C152</f>
        <v>0</v>
      </c>
      <c r="D163" s="46">
        <f>'для bus.gov.ru'!D152</f>
        <v>0</v>
      </c>
      <c r="E163" s="46">
        <f>'для bus.gov.ru'!E152</f>
        <v>0</v>
      </c>
      <c r="F163" s="47" t="s">
        <v>264</v>
      </c>
      <c r="G163" s="48">
        <f>'Рейтинговая таблица организаций'!D152</f>
        <v>0</v>
      </c>
      <c r="H163" s="48">
        <f>'Рейтинговая таблица организаций'!E152</f>
        <v>0</v>
      </c>
      <c r="I163" s="47" t="s">
        <v>265</v>
      </c>
      <c r="J163" s="48">
        <f>'Рейтинговая таблица организаций'!F152</f>
        <v>0</v>
      </c>
      <c r="K163" s="48">
        <f>'Рейтинговая таблица организаций'!G152</f>
        <v>0</v>
      </c>
      <c r="L163" s="49" t="str">
        <f>IF('Рейтинговая таблица организаций'!H152&lt;1,"Отсутствуют или не функционируют дистанционные способы взаимодействия",(IF('Рейтинговая таблица организаций'!H152&lt;4,"В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3" s="49">
        <f>'Рейтинговая таблица организаций'!H152</f>
        <v>0</v>
      </c>
      <c r="N163" s="49">
        <f>IF('Рейтинговая таблица организаций'!H152&lt;1,0,(IF('Рейтинговая таблица организаций'!H152&lt;4,30,100)))</f>
        <v>0</v>
      </c>
      <c r="O163" s="49" t="s">
        <v>266</v>
      </c>
      <c r="P163" s="49">
        <f>'Рейтинговая таблица организаций'!I152</f>
        <v>0</v>
      </c>
      <c r="Q163" s="49">
        <f>'Рейтинговая таблица организаций'!J152</f>
        <v>0</v>
      </c>
      <c r="R163" s="49" t="s">
        <v>267</v>
      </c>
      <c r="S163" s="49">
        <f>'Рейтинговая таблица организаций'!K152</f>
        <v>0</v>
      </c>
      <c r="T163" s="49">
        <f>'Рейтинговая таблица организаций'!L152</f>
        <v>0</v>
      </c>
      <c r="U163" s="49" t="str">
        <f>IF('Рейтинговая таблица организаций'!Q152&lt;1,"Отсутствуют комфортные условия",(IF('Рейтинговая таблица организаций'!Q152&lt;5,"Количество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3" s="49">
        <f>'Рейтинговая таблица организаций'!Q152</f>
        <v>0</v>
      </c>
      <c r="W163" s="49">
        <f>IF('Рейтинговая таблица организаций'!Q152&lt;1,0,(IF('Рейтинговая таблица организаций'!Q152&lt;4,20,100)))</f>
        <v>0</v>
      </c>
      <c r="X163" s="49" t="s">
        <v>268</v>
      </c>
      <c r="Y163" s="49">
        <f>'Рейтинговая таблица организаций'!T152</f>
        <v>0</v>
      </c>
      <c r="Z163" s="49">
        <f>'Рейтинговая таблица организаций'!U152</f>
        <v>0</v>
      </c>
      <c r="AA163" s="49" t="str">
        <f>IF('Рейтинговая таблица организаций'!Z152&lt;1,"Отсутствуют условия доступности для инвалидов",(IF('Рейтинговая таблица организаций'!Z152&lt;5,"Количество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3" s="63">
        <f>'Рейтинговая таблица организаций'!Z152</f>
        <v>0</v>
      </c>
      <c r="AC163" s="49">
        <f>IF('Рейтинговая таблица организаций'!Z152&lt;1,0,(IF('Рейтинговая таблица организаций'!Z152&lt;5,20,100)))</f>
        <v>0</v>
      </c>
      <c r="AD163" s="49" t="str">
        <f>IF('Рейтинговая таблица организаций'!AA152&lt;1,"Отсутствуют условия доступности, позволяющие инвалидам получать услуги наравне с другими",(IF('Рейтинговая таблица организаций'!AA152&lt;5,"Количество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3" s="49">
        <f>'Рейтинговая таблица организаций'!AA152</f>
        <v>0</v>
      </c>
      <c r="AF163" s="49">
        <f>IF('Рейтинговая таблица организаций'!AA152&lt;1,0,(IF('Рейтинговая таблица организаций'!AA152&lt;5,20,100)))</f>
        <v>0</v>
      </c>
      <c r="AG163" s="49" t="s">
        <v>269</v>
      </c>
      <c r="AH163" s="49">
        <f>'Рейтинговая таблица организаций'!AB152</f>
        <v>0</v>
      </c>
      <c r="AI163" s="49">
        <f>'Рейтинговая таблица организаций'!AC152</f>
        <v>0</v>
      </c>
      <c r="AJ163" s="49" t="s">
        <v>270</v>
      </c>
      <c r="AK163" s="49">
        <f>'Рейтинговая таблица организаций'!AH152</f>
        <v>0</v>
      </c>
      <c r="AL163" s="49">
        <f>'Рейтинговая таблица организаций'!AI152</f>
        <v>0</v>
      </c>
      <c r="AM163" s="49" t="s">
        <v>271</v>
      </c>
      <c r="AN163" s="49">
        <f>'Рейтинговая таблица организаций'!AJ152</f>
        <v>0</v>
      </c>
      <c r="AO163" s="49">
        <f>'Рейтинговая таблица организаций'!AK152</f>
        <v>0</v>
      </c>
      <c r="AP163" s="49" t="s">
        <v>272</v>
      </c>
      <c r="AQ163" s="49">
        <f>'Рейтинговая таблица организаций'!AL152</f>
        <v>0</v>
      </c>
      <c r="AR163" s="49">
        <f>'Рейтинговая таблица организаций'!AM152</f>
        <v>0</v>
      </c>
      <c r="AS163" s="49" t="s">
        <v>273</v>
      </c>
      <c r="AT163" s="49">
        <f>'Рейтинговая таблица организаций'!AR152</f>
        <v>0</v>
      </c>
      <c r="AU163" s="49">
        <f>'Рейтинговая таблица организаций'!AS152</f>
        <v>0</v>
      </c>
      <c r="AV163" s="49" t="s">
        <v>274</v>
      </c>
      <c r="AW163" s="49">
        <f>'Рейтинговая таблица организаций'!AT152</f>
        <v>0</v>
      </c>
      <c r="AX163" s="49">
        <f>'Рейтинговая таблица организаций'!AU152</f>
        <v>0</v>
      </c>
      <c r="AY163" s="49" t="s">
        <v>275</v>
      </c>
      <c r="AZ163" s="49">
        <f>'Рейтинговая таблица организаций'!AV152</f>
        <v>0</v>
      </c>
      <c r="BA163" s="49">
        <f>'Рейтинговая таблица организаций'!AW152</f>
        <v>0</v>
      </c>
    </row>
    <row r="164" spans="1:53" ht="15.75" x14ac:dyDescent="0.25">
      <c r="A164" s="110">
        <f>Лист1!A152</f>
        <v>0</v>
      </c>
      <c r="B164" s="46">
        <f>'для bus.gov.ru'!B153</f>
        <v>0</v>
      </c>
      <c r="C164" s="46">
        <f>'для bus.gov.ru'!C153</f>
        <v>0</v>
      </c>
      <c r="D164" s="46">
        <f>'для bus.gov.ru'!D153</f>
        <v>0</v>
      </c>
      <c r="E164" s="46">
        <f>'для bus.gov.ru'!E153</f>
        <v>0</v>
      </c>
      <c r="F164" s="47" t="s">
        <v>264</v>
      </c>
      <c r="G164" s="48">
        <f>'Рейтинговая таблица организаций'!D153</f>
        <v>0</v>
      </c>
      <c r="H164" s="48">
        <f>'Рейтинговая таблица организаций'!E153</f>
        <v>0</v>
      </c>
      <c r="I164" s="47" t="s">
        <v>265</v>
      </c>
      <c r="J164" s="48">
        <f>'Рейтинговая таблица организаций'!F153</f>
        <v>0</v>
      </c>
      <c r="K164" s="48">
        <f>'Рейтинговая таблица организаций'!G153</f>
        <v>0</v>
      </c>
      <c r="L164" s="49" t="str">
        <f>IF('Рейтинговая таблица организаций'!H153&lt;1,"Отсутствуют или не функционируют дистанционные способы взаимодействия",(IF('Рейтинговая таблица организаций'!H153&lt;4,"В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4" s="49">
        <f>'Рейтинговая таблица организаций'!H153</f>
        <v>0</v>
      </c>
      <c r="N164" s="49">
        <f>IF('Рейтинговая таблица организаций'!H153&lt;1,0,(IF('Рейтинговая таблица организаций'!H153&lt;4,30,100)))</f>
        <v>0</v>
      </c>
      <c r="O164" s="49" t="s">
        <v>266</v>
      </c>
      <c r="P164" s="49">
        <f>'Рейтинговая таблица организаций'!I153</f>
        <v>0</v>
      </c>
      <c r="Q164" s="49">
        <f>'Рейтинговая таблица организаций'!J153</f>
        <v>0</v>
      </c>
      <c r="R164" s="49" t="s">
        <v>267</v>
      </c>
      <c r="S164" s="49">
        <f>'Рейтинговая таблица организаций'!K153</f>
        <v>0</v>
      </c>
      <c r="T164" s="49">
        <f>'Рейтинговая таблица организаций'!L153</f>
        <v>0</v>
      </c>
      <c r="U164" s="49" t="str">
        <f>IF('Рейтинговая таблица организаций'!Q153&lt;1,"Отсутствуют комфортные условия",(IF('Рейтинговая таблица организаций'!Q153&lt;5,"Количество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4" s="49">
        <f>'Рейтинговая таблица организаций'!Q153</f>
        <v>0</v>
      </c>
      <c r="W164" s="49">
        <f>IF('Рейтинговая таблица организаций'!Q153&lt;1,0,(IF('Рейтинговая таблица организаций'!Q153&lt;4,20,100)))</f>
        <v>0</v>
      </c>
      <c r="X164" s="49" t="s">
        <v>268</v>
      </c>
      <c r="Y164" s="49">
        <f>'Рейтинговая таблица организаций'!T153</f>
        <v>0</v>
      </c>
      <c r="Z164" s="49">
        <f>'Рейтинговая таблица организаций'!U153</f>
        <v>0</v>
      </c>
      <c r="AA164" s="49" t="str">
        <f>IF('Рейтинговая таблица организаций'!Z153&lt;1,"Отсутствуют условия доступности для инвалидов",(IF('Рейтинговая таблица организаций'!Z153&lt;5,"Количество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4" s="63">
        <f>'Рейтинговая таблица организаций'!Z153</f>
        <v>0</v>
      </c>
      <c r="AC164" s="49">
        <f>IF('Рейтинговая таблица организаций'!Z153&lt;1,0,(IF('Рейтинговая таблица организаций'!Z153&lt;5,20,100)))</f>
        <v>0</v>
      </c>
      <c r="AD164" s="49" t="str">
        <f>IF('Рейтинговая таблица организаций'!AA153&lt;1,"Отсутствуют условия доступности, позволяющие инвалидам получать услуги наравне с другими",(IF('Рейтинговая таблица организаций'!AA153&lt;5,"Количество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4" s="49">
        <f>'Рейтинговая таблица организаций'!AA153</f>
        <v>0</v>
      </c>
      <c r="AF164" s="49">
        <f>IF('Рейтинговая таблица организаций'!AA153&lt;1,0,(IF('Рейтинговая таблица организаций'!AA153&lt;5,20,100)))</f>
        <v>0</v>
      </c>
      <c r="AG164" s="49" t="s">
        <v>269</v>
      </c>
      <c r="AH164" s="49">
        <f>'Рейтинговая таблица организаций'!AB153</f>
        <v>0</v>
      </c>
      <c r="AI164" s="49">
        <f>'Рейтинговая таблица организаций'!AC153</f>
        <v>0</v>
      </c>
      <c r="AJ164" s="49" t="s">
        <v>270</v>
      </c>
      <c r="AK164" s="49">
        <f>'Рейтинговая таблица организаций'!AH153</f>
        <v>0</v>
      </c>
      <c r="AL164" s="49">
        <f>'Рейтинговая таблица организаций'!AI153</f>
        <v>0</v>
      </c>
      <c r="AM164" s="49" t="s">
        <v>271</v>
      </c>
      <c r="AN164" s="49">
        <f>'Рейтинговая таблица организаций'!AJ153</f>
        <v>0</v>
      </c>
      <c r="AO164" s="49">
        <f>'Рейтинговая таблица организаций'!AK153</f>
        <v>0</v>
      </c>
      <c r="AP164" s="49" t="s">
        <v>272</v>
      </c>
      <c r="AQ164" s="49">
        <f>'Рейтинговая таблица организаций'!AL153</f>
        <v>0</v>
      </c>
      <c r="AR164" s="49">
        <f>'Рейтинговая таблица организаций'!AM153</f>
        <v>0</v>
      </c>
      <c r="AS164" s="49" t="s">
        <v>273</v>
      </c>
      <c r="AT164" s="49">
        <f>'Рейтинговая таблица организаций'!AR153</f>
        <v>0</v>
      </c>
      <c r="AU164" s="49">
        <f>'Рейтинговая таблица организаций'!AS153</f>
        <v>0</v>
      </c>
      <c r="AV164" s="49" t="s">
        <v>274</v>
      </c>
      <c r="AW164" s="49">
        <f>'Рейтинговая таблица организаций'!AT153</f>
        <v>0</v>
      </c>
      <c r="AX164" s="49">
        <f>'Рейтинговая таблица организаций'!AU153</f>
        <v>0</v>
      </c>
      <c r="AY164" s="49" t="s">
        <v>275</v>
      </c>
      <c r="AZ164" s="49">
        <f>'Рейтинговая таблица организаций'!AV153</f>
        <v>0</v>
      </c>
      <c r="BA164" s="49">
        <f>'Рейтинговая таблица организаций'!AW153</f>
        <v>0</v>
      </c>
    </row>
    <row r="165" spans="1:53" ht="15.75" x14ac:dyDescent="0.25">
      <c r="A165" s="110">
        <f>Лист1!A153</f>
        <v>0</v>
      </c>
      <c r="B165" s="46">
        <f>'для bus.gov.ru'!B154</f>
        <v>0</v>
      </c>
      <c r="C165" s="46">
        <f>'для bus.gov.ru'!C154</f>
        <v>0</v>
      </c>
      <c r="D165" s="46">
        <f>'для bus.gov.ru'!D154</f>
        <v>0</v>
      </c>
      <c r="E165" s="46">
        <f>'для bus.gov.ru'!E154</f>
        <v>0</v>
      </c>
      <c r="F165" s="47" t="s">
        <v>264</v>
      </c>
      <c r="G165" s="48">
        <f>'Рейтинговая таблица организаций'!D154</f>
        <v>0</v>
      </c>
      <c r="H165" s="48">
        <f>'Рейтинговая таблица организаций'!E154</f>
        <v>0</v>
      </c>
      <c r="I165" s="47" t="s">
        <v>265</v>
      </c>
      <c r="J165" s="48">
        <f>'Рейтинговая таблица организаций'!F154</f>
        <v>0</v>
      </c>
      <c r="K165" s="48">
        <f>'Рейтинговая таблица организаций'!G154</f>
        <v>0</v>
      </c>
      <c r="L165" s="49" t="str">
        <f>IF('Рейтинговая таблица организаций'!H154&lt;1,"Отсутствуют или не функционируют дистанционные способы взаимодействия",(IF('Рейтинговая таблица организаций'!H154&lt;4,"В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5" s="49">
        <f>'Рейтинговая таблица организаций'!H154</f>
        <v>0</v>
      </c>
      <c r="N165" s="49">
        <f>IF('Рейтинговая таблица организаций'!H154&lt;1,0,(IF('Рейтинговая таблица организаций'!H154&lt;4,30,100)))</f>
        <v>0</v>
      </c>
      <c r="O165" s="49" t="s">
        <v>266</v>
      </c>
      <c r="P165" s="49">
        <f>'Рейтинговая таблица организаций'!I154</f>
        <v>0</v>
      </c>
      <c r="Q165" s="49">
        <f>'Рейтинговая таблица организаций'!J154</f>
        <v>0</v>
      </c>
      <c r="R165" s="49" t="s">
        <v>267</v>
      </c>
      <c r="S165" s="49">
        <f>'Рейтинговая таблица организаций'!K154</f>
        <v>0</v>
      </c>
      <c r="T165" s="49">
        <f>'Рейтинговая таблица организаций'!L154</f>
        <v>0</v>
      </c>
      <c r="U165" s="49" t="str">
        <f>IF('Рейтинговая таблица организаций'!Q154&lt;1,"Отсутствуют комфортные условия",(IF('Рейтинговая таблица организаций'!Q154&lt;5,"Количество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5" s="49">
        <f>'Рейтинговая таблица организаций'!Q154</f>
        <v>0</v>
      </c>
      <c r="W165" s="49">
        <f>IF('Рейтинговая таблица организаций'!Q154&lt;1,0,(IF('Рейтинговая таблица организаций'!Q154&lt;4,20,100)))</f>
        <v>0</v>
      </c>
      <c r="X165" s="49" t="s">
        <v>268</v>
      </c>
      <c r="Y165" s="49">
        <f>'Рейтинговая таблица организаций'!T154</f>
        <v>0</v>
      </c>
      <c r="Z165" s="49">
        <f>'Рейтинговая таблица организаций'!U154</f>
        <v>0</v>
      </c>
      <c r="AA165" s="49" t="str">
        <f>IF('Рейтинговая таблица организаций'!Z154&lt;1,"Отсутствуют условия доступности для инвалидов",(IF('Рейтинговая таблица организаций'!Z154&lt;5,"Количество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5" s="63">
        <f>'Рейтинговая таблица организаций'!Z154</f>
        <v>0</v>
      </c>
      <c r="AC165" s="49">
        <f>IF('Рейтинговая таблица организаций'!Z154&lt;1,0,(IF('Рейтинговая таблица организаций'!Z154&lt;5,20,100)))</f>
        <v>0</v>
      </c>
      <c r="AD165" s="49" t="str">
        <f>IF('Рейтинговая таблица организаций'!AA154&lt;1,"Отсутствуют условия доступности, позволяющие инвалидам получать услуги наравне с другими",(IF('Рейтинговая таблица организаций'!AA154&lt;5,"Количество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5" s="49">
        <f>'Рейтинговая таблица организаций'!AA154</f>
        <v>0</v>
      </c>
      <c r="AF165" s="49">
        <f>IF('Рейтинговая таблица организаций'!AA154&lt;1,0,(IF('Рейтинговая таблица организаций'!AA154&lt;5,20,100)))</f>
        <v>0</v>
      </c>
      <c r="AG165" s="49" t="s">
        <v>269</v>
      </c>
      <c r="AH165" s="49">
        <f>'Рейтинговая таблица организаций'!AB154</f>
        <v>0</v>
      </c>
      <c r="AI165" s="49">
        <f>'Рейтинговая таблица организаций'!AC154</f>
        <v>0</v>
      </c>
      <c r="AJ165" s="49" t="s">
        <v>270</v>
      </c>
      <c r="AK165" s="49">
        <f>'Рейтинговая таблица организаций'!AH154</f>
        <v>0</v>
      </c>
      <c r="AL165" s="49">
        <f>'Рейтинговая таблица организаций'!AI154</f>
        <v>0</v>
      </c>
      <c r="AM165" s="49" t="s">
        <v>271</v>
      </c>
      <c r="AN165" s="49">
        <f>'Рейтинговая таблица организаций'!AJ154</f>
        <v>0</v>
      </c>
      <c r="AO165" s="49">
        <f>'Рейтинговая таблица организаций'!AK154</f>
        <v>0</v>
      </c>
      <c r="AP165" s="49" t="s">
        <v>272</v>
      </c>
      <c r="AQ165" s="49">
        <f>'Рейтинговая таблица организаций'!AL154</f>
        <v>0</v>
      </c>
      <c r="AR165" s="49">
        <f>'Рейтинговая таблица организаций'!AM154</f>
        <v>0</v>
      </c>
      <c r="AS165" s="49" t="s">
        <v>273</v>
      </c>
      <c r="AT165" s="49">
        <f>'Рейтинговая таблица организаций'!AR154</f>
        <v>0</v>
      </c>
      <c r="AU165" s="49">
        <f>'Рейтинговая таблица организаций'!AS154</f>
        <v>0</v>
      </c>
      <c r="AV165" s="49" t="s">
        <v>274</v>
      </c>
      <c r="AW165" s="49">
        <f>'Рейтинговая таблица организаций'!AT154</f>
        <v>0</v>
      </c>
      <c r="AX165" s="49">
        <f>'Рейтинговая таблица организаций'!AU154</f>
        <v>0</v>
      </c>
      <c r="AY165" s="49" t="s">
        <v>275</v>
      </c>
      <c r="AZ165" s="49">
        <f>'Рейтинговая таблица организаций'!AV154</f>
        <v>0</v>
      </c>
      <c r="BA165" s="49">
        <f>'Рейтинговая таблица организаций'!AW154</f>
        <v>0</v>
      </c>
    </row>
    <row r="166" spans="1:53" ht="15.75" x14ac:dyDescent="0.25">
      <c r="A166" s="110">
        <f>Лист1!A154</f>
        <v>0</v>
      </c>
      <c r="B166" s="46">
        <f>'для bus.gov.ru'!B155</f>
        <v>0</v>
      </c>
      <c r="C166" s="46">
        <f>'для bus.gov.ru'!C155</f>
        <v>0</v>
      </c>
      <c r="D166" s="46">
        <f>'для bus.gov.ru'!D155</f>
        <v>0</v>
      </c>
      <c r="E166" s="46">
        <f>'для bus.gov.ru'!E155</f>
        <v>0</v>
      </c>
      <c r="F166" s="47" t="s">
        <v>264</v>
      </c>
      <c r="G166" s="48">
        <f>'Рейтинговая таблица организаций'!D155</f>
        <v>0</v>
      </c>
      <c r="H166" s="48">
        <f>'Рейтинговая таблица организаций'!E155</f>
        <v>0</v>
      </c>
      <c r="I166" s="47" t="s">
        <v>265</v>
      </c>
      <c r="J166" s="48">
        <f>'Рейтинговая таблица организаций'!F155</f>
        <v>0</v>
      </c>
      <c r="K166" s="48">
        <f>'Рейтинговая таблица организаций'!G155</f>
        <v>0</v>
      </c>
      <c r="L166" s="49" t="str">
        <f>IF('Рейтинговая таблица организаций'!H155&lt;1,"Отсутствуют или не функционируют дистанционные способы взаимодействия",(IF('Рейтинговая таблица организаций'!H155&lt;4,"В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6" s="49">
        <f>'Рейтинговая таблица организаций'!H155</f>
        <v>0</v>
      </c>
      <c r="N166" s="49">
        <f>IF('Рейтинговая таблица организаций'!H155&lt;1,0,(IF('Рейтинговая таблица организаций'!H155&lt;4,30,100)))</f>
        <v>0</v>
      </c>
      <c r="O166" s="49" t="s">
        <v>266</v>
      </c>
      <c r="P166" s="49">
        <f>'Рейтинговая таблица организаций'!I155</f>
        <v>0</v>
      </c>
      <c r="Q166" s="49">
        <f>'Рейтинговая таблица организаций'!J155</f>
        <v>0</v>
      </c>
      <c r="R166" s="49" t="s">
        <v>267</v>
      </c>
      <c r="S166" s="49">
        <f>'Рейтинговая таблица организаций'!K155</f>
        <v>0</v>
      </c>
      <c r="T166" s="49">
        <f>'Рейтинговая таблица организаций'!L155</f>
        <v>0</v>
      </c>
      <c r="U166" s="49" t="str">
        <f>IF('Рейтинговая таблица организаций'!Q155&lt;1,"Отсутствуют комфортные условия",(IF('Рейтинговая таблица организаций'!Q155&lt;5,"Количество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6" s="49">
        <f>'Рейтинговая таблица организаций'!Q155</f>
        <v>0</v>
      </c>
      <c r="W166" s="49">
        <f>IF('Рейтинговая таблица организаций'!Q155&lt;1,0,(IF('Рейтинговая таблица организаций'!Q155&lt;4,20,100)))</f>
        <v>0</v>
      </c>
      <c r="X166" s="49" t="s">
        <v>268</v>
      </c>
      <c r="Y166" s="49">
        <f>'Рейтинговая таблица организаций'!T155</f>
        <v>0</v>
      </c>
      <c r="Z166" s="49">
        <f>'Рейтинговая таблица организаций'!U155</f>
        <v>0</v>
      </c>
      <c r="AA166" s="49" t="str">
        <f>IF('Рейтинговая таблица организаций'!Z155&lt;1,"Отсутствуют условия доступности для инвалидов",(IF('Рейтинговая таблица организаций'!Z155&lt;5,"Количество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6" s="63">
        <f>'Рейтинговая таблица организаций'!Z155</f>
        <v>0</v>
      </c>
      <c r="AC166" s="49">
        <f>IF('Рейтинговая таблица организаций'!Z155&lt;1,0,(IF('Рейтинговая таблица организаций'!Z155&lt;5,20,100)))</f>
        <v>0</v>
      </c>
      <c r="AD166" s="49" t="str">
        <f>IF('Рейтинговая таблица организаций'!AA155&lt;1,"Отсутствуют условия доступности, позволяющие инвалидам получать услуги наравне с другими",(IF('Рейтинговая таблица организаций'!AA155&lt;5,"Количество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6" s="49">
        <f>'Рейтинговая таблица организаций'!AA155</f>
        <v>0</v>
      </c>
      <c r="AF166" s="49">
        <f>IF('Рейтинговая таблица организаций'!AA155&lt;1,0,(IF('Рейтинговая таблица организаций'!AA155&lt;5,20,100)))</f>
        <v>0</v>
      </c>
      <c r="AG166" s="49" t="s">
        <v>269</v>
      </c>
      <c r="AH166" s="49">
        <f>'Рейтинговая таблица организаций'!AB155</f>
        <v>0</v>
      </c>
      <c r="AI166" s="49">
        <f>'Рейтинговая таблица организаций'!AC155</f>
        <v>0</v>
      </c>
      <c r="AJ166" s="49" t="s">
        <v>270</v>
      </c>
      <c r="AK166" s="49">
        <f>'Рейтинговая таблица организаций'!AH155</f>
        <v>0</v>
      </c>
      <c r="AL166" s="49">
        <f>'Рейтинговая таблица организаций'!AI155</f>
        <v>0</v>
      </c>
      <c r="AM166" s="49" t="s">
        <v>271</v>
      </c>
      <c r="AN166" s="49">
        <f>'Рейтинговая таблица организаций'!AJ155</f>
        <v>0</v>
      </c>
      <c r="AO166" s="49">
        <f>'Рейтинговая таблица организаций'!AK155</f>
        <v>0</v>
      </c>
      <c r="AP166" s="49" t="s">
        <v>272</v>
      </c>
      <c r="AQ166" s="49">
        <f>'Рейтинговая таблица организаций'!AL155</f>
        <v>0</v>
      </c>
      <c r="AR166" s="49">
        <f>'Рейтинговая таблица организаций'!AM155</f>
        <v>0</v>
      </c>
      <c r="AS166" s="49" t="s">
        <v>273</v>
      </c>
      <c r="AT166" s="49">
        <f>'Рейтинговая таблица организаций'!AR155</f>
        <v>0</v>
      </c>
      <c r="AU166" s="49">
        <f>'Рейтинговая таблица организаций'!AS155</f>
        <v>0</v>
      </c>
      <c r="AV166" s="49" t="s">
        <v>274</v>
      </c>
      <c r="AW166" s="49">
        <f>'Рейтинговая таблица организаций'!AT155</f>
        <v>0</v>
      </c>
      <c r="AX166" s="49">
        <f>'Рейтинговая таблица организаций'!AU155</f>
        <v>0</v>
      </c>
      <c r="AY166" s="49" t="s">
        <v>275</v>
      </c>
      <c r="AZ166" s="49">
        <f>'Рейтинговая таблица организаций'!AV155</f>
        <v>0</v>
      </c>
      <c r="BA166" s="49">
        <f>'Рейтинговая таблица организаций'!AW155</f>
        <v>0</v>
      </c>
    </row>
    <row r="167" spans="1:53" ht="15.75" x14ac:dyDescent="0.25">
      <c r="A167" s="110">
        <f>Лист1!A155</f>
        <v>0</v>
      </c>
      <c r="B167" s="46">
        <f>'для bus.gov.ru'!B156</f>
        <v>0</v>
      </c>
      <c r="C167" s="46">
        <f>'для bus.gov.ru'!C156</f>
        <v>0</v>
      </c>
      <c r="D167" s="46">
        <f>'для bus.gov.ru'!D156</f>
        <v>0</v>
      </c>
      <c r="E167" s="46">
        <f>'для bus.gov.ru'!E156</f>
        <v>0</v>
      </c>
      <c r="F167" s="47" t="s">
        <v>264</v>
      </c>
      <c r="G167" s="48">
        <f>'Рейтинговая таблица организаций'!D156</f>
        <v>0</v>
      </c>
      <c r="H167" s="48">
        <f>'Рейтинговая таблица организаций'!E156</f>
        <v>0</v>
      </c>
      <c r="I167" s="47" t="s">
        <v>265</v>
      </c>
      <c r="J167" s="48">
        <f>'Рейтинговая таблица организаций'!F156</f>
        <v>0</v>
      </c>
      <c r="K167" s="48">
        <f>'Рейтинговая таблица организаций'!G156</f>
        <v>0</v>
      </c>
      <c r="L167" s="49" t="str">
        <f>IF('Рейтинговая таблица организаций'!H156&lt;1,"Отсутствуют или не функционируют дистанционные способы взаимодействия",(IF('Рейтинговая таблица организаций'!H156&lt;4,"В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7" s="49">
        <f>'Рейтинговая таблица организаций'!H156</f>
        <v>0</v>
      </c>
      <c r="N167" s="49">
        <f>IF('Рейтинговая таблица организаций'!H156&lt;1,0,(IF('Рейтинговая таблица организаций'!H156&lt;4,30,100)))</f>
        <v>0</v>
      </c>
      <c r="O167" s="49" t="s">
        <v>266</v>
      </c>
      <c r="P167" s="49">
        <f>'Рейтинговая таблица организаций'!I156</f>
        <v>0</v>
      </c>
      <c r="Q167" s="49">
        <f>'Рейтинговая таблица организаций'!J156</f>
        <v>0</v>
      </c>
      <c r="R167" s="49" t="s">
        <v>267</v>
      </c>
      <c r="S167" s="49">
        <f>'Рейтинговая таблица организаций'!K156</f>
        <v>0</v>
      </c>
      <c r="T167" s="49">
        <f>'Рейтинговая таблица организаций'!L156</f>
        <v>0</v>
      </c>
      <c r="U167" s="49" t="str">
        <f>IF('Рейтинговая таблица организаций'!Q156&lt;1,"Отсутствуют комфортные условия",(IF('Рейтинговая таблица организаций'!Q156&lt;5,"Количество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7" s="49">
        <f>'Рейтинговая таблица организаций'!Q156</f>
        <v>0</v>
      </c>
      <c r="W167" s="49">
        <f>IF('Рейтинговая таблица организаций'!Q156&lt;1,0,(IF('Рейтинговая таблица организаций'!Q156&lt;4,20,100)))</f>
        <v>0</v>
      </c>
      <c r="X167" s="49" t="s">
        <v>268</v>
      </c>
      <c r="Y167" s="49">
        <f>'Рейтинговая таблица организаций'!T156</f>
        <v>0</v>
      </c>
      <c r="Z167" s="49">
        <f>'Рейтинговая таблица организаций'!U156</f>
        <v>0</v>
      </c>
      <c r="AA167" s="49" t="str">
        <f>IF('Рейтинговая таблица организаций'!Z156&lt;1,"Отсутствуют условия доступности для инвалидов",(IF('Рейтинговая таблица организаций'!Z156&lt;5,"Количество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7" s="63">
        <f>'Рейтинговая таблица организаций'!Z156</f>
        <v>0</v>
      </c>
      <c r="AC167" s="49">
        <f>IF('Рейтинговая таблица организаций'!Z156&lt;1,0,(IF('Рейтинговая таблица организаций'!Z156&lt;5,20,100)))</f>
        <v>0</v>
      </c>
      <c r="AD167" s="49" t="str">
        <f>IF('Рейтинговая таблица организаций'!AA156&lt;1,"Отсутствуют условия доступности, позволяющие инвалидам получать услуги наравне с другими",(IF('Рейтинговая таблица организаций'!AA156&lt;5,"Количество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7" s="49">
        <f>'Рейтинговая таблица организаций'!AA156</f>
        <v>0</v>
      </c>
      <c r="AF167" s="49">
        <f>IF('Рейтинговая таблица организаций'!AA156&lt;1,0,(IF('Рейтинговая таблица организаций'!AA156&lt;5,20,100)))</f>
        <v>0</v>
      </c>
      <c r="AG167" s="49" t="s">
        <v>269</v>
      </c>
      <c r="AH167" s="49">
        <f>'Рейтинговая таблица организаций'!AB156</f>
        <v>0</v>
      </c>
      <c r="AI167" s="49">
        <f>'Рейтинговая таблица организаций'!AC156</f>
        <v>0</v>
      </c>
      <c r="AJ167" s="49" t="s">
        <v>270</v>
      </c>
      <c r="AK167" s="49">
        <f>'Рейтинговая таблица организаций'!AH156</f>
        <v>0</v>
      </c>
      <c r="AL167" s="49">
        <f>'Рейтинговая таблица организаций'!AI156</f>
        <v>0</v>
      </c>
      <c r="AM167" s="49" t="s">
        <v>271</v>
      </c>
      <c r="AN167" s="49">
        <f>'Рейтинговая таблица организаций'!AJ156</f>
        <v>0</v>
      </c>
      <c r="AO167" s="49">
        <f>'Рейтинговая таблица организаций'!AK156</f>
        <v>0</v>
      </c>
      <c r="AP167" s="49" t="s">
        <v>272</v>
      </c>
      <c r="AQ167" s="49">
        <f>'Рейтинговая таблица организаций'!AL156</f>
        <v>0</v>
      </c>
      <c r="AR167" s="49">
        <f>'Рейтинговая таблица организаций'!AM156</f>
        <v>0</v>
      </c>
      <c r="AS167" s="49" t="s">
        <v>273</v>
      </c>
      <c r="AT167" s="49">
        <f>'Рейтинговая таблица организаций'!AR156</f>
        <v>0</v>
      </c>
      <c r="AU167" s="49">
        <f>'Рейтинговая таблица организаций'!AS156</f>
        <v>0</v>
      </c>
      <c r="AV167" s="49" t="s">
        <v>274</v>
      </c>
      <c r="AW167" s="49">
        <f>'Рейтинговая таблица организаций'!AT156</f>
        <v>0</v>
      </c>
      <c r="AX167" s="49">
        <f>'Рейтинговая таблица организаций'!AU156</f>
        <v>0</v>
      </c>
      <c r="AY167" s="49" t="s">
        <v>275</v>
      </c>
      <c r="AZ167" s="49">
        <f>'Рейтинговая таблица организаций'!AV156</f>
        <v>0</v>
      </c>
      <c r="BA167" s="49">
        <f>'Рейтинговая таблица организаций'!AW156</f>
        <v>0</v>
      </c>
    </row>
    <row r="168" spans="1:53" ht="15.75" x14ac:dyDescent="0.25">
      <c r="A168" s="110">
        <f>Лист1!A156</f>
        <v>0</v>
      </c>
      <c r="B168" s="46">
        <f>'для bus.gov.ru'!B157</f>
        <v>0</v>
      </c>
      <c r="C168" s="46">
        <f>'для bus.gov.ru'!C157</f>
        <v>0</v>
      </c>
      <c r="D168" s="46">
        <f>'для bus.gov.ru'!D157</f>
        <v>0</v>
      </c>
      <c r="E168" s="46">
        <f>'для bus.gov.ru'!E157</f>
        <v>0</v>
      </c>
      <c r="F168" s="47" t="s">
        <v>264</v>
      </c>
      <c r="G168" s="48">
        <f>'Рейтинговая таблица организаций'!D157</f>
        <v>0</v>
      </c>
      <c r="H168" s="48">
        <f>'Рейтинговая таблица организаций'!E157</f>
        <v>0</v>
      </c>
      <c r="I168" s="47" t="s">
        <v>265</v>
      </c>
      <c r="J168" s="48">
        <f>'Рейтинговая таблица организаций'!F157</f>
        <v>0</v>
      </c>
      <c r="K168" s="48">
        <f>'Рейтинговая таблица организаций'!G157</f>
        <v>0</v>
      </c>
      <c r="L168" s="49" t="str">
        <f>IF('Рейтинговая таблица организаций'!H157&lt;1,"Отсутствуют или не функционируют дистанционные способы взаимодействия",(IF('Рейтинговая таблица организаций'!H157&lt;4,"В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8" s="49">
        <f>'Рейтинговая таблица организаций'!H157</f>
        <v>0</v>
      </c>
      <c r="N168" s="49">
        <f>IF('Рейтинговая таблица организаций'!H157&lt;1,0,(IF('Рейтинговая таблица организаций'!H157&lt;4,30,100)))</f>
        <v>0</v>
      </c>
      <c r="O168" s="49" t="s">
        <v>266</v>
      </c>
      <c r="P168" s="49">
        <f>'Рейтинговая таблица организаций'!I157</f>
        <v>0</v>
      </c>
      <c r="Q168" s="49">
        <f>'Рейтинговая таблица организаций'!J157</f>
        <v>0</v>
      </c>
      <c r="R168" s="49" t="s">
        <v>267</v>
      </c>
      <c r="S168" s="49">
        <f>'Рейтинговая таблица организаций'!K157</f>
        <v>0</v>
      </c>
      <c r="T168" s="49">
        <f>'Рейтинговая таблица организаций'!L157</f>
        <v>0</v>
      </c>
      <c r="U168" s="49" t="str">
        <f>IF('Рейтинговая таблица организаций'!Q157&lt;1,"Отсутствуют комфортные условия",(IF('Рейтинговая таблица организаций'!Q157&lt;5,"Количество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8" s="49">
        <f>'Рейтинговая таблица организаций'!Q157</f>
        <v>0</v>
      </c>
      <c r="W168" s="49">
        <f>IF('Рейтинговая таблица организаций'!Q157&lt;1,0,(IF('Рейтинговая таблица организаций'!Q157&lt;4,20,100)))</f>
        <v>0</v>
      </c>
      <c r="X168" s="49" t="s">
        <v>268</v>
      </c>
      <c r="Y168" s="49">
        <f>'Рейтинговая таблица организаций'!T157</f>
        <v>0</v>
      </c>
      <c r="Z168" s="49">
        <f>'Рейтинговая таблица организаций'!U157</f>
        <v>0</v>
      </c>
      <c r="AA168" s="49" t="str">
        <f>IF('Рейтинговая таблица организаций'!Z157&lt;1,"Отсутствуют условия доступности для инвалидов",(IF('Рейтинговая таблица организаций'!Z157&lt;5,"Количество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8" s="63">
        <f>'Рейтинговая таблица организаций'!Z157</f>
        <v>0</v>
      </c>
      <c r="AC168" s="49">
        <f>IF('Рейтинговая таблица организаций'!Z157&lt;1,0,(IF('Рейтинговая таблица организаций'!Z157&lt;5,20,100)))</f>
        <v>0</v>
      </c>
      <c r="AD168" s="49" t="str">
        <f>IF('Рейтинговая таблица организаций'!AA157&lt;1,"Отсутствуют условия доступности, позволяющие инвалидам получать услуги наравне с другими",(IF('Рейтинговая таблица организаций'!AA157&lt;5,"Количество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8" s="49">
        <f>'Рейтинговая таблица организаций'!AA157</f>
        <v>0</v>
      </c>
      <c r="AF168" s="49">
        <f>IF('Рейтинговая таблица организаций'!AA157&lt;1,0,(IF('Рейтинговая таблица организаций'!AA157&lt;5,20,100)))</f>
        <v>0</v>
      </c>
      <c r="AG168" s="49" t="s">
        <v>269</v>
      </c>
      <c r="AH168" s="49">
        <f>'Рейтинговая таблица организаций'!AB157</f>
        <v>0</v>
      </c>
      <c r="AI168" s="49">
        <f>'Рейтинговая таблица организаций'!AC157</f>
        <v>0</v>
      </c>
      <c r="AJ168" s="49" t="s">
        <v>270</v>
      </c>
      <c r="AK168" s="49">
        <f>'Рейтинговая таблица организаций'!AH157</f>
        <v>0</v>
      </c>
      <c r="AL168" s="49">
        <f>'Рейтинговая таблица организаций'!AI157</f>
        <v>0</v>
      </c>
      <c r="AM168" s="49" t="s">
        <v>271</v>
      </c>
      <c r="AN168" s="49">
        <f>'Рейтинговая таблица организаций'!AJ157</f>
        <v>0</v>
      </c>
      <c r="AO168" s="49">
        <f>'Рейтинговая таблица организаций'!AK157</f>
        <v>0</v>
      </c>
      <c r="AP168" s="49" t="s">
        <v>272</v>
      </c>
      <c r="AQ168" s="49">
        <f>'Рейтинговая таблица организаций'!AL157</f>
        <v>0</v>
      </c>
      <c r="AR168" s="49">
        <f>'Рейтинговая таблица организаций'!AM157</f>
        <v>0</v>
      </c>
      <c r="AS168" s="49" t="s">
        <v>273</v>
      </c>
      <c r="AT168" s="49">
        <f>'Рейтинговая таблица организаций'!AR157</f>
        <v>0</v>
      </c>
      <c r="AU168" s="49">
        <f>'Рейтинговая таблица организаций'!AS157</f>
        <v>0</v>
      </c>
      <c r="AV168" s="49" t="s">
        <v>274</v>
      </c>
      <c r="AW168" s="49">
        <f>'Рейтинговая таблица организаций'!AT157</f>
        <v>0</v>
      </c>
      <c r="AX168" s="49">
        <f>'Рейтинговая таблица организаций'!AU157</f>
        <v>0</v>
      </c>
      <c r="AY168" s="49" t="s">
        <v>275</v>
      </c>
      <c r="AZ168" s="49">
        <f>'Рейтинговая таблица организаций'!AV157</f>
        <v>0</v>
      </c>
      <c r="BA168" s="49">
        <f>'Рейтинговая таблица организаций'!AW157</f>
        <v>0</v>
      </c>
    </row>
    <row r="169" spans="1:53" ht="15.75" x14ac:dyDescent="0.25">
      <c r="A169" s="110">
        <f>Лист1!A157</f>
        <v>0</v>
      </c>
      <c r="B169" s="46">
        <f>'для bus.gov.ru'!B158</f>
        <v>0</v>
      </c>
      <c r="C169" s="46">
        <f>'для bus.gov.ru'!C158</f>
        <v>0</v>
      </c>
      <c r="D169" s="46">
        <f>'для bus.gov.ru'!D158</f>
        <v>0</v>
      </c>
      <c r="E169" s="46">
        <f>'для bus.gov.ru'!E158</f>
        <v>0</v>
      </c>
      <c r="F169" s="47" t="s">
        <v>264</v>
      </c>
      <c r="G169" s="48">
        <f>'Рейтинговая таблица организаций'!D158</f>
        <v>0</v>
      </c>
      <c r="H169" s="48">
        <f>'Рейтинговая таблица организаций'!E158</f>
        <v>0</v>
      </c>
      <c r="I169" s="47" t="s">
        <v>265</v>
      </c>
      <c r="J169" s="48">
        <f>'Рейтинговая таблица организаций'!F158</f>
        <v>0</v>
      </c>
      <c r="K169" s="48">
        <f>'Рейтинговая таблица организаций'!G158</f>
        <v>0</v>
      </c>
      <c r="L169" s="49" t="str">
        <f>IF('Рейтинговая таблица организаций'!H158&lt;1,"Отсутствуют или не функционируют дистанционные способы взаимодействия",(IF('Рейтинговая таблица организаций'!H158&lt;4,"В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69" s="49">
        <f>'Рейтинговая таблица организаций'!H158</f>
        <v>0</v>
      </c>
      <c r="N169" s="49">
        <f>IF('Рейтинговая таблица организаций'!H158&lt;1,0,(IF('Рейтинговая таблица организаций'!H158&lt;4,30,100)))</f>
        <v>0</v>
      </c>
      <c r="O169" s="49" t="s">
        <v>266</v>
      </c>
      <c r="P169" s="49">
        <f>'Рейтинговая таблица организаций'!I158</f>
        <v>0</v>
      </c>
      <c r="Q169" s="49">
        <f>'Рейтинговая таблица организаций'!J158</f>
        <v>0</v>
      </c>
      <c r="R169" s="49" t="s">
        <v>267</v>
      </c>
      <c r="S169" s="49">
        <f>'Рейтинговая таблица организаций'!K158</f>
        <v>0</v>
      </c>
      <c r="T169" s="49">
        <f>'Рейтинговая таблица организаций'!L158</f>
        <v>0</v>
      </c>
      <c r="U169" s="49" t="str">
        <f>IF('Рейтинговая таблица организаций'!Q158&lt;1,"Отсутствуют комфортные условия",(IF('Рейтинговая таблица организаций'!Q158&lt;5,"Количество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69" s="49">
        <f>'Рейтинговая таблица организаций'!Q158</f>
        <v>0</v>
      </c>
      <c r="W169" s="49">
        <f>IF('Рейтинговая таблица организаций'!Q158&lt;1,0,(IF('Рейтинговая таблица организаций'!Q158&lt;4,20,100)))</f>
        <v>0</v>
      </c>
      <c r="X169" s="49" t="s">
        <v>268</v>
      </c>
      <c r="Y169" s="49">
        <f>'Рейтинговая таблица организаций'!T158</f>
        <v>0</v>
      </c>
      <c r="Z169" s="49">
        <f>'Рейтинговая таблица организаций'!U158</f>
        <v>0</v>
      </c>
      <c r="AA169" s="49" t="str">
        <f>IF('Рейтинговая таблица организаций'!Z158&lt;1,"Отсутствуют условия доступности для инвалидов",(IF('Рейтинговая таблица организаций'!Z158&lt;5,"Количество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69" s="63">
        <f>'Рейтинговая таблица организаций'!Z158</f>
        <v>0</v>
      </c>
      <c r="AC169" s="49">
        <f>IF('Рейтинговая таблица организаций'!Z158&lt;1,0,(IF('Рейтинговая таблица организаций'!Z158&lt;5,20,100)))</f>
        <v>0</v>
      </c>
      <c r="AD169" s="49" t="str">
        <f>IF('Рейтинговая таблица организаций'!AA158&lt;1,"Отсутствуют условия доступности, позволяющие инвалидам получать услуги наравне с другими",(IF('Рейтинговая таблица организаций'!AA158&lt;5,"Количество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69" s="49">
        <f>'Рейтинговая таблица организаций'!AA158</f>
        <v>0</v>
      </c>
      <c r="AF169" s="49">
        <f>IF('Рейтинговая таблица организаций'!AA158&lt;1,0,(IF('Рейтинговая таблица организаций'!AA158&lt;5,20,100)))</f>
        <v>0</v>
      </c>
      <c r="AG169" s="49" t="s">
        <v>269</v>
      </c>
      <c r="AH169" s="49">
        <f>'Рейтинговая таблица организаций'!AB158</f>
        <v>0</v>
      </c>
      <c r="AI169" s="49">
        <f>'Рейтинговая таблица организаций'!AC158</f>
        <v>0</v>
      </c>
      <c r="AJ169" s="49" t="s">
        <v>270</v>
      </c>
      <c r="AK169" s="49">
        <f>'Рейтинговая таблица организаций'!AH158</f>
        <v>0</v>
      </c>
      <c r="AL169" s="49">
        <f>'Рейтинговая таблица организаций'!AI158</f>
        <v>0</v>
      </c>
      <c r="AM169" s="49" t="s">
        <v>271</v>
      </c>
      <c r="AN169" s="49">
        <f>'Рейтинговая таблица организаций'!AJ158</f>
        <v>0</v>
      </c>
      <c r="AO169" s="49">
        <f>'Рейтинговая таблица организаций'!AK158</f>
        <v>0</v>
      </c>
      <c r="AP169" s="49" t="s">
        <v>272</v>
      </c>
      <c r="AQ169" s="49">
        <f>'Рейтинговая таблица организаций'!AL158</f>
        <v>0</v>
      </c>
      <c r="AR169" s="49">
        <f>'Рейтинговая таблица организаций'!AM158</f>
        <v>0</v>
      </c>
      <c r="AS169" s="49" t="s">
        <v>273</v>
      </c>
      <c r="AT169" s="49">
        <f>'Рейтинговая таблица организаций'!AR158</f>
        <v>0</v>
      </c>
      <c r="AU169" s="49">
        <f>'Рейтинговая таблица организаций'!AS158</f>
        <v>0</v>
      </c>
      <c r="AV169" s="49" t="s">
        <v>274</v>
      </c>
      <c r="AW169" s="49">
        <f>'Рейтинговая таблица организаций'!AT158</f>
        <v>0</v>
      </c>
      <c r="AX169" s="49">
        <f>'Рейтинговая таблица организаций'!AU158</f>
        <v>0</v>
      </c>
      <c r="AY169" s="49" t="s">
        <v>275</v>
      </c>
      <c r="AZ169" s="49">
        <f>'Рейтинговая таблица организаций'!AV158</f>
        <v>0</v>
      </c>
      <c r="BA169" s="49">
        <f>'Рейтинговая таблица организаций'!AW158</f>
        <v>0</v>
      </c>
    </row>
    <row r="170" spans="1:53" ht="15.75" x14ac:dyDescent="0.25">
      <c r="A170" s="110">
        <f>Лист1!A158</f>
        <v>0</v>
      </c>
      <c r="B170" s="46">
        <f>'для bus.gov.ru'!B159</f>
        <v>0</v>
      </c>
      <c r="C170" s="46">
        <f>'для bus.gov.ru'!C159</f>
        <v>0</v>
      </c>
      <c r="D170" s="46">
        <f>'для bus.gov.ru'!D159</f>
        <v>0</v>
      </c>
      <c r="E170" s="46">
        <f>'для bus.gov.ru'!E159</f>
        <v>0</v>
      </c>
      <c r="F170" s="47" t="s">
        <v>264</v>
      </c>
      <c r="G170" s="48">
        <f>'Рейтинговая таблица организаций'!D159</f>
        <v>0</v>
      </c>
      <c r="H170" s="48">
        <f>'Рейтинговая таблица организаций'!E159</f>
        <v>0</v>
      </c>
      <c r="I170" s="47" t="s">
        <v>265</v>
      </c>
      <c r="J170" s="48">
        <f>'Рейтинговая таблица организаций'!F159</f>
        <v>0</v>
      </c>
      <c r="K170" s="48">
        <f>'Рейтинговая таблица организаций'!G159</f>
        <v>0</v>
      </c>
      <c r="L170" s="49" t="str">
        <f>IF('Рейтинговая таблица организаций'!H159&lt;1,"Отсутствуют или не функционируют дистанционные способы взаимодействия",(IF('Рейтинговая таблица организаций'!H159&lt;4,"В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0" s="49">
        <f>'Рейтинговая таблица организаций'!H159</f>
        <v>0</v>
      </c>
      <c r="N170" s="49">
        <f>IF('Рейтинговая таблица организаций'!H159&lt;1,0,(IF('Рейтинговая таблица организаций'!H159&lt;4,30,100)))</f>
        <v>0</v>
      </c>
      <c r="O170" s="49" t="s">
        <v>266</v>
      </c>
      <c r="P170" s="49">
        <f>'Рейтинговая таблица организаций'!I159</f>
        <v>0</v>
      </c>
      <c r="Q170" s="49">
        <f>'Рейтинговая таблица организаций'!J159</f>
        <v>0</v>
      </c>
      <c r="R170" s="49" t="s">
        <v>267</v>
      </c>
      <c r="S170" s="49">
        <f>'Рейтинговая таблица организаций'!K159</f>
        <v>0</v>
      </c>
      <c r="T170" s="49">
        <f>'Рейтинговая таблица организаций'!L159</f>
        <v>0</v>
      </c>
      <c r="U170" s="49" t="str">
        <f>IF('Рейтинговая таблица организаций'!Q159&lt;1,"Отсутствуют комфортные условия",(IF('Рейтинговая таблица организаций'!Q159&lt;5,"Количество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0" s="49">
        <f>'Рейтинговая таблица организаций'!Q159</f>
        <v>0</v>
      </c>
      <c r="W170" s="49">
        <f>IF('Рейтинговая таблица организаций'!Q159&lt;1,0,(IF('Рейтинговая таблица организаций'!Q159&lt;4,20,100)))</f>
        <v>0</v>
      </c>
      <c r="X170" s="49" t="s">
        <v>268</v>
      </c>
      <c r="Y170" s="49">
        <f>'Рейтинговая таблица организаций'!T159</f>
        <v>0</v>
      </c>
      <c r="Z170" s="49">
        <f>'Рейтинговая таблица организаций'!U159</f>
        <v>0</v>
      </c>
      <c r="AA170" s="49" t="str">
        <f>IF('Рейтинговая таблица организаций'!Z159&lt;1,"Отсутствуют условия доступности для инвалидов",(IF('Рейтинговая таблица организаций'!Z159&lt;5,"Количество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0" s="63">
        <f>'Рейтинговая таблица организаций'!Z159</f>
        <v>0</v>
      </c>
      <c r="AC170" s="49">
        <f>IF('Рейтинговая таблица организаций'!Z159&lt;1,0,(IF('Рейтинговая таблица организаций'!Z159&lt;5,20,100)))</f>
        <v>0</v>
      </c>
      <c r="AD170" s="49" t="str">
        <f>IF('Рейтинговая таблица организаций'!AA159&lt;1,"Отсутствуют условия доступности, позволяющие инвалидам получать услуги наравне с другими",(IF('Рейтинговая таблица организаций'!AA159&lt;5,"Количество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0" s="49">
        <f>'Рейтинговая таблица организаций'!AA159</f>
        <v>0</v>
      </c>
      <c r="AF170" s="49">
        <f>IF('Рейтинговая таблица организаций'!AA159&lt;1,0,(IF('Рейтинговая таблица организаций'!AA159&lt;5,20,100)))</f>
        <v>0</v>
      </c>
      <c r="AG170" s="49" t="s">
        <v>269</v>
      </c>
      <c r="AH170" s="49">
        <f>'Рейтинговая таблица организаций'!AB159</f>
        <v>0</v>
      </c>
      <c r="AI170" s="49">
        <f>'Рейтинговая таблица организаций'!AC159</f>
        <v>0</v>
      </c>
      <c r="AJ170" s="49" t="s">
        <v>270</v>
      </c>
      <c r="AK170" s="49">
        <f>'Рейтинговая таблица организаций'!AH159</f>
        <v>0</v>
      </c>
      <c r="AL170" s="49">
        <f>'Рейтинговая таблица организаций'!AI159</f>
        <v>0</v>
      </c>
      <c r="AM170" s="49" t="s">
        <v>271</v>
      </c>
      <c r="AN170" s="49">
        <f>'Рейтинговая таблица организаций'!AJ159</f>
        <v>0</v>
      </c>
      <c r="AO170" s="49">
        <f>'Рейтинговая таблица организаций'!AK159</f>
        <v>0</v>
      </c>
      <c r="AP170" s="49" t="s">
        <v>272</v>
      </c>
      <c r="AQ170" s="49">
        <f>'Рейтинговая таблица организаций'!AL159</f>
        <v>0</v>
      </c>
      <c r="AR170" s="49">
        <f>'Рейтинговая таблица организаций'!AM159</f>
        <v>0</v>
      </c>
      <c r="AS170" s="49" t="s">
        <v>273</v>
      </c>
      <c r="AT170" s="49">
        <f>'Рейтинговая таблица организаций'!AR159</f>
        <v>0</v>
      </c>
      <c r="AU170" s="49">
        <f>'Рейтинговая таблица организаций'!AS159</f>
        <v>0</v>
      </c>
      <c r="AV170" s="49" t="s">
        <v>274</v>
      </c>
      <c r="AW170" s="49">
        <f>'Рейтинговая таблица организаций'!AT159</f>
        <v>0</v>
      </c>
      <c r="AX170" s="49">
        <f>'Рейтинговая таблица организаций'!AU159</f>
        <v>0</v>
      </c>
      <c r="AY170" s="49" t="s">
        <v>275</v>
      </c>
      <c r="AZ170" s="49">
        <f>'Рейтинговая таблица организаций'!AV159</f>
        <v>0</v>
      </c>
      <c r="BA170" s="49">
        <f>'Рейтинговая таблица организаций'!AW159</f>
        <v>0</v>
      </c>
    </row>
    <row r="171" spans="1:53" ht="15.75" x14ac:dyDescent="0.25">
      <c r="A171" s="110">
        <f>Лист1!A159</f>
        <v>0</v>
      </c>
      <c r="B171" s="46">
        <f>'для bus.gov.ru'!B160</f>
        <v>0</v>
      </c>
      <c r="C171" s="46">
        <f>'для bus.gov.ru'!C160</f>
        <v>0</v>
      </c>
      <c r="D171" s="46">
        <f>'для bus.gov.ru'!D160</f>
        <v>0</v>
      </c>
      <c r="E171" s="46">
        <f>'для bus.gov.ru'!E160</f>
        <v>0</v>
      </c>
      <c r="F171" s="47" t="s">
        <v>264</v>
      </c>
      <c r="G171" s="48">
        <f>'Рейтинговая таблица организаций'!D160</f>
        <v>0</v>
      </c>
      <c r="H171" s="48">
        <f>'Рейтинговая таблица организаций'!E160</f>
        <v>0</v>
      </c>
      <c r="I171" s="47" t="s">
        <v>265</v>
      </c>
      <c r="J171" s="48">
        <f>'Рейтинговая таблица организаций'!F160</f>
        <v>0</v>
      </c>
      <c r="K171" s="48">
        <f>'Рейтинговая таблица организаций'!G160</f>
        <v>0</v>
      </c>
      <c r="L171" s="49" t="str">
        <f>IF('Рейтинговая таблица организаций'!H160&lt;1,"Отсутствуют или не функционируют дистанционные способы взаимодействия",(IF('Рейтинговая таблица организаций'!H160&lt;4,"В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1" s="49">
        <f>'Рейтинговая таблица организаций'!H160</f>
        <v>0</v>
      </c>
      <c r="N171" s="49">
        <f>IF('Рейтинговая таблица организаций'!H160&lt;1,0,(IF('Рейтинговая таблица организаций'!H160&lt;4,30,100)))</f>
        <v>0</v>
      </c>
      <c r="O171" s="49" t="s">
        <v>266</v>
      </c>
      <c r="P171" s="49">
        <f>'Рейтинговая таблица организаций'!I160</f>
        <v>0</v>
      </c>
      <c r="Q171" s="49">
        <f>'Рейтинговая таблица организаций'!J160</f>
        <v>0</v>
      </c>
      <c r="R171" s="49" t="s">
        <v>267</v>
      </c>
      <c r="S171" s="49">
        <f>'Рейтинговая таблица организаций'!K160</f>
        <v>0</v>
      </c>
      <c r="T171" s="49">
        <f>'Рейтинговая таблица организаций'!L160</f>
        <v>0</v>
      </c>
      <c r="U171" s="49" t="str">
        <f>IF('Рейтинговая таблица организаций'!Q160&lt;1,"Отсутствуют комфортные условия",(IF('Рейтинговая таблица организаций'!Q160&lt;5,"Количество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1" s="49">
        <f>'Рейтинговая таблица организаций'!Q160</f>
        <v>0</v>
      </c>
      <c r="W171" s="49">
        <f>IF('Рейтинговая таблица организаций'!Q160&lt;1,0,(IF('Рейтинговая таблица организаций'!Q160&lt;4,20,100)))</f>
        <v>0</v>
      </c>
      <c r="X171" s="49" t="s">
        <v>268</v>
      </c>
      <c r="Y171" s="49">
        <f>'Рейтинговая таблица организаций'!T160</f>
        <v>0</v>
      </c>
      <c r="Z171" s="49">
        <f>'Рейтинговая таблица организаций'!U160</f>
        <v>0</v>
      </c>
      <c r="AA171" s="49" t="str">
        <f>IF('Рейтинговая таблица организаций'!Z160&lt;1,"Отсутствуют условия доступности для инвалидов",(IF('Рейтинговая таблица организаций'!Z160&lt;5,"Количество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1" s="63">
        <f>'Рейтинговая таблица организаций'!Z160</f>
        <v>0</v>
      </c>
      <c r="AC171" s="49">
        <f>IF('Рейтинговая таблица организаций'!Z160&lt;1,0,(IF('Рейтинговая таблица организаций'!Z160&lt;5,20,100)))</f>
        <v>0</v>
      </c>
      <c r="AD171" s="49" t="str">
        <f>IF('Рейтинговая таблица организаций'!AA160&lt;1,"Отсутствуют условия доступности, позволяющие инвалидам получать услуги наравне с другими",(IF('Рейтинговая таблица организаций'!AA160&lt;5,"Количество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1" s="49">
        <f>'Рейтинговая таблица организаций'!AA160</f>
        <v>0</v>
      </c>
      <c r="AF171" s="49">
        <f>IF('Рейтинговая таблица организаций'!AA160&lt;1,0,(IF('Рейтинговая таблица организаций'!AA160&lt;5,20,100)))</f>
        <v>0</v>
      </c>
      <c r="AG171" s="49" t="s">
        <v>269</v>
      </c>
      <c r="AH171" s="49">
        <f>'Рейтинговая таблица организаций'!AB160</f>
        <v>0</v>
      </c>
      <c r="AI171" s="49">
        <f>'Рейтинговая таблица организаций'!AC160</f>
        <v>0</v>
      </c>
      <c r="AJ171" s="49" t="s">
        <v>270</v>
      </c>
      <c r="AK171" s="49">
        <f>'Рейтинговая таблица организаций'!AH160</f>
        <v>0</v>
      </c>
      <c r="AL171" s="49">
        <f>'Рейтинговая таблица организаций'!AI160</f>
        <v>0</v>
      </c>
      <c r="AM171" s="49" t="s">
        <v>271</v>
      </c>
      <c r="AN171" s="49">
        <f>'Рейтинговая таблица организаций'!AJ160</f>
        <v>0</v>
      </c>
      <c r="AO171" s="49">
        <f>'Рейтинговая таблица организаций'!AK160</f>
        <v>0</v>
      </c>
      <c r="AP171" s="49" t="s">
        <v>272</v>
      </c>
      <c r="AQ171" s="49">
        <f>'Рейтинговая таблица организаций'!AL160</f>
        <v>0</v>
      </c>
      <c r="AR171" s="49">
        <f>'Рейтинговая таблица организаций'!AM160</f>
        <v>0</v>
      </c>
      <c r="AS171" s="49" t="s">
        <v>273</v>
      </c>
      <c r="AT171" s="49">
        <f>'Рейтинговая таблица организаций'!AR160</f>
        <v>0</v>
      </c>
      <c r="AU171" s="49">
        <f>'Рейтинговая таблица организаций'!AS160</f>
        <v>0</v>
      </c>
      <c r="AV171" s="49" t="s">
        <v>274</v>
      </c>
      <c r="AW171" s="49">
        <f>'Рейтинговая таблица организаций'!AT160</f>
        <v>0</v>
      </c>
      <c r="AX171" s="49">
        <f>'Рейтинговая таблица организаций'!AU160</f>
        <v>0</v>
      </c>
      <c r="AY171" s="49" t="s">
        <v>275</v>
      </c>
      <c r="AZ171" s="49">
        <f>'Рейтинговая таблица организаций'!AV160</f>
        <v>0</v>
      </c>
      <c r="BA171" s="49">
        <f>'Рейтинговая таблица организаций'!AW160</f>
        <v>0</v>
      </c>
    </row>
    <row r="172" spans="1:53" ht="15.75" x14ac:dyDescent="0.25">
      <c r="A172" s="110">
        <f>Лист1!A160</f>
        <v>0</v>
      </c>
      <c r="B172" s="46">
        <f>'для bus.gov.ru'!B161</f>
        <v>0</v>
      </c>
      <c r="C172" s="46">
        <f>'для bus.gov.ru'!C161</f>
        <v>0</v>
      </c>
      <c r="D172" s="46">
        <f>'для bus.gov.ru'!D161</f>
        <v>0</v>
      </c>
      <c r="E172" s="46">
        <f>'для bus.gov.ru'!E161</f>
        <v>0</v>
      </c>
      <c r="F172" s="47" t="s">
        <v>264</v>
      </c>
      <c r="G172" s="48">
        <f>'Рейтинговая таблица организаций'!D161</f>
        <v>0</v>
      </c>
      <c r="H172" s="48">
        <f>'Рейтинговая таблица организаций'!E161</f>
        <v>0</v>
      </c>
      <c r="I172" s="47" t="s">
        <v>265</v>
      </c>
      <c r="J172" s="48">
        <f>'Рейтинговая таблица организаций'!F161</f>
        <v>0</v>
      </c>
      <c r="K172" s="48">
        <f>'Рейтинговая таблица организаций'!G161</f>
        <v>0</v>
      </c>
      <c r="L172" s="49" t="str">
        <f>IF('Рейтинговая таблица организаций'!H161&lt;1,"Отсутствуют или не функционируют дистанционные способы взаимодействия",(IF('Рейтинговая таблица организаций'!H161&lt;4,"В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2" s="49">
        <f>'Рейтинговая таблица организаций'!H161</f>
        <v>0</v>
      </c>
      <c r="N172" s="49">
        <f>IF('Рейтинговая таблица организаций'!H161&lt;1,0,(IF('Рейтинговая таблица организаций'!H161&lt;4,30,100)))</f>
        <v>0</v>
      </c>
      <c r="O172" s="49" t="s">
        <v>266</v>
      </c>
      <c r="P172" s="49">
        <f>'Рейтинговая таблица организаций'!I161</f>
        <v>0</v>
      </c>
      <c r="Q172" s="49">
        <f>'Рейтинговая таблица организаций'!J161</f>
        <v>0</v>
      </c>
      <c r="R172" s="49" t="s">
        <v>267</v>
      </c>
      <c r="S172" s="49">
        <f>'Рейтинговая таблица организаций'!K161</f>
        <v>0</v>
      </c>
      <c r="T172" s="49">
        <f>'Рейтинговая таблица организаций'!L161</f>
        <v>0</v>
      </c>
      <c r="U172" s="49" t="str">
        <f>IF('Рейтинговая таблица организаций'!Q161&lt;1,"Отсутствуют комфортные условия",(IF('Рейтинговая таблица организаций'!Q161&lt;5,"Количество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2" s="49">
        <f>'Рейтинговая таблица организаций'!Q161</f>
        <v>0</v>
      </c>
      <c r="W172" s="49">
        <f>IF('Рейтинговая таблица организаций'!Q161&lt;1,0,(IF('Рейтинговая таблица организаций'!Q161&lt;4,20,100)))</f>
        <v>0</v>
      </c>
      <c r="X172" s="49" t="s">
        <v>268</v>
      </c>
      <c r="Y172" s="49">
        <f>'Рейтинговая таблица организаций'!T161</f>
        <v>0</v>
      </c>
      <c r="Z172" s="49">
        <f>'Рейтинговая таблица организаций'!U161</f>
        <v>0</v>
      </c>
      <c r="AA172" s="49" t="str">
        <f>IF('Рейтинговая таблица организаций'!Z161&lt;1,"Отсутствуют условия доступности для инвалидов",(IF('Рейтинговая таблица организаций'!Z161&lt;5,"Количество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2" s="63">
        <f>'Рейтинговая таблица организаций'!Z161</f>
        <v>0</v>
      </c>
      <c r="AC172" s="49">
        <f>IF('Рейтинговая таблица организаций'!Z161&lt;1,0,(IF('Рейтинговая таблица организаций'!Z161&lt;5,20,100)))</f>
        <v>0</v>
      </c>
      <c r="AD172" s="49" t="str">
        <f>IF('Рейтинговая таблица организаций'!AA161&lt;1,"Отсутствуют условия доступности, позволяющие инвалидам получать услуги наравне с другими",(IF('Рейтинговая таблица организаций'!AA161&lt;5,"Количество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2" s="49">
        <f>'Рейтинговая таблица организаций'!AA161</f>
        <v>0</v>
      </c>
      <c r="AF172" s="49">
        <f>IF('Рейтинговая таблица организаций'!AA161&lt;1,0,(IF('Рейтинговая таблица организаций'!AA161&lt;5,20,100)))</f>
        <v>0</v>
      </c>
      <c r="AG172" s="49" t="s">
        <v>269</v>
      </c>
      <c r="AH172" s="49">
        <f>'Рейтинговая таблица организаций'!AB161</f>
        <v>0</v>
      </c>
      <c r="AI172" s="49">
        <f>'Рейтинговая таблица организаций'!AC161</f>
        <v>0</v>
      </c>
      <c r="AJ172" s="49" t="s">
        <v>270</v>
      </c>
      <c r="AK172" s="49">
        <f>'Рейтинговая таблица организаций'!AH161</f>
        <v>0</v>
      </c>
      <c r="AL172" s="49">
        <f>'Рейтинговая таблица организаций'!AI161</f>
        <v>0</v>
      </c>
      <c r="AM172" s="49" t="s">
        <v>271</v>
      </c>
      <c r="AN172" s="49">
        <f>'Рейтинговая таблица организаций'!AJ161</f>
        <v>0</v>
      </c>
      <c r="AO172" s="49">
        <f>'Рейтинговая таблица организаций'!AK161</f>
        <v>0</v>
      </c>
      <c r="AP172" s="49" t="s">
        <v>272</v>
      </c>
      <c r="AQ172" s="49">
        <f>'Рейтинговая таблица организаций'!AL161</f>
        <v>0</v>
      </c>
      <c r="AR172" s="49">
        <f>'Рейтинговая таблица организаций'!AM161</f>
        <v>0</v>
      </c>
      <c r="AS172" s="49" t="s">
        <v>273</v>
      </c>
      <c r="AT172" s="49">
        <f>'Рейтинговая таблица организаций'!AR161</f>
        <v>0</v>
      </c>
      <c r="AU172" s="49">
        <f>'Рейтинговая таблица организаций'!AS161</f>
        <v>0</v>
      </c>
      <c r="AV172" s="49" t="s">
        <v>274</v>
      </c>
      <c r="AW172" s="49">
        <f>'Рейтинговая таблица организаций'!AT161</f>
        <v>0</v>
      </c>
      <c r="AX172" s="49">
        <f>'Рейтинговая таблица организаций'!AU161</f>
        <v>0</v>
      </c>
      <c r="AY172" s="49" t="s">
        <v>275</v>
      </c>
      <c r="AZ172" s="49">
        <f>'Рейтинговая таблица организаций'!AV161</f>
        <v>0</v>
      </c>
      <c r="BA172" s="49">
        <f>'Рейтинговая таблица организаций'!AW161</f>
        <v>0</v>
      </c>
    </row>
    <row r="173" spans="1:53" ht="15.75" x14ac:dyDescent="0.25">
      <c r="A173" s="110">
        <f>Лист1!A161</f>
        <v>0</v>
      </c>
      <c r="B173" s="46">
        <f>'для bus.gov.ru'!B162</f>
        <v>0</v>
      </c>
      <c r="C173" s="46">
        <f>'для bus.gov.ru'!C162</f>
        <v>0</v>
      </c>
      <c r="D173" s="46">
        <f>'для bus.gov.ru'!D162</f>
        <v>0</v>
      </c>
      <c r="E173" s="46">
        <f>'для bus.gov.ru'!E162</f>
        <v>0</v>
      </c>
      <c r="F173" s="47" t="s">
        <v>264</v>
      </c>
      <c r="G173" s="48">
        <f>'Рейтинговая таблица организаций'!D162</f>
        <v>0</v>
      </c>
      <c r="H173" s="48">
        <f>'Рейтинговая таблица организаций'!E162</f>
        <v>0</v>
      </c>
      <c r="I173" s="47" t="s">
        <v>265</v>
      </c>
      <c r="J173" s="48">
        <f>'Рейтинговая таблица организаций'!F162</f>
        <v>0</v>
      </c>
      <c r="K173" s="48">
        <f>'Рейтинговая таблица организаций'!G162</f>
        <v>0</v>
      </c>
      <c r="L173" s="49" t="str">
        <f>IF('Рейтинговая таблица организаций'!H162&lt;1,"Отсутствуют или не функционируют дистанционные способы взаимодействия",(IF('Рейтинговая таблица организаций'!H162&lt;4,"В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3" s="49">
        <f>'Рейтинговая таблица организаций'!H162</f>
        <v>0</v>
      </c>
      <c r="N173" s="49">
        <f>IF('Рейтинговая таблица организаций'!H162&lt;1,0,(IF('Рейтинговая таблица организаций'!H162&lt;4,30,100)))</f>
        <v>0</v>
      </c>
      <c r="O173" s="49" t="s">
        <v>266</v>
      </c>
      <c r="P173" s="49">
        <f>'Рейтинговая таблица организаций'!I162</f>
        <v>0</v>
      </c>
      <c r="Q173" s="49">
        <f>'Рейтинговая таблица организаций'!J162</f>
        <v>0</v>
      </c>
      <c r="R173" s="49" t="s">
        <v>267</v>
      </c>
      <c r="S173" s="49">
        <f>'Рейтинговая таблица организаций'!K162</f>
        <v>0</v>
      </c>
      <c r="T173" s="49">
        <f>'Рейтинговая таблица организаций'!L162</f>
        <v>0</v>
      </c>
      <c r="U173" s="49" t="str">
        <f>IF('Рейтинговая таблица организаций'!Q162&lt;1,"Отсутствуют комфортные условия",(IF('Рейтинговая таблица организаций'!Q162&lt;5,"Количество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3" s="49">
        <f>'Рейтинговая таблица организаций'!Q162</f>
        <v>0</v>
      </c>
      <c r="W173" s="49">
        <f>IF('Рейтинговая таблица организаций'!Q162&lt;1,0,(IF('Рейтинговая таблица организаций'!Q162&lt;4,20,100)))</f>
        <v>0</v>
      </c>
      <c r="X173" s="49" t="s">
        <v>268</v>
      </c>
      <c r="Y173" s="49">
        <f>'Рейтинговая таблица организаций'!T162</f>
        <v>0</v>
      </c>
      <c r="Z173" s="49">
        <f>'Рейтинговая таблица организаций'!U162</f>
        <v>0</v>
      </c>
      <c r="AA173" s="49" t="str">
        <f>IF('Рейтинговая таблица организаций'!Z162&lt;1,"Отсутствуют условия доступности для инвалидов",(IF('Рейтинговая таблица организаций'!Z162&lt;5,"Количество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3" s="63">
        <f>'Рейтинговая таблица организаций'!Z162</f>
        <v>0</v>
      </c>
      <c r="AC173" s="49">
        <f>IF('Рейтинговая таблица организаций'!Z162&lt;1,0,(IF('Рейтинговая таблица организаций'!Z162&lt;5,20,100)))</f>
        <v>0</v>
      </c>
      <c r="AD173" s="49" t="str">
        <f>IF('Рейтинговая таблица организаций'!AA162&lt;1,"Отсутствуют условия доступности, позволяющие инвалидам получать услуги наравне с другими",(IF('Рейтинговая таблица организаций'!AA162&lt;5,"Количество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3" s="49">
        <f>'Рейтинговая таблица организаций'!AA162</f>
        <v>0</v>
      </c>
      <c r="AF173" s="49">
        <f>IF('Рейтинговая таблица организаций'!AA162&lt;1,0,(IF('Рейтинговая таблица организаций'!AA162&lt;5,20,100)))</f>
        <v>0</v>
      </c>
      <c r="AG173" s="49" t="s">
        <v>269</v>
      </c>
      <c r="AH173" s="49">
        <f>'Рейтинговая таблица организаций'!AB162</f>
        <v>0</v>
      </c>
      <c r="AI173" s="49">
        <f>'Рейтинговая таблица организаций'!AC162</f>
        <v>0</v>
      </c>
      <c r="AJ173" s="49" t="s">
        <v>270</v>
      </c>
      <c r="AK173" s="49">
        <f>'Рейтинговая таблица организаций'!AH162</f>
        <v>0</v>
      </c>
      <c r="AL173" s="49">
        <f>'Рейтинговая таблица организаций'!AI162</f>
        <v>0</v>
      </c>
      <c r="AM173" s="49" t="s">
        <v>271</v>
      </c>
      <c r="AN173" s="49">
        <f>'Рейтинговая таблица организаций'!AJ162</f>
        <v>0</v>
      </c>
      <c r="AO173" s="49">
        <f>'Рейтинговая таблица организаций'!AK162</f>
        <v>0</v>
      </c>
      <c r="AP173" s="49" t="s">
        <v>272</v>
      </c>
      <c r="AQ173" s="49">
        <f>'Рейтинговая таблица организаций'!AL162</f>
        <v>0</v>
      </c>
      <c r="AR173" s="49">
        <f>'Рейтинговая таблица организаций'!AM162</f>
        <v>0</v>
      </c>
      <c r="AS173" s="49" t="s">
        <v>273</v>
      </c>
      <c r="AT173" s="49">
        <f>'Рейтинговая таблица организаций'!AR162</f>
        <v>0</v>
      </c>
      <c r="AU173" s="49">
        <f>'Рейтинговая таблица организаций'!AS162</f>
        <v>0</v>
      </c>
      <c r="AV173" s="49" t="s">
        <v>274</v>
      </c>
      <c r="AW173" s="49">
        <f>'Рейтинговая таблица организаций'!AT162</f>
        <v>0</v>
      </c>
      <c r="AX173" s="49">
        <f>'Рейтинговая таблица организаций'!AU162</f>
        <v>0</v>
      </c>
      <c r="AY173" s="49" t="s">
        <v>275</v>
      </c>
      <c r="AZ173" s="49">
        <f>'Рейтинговая таблица организаций'!AV162</f>
        <v>0</v>
      </c>
      <c r="BA173" s="49">
        <f>'Рейтинговая таблица организаций'!AW162</f>
        <v>0</v>
      </c>
    </row>
    <row r="174" spans="1:53" ht="15.75" x14ac:dyDescent="0.25">
      <c r="A174" s="110">
        <f>Лист1!A162</f>
        <v>0</v>
      </c>
      <c r="B174" s="46">
        <f>'для bus.gov.ru'!B163</f>
        <v>0</v>
      </c>
      <c r="C174" s="46">
        <f>'для bus.gov.ru'!C163</f>
        <v>0</v>
      </c>
      <c r="D174" s="46">
        <f>'для bus.gov.ru'!D163</f>
        <v>0</v>
      </c>
      <c r="E174" s="46">
        <f>'для bus.gov.ru'!E163</f>
        <v>0</v>
      </c>
      <c r="F174" s="47" t="s">
        <v>264</v>
      </c>
      <c r="G174" s="48">
        <f>'Рейтинговая таблица организаций'!D163</f>
        <v>0</v>
      </c>
      <c r="H174" s="48">
        <f>'Рейтинговая таблица организаций'!E163</f>
        <v>0</v>
      </c>
      <c r="I174" s="47" t="s">
        <v>265</v>
      </c>
      <c r="J174" s="48">
        <f>'Рейтинговая таблица организаций'!F163</f>
        <v>0</v>
      </c>
      <c r="K174" s="48">
        <f>'Рейтинговая таблица организаций'!G163</f>
        <v>0</v>
      </c>
      <c r="L174" s="49" t="str">
        <f>IF('Рейтинговая таблица организаций'!H163&lt;1,"Отсутствуют или не функционируют дистанционные способы взаимодействия",(IF('Рейтинговая таблица организаций'!H163&lt;4,"В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4" s="49">
        <f>'Рейтинговая таблица организаций'!H163</f>
        <v>0</v>
      </c>
      <c r="N174" s="49">
        <f>IF('Рейтинговая таблица организаций'!H163&lt;1,0,(IF('Рейтинговая таблица организаций'!H163&lt;4,30,100)))</f>
        <v>0</v>
      </c>
      <c r="O174" s="49" t="s">
        <v>266</v>
      </c>
      <c r="P174" s="49">
        <f>'Рейтинговая таблица организаций'!I163</f>
        <v>0</v>
      </c>
      <c r="Q174" s="49">
        <f>'Рейтинговая таблица организаций'!J163</f>
        <v>0</v>
      </c>
      <c r="R174" s="49" t="s">
        <v>267</v>
      </c>
      <c r="S174" s="49">
        <f>'Рейтинговая таблица организаций'!K163</f>
        <v>0</v>
      </c>
      <c r="T174" s="49">
        <f>'Рейтинговая таблица организаций'!L163</f>
        <v>0</v>
      </c>
      <c r="U174" s="49" t="str">
        <f>IF('Рейтинговая таблица организаций'!Q163&lt;1,"Отсутствуют комфортные условия",(IF('Рейтинговая таблица организаций'!Q163&lt;5,"Количество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4" s="49">
        <f>'Рейтинговая таблица организаций'!Q163</f>
        <v>0</v>
      </c>
      <c r="W174" s="49">
        <f>IF('Рейтинговая таблица организаций'!Q163&lt;1,0,(IF('Рейтинговая таблица организаций'!Q163&lt;4,20,100)))</f>
        <v>0</v>
      </c>
      <c r="X174" s="49" t="s">
        <v>268</v>
      </c>
      <c r="Y174" s="49">
        <f>'Рейтинговая таблица организаций'!T163</f>
        <v>0</v>
      </c>
      <c r="Z174" s="49">
        <f>'Рейтинговая таблица организаций'!U163</f>
        <v>0</v>
      </c>
      <c r="AA174" s="49" t="str">
        <f>IF('Рейтинговая таблица организаций'!Z163&lt;1,"Отсутствуют условия доступности для инвалидов",(IF('Рейтинговая таблица организаций'!Z163&lt;5,"Количество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4" s="63">
        <f>'Рейтинговая таблица организаций'!Z163</f>
        <v>0</v>
      </c>
      <c r="AC174" s="49">
        <f>IF('Рейтинговая таблица организаций'!Z163&lt;1,0,(IF('Рейтинговая таблица организаций'!Z163&lt;5,20,100)))</f>
        <v>0</v>
      </c>
      <c r="AD174" s="49" t="str">
        <f>IF('Рейтинговая таблица организаций'!AA163&lt;1,"Отсутствуют условия доступности, позволяющие инвалидам получать услуги наравне с другими",(IF('Рейтинговая таблица организаций'!AA163&lt;5,"Количество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4" s="49">
        <f>'Рейтинговая таблица организаций'!AA163</f>
        <v>0</v>
      </c>
      <c r="AF174" s="49">
        <f>IF('Рейтинговая таблица организаций'!AA163&lt;1,0,(IF('Рейтинговая таблица организаций'!AA163&lt;5,20,100)))</f>
        <v>0</v>
      </c>
      <c r="AG174" s="49" t="s">
        <v>269</v>
      </c>
      <c r="AH174" s="49">
        <f>'Рейтинговая таблица организаций'!AB163</f>
        <v>0</v>
      </c>
      <c r="AI174" s="49">
        <f>'Рейтинговая таблица организаций'!AC163</f>
        <v>0</v>
      </c>
      <c r="AJ174" s="49" t="s">
        <v>270</v>
      </c>
      <c r="AK174" s="49">
        <f>'Рейтинговая таблица организаций'!AH163</f>
        <v>0</v>
      </c>
      <c r="AL174" s="49">
        <f>'Рейтинговая таблица организаций'!AI163</f>
        <v>0</v>
      </c>
      <c r="AM174" s="49" t="s">
        <v>271</v>
      </c>
      <c r="AN174" s="49">
        <f>'Рейтинговая таблица организаций'!AJ163</f>
        <v>0</v>
      </c>
      <c r="AO174" s="49">
        <f>'Рейтинговая таблица организаций'!AK163</f>
        <v>0</v>
      </c>
      <c r="AP174" s="49" t="s">
        <v>272</v>
      </c>
      <c r="AQ174" s="49">
        <f>'Рейтинговая таблица организаций'!AL163</f>
        <v>0</v>
      </c>
      <c r="AR174" s="49">
        <f>'Рейтинговая таблица организаций'!AM163</f>
        <v>0</v>
      </c>
      <c r="AS174" s="49" t="s">
        <v>273</v>
      </c>
      <c r="AT174" s="49">
        <f>'Рейтинговая таблица организаций'!AR163</f>
        <v>0</v>
      </c>
      <c r="AU174" s="49">
        <f>'Рейтинговая таблица организаций'!AS163</f>
        <v>0</v>
      </c>
      <c r="AV174" s="49" t="s">
        <v>274</v>
      </c>
      <c r="AW174" s="49">
        <f>'Рейтинговая таблица организаций'!AT163</f>
        <v>0</v>
      </c>
      <c r="AX174" s="49">
        <f>'Рейтинговая таблица организаций'!AU163</f>
        <v>0</v>
      </c>
      <c r="AY174" s="49" t="s">
        <v>275</v>
      </c>
      <c r="AZ174" s="49">
        <f>'Рейтинговая таблица организаций'!AV163</f>
        <v>0</v>
      </c>
      <c r="BA174" s="49">
        <f>'Рейтинговая таблица организаций'!AW163</f>
        <v>0</v>
      </c>
    </row>
    <row r="175" spans="1:53" ht="15.75" x14ac:dyDescent="0.25">
      <c r="A175" s="110">
        <f>Лист1!A163</f>
        <v>0</v>
      </c>
      <c r="B175" s="46">
        <f>'для bus.gov.ru'!B164</f>
        <v>0</v>
      </c>
      <c r="C175" s="46">
        <f>'для bus.gov.ru'!C164</f>
        <v>0</v>
      </c>
      <c r="D175" s="46">
        <f>'для bus.gov.ru'!D164</f>
        <v>0</v>
      </c>
      <c r="E175" s="46">
        <f>'для bus.gov.ru'!E164</f>
        <v>0</v>
      </c>
      <c r="F175" s="47" t="s">
        <v>264</v>
      </c>
      <c r="G175" s="48">
        <f>'Рейтинговая таблица организаций'!D164</f>
        <v>0</v>
      </c>
      <c r="H175" s="48">
        <f>'Рейтинговая таблица организаций'!E164</f>
        <v>0</v>
      </c>
      <c r="I175" s="47" t="s">
        <v>265</v>
      </c>
      <c r="J175" s="48">
        <f>'Рейтинговая таблица организаций'!F164</f>
        <v>0</v>
      </c>
      <c r="K175" s="48">
        <f>'Рейтинговая таблица организаций'!G164</f>
        <v>0</v>
      </c>
      <c r="L175" s="49" t="str">
        <f>IF('Рейтинговая таблица организаций'!H164&lt;1,"Отсутствуют или не функционируют дистанционные способы взаимодействия",(IF('Рейтинговая таблица организаций'!H164&lt;4,"В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5" s="49">
        <f>'Рейтинговая таблица организаций'!H164</f>
        <v>0</v>
      </c>
      <c r="N175" s="49">
        <f>IF('Рейтинговая таблица организаций'!H164&lt;1,0,(IF('Рейтинговая таблица организаций'!H164&lt;4,30,100)))</f>
        <v>0</v>
      </c>
      <c r="O175" s="49" t="s">
        <v>266</v>
      </c>
      <c r="P175" s="49">
        <f>'Рейтинговая таблица организаций'!I164</f>
        <v>0</v>
      </c>
      <c r="Q175" s="49">
        <f>'Рейтинговая таблица организаций'!J164</f>
        <v>0</v>
      </c>
      <c r="R175" s="49" t="s">
        <v>267</v>
      </c>
      <c r="S175" s="49">
        <f>'Рейтинговая таблица организаций'!K164</f>
        <v>0</v>
      </c>
      <c r="T175" s="49">
        <f>'Рейтинговая таблица организаций'!L164</f>
        <v>0</v>
      </c>
      <c r="U175" s="49" t="str">
        <f>IF('Рейтинговая таблица организаций'!Q164&lt;1,"Отсутствуют комфортные условия",(IF('Рейтинговая таблица организаций'!Q164&lt;5,"Количество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5" s="49">
        <f>'Рейтинговая таблица организаций'!Q164</f>
        <v>0</v>
      </c>
      <c r="W175" s="49">
        <f>IF('Рейтинговая таблица организаций'!Q164&lt;1,0,(IF('Рейтинговая таблица организаций'!Q164&lt;4,20,100)))</f>
        <v>0</v>
      </c>
      <c r="X175" s="49" t="s">
        <v>268</v>
      </c>
      <c r="Y175" s="49">
        <f>'Рейтинговая таблица организаций'!T164</f>
        <v>0</v>
      </c>
      <c r="Z175" s="49">
        <f>'Рейтинговая таблица организаций'!U164</f>
        <v>0</v>
      </c>
      <c r="AA175" s="49" t="str">
        <f>IF('Рейтинговая таблица организаций'!Z164&lt;1,"Отсутствуют условия доступности для инвалидов",(IF('Рейтинговая таблица организаций'!Z164&lt;5,"Количество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5" s="63">
        <f>'Рейтинговая таблица организаций'!Z164</f>
        <v>0</v>
      </c>
      <c r="AC175" s="49">
        <f>IF('Рейтинговая таблица организаций'!Z164&lt;1,0,(IF('Рейтинговая таблица организаций'!Z164&lt;5,20,100)))</f>
        <v>0</v>
      </c>
      <c r="AD175" s="49" t="str">
        <f>IF('Рейтинговая таблица организаций'!AA164&lt;1,"Отсутствуют условия доступности, позволяющие инвалидам получать услуги наравне с другими",(IF('Рейтинговая таблица организаций'!AA164&lt;5,"Количество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5" s="49">
        <f>'Рейтинговая таблица организаций'!AA164</f>
        <v>0</v>
      </c>
      <c r="AF175" s="49">
        <f>IF('Рейтинговая таблица организаций'!AA164&lt;1,0,(IF('Рейтинговая таблица организаций'!AA164&lt;5,20,100)))</f>
        <v>0</v>
      </c>
      <c r="AG175" s="49" t="s">
        <v>269</v>
      </c>
      <c r="AH175" s="49">
        <f>'Рейтинговая таблица организаций'!AB164</f>
        <v>0</v>
      </c>
      <c r="AI175" s="49">
        <f>'Рейтинговая таблица организаций'!AC164</f>
        <v>0</v>
      </c>
      <c r="AJ175" s="49" t="s">
        <v>270</v>
      </c>
      <c r="AK175" s="49">
        <f>'Рейтинговая таблица организаций'!AH164</f>
        <v>0</v>
      </c>
      <c r="AL175" s="49">
        <f>'Рейтинговая таблица организаций'!AI164</f>
        <v>0</v>
      </c>
      <c r="AM175" s="49" t="s">
        <v>271</v>
      </c>
      <c r="AN175" s="49">
        <f>'Рейтинговая таблица организаций'!AJ164</f>
        <v>0</v>
      </c>
      <c r="AO175" s="49">
        <f>'Рейтинговая таблица организаций'!AK164</f>
        <v>0</v>
      </c>
      <c r="AP175" s="49" t="s">
        <v>272</v>
      </c>
      <c r="AQ175" s="49">
        <f>'Рейтинговая таблица организаций'!AL164</f>
        <v>0</v>
      </c>
      <c r="AR175" s="49">
        <f>'Рейтинговая таблица организаций'!AM164</f>
        <v>0</v>
      </c>
      <c r="AS175" s="49" t="s">
        <v>273</v>
      </c>
      <c r="AT175" s="49">
        <f>'Рейтинговая таблица организаций'!AR164</f>
        <v>0</v>
      </c>
      <c r="AU175" s="49">
        <f>'Рейтинговая таблица организаций'!AS164</f>
        <v>0</v>
      </c>
      <c r="AV175" s="49" t="s">
        <v>274</v>
      </c>
      <c r="AW175" s="49">
        <f>'Рейтинговая таблица организаций'!AT164</f>
        <v>0</v>
      </c>
      <c r="AX175" s="49">
        <f>'Рейтинговая таблица организаций'!AU164</f>
        <v>0</v>
      </c>
      <c r="AY175" s="49" t="s">
        <v>275</v>
      </c>
      <c r="AZ175" s="49">
        <f>'Рейтинговая таблица организаций'!AV164</f>
        <v>0</v>
      </c>
      <c r="BA175" s="49">
        <f>'Рейтинговая таблица организаций'!AW164</f>
        <v>0</v>
      </c>
    </row>
    <row r="176" spans="1:53" ht="15.75" x14ac:dyDescent="0.25">
      <c r="A176" s="110">
        <f>Лист1!A164</f>
        <v>0</v>
      </c>
      <c r="B176" s="46">
        <f>'для bus.gov.ru'!B165</f>
        <v>0</v>
      </c>
      <c r="C176" s="46">
        <f>'для bus.gov.ru'!C165</f>
        <v>0</v>
      </c>
      <c r="D176" s="46">
        <f>'для bus.gov.ru'!D165</f>
        <v>0</v>
      </c>
      <c r="E176" s="46">
        <f>'для bus.gov.ru'!E165</f>
        <v>0</v>
      </c>
      <c r="F176" s="47" t="s">
        <v>264</v>
      </c>
      <c r="G176" s="48">
        <f>'Рейтинговая таблица организаций'!D165</f>
        <v>0</v>
      </c>
      <c r="H176" s="48">
        <f>'Рейтинговая таблица организаций'!E165</f>
        <v>0</v>
      </c>
      <c r="I176" s="47" t="s">
        <v>265</v>
      </c>
      <c r="J176" s="48">
        <f>'Рейтинговая таблица организаций'!F165</f>
        <v>0</v>
      </c>
      <c r="K176" s="48">
        <f>'Рейтинговая таблица организаций'!G165</f>
        <v>0</v>
      </c>
      <c r="L176" s="49" t="str">
        <f>IF('Рейтинговая таблица организаций'!H165&lt;1,"Отсутствуют или не функционируют дистанционные способы взаимодействия",(IF('Рейтинговая таблица организаций'!H165&lt;4,"В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6" s="49">
        <f>'Рейтинговая таблица организаций'!H165</f>
        <v>0</v>
      </c>
      <c r="N176" s="49">
        <f>IF('Рейтинговая таблица организаций'!H165&lt;1,0,(IF('Рейтинговая таблица организаций'!H165&lt;4,30,100)))</f>
        <v>0</v>
      </c>
      <c r="O176" s="49" t="s">
        <v>266</v>
      </c>
      <c r="P176" s="49">
        <f>'Рейтинговая таблица организаций'!I165</f>
        <v>0</v>
      </c>
      <c r="Q176" s="49">
        <f>'Рейтинговая таблица организаций'!J165</f>
        <v>0</v>
      </c>
      <c r="R176" s="49" t="s">
        <v>267</v>
      </c>
      <c r="S176" s="49">
        <f>'Рейтинговая таблица организаций'!K165</f>
        <v>0</v>
      </c>
      <c r="T176" s="49">
        <f>'Рейтинговая таблица организаций'!L165</f>
        <v>0</v>
      </c>
      <c r="U176" s="49" t="str">
        <f>IF('Рейтинговая таблица организаций'!Q165&lt;1,"Отсутствуют комфортные условия",(IF('Рейтинговая таблица организаций'!Q165&lt;5,"Количество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6" s="49">
        <f>'Рейтинговая таблица организаций'!Q165</f>
        <v>0</v>
      </c>
      <c r="W176" s="49">
        <f>IF('Рейтинговая таблица организаций'!Q165&lt;1,0,(IF('Рейтинговая таблица организаций'!Q165&lt;4,20,100)))</f>
        <v>0</v>
      </c>
      <c r="X176" s="49" t="s">
        <v>268</v>
      </c>
      <c r="Y176" s="49">
        <f>'Рейтинговая таблица организаций'!T165</f>
        <v>0</v>
      </c>
      <c r="Z176" s="49">
        <f>'Рейтинговая таблица организаций'!U165</f>
        <v>0</v>
      </c>
      <c r="AA176" s="49" t="str">
        <f>IF('Рейтинговая таблица организаций'!Z165&lt;1,"Отсутствуют условия доступности для инвалидов",(IF('Рейтинговая таблица организаций'!Z165&lt;5,"Количество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6" s="63">
        <f>'Рейтинговая таблица организаций'!Z165</f>
        <v>0</v>
      </c>
      <c r="AC176" s="49">
        <f>IF('Рейтинговая таблица организаций'!Z165&lt;1,0,(IF('Рейтинговая таблица организаций'!Z165&lt;5,20,100)))</f>
        <v>0</v>
      </c>
      <c r="AD176" s="49" t="str">
        <f>IF('Рейтинговая таблица организаций'!AA165&lt;1,"Отсутствуют условия доступности, позволяющие инвалидам получать услуги наравне с другими",(IF('Рейтинговая таблица организаций'!AA165&lt;5,"Количество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6" s="49">
        <f>'Рейтинговая таблица организаций'!AA165</f>
        <v>0</v>
      </c>
      <c r="AF176" s="49">
        <f>IF('Рейтинговая таблица организаций'!AA165&lt;1,0,(IF('Рейтинговая таблица организаций'!AA165&lt;5,20,100)))</f>
        <v>0</v>
      </c>
      <c r="AG176" s="49" t="s">
        <v>269</v>
      </c>
      <c r="AH176" s="49">
        <f>'Рейтинговая таблица организаций'!AB165</f>
        <v>0</v>
      </c>
      <c r="AI176" s="49">
        <f>'Рейтинговая таблица организаций'!AC165</f>
        <v>0</v>
      </c>
      <c r="AJ176" s="49" t="s">
        <v>270</v>
      </c>
      <c r="AK176" s="49">
        <f>'Рейтинговая таблица организаций'!AH165</f>
        <v>0</v>
      </c>
      <c r="AL176" s="49">
        <f>'Рейтинговая таблица организаций'!AI165</f>
        <v>0</v>
      </c>
      <c r="AM176" s="49" t="s">
        <v>271</v>
      </c>
      <c r="AN176" s="49">
        <f>'Рейтинговая таблица организаций'!AJ165</f>
        <v>0</v>
      </c>
      <c r="AO176" s="49">
        <f>'Рейтинговая таблица организаций'!AK165</f>
        <v>0</v>
      </c>
      <c r="AP176" s="49" t="s">
        <v>272</v>
      </c>
      <c r="AQ176" s="49">
        <f>'Рейтинговая таблица организаций'!AL165</f>
        <v>0</v>
      </c>
      <c r="AR176" s="49">
        <f>'Рейтинговая таблица организаций'!AM165</f>
        <v>0</v>
      </c>
      <c r="AS176" s="49" t="s">
        <v>273</v>
      </c>
      <c r="AT176" s="49">
        <f>'Рейтинговая таблица организаций'!AR165</f>
        <v>0</v>
      </c>
      <c r="AU176" s="49">
        <f>'Рейтинговая таблица организаций'!AS165</f>
        <v>0</v>
      </c>
      <c r="AV176" s="49" t="s">
        <v>274</v>
      </c>
      <c r="AW176" s="49">
        <f>'Рейтинговая таблица организаций'!AT165</f>
        <v>0</v>
      </c>
      <c r="AX176" s="49">
        <f>'Рейтинговая таблица организаций'!AU165</f>
        <v>0</v>
      </c>
      <c r="AY176" s="49" t="s">
        <v>275</v>
      </c>
      <c r="AZ176" s="49">
        <f>'Рейтинговая таблица организаций'!AV165</f>
        <v>0</v>
      </c>
      <c r="BA176" s="49">
        <f>'Рейтинговая таблица организаций'!AW165</f>
        <v>0</v>
      </c>
    </row>
    <row r="177" spans="1:53" ht="15.75" x14ac:dyDescent="0.25">
      <c r="A177" s="110">
        <f>Лист1!A165</f>
        <v>0</v>
      </c>
      <c r="B177" s="46">
        <f>'для bus.gov.ru'!B166</f>
        <v>0</v>
      </c>
      <c r="C177" s="46">
        <f>'для bus.gov.ru'!C166</f>
        <v>0</v>
      </c>
      <c r="D177" s="46">
        <f>'для bus.gov.ru'!D166</f>
        <v>0</v>
      </c>
      <c r="E177" s="46">
        <f>'для bus.gov.ru'!E166</f>
        <v>0</v>
      </c>
      <c r="F177" s="47" t="s">
        <v>264</v>
      </c>
      <c r="G177" s="48">
        <f>'Рейтинговая таблица организаций'!D166</f>
        <v>0</v>
      </c>
      <c r="H177" s="48">
        <f>'Рейтинговая таблица организаций'!E166</f>
        <v>0</v>
      </c>
      <c r="I177" s="47" t="s">
        <v>265</v>
      </c>
      <c r="J177" s="48">
        <f>'Рейтинговая таблица организаций'!F166</f>
        <v>0</v>
      </c>
      <c r="K177" s="48">
        <f>'Рейтинговая таблица организаций'!G166</f>
        <v>0</v>
      </c>
      <c r="L177" s="49" t="str">
        <f>IF('Рейтинговая таблица организаций'!H166&lt;1,"Отсутствуют или не функционируют дистанционные способы взаимодействия",(IF('Рейтинговая таблица организаций'!H166&lt;4,"В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7" s="49">
        <f>'Рейтинговая таблица организаций'!H166</f>
        <v>0</v>
      </c>
      <c r="N177" s="49">
        <f>IF('Рейтинговая таблица организаций'!H166&lt;1,0,(IF('Рейтинговая таблица организаций'!H166&lt;4,30,100)))</f>
        <v>0</v>
      </c>
      <c r="O177" s="49" t="s">
        <v>266</v>
      </c>
      <c r="P177" s="49">
        <f>'Рейтинговая таблица организаций'!I166</f>
        <v>0</v>
      </c>
      <c r="Q177" s="49">
        <f>'Рейтинговая таблица организаций'!J166</f>
        <v>0</v>
      </c>
      <c r="R177" s="49" t="s">
        <v>267</v>
      </c>
      <c r="S177" s="49">
        <f>'Рейтинговая таблица организаций'!K166</f>
        <v>0</v>
      </c>
      <c r="T177" s="49">
        <f>'Рейтинговая таблица организаций'!L166</f>
        <v>0</v>
      </c>
      <c r="U177" s="49" t="str">
        <f>IF('Рейтинговая таблица организаций'!Q166&lt;1,"Отсутствуют комфортные условия",(IF('Рейтинговая таблица организаций'!Q166&lt;5,"Количество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7" s="49">
        <f>'Рейтинговая таблица организаций'!Q166</f>
        <v>0</v>
      </c>
      <c r="W177" s="49">
        <f>IF('Рейтинговая таблица организаций'!Q166&lt;1,0,(IF('Рейтинговая таблица организаций'!Q166&lt;4,20,100)))</f>
        <v>0</v>
      </c>
      <c r="X177" s="49" t="s">
        <v>268</v>
      </c>
      <c r="Y177" s="49">
        <f>'Рейтинговая таблица организаций'!T166</f>
        <v>0</v>
      </c>
      <c r="Z177" s="49">
        <f>'Рейтинговая таблица организаций'!U166</f>
        <v>0</v>
      </c>
      <c r="AA177" s="49" t="str">
        <f>IF('Рейтинговая таблица организаций'!Z166&lt;1,"Отсутствуют условия доступности для инвалидов",(IF('Рейтинговая таблица организаций'!Z166&lt;5,"Количество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7" s="63">
        <f>'Рейтинговая таблица организаций'!Z166</f>
        <v>0</v>
      </c>
      <c r="AC177" s="49">
        <f>IF('Рейтинговая таблица организаций'!Z166&lt;1,0,(IF('Рейтинговая таблица организаций'!Z166&lt;5,20,100)))</f>
        <v>0</v>
      </c>
      <c r="AD177" s="49" t="str">
        <f>IF('Рейтинговая таблица организаций'!AA166&lt;1,"Отсутствуют условия доступности, позволяющие инвалидам получать услуги наравне с другими",(IF('Рейтинговая таблица организаций'!AA166&lt;5,"Количество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7" s="49">
        <f>'Рейтинговая таблица организаций'!AA166</f>
        <v>0</v>
      </c>
      <c r="AF177" s="49">
        <f>IF('Рейтинговая таблица организаций'!AA166&lt;1,0,(IF('Рейтинговая таблица организаций'!AA166&lt;5,20,100)))</f>
        <v>0</v>
      </c>
      <c r="AG177" s="49" t="s">
        <v>269</v>
      </c>
      <c r="AH177" s="49">
        <f>'Рейтинговая таблица организаций'!AB166</f>
        <v>0</v>
      </c>
      <c r="AI177" s="49">
        <f>'Рейтинговая таблица организаций'!AC166</f>
        <v>0</v>
      </c>
      <c r="AJ177" s="49" t="s">
        <v>270</v>
      </c>
      <c r="AK177" s="49">
        <f>'Рейтинговая таблица организаций'!AH166</f>
        <v>0</v>
      </c>
      <c r="AL177" s="49">
        <f>'Рейтинговая таблица организаций'!AI166</f>
        <v>0</v>
      </c>
      <c r="AM177" s="49" t="s">
        <v>271</v>
      </c>
      <c r="AN177" s="49">
        <f>'Рейтинговая таблица организаций'!AJ166</f>
        <v>0</v>
      </c>
      <c r="AO177" s="49">
        <f>'Рейтинговая таблица организаций'!AK166</f>
        <v>0</v>
      </c>
      <c r="AP177" s="49" t="s">
        <v>272</v>
      </c>
      <c r="AQ177" s="49">
        <f>'Рейтинговая таблица организаций'!AL166</f>
        <v>0</v>
      </c>
      <c r="AR177" s="49">
        <f>'Рейтинговая таблица организаций'!AM166</f>
        <v>0</v>
      </c>
      <c r="AS177" s="49" t="s">
        <v>273</v>
      </c>
      <c r="AT177" s="49">
        <f>'Рейтинговая таблица организаций'!AR166</f>
        <v>0</v>
      </c>
      <c r="AU177" s="49">
        <f>'Рейтинговая таблица организаций'!AS166</f>
        <v>0</v>
      </c>
      <c r="AV177" s="49" t="s">
        <v>274</v>
      </c>
      <c r="AW177" s="49">
        <f>'Рейтинговая таблица организаций'!AT166</f>
        <v>0</v>
      </c>
      <c r="AX177" s="49">
        <f>'Рейтинговая таблица организаций'!AU166</f>
        <v>0</v>
      </c>
      <c r="AY177" s="49" t="s">
        <v>275</v>
      </c>
      <c r="AZ177" s="49">
        <f>'Рейтинговая таблица организаций'!AV166</f>
        <v>0</v>
      </c>
      <c r="BA177" s="49">
        <f>'Рейтинговая таблица организаций'!AW166</f>
        <v>0</v>
      </c>
    </row>
    <row r="178" spans="1:53" ht="15.75" x14ac:dyDescent="0.25">
      <c r="A178" s="110">
        <f>Лист1!A166</f>
        <v>0</v>
      </c>
      <c r="B178" s="46">
        <f>'для bus.gov.ru'!B167</f>
        <v>0</v>
      </c>
      <c r="C178" s="46">
        <f>'для bus.gov.ru'!C167</f>
        <v>0</v>
      </c>
      <c r="D178" s="46">
        <f>'для bus.gov.ru'!D167</f>
        <v>0</v>
      </c>
      <c r="E178" s="46">
        <f>'для bus.gov.ru'!E167</f>
        <v>0</v>
      </c>
      <c r="F178" s="47" t="s">
        <v>264</v>
      </c>
      <c r="G178" s="48">
        <f>'Рейтинговая таблица организаций'!D167</f>
        <v>0</v>
      </c>
      <c r="H178" s="48">
        <f>'Рейтинговая таблица организаций'!E167</f>
        <v>0</v>
      </c>
      <c r="I178" s="47" t="s">
        <v>265</v>
      </c>
      <c r="J178" s="48">
        <f>'Рейтинговая таблица организаций'!F167</f>
        <v>0</v>
      </c>
      <c r="K178" s="48">
        <f>'Рейтинговая таблица организаций'!G167</f>
        <v>0</v>
      </c>
      <c r="L178" s="49" t="str">
        <f>IF('Рейтинговая таблица организаций'!H167&lt;1,"Отсутствуют или не функционируют дистанционные способы взаимодействия",(IF('Рейтинговая таблица организаций'!H167&lt;4,"В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8" s="49">
        <f>'Рейтинговая таблица организаций'!H167</f>
        <v>0</v>
      </c>
      <c r="N178" s="49">
        <f>IF('Рейтинговая таблица организаций'!H167&lt;1,0,(IF('Рейтинговая таблица организаций'!H167&lt;4,30,100)))</f>
        <v>0</v>
      </c>
      <c r="O178" s="49" t="s">
        <v>266</v>
      </c>
      <c r="P178" s="49">
        <f>'Рейтинговая таблица организаций'!I167</f>
        <v>0</v>
      </c>
      <c r="Q178" s="49">
        <f>'Рейтинговая таблица организаций'!J167</f>
        <v>0</v>
      </c>
      <c r="R178" s="49" t="s">
        <v>267</v>
      </c>
      <c r="S178" s="49">
        <f>'Рейтинговая таблица организаций'!K167</f>
        <v>0</v>
      </c>
      <c r="T178" s="49">
        <f>'Рейтинговая таблица организаций'!L167</f>
        <v>0</v>
      </c>
      <c r="U178" s="49" t="str">
        <f>IF('Рейтинговая таблица организаций'!Q167&lt;1,"Отсутствуют комфортные условия",(IF('Рейтинговая таблица организаций'!Q167&lt;5,"Количество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8" s="49">
        <f>'Рейтинговая таблица организаций'!Q167</f>
        <v>0</v>
      </c>
      <c r="W178" s="49">
        <f>IF('Рейтинговая таблица организаций'!Q167&lt;1,0,(IF('Рейтинговая таблица организаций'!Q167&lt;4,20,100)))</f>
        <v>0</v>
      </c>
      <c r="X178" s="49" t="s">
        <v>268</v>
      </c>
      <c r="Y178" s="49">
        <f>'Рейтинговая таблица организаций'!T167</f>
        <v>0</v>
      </c>
      <c r="Z178" s="49">
        <f>'Рейтинговая таблица организаций'!U167</f>
        <v>0</v>
      </c>
      <c r="AA178" s="49" t="str">
        <f>IF('Рейтинговая таблица организаций'!Z167&lt;1,"Отсутствуют условия доступности для инвалидов",(IF('Рейтинговая таблица организаций'!Z167&lt;5,"Количество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8" s="63">
        <f>'Рейтинговая таблица организаций'!Z167</f>
        <v>0</v>
      </c>
      <c r="AC178" s="49">
        <f>IF('Рейтинговая таблица организаций'!Z167&lt;1,0,(IF('Рейтинговая таблица организаций'!Z167&lt;5,20,100)))</f>
        <v>0</v>
      </c>
      <c r="AD178" s="49" t="str">
        <f>IF('Рейтинговая таблица организаций'!AA167&lt;1,"Отсутствуют условия доступности, позволяющие инвалидам получать услуги наравне с другими",(IF('Рейтинговая таблица организаций'!AA167&lt;5,"Количество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8" s="49">
        <f>'Рейтинговая таблица организаций'!AA167</f>
        <v>0</v>
      </c>
      <c r="AF178" s="49">
        <f>IF('Рейтинговая таблица организаций'!AA167&lt;1,0,(IF('Рейтинговая таблица организаций'!AA167&lt;5,20,100)))</f>
        <v>0</v>
      </c>
      <c r="AG178" s="49" t="s">
        <v>269</v>
      </c>
      <c r="AH178" s="49">
        <f>'Рейтинговая таблица организаций'!AB167</f>
        <v>0</v>
      </c>
      <c r="AI178" s="49">
        <f>'Рейтинговая таблица организаций'!AC167</f>
        <v>0</v>
      </c>
      <c r="AJ178" s="49" t="s">
        <v>270</v>
      </c>
      <c r="AK178" s="49">
        <f>'Рейтинговая таблица организаций'!AH167</f>
        <v>0</v>
      </c>
      <c r="AL178" s="49">
        <f>'Рейтинговая таблица организаций'!AI167</f>
        <v>0</v>
      </c>
      <c r="AM178" s="49" t="s">
        <v>271</v>
      </c>
      <c r="AN178" s="49">
        <f>'Рейтинговая таблица организаций'!AJ167</f>
        <v>0</v>
      </c>
      <c r="AO178" s="49">
        <f>'Рейтинговая таблица организаций'!AK167</f>
        <v>0</v>
      </c>
      <c r="AP178" s="49" t="s">
        <v>272</v>
      </c>
      <c r="AQ178" s="49">
        <f>'Рейтинговая таблица организаций'!AL167</f>
        <v>0</v>
      </c>
      <c r="AR178" s="49">
        <f>'Рейтинговая таблица организаций'!AM167</f>
        <v>0</v>
      </c>
      <c r="AS178" s="49" t="s">
        <v>273</v>
      </c>
      <c r="AT178" s="49">
        <f>'Рейтинговая таблица организаций'!AR167</f>
        <v>0</v>
      </c>
      <c r="AU178" s="49">
        <f>'Рейтинговая таблица организаций'!AS167</f>
        <v>0</v>
      </c>
      <c r="AV178" s="49" t="s">
        <v>274</v>
      </c>
      <c r="AW178" s="49">
        <f>'Рейтинговая таблица организаций'!AT167</f>
        <v>0</v>
      </c>
      <c r="AX178" s="49">
        <f>'Рейтинговая таблица организаций'!AU167</f>
        <v>0</v>
      </c>
      <c r="AY178" s="49" t="s">
        <v>275</v>
      </c>
      <c r="AZ178" s="49">
        <f>'Рейтинговая таблица организаций'!AV167</f>
        <v>0</v>
      </c>
      <c r="BA178" s="49">
        <f>'Рейтинговая таблица организаций'!AW167</f>
        <v>0</v>
      </c>
    </row>
    <row r="179" spans="1:53" ht="15.75" x14ac:dyDescent="0.25">
      <c r="A179" s="110">
        <f>Лист1!A167</f>
        <v>0</v>
      </c>
      <c r="B179" s="46">
        <f>'для bus.gov.ru'!B168</f>
        <v>0</v>
      </c>
      <c r="C179" s="46">
        <f>'для bus.gov.ru'!C168</f>
        <v>0</v>
      </c>
      <c r="D179" s="46">
        <f>'для bus.gov.ru'!D168</f>
        <v>0</v>
      </c>
      <c r="E179" s="46">
        <f>'для bus.gov.ru'!E168</f>
        <v>0</v>
      </c>
      <c r="F179" s="47" t="s">
        <v>264</v>
      </c>
      <c r="G179" s="48">
        <f>'Рейтинговая таблица организаций'!D168</f>
        <v>0</v>
      </c>
      <c r="H179" s="48">
        <f>'Рейтинговая таблица организаций'!E168</f>
        <v>0</v>
      </c>
      <c r="I179" s="47" t="s">
        <v>265</v>
      </c>
      <c r="J179" s="48">
        <f>'Рейтинговая таблица организаций'!F168</f>
        <v>0</v>
      </c>
      <c r="K179" s="48">
        <f>'Рейтинговая таблица организаций'!G168</f>
        <v>0</v>
      </c>
      <c r="L179" s="49" t="str">
        <f>IF('Рейтинговая таблица организаций'!H168&lt;1,"Отсутствуют или не функционируют дистанционные способы взаимодействия",(IF('Рейтинговая таблица организаций'!H168&lt;4,"В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79" s="49">
        <f>'Рейтинговая таблица организаций'!H168</f>
        <v>0</v>
      </c>
      <c r="N179" s="49">
        <f>IF('Рейтинговая таблица организаций'!H168&lt;1,0,(IF('Рейтинговая таблица организаций'!H168&lt;4,30,100)))</f>
        <v>0</v>
      </c>
      <c r="O179" s="49" t="s">
        <v>266</v>
      </c>
      <c r="P179" s="49">
        <f>'Рейтинговая таблица организаций'!I168</f>
        <v>0</v>
      </c>
      <c r="Q179" s="49">
        <f>'Рейтинговая таблица организаций'!J168</f>
        <v>0</v>
      </c>
      <c r="R179" s="49" t="s">
        <v>267</v>
      </c>
      <c r="S179" s="49">
        <f>'Рейтинговая таблица организаций'!K168</f>
        <v>0</v>
      </c>
      <c r="T179" s="49">
        <f>'Рейтинговая таблица организаций'!L168</f>
        <v>0</v>
      </c>
      <c r="U179" s="49" t="str">
        <f>IF('Рейтинговая таблица организаций'!Q168&lt;1,"Отсутствуют комфортные условия",(IF('Рейтинговая таблица организаций'!Q168&lt;5,"Количество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79" s="49">
        <f>'Рейтинговая таблица организаций'!Q168</f>
        <v>0</v>
      </c>
      <c r="W179" s="49">
        <f>IF('Рейтинговая таблица организаций'!Q168&lt;1,0,(IF('Рейтинговая таблица организаций'!Q168&lt;4,20,100)))</f>
        <v>0</v>
      </c>
      <c r="X179" s="49" t="s">
        <v>268</v>
      </c>
      <c r="Y179" s="49">
        <f>'Рейтинговая таблица организаций'!T168</f>
        <v>0</v>
      </c>
      <c r="Z179" s="49">
        <f>'Рейтинговая таблица организаций'!U168</f>
        <v>0</v>
      </c>
      <c r="AA179" s="49" t="str">
        <f>IF('Рейтинговая таблица организаций'!Z168&lt;1,"Отсутствуют условия доступности для инвалидов",(IF('Рейтинговая таблица организаций'!Z168&lt;5,"Количество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79" s="63">
        <f>'Рейтинговая таблица организаций'!Z168</f>
        <v>0</v>
      </c>
      <c r="AC179" s="49">
        <f>IF('Рейтинговая таблица организаций'!Z168&lt;1,0,(IF('Рейтинговая таблица организаций'!Z168&lt;5,20,100)))</f>
        <v>0</v>
      </c>
      <c r="AD179" s="49" t="str">
        <f>IF('Рейтинговая таблица организаций'!AA168&lt;1,"Отсутствуют условия доступности, позволяющие инвалидам получать услуги наравне с другими",(IF('Рейтинговая таблица организаций'!AA168&lt;5,"Количество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79" s="49">
        <f>'Рейтинговая таблица организаций'!AA168</f>
        <v>0</v>
      </c>
      <c r="AF179" s="49">
        <f>IF('Рейтинговая таблица организаций'!AA168&lt;1,0,(IF('Рейтинговая таблица организаций'!AA168&lt;5,20,100)))</f>
        <v>0</v>
      </c>
      <c r="AG179" s="49" t="s">
        <v>269</v>
      </c>
      <c r="AH179" s="49">
        <f>'Рейтинговая таблица организаций'!AB168</f>
        <v>0</v>
      </c>
      <c r="AI179" s="49">
        <f>'Рейтинговая таблица организаций'!AC168</f>
        <v>0</v>
      </c>
      <c r="AJ179" s="49" t="s">
        <v>270</v>
      </c>
      <c r="AK179" s="49">
        <f>'Рейтинговая таблица организаций'!AH168</f>
        <v>0</v>
      </c>
      <c r="AL179" s="49">
        <f>'Рейтинговая таблица организаций'!AI168</f>
        <v>0</v>
      </c>
      <c r="AM179" s="49" t="s">
        <v>271</v>
      </c>
      <c r="AN179" s="49">
        <f>'Рейтинговая таблица организаций'!AJ168</f>
        <v>0</v>
      </c>
      <c r="AO179" s="49">
        <f>'Рейтинговая таблица организаций'!AK168</f>
        <v>0</v>
      </c>
      <c r="AP179" s="49" t="s">
        <v>272</v>
      </c>
      <c r="AQ179" s="49">
        <f>'Рейтинговая таблица организаций'!AL168</f>
        <v>0</v>
      </c>
      <c r="AR179" s="49">
        <f>'Рейтинговая таблица организаций'!AM168</f>
        <v>0</v>
      </c>
      <c r="AS179" s="49" t="s">
        <v>273</v>
      </c>
      <c r="AT179" s="49">
        <f>'Рейтинговая таблица организаций'!AR168</f>
        <v>0</v>
      </c>
      <c r="AU179" s="49">
        <f>'Рейтинговая таблица организаций'!AS168</f>
        <v>0</v>
      </c>
      <c r="AV179" s="49" t="s">
        <v>274</v>
      </c>
      <c r="AW179" s="49">
        <f>'Рейтинговая таблица организаций'!AT168</f>
        <v>0</v>
      </c>
      <c r="AX179" s="49">
        <f>'Рейтинговая таблица организаций'!AU168</f>
        <v>0</v>
      </c>
      <c r="AY179" s="49" t="s">
        <v>275</v>
      </c>
      <c r="AZ179" s="49">
        <f>'Рейтинговая таблица организаций'!AV168</f>
        <v>0</v>
      </c>
      <c r="BA179" s="49">
        <f>'Рейтинговая таблица организаций'!AW168</f>
        <v>0</v>
      </c>
    </row>
    <row r="180" spans="1:53" ht="15.75" x14ac:dyDescent="0.25">
      <c r="A180" s="110">
        <f>Лист1!A168</f>
        <v>0</v>
      </c>
      <c r="B180" s="46">
        <f>'для bus.gov.ru'!B169</f>
        <v>0</v>
      </c>
      <c r="C180" s="46">
        <f>'для bus.gov.ru'!C169</f>
        <v>0</v>
      </c>
      <c r="D180" s="46">
        <f>'для bus.gov.ru'!D169</f>
        <v>0</v>
      </c>
      <c r="E180" s="46">
        <f>'для bus.gov.ru'!E169</f>
        <v>0</v>
      </c>
      <c r="F180" s="47" t="s">
        <v>264</v>
      </c>
      <c r="G180" s="48">
        <f>'Рейтинговая таблица организаций'!D169</f>
        <v>0</v>
      </c>
      <c r="H180" s="48">
        <f>'Рейтинговая таблица организаций'!E169</f>
        <v>0</v>
      </c>
      <c r="I180" s="47" t="s">
        <v>265</v>
      </c>
      <c r="J180" s="48">
        <f>'Рейтинговая таблица организаций'!F169</f>
        <v>0</v>
      </c>
      <c r="K180" s="48">
        <f>'Рейтинговая таблица организаций'!G169</f>
        <v>0</v>
      </c>
      <c r="L180" s="49" t="str">
        <f>IF('Рейтинговая таблица организаций'!H169&lt;1,"Отсутствуют или не функционируют дистанционные способы взаимодействия",(IF('Рейтинговая таблица организаций'!H169&lt;4,"В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0" s="49">
        <f>'Рейтинговая таблица организаций'!H169</f>
        <v>0</v>
      </c>
      <c r="N180" s="49">
        <f>IF('Рейтинговая таблица организаций'!H169&lt;1,0,(IF('Рейтинговая таблица организаций'!H169&lt;4,30,100)))</f>
        <v>0</v>
      </c>
      <c r="O180" s="49" t="s">
        <v>266</v>
      </c>
      <c r="P180" s="49">
        <f>'Рейтинговая таблица организаций'!I169</f>
        <v>0</v>
      </c>
      <c r="Q180" s="49">
        <f>'Рейтинговая таблица организаций'!J169</f>
        <v>0</v>
      </c>
      <c r="R180" s="49" t="s">
        <v>267</v>
      </c>
      <c r="S180" s="49">
        <f>'Рейтинговая таблица организаций'!K169</f>
        <v>0</v>
      </c>
      <c r="T180" s="49">
        <f>'Рейтинговая таблица организаций'!L169</f>
        <v>0</v>
      </c>
      <c r="U180" s="49" t="str">
        <f>IF('Рейтинговая таблица организаций'!Q169&lt;1,"Отсутствуют комфортные условия",(IF('Рейтинговая таблица организаций'!Q169&lt;5,"Количество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0" s="49">
        <f>'Рейтинговая таблица организаций'!Q169</f>
        <v>0</v>
      </c>
      <c r="W180" s="49">
        <f>IF('Рейтинговая таблица организаций'!Q169&lt;1,0,(IF('Рейтинговая таблица организаций'!Q169&lt;4,20,100)))</f>
        <v>0</v>
      </c>
      <c r="X180" s="49" t="s">
        <v>268</v>
      </c>
      <c r="Y180" s="49">
        <f>'Рейтинговая таблица организаций'!T169</f>
        <v>0</v>
      </c>
      <c r="Z180" s="49">
        <f>'Рейтинговая таблица организаций'!U169</f>
        <v>0</v>
      </c>
      <c r="AA180" s="49" t="str">
        <f>IF('Рейтинговая таблица организаций'!Z169&lt;1,"Отсутствуют условия доступности для инвалидов",(IF('Рейтинговая таблица организаций'!Z169&lt;5,"Количество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0" s="63">
        <f>'Рейтинговая таблица организаций'!Z169</f>
        <v>0</v>
      </c>
      <c r="AC180" s="49">
        <f>IF('Рейтинговая таблица организаций'!Z169&lt;1,0,(IF('Рейтинговая таблица организаций'!Z169&lt;5,20,100)))</f>
        <v>0</v>
      </c>
      <c r="AD180" s="49" t="str">
        <f>IF('Рейтинговая таблица организаций'!AA169&lt;1,"Отсутствуют условия доступности, позволяющие инвалидам получать услуги наравне с другими",(IF('Рейтинговая таблица организаций'!AA169&lt;5,"Количество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0" s="49">
        <f>'Рейтинговая таблица организаций'!AA169</f>
        <v>0</v>
      </c>
      <c r="AF180" s="49">
        <f>IF('Рейтинговая таблица организаций'!AA169&lt;1,0,(IF('Рейтинговая таблица организаций'!AA169&lt;5,20,100)))</f>
        <v>0</v>
      </c>
      <c r="AG180" s="49" t="s">
        <v>269</v>
      </c>
      <c r="AH180" s="49">
        <f>'Рейтинговая таблица организаций'!AB169</f>
        <v>0</v>
      </c>
      <c r="AI180" s="49">
        <f>'Рейтинговая таблица организаций'!AC169</f>
        <v>0</v>
      </c>
      <c r="AJ180" s="49" t="s">
        <v>270</v>
      </c>
      <c r="AK180" s="49">
        <f>'Рейтинговая таблица организаций'!AH169</f>
        <v>0</v>
      </c>
      <c r="AL180" s="49">
        <f>'Рейтинговая таблица организаций'!AI169</f>
        <v>0</v>
      </c>
      <c r="AM180" s="49" t="s">
        <v>271</v>
      </c>
      <c r="AN180" s="49">
        <f>'Рейтинговая таблица организаций'!AJ169</f>
        <v>0</v>
      </c>
      <c r="AO180" s="49">
        <f>'Рейтинговая таблица организаций'!AK169</f>
        <v>0</v>
      </c>
      <c r="AP180" s="49" t="s">
        <v>272</v>
      </c>
      <c r="AQ180" s="49">
        <f>'Рейтинговая таблица организаций'!AL169</f>
        <v>0</v>
      </c>
      <c r="AR180" s="49">
        <f>'Рейтинговая таблица организаций'!AM169</f>
        <v>0</v>
      </c>
      <c r="AS180" s="49" t="s">
        <v>273</v>
      </c>
      <c r="AT180" s="49">
        <f>'Рейтинговая таблица организаций'!AR169</f>
        <v>0</v>
      </c>
      <c r="AU180" s="49">
        <f>'Рейтинговая таблица организаций'!AS169</f>
        <v>0</v>
      </c>
      <c r="AV180" s="49" t="s">
        <v>274</v>
      </c>
      <c r="AW180" s="49">
        <f>'Рейтинговая таблица организаций'!AT169</f>
        <v>0</v>
      </c>
      <c r="AX180" s="49">
        <f>'Рейтинговая таблица организаций'!AU169</f>
        <v>0</v>
      </c>
      <c r="AY180" s="49" t="s">
        <v>275</v>
      </c>
      <c r="AZ180" s="49">
        <f>'Рейтинговая таблица организаций'!AV169</f>
        <v>0</v>
      </c>
      <c r="BA180" s="49">
        <f>'Рейтинговая таблица организаций'!AW169</f>
        <v>0</v>
      </c>
    </row>
    <row r="181" spans="1:53" ht="15.75" x14ac:dyDescent="0.25">
      <c r="A181" s="110">
        <f>Лист1!A169</f>
        <v>0</v>
      </c>
      <c r="B181" s="46">
        <f>'для bus.gov.ru'!B170</f>
        <v>0</v>
      </c>
      <c r="C181" s="46">
        <f>'для bus.gov.ru'!C170</f>
        <v>0</v>
      </c>
      <c r="D181" s="46">
        <f>'для bus.gov.ru'!D170</f>
        <v>0</v>
      </c>
      <c r="E181" s="46">
        <f>'для bus.gov.ru'!E170</f>
        <v>0</v>
      </c>
      <c r="F181" s="47" t="s">
        <v>264</v>
      </c>
      <c r="G181" s="48">
        <f>'Рейтинговая таблица организаций'!D170</f>
        <v>0</v>
      </c>
      <c r="H181" s="48">
        <f>'Рейтинговая таблица организаций'!E170</f>
        <v>0</v>
      </c>
      <c r="I181" s="47" t="s">
        <v>265</v>
      </c>
      <c r="J181" s="48">
        <f>'Рейтинговая таблица организаций'!F170</f>
        <v>0</v>
      </c>
      <c r="K181" s="48">
        <f>'Рейтинговая таблица организаций'!G170</f>
        <v>0</v>
      </c>
      <c r="L181" s="49" t="str">
        <f>IF('Рейтинговая таблица организаций'!H170&lt;1,"Отсутствуют или не функционируют дистанционные способы взаимодействия",(IF('Рейтинговая таблица организаций'!H170&lt;4,"В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1" s="49">
        <f>'Рейтинговая таблица организаций'!H170</f>
        <v>0</v>
      </c>
      <c r="N181" s="49">
        <f>IF('Рейтинговая таблица организаций'!H170&lt;1,0,(IF('Рейтинговая таблица организаций'!H170&lt;4,30,100)))</f>
        <v>0</v>
      </c>
      <c r="O181" s="49" t="s">
        <v>266</v>
      </c>
      <c r="P181" s="49">
        <f>'Рейтинговая таблица организаций'!I170</f>
        <v>0</v>
      </c>
      <c r="Q181" s="49">
        <f>'Рейтинговая таблица организаций'!J170</f>
        <v>0</v>
      </c>
      <c r="R181" s="49" t="s">
        <v>267</v>
      </c>
      <c r="S181" s="49">
        <f>'Рейтинговая таблица организаций'!K170</f>
        <v>0</v>
      </c>
      <c r="T181" s="49">
        <f>'Рейтинговая таблица организаций'!L170</f>
        <v>0</v>
      </c>
      <c r="U181" s="49" t="str">
        <f>IF('Рейтинговая таблица организаций'!Q170&lt;1,"Отсутствуют комфортные условия",(IF('Рейтинговая таблица организаций'!Q170&lt;5,"Количество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1" s="49">
        <f>'Рейтинговая таблица организаций'!Q170</f>
        <v>0</v>
      </c>
      <c r="W181" s="49">
        <f>IF('Рейтинговая таблица организаций'!Q170&lt;1,0,(IF('Рейтинговая таблица организаций'!Q170&lt;4,20,100)))</f>
        <v>0</v>
      </c>
      <c r="X181" s="49" t="s">
        <v>268</v>
      </c>
      <c r="Y181" s="49">
        <f>'Рейтинговая таблица организаций'!T170</f>
        <v>0</v>
      </c>
      <c r="Z181" s="49">
        <f>'Рейтинговая таблица организаций'!U170</f>
        <v>0</v>
      </c>
      <c r="AA181" s="49" t="str">
        <f>IF('Рейтинговая таблица организаций'!Z170&lt;1,"Отсутствуют условия доступности для инвалидов",(IF('Рейтинговая таблица организаций'!Z170&lt;5,"Количество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1" s="63">
        <f>'Рейтинговая таблица организаций'!Z170</f>
        <v>0</v>
      </c>
      <c r="AC181" s="49">
        <f>IF('Рейтинговая таблица организаций'!Z170&lt;1,0,(IF('Рейтинговая таблица организаций'!Z170&lt;5,20,100)))</f>
        <v>0</v>
      </c>
      <c r="AD181" s="49" t="str">
        <f>IF('Рейтинговая таблица организаций'!AA170&lt;1,"Отсутствуют условия доступности, позволяющие инвалидам получать услуги наравне с другими",(IF('Рейтинговая таблица организаций'!AA170&lt;5,"Количество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1" s="49">
        <f>'Рейтинговая таблица организаций'!AA170</f>
        <v>0</v>
      </c>
      <c r="AF181" s="49">
        <f>IF('Рейтинговая таблица организаций'!AA170&lt;1,0,(IF('Рейтинговая таблица организаций'!AA170&lt;5,20,100)))</f>
        <v>0</v>
      </c>
      <c r="AG181" s="49" t="s">
        <v>269</v>
      </c>
      <c r="AH181" s="49">
        <f>'Рейтинговая таблица организаций'!AB170</f>
        <v>0</v>
      </c>
      <c r="AI181" s="49">
        <f>'Рейтинговая таблица организаций'!AC170</f>
        <v>0</v>
      </c>
      <c r="AJ181" s="49" t="s">
        <v>270</v>
      </c>
      <c r="AK181" s="49">
        <f>'Рейтинговая таблица организаций'!AH170</f>
        <v>0</v>
      </c>
      <c r="AL181" s="49">
        <f>'Рейтинговая таблица организаций'!AI170</f>
        <v>0</v>
      </c>
      <c r="AM181" s="49" t="s">
        <v>271</v>
      </c>
      <c r="AN181" s="49">
        <f>'Рейтинговая таблица организаций'!AJ170</f>
        <v>0</v>
      </c>
      <c r="AO181" s="49">
        <f>'Рейтинговая таблица организаций'!AK170</f>
        <v>0</v>
      </c>
      <c r="AP181" s="49" t="s">
        <v>272</v>
      </c>
      <c r="AQ181" s="49">
        <f>'Рейтинговая таблица организаций'!AL170</f>
        <v>0</v>
      </c>
      <c r="AR181" s="49">
        <f>'Рейтинговая таблица организаций'!AM170</f>
        <v>0</v>
      </c>
      <c r="AS181" s="49" t="s">
        <v>273</v>
      </c>
      <c r="AT181" s="49">
        <f>'Рейтинговая таблица организаций'!AR170</f>
        <v>0</v>
      </c>
      <c r="AU181" s="49">
        <f>'Рейтинговая таблица организаций'!AS170</f>
        <v>0</v>
      </c>
      <c r="AV181" s="49" t="s">
        <v>274</v>
      </c>
      <c r="AW181" s="49">
        <f>'Рейтинговая таблица организаций'!AT170</f>
        <v>0</v>
      </c>
      <c r="AX181" s="49">
        <f>'Рейтинговая таблица организаций'!AU170</f>
        <v>0</v>
      </c>
      <c r="AY181" s="49" t="s">
        <v>275</v>
      </c>
      <c r="AZ181" s="49">
        <f>'Рейтинговая таблица организаций'!AV170</f>
        <v>0</v>
      </c>
      <c r="BA181" s="49">
        <f>'Рейтинговая таблица организаций'!AW170</f>
        <v>0</v>
      </c>
    </row>
    <row r="182" spans="1:53" ht="15.75" x14ac:dyDescent="0.25">
      <c r="A182" s="110">
        <f>Лист1!A170</f>
        <v>0</v>
      </c>
      <c r="B182" s="46">
        <f>'для bus.gov.ru'!B171</f>
        <v>0</v>
      </c>
      <c r="C182" s="46">
        <f>'для bus.gov.ru'!C171</f>
        <v>0</v>
      </c>
      <c r="D182" s="46">
        <f>'для bus.gov.ru'!D171</f>
        <v>0</v>
      </c>
      <c r="E182" s="46">
        <f>'для bus.gov.ru'!E171</f>
        <v>0</v>
      </c>
      <c r="F182" s="47" t="s">
        <v>264</v>
      </c>
      <c r="G182" s="48">
        <f>'Рейтинговая таблица организаций'!D171</f>
        <v>0</v>
      </c>
      <c r="H182" s="48">
        <f>'Рейтинговая таблица организаций'!E171</f>
        <v>0</v>
      </c>
      <c r="I182" s="47" t="s">
        <v>265</v>
      </c>
      <c r="J182" s="48">
        <f>'Рейтинговая таблица организаций'!F171</f>
        <v>0</v>
      </c>
      <c r="K182" s="48">
        <f>'Рейтинговая таблица организаций'!G171</f>
        <v>0</v>
      </c>
      <c r="L182" s="49" t="str">
        <f>IF('Рейтинговая таблица организаций'!H171&lt;1,"Отсутствуют или не функционируют дистанционные способы взаимодействия",(IF('Рейтинговая таблица организаций'!H171&lt;4,"В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2" s="49">
        <f>'Рейтинговая таблица организаций'!H171</f>
        <v>0</v>
      </c>
      <c r="N182" s="49">
        <f>IF('Рейтинговая таблица организаций'!H171&lt;1,0,(IF('Рейтинговая таблица организаций'!H171&lt;4,30,100)))</f>
        <v>0</v>
      </c>
      <c r="O182" s="49" t="s">
        <v>266</v>
      </c>
      <c r="P182" s="49">
        <f>'Рейтинговая таблица организаций'!I171</f>
        <v>0</v>
      </c>
      <c r="Q182" s="49">
        <f>'Рейтинговая таблица организаций'!J171</f>
        <v>0</v>
      </c>
      <c r="R182" s="49" t="s">
        <v>267</v>
      </c>
      <c r="S182" s="49">
        <f>'Рейтинговая таблица организаций'!K171</f>
        <v>0</v>
      </c>
      <c r="T182" s="49">
        <f>'Рейтинговая таблица организаций'!L171</f>
        <v>0</v>
      </c>
      <c r="U182" s="49" t="str">
        <f>IF('Рейтинговая таблица организаций'!Q171&lt;1,"Отсутствуют комфортные условия",(IF('Рейтинговая таблица организаций'!Q171&lt;5,"Количество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2" s="49">
        <f>'Рейтинговая таблица организаций'!Q171</f>
        <v>0</v>
      </c>
      <c r="W182" s="49">
        <f>IF('Рейтинговая таблица организаций'!Q171&lt;1,0,(IF('Рейтинговая таблица организаций'!Q171&lt;4,20,100)))</f>
        <v>0</v>
      </c>
      <c r="X182" s="49" t="s">
        <v>268</v>
      </c>
      <c r="Y182" s="49">
        <f>'Рейтинговая таблица организаций'!T171</f>
        <v>0</v>
      </c>
      <c r="Z182" s="49">
        <f>'Рейтинговая таблица организаций'!U171</f>
        <v>0</v>
      </c>
      <c r="AA182" s="49" t="str">
        <f>IF('Рейтинговая таблица организаций'!Z171&lt;1,"Отсутствуют условия доступности для инвалидов",(IF('Рейтинговая таблица организаций'!Z171&lt;5,"Количество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2" s="63">
        <f>'Рейтинговая таблица организаций'!Z171</f>
        <v>0</v>
      </c>
      <c r="AC182" s="49">
        <f>IF('Рейтинговая таблица организаций'!Z171&lt;1,0,(IF('Рейтинговая таблица организаций'!Z171&lt;5,20,100)))</f>
        <v>0</v>
      </c>
      <c r="AD182" s="49" t="str">
        <f>IF('Рейтинговая таблица организаций'!AA171&lt;1,"Отсутствуют условия доступности, позволяющие инвалидам получать услуги наравне с другими",(IF('Рейтинговая таблица организаций'!AA171&lt;5,"Количество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2" s="49">
        <f>'Рейтинговая таблица организаций'!AA171</f>
        <v>0</v>
      </c>
      <c r="AF182" s="49">
        <f>IF('Рейтинговая таблица организаций'!AA171&lt;1,0,(IF('Рейтинговая таблица организаций'!AA171&lt;5,20,100)))</f>
        <v>0</v>
      </c>
      <c r="AG182" s="49" t="s">
        <v>269</v>
      </c>
      <c r="AH182" s="49">
        <f>'Рейтинговая таблица организаций'!AB171</f>
        <v>0</v>
      </c>
      <c r="AI182" s="49">
        <f>'Рейтинговая таблица организаций'!AC171</f>
        <v>0</v>
      </c>
      <c r="AJ182" s="49" t="s">
        <v>270</v>
      </c>
      <c r="AK182" s="49">
        <f>'Рейтинговая таблица организаций'!AH171</f>
        <v>0</v>
      </c>
      <c r="AL182" s="49">
        <f>'Рейтинговая таблица организаций'!AI171</f>
        <v>0</v>
      </c>
      <c r="AM182" s="49" t="s">
        <v>271</v>
      </c>
      <c r="AN182" s="49">
        <f>'Рейтинговая таблица организаций'!AJ171</f>
        <v>0</v>
      </c>
      <c r="AO182" s="49">
        <f>'Рейтинговая таблица организаций'!AK171</f>
        <v>0</v>
      </c>
      <c r="AP182" s="49" t="s">
        <v>272</v>
      </c>
      <c r="AQ182" s="49">
        <f>'Рейтинговая таблица организаций'!AL171</f>
        <v>0</v>
      </c>
      <c r="AR182" s="49">
        <f>'Рейтинговая таблица организаций'!AM171</f>
        <v>0</v>
      </c>
      <c r="AS182" s="49" t="s">
        <v>273</v>
      </c>
      <c r="AT182" s="49">
        <f>'Рейтинговая таблица организаций'!AR171</f>
        <v>0</v>
      </c>
      <c r="AU182" s="49">
        <f>'Рейтинговая таблица организаций'!AS171</f>
        <v>0</v>
      </c>
      <c r="AV182" s="49" t="s">
        <v>274</v>
      </c>
      <c r="AW182" s="49">
        <f>'Рейтинговая таблица организаций'!AT171</f>
        <v>0</v>
      </c>
      <c r="AX182" s="49">
        <f>'Рейтинговая таблица организаций'!AU171</f>
        <v>0</v>
      </c>
      <c r="AY182" s="49" t="s">
        <v>275</v>
      </c>
      <c r="AZ182" s="49">
        <f>'Рейтинговая таблица организаций'!AV171</f>
        <v>0</v>
      </c>
      <c r="BA182" s="49">
        <f>'Рейтинговая таблица организаций'!AW171</f>
        <v>0</v>
      </c>
    </row>
    <row r="183" spans="1:53" ht="15.75" x14ac:dyDescent="0.25">
      <c r="A183" s="110">
        <f>Лист1!A171</f>
        <v>0</v>
      </c>
      <c r="B183" s="46">
        <f>'для bus.gov.ru'!B172</f>
        <v>0</v>
      </c>
      <c r="C183" s="46">
        <f>'для bus.gov.ru'!C172</f>
        <v>0</v>
      </c>
      <c r="D183" s="46">
        <f>'для bus.gov.ru'!D172</f>
        <v>0</v>
      </c>
      <c r="E183" s="46">
        <f>'для bus.gov.ru'!E172</f>
        <v>0</v>
      </c>
      <c r="F183" s="47" t="s">
        <v>264</v>
      </c>
      <c r="G183" s="48">
        <f>'Рейтинговая таблица организаций'!D172</f>
        <v>0</v>
      </c>
      <c r="H183" s="48">
        <f>'Рейтинговая таблица организаций'!E172</f>
        <v>0</v>
      </c>
      <c r="I183" s="47" t="s">
        <v>265</v>
      </c>
      <c r="J183" s="48">
        <f>'Рейтинговая таблица организаций'!F172</f>
        <v>0</v>
      </c>
      <c r="K183" s="48">
        <f>'Рейтинговая таблица организаций'!G172</f>
        <v>0</v>
      </c>
      <c r="L183" s="49" t="str">
        <f>IF('Рейтинговая таблица организаций'!H172&lt;1,"Отсутствуют или не функционируют дистанционные способы взаимодействия",(IF('Рейтинговая таблица организаций'!H172&lt;4,"В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3" s="49">
        <f>'Рейтинговая таблица организаций'!H172</f>
        <v>0</v>
      </c>
      <c r="N183" s="49">
        <f>IF('Рейтинговая таблица организаций'!H172&lt;1,0,(IF('Рейтинговая таблица организаций'!H172&lt;4,30,100)))</f>
        <v>0</v>
      </c>
      <c r="O183" s="49" t="s">
        <v>266</v>
      </c>
      <c r="P183" s="49">
        <f>'Рейтинговая таблица организаций'!I172</f>
        <v>0</v>
      </c>
      <c r="Q183" s="49">
        <f>'Рейтинговая таблица организаций'!J172</f>
        <v>0</v>
      </c>
      <c r="R183" s="49" t="s">
        <v>267</v>
      </c>
      <c r="S183" s="49">
        <f>'Рейтинговая таблица организаций'!K172</f>
        <v>0</v>
      </c>
      <c r="T183" s="49">
        <f>'Рейтинговая таблица организаций'!L172</f>
        <v>0</v>
      </c>
      <c r="U183" s="49" t="str">
        <f>IF('Рейтинговая таблица организаций'!Q172&lt;1,"Отсутствуют комфортные условия",(IF('Рейтинговая таблица организаций'!Q172&lt;5,"Количество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3" s="49">
        <f>'Рейтинговая таблица организаций'!Q172</f>
        <v>0</v>
      </c>
      <c r="W183" s="49">
        <f>IF('Рейтинговая таблица организаций'!Q172&lt;1,0,(IF('Рейтинговая таблица организаций'!Q172&lt;4,20,100)))</f>
        <v>0</v>
      </c>
      <c r="X183" s="49" t="s">
        <v>268</v>
      </c>
      <c r="Y183" s="49">
        <f>'Рейтинговая таблица организаций'!T172</f>
        <v>0</v>
      </c>
      <c r="Z183" s="49">
        <f>'Рейтинговая таблица организаций'!U172</f>
        <v>0</v>
      </c>
      <c r="AA183" s="49" t="str">
        <f>IF('Рейтинговая таблица организаций'!Z172&lt;1,"Отсутствуют условия доступности для инвалидов",(IF('Рейтинговая таблица организаций'!Z172&lt;5,"Количество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3" s="63">
        <f>'Рейтинговая таблица организаций'!Z172</f>
        <v>0</v>
      </c>
      <c r="AC183" s="49">
        <f>IF('Рейтинговая таблица организаций'!Z172&lt;1,0,(IF('Рейтинговая таблица организаций'!Z172&lt;5,20,100)))</f>
        <v>0</v>
      </c>
      <c r="AD183" s="49" t="str">
        <f>IF('Рейтинговая таблица организаций'!AA172&lt;1,"Отсутствуют условия доступности, позволяющие инвалидам получать услуги наравне с другими",(IF('Рейтинговая таблица организаций'!AA172&lt;5,"Количество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3" s="49">
        <f>'Рейтинговая таблица организаций'!AA172</f>
        <v>0</v>
      </c>
      <c r="AF183" s="49">
        <f>IF('Рейтинговая таблица организаций'!AA172&lt;1,0,(IF('Рейтинговая таблица организаций'!AA172&lt;5,20,100)))</f>
        <v>0</v>
      </c>
      <c r="AG183" s="49" t="s">
        <v>269</v>
      </c>
      <c r="AH183" s="49">
        <f>'Рейтинговая таблица организаций'!AB172</f>
        <v>0</v>
      </c>
      <c r="AI183" s="49">
        <f>'Рейтинговая таблица организаций'!AC172</f>
        <v>0</v>
      </c>
      <c r="AJ183" s="49" t="s">
        <v>270</v>
      </c>
      <c r="AK183" s="49">
        <f>'Рейтинговая таблица организаций'!AH172</f>
        <v>0</v>
      </c>
      <c r="AL183" s="49">
        <f>'Рейтинговая таблица организаций'!AI172</f>
        <v>0</v>
      </c>
      <c r="AM183" s="49" t="s">
        <v>271</v>
      </c>
      <c r="AN183" s="49">
        <f>'Рейтинговая таблица организаций'!AJ172</f>
        <v>0</v>
      </c>
      <c r="AO183" s="49">
        <f>'Рейтинговая таблица организаций'!AK172</f>
        <v>0</v>
      </c>
      <c r="AP183" s="49" t="s">
        <v>272</v>
      </c>
      <c r="AQ183" s="49">
        <f>'Рейтинговая таблица организаций'!AL172</f>
        <v>0</v>
      </c>
      <c r="AR183" s="49">
        <f>'Рейтинговая таблица организаций'!AM172</f>
        <v>0</v>
      </c>
      <c r="AS183" s="49" t="s">
        <v>273</v>
      </c>
      <c r="AT183" s="49">
        <f>'Рейтинговая таблица организаций'!AR172</f>
        <v>0</v>
      </c>
      <c r="AU183" s="49">
        <f>'Рейтинговая таблица организаций'!AS172</f>
        <v>0</v>
      </c>
      <c r="AV183" s="49" t="s">
        <v>274</v>
      </c>
      <c r="AW183" s="49">
        <f>'Рейтинговая таблица организаций'!AT172</f>
        <v>0</v>
      </c>
      <c r="AX183" s="49">
        <f>'Рейтинговая таблица организаций'!AU172</f>
        <v>0</v>
      </c>
      <c r="AY183" s="49" t="s">
        <v>275</v>
      </c>
      <c r="AZ183" s="49">
        <f>'Рейтинговая таблица организаций'!AV172</f>
        <v>0</v>
      </c>
      <c r="BA183" s="49">
        <f>'Рейтинговая таблица организаций'!AW172</f>
        <v>0</v>
      </c>
    </row>
    <row r="184" spans="1:53" ht="15.75" x14ac:dyDescent="0.25">
      <c r="A184" s="110">
        <f>Лист1!A172</f>
        <v>0</v>
      </c>
      <c r="B184" s="46">
        <f>'для bus.gov.ru'!B173</f>
        <v>0</v>
      </c>
      <c r="C184" s="46">
        <f>'для bus.gov.ru'!C173</f>
        <v>0</v>
      </c>
      <c r="D184" s="46">
        <f>'для bus.gov.ru'!D173</f>
        <v>0</v>
      </c>
      <c r="E184" s="46">
        <f>'для bus.gov.ru'!E173</f>
        <v>0</v>
      </c>
      <c r="F184" s="47" t="s">
        <v>264</v>
      </c>
      <c r="G184" s="48">
        <f>'Рейтинговая таблица организаций'!D173</f>
        <v>0</v>
      </c>
      <c r="H184" s="48">
        <f>'Рейтинговая таблица организаций'!E173</f>
        <v>0</v>
      </c>
      <c r="I184" s="47" t="s">
        <v>265</v>
      </c>
      <c r="J184" s="48">
        <f>'Рейтинговая таблица организаций'!F173</f>
        <v>0</v>
      </c>
      <c r="K184" s="48">
        <f>'Рейтинговая таблица организаций'!G173</f>
        <v>0</v>
      </c>
      <c r="L184" s="49" t="str">
        <f>IF('Рейтинговая таблица организаций'!H173&lt;1,"Отсутствуют или не функционируют дистанционные способы взаимодействия",(IF('Рейтинговая таблица организаций'!H173&lt;4,"В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4" s="49">
        <f>'Рейтинговая таблица организаций'!H173</f>
        <v>0</v>
      </c>
      <c r="N184" s="49">
        <f>IF('Рейтинговая таблица организаций'!H173&lt;1,0,(IF('Рейтинговая таблица организаций'!H173&lt;4,30,100)))</f>
        <v>0</v>
      </c>
      <c r="O184" s="49" t="s">
        <v>266</v>
      </c>
      <c r="P184" s="49">
        <f>'Рейтинговая таблица организаций'!I173</f>
        <v>0</v>
      </c>
      <c r="Q184" s="49">
        <f>'Рейтинговая таблица организаций'!J173</f>
        <v>0</v>
      </c>
      <c r="R184" s="49" t="s">
        <v>267</v>
      </c>
      <c r="S184" s="49">
        <f>'Рейтинговая таблица организаций'!K173</f>
        <v>0</v>
      </c>
      <c r="T184" s="49">
        <f>'Рейтинговая таблица организаций'!L173</f>
        <v>0</v>
      </c>
      <c r="U184" s="49" t="str">
        <f>IF('Рейтинговая таблица организаций'!Q173&lt;1,"Отсутствуют комфортные условия",(IF('Рейтинговая таблица организаций'!Q173&lt;5,"Количество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4" s="49">
        <f>'Рейтинговая таблица организаций'!Q173</f>
        <v>0</v>
      </c>
      <c r="W184" s="49">
        <f>IF('Рейтинговая таблица организаций'!Q173&lt;1,0,(IF('Рейтинговая таблица организаций'!Q173&lt;4,20,100)))</f>
        <v>0</v>
      </c>
      <c r="X184" s="49" t="s">
        <v>268</v>
      </c>
      <c r="Y184" s="49">
        <f>'Рейтинговая таблица организаций'!T173</f>
        <v>0</v>
      </c>
      <c r="Z184" s="49">
        <f>'Рейтинговая таблица организаций'!U173</f>
        <v>0</v>
      </c>
      <c r="AA184" s="49" t="str">
        <f>IF('Рейтинговая таблица организаций'!Z173&lt;1,"Отсутствуют условия доступности для инвалидов",(IF('Рейтинговая таблица организаций'!Z173&lt;5,"Количество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4" s="63">
        <f>'Рейтинговая таблица организаций'!Z173</f>
        <v>0</v>
      </c>
      <c r="AC184" s="49">
        <f>IF('Рейтинговая таблица организаций'!Z173&lt;1,0,(IF('Рейтинговая таблица организаций'!Z173&lt;5,20,100)))</f>
        <v>0</v>
      </c>
      <c r="AD184" s="49" t="str">
        <f>IF('Рейтинговая таблица организаций'!AA173&lt;1,"Отсутствуют условия доступности, позволяющие инвалидам получать услуги наравне с другими",(IF('Рейтинговая таблица организаций'!AA173&lt;5,"Количество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4" s="49">
        <f>'Рейтинговая таблица организаций'!AA173</f>
        <v>0</v>
      </c>
      <c r="AF184" s="49">
        <f>IF('Рейтинговая таблица организаций'!AA173&lt;1,0,(IF('Рейтинговая таблица организаций'!AA173&lt;5,20,100)))</f>
        <v>0</v>
      </c>
      <c r="AG184" s="49" t="s">
        <v>269</v>
      </c>
      <c r="AH184" s="49">
        <f>'Рейтинговая таблица организаций'!AB173</f>
        <v>0</v>
      </c>
      <c r="AI184" s="49">
        <f>'Рейтинговая таблица организаций'!AC173</f>
        <v>0</v>
      </c>
      <c r="AJ184" s="49" t="s">
        <v>270</v>
      </c>
      <c r="AK184" s="49">
        <f>'Рейтинговая таблица организаций'!AH173</f>
        <v>0</v>
      </c>
      <c r="AL184" s="49">
        <f>'Рейтинговая таблица организаций'!AI173</f>
        <v>0</v>
      </c>
      <c r="AM184" s="49" t="s">
        <v>271</v>
      </c>
      <c r="AN184" s="49">
        <f>'Рейтинговая таблица организаций'!AJ173</f>
        <v>0</v>
      </c>
      <c r="AO184" s="49">
        <f>'Рейтинговая таблица организаций'!AK173</f>
        <v>0</v>
      </c>
      <c r="AP184" s="49" t="s">
        <v>272</v>
      </c>
      <c r="AQ184" s="49">
        <f>'Рейтинговая таблица организаций'!AL173</f>
        <v>0</v>
      </c>
      <c r="AR184" s="49">
        <f>'Рейтинговая таблица организаций'!AM173</f>
        <v>0</v>
      </c>
      <c r="AS184" s="49" t="s">
        <v>273</v>
      </c>
      <c r="AT184" s="49">
        <f>'Рейтинговая таблица организаций'!AR173</f>
        <v>0</v>
      </c>
      <c r="AU184" s="49">
        <f>'Рейтинговая таблица организаций'!AS173</f>
        <v>0</v>
      </c>
      <c r="AV184" s="49" t="s">
        <v>274</v>
      </c>
      <c r="AW184" s="49">
        <f>'Рейтинговая таблица организаций'!AT173</f>
        <v>0</v>
      </c>
      <c r="AX184" s="49">
        <f>'Рейтинговая таблица организаций'!AU173</f>
        <v>0</v>
      </c>
      <c r="AY184" s="49" t="s">
        <v>275</v>
      </c>
      <c r="AZ184" s="49">
        <f>'Рейтинговая таблица организаций'!AV173</f>
        <v>0</v>
      </c>
      <c r="BA184" s="49">
        <f>'Рейтинговая таблица организаций'!AW173</f>
        <v>0</v>
      </c>
    </row>
    <row r="185" spans="1:53" ht="15.75" x14ac:dyDescent="0.25">
      <c r="A185" s="110">
        <f>Лист1!A173</f>
        <v>0</v>
      </c>
      <c r="B185" s="46">
        <f>'для bus.gov.ru'!B174</f>
        <v>0</v>
      </c>
      <c r="C185" s="46">
        <f>'для bus.gov.ru'!C174</f>
        <v>0</v>
      </c>
      <c r="D185" s="46">
        <f>'для bus.gov.ru'!D174</f>
        <v>0</v>
      </c>
      <c r="E185" s="46">
        <f>'для bus.gov.ru'!E174</f>
        <v>0</v>
      </c>
      <c r="F185" s="47" t="s">
        <v>264</v>
      </c>
      <c r="G185" s="48">
        <f>'Рейтинговая таблица организаций'!D174</f>
        <v>0</v>
      </c>
      <c r="H185" s="48">
        <f>'Рейтинговая таблица организаций'!E174</f>
        <v>0</v>
      </c>
      <c r="I185" s="47" t="s">
        <v>265</v>
      </c>
      <c r="J185" s="48">
        <f>'Рейтинговая таблица организаций'!F174</f>
        <v>0</v>
      </c>
      <c r="K185" s="48">
        <f>'Рейтинговая таблица организаций'!G174</f>
        <v>0</v>
      </c>
      <c r="L185" s="49" t="str">
        <f>IF('Рейтинговая таблица организаций'!H174&lt;1,"Отсутствуют или не функционируют дистанционные способы взаимодействия",(IF('Рейтинговая таблица организаций'!H174&lt;4,"В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5" s="49">
        <f>'Рейтинговая таблица организаций'!H174</f>
        <v>0</v>
      </c>
      <c r="N185" s="49">
        <f>IF('Рейтинговая таблица организаций'!H174&lt;1,0,(IF('Рейтинговая таблица организаций'!H174&lt;4,30,100)))</f>
        <v>0</v>
      </c>
      <c r="O185" s="49" t="s">
        <v>266</v>
      </c>
      <c r="P185" s="49">
        <f>'Рейтинговая таблица организаций'!I174</f>
        <v>0</v>
      </c>
      <c r="Q185" s="49">
        <f>'Рейтинговая таблица организаций'!J174</f>
        <v>0</v>
      </c>
      <c r="R185" s="49" t="s">
        <v>267</v>
      </c>
      <c r="S185" s="49">
        <f>'Рейтинговая таблица организаций'!K174</f>
        <v>0</v>
      </c>
      <c r="T185" s="49">
        <f>'Рейтинговая таблица организаций'!L174</f>
        <v>0</v>
      </c>
      <c r="U185" s="49" t="str">
        <f>IF('Рейтинговая таблица организаций'!Q174&lt;1,"Отсутствуют комфортные условия",(IF('Рейтинговая таблица организаций'!Q174&lt;5,"Количество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5" s="49">
        <f>'Рейтинговая таблица организаций'!Q174</f>
        <v>0</v>
      </c>
      <c r="W185" s="49">
        <f>IF('Рейтинговая таблица организаций'!Q174&lt;1,0,(IF('Рейтинговая таблица организаций'!Q174&lt;4,20,100)))</f>
        <v>0</v>
      </c>
      <c r="X185" s="49" t="s">
        <v>268</v>
      </c>
      <c r="Y185" s="49">
        <f>'Рейтинговая таблица организаций'!T174</f>
        <v>0</v>
      </c>
      <c r="Z185" s="49">
        <f>'Рейтинговая таблица организаций'!U174</f>
        <v>0</v>
      </c>
      <c r="AA185" s="49" t="str">
        <f>IF('Рейтинговая таблица организаций'!Z174&lt;1,"Отсутствуют условия доступности для инвалидов",(IF('Рейтинговая таблица организаций'!Z174&lt;5,"Количество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5" s="63">
        <f>'Рейтинговая таблица организаций'!Z174</f>
        <v>0</v>
      </c>
      <c r="AC185" s="49">
        <f>IF('Рейтинговая таблица организаций'!Z174&lt;1,0,(IF('Рейтинговая таблица организаций'!Z174&lt;5,20,100)))</f>
        <v>0</v>
      </c>
      <c r="AD185" s="49" t="str">
        <f>IF('Рейтинговая таблица организаций'!AA174&lt;1,"Отсутствуют условия доступности, позволяющие инвалидам получать услуги наравне с другими",(IF('Рейтинговая таблица организаций'!AA174&lt;5,"Количество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5" s="49">
        <f>'Рейтинговая таблица организаций'!AA174</f>
        <v>0</v>
      </c>
      <c r="AF185" s="49">
        <f>IF('Рейтинговая таблица организаций'!AA174&lt;1,0,(IF('Рейтинговая таблица организаций'!AA174&lt;5,20,100)))</f>
        <v>0</v>
      </c>
      <c r="AG185" s="49" t="s">
        <v>269</v>
      </c>
      <c r="AH185" s="49">
        <f>'Рейтинговая таблица организаций'!AB174</f>
        <v>0</v>
      </c>
      <c r="AI185" s="49">
        <f>'Рейтинговая таблица организаций'!AC174</f>
        <v>0</v>
      </c>
      <c r="AJ185" s="49" t="s">
        <v>270</v>
      </c>
      <c r="AK185" s="49">
        <f>'Рейтинговая таблица организаций'!AH174</f>
        <v>0</v>
      </c>
      <c r="AL185" s="49">
        <f>'Рейтинговая таблица организаций'!AI174</f>
        <v>0</v>
      </c>
      <c r="AM185" s="49" t="s">
        <v>271</v>
      </c>
      <c r="AN185" s="49">
        <f>'Рейтинговая таблица организаций'!AJ174</f>
        <v>0</v>
      </c>
      <c r="AO185" s="49">
        <f>'Рейтинговая таблица организаций'!AK174</f>
        <v>0</v>
      </c>
      <c r="AP185" s="49" t="s">
        <v>272</v>
      </c>
      <c r="AQ185" s="49">
        <f>'Рейтинговая таблица организаций'!AL174</f>
        <v>0</v>
      </c>
      <c r="AR185" s="49">
        <f>'Рейтинговая таблица организаций'!AM174</f>
        <v>0</v>
      </c>
      <c r="AS185" s="49" t="s">
        <v>273</v>
      </c>
      <c r="AT185" s="49">
        <f>'Рейтинговая таблица организаций'!AR174</f>
        <v>0</v>
      </c>
      <c r="AU185" s="49">
        <f>'Рейтинговая таблица организаций'!AS174</f>
        <v>0</v>
      </c>
      <c r="AV185" s="49" t="s">
        <v>274</v>
      </c>
      <c r="AW185" s="49">
        <f>'Рейтинговая таблица организаций'!AT174</f>
        <v>0</v>
      </c>
      <c r="AX185" s="49">
        <f>'Рейтинговая таблица организаций'!AU174</f>
        <v>0</v>
      </c>
      <c r="AY185" s="49" t="s">
        <v>275</v>
      </c>
      <c r="AZ185" s="49">
        <f>'Рейтинговая таблица организаций'!AV174</f>
        <v>0</v>
      </c>
      <c r="BA185" s="49">
        <f>'Рейтинговая таблица организаций'!AW174</f>
        <v>0</v>
      </c>
    </row>
    <row r="186" spans="1:53" ht="15.75" x14ac:dyDescent="0.25">
      <c r="A186" s="110">
        <f>Лист1!A174</f>
        <v>0</v>
      </c>
      <c r="B186" s="46">
        <f>'для bus.gov.ru'!B175</f>
        <v>0</v>
      </c>
      <c r="C186" s="46">
        <f>'для bus.gov.ru'!C175</f>
        <v>0</v>
      </c>
      <c r="D186" s="46">
        <f>'для bus.gov.ru'!D175</f>
        <v>0</v>
      </c>
      <c r="E186" s="46">
        <f>'для bus.gov.ru'!E175</f>
        <v>0</v>
      </c>
      <c r="F186" s="47" t="s">
        <v>264</v>
      </c>
      <c r="G186" s="48">
        <f>'Рейтинговая таблица организаций'!D175</f>
        <v>0</v>
      </c>
      <c r="H186" s="48">
        <f>'Рейтинговая таблица организаций'!E175</f>
        <v>0</v>
      </c>
      <c r="I186" s="47" t="s">
        <v>265</v>
      </c>
      <c r="J186" s="48">
        <f>'Рейтинговая таблица организаций'!F175</f>
        <v>0</v>
      </c>
      <c r="K186" s="48">
        <f>'Рейтинговая таблица организаций'!G175</f>
        <v>0</v>
      </c>
      <c r="L186" s="49" t="str">
        <f>IF('Рейтинговая таблица организаций'!H175&lt;1,"Отсутствуют или не функционируют дистанционные способы взаимодействия",(IF('Рейтинговая таблица организаций'!H175&lt;4,"В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6" s="49">
        <f>'Рейтинговая таблица организаций'!H175</f>
        <v>0</v>
      </c>
      <c r="N186" s="49">
        <f>IF('Рейтинговая таблица организаций'!H175&lt;1,0,(IF('Рейтинговая таблица организаций'!H175&lt;4,30,100)))</f>
        <v>0</v>
      </c>
      <c r="O186" s="49" t="s">
        <v>266</v>
      </c>
      <c r="P186" s="49">
        <f>'Рейтинговая таблица организаций'!I175</f>
        <v>0</v>
      </c>
      <c r="Q186" s="49">
        <f>'Рейтинговая таблица организаций'!J175</f>
        <v>0</v>
      </c>
      <c r="R186" s="49" t="s">
        <v>267</v>
      </c>
      <c r="S186" s="49">
        <f>'Рейтинговая таблица организаций'!K175</f>
        <v>0</v>
      </c>
      <c r="T186" s="49">
        <f>'Рейтинговая таблица организаций'!L175</f>
        <v>0</v>
      </c>
      <c r="U186" s="49" t="str">
        <f>IF('Рейтинговая таблица организаций'!Q175&lt;1,"Отсутствуют комфортные условия",(IF('Рейтинговая таблица организаций'!Q175&lt;5,"Количество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6" s="49">
        <f>'Рейтинговая таблица организаций'!Q175</f>
        <v>0</v>
      </c>
      <c r="W186" s="49">
        <f>IF('Рейтинговая таблица организаций'!Q175&lt;1,0,(IF('Рейтинговая таблица организаций'!Q175&lt;4,20,100)))</f>
        <v>0</v>
      </c>
      <c r="X186" s="49" t="s">
        <v>268</v>
      </c>
      <c r="Y186" s="49">
        <f>'Рейтинговая таблица организаций'!T175</f>
        <v>0</v>
      </c>
      <c r="Z186" s="49">
        <f>'Рейтинговая таблица организаций'!U175</f>
        <v>0</v>
      </c>
      <c r="AA186" s="49" t="str">
        <f>IF('Рейтинговая таблица организаций'!Z175&lt;1,"Отсутствуют условия доступности для инвалидов",(IF('Рейтинговая таблица организаций'!Z175&lt;5,"Количество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6" s="63">
        <f>'Рейтинговая таблица организаций'!Z175</f>
        <v>0</v>
      </c>
      <c r="AC186" s="49">
        <f>IF('Рейтинговая таблица организаций'!Z175&lt;1,0,(IF('Рейтинговая таблица организаций'!Z175&lt;5,20,100)))</f>
        <v>0</v>
      </c>
      <c r="AD186" s="49" t="str">
        <f>IF('Рейтинговая таблица организаций'!AA175&lt;1,"Отсутствуют условия доступности, позволяющие инвалидам получать услуги наравне с другими",(IF('Рейтинговая таблица организаций'!AA175&lt;5,"Количество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6" s="49">
        <f>'Рейтинговая таблица организаций'!AA175</f>
        <v>0</v>
      </c>
      <c r="AF186" s="49">
        <f>IF('Рейтинговая таблица организаций'!AA175&lt;1,0,(IF('Рейтинговая таблица организаций'!AA175&lt;5,20,100)))</f>
        <v>0</v>
      </c>
      <c r="AG186" s="49" t="s">
        <v>269</v>
      </c>
      <c r="AH186" s="49">
        <f>'Рейтинговая таблица организаций'!AB175</f>
        <v>0</v>
      </c>
      <c r="AI186" s="49">
        <f>'Рейтинговая таблица организаций'!AC175</f>
        <v>0</v>
      </c>
      <c r="AJ186" s="49" t="s">
        <v>270</v>
      </c>
      <c r="AK186" s="49">
        <f>'Рейтинговая таблица организаций'!AH175</f>
        <v>0</v>
      </c>
      <c r="AL186" s="49">
        <f>'Рейтинговая таблица организаций'!AI175</f>
        <v>0</v>
      </c>
      <c r="AM186" s="49" t="s">
        <v>271</v>
      </c>
      <c r="AN186" s="49">
        <f>'Рейтинговая таблица организаций'!AJ175</f>
        <v>0</v>
      </c>
      <c r="AO186" s="49">
        <f>'Рейтинговая таблица организаций'!AK175</f>
        <v>0</v>
      </c>
      <c r="AP186" s="49" t="s">
        <v>272</v>
      </c>
      <c r="AQ186" s="49">
        <f>'Рейтинговая таблица организаций'!AL175</f>
        <v>0</v>
      </c>
      <c r="AR186" s="49">
        <f>'Рейтинговая таблица организаций'!AM175</f>
        <v>0</v>
      </c>
      <c r="AS186" s="49" t="s">
        <v>273</v>
      </c>
      <c r="AT186" s="49">
        <f>'Рейтинговая таблица организаций'!AR175</f>
        <v>0</v>
      </c>
      <c r="AU186" s="49">
        <f>'Рейтинговая таблица организаций'!AS175</f>
        <v>0</v>
      </c>
      <c r="AV186" s="49" t="s">
        <v>274</v>
      </c>
      <c r="AW186" s="49">
        <f>'Рейтинговая таблица организаций'!AT175</f>
        <v>0</v>
      </c>
      <c r="AX186" s="49">
        <f>'Рейтинговая таблица организаций'!AU175</f>
        <v>0</v>
      </c>
      <c r="AY186" s="49" t="s">
        <v>275</v>
      </c>
      <c r="AZ186" s="49">
        <f>'Рейтинговая таблица организаций'!AV175</f>
        <v>0</v>
      </c>
      <c r="BA186" s="49">
        <f>'Рейтинговая таблица организаций'!AW175</f>
        <v>0</v>
      </c>
    </row>
    <row r="187" spans="1:53" ht="15.75" x14ac:dyDescent="0.25">
      <c r="A187" s="110">
        <f>Лист1!A175</f>
        <v>0</v>
      </c>
      <c r="B187" s="46">
        <f>'для bus.gov.ru'!B176</f>
        <v>0</v>
      </c>
      <c r="C187" s="46">
        <f>'для bus.gov.ru'!C176</f>
        <v>0</v>
      </c>
      <c r="D187" s="46">
        <f>'для bus.gov.ru'!D176</f>
        <v>0</v>
      </c>
      <c r="E187" s="46">
        <f>'для bus.gov.ru'!E176</f>
        <v>0</v>
      </c>
      <c r="F187" s="47" t="s">
        <v>264</v>
      </c>
      <c r="G187" s="48">
        <f>'Рейтинговая таблица организаций'!D176</f>
        <v>0</v>
      </c>
      <c r="H187" s="48">
        <f>'Рейтинговая таблица организаций'!E176</f>
        <v>0</v>
      </c>
      <c r="I187" s="47" t="s">
        <v>265</v>
      </c>
      <c r="J187" s="48">
        <f>'Рейтинговая таблица организаций'!F176</f>
        <v>0</v>
      </c>
      <c r="K187" s="48">
        <f>'Рейтинговая таблица организаций'!G176</f>
        <v>0</v>
      </c>
      <c r="L187" s="49" t="str">
        <f>IF('Рейтинговая таблица организаций'!H176&lt;1,"Отсутствуют или не функционируют дистанционные способы взаимодействия",(IF('Рейтинговая таблица организаций'!H176&lt;4,"В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7" s="49">
        <f>'Рейтинговая таблица организаций'!H176</f>
        <v>0</v>
      </c>
      <c r="N187" s="49">
        <f>IF('Рейтинговая таблица организаций'!H176&lt;1,0,(IF('Рейтинговая таблица организаций'!H176&lt;4,30,100)))</f>
        <v>0</v>
      </c>
      <c r="O187" s="49" t="s">
        <v>266</v>
      </c>
      <c r="P187" s="49">
        <f>'Рейтинговая таблица организаций'!I176</f>
        <v>0</v>
      </c>
      <c r="Q187" s="49">
        <f>'Рейтинговая таблица организаций'!J176</f>
        <v>0</v>
      </c>
      <c r="R187" s="49" t="s">
        <v>267</v>
      </c>
      <c r="S187" s="49">
        <f>'Рейтинговая таблица организаций'!K176</f>
        <v>0</v>
      </c>
      <c r="T187" s="49">
        <f>'Рейтинговая таблица организаций'!L176</f>
        <v>0</v>
      </c>
      <c r="U187" s="49" t="str">
        <f>IF('Рейтинговая таблица организаций'!Q176&lt;1,"Отсутствуют комфортные условия",(IF('Рейтинговая таблица организаций'!Q176&lt;5,"Количество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7" s="49">
        <f>'Рейтинговая таблица организаций'!Q176</f>
        <v>0</v>
      </c>
      <c r="W187" s="49">
        <f>IF('Рейтинговая таблица организаций'!Q176&lt;1,0,(IF('Рейтинговая таблица организаций'!Q176&lt;4,20,100)))</f>
        <v>0</v>
      </c>
      <c r="X187" s="49" t="s">
        <v>268</v>
      </c>
      <c r="Y187" s="49">
        <f>'Рейтинговая таблица организаций'!T176</f>
        <v>0</v>
      </c>
      <c r="Z187" s="49">
        <f>'Рейтинговая таблица организаций'!U176</f>
        <v>0</v>
      </c>
      <c r="AA187" s="49" t="str">
        <f>IF('Рейтинговая таблица организаций'!Z176&lt;1,"Отсутствуют условия доступности для инвалидов",(IF('Рейтинговая таблица организаций'!Z176&lt;5,"Количество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7" s="63">
        <f>'Рейтинговая таблица организаций'!Z176</f>
        <v>0</v>
      </c>
      <c r="AC187" s="49">
        <f>IF('Рейтинговая таблица организаций'!Z176&lt;1,0,(IF('Рейтинговая таблица организаций'!Z176&lt;5,20,100)))</f>
        <v>0</v>
      </c>
      <c r="AD187" s="49" t="str">
        <f>IF('Рейтинговая таблица организаций'!AA176&lt;1,"Отсутствуют условия доступности, позволяющие инвалидам получать услуги наравне с другими",(IF('Рейтинговая таблица организаций'!AA176&lt;5,"Количество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7" s="49">
        <f>'Рейтинговая таблица организаций'!AA176</f>
        <v>0</v>
      </c>
      <c r="AF187" s="49">
        <f>IF('Рейтинговая таблица организаций'!AA176&lt;1,0,(IF('Рейтинговая таблица организаций'!AA176&lt;5,20,100)))</f>
        <v>0</v>
      </c>
      <c r="AG187" s="49" t="s">
        <v>269</v>
      </c>
      <c r="AH187" s="49">
        <f>'Рейтинговая таблица организаций'!AB176</f>
        <v>0</v>
      </c>
      <c r="AI187" s="49">
        <f>'Рейтинговая таблица организаций'!AC176</f>
        <v>0</v>
      </c>
      <c r="AJ187" s="49" t="s">
        <v>270</v>
      </c>
      <c r="AK187" s="49">
        <f>'Рейтинговая таблица организаций'!AH176</f>
        <v>0</v>
      </c>
      <c r="AL187" s="49">
        <f>'Рейтинговая таблица организаций'!AI176</f>
        <v>0</v>
      </c>
      <c r="AM187" s="49" t="s">
        <v>271</v>
      </c>
      <c r="AN187" s="49">
        <f>'Рейтинговая таблица организаций'!AJ176</f>
        <v>0</v>
      </c>
      <c r="AO187" s="49">
        <f>'Рейтинговая таблица организаций'!AK176</f>
        <v>0</v>
      </c>
      <c r="AP187" s="49" t="s">
        <v>272</v>
      </c>
      <c r="AQ187" s="49">
        <f>'Рейтинговая таблица организаций'!AL176</f>
        <v>0</v>
      </c>
      <c r="AR187" s="49">
        <f>'Рейтинговая таблица организаций'!AM176</f>
        <v>0</v>
      </c>
      <c r="AS187" s="49" t="s">
        <v>273</v>
      </c>
      <c r="AT187" s="49">
        <f>'Рейтинговая таблица организаций'!AR176</f>
        <v>0</v>
      </c>
      <c r="AU187" s="49">
        <f>'Рейтинговая таблица организаций'!AS176</f>
        <v>0</v>
      </c>
      <c r="AV187" s="49" t="s">
        <v>274</v>
      </c>
      <c r="AW187" s="49">
        <f>'Рейтинговая таблица организаций'!AT176</f>
        <v>0</v>
      </c>
      <c r="AX187" s="49">
        <f>'Рейтинговая таблица организаций'!AU176</f>
        <v>0</v>
      </c>
      <c r="AY187" s="49" t="s">
        <v>275</v>
      </c>
      <c r="AZ187" s="49">
        <f>'Рейтинговая таблица организаций'!AV176</f>
        <v>0</v>
      </c>
      <c r="BA187" s="49">
        <f>'Рейтинговая таблица организаций'!AW176</f>
        <v>0</v>
      </c>
    </row>
    <row r="188" spans="1:53" ht="15.75" x14ac:dyDescent="0.25">
      <c r="A188" s="110">
        <f>Лист1!A176</f>
        <v>0</v>
      </c>
      <c r="B188" s="46">
        <f>'для bus.gov.ru'!B177</f>
        <v>0</v>
      </c>
      <c r="C188" s="46">
        <f>'для bus.gov.ru'!C177</f>
        <v>0</v>
      </c>
      <c r="D188" s="46">
        <f>'для bus.gov.ru'!D177</f>
        <v>0</v>
      </c>
      <c r="E188" s="46">
        <f>'для bus.gov.ru'!E177</f>
        <v>0</v>
      </c>
      <c r="F188" s="47" t="s">
        <v>264</v>
      </c>
      <c r="G188" s="48">
        <f>'Рейтинговая таблица организаций'!D177</f>
        <v>0</v>
      </c>
      <c r="H188" s="48">
        <f>'Рейтинговая таблица организаций'!E177</f>
        <v>0</v>
      </c>
      <c r="I188" s="47" t="s">
        <v>265</v>
      </c>
      <c r="J188" s="48">
        <f>'Рейтинговая таблица организаций'!F177</f>
        <v>0</v>
      </c>
      <c r="K188" s="48">
        <f>'Рейтинговая таблица организаций'!G177</f>
        <v>0</v>
      </c>
      <c r="L188" s="49" t="str">
        <f>IF('Рейтинговая таблица организаций'!H177&lt;1,"Отсутствуют или не функционируют дистанционные способы взаимодействия",(IF('Рейтинговая таблица организаций'!H177&lt;4,"В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8" s="49">
        <f>'Рейтинговая таблица организаций'!H177</f>
        <v>0</v>
      </c>
      <c r="N188" s="49">
        <f>IF('Рейтинговая таблица организаций'!H177&lt;1,0,(IF('Рейтинговая таблица организаций'!H177&lt;4,30,100)))</f>
        <v>0</v>
      </c>
      <c r="O188" s="49" t="s">
        <v>266</v>
      </c>
      <c r="P188" s="49">
        <f>'Рейтинговая таблица организаций'!I177</f>
        <v>0</v>
      </c>
      <c r="Q188" s="49">
        <f>'Рейтинговая таблица организаций'!J177</f>
        <v>0</v>
      </c>
      <c r="R188" s="49" t="s">
        <v>267</v>
      </c>
      <c r="S188" s="49">
        <f>'Рейтинговая таблица организаций'!K177</f>
        <v>0</v>
      </c>
      <c r="T188" s="49">
        <f>'Рейтинговая таблица организаций'!L177</f>
        <v>0</v>
      </c>
      <c r="U188" s="49" t="str">
        <f>IF('Рейтинговая таблица организаций'!Q177&lt;1,"Отсутствуют комфортные условия",(IF('Рейтинговая таблица организаций'!Q177&lt;5,"Количество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8" s="49">
        <f>'Рейтинговая таблица организаций'!Q177</f>
        <v>0</v>
      </c>
      <c r="W188" s="49">
        <f>IF('Рейтинговая таблица организаций'!Q177&lt;1,0,(IF('Рейтинговая таблица организаций'!Q177&lt;4,20,100)))</f>
        <v>0</v>
      </c>
      <c r="X188" s="49" t="s">
        <v>268</v>
      </c>
      <c r="Y188" s="49">
        <f>'Рейтинговая таблица организаций'!T177</f>
        <v>0</v>
      </c>
      <c r="Z188" s="49">
        <f>'Рейтинговая таблица организаций'!U177</f>
        <v>0</v>
      </c>
      <c r="AA188" s="49" t="str">
        <f>IF('Рейтинговая таблица организаций'!Z177&lt;1,"Отсутствуют условия доступности для инвалидов",(IF('Рейтинговая таблица организаций'!Z177&lt;5,"Количество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8" s="63">
        <f>'Рейтинговая таблица организаций'!Z177</f>
        <v>0</v>
      </c>
      <c r="AC188" s="49">
        <f>IF('Рейтинговая таблица организаций'!Z177&lt;1,0,(IF('Рейтинговая таблица организаций'!Z177&lt;5,20,100)))</f>
        <v>0</v>
      </c>
      <c r="AD188" s="49" t="str">
        <f>IF('Рейтинговая таблица организаций'!AA177&lt;1,"Отсутствуют условия доступности, позволяющие инвалидам получать услуги наравне с другими",(IF('Рейтинговая таблица организаций'!AA177&lt;5,"Количество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8" s="49">
        <f>'Рейтинговая таблица организаций'!AA177</f>
        <v>0</v>
      </c>
      <c r="AF188" s="49">
        <f>IF('Рейтинговая таблица организаций'!AA177&lt;1,0,(IF('Рейтинговая таблица организаций'!AA177&lt;5,20,100)))</f>
        <v>0</v>
      </c>
      <c r="AG188" s="49" t="s">
        <v>269</v>
      </c>
      <c r="AH188" s="49">
        <f>'Рейтинговая таблица организаций'!AB177</f>
        <v>0</v>
      </c>
      <c r="AI188" s="49">
        <f>'Рейтинговая таблица организаций'!AC177</f>
        <v>0</v>
      </c>
      <c r="AJ188" s="49" t="s">
        <v>270</v>
      </c>
      <c r="AK188" s="49">
        <f>'Рейтинговая таблица организаций'!AH177</f>
        <v>0</v>
      </c>
      <c r="AL188" s="49">
        <f>'Рейтинговая таблица организаций'!AI177</f>
        <v>0</v>
      </c>
      <c r="AM188" s="49" t="s">
        <v>271</v>
      </c>
      <c r="AN188" s="49">
        <f>'Рейтинговая таблица организаций'!AJ177</f>
        <v>0</v>
      </c>
      <c r="AO188" s="49">
        <f>'Рейтинговая таблица организаций'!AK177</f>
        <v>0</v>
      </c>
      <c r="AP188" s="49" t="s">
        <v>272</v>
      </c>
      <c r="AQ188" s="49">
        <f>'Рейтинговая таблица организаций'!AL177</f>
        <v>0</v>
      </c>
      <c r="AR188" s="49">
        <f>'Рейтинговая таблица организаций'!AM177</f>
        <v>0</v>
      </c>
      <c r="AS188" s="49" t="s">
        <v>273</v>
      </c>
      <c r="AT188" s="49">
        <f>'Рейтинговая таблица организаций'!AR177</f>
        <v>0</v>
      </c>
      <c r="AU188" s="49">
        <f>'Рейтинговая таблица организаций'!AS177</f>
        <v>0</v>
      </c>
      <c r="AV188" s="49" t="s">
        <v>274</v>
      </c>
      <c r="AW188" s="49">
        <f>'Рейтинговая таблица организаций'!AT177</f>
        <v>0</v>
      </c>
      <c r="AX188" s="49">
        <f>'Рейтинговая таблица организаций'!AU177</f>
        <v>0</v>
      </c>
      <c r="AY188" s="49" t="s">
        <v>275</v>
      </c>
      <c r="AZ188" s="49">
        <f>'Рейтинговая таблица организаций'!AV177</f>
        <v>0</v>
      </c>
      <c r="BA188" s="49">
        <f>'Рейтинговая таблица организаций'!AW177</f>
        <v>0</v>
      </c>
    </row>
    <row r="189" spans="1:53" ht="15.75" x14ac:dyDescent="0.25">
      <c r="A189" s="110">
        <f>Лист1!A177</f>
        <v>0</v>
      </c>
      <c r="B189" s="46">
        <f>'для bus.gov.ru'!B178</f>
        <v>0</v>
      </c>
      <c r="C189" s="46">
        <f>'для bus.gov.ru'!C178</f>
        <v>0</v>
      </c>
      <c r="D189" s="46">
        <f>'для bus.gov.ru'!D178</f>
        <v>0</v>
      </c>
      <c r="E189" s="46">
        <f>'для bus.gov.ru'!E178</f>
        <v>0</v>
      </c>
      <c r="F189" s="47" t="s">
        <v>264</v>
      </c>
      <c r="G189" s="48">
        <f>'Рейтинговая таблица организаций'!D178</f>
        <v>0</v>
      </c>
      <c r="H189" s="48">
        <f>'Рейтинговая таблица организаций'!E178</f>
        <v>0</v>
      </c>
      <c r="I189" s="47" t="s">
        <v>265</v>
      </c>
      <c r="J189" s="48">
        <f>'Рейтинговая таблица организаций'!F178</f>
        <v>0</v>
      </c>
      <c r="K189" s="48">
        <f>'Рейтинговая таблица организаций'!G178</f>
        <v>0</v>
      </c>
      <c r="L189" s="49" t="str">
        <f>IF('Рейтинговая таблица организаций'!H178&lt;1,"Отсутствуют или не функционируют дистанционные способы взаимодействия",(IF('Рейтинговая таблица организаций'!H178&lt;4,"В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89" s="49">
        <f>'Рейтинговая таблица организаций'!H178</f>
        <v>0</v>
      </c>
      <c r="N189" s="49">
        <f>IF('Рейтинговая таблица организаций'!H178&lt;1,0,(IF('Рейтинговая таблица организаций'!H178&lt;4,30,100)))</f>
        <v>0</v>
      </c>
      <c r="O189" s="49" t="s">
        <v>266</v>
      </c>
      <c r="P189" s="49">
        <f>'Рейтинговая таблица организаций'!I178</f>
        <v>0</v>
      </c>
      <c r="Q189" s="49">
        <f>'Рейтинговая таблица организаций'!J178</f>
        <v>0</v>
      </c>
      <c r="R189" s="49" t="s">
        <v>267</v>
      </c>
      <c r="S189" s="49">
        <f>'Рейтинговая таблица организаций'!K178</f>
        <v>0</v>
      </c>
      <c r="T189" s="49">
        <f>'Рейтинговая таблица организаций'!L178</f>
        <v>0</v>
      </c>
      <c r="U189" s="49" t="str">
        <f>IF('Рейтинговая таблица организаций'!Q178&lt;1,"Отсутствуют комфортные условия",(IF('Рейтинговая таблица организаций'!Q178&lt;5,"Количество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89" s="49">
        <f>'Рейтинговая таблица организаций'!Q178</f>
        <v>0</v>
      </c>
      <c r="W189" s="49">
        <f>IF('Рейтинговая таблица организаций'!Q178&lt;1,0,(IF('Рейтинговая таблица организаций'!Q178&lt;4,20,100)))</f>
        <v>0</v>
      </c>
      <c r="X189" s="49" t="s">
        <v>268</v>
      </c>
      <c r="Y189" s="49">
        <f>'Рейтинговая таблица организаций'!T178</f>
        <v>0</v>
      </c>
      <c r="Z189" s="49">
        <f>'Рейтинговая таблица организаций'!U178</f>
        <v>0</v>
      </c>
      <c r="AA189" s="49" t="str">
        <f>IF('Рейтинговая таблица организаций'!Z178&lt;1,"Отсутствуют условия доступности для инвалидов",(IF('Рейтинговая таблица организаций'!Z178&lt;5,"Количество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89" s="63">
        <f>'Рейтинговая таблица организаций'!Z178</f>
        <v>0</v>
      </c>
      <c r="AC189" s="49">
        <f>IF('Рейтинговая таблица организаций'!Z178&lt;1,0,(IF('Рейтинговая таблица организаций'!Z178&lt;5,20,100)))</f>
        <v>0</v>
      </c>
      <c r="AD189" s="49" t="str">
        <f>IF('Рейтинговая таблица организаций'!AA178&lt;1,"Отсутствуют условия доступности, позволяющие инвалидам получать услуги наравне с другими",(IF('Рейтинговая таблица организаций'!AA178&lt;5,"Количество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89" s="49">
        <f>'Рейтинговая таблица организаций'!AA178</f>
        <v>0</v>
      </c>
      <c r="AF189" s="49">
        <f>IF('Рейтинговая таблица организаций'!AA178&lt;1,0,(IF('Рейтинговая таблица организаций'!AA178&lt;5,20,100)))</f>
        <v>0</v>
      </c>
      <c r="AG189" s="49" t="s">
        <v>269</v>
      </c>
      <c r="AH189" s="49">
        <f>'Рейтинговая таблица организаций'!AB178</f>
        <v>0</v>
      </c>
      <c r="AI189" s="49">
        <f>'Рейтинговая таблица организаций'!AC178</f>
        <v>0</v>
      </c>
      <c r="AJ189" s="49" t="s">
        <v>270</v>
      </c>
      <c r="AK189" s="49">
        <f>'Рейтинговая таблица организаций'!AH178</f>
        <v>0</v>
      </c>
      <c r="AL189" s="49">
        <f>'Рейтинговая таблица организаций'!AI178</f>
        <v>0</v>
      </c>
      <c r="AM189" s="49" t="s">
        <v>271</v>
      </c>
      <c r="AN189" s="49">
        <f>'Рейтинговая таблица организаций'!AJ178</f>
        <v>0</v>
      </c>
      <c r="AO189" s="49">
        <f>'Рейтинговая таблица организаций'!AK178</f>
        <v>0</v>
      </c>
      <c r="AP189" s="49" t="s">
        <v>272</v>
      </c>
      <c r="AQ189" s="49">
        <f>'Рейтинговая таблица организаций'!AL178</f>
        <v>0</v>
      </c>
      <c r="AR189" s="49">
        <f>'Рейтинговая таблица организаций'!AM178</f>
        <v>0</v>
      </c>
      <c r="AS189" s="49" t="s">
        <v>273</v>
      </c>
      <c r="AT189" s="49">
        <f>'Рейтинговая таблица организаций'!AR178</f>
        <v>0</v>
      </c>
      <c r="AU189" s="49">
        <f>'Рейтинговая таблица организаций'!AS178</f>
        <v>0</v>
      </c>
      <c r="AV189" s="49" t="s">
        <v>274</v>
      </c>
      <c r="AW189" s="49">
        <f>'Рейтинговая таблица организаций'!AT178</f>
        <v>0</v>
      </c>
      <c r="AX189" s="49">
        <f>'Рейтинговая таблица организаций'!AU178</f>
        <v>0</v>
      </c>
      <c r="AY189" s="49" t="s">
        <v>275</v>
      </c>
      <c r="AZ189" s="49">
        <f>'Рейтинговая таблица организаций'!AV178</f>
        <v>0</v>
      </c>
      <c r="BA189" s="49">
        <f>'Рейтинговая таблица организаций'!AW178</f>
        <v>0</v>
      </c>
    </row>
    <row r="190" spans="1:53" ht="15.75" x14ac:dyDescent="0.25">
      <c r="A190" s="110">
        <f>Лист1!A178</f>
        <v>0</v>
      </c>
      <c r="B190" s="46">
        <f>'для bus.gov.ru'!B179</f>
        <v>0</v>
      </c>
      <c r="C190" s="46">
        <f>'для bus.gov.ru'!C179</f>
        <v>0</v>
      </c>
      <c r="D190" s="46">
        <f>'для bus.gov.ru'!D179</f>
        <v>0</v>
      </c>
      <c r="E190" s="46">
        <f>'для bus.gov.ru'!E179</f>
        <v>0</v>
      </c>
      <c r="F190" s="47" t="s">
        <v>264</v>
      </c>
      <c r="G190" s="48">
        <f>'Рейтинговая таблица организаций'!D179</f>
        <v>0</v>
      </c>
      <c r="H190" s="48">
        <f>'Рейтинговая таблица организаций'!E179</f>
        <v>0</v>
      </c>
      <c r="I190" s="47" t="s">
        <v>265</v>
      </c>
      <c r="J190" s="48">
        <f>'Рейтинговая таблица организаций'!F179</f>
        <v>0</v>
      </c>
      <c r="K190" s="48">
        <f>'Рейтинговая таблица организаций'!G179</f>
        <v>0</v>
      </c>
      <c r="L190" s="49" t="str">
        <f>IF('Рейтинговая таблица организаций'!H179&lt;1,"Отсутствуют или не функционируют дистанционные способы взаимодействия",(IF('Рейтинговая таблица организаций'!H179&lt;4,"В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0" s="49">
        <f>'Рейтинговая таблица организаций'!H179</f>
        <v>0</v>
      </c>
      <c r="N190" s="49">
        <f>IF('Рейтинговая таблица организаций'!H179&lt;1,0,(IF('Рейтинговая таблица организаций'!H179&lt;4,30,100)))</f>
        <v>0</v>
      </c>
      <c r="O190" s="49" t="s">
        <v>266</v>
      </c>
      <c r="P190" s="49">
        <f>'Рейтинговая таблица организаций'!I179</f>
        <v>0</v>
      </c>
      <c r="Q190" s="49">
        <f>'Рейтинговая таблица организаций'!J179</f>
        <v>0</v>
      </c>
      <c r="R190" s="49" t="s">
        <v>267</v>
      </c>
      <c r="S190" s="49">
        <f>'Рейтинговая таблица организаций'!K179</f>
        <v>0</v>
      </c>
      <c r="T190" s="49">
        <f>'Рейтинговая таблица организаций'!L179</f>
        <v>0</v>
      </c>
      <c r="U190" s="49" t="str">
        <f>IF('Рейтинговая таблица организаций'!Q179&lt;1,"Отсутствуют комфортные условия",(IF('Рейтинговая таблица организаций'!Q179&lt;5,"Количество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0" s="49">
        <f>'Рейтинговая таблица организаций'!Q179</f>
        <v>0</v>
      </c>
      <c r="W190" s="49">
        <f>IF('Рейтинговая таблица организаций'!Q179&lt;1,0,(IF('Рейтинговая таблица организаций'!Q179&lt;4,20,100)))</f>
        <v>0</v>
      </c>
      <c r="X190" s="49" t="s">
        <v>268</v>
      </c>
      <c r="Y190" s="49">
        <f>'Рейтинговая таблица организаций'!T179</f>
        <v>0</v>
      </c>
      <c r="Z190" s="49">
        <f>'Рейтинговая таблица организаций'!U179</f>
        <v>0</v>
      </c>
      <c r="AA190" s="49" t="str">
        <f>IF('Рейтинговая таблица организаций'!Z179&lt;1,"Отсутствуют условия доступности для инвалидов",(IF('Рейтинговая таблица организаций'!Z179&lt;5,"Количество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0" s="63">
        <f>'Рейтинговая таблица организаций'!Z179</f>
        <v>0</v>
      </c>
      <c r="AC190" s="49">
        <f>IF('Рейтинговая таблица организаций'!Z179&lt;1,0,(IF('Рейтинговая таблица организаций'!Z179&lt;5,20,100)))</f>
        <v>0</v>
      </c>
      <c r="AD190" s="49" t="str">
        <f>IF('Рейтинговая таблица организаций'!AA179&lt;1,"Отсутствуют условия доступности, позволяющие инвалидам получать услуги наравне с другими",(IF('Рейтинговая таблица организаций'!AA179&lt;5,"Количество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0" s="49">
        <f>'Рейтинговая таблица организаций'!AA179</f>
        <v>0</v>
      </c>
      <c r="AF190" s="49">
        <f>IF('Рейтинговая таблица организаций'!AA179&lt;1,0,(IF('Рейтинговая таблица организаций'!AA179&lt;5,20,100)))</f>
        <v>0</v>
      </c>
      <c r="AG190" s="49" t="s">
        <v>269</v>
      </c>
      <c r="AH190" s="49">
        <f>'Рейтинговая таблица организаций'!AB179</f>
        <v>0</v>
      </c>
      <c r="AI190" s="49">
        <f>'Рейтинговая таблица организаций'!AC179</f>
        <v>0</v>
      </c>
      <c r="AJ190" s="49" t="s">
        <v>270</v>
      </c>
      <c r="AK190" s="49">
        <f>'Рейтинговая таблица организаций'!AH179</f>
        <v>0</v>
      </c>
      <c r="AL190" s="49">
        <f>'Рейтинговая таблица организаций'!AI179</f>
        <v>0</v>
      </c>
      <c r="AM190" s="49" t="s">
        <v>271</v>
      </c>
      <c r="AN190" s="49">
        <f>'Рейтинговая таблица организаций'!AJ179</f>
        <v>0</v>
      </c>
      <c r="AO190" s="49">
        <f>'Рейтинговая таблица организаций'!AK179</f>
        <v>0</v>
      </c>
      <c r="AP190" s="49" t="s">
        <v>272</v>
      </c>
      <c r="AQ190" s="49">
        <f>'Рейтинговая таблица организаций'!AL179</f>
        <v>0</v>
      </c>
      <c r="AR190" s="49">
        <f>'Рейтинговая таблица организаций'!AM179</f>
        <v>0</v>
      </c>
      <c r="AS190" s="49" t="s">
        <v>273</v>
      </c>
      <c r="AT190" s="49">
        <f>'Рейтинговая таблица организаций'!AR179</f>
        <v>0</v>
      </c>
      <c r="AU190" s="49">
        <f>'Рейтинговая таблица организаций'!AS179</f>
        <v>0</v>
      </c>
      <c r="AV190" s="49" t="s">
        <v>274</v>
      </c>
      <c r="AW190" s="49">
        <f>'Рейтинговая таблица организаций'!AT179</f>
        <v>0</v>
      </c>
      <c r="AX190" s="49">
        <f>'Рейтинговая таблица организаций'!AU179</f>
        <v>0</v>
      </c>
      <c r="AY190" s="49" t="s">
        <v>275</v>
      </c>
      <c r="AZ190" s="49">
        <f>'Рейтинговая таблица организаций'!AV179</f>
        <v>0</v>
      </c>
      <c r="BA190" s="49">
        <f>'Рейтинговая таблица организаций'!AW179</f>
        <v>0</v>
      </c>
    </row>
    <row r="191" spans="1:53" ht="15.75" x14ac:dyDescent="0.25">
      <c r="A191" s="110">
        <f>Лист1!A179</f>
        <v>0</v>
      </c>
      <c r="B191" s="46">
        <f>'для bus.gov.ru'!B180</f>
        <v>0</v>
      </c>
      <c r="C191" s="46">
        <f>'для bus.gov.ru'!C180</f>
        <v>0</v>
      </c>
      <c r="D191" s="46">
        <f>'для bus.gov.ru'!D180</f>
        <v>0</v>
      </c>
      <c r="E191" s="46">
        <f>'для bus.gov.ru'!E180</f>
        <v>0</v>
      </c>
      <c r="F191" s="47" t="s">
        <v>264</v>
      </c>
      <c r="G191" s="48">
        <f>'Рейтинговая таблица организаций'!D180</f>
        <v>0</v>
      </c>
      <c r="H191" s="48">
        <f>'Рейтинговая таблица организаций'!E180</f>
        <v>0</v>
      </c>
      <c r="I191" s="47" t="s">
        <v>265</v>
      </c>
      <c r="J191" s="48">
        <f>'Рейтинговая таблица организаций'!F180</f>
        <v>0</v>
      </c>
      <c r="K191" s="48">
        <f>'Рейтинговая таблица организаций'!G180</f>
        <v>0</v>
      </c>
      <c r="L191" s="49" t="str">
        <f>IF('Рейтинговая таблица организаций'!H180&lt;1,"Отсутствуют или не функционируют дистанционные способы взаимодействия",(IF('Рейтинговая таблица организаций'!H180&lt;4,"В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1" s="49">
        <f>'Рейтинговая таблица организаций'!H180</f>
        <v>0</v>
      </c>
      <c r="N191" s="49">
        <f>IF('Рейтинговая таблица организаций'!H180&lt;1,0,(IF('Рейтинговая таблица организаций'!H180&lt;4,30,100)))</f>
        <v>0</v>
      </c>
      <c r="O191" s="49" t="s">
        <v>266</v>
      </c>
      <c r="P191" s="49">
        <f>'Рейтинговая таблица организаций'!I180</f>
        <v>0</v>
      </c>
      <c r="Q191" s="49">
        <f>'Рейтинговая таблица организаций'!J180</f>
        <v>0</v>
      </c>
      <c r="R191" s="49" t="s">
        <v>267</v>
      </c>
      <c r="S191" s="49">
        <f>'Рейтинговая таблица организаций'!K180</f>
        <v>0</v>
      </c>
      <c r="T191" s="49">
        <f>'Рейтинговая таблица организаций'!L180</f>
        <v>0</v>
      </c>
      <c r="U191" s="49" t="str">
        <f>IF('Рейтинговая таблица организаций'!Q180&lt;1,"Отсутствуют комфортные условия",(IF('Рейтинговая таблица организаций'!Q180&lt;5,"Количество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1" s="49">
        <f>'Рейтинговая таблица организаций'!Q180</f>
        <v>0</v>
      </c>
      <c r="W191" s="49">
        <f>IF('Рейтинговая таблица организаций'!Q180&lt;1,0,(IF('Рейтинговая таблица организаций'!Q180&lt;4,20,100)))</f>
        <v>0</v>
      </c>
      <c r="X191" s="49" t="s">
        <v>268</v>
      </c>
      <c r="Y191" s="49">
        <f>'Рейтинговая таблица организаций'!T180</f>
        <v>0</v>
      </c>
      <c r="Z191" s="49">
        <f>'Рейтинговая таблица организаций'!U180</f>
        <v>0</v>
      </c>
      <c r="AA191" s="49" t="str">
        <f>IF('Рейтинговая таблица организаций'!Z180&lt;1,"Отсутствуют условия доступности для инвалидов",(IF('Рейтинговая таблица организаций'!Z180&lt;5,"Количество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1" s="63">
        <f>'Рейтинговая таблица организаций'!Z180</f>
        <v>0</v>
      </c>
      <c r="AC191" s="49">
        <f>IF('Рейтинговая таблица организаций'!Z180&lt;1,0,(IF('Рейтинговая таблица организаций'!Z180&lt;5,20,100)))</f>
        <v>0</v>
      </c>
      <c r="AD191" s="49" t="str">
        <f>IF('Рейтинговая таблица организаций'!AA180&lt;1,"Отсутствуют условия доступности, позволяющие инвалидам получать услуги наравне с другими",(IF('Рейтинговая таблица организаций'!AA180&lt;5,"Количество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1" s="49">
        <f>'Рейтинговая таблица организаций'!AA180</f>
        <v>0</v>
      </c>
      <c r="AF191" s="49">
        <f>IF('Рейтинговая таблица организаций'!AA180&lt;1,0,(IF('Рейтинговая таблица организаций'!AA180&lt;5,20,100)))</f>
        <v>0</v>
      </c>
      <c r="AG191" s="49" t="s">
        <v>269</v>
      </c>
      <c r="AH191" s="49">
        <f>'Рейтинговая таблица организаций'!AB180</f>
        <v>0</v>
      </c>
      <c r="AI191" s="49">
        <f>'Рейтинговая таблица организаций'!AC180</f>
        <v>0</v>
      </c>
      <c r="AJ191" s="49" t="s">
        <v>270</v>
      </c>
      <c r="AK191" s="49">
        <f>'Рейтинговая таблица организаций'!AH180</f>
        <v>0</v>
      </c>
      <c r="AL191" s="49">
        <f>'Рейтинговая таблица организаций'!AI180</f>
        <v>0</v>
      </c>
      <c r="AM191" s="49" t="s">
        <v>271</v>
      </c>
      <c r="AN191" s="49">
        <f>'Рейтинговая таблица организаций'!AJ180</f>
        <v>0</v>
      </c>
      <c r="AO191" s="49">
        <f>'Рейтинговая таблица организаций'!AK180</f>
        <v>0</v>
      </c>
      <c r="AP191" s="49" t="s">
        <v>272</v>
      </c>
      <c r="AQ191" s="49">
        <f>'Рейтинговая таблица организаций'!AL180</f>
        <v>0</v>
      </c>
      <c r="AR191" s="49">
        <f>'Рейтинговая таблица организаций'!AM180</f>
        <v>0</v>
      </c>
      <c r="AS191" s="49" t="s">
        <v>273</v>
      </c>
      <c r="AT191" s="49">
        <f>'Рейтинговая таблица организаций'!AR180</f>
        <v>0</v>
      </c>
      <c r="AU191" s="49">
        <f>'Рейтинговая таблица организаций'!AS180</f>
        <v>0</v>
      </c>
      <c r="AV191" s="49" t="s">
        <v>274</v>
      </c>
      <c r="AW191" s="49">
        <f>'Рейтинговая таблица организаций'!AT180</f>
        <v>0</v>
      </c>
      <c r="AX191" s="49">
        <f>'Рейтинговая таблица организаций'!AU180</f>
        <v>0</v>
      </c>
      <c r="AY191" s="49" t="s">
        <v>275</v>
      </c>
      <c r="AZ191" s="49">
        <f>'Рейтинговая таблица организаций'!AV180</f>
        <v>0</v>
      </c>
      <c r="BA191" s="49">
        <f>'Рейтинговая таблица организаций'!AW180</f>
        <v>0</v>
      </c>
    </row>
    <row r="192" spans="1:53" ht="15.75" x14ac:dyDescent="0.25">
      <c r="A192" s="110">
        <f>Лист1!A180</f>
        <v>0</v>
      </c>
      <c r="B192" s="46">
        <f>'для bus.gov.ru'!B181</f>
        <v>0</v>
      </c>
      <c r="C192" s="46">
        <f>'для bus.gov.ru'!C181</f>
        <v>0</v>
      </c>
      <c r="D192" s="46">
        <f>'для bus.gov.ru'!D181</f>
        <v>0</v>
      </c>
      <c r="E192" s="46">
        <f>'для bus.gov.ru'!E181</f>
        <v>0</v>
      </c>
      <c r="F192" s="47" t="s">
        <v>264</v>
      </c>
      <c r="G192" s="48">
        <f>'Рейтинговая таблица организаций'!D181</f>
        <v>0</v>
      </c>
      <c r="H192" s="48">
        <f>'Рейтинговая таблица организаций'!E181</f>
        <v>0</v>
      </c>
      <c r="I192" s="47" t="s">
        <v>265</v>
      </c>
      <c r="J192" s="48">
        <f>'Рейтинговая таблица организаций'!F181</f>
        <v>0</v>
      </c>
      <c r="K192" s="48">
        <f>'Рейтинговая таблица организаций'!G181</f>
        <v>0</v>
      </c>
      <c r="L192" s="49" t="str">
        <f>IF('Рейтинговая таблица организаций'!H181&lt;1,"Отсутствуют или не функционируют дистанционные способы взаимодействия",(IF('Рейтинговая таблица организаций'!H181&lt;4,"В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2" s="49">
        <f>'Рейтинговая таблица организаций'!H181</f>
        <v>0</v>
      </c>
      <c r="N192" s="49">
        <f>IF('Рейтинговая таблица организаций'!H181&lt;1,0,(IF('Рейтинговая таблица организаций'!H181&lt;4,30,100)))</f>
        <v>0</v>
      </c>
      <c r="O192" s="49" t="s">
        <v>266</v>
      </c>
      <c r="P192" s="49">
        <f>'Рейтинговая таблица организаций'!I181</f>
        <v>0</v>
      </c>
      <c r="Q192" s="49">
        <f>'Рейтинговая таблица организаций'!J181</f>
        <v>0</v>
      </c>
      <c r="R192" s="49" t="s">
        <v>267</v>
      </c>
      <c r="S192" s="49">
        <f>'Рейтинговая таблица организаций'!K181</f>
        <v>0</v>
      </c>
      <c r="T192" s="49">
        <f>'Рейтинговая таблица организаций'!L181</f>
        <v>0</v>
      </c>
      <c r="U192" s="49" t="str">
        <f>IF('Рейтинговая таблица организаций'!Q181&lt;1,"Отсутствуют комфортные условия",(IF('Рейтинговая таблица организаций'!Q181&lt;5,"Количество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2" s="49">
        <f>'Рейтинговая таблица организаций'!Q181</f>
        <v>0</v>
      </c>
      <c r="W192" s="49">
        <f>IF('Рейтинговая таблица организаций'!Q181&lt;1,0,(IF('Рейтинговая таблица организаций'!Q181&lt;4,20,100)))</f>
        <v>0</v>
      </c>
      <c r="X192" s="49" t="s">
        <v>268</v>
      </c>
      <c r="Y192" s="49">
        <f>'Рейтинговая таблица организаций'!T181</f>
        <v>0</v>
      </c>
      <c r="Z192" s="49">
        <f>'Рейтинговая таблица организаций'!U181</f>
        <v>0</v>
      </c>
      <c r="AA192" s="49" t="str">
        <f>IF('Рейтинговая таблица организаций'!Z181&lt;1,"Отсутствуют условия доступности для инвалидов",(IF('Рейтинговая таблица организаций'!Z181&lt;5,"Количество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2" s="63">
        <f>'Рейтинговая таблица организаций'!Z181</f>
        <v>0</v>
      </c>
      <c r="AC192" s="49">
        <f>IF('Рейтинговая таблица организаций'!Z181&lt;1,0,(IF('Рейтинговая таблица организаций'!Z181&lt;5,20,100)))</f>
        <v>0</v>
      </c>
      <c r="AD192" s="49" t="str">
        <f>IF('Рейтинговая таблица организаций'!AA181&lt;1,"Отсутствуют условия доступности, позволяющие инвалидам получать услуги наравне с другими",(IF('Рейтинговая таблица организаций'!AA181&lt;5,"Количество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2" s="49">
        <f>'Рейтинговая таблица организаций'!AA181</f>
        <v>0</v>
      </c>
      <c r="AF192" s="49">
        <f>IF('Рейтинговая таблица организаций'!AA181&lt;1,0,(IF('Рейтинговая таблица организаций'!AA181&lt;5,20,100)))</f>
        <v>0</v>
      </c>
      <c r="AG192" s="49" t="s">
        <v>269</v>
      </c>
      <c r="AH192" s="49">
        <f>'Рейтинговая таблица организаций'!AB181</f>
        <v>0</v>
      </c>
      <c r="AI192" s="49">
        <f>'Рейтинговая таблица организаций'!AC181</f>
        <v>0</v>
      </c>
      <c r="AJ192" s="49" t="s">
        <v>270</v>
      </c>
      <c r="AK192" s="49">
        <f>'Рейтинговая таблица организаций'!AH181</f>
        <v>0</v>
      </c>
      <c r="AL192" s="49">
        <f>'Рейтинговая таблица организаций'!AI181</f>
        <v>0</v>
      </c>
      <c r="AM192" s="49" t="s">
        <v>271</v>
      </c>
      <c r="AN192" s="49">
        <f>'Рейтинговая таблица организаций'!AJ181</f>
        <v>0</v>
      </c>
      <c r="AO192" s="49">
        <f>'Рейтинговая таблица организаций'!AK181</f>
        <v>0</v>
      </c>
      <c r="AP192" s="49" t="s">
        <v>272</v>
      </c>
      <c r="AQ192" s="49">
        <f>'Рейтинговая таблица организаций'!AL181</f>
        <v>0</v>
      </c>
      <c r="AR192" s="49">
        <f>'Рейтинговая таблица организаций'!AM181</f>
        <v>0</v>
      </c>
      <c r="AS192" s="49" t="s">
        <v>273</v>
      </c>
      <c r="AT192" s="49">
        <f>'Рейтинговая таблица организаций'!AR181</f>
        <v>0</v>
      </c>
      <c r="AU192" s="49">
        <f>'Рейтинговая таблица организаций'!AS181</f>
        <v>0</v>
      </c>
      <c r="AV192" s="49" t="s">
        <v>274</v>
      </c>
      <c r="AW192" s="49">
        <f>'Рейтинговая таблица организаций'!AT181</f>
        <v>0</v>
      </c>
      <c r="AX192" s="49">
        <f>'Рейтинговая таблица организаций'!AU181</f>
        <v>0</v>
      </c>
      <c r="AY192" s="49" t="s">
        <v>275</v>
      </c>
      <c r="AZ192" s="49">
        <f>'Рейтинговая таблица организаций'!AV181</f>
        <v>0</v>
      </c>
      <c r="BA192" s="49">
        <f>'Рейтинговая таблица организаций'!AW181</f>
        <v>0</v>
      </c>
    </row>
    <row r="193" spans="1:53" ht="15.75" x14ac:dyDescent="0.25">
      <c r="A193" s="110">
        <f>Лист1!A181</f>
        <v>0</v>
      </c>
      <c r="B193" s="46">
        <f>'для bus.gov.ru'!B182</f>
        <v>0</v>
      </c>
      <c r="C193" s="46">
        <f>'для bus.gov.ru'!C182</f>
        <v>0</v>
      </c>
      <c r="D193" s="46">
        <f>'для bus.gov.ru'!D182</f>
        <v>0</v>
      </c>
      <c r="E193" s="46">
        <f>'для bus.gov.ru'!E182</f>
        <v>0</v>
      </c>
      <c r="F193" s="47" t="s">
        <v>264</v>
      </c>
      <c r="G193" s="48">
        <f>'Рейтинговая таблица организаций'!D182</f>
        <v>0</v>
      </c>
      <c r="H193" s="48">
        <f>'Рейтинговая таблица организаций'!E182</f>
        <v>0</v>
      </c>
      <c r="I193" s="47" t="s">
        <v>265</v>
      </c>
      <c r="J193" s="48">
        <f>'Рейтинговая таблица организаций'!F182</f>
        <v>0</v>
      </c>
      <c r="K193" s="48">
        <f>'Рейтинговая таблица организаций'!G182</f>
        <v>0</v>
      </c>
      <c r="L193" s="49" t="str">
        <f>IF('Рейтинговая таблица организаций'!H182&lt;1,"Отсутствуют или не функционируют дистанционные способы взаимодействия",(IF('Рейтинговая таблица организаций'!H182&lt;4,"В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3" s="49">
        <f>'Рейтинговая таблица организаций'!H182</f>
        <v>0</v>
      </c>
      <c r="N193" s="49">
        <f>IF('Рейтинговая таблица организаций'!H182&lt;1,0,(IF('Рейтинговая таблица организаций'!H182&lt;4,30,100)))</f>
        <v>0</v>
      </c>
      <c r="O193" s="49" t="s">
        <v>266</v>
      </c>
      <c r="P193" s="49">
        <f>'Рейтинговая таблица организаций'!I182</f>
        <v>0</v>
      </c>
      <c r="Q193" s="49">
        <f>'Рейтинговая таблица организаций'!J182</f>
        <v>0</v>
      </c>
      <c r="R193" s="49" t="s">
        <v>267</v>
      </c>
      <c r="S193" s="49">
        <f>'Рейтинговая таблица организаций'!K182</f>
        <v>0</v>
      </c>
      <c r="T193" s="49">
        <f>'Рейтинговая таблица организаций'!L182</f>
        <v>0</v>
      </c>
      <c r="U193" s="49" t="str">
        <f>IF('Рейтинговая таблица организаций'!Q182&lt;1,"Отсутствуют комфортные условия",(IF('Рейтинговая таблица организаций'!Q182&lt;5,"Количество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3" s="49">
        <f>'Рейтинговая таблица организаций'!Q182</f>
        <v>0</v>
      </c>
      <c r="W193" s="49">
        <f>IF('Рейтинговая таблица организаций'!Q182&lt;1,0,(IF('Рейтинговая таблица организаций'!Q182&lt;4,20,100)))</f>
        <v>0</v>
      </c>
      <c r="X193" s="49" t="s">
        <v>268</v>
      </c>
      <c r="Y193" s="49">
        <f>'Рейтинговая таблица организаций'!T182</f>
        <v>0</v>
      </c>
      <c r="Z193" s="49">
        <f>'Рейтинговая таблица организаций'!U182</f>
        <v>0</v>
      </c>
      <c r="AA193" s="49" t="str">
        <f>IF('Рейтинговая таблица организаций'!Z182&lt;1,"Отсутствуют условия доступности для инвалидов",(IF('Рейтинговая таблица организаций'!Z182&lt;5,"Количество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3" s="63">
        <f>'Рейтинговая таблица организаций'!Z182</f>
        <v>0</v>
      </c>
      <c r="AC193" s="49">
        <f>IF('Рейтинговая таблица организаций'!Z182&lt;1,0,(IF('Рейтинговая таблица организаций'!Z182&lt;5,20,100)))</f>
        <v>0</v>
      </c>
      <c r="AD193" s="49" t="str">
        <f>IF('Рейтинговая таблица организаций'!AA182&lt;1,"Отсутствуют условия доступности, позволяющие инвалидам получать услуги наравне с другими",(IF('Рейтинговая таблица организаций'!AA182&lt;5,"Количество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3" s="49">
        <f>'Рейтинговая таблица организаций'!AA182</f>
        <v>0</v>
      </c>
      <c r="AF193" s="49">
        <f>IF('Рейтинговая таблица организаций'!AA182&lt;1,0,(IF('Рейтинговая таблица организаций'!AA182&lt;5,20,100)))</f>
        <v>0</v>
      </c>
      <c r="AG193" s="49" t="s">
        <v>269</v>
      </c>
      <c r="AH193" s="49">
        <f>'Рейтинговая таблица организаций'!AB182</f>
        <v>0</v>
      </c>
      <c r="AI193" s="49">
        <f>'Рейтинговая таблица организаций'!AC182</f>
        <v>0</v>
      </c>
      <c r="AJ193" s="49" t="s">
        <v>270</v>
      </c>
      <c r="AK193" s="49">
        <f>'Рейтинговая таблица организаций'!AH182</f>
        <v>0</v>
      </c>
      <c r="AL193" s="49">
        <f>'Рейтинговая таблица организаций'!AI182</f>
        <v>0</v>
      </c>
      <c r="AM193" s="49" t="s">
        <v>271</v>
      </c>
      <c r="AN193" s="49">
        <f>'Рейтинговая таблица организаций'!AJ182</f>
        <v>0</v>
      </c>
      <c r="AO193" s="49">
        <f>'Рейтинговая таблица организаций'!AK182</f>
        <v>0</v>
      </c>
      <c r="AP193" s="49" t="s">
        <v>272</v>
      </c>
      <c r="AQ193" s="49">
        <f>'Рейтинговая таблица организаций'!AL182</f>
        <v>0</v>
      </c>
      <c r="AR193" s="49">
        <f>'Рейтинговая таблица организаций'!AM182</f>
        <v>0</v>
      </c>
      <c r="AS193" s="49" t="s">
        <v>273</v>
      </c>
      <c r="AT193" s="49">
        <f>'Рейтинговая таблица организаций'!AR182</f>
        <v>0</v>
      </c>
      <c r="AU193" s="49">
        <f>'Рейтинговая таблица организаций'!AS182</f>
        <v>0</v>
      </c>
      <c r="AV193" s="49" t="s">
        <v>274</v>
      </c>
      <c r="AW193" s="49">
        <f>'Рейтинговая таблица организаций'!AT182</f>
        <v>0</v>
      </c>
      <c r="AX193" s="49">
        <f>'Рейтинговая таблица организаций'!AU182</f>
        <v>0</v>
      </c>
      <c r="AY193" s="49" t="s">
        <v>275</v>
      </c>
      <c r="AZ193" s="49">
        <f>'Рейтинговая таблица организаций'!AV182</f>
        <v>0</v>
      </c>
      <c r="BA193" s="49">
        <f>'Рейтинговая таблица организаций'!AW182</f>
        <v>0</v>
      </c>
    </row>
    <row r="194" spans="1:53" ht="15.75" x14ac:dyDescent="0.25">
      <c r="A194" s="110">
        <f>Лист1!A182</f>
        <v>0</v>
      </c>
      <c r="B194" s="46">
        <f>'для bus.gov.ru'!B183</f>
        <v>0</v>
      </c>
      <c r="C194" s="46">
        <f>'для bus.gov.ru'!C183</f>
        <v>0</v>
      </c>
      <c r="D194" s="46">
        <f>'для bus.gov.ru'!D183</f>
        <v>0</v>
      </c>
      <c r="E194" s="46">
        <f>'для bus.gov.ru'!E183</f>
        <v>0</v>
      </c>
      <c r="F194" s="47" t="s">
        <v>264</v>
      </c>
      <c r="G194" s="48">
        <f>'Рейтинговая таблица организаций'!D183</f>
        <v>0</v>
      </c>
      <c r="H194" s="48">
        <f>'Рейтинговая таблица организаций'!E183</f>
        <v>0</v>
      </c>
      <c r="I194" s="47" t="s">
        <v>265</v>
      </c>
      <c r="J194" s="48">
        <f>'Рейтинговая таблица организаций'!F183</f>
        <v>0</v>
      </c>
      <c r="K194" s="48">
        <f>'Рейтинговая таблица организаций'!G183</f>
        <v>0</v>
      </c>
      <c r="L194" s="49" t="str">
        <f>IF('Рейтинговая таблица организаций'!H183&lt;1,"Отсутствуют или не функционируют дистанционные способы взаимодействия",(IF('Рейтинговая таблица организаций'!H183&lt;4,"В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4" s="49">
        <f>'Рейтинговая таблица организаций'!H183</f>
        <v>0</v>
      </c>
      <c r="N194" s="49">
        <f>IF('Рейтинговая таблица организаций'!H183&lt;1,0,(IF('Рейтинговая таблица организаций'!H183&lt;4,30,100)))</f>
        <v>0</v>
      </c>
      <c r="O194" s="49" t="s">
        <v>266</v>
      </c>
      <c r="P194" s="49">
        <f>'Рейтинговая таблица организаций'!I183</f>
        <v>0</v>
      </c>
      <c r="Q194" s="49">
        <f>'Рейтинговая таблица организаций'!J183</f>
        <v>0</v>
      </c>
      <c r="R194" s="49" t="s">
        <v>267</v>
      </c>
      <c r="S194" s="49">
        <f>'Рейтинговая таблица организаций'!K183</f>
        <v>0</v>
      </c>
      <c r="T194" s="49">
        <f>'Рейтинговая таблица организаций'!L183</f>
        <v>0</v>
      </c>
      <c r="U194" s="49" t="str">
        <f>IF('Рейтинговая таблица организаций'!Q183&lt;1,"Отсутствуют комфортные условия",(IF('Рейтинговая таблица организаций'!Q183&lt;5,"Количество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4" s="49">
        <f>'Рейтинговая таблица организаций'!Q183</f>
        <v>0</v>
      </c>
      <c r="W194" s="49">
        <f>IF('Рейтинговая таблица организаций'!Q183&lt;1,0,(IF('Рейтинговая таблица организаций'!Q183&lt;4,20,100)))</f>
        <v>0</v>
      </c>
      <c r="X194" s="49" t="s">
        <v>268</v>
      </c>
      <c r="Y194" s="49">
        <f>'Рейтинговая таблица организаций'!T183</f>
        <v>0</v>
      </c>
      <c r="Z194" s="49">
        <f>'Рейтинговая таблица организаций'!U183</f>
        <v>0</v>
      </c>
      <c r="AA194" s="49" t="str">
        <f>IF('Рейтинговая таблица организаций'!Z183&lt;1,"Отсутствуют условия доступности для инвалидов",(IF('Рейтинговая таблица организаций'!Z183&lt;5,"Количество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4" s="63">
        <f>'Рейтинговая таблица организаций'!Z183</f>
        <v>0</v>
      </c>
      <c r="AC194" s="49">
        <f>IF('Рейтинговая таблица организаций'!Z183&lt;1,0,(IF('Рейтинговая таблица организаций'!Z183&lt;5,20,100)))</f>
        <v>0</v>
      </c>
      <c r="AD194" s="49" t="str">
        <f>IF('Рейтинговая таблица организаций'!AA183&lt;1,"Отсутствуют условия доступности, позволяющие инвалидам получать услуги наравне с другими",(IF('Рейтинговая таблица организаций'!AA183&lt;5,"Количество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4" s="49">
        <f>'Рейтинговая таблица организаций'!AA183</f>
        <v>0</v>
      </c>
      <c r="AF194" s="49">
        <f>IF('Рейтинговая таблица организаций'!AA183&lt;1,0,(IF('Рейтинговая таблица организаций'!AA183&lt;5,20,100)))</f>
        <v>0</v>
      </c>
      <c r="AG194" s="49" t="s">
        <v>269</v>
      </c>
      <c r="AH194" s="49">
        <f>'Рейтинговая таблица организаций'!AB183</f>
        <v>0</v>
      </c>
      <c r="AI194" s="49">
        <f>'Рейтинговая таблица организаций'!AC183</f>
        <v>0</v>
      </c>
      <c r="AJ194" s="49" t="s">
        <v>270</v>
      </c>
      <c r="AK194" s="49">
        <f>'Рейтинговая таблица организаций'!AH183</f>
        <v>0</v>
      </c>
      <c r="AL194" s="49">
        <f>'Рейтинговая таблица организаций'!AI183</f>
        <v>0</v>
      </c>
      <c r="AM194" s="49" t="s">
        <v>271</v>
      </c>
      <c r="AN194" s="49">
        <f>'Рейтинговая таблица организаций'!AJ183</f>
        <v>0</v>
      </c>
      <c r="AO194" s="49">
        <f>'Рейтинговая таблица организаций'!AK183</f>
        <v>0</v>
      </c>
      <c r="AP194" s="49" t="s">
        <v>272</v>
      </c>
      <c r="AQ194" s="49">
        <f>'Рейтинговая таблица организаций'!AL183</f>
        <v>0</v>
      </c>
      <c r="AR194" s="49">
        <f>'Рейтинговая таблица организаций'!AM183</f>
        <v>0</v>
      </c>
      <c r="AS194" s="49" t="s">
        <v>273</v>
      </c>
      <c r="AT194" s="49">
        <f>'Рейтинговая таблица организаций'!AR183</f>
        <v>0</v>
      </c>
      <c r="AU194" s="49">
        <f>'Рейтинговая таблица организаций'!AS183</f>
        <v>0</v>
      </c>
      <c r="AV194" s="49" t="s">
        <v>274</v>
      </c>
      <c r="AW194" s="49">
        <f>'Рейтинговая таблица организаций'!AT183</f>
        <v>0</v>
      </c>
      <c r="AX194" s="49">
        <f>'Рейтинговая таблица организаций'!AU183</f>
        <v>0</v>
      </c>
      <c r="AY194" s="49" t="s">
        <v>275</v>
      </c>
      <c r="AZ194" s="49">
        <f>'Рейтинговая таблица организаций'!AV183</f>
        <v>0</v>
      </c>
      <c r="BA194" s="49">
        <f>'Рейтинговая таблица организаций'!AW183</f>
        <v>0</v>
      </c>
    </row>
    <row r="195" spans="1:53" ht="15.75" x14ac:dyDescent="0.25">
      <c r="A195" s="110">
        <f>Лист1!A183</f>
        <v>0</v>
      </c>
      <c r="B195" s="46">
        <f>'для bus.gov.ru'!B184</f>
        <v>0</v>
      </c>
      <c r="C195" s="46">
        <f>'для bus.gov.ru'!C184</f>
        <v>0</v>
      </c>
      <c r="D195" s="46">
        <f>'для bus.gov.ru'!D184</f>
        <v>0</v>
      </c>
      <c r="E195" s="46">
        <f>'для bus.gov.ru'!E184</f>
        <v>0</v>
      </c>
      <c r="F195" s="47" t="s">
        <v>264</v>
      </c>
      <c r="G195" s="48">
        <f>'Рейтинговая таблица организаций'!D184</f>
        <v>0</v>
      </c>
      <c r="H195" s="48">
        <f>'Рейтинговая таблица организаций'!E184</f>
        <v>0</v>
      </c>
      <c r="I195" s="47" t="s">
        <v>265</v>
      </c>
      <c r="J195" s="48">
        <f>'Рейтинговая таблица организаций'!F184</f>
        <v>0</v>
      </c>
      <c r="K195" s="48">
        <f>'Рейтинговая таблица организаций'!G184</f>
        <v>0</v>
      </c>
      <c r="L195" s="49" t="str">
        <f>IF('Рейтинговая таблица организаций'!H184&lt;1,"Отсутствуют или не функционируют дистанционные способы взаимодействия",(IF('Рейтинговая таблица организаций'!H184&lt;4,"В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5" s="49">
        <f>'Рейтинговая таблица организаций'!H184</f>
        <v>0</v>
      </c>
      <c r="N195" s="49">
        <f>IF('Рейтинговая таблица организаций'!H184&lt;1,0,(IF('Рейтинговая таблица организаций'!H184&lt;4,30,100)))</f>
        <v>0</v>
      </c>
      <c r="O195" s="49" t="s">
        <v>266</v>
      </c>
      <c r="P195" s="49">
        <f>'Рейтинговая таблица организаций'!I184</f>
        <v>0</v>
      </c>
      <c r="Q195" s="49">
        <f>'Рейтинговая таблица организаций'!J184</f>
        <v>0</v>
      </c>
      <c r="R195" s="49" t="s">
        <v>267</v>
      </c>
      <c r="S195" s="49">
        <f>'Рейтинговая таблица организаций'!K184</f>
        <v>0</v>
      </c>
      <c r="T195" s="49">
        <f>'Рейтинговая таблица организаций'!L184</f>
        <v>0</v>
      </c>
      <c r="U195" s="49" t="str">
        <f>IF('Рейтинговая таблица организаций'!Q184&lt;1,"Отсутствуют комфортные условия",(IF('Рейтинговая таблица организаций'!Q184&lt;5,"Количество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5" s="49">
        <f>'Рейтинговая таблица организаций'!Q184</f>
        <v>0</v>
      </c>
      <c r="W195" s="49">
        <f>IF('Рейтинговая таблица организаций'!Q184&lt;1,0,(IF('Рейтинговая таблица организаций'!Q184&lt;4,20,100)))</f>
        <v>0</v>
      </c>
      <c r="X195" s="49" t="s">
        <v>268</v>
      </c>
      <c r="Y195" s="49">
        <f>'Рейтинговая таблица организаций'!T184</f>
        <v>0</v>
      </c>
      <c r="Z195" s="49">
        <f>'Рейтинговая таблица организаций'!U184</f>
        <v>0</v>
      </c>
      <c r="AA195" s="49" t="str">
        <f>IF('Рейтинговая таблица организаций'!Z184&lt;1,"Отсутствуют условия доступности для инвалидов",(IF('Рейтинговая таблица организаций'!Z184&lt;5,"Количество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5" s="63">
        <f>'Рейтинговая таблица организаций'!Z184</f>
        <v>0</v>
      </c>
      <c r="AC195" s="49">
        <f>IF('Рейтинговая таблица организаций'!Z184&lt;1,0,(IF('Рейтинговая таблица организаций'!Z184&lt;5,20,100)))</f>
        <v>0</v>
      </c>
      <c r="AD195" s="49" t="str">
        <f>IF('Рейтинговая таблица организаций'!AA184&lt;1,"Отсутствуют условия доступности, позволяющие инвалидам получать услуги наравне с другими",(IF('Рейтинговая таблица организаций'!AA184&lt;5,"Количество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5" s="49">
        <f>'Рейтинговая таблица организаций'!AA184</f>
        <v>0</v>
      </c>
      <c r="AF195" s="49">
        <f>IF('Рейтинговая таблица организаций'!AA184&lt;1,0,(IF('Рейтинговая таблица организаций'!AA184&lt;5,20,100)))</f>
        <v>0</v>
      </c>
      <c r="AG195" s="49" t="s">
        <v>269</v>
      </c>
      <c r="AH195" s="49">
        <f>'Рейтинговая таблица организаций'!AB184</f>
        <v>0</v>
      </c>
      <c r="AI195" s="49">
        <f>'Рейтинговая таблица организаций'!AC184</f>
        <v>0</v>
      </c>
      <c r="AJ195" s="49" t="s">
        <v>270</v>
      </c>
      <c r="AK195" s="49">
        <f>'Рейтинговая таблица организаций'!AH184</f>
        <v>0</v>
      </c>
      <c r="AL195" s="49">
        <f>'Рейтинговая таблица организаций'!AI184</f>
        <v>0</v>
      </c>
      <c r="AM195" s="49" t="s">
        <v>271</v>
      </c>
      <c r="AN195" s="49">
        <f>'Рейтинговая таблица организаций'!AJ184</f>
        <v>0</v>
      </c>
      <c r="AO195" s="49">
        <f>'Рейтинговая таблица организаций'!AK184</f>
        <v>0</v>
      </c>
      <c r="AP195" s="49" t="s">
        <v>272</v>
      </c>
      <c r="AQ195" s="49">
        <f>'Рейтинговая таблица организаций'!AL184</f>
        <v>0</v>
      </c>
      <c r="AR195" s="49">
        <f>'Рейтинговая таблица организаций'!AM184</f>
        <v>0</v>
      </c>
      <c r="AS195" s="49" t="s">
        <v>273</v>
      </c>
      <c r="AT195" s="49">
        <f>'Рейтинговая таблица организаций'!AR184</f>
        <v>0</v>
      </c>
      <c r="AU195" s="49">
        <f>'Рейтинговая таблица организаций'!AS184</f>
        <v>0</v>
      </c>
      <c r="AV195" s="49" t="s">
        <v>274</v>
      </c>
      <c r="AW195" s="49">
        <f>'Рейтинговая таблица организаций'!AT184</f>
        <v>0</v>
      </c>
      <c r="AX195" s="49">
        <f>'Рейтинговая таблица организаций'!AU184</f>
        <v>0</v>
      </c>
      <c r="AY195" s="49" t="s">
        <v>275</v>
      </c>
      <c r="AZ195" s="49">
        <f>'Рейтинговая таблица организаций'!AV184</f>
        <v>0</v>
      </c>
      <c r="BA195" s="49">
        <f>'Рейтинговая таблица организаций'!AW184</f>
        <v>0</v>
      </c>
    </row>
    <row r="196" spans="1:53" ht="15.75" x14ac:dyDescent="0.25">
      <c r="A196" s="110">
        <f>Лист1!A184</f>
        <v>0</v>
      </c>
      <c r="B196" s="46">
        <f>'для bus.gov.ru'!B185</f>
        <v>0</v>
      </c>
      <c r="C196" s="46">
        <f>'для bus.gov.ru'!C185</f>
        <v>0</v>
      </c>
      <c r="D196" s="46">
        <f>'для bus.gov.ru'!D185</f>
        <v>0</v>
      </c>
      <c r="E196" s="46">
        <f>'для bus.gov.ru'!E185</f>
        <v>0</v>
      </c>
      <c r="F196" s="47" t="s">
        <v>264</v>
      </c>
      <c r="G196" s="48">
        <f>'Рейтинговая таблица организаций'!D185</f>
        <v>0</v>
      </c>
      <c r="H196" s="48">
        <f>'Рейтинговая таблица организаций'!E185</f>
        <v>0</v>
      </c>
      <c r="I196" s="47" t="s">
        <v>265</v>
      </c>
      <c r="J196" s="48">
        <f>'Рейтинговая таблица организаций'!F185</f>
        <v>0</v>
      </c>
      <c r="K196" s="48">
        <f>'Рейтинговая таблица организаций'!G185</f>
        <v>0</v>
      </c>
      <c r="L196" s="49" t="str">
        <f>IF('Рейтинговая таблица организаций'!H185&lt;1,"Отсутствуют или не функционируют дистанционные способы взаимодействия",(IF('Рейтинговая таблица организаций'!H185&lt;4,"В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6" s="49">
        <f>'Рейтинговая таблица организаций'!H185</f>
        <v>0</v>
      </c>
      <c r="N196" s="49">
        <f>IF('Рейтинговая таблица организаций'!H185&lt;1,0,(IF('Рейтинговая таблица организаций'!H185&lt;4,30,100)))</f>
        <v>0</v>
      </c>
      <c r="O196" s="49" t="s">
        <v>266</v>
      </c>
      <c r="P196" s="49">
        <f>'Рейтинговая таблица организаций'!I185</f>
        <v>0</v>
      </c>
      <c r="Q196" s="49">
        <f>'Рейтинговая таблица организаций'!J185</f>
        <v>0</v>
      </c>
      <c r="R196" s="49" t="s">
        <v>267</v>
      </c>
      <c r="S196" s="49">
        <f>'Рейтинговая таблица организаций'!K185</f>
        <v>0</v>
      </c>
      <c r="T196" s="49">
        <f>'Рейтинговая таблица организаций'!L185</f>
        <v>0</v>
      </c>
      <c r="U196" s="49" t="str">
        <f>IF('Рейтинговая таблица организаций'!Q185&lt;1,"Отсутствуют комфортные условия",(IF('Рейтинговая таблица организаций'!Q185&lt;5,"Количество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6" s="49">
        <f>'Рейтинговая таблица организаций'!Q185</f>
        <v>0</v>
      </c>
      <c r="W196" s="49">
        <f>IF('Рейтинговая таблица организаций'!Q185&lt;1,0,(IF('Рейтинговая таблица организаций'!Q185&lt;4,20,100)))</f>
        <v>0</v>
      </c>
      <c r="X196" s="49" t="s">
        <v>268</v>
      </c>
      <c r="Y196" s="49">
        <f>'Рейтинговая таблица организаций'!T185</f>
        <v>0</v>
      </c>
      <c r="Z196" s="49">
        <f>'Рейтинговая таблица организаций'!U185</f>
        <v>0</v>
      </c>
      <c r="AA196" s="49" t="str">
        <f>IF('Рейтинговая таблица организаций'!Z185&lt;1,"Отсутствуют условия доступности для инвалидов",(IF('Рейтинговая таблица организаций'!Z185&lt;5,"Количество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6" s="63">
        <f>'Рейтинговая таблица организаций'!Z185</f>
        <v>0</v>
      </c>
      <c r="AC196" s="49">
        <f>IF('Рейтинговая таблица организаций'!Z185&lt;1,0,(IF('Рейтинговая таблица организаций'!Z185&lt;5,20,100)))</f>
        <v>0</v>
      </c>
      <c r="AD196" s="49" t="str">
        <f>IF('Рейтинговая таблица организаций'!AA185&lt;1,"Отсутствуют условия доступности, позволяющие инвалидам получать услуги наравне с другими",(IF('Рейтинговая таблица организаций'!AA185&lt;5,"Количество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6" s="49">
        <f>'Рейтинговая таблица организаций'!AA185</f>
        <v>0</v>
      </c>
      <c r="AF196" s="49">
        <f>IF('Рейтинговая таблица организаций'!AA185&lt;1,0,(IF('Рейтинговая таблица организаций'!AA185&lt;5,20,100)))</f>
        <v>0</v>
      </c>
      <c r="AG196" s="49" t="s">
        <v>269</v>
      </c>
      <c r="AH196" s="49">
        <f>'Рейтинговая таблица организаций'!AB185</f>
        <v>0</v>
      </c>
      <c r="AI196" s="49">
        <f>'Рейтинговая таблица организаций'!AC185</f>
        <v>0</v>
      </c>
      <c r="AJ196" s="49" t="s">
        <v>270</v>
      </c>
      <c r="AK196" s="49">
        <f>'Рейтинговая таблица организаций'!AH185</f>
        <v>0</v>
      </c>
      <c r="AL196" s="49">
        <f>'Рейтинговая таблица организаций'!AI185</f>
        <v>0</v>
      </c>
      <c r="AM196" s="49" t="s">
        <v>271</v>
      </c>
      <c r="AN196" s="49">
        <f>'Рейтинговая таблица организаций'!AJ185</f>
        <v>0</v>
      </c>
      <c r="AO196" s="49">
        <f>'Рейтинговая таблица организаций'!AK185</f>
        <v>0</v>
      </c>
      <c r="AP196" s="49" t="s">
        <v>272</v>
      </c>
      <c r="AQ196" s="49">
        <f>'Рейтинговая таблица организаций'!AL185</f>
        <v>0</v>
      </c>
      <c r="AR196" s="49">
        <f>'Рейтинговая таблица организаций'!AM185</f>
        <v>0</v>
      </c>
      <c r="AS196" s="49" t="s">
        <v>273</v>
      </c>
      <c r="AT196" s="49">
        <f>'Рейтинговая таблица организаций'!AR185</f>
        <v>0</v>
      </c>
      <c r="AU196" s="49">
        <f>'Рейтинговая таблица организаций'!AS185</f>
        <v>0</v>
      </c>
      <c r="AV196" s="49" t="s">
        <v>274</v>
      </c>
      <c r="AW196" s="49">
        <f>'Рейтинговая таблица организаций'!AT185</f>
        <v>0</v>
      </c>
      <c r="AX196" s="49">
        <f>'Рейтинговая таблица организаций'!AU185</f>
        <v>0</v>
      </c>
      <c r="AY196" s="49" t="s">
        <v>275</v>
      </c>
      <c r="AZ196" s="49">
        <f>'Рейтинговая таблица организаций'!AV185</f>
        <v>0</v>
      </c>
      <c r="BA196" s="49">
        <f>'Рейтинговая таблица организаций'!AW185</f>
        <v>0</v>
      </c>
    </row>
    <row r="197" spans="1:53" ht="15.75" x14ac:dyDescent="0.25">
      <c r="A197" s="110">
        <f>Лист1!A185</f>
        <v>0</v>
      </c>
      <c r="B197" s="46">
        <f>'для bus.gov.ru'!B186</f>
        <v>0</v>
      </c>
      <c r="C197" s="46">
        <f>'для bus.gov.ru'!C186</f>
        <v>0</v>
      </c>
      <c r="D197" s="46">
        <f>'для bus.gov.ru'!D186</f>
        <v>0</v>
      </c>
      <c r="E197" s="46">
        <f>'для bus.gov.ru'!E186</f>
        <v>0</v>
      </c>
      <c r="F197" s="47" t="s">
        <v>264</v>
      </c>
      <c r="G197" s="48">
        <f>'Рейтинговая таблица организаций'!D186</f>
        <v>0</v>
      </c>
      <c r="H197" s="48">
        <f>'Рейтинговая таблица организаций'!E186</f>
        <v>0</v>
      </c>
      <c r="I197" s="47" t="s">
        <v>265</v>
      </c>
      <c r="J197" s="48">
        <f>'Рейтинговая таблица организаций'!F186</f>
        <v>0</v>
      </c>
      <c r="K197" s="48">
        <f>'Рейтинговая таблица организаций'!G186</f>
        <v>0</v>
      </c>
      <c r="L197" s="49" t="str">
        <f>IF('Рейтинговая таблица организаций'!H186&lt;1,"Отсутствуют или не функционируют дистанционные способы взаимодействия",(IF('Рейтинговая таблица организаций'!H186&lt;4,"В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7" s="49">
        <f>'Рейтинговая таблица организаций'!H186</f>
        <v>0</v>
      </c>
      <c r="N197" s="49">
        <f>IF('Рейтинговая таблица организаций'!H186&lt;1,0,(IF('Рейтинговая таблица организаций'!H186&lt;4,30,100)))</f>
        <v>0</v>
      </c>
      <c r="O197" s="49" t="s">
        <v>266</v>
      </c>
      <c r="P197" s="49">
        <f>'Рейтинговая таблица организаций'!I186</f>
        <v>0</v>
      </c>
      <c r="Q197" s="49">
        <f>'Рейтинговая таблица организаций'!J186</f>
        <v>0</v>
      </c>
      <c r="R197" s="49" t="s">
        <v>267</v>
      </c>
      <c r="S197" s="49">
        <f>'Рейтинговая таблица организаций'!K186</f>
        <v>0</v>
      </c>
      <c r="T197" s="49">
        <f>'Рейтинговая таблица организаций'!L186</f>
        <v>0</v>
      </c>
      <c r="U197" s="49" t="str">
        <f>IF('Рейтинговая таблица организаций'!Q186&lt;1,"Отсутствуют комфортные условия",(IF('Рейтинговая таблица организаций'!Q186&lt;5,"Количество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7" s="49">
        <f>'Рейтинговая таблица организаций'!Q186</f>
        <v>0</v>
      </c>
      <c r="W197" s="49">
        <f>IF('Рейтинговая таблица организаций'!Q186&lt;1,0,(IF('Рейтинговая таблица организаций'!Q186&lt;4,20,100)))</f>
        <v>0</v>
      </c>
      <c r="X197" s="49" t="s">
        <v>268</v>
      </c>
      <c r="Y197" s="49">
        <f>'Рейтинговая таблица организаций'!T186</f>
        <v>0</v>
      </c>
      <c r="Z197" s="49">
        <f>'Рейтинговая таблица организаций'!U186</f>
        <v>0</v>
      </c>
      <c r="AA197" s="49" t="str">
        <f>IF('Рейтинговая таблица организаций'!Z186&lt;1,"Отсутствуют условия доступности для инвалидов",(IF('Рейтинговая таблица организаций'!Z186&lt;5,"Количество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7" s="63">
        <f>'Рейтинговая таблица организаций'!Z186</f>
        <v>0</v>
      </c>
      <c r="AC197" s="49">
        <f>IF('Рейтинговая таблица организаций'!Z186&lt;1,0,(IF('Рейтинговая таблица организаций'!Z186&lt;5,20,100)))</f>
        <v>0</v>
      </c>
      <c r="AD197" s="49" t="str">
        <f>IF('Рейтинговая таблица организаций'!AA186&lt;1,"Отсутствуют условия доступности, позволяющие инвалидам получать услуги наравне с другими",(IF('Рейтинговая таблица организаций'!AA186&lt;5,"Количество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7" s="49">
        <f>'Рейтинговая таблица организаций'!AA186</f>
        <v>0</v>
      </c>
      <c r="AF197" s="49">
        <f>IF('Рейтинговая таблица организаций'!AA186&lt;1,0,(IF('Рейтинговая таблица организаций'!AA186&lt;5,20,100)))</f>
        <v>0</v>
      </c>
      <c r="AG197" s="49" t="s">
        <v>269</v>
      </c>
      <c r="AH197" s="49">
        <f>'Рейтинговая таблица организаций'!AB186</f>
        <v>0</v>
      </c>
      <c r="AI197" s="49">
        <f>'Рейтинговая таблица организаций'!AC186</f>
        <v>0</v>
      </c>
      <c r="AJ197" s="49" t="s">
        <v>270</v>
      </c>
      <c r="AK197" s="49">
        <f>'Рейтинговая таблица организаций'!AH186</f>
        <v>0</v>
      </c>
      <c r="AL197" s="49">
        <f>'Рейтинговая таблица организаций'!AI186</f>
        <v>0</v>
      </c>
      <c r="AM197" s="49" t="s">
        <v>271</v>
      </c>
      <c r="AN197" s="49">
        <f>'Рейтинговая таблица организаций'!AJ186</f>
        <v>0</v>
      </c>
      <c r="AO197" s="49">
        <f>'Рейтинговая таблица организаций'!AK186</f>
        <v>0</v>
      </c>
      <c r="AP197" s="49" t="s">
        <v>272</v>
      </c>
      <c r="AQ197" s="49">
        <f>'Рейтинговая таблица организаций'!AL186</f>
        <v>0</v>
      </c>
      <c r="AR197" s="49">
        <f>'Рейтинговая таблица организаций'!AM186</f>
        <v>0</v>
      </c>
      <c r="AS197" s="49" t="s">
        <v>273</v>
      </c>
      <c r="AT197" s="49">
        <f>'Рейтинговая таблица организаций'!AR186</f>
        <v>0</v>
      </c>
      <c r="AU197" s="49">
        <f>'Рейтинговая таблица организаций'!AS186</f>
        <v>0</v>
      </c>
      <c r="AV197" s="49" t="s">
        <v>274</v>
      </c>
      <c r="AW197" s="49">
        <f>'Рейтинговая таблица организаций'!AT186</f>
        <v>0</v>
      </c>
      <c r="AX197" s="49">
        <f>'Рейтинговая таблица организаций'!AU186</f>
        <v>0</v>
      </c>
      <c r="AY197" s="49" t="s">
        <v>275</v>
      </c>
      <c r="AZ197" s="49">
        <f>'Рейтинговая таблица организаций'!AV186</f>
        <v>0</v>
      </c>
      <c r="BA197" s="49">
        <f>'Рейтинговая таблица организаций'!AW186</f>
        <v>0</v>
      </c>
    </row>
    <row r="198" spans="1:53" ht="15.75" x14ac:dyDescent="0.25">
      <c r="A198" s="110">
        <f>Лист1!A186</f>
        <v>0</v>
      </c>
      <c r="B198" s="46">
        <f>'для bus.gov.ru'!B187</f>
        <v>0</v>
      </c>
      <c r="C198" s="46">
        <f>'для bus.gov.ru'!C187</f>
        <v>0</v>
      </c>
      <c r="D198" s="46">
        <f>'для bus.gov.ru'!D187</f>
        <v>0</v>
      </c>
      <c r="E198" s="46">
        <f>'для bus.gov.ru'!E187</f>
        <v>0</v>
      </c>
      <c r="F198" s="47" t="s">
        <v>264</v>
      </c>
      <c r="G198" s="48">
        <f>'Рейтинговая таблица организаций'!D187</f>
        <v>0</v>
      </c>
      <c r="H198" s="48">
        <f>'Рейтинговая таблица организаций'!E187</f>
        <v>0</v>
      </c>
      <c r="I198" s="47" t="s">
        <v>265</v>
      </c>
      <c r="J198" s="48">
        <f>'Рейтинговая таблица организаций'!F187</f>
        <v>0</v>
      </c>
      <c r="K198" s="48">
        <f>'Рейтинговая таблица организаций'!G187</f>
        <v>0</v>
      </c>
      <c r="L198" s="49" t="str">
        <f>IF('Рейтинговая таблица организаций'!H187&lt;1,"Отсутствуют или не функционируют дистанционные способы взаимодействия",(IF('Рейтинговая таблица организаций'!H187&lt;4,"В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8" s="49">
        <f>'Рейтинговая таблица организаций'!H187</f>
        <v>0</v>
      </c>
      <c r="N198" s="49">
        <f>IF('Рейтинговая таблица организаций'!H187&lt;1,0,(IF('Рейтинговая таблица организаций'!H187&lt;4,30,100)))</f>
        <v>0</v>
      </c>
      <c r="O198" s="49" t="s">
        <v>266</v>
      </c>
      <c r="P198" s="49">
        <f>'Рейтинговая таблица организаций'!I187</f>
        <v>0</v>
      </c>
      <c r="Q198" s="49">
        <f>'Рейтинговая таблица организаций'!J187</f>
        <v>0</v>
      </c>
      <c r="R198" s="49" t="s">
        <v>267</v>
      </c>
      <c r="S198" s="49">
        <f>'Рейтинговая таблица организаций'!K187</f>
        <v>0</v>
      </c>
      <c r="T198" s="49">
        <f>'Рейтинговая таблица организаций'!L187</f>
        <v>0</v>
      </c>
      <c r="U198" s="49" t="str">
        <f>IF('Рейтинговая таблица организаций'!Q187&lt;1,"Отсутствуют комфортные условия",(IF('Рейтинговая таблица организаций'!Q187&lt;5,"Количество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8" s="49">
        <f>'Рейтинговая таблица организаций'!Q187</f>
        <v>0</v>
      </c>
      <c r="W198" s="49">
        <f>IF('Рейтинговая таблица организаций'!Q187&lt;1,0,(IF('Рейтинговая таблица организаций'!Q187&lt;4,20,100)))</f>
        <v>0</v>
      </c>
      <c r="X198" s="49" t="s">
        <v>268</v>
      </c>
      <c r="Y198" s="49">
        <f>'Рейтинговая таблица организаций'!T187</f>
        <v>0</v>
      </c>
      <c r="Z198" s="49">
        <f>'Рейтинговая таблица организаций'!U187</f>
        <v>0</v>
      </c>
      <c r="AA198" s="49" t="str">
        <f>IF('Рейтинговая таблица организаций'!Z187&lt;1,"Отсутствуют условия доступности для инвалидов",(IF('Рейтинговая таблица организаций'!Z187&lt;5,"Количество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8" s="63">
        <f>'Рейтинговая таблица организаций'!Z187</f>
        <v>0</v>
      </c>
      <c r="AC198" s="49">
        <f>IF('Рейтинговая таблица организаций'!Z187&lt;1,0,(IF('Рейтинговая таблица организаций'!Z187&lt;5,20,100)))</f>
        <v>0</v>
      </c>
      <c r="AD198" s="49" t="str">
        <f>IF('Рейтинговая таблица организаций'!AA187&lt;1,"Отсутствуют условия доступности, позволяющие инвалидам получать услуги наравне с другими",(IF('Рейтинговая таблица организаций'!AA187&lt;5,"Количество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8" s="49">
        <f>'Рейтинговая таблица организаций'!AA187</f>
        <v>0</v>
      </c>
      <c r="AF198" s="49">
        <f>IF('Рейтинговая таблица организаций'!AA187&lt;1,0,(IF('Рейтинговая таблица организаций'!AA187&lt;5,20,100)))</f>
        <v>0</v>
      </c>
      <c r="AG198" s="49" t="s">
        <v>269</v>
      </c>
      <c r="AH198" s="49">
        <f>'Рейтинговая таблица организаций'!AB187</f>
        <v>0</v>
      </c>
      <c r="AI198" s="49">
        <f>'Рейтинговая таблица организаций'!AC187</f>
        <v>0</v>
      </c>
      <c r="AJ198" s="49" t="s">
        <v>270</v>
      </c>
      <c r="AK198" s="49">
        <f>'Рейтинговая таблица организаций'!AH187</f>
        <v>0</v>
      </c>
      <c r="AL198" s="49">
        <f>'Рейтинговая таблица организаций'!AI187</f>
        <v>0</v>
      </c>
      <c r="AM198" s="49" t="s">
        <v>271</v>
      </c>
      <c r="AN198" s="49">
        <f>'Рейтинговая таблица организаций'!AJ187</f>
        <v>0</v>
      </c>
      <c r="AO198" s="49">
        <f>'Рейтинговая таблица организаций'!AK187</f>
        <v>0</v>
      </c>
      <c r="AP198" s="49" t="s">
        <v>272</v>
      </c>
      <c r="AQ198" s="49">
        <f>'Рейтинговая таблица организаций'!AL187</f>
        <v>0</v>
      </c>
      <c r="AR198" s="49">
        <f>'Рейтинговая таблица организаций'!AM187</f>
        <v>0</v>
      </c>
      <c r="AS198" s="49" t="s">
        <v>273</v>
      </c>
      <c r="AT198" s="49">
        <f>'Рейтинговая таблица организаций'!AR187</f>
        <v>0</v>
      </c>
      <c r="AU198" s="49">
        <f>'Рейтинговая таблица организаций'!AS187</f>
        <v>0</v>
      </c>
      <c r="AV198" s="49" t="s">
        <v>274</v>
      </c>
      <c r="AW198" s="49">
        <f>'Рейтинговая таблица организаций'!AT187</f>
        <v>0</v>
      </c>
      <c r="AX198" s="49">
        <f>'Рейтинговая таблица организаций'!AU187</f>
        <v>0</v>
      </c>
      <c r="AY198" s="49" t="s">
        <v>275</v>
      </c>
      <c r="AZ198" s="49">
        <f>'Рейтинговая таблица организаций'!AV187</f>
        <v>0</v>
      </c>
      <c r="BA198" s="49">
        <f>'Рейтинговая таблица организаций'!AW187</f>
        <v>0</v>
      </c>
    </row>
    <row r="199" spans="1:53" ht="15.75" x14ac:dyDescent="0.25">
      <c r="A199" s="110">
        <f>Лист1!A187</f>
        <v>0</v>
      </c>
      <c r="B199" s="46">
        <f>'для bus.gov.ru'!B188</f>
        <v>0</v>
      </c>
      <c r="C199" s="46">
        <f>'для bus.gov.ru'!C188</f>
        <v>0</v>
      </c>
      <c r="D199" s="46">
        <f>'для bus.gov.ru'!D188</f>
        <v>0</v>
      </c>
      <c r="E199" s="46">
        <f>'для bus.gov.ru'!E188</f>
        <v>0</v>
      </c>
      <c r="F199" s="47" t="s">
        <v>264</v>
      </c>
      <c r="G199" s="48">
        <f>'Рейтинговая таблица организаций'!D188</f>
        <v>0</v>
      </c>
      <c r="H199" s="48">
        <f>'Рейтинговая таблица организаций'!E188</f>
        <v>0</v>
      </c>
      <c r="I199" s="47" t="s">
        <v>265</v>
      </c>
      <c r="J199" s="48">
        <f>'Рейтинговая таблица организаций'!F188</f>
        <v>0</v>
      </c>
      <c r="K199" s="48">
        <f>'Рейтинговая таблица организаций'!G188</f>
        <v>0</v>
      </c>
      <c r="L199" s="49" t="str">
        <f>IF('Рейтинговая таблица организаций'!H188&lt;1,"Отсутствуют или не функционируют дистанционные способы взаимодействия",(IF('Рейтинговая таблица организаций'!H188&lt;4,"В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199" s="49">
        <f>'Рейтинговая таблица организаций'!H188</f>
        <v>0</v>
      </c>
      <c r="N199" s="49">
        <f>IF('Рейтинговая таблица организаций'!H188&lt;1,0,(IF('Рейтинговая таблица организаций'!H188&lt;4,30,100)))</f>
        <v>0</v>
      </c>
      <c r="O199" s="49" t="s">
        <v>266</v>
      </c>
      <c r="P199" s="49">
        <f>'Рейтинговая таблица организаций'!I188</f>
        <v>0</v>
      </c>
      <c r="Q199" s="49">
        <f>'Рейтинговая таблица организаций'!J188</f>
        <v>0</v>
      </c>
      <c r="R199" s="49" t="s">
        <v>267</v>
      </c>
      <c r="S199" s="49">
        <f>'Рейтинговая таблица организаций'!K188</f>
        <v>0</v>
      </c>
      <c r="T199" s="49">
        <f>'Рейтинговая таблица организаций'!L188</f>
        <v>0</v>
      </c>
      <c r="U199" s="49" t="str">
        <f>IF('Рейтинговая таблица организаций'!Q188&lt;1,"Отсутствуют комфортные условия",(IF('Рейтинговая таблица организаций'!Q188&lt;5,"Количество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199" s="49">
        <f>'Рейтинговая таблица организаций'!Q188</f>
        <v>0</v>
      </c>
      <c r="W199" s="49">
        <f>IF('Рейтинговая таблица организаций'!Q188&lt;1,0,(IF('Рейтинговая таблица организаций'!Q188&lt;4,20,100)))</f>
        <v>0</v>
      </c>
      <c r="X199" s="49" t="s">
        <v>268</v>
      </c>
      <c r="Y199" s="49">
        <f>'Рейтинговая таблица организаций'!T188</f>
        <v>0</v>
      </c>
      <c r="Z199" s="49">
        <f>'Рейтинговая таблица организаций'!U188</f>
        <v>0</v>
      </c>
      <c r="AA199" s="49" t="str">
        <f>IF('Рейтинговая таблица организаций'!Z188&lt;1,"Отсутствуют условия доступности для инвалидов",(IF('Рейтинговая таблица организаций'!Z188&lt;5,"Количество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199" s="63">
        <f>'Рейтинговая таблица организаций'!Z188</f>
        <v>0</v>
      </c>
      <c r="AC199" s="49">
        <f>IF('Рейтинговая таблица организаций'!Z188&lt;1,0,(IF('Рейтинговая таблица организаций'!Z188&lt;5,20,100)))</f>
        <v>0</v>
      </c>
      <c r="AD199" s="49" t="str">
        <f>IF('Рейтинговая таблица организаций'!AA188&lt;1,"Отсутствуют условия доступности, позволяющие инвалидам получать услуги наравне с другими",(IF('Рейтинговая таблица организаций'!AA188&lt;5,"Количество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199" s="49">
        <f>'Рейтинговая таблица организаций'!AA188</f>
        <v>0</v>
      </c>
      <c r="AF199" s="49">
        <f>IF('Рейтинговая таблица организаций'!AA188&lt;1,0,(IF('Рейтинговая таблица организаций'!AA188&lt;5,20,100)))</f>
        <v>0</v>
      </c>
      <c r="AG199" s="49" t="s">
        <v>269</v>
      </c>
      <c r="AH199" s="49">
        <f>'Рейтинговая таблица организаций'!AB188</f>
        <v>0</v>
      </c>
      <c r="AI199" s="49">
        <f>'Рейтинговая таблица организаций'!AC188</f>
        <v>0</v>
      </c>
      <c r="AJ199" s="49" t="s">
        <v>270</v>
      </c>
      <c r="AK199" s="49">
        <f>'Рейтинговая таблица организаций'!AH188</f>
        <v>0</v>
      </c>
      <c r="AL199" s="49">
        <f>'Рейтинговая таблица организаций'!AI188</f>
        <v>0</v>
      </c>
      <c r="AM199" s="49" t="s">
        <v>271</v>
      </c>
      <c r="AN199" s="49">
        <f>'Рейтинговая таблица организаций'!AJ188</f>
        <v>0</v>
      </c>
      <c r="AO199" s="49">
        <f>'Рейтинговая таблица организаций'!AK188</f>
        <v>0</v>
      </c>
      <c r="AP199" s="49" t="s">
        <v>272</v>
      </c>
      <c r="AQ199" s="49">
        <f>'Рейтинговая таблица организаций'!AL188</f>
        <v>0</v>
      </c>
      <c r="AR199" s="49">
        <f>'Рейтинговая таблица организаций'!AM188</f>
        <v>0</v>
      </c>
      <c r="AS199" s="49" t="s">
        <v>273</v>
      </c>
      <c r="AT199" s="49">
        <f>'Рейтинговая таблица организаций'!AR188</f>
        <v>0</v>
      </c>
      <c r="AU199" s="49">
        <f>'Рейтинговая таблица организаций'!AS188</f>
        <v>0</v>
      </c>
      <c r="AV199" s="49" t="s">
        <v>274</v>
      </c>
      <c r="AW199" s="49">
        <f>'Рейтинговая таблица организаций'!AT188</f>
        <v>0</v>
      </c>
      <c r="AX199" s="49">
        <f>'Рейтинговая таблица организаций'!AU188</f>
        <v>0</v>
      </c>
      <c r="AY199" s="49" t="s">
        <v>275</v>
      </c>
      <c r="AZ199" s="49">
        <f>'Рейтинговая таблица организаций'!AV188</f>
        <v>0</v>
      </c>
      <c r="BA199" s="49">
        <f>'Рейтинговая таблица организаций'!AW188</f>
        <v>0</v>
      </c>
    </row>
    <row r="200" spans="1:53" ht="15.75" x14ac:dyDescent="0.25">
      <c r="A200" s="110">
        <f>Лист1!A188</f>
        <v>0</v>
      </c>
      <c r="B200" s="46">
        <f>'для bus.gov.ru'!B189</f>
        <v>0</v>
      </c>
      <c r="C200" s="46">
        <f>'для bus.gov.ru'!C189</f>
        <v>0</v>
      </c>
      <c r="D200" s="46">
        <f>'для bus.gov.ru'!D189</f>
        <v>0</v>
      </c>
      <c r="E200" s="46">
        <f>'для bus.gov.ru'!E189</f>
        <v>0</v>
      </c>
      <c r="F200" s="47" t="s">
        <v>264</v>
      </c>
      <c r="G200" s="48">
        <f>'Рейтинговая таблица организаций'!D189</f>
        <v>0</v>
      </c>
      <c r="H200" s="48">
        <f>'Рейтинговая таблица организаций'!E189</f>
        <v>0</v>
      </c>
      <c r="I200" s="47" t="s">
        <v>265</v>
      </c>
      <c r="J200" s="48">
        <f>'Рейтинговая таблица организаций'!F189</f>
        <v>0</v>
      </c>
      <c r="K200" s="48">
        <f>'Рейтинговая таблица организаций'!G189</f>
        <v>0</v>
      </c>
      <c r="L200" s="49" t="str">
        <f>IF('Рейтинговая таблица организаций'!H189&lt;1,"Отсутствуют или не функционируют дистанционные способы взаимодействия",(IF('Рейтинговая таблица организаций'!H189&lt;4,"В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0" s="49">
        <f>'Рейтинговая таблица организаций'!H189</f>
        <v>0</v>
      </c>
      <c r="N200" s="49">
        <f>IF('Рейтинговая таблица организаций'!H189&lt;1,0,(IF('Рейтинговая таблица организаций'!H189&lt;4,30,100)))</f>
        <v>0</v>
      </c>
      <c r="O200" s="49" t="s">
        <v>266</v>
      </c>
      <c r="P200" s="49">
        <f>'Рейтинговая таблица организаций'!I189</f>
        <v>0</v>
      </c>
      <c r="Q200" s="49">
        <f>'Рейтинговая таблица организаций'!J189</f>
        <v>0</v>
      </c>
      <c r="R200" s="49" t="s">
        <v>267</v>
      </c>
      <c r="S200" s="49">
        <f>'Рейтинговая таблица организаций'!K189</f>
        <v>0</v>
      </c>
      <c r="T200" s="49">
        <f>'Рейтинговая таблица организаций'!L189</f>
        <v>0</v>
      </c>
      <c r="U200" s="49" t="str">
        <f>IF('Рейтинговая таблица организаций'!Q189&lt;1,"Отсутствуют комфортные условия",(IF('Рейтинговая таблица организаций'!Q189&lt;5,"Количество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0" s="49">
        <f>'Рейтинговая таблица организаций'!Q189</f>
        <v>0</v>
      </c>
      <c r="W200" s="49">
        <f>IF('Рейтинговая таблица организаций'!Q189&lt;1,0,(IF('Рейтинговая таблица организаций'!Q189&lt;4,20,100)))</f>
        <v>0</v>
      </c>
      <c r="X200" s="49" t="s">
        <v>268</v>
      </c>
      <c r="Y200" s="49">
        <f>'Рейтинговая таблица организаций'!T189</f>
        <v>0</v>
      </c>
      <c r="Z200" s="49">
        <f>'Рейтинговая таблица организаций'!U189</f>
        <v>0</v>
      </c>
      <c r="AA200" s="49" t="str">
        <f>IF('Рейтинговая таблица организаций'!Z189&lt;1,"Отсутствуют условия доступности для инвалидов",(IF('Рейтинговая таблица организаций'!Z189&lt;5,"Количество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0" s="63">
        <f>'Рейтинговая таблица организаций'!Z189</f>
        <v>0</v>
      </c>
      <c r="AC200" s="49">
        <f>IF('Рейтинговая таблица организаций'!Z189&lt;1,0,(IF('Рейтинговая таблица организаций'!Z189&lt;5,20,100)))</f>
        <v>0</v>
      </c>
      <c r="AD200" s="49" t="str">
        <f>IF('Рейтинговая таблица организаций'!AA189&lt;1,"Отсутствуют условия доступности, позволяющие инвалидам получать услуги наравне с другими",(IF('Рейтинговая таблица организаций'!AA189&lt;5,"Количество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0" s="49">
        <f>'Рейтинговая таблица организаций'!AA189</f>
        <v>0</v>
      </c>
      <c r="AF200" s="49">
        <f>IF('Рейтинговая таблица организаций'!AA189&lt;1,0,(IF('Рейтинговая таблица организаций'!AA189&lt;5,20,100)))</f>
        <v>0</v>
      </c>
      <c r="AG200" s="49" t="s">
        <v>269</v>
      </c>
      <c r="AH200" s="49">
        <f>'Рейтинговая таблица организаций'!AB189</f>
        <v>0</v>
      </c>
      <c r="AI200" s="49">
        <f>'Рейтинговая таблица организаций'!AC189</f>
        <v>0</v>
      </c>
      <c r="AJ200" s="49" t="s">
        <v>270</v>
      </c>
      <c r="AK200" s="49">
        <f>'Рейтинговая таблица организаций'!AH189</f>
        <v>0</v>
      </c>
      <c r="AL200" s="49">
        <f>'Рейтинговая таблица организаций'!AI189</f>
        <v>0</v>
      </c>
      <c r="AM200" s="49" t="s">
        <v>271</v>
      </c>
      <c r="AN200" s="49">
        <f>'Рейтинговая таблица организаций'!AJ189</f>
        <v>0</v>
      </c>
      <c r="AO200" s="49">
        <f>'Рейтинговая таблица организаций'!AK189</f>
        <v>0</v>
      </c>
      <c r="AP200" s="49" t="s">
        <v>272</v>
      </c>
      <c r="AQ200" s="49">
        <f>'Рейтинговая таблица организаций'!AL189</f>
        <v>0</v>
      </c>
      <c r="AR200" s="49">
        <f>'Рейтинговая таблица организаций'!AM189</f>
        <v>0</v>
      </c>
      <c r="AS200" s="49" t="s">
        <v>273</v>
      </c>
      <c r="AT200" s="49">
        <f>'Рейтинговая таблица организаций'!AR189</f>
        <v>0</v>
      </c>
      <c r="AU200" s="49">
        <f>'Рейтинговая таблица организаций'!AS189</f>
        <v>0</v>
      </c>
      <c r="AV200" s="49" t="s">
        <v>274</v>
      </c>
      <c r="AW200" s="49">
        <f>'Рейтинговая таблица организаций'!AT189</f>
        <v>0</v>
      </c>
      <c r="AX200" s="49">
        <f>'Рейтинговая таблица организаций'!AU189</f>
        <v>0</v>
      </c>
      <c r="AY200" s="49" t="s">
        <v>275</v>
      </c>
      <c r="AZ200" s="49">
        <f>'Рейтинговая таблица организаций'!AV189</f>
        <v>0</v>
      </c>
      <c r="BA200" s="49">
        <f>'Рейтинговая таблица организаций'!AW189</f>
        <v>0</v>
      </c>
    </row>
    <row r="201" spans="1:53" ht="15.75" x14ac:dyDescent="0.25">
      <c r="A201" s="110">
        <f>Лист1!A189</f>
        <v>0</v>
      </c>
      <c r="B201" s="46">
        <f>'для bus.gov.ru'!B190</f>
        <v>0</v>
      </c>
      <c r="C201" s="46">
        <f>'для bus.gov.ru'!C190</f>
        <v>0</v>
      </c>
      <c r="D201" s="46">
        <f>'для bus.gov.ru'!D190</f>
        <v>0</v>
      </c>
      <c r="E201" s="46">
        <f>'для bus.gov.ru'!E190</f>
        <v>0</v>
      </c>
      <c r="F201" s="47" t="s">
        <v>264</v>
      </c>
      <c r="G201" s="48">
        <f>'Рейтинговая таблица организаций'!D190</f>
        <v>0</v>
      </c>
      <c r="H201" s="48">
        <f>'Рейтинговая таблица организаций'!E190</f>
        <v>0</v>
      </c>
      <c r="I201" s="47" t="s">
        <v>265</v>
      </c>
      <c r="J201" s="48">
        <f>'Рейтинговая таблица организаций'!F190</f>
        <v>0</v>
      </c>
      <c r="K201" s="48">
        <f>'Рейтинговая таблица организаций'!G190</f>
        <v>0</v>
      </c>
      <c r="L201" s="49" t="str">
        <f>IF('Рейтинговая таблица организаций'!H190&lt;1,"Отсутствуют или не функционируют дистанционные способы взаимодействия",(IF('Рейтинговая таблица организаций'!H190&lt;4,"В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1" s="49">
        <f>'Рейтинговая таблица организаций'!H190</f>
        <v>0</v>
      </c>
      <c r="N201" s="49">
        <f>IF('Рейтинговая таблица организаций'!H190&lt;1,0,(IF('Рейтинговая таблица организаций'!H190&lt;4,30,100)))</f>
        <v>0</v>
      </c>
      <c r="O201" s="49" t="s">
        <v>266</v>
      </c>
      <c r="P201" s="49">
        <f>'Рейтинговая таблица организаций'!I190</f>
        <v>0</v>
      </c>
      <c r="Q201" s="49">
        <f>'Рейтинговая таблица организаций'!J190</f>
        <v>0</v>
      </c>
      <c r="R201" s="49" t="s">
        <v>267</v>
      </c>
      <c r="S201" s="49">
        <f>'Рейтинговая таблица организаций'!K190</f>
        <v>0</v>
      </c>
      <c r="T201" s="49">
        <f>'Рейтинговая таблица организаций'!L190</f>
        <v>0</v>
      </c>
      <c r="U201" s="49" t="str">
        <f>IF('Рейтинговая таблица организаций'!Q190&lt;1,"Отсутствуют комфортные условия",(IF('Рейтинговая таблица организаций'!Q190&lt;5,"Количество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1" s="49">
        <f>'Рейтинговая таблица организаций'!Q190</f>
        <v>0</v>
      </c>
      <c r="W201" s="49">
        <f>IF('Рейтинговая таблица организаций'!Q190&lt;1,0,(IF('Рейтинговая таблица организаций'!Q190&lt;4,20,100)))</f>
        <v>0</v>
      </c>
      <c r="X201" s="49" t="s">
        <v>268</v>
      </c>
      <c r="Y201" s="49">
        <f>'Рейтинговая таблица организаций'!T190</f>
        <v>0</v>
      </c>
      <c r="Z201" s="49">
        <f>'Рейтинговая таблица организаций'!U190</f>
        <v>0</v>
      </c>
      <c r="AA201" s="49" t="str">
        <f>IF('Рейтинговая таблица организаций'!Z190&lt;1,"Отсутствуют условия доступности для инвалидов",(IF('Рейтинговая таблица организаций'!Z190&lt;5,"Количество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1" s="63">
        <f>'Рейтинговая таблица организаций'!Z190</f>
        <v>0</v>
      </c>
      <c r="AC201" s="49">
        <f>IF('Рейтинговая таблица организаций'!Z190&lt;1,0,(IF('Рейтинговая таблица организаций'!Z190&lt;5,20,100)))</f>
        <v>0</v>
      </c>
      <c r="AD201" s="49" t="str">
        <f>IF('Рейтинговая таблица организаций'!AA190&lt;1,"Отсутствуют условия доступности, позволяющие инвалидам получать услуги наравне с другими",(IF('Рейтинговая таблица организаций'!AA190&lt;5,"Количество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1" s="49">
        <f>'Рейтинговая таблица организаций'!AA190</f>
        <v>0</v>
      </c>
      <c r="AF201" s="49">
        <f>IF('Рейтинговая таблица организаций'!AA190&lt;1,0,(IF('Рейтинговая таблица организаций'!AA190&lt;5,20,100)))</f>
        <v>0</v>
      </c>
      <c r="AG201" s="49" t="s">
        <v>269</v>
      </c>
      <c r="AH201" s="49">
        <f>'Рейтинговая таблица организаций'!AB190</f>
        <v>0</v>
      </c>
      <c r="AI201" s="49">
        <f>'Рейтинговая таблица организаций'!AC190</f>
        <v>0</v>
      </c>
      <c r="AJ201" s="49" t="s">
        <v>270</v>
      </c>
      <c r="AK201" s="49">
        <f>'Рейтинговая таблица организаций'!AH190</f>
        <v>0</v>
      </c>
      <c r="AL201" s="49">
        <f>'Рейтинговая таблица организаций'!AI190</f>
        <v>0</v>
      </c>
      <c r="AM201" s="49" t="s">
        <v>271</v>
      </c>
      <c r="AN201" s="49">
        <f>'Рейтинговая таблица организаций'!AJ190</f>
        <v>0</v>
      </c>
      <c r="AO201" s="49">
        <f>'Рейтинговая таблица организаций'!AK190</f>
        <v>0</v>
      </c>
      <c r="AP201" s="49" t="s">
        <v>272</v>
      </c>
      <c r="AQ201" s="49">
        <f>'Рейтинговая таблица организаций'!AL190</f>
        <v>0</v>
      </c>
      <c r="AR201" s="49">
        <f>'Рейтинговая таблица организаций'!AM190</f>
        <v>0</v>
      </c>
      <c r="AS201" s="49" t="s">
        <v>273</v>
      </c>
      <c r="AT201" s="49">
        <f>'Рейтинговая таблица организаций'!AR190</f>
        <v>0</v>
      </c>
      <c r="AU201" s="49">
        <f>'Рейтинговая таблица организаций'!AS190</f>
        <v>0</v>
      </c>
      <c r="AV201" s="49" t="s">
        <v>274</v>
      </c>
      <c r="AW201" s="49">
        <f>'Рейтинговая таблица организаций'!AT190</f>
        <v>0</v>
      </c>
      <c r="AX201" s="49">
        <f>'Рейтинговая таблица организаций'!AU190</f>
        <v>0</v>
      </c>
      <c r="AY201" s="49" t="s">
        <v>275</v>
      </c>
      <c r="AZ201" s="49">
        <f>'Рейтинговая таблица организаций'!AV190</f>
        <v>0</v>
      </c>
      <c r="BA201" s="49">
        <f>'Рейтинговая таблица организаций'!AW190</f>
        <v>0</v>
      </c>
    </row>
    <row r="202" spans="1:53" ht="15.75" x14ac:dyDescent="0.25">
      <c r="A202" s="110">
        <f>Лист1!A190</f>
        <v>0</v>
      </c>
      <c r="B202" s="46">
        <f>'для bus.gov.ru'!B191</f>
        <v>0</v>
      </c>
      <c r="C202" s="46">
        <f>'для bus.gov.ru'!C191</f>
        <v>0</v>
      </c>
      <c r="D202" s="46">
        <f>'для bus.gov.ru'!D191</f>
        <v>0</v>
      </c>
      <c r="E202" s="46">
        <f>'для bus.gov.ru'!E191</f>
        <v>0</v>
      </c>
      <c r="F202" s="47" t="s">
        <v>264</v>
      </c>
      <c r="G202" s="48">
        <f>'Рейтинговая таблица организаций'!D191</f>
        <v>0</v>
      </c>
      <c r="H202" s="48">
        <f>'Рейтинговая таблица организаций'!E191</f>
        <v>0</v>
      </c>
      <c r="I202" s="47" t="s">
        <v>265</v>
      </c>
      <c r="J202" s="48">
        <f>'Рейтинговая таблица организаций'!F191</f>
        <v>0</v>
      </c>
      <c r="K202" s="48">
        <f>'Рейтинговая таблица организаций'!G191</f>
        <v>0</v>
      </c>
      <c r="L202" s="49" t="str">
        <f>IF('Рейтинговая таблица организаций'!H191&lt;1,"Отсутствуют или не функционируют дистанционные способы взаимодействия",(IF('Рейтинговая таблица организаций'!H191&lt;4,"В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2" s="49">
        <f>'Рейтинговая таблица организаций'!H191</f>
        <v>0</v>
      </c>
      <c r="N202" s="49">
        <f>IF('Рейтинговая таблица организаций'!H191&lt;1,0,(IF('Рейтинговая таблица организаций'!H191&lt;4,30,100)))</f>
        <v>0</v>
      </c>
      <c r="O202" s="49" t="s">
        <v>266</v>
      </c>
      <c r="P202" s="49">
        <f>'Рейтинговая таблица организаций'!I191</f>
        <v>0</v>
      </c>
      <c r="Q202" s="49">
        <f>'Рейтинговая таблица организаций'!J191</f>
        <v>0</v>
      </c>
      <c r="R202" s="49" t="s">
        <v>267</v>
      </c>
      <c r="S202" s="49">
        <f>'Рейтинговая таблица организаций'!K191</f>
        <v>0</v>
      </c>
      <c r="T202" s="49">
        <f>'Рейтинговая таблица организаций'!L191</f>
        <v>0</v>
      </c>
      <c r="U202" s="49" t="str">
        <f>IF('Рейтинговая таблица организаций'!Q191&lt;1,"Отсутствуют комфортные условия",(IF('Рейтинговая таблица организаций'!Q191&lt;5,"Количество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2" s="49">
        <f>'Рейтинговая таблица организаций'!Q191</f>
        <v>0</v>
      </c>
      <c r="W202" s="49">
        <f>IF('Рейтинговая таблица организаций'!Q191&lt;1,0,(IF('Рейтинговая таблица организаций'!Q191&lt;4,20,100)))</f>
        <v>0</v>
      </c>
      <c r="X202" s="49" t="s">
        <v>268</v>
      </c>
      <c r="Y202" s="49">
        <f>'Рейтинговая таблица организаций'!T191</f>
        <v>0</v>
      </c>
      <c r="Z202" s="49">
        <f>'Рейтинговая таблица организаций'!U191</f>
        <v>0</v>
      </c>
      <c r="AA202" s="49" t="str">
        <f>IF('Рейтинговая таблица организаций'!Z191&lt;1,"Отсутствуют условия доступности для инвалидов",(IF('Рейтинговая таблица организаций'!Z191&lt;5,"Количество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2" s="63">
        <f>'Рейтинговая таблица организаций'!Z191</f>
        <v>0</v>
      </c>
      <c r="AC202" s="49">
        <f>IF('Рейтинговая таблица организаций'!Z191&lt;1,0,(IF('Рейтинговая таблица организаций'!Z191&lt;5,20,100)))</f>
        <v>0</v>
      </c>
      <c r="AD202" s="49" t="str">
        <f>IF('Рейтинговая таблица организаций'!AA191&lt;1,"Отсутствуют условия доступности, позволяющие инвалидам получать услуги наравне с другими",(IF('Рейтинговая таблица организаций'!AA191&lt;5,"Количество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2" s="49">
        <f>'Рейтинговая таблица организаций'!AA191</f>
        <v>0</v>
      </c>
      <c r="AF202" s="49">
        <f>IF('Рейтинговая таблица организаций'!AA191&lt;1,0,(IF('Рейтинговая таблица организаций'!AA191&lt;5,20,100)))</f>
        <v>0</v>
      </c>
      <c r="AG202" s="49" t="s">
        <v>269</v>
      </c>
      <c r="AH202" s="49">
        <f>'Рейтинговая таблица организаций'!AB191</f>
        <v>0</v>
      </c>
      <c r="AI202" s="49">
        <f>'Рейтинговая таблица организаций'!AC191</f>
        <v>0</v>
      </c>
      <c r="AJ202" s="49" t="s">
        <v>270</v>
      </c>
      <c r="AK202" s="49">
        <f>'Рейтинговая таблица организаций'!AH191</f>
        <v>0</v>
      </c>
      <c r="AL202" s="49">
        <f>'Рейтинговая таблица организаций'!AI191</f>
        <v>0</v>
      </c>
      <c r="AM202" s="49" t="s">
        <v>271</v>
      </c>
      <c r="AN202" s="49">
        <f>'Рейтинговая таблица организаций'!AJ191</f>
        <v>0</v>
      </c>
      <c r="AO202" s="49">
        <f>'Рейтинговая таблица организаций'!AK191</f>
        <v>0</v>
      </c>
      <c r="AP202" s="49" t="s">
        <v>272</v>
      </c>
      <c r="AQ202" s="49">
        <f>'Рейтинговая таблица организаций'!AL191</f>
        <v>0</v>
      </c>
      <c r="AR202" s="49">
        <f>'Рейтинговая таблица организаций'!AM191</f>
        <v>0</v>
      </c>
      <c r="AS202" s="49" t="s">
        <v>273</v>
      </c>
      <c r="AT202" s="49">
        <f>'Рейтинговая таблица организаций'!AR191</f>
        <v>0</v>
      </c>
      <c r="AU202" s="49">
        <f>'Рейтинговая таблица организаций'!AS191</f>
        <v>0</v>
      </c>
      <c r="AV202" s="49" t="s">
        <v>274</v>
      </c>
      <c r="AW202" s="49">
        <f>'Рейтинговая таблица организаций'!AT191</f>
        <v>0</v>
      </c>
      <c r="AX202" s="49">
        <f>'Рейтинговая таблица организаций'!AU191</f>
        <v>0</v>
      </c>
      <c r="AY202" s="49" t="s">
        <v>275</v>
      </c>
      <c r="AZ202" s="49">
        <f>'Рейтинговая таблица организаций'!AV191</f>
        <v>0</v>
      </c>
      <c r="BA202" s="49">
        <f>'Рейтинговая таблица организаций'!AW191</f>
        <v>0</v>
      </c>
    </row>
    <row r="203" spans="1:53" ht="15.75" x14ac:dyDescent="0.25">
      <c r="A203" s="110">
        <f>Лист1!A191</f>
        <v>0</v>
      </c>
      <c r="B203" s="46">
        <f>'для bus.gov.ru'!B192</f>
        <v>0</v>
      </c>
      <c r="C203" s="46">
        <f>'для bus.gov.ru'!C192</f>
        <v>0</v>
      </c>
      <c r="D203" s="46">
        <f>'для bus.gov.ru'!D192</f>
        <v>0</v>
      </c>
      <c r="E203" s="46">
        <f>'для bus.gov.ru'!E192</f>
        <v>0</v>
      </c>
      <c r="F203" s="47" t="s">
        <v>264</v>
      </c>
      <c r="G203" s="48">
        <f>'Рейтинговая таблица организаций'!D192</f>
        <v>0</v>
      </c>
      <c r="H203" s="48">
        <f>'Рейтинговая таблица организаций'!E192</f>
        <v>0</v>
      </c>
      <c r="I203" s="47" t="s">
        <v>265</v>
      </c>
      <c r="J203" s="48">
        <f>'Рейтинговая таблица организаций'!F192</f>
        <v>0</v>
      </c>
      <c r="K203" s="48">
        <f>'Рейтинговая таблица организаций'!G192</f>
        <v>0</v>
      </c>
      <c r="L203" s="49" t="str">
        <f>IF('Рейтинговая таблица организаций'!H192&lt;1,"Отсутствуют или не функционируют дистанционные способы взаимодействия",(IF('Рейтинговая таблица организаций'!H192&lt;4,"В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3" s="49">
        <f>'Рейтинговая таблица организаций'!H192</f>
        <v>0</v>
      </c>
      <c r="N203" s="49">
        <f>IF('Рейтинговая таблица организаций'!H192&lt;1,0,(IF('Рейтинговая таблица организаций'!H192&lt;4,30,100)))</f>
        <v>0</v>
      </c>
      <c r="O203" s="49" t="s">
        <v>266</v>
      </c>
      <c r="P203" s="49">
        <f>'Рейтинговая таблица организаций'!I192</f>
        <v>0</v>
      </c>
      <c r="Q203" s="49">
        <f>'Рейтинговая таблица организаций'!J192</f>
        <v>0</v>
      </c>
      <c r="R203" s="49" t="s">
        <v>267</v>
      </c>
      <c r="S203" s="49">
        <f>'Рейтинговая таблица организаций'!K192</f>
        <v>0</v>
      </c>
      <c r="T203" s="49">
        <f>'Рейтинговая таблица организаций'!L192</f>
        <v>0</v>
      </c>
      <c r="U203" s="49" t="str">
        <f>IF('Рейтинговая таблица организаций'!Q192&lt;1,"Отсутствуют комфортные условия",(IF('Рейтинговая таблица организаций'!Q192&lt;5,"Количество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3" s="49">
        <f>'Рейтинговая таблица организаций'!Q192</f>
        <v>0</v>
      </c>
      <c r="W203" s="49">
        <f>IF('Рейтинговая таблица организаций'!Q192&lt;1,0,(IF('Рейтинговая таблица организаций'!Q192&lt;4,20,100)))</f>
        <v>0</v>
      </c>
      <c r="X203" s="49" t="s">
        <v>268</v>
      </c>
      <c r="Y203" s="49">
        <f>'Рейтинговая таблица организаций'!T192</f>
        <v>0</v>
      </c>
      <c r="Z203" s="49">
        <f>'Рейтинговая таблица организаций'!U192</f>
        <v>0</v>
      </c>
      <c r="AA203" s="49" t="str">
        <f>IF('Рейтинговая таблица организаций'!Z192&lt;1,"Отсутствуют условия доступности для инвалидов",(IF('Рейтинговая таблица организаций'!Z192&lt;5,"Количество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3" s="63">
        <f>'Рейтинговая таблица организаций'!Z192</f>
        <v>0</v>
      </c>
      <c r="AC203" s="49">
        <f>IF('Рейтинговая таблица организаций'!Z192&lt;1,0,(IF('Рейтинговая таблица организаций'!Z192&lt;5,20,100)))</f>
        <v>0</v>
      </c>
      <c r="AD203" s="49" t="str">
        <f>IF('Рейтинговая таблица организаций'!AA192&lt;1,"Отсутствуют условия доступности, позволяющие инвалидам получать услуги наравне с другими",(IF('Рейтинговая таблица организаций'!AA192&lt;5,"Количество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3" s="49">
        <f>'Рейтинговая таблица организаций'!AA192</f>
        <v>0</v>
      </c>
      <c r="AF203" s="49">
        <f>IF('Рейтинговая таблица организаций'!AA192&lt;1,0,(IF('Рейтинговая таблица организаций'!AA192&lt;5,20,100)))</f>
        <v>0</v>
      </c>
      <c r="AG203" s="49" t="s">
        <v>269</v>
      </c>
      <c r="AH203" s="49">
        <f>'Рейтинговая таблица организаций'!AB192</f>
        <v>0</v>
      </c>
      <c r="AI203" s="49">
        <f>'Рейтинговая таблица организаций'!AC192</f>
        <v>0</v>
      </c>
      <c r="AJ203" s="49" t="s">
        <v>270</v>
      </c>
      <c r="AK203" s="49">
        <f>'Рейтинговая таблица организаций'!AH192</f>
        <v>0</v>
      </c>
      <c r="AL203" s="49">
        <f>'Рейтинговая таблица организаций'!AI192</f>
        <v>0</v>
      </c>
      <c r="AM203" s="49" t="s">
        <v>271</v>
      </c>
      <c r="AN203" s="49">
        <f>'Рейтинговая таблица организаций'!AJ192</f>
        <v>0</v>
      </c>
      <c r="AO203" s="49">
        <f>'Рейтинговая таблица организаций'!AK192</f>
        <v>0</v>
      </c>
      <c r="AP203" s="49" t="s">
        <v>272</v>
      </c>
      <c r="AQ203" s="49">
        <f>'Рейтинговая таблица организаций'!AL192</f>
        <v>0</v>
      </c>
      <c r="AR203" s="49">
        <f>'Рейтинговая таблица организаций'!AM192</f>
        <v>0</v>
      </c>
      <c r="AS203" s="49" t="s">
        <v>273</v>
      </c>
      <c r="AT203" s="49">
        <f>'Рейтинговая таблица организаций'!AR192</f>
        <v>0</v>
      </c>
      <c r="AU203" s="49">
        <f>'Рейтинговая таблица организаций'!AS192</f>
        <v>0</v>
      </c>
      <c r="AV203" s="49" t="s">
        <v>274</v>
      </c>
      <c r="AW203" s="49">
        <f>'Рейтинговая таблица организаций'!AT192</f>
        <v>0</v>
      </c>
      <c r="AX203" s="49">
        <f>'Рейтинговая таблица организаций'!AU192</f>
        <v>0</v>
      </c>
      <c r="AY203" s="49" t="s">
        <v>275</v>
      </c>
      <c r="AZ203" s="49">
        <f>'Рейтинговая таблица организаций'!AV192</f>
        <v>0</v>
      </c>
      <c r="BA203" s="49">
        <f>'Рейтинговая таблица организаций'!AW192</f>
        <v>0</v>
      </c>
    </row>
    <row r="204" spans="1:53" ht="15.75" x14ac:dyDescent="0.25">
      <c r="A204" s="110">
        <f>Лист1!A192</f>
        <v>0</v>
      </c>
      <c r="B204" s="46">
        <f>'для bus.gov.ru'!B193</f>
        <v>0</v>
      </c>
      <c r="C204" s="46">
        <f>'для bus.gov.ru'!C193</f>
        <v>0</v>
      </c>
      <c r="D204" s="46">
        <f>'для bus.gov.ru'!D193</f>
        <v>0</v>
      </c>
      <c r="E204" s="46">
        <f>'для bus.gov.ru'!E193</f>
        <v>0</v>
      </c>
      <c r="F204" s="47" t="s">
        <v>264</v>
      </c>
      <c r="G204" s="48">
        <f>'Рейтинговая таблица организаций'!D193</f>
        <v>0</v>
      </c>
      <c r="H204" s="48">
        <f>'Рейтинговая таблица организаций'!E193</f>
        <v>0</v>
      </c>
      <c r="I204" s="47" t="s">
        <v>265</v>
      </c>
      <c r="J204" s="48">
        <f>'Рейтинговая таблица организаций'!F193</f>
        <v>0</v>
      </c>
      <c r="K204" s="48">
        <f>'Рейтинговая таблица организаций'!G193</f>
        <v>0</v>
      </c>
      <c r="L204" s="49" t="str">
        <f>IF('Рейтинговая таблица организаций'!H193&lt;1,"Отсутствуют или не функционируют дистанционные способы взаимодействия",(IF('Рейтинговая таблица организаций'!H193&lt;4,"В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4" s="49">
        <f>'Рейтинговая таблица организаций'!H193</f>
        <v>0</v>
      </c>
      <c r="N204" s="49">
        <f>IF('Рейтинговая таблица организаций'!H193&lt;1,0,(IF('Рейтинговая таблица организаций'!H193&lt;4,30,100)))</f>
        <v>0</v>
      </c>
      <c r="O204" s="49" t="s">
        <v>266</v>
      </c>
      <c r="P204" s="49">
        <f>'Рейтинговая таблица организаций'!I193</f>
        <v>0</v>
      </c>
      <c r="Q204" s="49">
        <f>'Рейтинговая таблица организаций'!J193</f>
        <v>0</v>
      </c>
      <c r="R204" s="49" t="s">
        <v>267</v>
      </c>
      <c r="S204" s="49">
        <f>'Рейтинговая таблица организаций'!K193</f>
        <v>0</v>
      </c>
      <c r="T204" s="49">
        <f>'Рейтинговая таблица организаций'!L193</f>
        <v>0</v>
      </c>
      <c r="U204" s="49" t="str">
        <f>IF('Рейтинговая таблица организаций'!Q193&lt;1,"Отсутствуют комфортные условия",(IF('Рейтинговая таблица организаций'!Q193&lt;5,"Количество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4" s="49">
        <f>'Рейтинговая таблица организаций'!Q193</f>
        <v>0</v>
      </c>
      <c r="W204" s="49">
        <f>IF('Рейтинговая таблица организаций'!Q193&lt;1,0,(IF('Рейтинговая таблица организаций'!Q193&lt;4,20,100)))</f>
        <v>0</v>
      </c>
      <c r="X204" s="49" t="s">
        <v>268</v>
      </c>
      <c r="Y204" s="49">
        <f>'Рейтинговая таблица организаций'!T193</f>
        <v>0</v>
      </c>
      <c r="Z204" s="49">
        <f>'Рейтинговая таблица организаций'!U193</f>
        <v>0</v>
      </c>
      <c r="AA204" s="49" t="str">
        <f>IF('Рейтинговая таблица организаций'!Z193&lt;1,"Отсутствуют условия доступности для инвалидов",(IF('Рейтинговая таблица организаций'!Z193&lt;5,"Количество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4" s="63">
        <f>'Рейтинговая таблица организаций'!Z193</f>
        <v>0</v>
      </c>
      <c r="AC204" s="49">
        <f>IF('Рейтинговая таблица организаций'!Z193&lt;1,0,(IF('Рейтинговая таблица организаций'!Z193&lt;5,20,100)))</f>
        <v>0</v>
      </c>
      <c r="AD204" s="49" t="str">
        <f>IF('Рейтинговая таблица организаций'!AA193&lt;1,"Отсутствуют условия доступности, позволяющие инвалидам получать услуги наравне с другими",(IF('Рейтинговая таблица организаций'!AA193&lt;5,"Количество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4" s="49">
        <f>'Рейтинговая таблица организаций'!AA193</f>
        <v>0</v>
      </c>
      <c r="AF204" s="49">
        <f>IF('Рейтинговая таблица организаций'!AA193&lt;1,0,(IF('Рейтинговая таблица организаций'!AA193&lt;5,20,100)))</f>
        <v>0</v>
      </c>
      <c r="AG204" s="49" t="s">
        <v>269</v>
      </c>
      <c r="AH204" s="49">
        <f>'Рейтинговая таблица организаций'!AB193</f>
        <v>0</v>
      </c>
      <c r="AI204" s="49">
        <f>'Рейтинговая таблица организаций'!AC193</f>
        <v>0</v>
      </c>
      <c r="AJ204" s="49" t="s">
        <v>270</v>
      </c>
      <c r="AK204" s="49">
        <f>'Рейтинговая таблица организаций'!AH193</f>
        <v>0</v>
      </c>
      <c r="AL204" s="49">
        <f>'Рейтинговая таблица организаций'!AI193</f>
        <v>0</v>
      </c>
      <c r="AM204" s="49" t="s">
        <v>271</v>
      </c>
      <c r="AN204" s="49">
        <f>'Рейтинговая таблица организаций'!AJ193</f>
        <v>0</v>
      </c>
      <c r="AO204" s="49">
        <f>'Рейтинговая таблица организаций'!AK193</f>
        <v>0</v>
      </c>
      <c r="AP204" s="49" t="s">
        <v>272</v>
      </c>
      <c r="AQ204" s="49">
        <f>'Рейтинговая таблица организаций'!AL193</f>
        <v>0</v>
      </c>
      <c r="AR204" s="49">
        <f>'Рейтинговая таблица организаций'!AM193</f>
        <v>0</v>
      </c>
      <c r="AS204" s="49" t="s">
        <v>273</v>
      </c>
      <c r="AT204" s="49">
        <f>'Рейтинговая таблица организаций'!AR193</f>
        <v>0</v>
      </c>
      <c r="AU204" s="49">
        <f>'Рейтинговая таблица организаций'!AS193</f>
        <v>0</v>
      </c>
      <c r="AV204" s="49" t="s">
        <v>274</v>
      </c>
      <c r="AW204" s="49">
        <f>'Рейтинговая таблица организаций'!AT193</f>
        <v>0</v>
      </c>
      <c r="AX204" s="49">
        <f>'Рейтинговая таблица организаций'!AU193</f>
        <v>0</v>
      </c>
      <c r="AY204" s="49" t="s">
        <v>275</v>
      </c>
      <c r="AZ204" s="49">
        <f>'Рейтинговая таблица организаций'!AV193</f>
        <v>0</v>
      </c>
      <c r="BA204" s="49">
        <f>'Рейтинговая таблица организаций'!AW193</f>
        <v>0</v>
      </c>
    </row>
    <row r="205" spans="1:53" ht="15.75" x14ac:dyDescent="0.25">
      <c r="A205" s="110">
        <f>Лист1!A193</f>
        <v>0</v>
      </c>
      <c r="B205" s="46">
        <f>'для bus.gov.ru'!B194</f>
        <v>0</v>
      </c>
      <c r="C205" s="46">
        <f>'для bus.gov.ru'!C194</f>
        <v>0</v>
      </c>
      <c r="D205" s="46">
        <f>'для bus.gov.ru'!D194</f>
        <v>0</v>
      </c>
      <c r="E205" s="46">
        <f>'для bus.gov.ru'!E194</f>
        <v>0</v>
      </c>
      <c r="F205" s="47" t="s">
        <v>264</v>
      </c>
      <c r="G205" s="48">
        <f>'Рейтинговая таблица организаций'!D194</f>
        <v>0</v>
      </c>
      <c r="H205" s="48">
        <f>'Рейтинговая таблица организаций'!E194</f>
        <v>0</v>
      </c>
      <c r="I205" s="47" t="s">
        <v>265</v>
      </c>
      <c r="J205" s="48">
        <f>'Рейтинговая таблица организаций'!F194</f>
        <v>0</v>
      </c>
      <c r="K205" s="48">
        <f>'Рейтинговая таблица организаций'!G194</f>
        <v>0</v>
      </c>
      <c r="L205" s="49" t="str">
        <f>IF('Рейтинговая таблица организаций'!H194&lt;1,"Отсутствуют или не функционируют дистанционные способы взаимодействия",(IF('Рейтинговая таблица организаций'!H194&lt;4,"В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5" s="49">
        <f>'Рейтинговая таблица организаций'!H194</f>
        <v>0</v>
      </c>
      <c r="N205" s="49">
        <f>IF('Рейтинговая таблица организаций'!H194&lt;1,0,(IF('Рейтинговая таблица организаций'!H194&lt;4,30,100)))</f>
        <v>0</v>
      </c>
      <c r="O205" s="49" t="s">
        <v>266</v>
      </c>
      <c r="P205" s="49">
        <f>'Рейтинговая таблица организаций'!I194</f>
        <v>0</v>
      </c>
      <c r="Q205" s="49">
        <f>'Рейтинговая таблица организаций'!J194</f>
        <v>0</v>
      </c>
      <c r="R205" s="49" t="s">
        <v>267</v>
      </c>
      <c r="S205" s="49">
        <f>'Рейтинговая таблица организаций'!K194</f>
        <v>0</v>
      </c>
      <c r="T205" s="49">
        <f>'Рейтинговая таблица организаций'!L194</f>
        <v>0</v>
      </c>
      <c r="U205" s="49" t="str">
        <f>IF('Рейтинговая таблица организаций'!Q194&lt;1,"Отсутствуют комфортные условия",(IF('Рейтинговая таблица организаций'!Q194&lt;5,"Количество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5" s="49">
        <f>'Рейтинговая таблица организаций'!Q194</f>
        <v>0</v>
      </c>
      <c r="W205" s="49">
        <f>IF('Рейтинговая таблица организаций'!Q194&lt;1,0,(IF('Рейтинговая таблица организаций'!Q194&lt;4,20,100)))</f>
        <v>0</v>
      </c>
      <c r="X205" s="49" t="s">
        <v>268</v>
      </c>
      <c r="Y205" s="49">
        <f>'Рейтинговая таблица организаций'!T194</f>
        <v>0</v>
      </c>
      <c r="Z205" s="49">
        <f>'Рейтинговая таблица организаций'!U194</f>
        <v>0</v>
      </c>
      <c r="AA205" s="49" t="str">
        <f>IF('Рейтинговая таблица организаций'!Z194&lt;1,"Отсутствуют условия доступности для инвалидов",(IF('Рейтинговая таблица организаций'!Z194&lt;5,"Количество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5" s="63">
        <f>'Рейтинговая таблица организаций'!Z194</f>
        <v>0</v>
      </c>
      <c r="AC205" s="49">
        <f>IF('Рейтинговая таблица организаций'!Z194&lt;1,0,(IF('Рейтинговая таблица организаций'!Z194&lt;5,20,100)))</f>
        <v>0</v>
      </c>
      <c r="AD205" s="49" t="str">
        <f>IF('Рейтинговая таблица организаций'!AA194&lt;1,"Отсутствуют условия доступности, позволяющие инвалидам получать услуги наравне с другими",(IF('Рейтинговая таблица организаций'!AA194&lt;5,"Количество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5" s="49">
        <f>'Рейтинговая таблица организаций'!AA194</f>
        <v>0</v>
      </c>
      <c r="AF205" s="49">
        <f>IF('Рейтинговая таблица организаций'!AA194&lt;1,0,(IF('Рейтинговая таблица организаций'!AA194&lt;5,20,100)))</f>
        <v>0</v>
      </c>
      <c r="AG205" s="49" t="s">
        <v>269</v>
      </c>
      <c r="AH205" s="49">
        <f>'Рейтинговая таблица организаций'!AB194</f>
        <v>0</v>
      </c>
      <c r="AI205" s="49">
        <f>'Рейтинговая таблица организаций'!AC194</f>
        <v>0</v>
      </c>
      <c r="AJ205" s="49" t="s">
        <v>270</v>
      </c>
      <c r="AK205" s="49">
        <f>'Рейтинговая таблица организаций'!AH194</f>
        <v>0</v>
      </c>
      <c r="AL205" s="49">
        <f>'Рейтинговая таблица организаций'!AI194</f>
        <v>0</v>
      </c>
      <c r="AM205" s="49" t="s">
        <v>271</v>
      </c>
      <c r="AN205" s="49">
        <f>'Рейтинговая таблица организаций'!AJ194</f>
        <v>0</v>
      </c>
      <c r="AO205" s="49">
        <f>'Рейтинговая таблица организаций'!AK194</f>
        <v>0</v>
      </c>
      <c r="AP205" s="49" t="s">
        <v>272</v>
      </c>
      <c r="AQ205" s="49">
        <f>'Рейтинговая таблица организаций'!AL194</f>
        <v>0</v>
      </c>
      <c r="AR205" s="49">
        <f>'Рейтинговая таблица организаций'!AM194</f>
        <v>0</v>
      </c>
      <c r="AS205" s="49" t="s">
        <v>273</v>
      </c>
      <c r="AT205" s="49">
        <f>'Рейтинговая таблица организаций'!AR194</f>
        <v>0</v>
      </c>
      <c r="AU205" s="49">
        <f>'Рейтинговая таблица организаций'!AS194</f>
        <v>0</v>
      </c>
      <c r="AV205" s="49" t="s">
        <v>274</v>
      </c>
      <c r="AW205" s="49">
        <f>'Рейтинговая таблица организаций'!AT194</f>
        <v>0</v>
      </c>
      <c r="AX205" s="49">
        <f>'Рейтинговая таблица организаций'!AU194</f>
        <v>0</v>
      </c>
      <c r="AY205" s="49" t="s">
        <v>275</v>
      </c>
      <c r="AZ205" s="49">
        <f>'Рейтинговая таблица организаций'!AV194</f>
        <v>0</v>
      </c>
      <c r="BA205" s="49">
        <f>'Рейтинговая таблица организаций'!AW194</f>
        <v>0</v>
      </c>
    </row>
    <row r="206" spans="1:53" ht="15.75" x14ac:dyDescent="0.25">
      <c r="A206" s="110">
        <f>Лист1!A194</f>
        <v>0</v>
      </c>
      <c r="B206" s="46">
        <f>'для bus.gov.ru'!B195</f>
        <v>0</v>
      </c>
      <c r="C206" s="46">
        <f>'для bus.gov.ru'!C195</f>
        <v>0</v>
      </c>
      <c r="D206" s="46">
        <f>'для bus.gov.ru'!D195</f>
        <v>0</v>
      </c>
      <c r="E206" s="46">
        <f>'для bus.gov.ru'!E195</f>
        <v>0</v>
      </c>
      <c r="F206" s="47" t="s">
        <v>264</v>
      </c>
      <c r="G206" s="48">
        <f>'Рейтинговая таблица организаций'!D195</f>
        <v>0</v>
      </c>
      <c r="H206" s="48">
        <f>'Рейтинговая таблица организаций'!E195</f>
        <v>0</v>
      </c>
      <c r="I206" s="47" t="s">
        <v>265</v>
      </c>
      <c r="J206" s="48">
        <f>'Рейтинговая таблица организаций'!F195</f>
        <v>0</v>
      </c>
      <c r="K206" s="48">
        <f>'Рейтинговая таблица организаций'!G195</f>
        <v>0</v>
      </c>
      <c r="L206" s="49" t="str">
        <f>IF('Рейтинговая таблица организаций'!H195&lt;1,"Отсутствуют или не функционируют дистанционные способы взаимодействия",(IF('Рейтинговая таблица организаций'!H195&lt;4,"В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6" s="49">
        <f>'Рейтинговая таблица организаций'!H195</f>
        <v>0</v>
      </c>
      <c r="N206" s="49">
        <f>IF('Рейтинговая таблица организаций'!H195&lt;1,0,(IF('Рейтинговая таблица организаций'!H195&lt;4,30,100)))</f>
        <v>0</v>
      </c>
      <c r="O206" s="49" t="s">
        <v>266</v>
      </c>
      <c r="P206" s="49">
        <f>'Рейтинговая таблица организаций'!I195</f>
        <v>0</v>
      </c>
      <c r="Q206" s="49">
        <f>'Рейтинговая таблица организаций'!J195</f>
        <v>0</v>
      </c>
      <c r="R206" s="49" t="s">
        <v>267</v>
      </c>
      <c r="S206" s="49">
        <f>'Рейтинговая таблица организаций'!K195</f>
        <v>0</v>
      </c>
      <c r="T206" s="49">
        <f>'Рейтинговая таблица организаций'!L195</f>
        <v>0</v>
      </c>
      <c r="U206" s="49" t="str">
        <f>IF('Рейтинговая таблица организаций'!Q195&lt;1,"Отсутствуют комфортные условия",(IF('Рейтинговая таблица организаций'!Q195&lt;5,"Количество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6" s="49">
        <f>'Рейтинговая таблица организаций'!Q195</f>
        <v>0</v>
      </c>
      <c r="W206" s="49">
        <f>IF('Рейтинговая таблица организаций'!Q195&lt;1,0,(IF('Рейтинговая таблица организаций'!Q195&lt;4,20,100)))</f>
        <v>0</v>
      </c>
      <c r="X206" s="49" t="s">
        <v>268</v>
      </c>
      <c r="Y206" s="49">
        <f>'Рейтинговая таблица организаций'!T195</f>
        <v>0</v>
      </c>
      <c r="Z206" s="49">
        <f>'Рейтинговая таблица организаций'!U195</f>
        <v>0</v>
      </c>
      <c r="AA206" s="49" t="str">
        <f>IF('Рейтинговая таблица организаций'!Z195&lt;1,"Отсутствуют условия доступности для инвалидов",(IF('Рейтинговая таблица организаций'!Z195&lt;5,"Количество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6" s="63">
        <f>'Рейтинговая таблица организаций'!Z195</f>
        <v>0</v>
      </c>
      <c r="AC206" s="49">
        <f>IF('Рейтинговая таблица организаций'!Z195&lt;1,0,(IF('Рейтинговая таблица организаций'!Z195&lt;5,20,100)))</f>
        <v>0</v>
      </c>
      <c r="AD206" s="49" t="str">
        <f>IF('Рейтинговая таблица организаций'!AA195&lt;1,"Отсутствуют условия доступности, позволяющие инвалидам получать услуги наравне с другими",(IF('Рейтинговая таблица организаций'!AA195&lt;5,"Количество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6" s="49">
        <f>'Рейтинговая таблица организаций'!AA195</f>
        <v>0</v>
      </c>
      <c r="AF206" s="49">
        <f>IF('Рейтинговая таблица организаций'!AA195&lt;1,0,(IF('Рейтинговая таблица организаций'!AA195&lt;5,20,100)))</f>
        <v>0</v>
      </c>
      <c r="AG206" s="49" t="s">
        <v>269</v>
      </c>
      <c r="AH206" s="49">
        <f>'Рейтинговая таблица организаций'!AB195</f>
        <v>0</v>
      </c>
      <c r="AI206" s="49">
        <f>'Рейтинговая таблица организаций'!AC195</f>
        <v>0</v>
      </c>
      <c r="AJ206" s="49" t="s">
        <v>270</v>
      </c>
      <c r="AK206" s="49">
        <f>'Рейтинговая таблица организаций'!AH195</f>
        <v>0</v>
      </c>
      <c r="AL206" s="49">
        <f>'Рейтинговая таблица организаций'!AI195</f>
        <v>0</v>
      </c>
      <c r="AM206" s="49" t="s">
        <v>271</v>
      </c>
      <c r="AN206" s="49">
        <f>'Рейтинговая таблица организаций'!AJ195</f>
        <v>0</v>
      </c>
      <c r="AO206" s="49">
        <f>'Рейтинговая таблица организаций'!AK195</f>
        <v>0</v>
      </c>
      <c r="AP206" s="49" t="s">
        <v>272</v>
      </c>
      <c r="AQ206" s="49">
        <f>'Рейтинговая таблица организаций'!AL195</f>
        <v>0</v>
      </c>
      <c r="AR206" s="49">
        <f>'Рейтинговая таблица организаций'!AM195</f>
        <v>0</v>
      </c>
      <c r="AS206" s="49" t="s">
        <v>273</v>
      </c>
      <c r="AT206" s="49">
        <f>'Рейтинговая таблица организаций'!AR195</f>
        <v>0</v>
      </c>
      <c r="AU206" s="49">
        <f>'Рейтинговая таблица организаций'!AS195</f>
        <v>0</v>
      </c>
      <c r="AV206" s="49" t="s">
        <v>274</v>
      </c>
      <c r="AW206" s="49">
        <f>'Рейтинговая таблица организаций'!AT195</f>
        <v>0</v>
      </c>
      <c r="AX206" s="49">
        <f>'Рейтинговая таблица организаций'!AU195</f>
        <v>0</v>
      </c>
      <c r="AY206" s="49" t="s">
        <v>275</v>
      </c>
      <c r="AZ206" s="49">
        <f>'Рейтинговая таблица организаций'!AV195</f>
        <v>0</v>
      </c>
      <c r="BA206" s="49">
        <f>'Рейтинговая таблица организаций'!AW195</f>
        <v>0</v>
      </c>
    </row>
    <row r="207" spans="1:53" ht="15.75" x14ac:dyDescent="0.25">
      <c r="A207" s="110">
        <f>Лист1!A195</f>
        <v>0</v>
      </c>
      <c r="B207" s="46">
        <f>'для bus.gov.ru'!B196</f>
        <v>0</v>
      </c>
      <c r="C207" s="46">
        <f>'для bus.gov.ru'!C196</f>
        <v>0</v>
      </c>
      <c r="D207" s="46">
        <f>'для bus.gov.ru'!D196</f>
        <v>0</v>
      </c>
      <c r="E207" s="46">
        <f>'для bus.gov.ru'!E196</f>
        <v>0</v>
      </c>
      <c r="F207" s="47" t="s">
        <v>264</v>
      </c>
      <c r="G207" s="48">
        <f>'Рейтинговая таблица организаций'!D196</f>
        <v>0</v>
      </c>
      <c r="H207" s="48">
        <f>'Рейтинговая таблица организаций'!E196</f>
        <v>0</v>
      </c>
      <c r="I207" s="47" t="s">
        <v>265</v>
      </c>
      <c r="J207" s="48">
        <f>'Рейтинговая таблица организаций'!F196</f>
        <v>0</v>
      </c>
      <c r="K207" s="48">
        <f>'Рейтинговая таблица организаций'!G196</f>
        <v>0</v>
      </c>
      <c r="L207" s="49" t="str">
        <f>IF('Рейтинговая таблица организаций'!H196&lt;1,"Отсутствуют или не функционируют дистанционные способы взаимодействия",(IF('Рейтинговая таблица организаций'!H196&lt;4,"В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7" s="49">
        <f>'Рейтинговая таблица организаций'!H196</f>
        <v>0</v>
      </c>
      <c r="N207" s="49">
        <f>IF('Рейтинговая таблица организаций'!H196&lt;1,0,(IF('Рейтинговая таблица организаций'!H196&lt;4,30,100)))</f>
        <v>0</v>
      </c>
      <c r="O207" s="49" t="s">
        <v>266</v>
      </c>
      <c r="P207" s="49">
        <f>'Рейтинговая таблица организаций'!I196</f>
        <v>0</v>
      </c>
      <c r="Q207" s="49">
        <f>'Рейтинговая таблица организаций'!J196</f>
        <v>0</v>
      </c>
      <c r="R207" s="49" t="s">
        <v>267</v>
      </c>
      <c r="S207" s="49">
        <f>'Рейтинговая таблица организаций'!K196</f>
        <v>0</v>
      </c>
      <c r="T207" s="49">
        <f>'Рейтинговая таблица организаций'!L196</f>
        <v>0</v>
      </c>
      <c r="U207" s="49" t="str">
        <f>IF('Рейтинговая таблица организаций'!Q196&lt;1,"Отсутствуют комфортные условия",(IF('Рейтинговая таблица организаций'!Q196&lt;5,"Количество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7" s="49">
        <f>'Рейтинговая таблица организаций'!Q196</f>
        <v>0</v>
      </c>
      <c r="W207" s="49">
        <f>IF('Рейтинговая таблица организаций'!Q196&lt;1,0,(IF('Рейтинговая таблица организаций'!Q196&lt;4,20,100)))</f>
        <v>0</v>
      </c>
      <c r="X207" s="49" t="s">
        <v>268</v>
      </c>
      <c r="Y207" s="49">
        <f>'Рейтинговая таблица организаций'!T196</f>
        <v>0</v>
      </c>
      <c r="Z207" s="49">
        <f>'Рейтинговая таблица организаций'!U196</f>
        <v>0</v>
      </c>
      <c r="AA207" s="49" t="str">
        <f>IF('Рейтинговая таблица организаций'!Z196&lt;1,"Отсутствуют условия доступности для инвалидов",(IF('Рейтинговая таблица организаций'!Z196&lt;5,"Количество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7" s="63">
        <f>'Рейтинговая таблица организаций'!Z196</f>
        <v>0</v>
      </c>
      <c r="AC207" s="49">
        <f>IF('Рейтинговая таблица организаций'!Z196&lt;1,0,(IF('Рейтинговая таблица организаций'!Z196&lt;5,20,100)))</f>
        <v>0</v>
      </c>
      <c r="AD207" s="49" t="str">
        <f>IF('Рейтинговая таблица организаций'!AA196&lt;1,"Отсутствуют условия доступности, позволяющие инвалидам получать услуги наравне с другими",(IF('Рейтинговая таблица организаций'!AA196&lt;5,"Количество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7" s="49">
        <f>'Рейтинговая таблица организаций'!AA196</f>
        <v>0</v>
      </c>
      <c r="AF207" s="49">
        <f>IF('Рейтинговая таблица организаций'!AA196&lt;1,0,(IF('Рейтинговая таблица организаций'!AA196&lt;5,20,100)))</f>
        <v>0</v>
      </c>
      <c r="AG207" s="49" t="s">
        <v>269</v>
      </c>
      <c r="AH207" s="49">
        <f>'Рейтинговая таблица организаций'!AB196</f>
        <v>0</v>
      </c>
      <c r="AI207" s="49">
        <f>'Рейтинговая таблица организаций'!AC196</f>
        <v>0</v>
      </c>
      <c r="AJ207" s="49" t="s">
        <v>270</v>
      </c>
      <c r="AK207" s="49">
        <f>'Рейтинговая таблица организаций'!AH196</f>
        <v>0</v>
      </c>
      <c r="AL207" s="49">
        <f>'Рейтинговая таблица организаций'!AI196</f>
        <v>0</v>
      </c>
      <c r="AM207" s="49" t="s">
        <v>271</v>
      </c>
      <c r="AN207" s="49">
        <f>'Рейтинговая таблица организаций'!AJ196</f>
        <v>0</v>
      </c>
      <c r="AO207" s="49">
        <f>'Рейтинговая таблица организаций'!AK196</f>
        <v>0</v>
      </c>
      <c r="AP207" s="49" t="s">
        <v>272</v>
      </c>
      <c r="AQ207" s="49">
        <f>'Рейтинговая таблица организаций'!AL196</f>
        <v>0</v>
      </c>
      <c r="AR207" s="49">
        <f>'Рейтинговая таблица организаций'!AM196</f>
        <v>0</v>
      </c>
      <c r="AS207" s="49" t="s">
        <v>273</v>
      </c>
      <c r="AT207" s="49">
        <f>'Рейтинговая таблица организаций'!AR196</f>
        <v>0</v>
      </c>
      <c r="AU207" s="49">
        <f>'Рейтинговая таблица организаций'!AS196</f>
        <v>0</v>
      </c>
      <c r="AV207" s="49" t="s">
        <v>274</v>
      </c>
      <c r="AW207" s="49">
        <f>'Рейтинговая таблица организаций'!AT196</f>
        <v>0</v>
      </c>
      <c r="AX207" s="49">
        <f>'Рейтинговая таблица организаций'!AU196</f>
        <v>0</v>
      </c>
      <c r="AY207" s="49" t="s">
        <v>275</v>
      </c>
      <c r="AZ207" s="49">
        <f>'Рейтинговая таблица организаций'!AV196</f>
        <v>0</v>
      </c>
      <c r="BA207" s="49">
        <f>'Рейтинговая таблица организаций'!AW196</f>
        <v>0</v>
      </c>
    </row>
    <row r="208" spans="1:53" ht="15.75" x14ac:dyDescent="0.25">
      <c r="A208" s="110">
        <f>Лист1!A196</f>
        <v>0</v>
      </c>
      <c r="B208" s="46">
        <f>'для bus.gov.ru'!B197</f>
        <v>0</v>
      </c>
      <c r="C208" s="46">
        <f>'для bus.gov.ru'!C197</f>
        <v>0</v>
      </c>
      <c r="D208" s="46">
        <f>'для bus.gov.ru'!D197</f>
        <v>0</v>
      </c>
      <c r="E208" s="46">
        <f>'для bus.gov.ru'!E197</f>
        <v>0</v>
      </c>
      <c r="F208" s="47" t="s">
        <v>264</v>
      </c>
      <c r="G208" s="48">
        <f>'Рейтинговая таблица организаций'!D197</f>
        <v>0</v>
      </c>
      <c r="H208" s="48">
        <f>'Рейтинговая таблица организаций'!E197</f>
        <v>0</v>
      </c>
      <c r="I208" s="47" t="s">
        <v>265</v>
      </c>
      <c r="J208" s="48">
        <f>'Рейтинговая таблица организаций'!F197</f>
        <v>0</v>
      </c>
      <c r="K208" s="48">
        <f>'Рейтинговая таблица организаций'!G197</f>
        <v>0</v>
      </c>
      <c r="L208" s="49" t="str">
        <f>IF('Рейтинговая таблица организаций'!H197&lt;1,"Отсутствуют или не функционируют дистанционные способы взаимодействия",(IF('Рейтинговая таблица организаций'!H197&lt;4,"В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8" s="49">
        <f>'Рейтинговая таблица организаций'!H197</f>
        <v>0</v>
      </c>
      <c r="N208" s="49">
        <f>IF('Рейтинговая таблица организаций'!H197&lt;1,0,(IF('Рейтинговая таблица организаций'!H197&lt;4,30,100)))</f>
        <v>0</v>
      </c>
      <c r="O208" s="49" t="s">
        <v>266</v>
      </c>
      <c r="P208" s="49">
        <f>'Рейтинговая таблица организаций'!I197</f>
        <v>0</v>
      </c>
      <c r="Q208" s="49">
        <f>'Рейтинговая таблица организаций'!J197</f>
        <v>0</v>
      </c>
      <c r="R208" s="49" t="s">
        <v>267</v>
      </c>
      <c r="S208" s="49">
        <f>'Рейтинговая таблица организаций'!K197</f>
        <v>0</v>
      </c>
      <c r="T208" s="49">
        <f>'Рейтинговая таблица организаций'!L197</f>
        <v>0</v>
      </c>
      <c r="U208" s="49" t="str">
        <f>IF('Рейтинговая таблица организаций'!Q197&lt;1,"Отсутствуют комфортные условия",(IF('Рейтинговая таблица организаций'!Q197&lt;5,"Количество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8" s="49">
        <f>'Рейтинговая таблица организаций'!Q197</f>
        <v>0</v>
      </c>
      <c r="W208" s="49">
        <f>IF('Рейтинговая таблица организаций'!Q197&lt;1,0,(IF('Рейтинговая таблица организаций'!Q197&lt;4,20,100)))</f>
        <v>0</v>
      </c>
      <c r="X208" s="49" t="s">
        <v>268</v>
      </c>
      <c r="Y208" s="49">
        <f>'Рейтинговая таблица организаций'!T197</f>
        <v>0</v>
      </c>
      <c r="Z208" s="49">
        <f>'Рейтинговая таблица организаций'!U197</f>
        <v>0</v>
      </c>
      <c r="AA208" s="49" t="str">
        <f>IF('Рейтинговая таблица организаций'!Z197&lt;1,"Отсутствуют условия доступности для инвалидов",(IF('Рейтинговая таблица организаций'!Z197&lt;5,"Количество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8" s="63">
        <f>'Рейтинговая таблица организаций'!Z197</f>
        <v>0</v>
      </c>
      <c r="AC208" s="49">
        <f>IF('Рейтинговая таблица организаций'!Z197&lt;1,0,(IF('Рейтинговая таблица организаций'!Z197&lt;5,20,100)))</f>
        <v>0</v>
      </c>
      <c r="AD208" s="49" t="str">
        <f>IF('Рейтинговая таблица организаций'!AA197&lt;1,"Отсутствуют условия доступности, позволяющие инвалидам получать услуги наравне с другими",(IF('Рейтинговая таблица организаций'!AA197&lt;5,"Количество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8" s="49">
        <f>'Рейтинговая таблица организаций'!AA197</f>
        <v>0</v>
      </c>
      <c r="AF208" s="49">
        <f>IF('Рейтинговая таблица организаций'!AA197&lt;1,0,(IF('Рейтинговая таблица организаций'!AA197&lt;5,20,100)))</f>
        <v>0</v>
      </c>
      <c r="AG208" s="49" t="s">
        <v>269</v>
      </c>
      <c r="AH208" s="49">
        <f>'Рейтинговая таблица организаций'!AB197</f>
        <v>0</v>
      </c>
      <c r="AI208" s="49">
        <f>'Рейтинговая таблица организаций'!AC197</f>
        <v>0</v>
      </c>
      <c r="AJ208" s="49" t="s">
        <v>270</v>
      </c>
      <c r="AK208" s="49">
        <f>'Рейтинговая таблица организаций'!AH197</f>
        <v>0</v>
      </c>
      <c r="AL208" s="49">
        <f>'Рейтинговая таблица организаций'!AI197</f>
        <v>0</v>
      </c>
      <c r="AM208" s="49" t="s">
        <v>271</v>
      </c>
      <c r="AN208" s="49">
        <f>'Рейтинговая таблица организаций'!AJ197</f>
        <v>0</v>
      </c>
      <c r="AO208" s="49">
        <f>'Рейтинговая таблица организаций'!AK197</f>
        <v>0</v>
      </c>
      <c r="AP208" s="49" t="s">
        <v>272</v>
      </c>
      <c r="AQ208" s="49">
        <f>'Рейтинговая таблица организаций'!AL197</f>
        <v>0</v>
      </c>
      <c r="AR208" s="49">
        <f>'Рейтинговая таблица организаций'!AM197</f>
        <v>0</v>
      </c>
      <c r="AS208" s="49" t="s">
        <v>273</v>
      </c>
      <c r="AT208" s="49">
        <f>'Рейтинговая таблица организаций'!AR197</f>
        <v>0</v>
      </c>
      <c r="AU208" s="49">
        <f>'Рейтинговая таблица организаций'!AS197</f>
        <v>0</v>
      </c>
      <c r="AV208" s="49" t="s">
        <v>274</v>
      </c>
      <c r="AW208" s="49">
        <f>'Рейтинговая таблица организаций'!AT197</f>
        <v>0</v>
      </c>
      <c r="AX208" s="49">
        <f>'Рейтинговая таблица организаций'!AU197</f>
        <v>0</v>
      </c>
      <c r="AY208" s="49" t="s">
        <v>275</v>
      </c>
      <c r="AZ208" s="49">
        <f>'Рейтинговая таблица организаций'!AV197</f>
        <v>0</v>
      </c>
      <c r="BA208" s="49">
        <f>'Рейтинговая таблица организаций'!AW197</f>
        <v>0</v>
      </c>
    </row>
    <row r="209" spans="1:53" ht="15.75" x14ac:dyDescent="0.25">
      <c r="A209" s="110">
        <f>Лист1!A197</f>
        <v>0</v>
      </c>
      <c r="B209" s="46">
        <f>'для bus.gov.ru'!B198</f>
        <v>0</v>
      </c>
      <c r="C209" s="46">
        <f>'для bus.gov.ru'!C198</f>
        <v>0</v>
      </c>
      <c r="D209" s="46">
        <f>'для bus.gov.ru'!D198</f>
        <v>0</v>
      </c>
      <c r="E209" s="46">
        <f>'для bus.gov.ru'!E198</f>
        <v>0</v>
      </c>
      <c r="F209" s="47" t="s">
        <v>264</v>
      </c>
      <c r="G209" s="48">
        <f>'Рейтинговая таблица организаций'!D198</f>
        <v>0</v>
      </c>
      <c r="H209" s="48">
        <f>'Рейтинговая таблица организаций'!E198</f>
        <v>0</v>
      </c>
      <c r="I209" s="47" t="s">
        <v>265</v>
      </c>
      <c r="J209" s="48">
        <f>'Рейтинговая таблица организаций'!F198</f>
        <v>0</v>
      </c>
      <c r="K209" s="48">
        <f>'Рейтинговая таблица организаций'!G198</f>
        <v>0</v>
      </c>
      <c r="L209" s="49" t="str">
        <f>IF('Рейтинговая таблица организаций'!H198&lt;1,"Отсутствуют или не функционируют дистанционные способы взаимодействия",(IF('Рейтинговая таблица организаций'!H198&lt;4,"В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09" s="49">
        <f>'Рейтинговая таблица организаций'!H198</f>
        <v>0</v>
      </c>
      <c r="N209" s="49">
        <f>IF('Рейтинговая таблица организаций'!H198&lt;1,0,(IF('Рейтинговая таблица организаций'!H198&lt;4,30,100)))</f>
        <v>0</v>
      </c>
      <c r="O209" s="49" t="s">
        <v>266</v>
      </c>
      <c r="P209" s="49">
        <f>'Рейтинговая таблица организаций'!I198</f>
        <v>0</v>
      </c>
      <c r="Q209" s="49">
        <f>'Рейтинговая таблица организаций'!J198</f>
        <v>0</v>
      </c>
      <c r="R209" s="49" t="s">
        <v>267</v>
      </c>
      <c r="S209" s="49">
        <f>'Рейтинговая таблица организаций'!K198</f>
        <v>0</v>
      </c>
      <c r="T209" s="49">
        <f>'Рейтинговая таблица организаций'!L198</f>
        <v>0</v>
      </c>
      <c r="U209" s="49" t="str">
        <f>IF('Рейтинговая таблица организаций'!Q198&lt;1,"Отсутствуют комфортные условия",(IF('Рейтинговая таблица организаций'!Q198&lt;5,"Количество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09" s="49">
        <f>'Рейтинговая таблица организаций'!Q198</f>
        <v>0</v>
      </c>
      <c r="W209" s="49">
        <f>IF('Рейтинговая таблица организаций'!Q198&lt;1,0,(IF('Рейтинговая таблица организаций'!Q198&lt;4,20,100)))</f>
        <v>0</v>
      </c>
      <c r="X209" s="49" t="s">
        <v>268</v>
      </c>
      <c r="Y209" s="49">
        <f>'Рейтинговая таблица организаций'!T198</f>
        <v>0</v>
      </c>
      <c r="Z209" s="49">
        <f>'Рейтинговая таблица организаций'!U198</f>
        <v>0</v>
      </c>
      <c r="AA209" s="49" t="str">
        <f>IF('Рейтинговая таблица организаций'!Z198&lt;1,"Отсутствуют условия доступности для инвалидов",(IF('Рейтинговая таблица организаций'!Z198&lt;5,"Количество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09" s="63">
        <f>'Рейтинговая таблица организаций'!Z198</f>
        <v>0</v>
      </c>
      <c r="AC209" s="49">
        <f>IF('Рейтинговая таблица организаций'!Z198&lt;1,0,(IF('Рейтинговая таблица организаций'!Z198&lt;5,20,100)))</f>
        <v>0</v>
      </c>
      <c r="AD209" s="49" t="str">
        <f>IF('Рейтинговая таблица организаций'!AA198&lt;1,"Отсутствуют условия доступности, позволяющие инвалидам получать услуги наравне с другими",(IF('Рейтинговая таблица организаций'!AA198&lt;5,"Количество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09" s="49">
        <f>'Рейтинговая таблица организаций'!AA198</f>
        <v>0</v>
      </c>
      <c r="AF209" s="49">
        <f>IF('Рейтинговая таблица организаций'!AA198&lt;1,0,(IF('Рейтинговая таблица организаций'!AA198&lt;5,20,100)))</f>
        <v>0</v>
      </c>
      <c r="AG209" s="49" t="s">
        <v>269</v>
      </c>
      <c r="AH209" s="49">
        <f>'Рейтинговая таблица организаций'!AB198</f>
        <v>0</v>
      </c>
      <c r="AI209" s="49">
        <f>'Рейтинговая таблица организаций'!AC198</f>
        <v>0</v>
      </c>
      <c r="AJ209" s="49" t="s">
        <v>270</v>
      </c>
      <c r="AK209" s="49">
        <f>'Рейтинговая таблица организаций'!AH198</f>
        <v>0</v>
      </c>
      <c r="AL209" s="49">
        <f>'Рейтинговая таблица организаций'!AI198</f>
        <v>0</v>
      </c>
      <c r="AM209" s="49" t="s">
        <v>271</v>
      </c>
      <c r="AN209" s="49">
        <f>'Рейтинговая таблица организаций'!AJ198</f>
        <v>0</v>
      </c>
      <c r="AO209" s="49">
        <f>'Рейтинговая таблица организаций'!AK198</f>
        <v>0</v>
      </c>
      <c r="AP209" s="49" t="s">
        <v>272</v>
      </c>
      <c r="AQ209" s="49">
        <f>'Рейтинговая таблица организаций'!AL198</f>
        <v>0</v>
      </c>
      <c r="AR209" s="49">
        <f>'Рейтинговая таблица организаций'!AM198</f>
        <v>0</v>
      </c>
      <c r="AS209" s="49" t="s">
        <v>273</v>
      </c>
      <c r="AT209" s="49">
        <f>'Рейтинговая таблица организаций'!AR198</f>
        <v>0</v>
      </c>
      <c r="AU209" s="49">
        <f>'Рейтинговая таблица организаций'!AS198</f>
        <v>0</v>
      </c>
      <c r="AV209" s="49" t="s">
        <v>274</v>
      </c>
      <c r="AW209" s="49">
        <f>'Рейтинговая таблица организаций'!AT198</f>
        <v>0</v>
      </c>
      <c r="AX209" s="49">
        <f>'Рейтинговая таблица организаций'!AU198</f>
        <v>0</v>
      </c>
      <c r="AY209" s="49" t="s">
        <v>275</v>
      </c>
      <c r="AZ209" s="49">
        <f>'Рейтинговая таблица организаций'!AV198</f>
        <v>0</v>
      </c>
      <c r="BA209" s="49">
        <f>'Рейтинговая таблица организаций'!AW198</f>
        <v>0</v>
      </c>
    </row>
    <row r="210" spans="1:53" ht="15.75" x14ac:dyDescent="0.25">
      <c r="A210" s="110">
        <f>Лист1!A198</f>
        <v>0</v>
      </c>
      <c r="B210" s="46">
        <f>'для bus.gov.ru'!B199</f>
        <v>0</v>
      </c>
      <c r="C210" s="46">
        <f>'для bus.gov.ru'!C199</f>
        <v>0</v>
      </c>
      <c r="D210" s="46">
        <f>'для bus.gov.ru'!D199</f>
        <v>0</v>
      </c>
      <c r="E210" s="46">
        <f>'для bus.gov.ru'!E199</f>
        <v>0</v>
      </c>
      <c r="F210" s="47" t="s">
        <v>264</v>
      </c>
      <c r="G210" s="48">
        <f>'Рейтинговая таблица организаций'!D199</f>
        <v>0</v>
      </c>
      <c r="H210" s="48">
        <f>'Рейтинговая таблица организаций'!E199</f>
        <v>0</v>
      </c>
      <c r="I210" s="47" t="s">
        <v>265</v>
      </c>
      <c r="J210" s="48">
        <f>'Рейтинговая таблица организаций'!F199</f>
        <v>0</v>
      </c>
      <c r="K210" s="48">
        <f>'Рейтинговая таблица организаций'!G199</f>
        <v>0</v>
      </c>
      <c r="L210" s="49" t="str">
        <f>IF('Рейтинговая таблица организаций'!H199&lt;1,"Отсутствуют или не функционируют дистанционные способы взаимодействия",(IF('Рейтинговая таблица организаций'!H199&lt;4,"В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0" s="49">
        <f>'Рейтинговая таблица организаций'!H199</f>
        <v>0</v>
      </c>
      <c r="N210" s="49">
        <f>IF('Рейтинговая таблица организаций'!H199&lt;1,0,(IF('Рейтинговая таблица организаций'!H199&lt;4,30,100)))</f>
        <v>0</v>
      </c>
      <c r="O210" s="49" t="s">
        <v>266</v>
      </c>
      <c r="P210" s="49">
        <f>'Рейтинговая таблица организаций'!I199</f>
        <v>0</v>
      </c>
      <c r="Q210" s="49">
        <f>'Рейтинговая таблица организаций'!J199</f>
        <v>0</v>
      </c>
      <c r="R210" s="49" t="s">
        <v>267</v>
      </c>
      <c r="S210" s="49">
        <f>'Рейтинговая таблица организаций'!K199</f>
        <v>0</v>
      </c>
      <c r="T210" s="49">
        <f>'Рейтинговая таблица организаций'!L199</f>
        <v>0</v>
      </c>
      <c r="U210" s="49" t="str">
        <f>IF('Рейтинговая таблица организаций'!Q199&lt;1,"Отсутствуют комфортные условия",(IF('Рейтинговая таблица организаций'!Q199&lt;5,"Количество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0" s="49">
        <f>'Рейтинговая таблица организаций'!Q199</f>
        <v>0</v>
      </c>
      <c r="W210" s="49">
        <f>IF('Рейтинговая таблица организаций'!Q199&lt;1,0,(IF('Рейтинговая таблица организаций'!Q199&lt;4,20,100)))</f>
        <v>0</v>
      </c>
      <c r="X210" s="49" t="s">
        <v>268</v>
      </c>
      <c r="Y210" s="49">
        <f>'Рейтинговая таблица организаций'!T199</f>
        <v>0</v>
      </c>
      <c r="Z210" s="49">
        <f>'Рейтинговая таблица организаций'!U199</f>
        <v>0</v>
      </c>
      <c r="AA210" s="49" t="str">
        <f>IF('Рейтинговая таблица организаций'!Z199&lt;1,"Отсутствуют условия доступности для инвалидов",(IF('Рейтинговая таблица организаций'!Z199&lt;5,"Количество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0" s="63">
        <f>'Рейтинговая таблица организаций'!Z199</f>
        <v>0</v>
      </c>
      <c r="AC210" s="49">
        <f>IF('Рейтинговая таблица организаций'!Z199&lt;1,0,(IF('Рейтинговая таблица организаций'!Z199&lt;5,20,100)))</f>
        <v>0</v>
      </c>
      <c r="AD210" s="49" t="str">
        <f>IF('Рейтинговая таблица организаций'!AA199&lt;1,"Отсутствуют условия доступности, позволяющие инвалидам получать услуги наравне с другими",(IF('Рейтинговая таблица организаций'!AA199&lt;5,"Количество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0" s="49">
        <f>'Рейтинговая таблица организаций'!AA199</f>
        <v>0</v>
      </c>
      <c r="AF210" s="49">
        <f>IF('Рейтинговая таблица организаций'!AA199&lt;1,0,(IF('Рейтинговая таблица организаций'!AA199&lt;5,20,100)))</f>
        <v>0</v>
      </c>
      <c r="AG210" s="49" t="s">
        <v>269</v>
      </c>
      <c r="AH210" s="49">
        <f>'Рейтинговая таблица организаций'!AB199</f>
        <v>0</v>
      </c>
      <c r="AI210" s="49">
        <f>'Рейтинговая таблица организаций'!AC199</f>
        <v>0</v>
      </c>
      <c r="AJ210" s="49" t="s">
        <v>270</v>
      </c>
      <c r="AK210" s="49">
        <f>'Рейтинговая таблица организаций'!AH199</f>
        <v>0</v>
      </c>
      <c r="AL210" s="49">
        <f>'Рейтинговая таблица организаций'!AI199</f>
        <v>0</v>
      </c>
      <c r="AM210" s="49" t="s">
        <v>271</v>
      </c>
      <c r="AN210" s="49">
        <f>'Рейтинговая таблица организаций'!AJ199</f>
        <v>0</v>
      </c>
      <c r="AO210" s="49">
        <f>'Рейтинговая таблица организаций'!AK199</f>
        <v>0</v>
      </c>
      <c r="AP210" s="49" t="s">
        <v>272</v>
      </c>
      <c r="AQ210" s="49">
        <f>'Рейтинговая таблица организаций'!AL199</f>
        <v>0</v>
      </c>
      <c r="AR210" s="49">
        <f>'Рейтинговая таблица организаций'!AM199</f>
        <v>0</v>
      </c>
      <c r="AS210" s="49" t="s">
        <v>273</v>
      </c>
      <c r="AT210" s="49">
        <f>'Рейтинговая таблица организаций'!AR199</f>
        <v>0</v>
      </c>
      <c r="AU210" s="49">
        <f>'Рейтинговая таблица организаций'!AS199</f>
        <v>0</v>
      </c>
      <c r="AV210" s="49" t="s">
        <v>274</v>
      </c>
      <c r="AW210" s="49">
        <f>'Рейтинговая таблица организаций'!AT199</f>
        <v>0</v>
      </c>
      <c r="AX210" s="49">
        <f>'Рейтинговая таблица организаций'!AU199</f>
        <v>0</v>
      </c>
      <c r="AY210" s="49" t="s">
        <v>275</v>
      </c>
      <c r="AZ210" s="49">
        <f>'Рейтинговая таблица организаций'!AV199</f>
        <v>0</v>
      </c>
      <c r="BA210" s="49">
        <f>'Рейтинговая таблица организаций'!AW199</f>
        <v>0</v>
      </c>
    </row>
    <row r="211" spans="1:53" ht="15.75" x14ac:dyDescent="0.25">
      <c r="A211" s="110">
        <f>Лист1!A199</f>
        <v>0</v>
      </c>
      <c r="B211" s="46">
        <f>'для bus.gov.ru'!B200</f>
        <v>0</v>
      </c>
      <c r="C211" s="46">
        <f>'для bus.gov.ru'!C200</f>
        <v>0</v>
      </c>
      <c r="D211" s="46">
        <f>'для bus.gov.ru'!D200</f>
        <v>0</v>
      </c>
      <c r="E211" s="46">
        <f>'для bus.gov.ru'!E200</f>
        <v>0</v>
      </c>
      <c r="F211" s="47" t="s">
        <v>264</v>
      </c>
      <c r="G211" s="48">
        <f>'Рейтинговая таблица организаций'!D200</f>
        <v>0</v>
      </c>
      <c r="H211" s="48">
        <f>'Рейтинговая таблица организаций'!E200</f>
        <v>0</v>
      </c>
      <c r="I211" s="47" t="s">
        <v>265</v>
      </c>
      <c r="J211" s="48">
        <f>'Рейтинговая таблица организаций'!F200</f>
        <v>0</v>
      </c>
      <c r="K211" s="48">
        <f>'Рейтинговая таблица организаций'!G200</f>
        <v>0</v>
      </c>
      <c r="L211" s="49" t="str">
        <f>IF('Рейтинговая таблица организаций'!H200&lt;1,"Отсутствуют или не функционируют дистанционные способы взаимодействия",(IF('Рейтинговая таблица организаций'!H200&lt;4,"В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1" s="49">
        <f>'Рейтинговая таблица организаций'!H200</f>
        <v>0</v>
      </c>
      <c r="N211" s="49">
        <f>IF('Рейтинговая таблица организаций'!H200&lt;1,0,(IF('Рейтинговая таблица организаций'!H200&lt;4,30,100)))</f>
        <v>0</v>
      </c>
      <c r="O211" s="49" t="s">
        <v>266</v>
      </c>
      <c r="P211" s="49">
        <f>'Рейтинговая таблица организаций'!I200</f>
        <v>0</v>
      </c>
      <c r="Q211" s="49">
        <f>'Рейтинговая таблица организаций'!J200</f>
        <v>0</v>
      </c>
      <c r="R211" s="49" t="s">
        <v>267</v>
      </c>
      <c r="S211" s="49">
        <f>'Рейтинговая таблица организаций'!K200</f>
        <v>0</v>
      </c>
      <c r="T211" s="49">
        <f>'Рейтинговая таблица организаций'!L200</f>
        <v>0</v>
      </c>
      <c r="U211" s="49" t="str">
        <f>IF('Рейтинговая таблица организаций'!Q200&lt;1,"Отсутствуют комфортные условия",(IF('Рейтинговая таблица организаций'!Q200&lt;5,"Количество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1" s="49">
        <f>'Рейтинговая таблица организаций'!Q200</f>
        <v>0</v>
      </c>
      <c r="W211" s="49">
        <f>IF('Рейтинговая таблица организаций'!Q200&lt;1,0,(IF('Рейтинговая таблица организаций'!Q200&lt;4,20,100)))</f>
        <v>0</v>
      </c>
      <c r="X211" s="49" t="s">
        <v>268</v>
      </c>
      <c r="Y211" s="49">
        <f>'Рейтинговая таблица организаций'!T200</f>
        <v>0</v>
      </c>
      <c r="Z211" s="49">
        <f>'Рейтинговая таблица организаций'!U200</f>
        <v>0</v>
      </c>
      <c r="AA211" s="49" t="str">
        <f>IF('Рейтинговая таблица организаций'!Z200&lt;1,"Отсутствуют условия доступности для инвалидов",(IF('Рейтинговая таблица организаций'!Z200&lt;5,"Количество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1" s="63">
        <f>'Рейтинговая таблица организаций'!Z200</f>
        <v>0</v>
      </c>
      <c r="AC211" s="49">
        <f>IF('Рейтинговая таблица организаций'!Z200&lt;1,0,(IF('Рейтинговая таблица организаций'!Z200&lt;5,20,100)))</f>
        <v>0</v>
      </c>
      <c r="AD211" s="49" t="str">
        <f>IF('Рейтинговая таблица организаций'!AA200&lt;1,"Отсутствуют условия доступности, позволяющие инвалидам получать услуги наравне с другими",(IF('Рейтинговая таблица организаций'!AA200&lt;5,"Количество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1" s="49">
        <f>'Рейтинговая таблица организаций'!AA200</f>
        <v>0</v>
      </c>
      <c r="AF211" s="49">
        <f>IF('Рейтинговая таблица организаций'!AA200&lt;1,0,(IF('Рейтинговая таблица организаций'!AA200&lt;5,20,100)))</f>
        <v>0</v>
      </c>
      <c r="AG211" s="49" t="s">
        <v>269</v>
      </c>
      <c r="AH211" s="49">
        <f>'Рейтинговая таблица организаций'!AB200</f>
        <v>0</v>
      </c>
      <c r="AI211" s="49">
        <f>'Рейтинговая таблица организаций'!AC200</f>
        <v>0</v>
      </c>
      <c r="AJ211" s="49" t="s">
        <v>270</v>
      </c>
      <c r="AK211" s="49">
        <f>'Рейтинговая таблица организаций'!AH200</f>
        <v>0</v>
      </c>
      <c r="AL211" s="49">
        <f>'Рейтинговая таблица организаций'!AI200</f>
        <v>0</v>
      </c>
      <c r="AM211" s="49" t="s">
        <v>271</v>
      </c>
      <c r="AN211" s="49">
        <f>'Рейтинговая таблица организаций'!AJ200</f>
        <v>0</v>
      </c>
      <c r="AO211" s="49">
        <f>'Рейтинговая таблица организаций'!AK200</f>
        <v>0</v>
      </c>
      <c r="AP211" s="49" t="s">
        <v>272</v>
      </c>
      <c r="AQ211" s="49">
        <f>'Рейтинговая таблица организаций'!AL200</f>
        <v>0</v>
      </c>
      <c r="AR211" s="49">
        <f>'Рейтинговая таблица организаций'!AM200</f>
        <v>0</v>
      </c>
      <c r="AS211" s="49" t="s">
        <v>273</v>
      </c>
      <c r="AT211" s="49">
        <f>'Рейтинговая таблица организаций'!AR200</f>
        <v>0</v>
      </c>
      <c r="AU211" s="49">
        <f>'Рейтинговая таблица организаций'!AS200</f>
        <v>0</v>
      </c>
      <c r="AV211" s="49" t="s">
        <v>274</v>
      </c>
      <c r="AW211" s="49">
        <f>'Рейтинговая таблица организаций'!AT200</f>
        <v>0</v>
      </c>
      <c r="AX211" s="49">
        <f>'Рейтинговая таблица организаций'!AU200</f>
        <v>0</v>
      </c>
      <c r="AY211" s="49" t="s">
        <v>275</v>
      </c>
      <c r="AZ211" s="49">
        <f>'Рейтинговая таблица организаций'!AV200</f>
        <v>0</v>
      </c>
      <c r="BA211" s="49">
        <f>'Рейтинговая таблица организаций'!AW200</f>
        <v>0</v>
      </c>
    </row>
    <row r="212" spans="1:53" ht="15.75" x14ac:dyDescent="0.25">
      <c r="A212" s="110">
        <f>Лист1!A200</f>
        <v>0</v>
      </c>
      <c r="B212" s="46">
        <f>'для bus.gov.ru'!B201</f>
        <v>0</v>
      </c>
      <c r="C212" s="46">
        <f>'для bus.gov.ru'!C201</f>
        <v>0</v>
      </c>
      <c r="D212" s="46">
        <f>'для bus.gov.ru'!D201</f>
        <v>0</v>
      </c>
      <c r="E212" s="46">
        <f>'для bus.gov.ru'!E201</f>
        <v>0</v>
      </c>
      <c r="F212" s="47" t="s">
        <v>264</v>
      </c>
      <c r="G212" s="48">
        <f>'Рейтинговая таблица организаций'!D201</f>
        <v>0</v>
      </c>
      <c r="H212" s="48">
        <f>'Рейтинговая таблица организаций'!E201</f>
        <v>0</v>
      </c>
      <c r="I212" s="47" t="s">
        <v>265</v>
      </c>
      <c r="J212" s="48">
        <f>'Рейтинговая таблица организаций'!F201</f>
        <v>0</v>
      </c>
      <c r="K212" s="48">
        <f>'Рейтинговая таблица организаций'!G201</f>
        <v>0</v>
      </c>
      <c r="L212" s="49" t="str">
        <f>IF('Рейтинговая таблица организаций'!H201&lt;1,"Отсутствуют или не функционируют дистанционные способы взаимодействия",(IF('Рейтинговая таблица организаций'!H201&lt;4,"В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2" s="49">
        <f>'Рейтинговая таблица организаций'!H201</f>
        <v>0</v>
      </c>
      <c r="N212" s="49">
        <f>IF('Рейтинговая таблица организаций'!H201&lt;1,0,(IF('Рейтинговая таблица организаций'!H201&lt;4,30,100)))</f>
        <v>0</v>
      </c>
      <c r="O212" s="49" t="s">
        <v>266</v>
      </c>
      <c r="P212" s="49">
        <f>'Рейтинговая таблица организаций'!I201</f>
        <v>0</v>
      </c>
      <c r="Q212" s="49">
        <f>'Рейтинговая таблица организаций'!J201</f>
        <v>0</v>
      </c>
      <c r="R212" s="49" t="s">
        <v>267</v>
      </c>
      <c r="S212" s="49">
        <f>'Рейтинговая таблица организаций'!K201</f>
        <v>0</v>
      </c>
      <c r="T212" s="49">
        <f>'Рейтинговая таблица организаций'!L201</f>
        <v>0</v>
      </c>
      <c r="U212" s="49" t="str">
        <f>IF('Рейтинговая таблица организаций'!Q201&lt;1,"Отсутствуют комфортные условия",(IF('Рейтинговая таблица организаций'!Q201&lt;5,"Количество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2" s="49">
        <f>'Рейтинговая таблица организаций'!Q201</f>
        <v>0</v>
      </c>
      <c r="W212" s="49">
        <f>IF('Рейтинговая таблица организаций'!Q201&lt;1,0,(IF('Рейтинговая таблица организаций'!Q201&lt;4,20,100)))</f>
        <v>0</v>
      </c>
      <c r="X212" s="49" t="s">
        <v>268</v>
      </c>
      <c r="Y212" s="49">
        <f>'Рейтинговая таблица организаций'!T201</f>
        <v>0</v>
      </c>
      <c r="Z212" s="49">
        <f>'Рейтинговая таблица организаций'!U201</f>
        <v>0</v>
      </c>
      <c r="AA212" s="49" t="str">
        <f>IF('Рейтинговая таблица организаций'!Z201&lt;1,"Отсутствуют условия доступности для инвалидов",(IF('Рейтинговая таблица организаций'!Z201&lt;5,"Количество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2" s="63">
        <f>'Рейтинговая таблица организаций'!Z201</f>
        <v>0</v>
      </c>
      <c r="AC212" s="49">
        <f>IF('Рейтинговая таблица организаций'!Z201&lt;1,0,(IF('Рейтинговая таблица организаций'!Z201&lt;5,20,100)))</f>
        <v>0</v>
      </c>
      <c r="AD212" s="49" t="str">
        <f>IF('Рейтинговая таблица организаций'!AA201&lt;1,"Отсутствуют условия доступности, позволяющие инвалидам получать услуги наравне с другими",(IF('Рейтинговая таблица организаций'!AA201&lt;5,"Количество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2" s="49">
        <f>'Рейтинговая таблица организаций'!AA201</f>
        <v>0</v>
      </c>
      <c r="AF212" s="49">
        <f>IF('Рейтинговая таблица организаций'!AA201&lt;1,0,(IF('Рейтинговая таблица организаций'!AA201&lt;5,20,100)))</f>
        <v>0</v>
      </c>
      <c r="AG212" s="49" t="s">
        <v>269</v>
      </c>
      <c r="AH212" s="49">
        <f>'Рейтинговая таблица организаций'!AB201</f>
        <v>0</v>
      </c>
      <c r="AI212" s="49">
        <f>'Рейтинговая таблица организаций'!AC201</f>
        <v>0</v>
      </c>
      <c r="AJ212" s="49" t="s">
        <v>270</v>
      </c>
      <c r="AK212" s="49">
        <f>'Рейтинговая таблица организаций'!AH201</f>
        <v>0</v>
      </c>
      <c r="AL212" s="49">
        <f>'Рейтинговая таблица организаций'!AI201</f>
        <v>0</v>
      </c>
      <c r="AM212" s="49" t="s">
        <v>271</v>
      </c>
      <c r="AN212" s="49">
        <f>'Рейтинговая таблица организаций'!AJ201</f>
        <v>0</v>
      </c>
      <c r="AO212" s="49">
        <f>'Рейтинговая таблица организаций'!AK201</f>
        <v>0</v>
      </c>
      <c r="AP212" s="49" t="s">
        <v>272</v>
      </c>
      <c r="AQ212" s="49">
        <f>'Рейтинговая таблица организаций'!AL201</f>
        <v>0</v>
      </c>
      <c r="AR212" s="49">
        <f>'Рейтинговая таблица организаций'!AM201</f>
        <v>0</v>
      </c>
      <c r="AS212" s="49" t="s">
        <v>273</v>
      </c>
      <c r="AT212" s="49">
        <f>'Рейтинговая таблица организаций'!AR201</f>
        <v>0</v>
      </c>
      <c r="AU212" s="49">
        <f>'Рейтинговая таблица организаций'!AS201</f>
        <v>0</v>
      </c>
      <c r="AV212" s="49" t="s">
        <v>274</v>
      </c>
      <c r="AW212" s="49">
        <f>'Рейтинговая таблица организаций'!AT201</f>
        <v>0</v>
      </c>
      <c r="AX212" s="49">
        <f>'Рейтинговая таблица организаций'!AU201</f>
        <v>0</v>
      </c>
      <c r="AY212" s="49" t="s">
        <v>275</v>
      </c>
      <c r="AZ212" s="49">
        <f>'Рейтинговая таблица организаций'!AV201</f>
        <v>0</v>
      </c>
      <c r="BA212" s="49">
        <f>'Рейтинговая таблица организаций'!AW201</f>
        <v>0</v>
      </c>
    </row>
    <row r="213" spans="1:53" ht="15.75" x14ac:dyDescent="0.25">
      <c r="A213" s="110">
        <f>Лист1!A201</f>
        <v>0</v>
      </c>
      <c r="B213" s="46">
        <f>'для bus.gov.ru'!B202</f>
        <v>0</v>
      </c>
      <c r="C213" s="46">
        <f>'для bus.gov.ru'!C202</f>
        <v>0</v>
      </c>
      <c r="D213" s="46">
        <f>'для bus.gov.ru'!D202</f>
        <v>0</v>
      </c>
      <c r="E213" s="46">
        <f>'для bus.gov.ru'!E202</f>
        <v>0</v>
      </c>
      <c r="F213" s="47" t="s">
        <v>264</v>
      </c>
      <c r="G213" s="48">
        <f>'Рейтинговая таблица организаций'!D202</f>
        <v>0</v>
      </c>
      <c r="H213" s="48">
        <f>'Рейтинговая таблица организаций'!E202</f>
        <v>0</v>
      </c>
      <c r="I213" s="47" t="s">
        <v>265</v>
      </c>
      <c r="J213" s="48">
        <f>'Рейтинговая таблица организаций'!F202</f>
        <v>0</v>
      </c>
      <c r="K213" s="48">
        <f>'Рейтинговая таблица организаций'!G202</f>
        <v>0</v>
      </c>
      <c r="L213" s="49" t="str">
        <f>IF('Рейтинговая таблица организаций'!H202&lt;1,"Отсутствуют или не функционируют дистанционные способы взаимодействия",(IF('Рейтинговая таблица организаций'!H202&lt;4,"В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3" s="49">
        <f>'Рейтинговая таблица организаций'!H202</f>
        <v>0</v>
      </c>
      <c r="N213" s="49">
        <f>IF('Рейтинговая таблица организаций'!H202&lt;1,0,(IF('Рейтинговая таблица организаций'!H202&lt;4,30,100)))</f>
        <v>0</v>
      </c>
      <c r="O213" s="49" t="s">
        <v>266</v>
      </c>
      <c r="P213" s="49">
        <f>'Рейтинговая таблица организаций'!I202</f>
        <v>0</v>
      </c>
      <c r="Q213" s="49">
        <f>'Рейтинговая таблица организаций'!J202</f>
        <v>0</v>
      </c>
      <c r="R213" s="49" t="s">
        <v>267</v>
      </c>
      <c r="S213" s="49">
        <f>'Рейтинговая таблица организаций'!K202</f>
        <v>0</v>
      </c>
      <c r="T213" s="49">
        <f>'Рейтинговая таблица организаций'!L202</f>
        <v>0</v>
      </c>
      <c r="U213" s="49" t="str">
        <f>IF('Рейтинговая таблица организаций'!Q202&lt;1,"Отсутствуют комфортные условия",(IF('Рейтинговая таблица организаций'!Q202&lt;5,"Количество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3" s="49">
        <f>'Рейтинговая таблица организаций'!Q202</f>
        <v>0</v>
      </c>
      <c r="W213" s="49">
        <f>IF('Рейтинговая таблица организаций'!Q202&lt;1,0,(IF('Рейтинговая таблица организаций'!Q202&lt;4,20,100)))</f>
        <v>0</v>
      </c>
      <c r="X213" s="49" t="s">
        <v>268</v>
      </c>
      <c r="Y213" s="49">
        <f>'Рейтинговая таблица организаций'!T202</f>
        <v>0</v>
      </c>
      <c r="Z213" s="49">
        <f>'Рейтинговая таблица организаций'!U202</f>
        <v>0</v>
      </c>
      <c r="AA213" s="49" t="str">
        <f>IF('Рейтинговая таблица организаций'!Z202&lt;1,"Отсутствуют условия доступности для инвалидов",(IF('Рейтинговая таблица организаций'!Z202&lt;5,"Количество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3" s="63">
        <f>'Рейтинговая таблица организаций'!Z202</f>
        <v>0</v>
      </c>
      <c r="AC213" s="49">
        <f>IF('Рейтинговая таблица организаций'!Z202&lt;1,0,(IF('Рейтинговая таблица организаций'!Z202&lt;5,20,100)))</f>
        <v>0</v>
      </c>
      <c r="AD213" s="49" t="str">
        <f>IF('Рейтинговая таблица организаций'!AA202&lt;1,"Отсутствуют условия доступности, позволяющие инвалидам получать услуги наравне с другими",(IF('Рейтинговая таблица организаций'!AA202&lt;5,"Количество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3" s="49">
        <f>'Рейтинговая таблица организаций'!AA202</f>
        <v>0</v>
      </c>
      <c r="AF213" s="49">
        <f>IF('Рейтинговая таблица организаций'!AA202&lt;1,0,(IF('Рейтинговая таблица организаций'!AA202&lt;5,20,100)))</f>
        <v>0</v>
      </c>
      <c r="AG213" s="49" t="s">
        <v>269</v>
      </c>
      <c r="AH213" s="49">
        <f>'Рейтинговая таблица организаций'!AB202</f>
        <v>0</v>
      </c>
      <c r="AI213" s="49">
        <f>'Рейтинговая таблица организаций'!AC202</f>
        <v>0</v>
      </c>
      <c r="AJ213" s="49" t="s">
        <v>270</v>
      </c>
      <c r="AK213" s="49">
        <f>'Рейтинговая таблица организаций'!AH202</f>
        <v>0</v>
      </c>
      <c r="AL213" s="49">
        <f>'Рейтинговая таблица организаций'!AI202</f>
        <v>0</v>
      </c>
      <c r="AM213" s="49" t="s">
        <v>271</v>
      </c>
      <c r="AN213" s="49">
        <f>'Рейтинговая таблица организаций'!AJ202</f>
        <v>0</v>
      </c>
      <c r="AO213" s="49">
        <f>'Рейтинговая таблица организаций'!AK202</f>
        <v>0</v>
      </c>
      <c r="AP213" s="49" t="s">
        <v>272</v>
      </c>
      <c r="AQ213" s="49">
        <f>'Рейтинговая таблица организаций'!AL202</f>
        <v>0</v>
      </c>
      <c r="AR213" s="49">
        <f>'Рейтинговая таблица организаций'!AM202</f>
        <v>0</v>
      </c>
      <c r="AS213" s="49" t="s">
        <v>273</v>
      </c>
      <c r="AT213" s="49">
        <f>'Рейтинговая таблица организаций'!AR202</f>
        <v>0</v>
      </c>
      <c r="AU213" s="49">
        <f>'Рейтинговая таблица организаций'!AS202</f>
        <v>0</v>
      </c>
      <c r="AV213" s="49" t="s">
        <v>274</v>
      </c>
      <c r="AW213" s="49">
        <f>'Рейтинговая таблица организаций'!AT202</f>
        <v>0</v>
      </c>
      <c r="AX213" s="49">
        <f>'Рейтинговая таблица организаций'!AU202</f>
        <v>0</v>
      </c>
      <c r="AY213" s="49" t="s">
        <v>275</v>
      </c>
      <c r="AZ213" s="49">
        <f>'Рейтинговая таблица организаций'!AV202</f>
        <v>0</v>
      </c>
      <c r="BA213" s="49">
        <f>'Рейтинговая таблица организаций'!AW202</f>
        <v>0</v>
      </c>
    </row>
    <row r="214" spans="1:53" ht="15.75" x14ac:dyDescent="0.25">
      <c r="A214" s="110">
        <f>Лист1!A202</f>
        <v>0</v>
      </c>
      <c r="B214" s="46">
        <f>'для bus.gov.ru'!B203</f>
        <v>0</v>
      </c>
      <c r="C214" s="46">
        <f>'для bus.gov.ru'!C203</f>
        <v>0</v>
      </c>
      <c r="D214" s="46">
        <f>'для bus.gov.ru'!D203</f>
        <v>0</v>
      </c>
      <c r="E214" s="46">
        <f>'для bus.gov.ru'!E203</f>
        <v>0</v>
      </c>
      <c r="F214" s="47" t="s">
        <v>264</v>
      </c>
      <c r="G214" s="48">
        <f>'Рейтинговая таблица организаций'!D203</f>
        <v>0</v>
      </c>
      <c r="H214" s="48">
        <f>'Рейтинговая таблица организаций'!E203</f>
        <v>0</v>
      </c>
      <c r="I214" s="47" t="s">
        <v>265</v>
      </c>
      <c r="J214" s="48">
        <f>'Рейтинговая таблица организаций'!F203</f>
        <v>0</v>
      </c>
      <c r="K214" s="48">
        <f>'Рейтинговая таблица организаций'!G203</f>
        <v>0</v>
      </c>
      <c r="L214" s="49" t="str">
        <f>IF('Рейтинговая таблица организаций'!H203&lt;1,"Отсутствуют или не функционируют дистанционные способы взаимодействия",(IF('Рейтинговая таблица организаций'!H203&lt;4,"В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4" s="49">
        <f>'Рейтинговая таблица организаций'!H203</f>
        <v>0</v>
      </c>
      <c r="N214" s="49">
        <f>IF('Рейтинговая таблица организаций'!H203&lt;1,0,(IF('Рейтинговая таблица организаций'!H203&lt;4,30,100)))</f>
        <v>0</v>
      </c>
      <c r="O214" s="49" t="s">
        <v>266</v>
      </c>
      <c r="P214" s="49">
        <f>'Рейтинговая таблица организаций'!I203</f>
        <v>0</v>
      </c>
      <c r="Q214" s="49">
        <f>'Рейтинговая таблица организаций'!J203</f>
        <v>0</v>
      </c>
      <c r="R214" s="49" t="s">
        <v>267</v>
      </c>
      <c r="S214" s="49">
        <f>'Рейтинговая таблица организаций'!K203</f>
        <v>0</v>
      </c>
      <c r="T214" s="49">
        <f>'Рейтинговая таблица организаций'!L203</f>
        <v>0</v>
      </c>
      <c r="U214" s="49" t="str">
        <f>IF('Рейтинговая таблица организаций'!Q203&lt;1,"Отсутствуют комфортные условия",(IF('Рейтинговая таблица организаций'!Q203&lt;5,"Количество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4" s="49">
        <f>'Рейтинговая таблица организаций'!Q203</f>
        <v>0</v>
      </c>
      <c r="W214" s="49">
        <f>IF('Рейтинговая таблица организаций'!Q203&lt;1,0,(IF('Рейтинговая таблица организаций'!Q203&lt;4,20,100)))</f>
        <v>0</v>
      </c>
      <c r="X214" s="49" t="s">
        <v>268</v>
      </c>
      <c r="Y214" s="49">
        <f>'Рейтинговая таблица организаций'!T203</f>
        <v>0</v>
      </c>
      <c r="Z214" s="49">
        <f>'Рейтинговая таблица организаций'!U203</f>
        <v>0</v>
      </c>
      <c r="AA214" s="49" t="str">
        <f>IF('Рейтинговая таблица организаций'!Z203&lt;1,"Отсутствуют условия доступности для инвалидов",(IF('Рейтинговая таблица организаций'!Z203&lt;5,"Количество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4" s="63">
        <f>'Рейтинговая таблица организаций'!Z203</f>
        <v>0</v>
      </c>
      <c r="AC214" s="49">
        <f>IF('Рейтинговая таблица организаций'!Z203&lt;1,0,(IF('Рейтинговая таблица организаций'!Z203&lt;5,20,100)))</f>
        <v>0</v>
      </c>
      <c r="AD214" s="49" t="str">
        <f>IF('Рейтинговая таблица организаций'!AA203&lt;1,"Отсутствуют условия доступности, позволяющие инвалидам получать услуги наравне с другими",(IF('Рейтинговая таблица организаций'!AA203&lt;5,"Количество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4" s="49">
        <f>'Рейтинговая таблица организаций'!AA203</f>
        <v>0</v>
      </c>
      <c r="AF214" s="49">
        <f>IF('Рейтинговая таблица организаций'!AA203&lt;1,0,(IF('Рейтинговая таблица организаций'!AA203&lt;5,20,100)))</f>
        <v>0</v>
      </c>
      <c r="AG214" s="49" t="s">
        <v>269</v>
      </c>
      <c r="AH214" s="49">
        <f>'Рейтинговая таблица организаций'!AB203</f>
        <v>0</v>
      </c>
      <c r="AI214" s="49">
        <f>'Рейтинговая таблица организаций'!AC203</f>
        <v>0</v>
      </c>
      <c r="AJ214" s="49" t="s">
        <v>270</v>
      </c>
      <c r="AK214" s="49">
        <f>'Рейтинговая таблица организаций'!AH203</f>
        <v>0</v>
      </c>
      <c r="AL214" s="49">
        <f>'Рейтинговая таблица организаций'!AI203</f>
        <v>0</v>
      </c>
      <c r="AM214" s="49" t="s">
        <v>271</v>
      </c>
      <c r="AN214" s="49">
        <f>'Рейтинговая таблица организаций'!AJ203</f>
        <v>0</v>
      </c>
      <c r="AO214" s="49">
        <f>'Рейтинговая таблица организаций'!AK203</f>
        <v>0</v>
      </c>
      <c r="AP214" s="49" t="s">
        <v>272</v>
      </c>
      <c r="AQ214" s="49">
        <f>'Рейтинговая таблица организаций'!AL203</f>
        <v>0</v>
      </c>
      <c r="AR214" s="49">
        <f>'Рейтинговая таблица организаций'!AM203</f>
        <v>0</v>
      </c>
      <c r="AS214" s="49" t="s">
        <v>273</v>
      </c>
      <c r="AT214" s="49">
        <f>'Рейтинговая таблица организаций'!AR203</f>
        <v>0</v>
      </c>
      <c r="AU214" s="49">
        <f>'Рейтинговая таблица организаций'!AS203</f>
        <v>0</v>
      </c>
      <c r="AV214" s="49" t="s">
        <v>274</v>
      </c>
      <c r="AW214" s="49">
        <f>'Рейтинговая таблица организаций'!AT203</f>
        <v>0</v>
      </c>
      <c r="AX214" s="49">
        <f>'Рейтинговая таблица организаций'!AU203</f>
        <v>0</v>
      </c>
      <c r="AY214" s="49" t="s">
        <v>275</v>
      </c>
      <c r="AZ214" s="49">
        <f>'Рейтинговая таблица организаций'!AV203</f>
        <v>0</v>
      </c>
      <c r="BA214" s="49">
        <f>'Рейтинговая таблица организаций'!AW203</f>
        <v>0</v>
      </c>
    </row>
    <row r="215" spans="1:53" ht="15.75" x14ac:dyDescent="0.25">
      <c r="A215" s="110">
        <f>Лист1!A203</f>
        <v>0</v>
      </c>
      <c r="B215" s="46">
        <f>'для bus.gov.ru'!B204</f>
        <v>0</v>
      </c>
      <c r="C215" s="46">
        <f>'для bus.gov.ru'!C204</f>
        <v>0</v>
      </c>
      <c r="D215" s="46">
        <f>'для bus.gov.ru'!D204</f>
        <v>0</v>
      </c>
      <c r="E215" s="46">
        <f>'для bus.gov.ru'!E204</f>
        <v>0</v>
      </c>
      <c r="F215" s="47" t="s">
        <v>264</v>
      </c>
      <c r="G215" s="48">
        <f>'Рейтинговая таблица организаций'!D204</f>
        <v>0</v>
      </c>
      <c r="H215" s="48">
        <f>'Рейтинговая таблица организаций'!E204</f>
        <v>0</v>
      </c>
      <c r="I215" s="47" t="s">
        <v>265</v>
      </c>
      <c r="J215" s="48">
        <f>'Рейтинговая таблица организаций'!F204</f>
        <v>0</v>
      </c>
      <c r="K215" s="48">
        <f>'Рейтинговая таблица организаций'!G204</f>
        <v>0</v>
      </c>
      <c r="L215" s="49" t="str">
        <f>IF('Рейтинговая таблица организаций'!H204&lt;1,"Отсутствуют или не функционируют дистанционные способы взаимодействия",(IF('Рейтинговая таблица организаций'!H204&lt;4,"В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5" s="49">
        <f>'Рейтинговая таблица организаций'!H204</f>
        <v>0</v>
      </c>
      <c r="N215" s="49">
        <f>IF('Рейтинговая таблица организаций'!H204&lt;1,0,(IF('Рейтинговая таблица организаций'!H204&lt;4,30,100)))</f>
        <v>0</v>
      </c>
      <c r="O215" s="49" t="s">
        <v>266</v>
      </c>
      <c r="P215" s="49">
        <f>'Рейтинговая таблица организаций'!I204</f>
        <v>0</v>
      </c>
      <c r="Q215" s="49">
        <f>'Рейтинговая таблица организаций'!J204</f>
        <v>0</v>
      </c>
      <c r="R215" s="49" t="s">
        <v>267</v>
      </c>
      <c r="S215" s="49">
        <f>'Рейтинговая таблица организаций'!K204</f>
        <v>0</v>
      </c>
      <c r="T215" s="49">
        <f>'Рейтинговая таблица организаций'!L204</f>
        <v>0</v>
      </c>
      <c r="U215" s="49" t="str">
        <f>IF('Рейтинговая таблица организаций'!Q204&lt;1,"Отсутствуют комфортные условия",(IF('Рейтинговая таблица организаций'!Q204&lt;5,"Количество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5" s="49">
        <f>'Рейтинговая таблица организаций'!Q204</f>
        <v>0</v>
      </c>
      <c r="W215" s="49">
        <f>IF('Рейтинговая таблица организаций'!Q204&lt;1,0,(IF('Рейтинговая таблица организаций'!Q204&lt;4,20,100)))</f>
        <v>0</v>
      </c>
      <c r="X215" s="49" t="s">
        <v>268</v>
      </c>
      <c r="Y215" s="49">
        <f>'Рейтинговая таблица организаций'!T204</f>
        <v>0</v>
      </c>
      <c r="Z215" s="49">
        <f>'Рейтинговая таблица организаций'!U204</f>
        <v>0</v>
      </c>
      <c r="AA215" s="49" t="str">
        <f>IF('Рейтинговая таблица организаций'!Z204&lt;1,"Отсутствуют условия доступности для инвалидов",(IF('Рейтинговая таблица организаций'!Z204&lt;5,"Количество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5" s="63">
        <f>'Рейтинговая таблица организаций'!Z204</f>
        <v>0</v>
      </c>
      <c r="AC215" s="49">
        <f>IF('Рейтинговая таблица организаций'!Z204&lt;1,0,(IF('Рейтинговая таблица организаций'!Z204&lt;5,20,100)))</f>
        <v>0</v>
      </c>
      <c r="AD215" s="49" t="str">
        <f>IF('Рейтинговая таблица организаций'!AA204&lt;1,"Отсутствуют условия доступности, позволяющие инвалидам получать услуги наравне с другими",(IF('Рейтинговая таблица организаций'!AA204&lt;5,"Количество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5" s="49">
        <f>'Рейтинговая таблица организаций'!AA204</f>
        <v>0</v>
      </c>
      <c r="AF215" s="49">
        <f>IF('Рейтинговая таблица организаций'!AA204&lt;1,0,(IF('Рейтинговая таблица организаций'!AA204&lt;5,20,100)))</f>
        <v>0</v>
      </c>
      <c r="AG215" s="49" t="s">
        <v>269</v>
      </c>
      <c r="AH215" s="49">
        <f>'Рейтинговая таблица организаций'!AB204</f>
        <v>0</v>
      </c>
      <c r="AI215" s="49">
        <f>'Рейтинговая таблица организаций'!AC204</f>
        <v>0</v>
      </c>
      <c r="AJ215" s="49" t="s">
        <v>270</v>
      </c>
      <c r="AK215" s="49">
        <f>'Рейтинговая таблица организаций'!AH204</f>
        <v>0</v>
      </c>
      <c r="AL215" s="49">
        <f>'Рейтинговая таблица организаций'!AI204</f>
        <v>0</v>
      </c>
      <c r="AM215" s="49" t="s">
        <v>271</v>
      </c>
      <c r="AN215" s="49">
        <f>'Рейтинговая таблица организаций'!AJ204</f>
        <v>0</v>
      </c>
      <c r="AO215" s="49">
        <f>'Рейтинговая таблица организаций'!AK204</f>
        <v>0</v>
      </c>
      <c r="AP215" s="49" t="s">
        <v>272</v>
      </c>
      <c r="AQ215" s="49">
        <f>'Рейтинговая таблица организаций'!AL204</f>
        <v>0</v>
      </c>
      <c r="AR215" s="49">
        <f>'Рейтинговая таблица организаций'!AM204</f>
        <v>0</v>
      </c>
      <c r="AS215" s="49" t="s">
        <v>273</v>
      </c>
      <c r="AT215" s="49">
        <f>'Рейтинговая таблица организаций'!AR204</f>
        <v>0</v>
      </c>
      <c r="AU215" s="49">
        <f>'Рейтинговая таблица организаций'!AS204</f>
        <v>0</v>
      </c>
      <c r="AV215" s="49" t="s">
        <v>274</v>
      </c>
      <c r="AW215" s="49">
        <f>'Рейтинговая таблица организаций'!AT204</f>
        <v>0</v>
      </c>
      <c r="AX215" s="49">
        <f>'Рейтинговая таблица организаций'!AU204</f>
        <v>0</v>
      </c>
      <c r="AY215" s="49" t="s">
        <v>275</v>
      </c>
      <c r="AZ215" s="49">
        <f>'Рейтинговая таблица организаций'!AV204</f>
        <v>0</v>
      </c>
      <c r="BA215" s="49">
        <f>'Рейтинговая таблица организаций'!AW204</f>
        <v>0</v>
      </c>
    </row>
    <row r="216" spans="1:53" ht="15.75" x14ac:dyDescent="0.25">
      <c r="A216" s="110">
        <f>Лист1!A204</f>
        <v>0</v>
      </c>
      <c r="B216" s="46">
        <f>'для bus.gov.ru'!B205</f>
        <v>0</v>
      </c>
      <c r="C216" s="46">
        <f>'для bus.gov.ru'!C205</f>
        <v>0</v>
      </c>
      <c r="D216" s="46">
        <f>'для bus.gov.ru'!D205</f>
        <v>0</v>
      </c>
      <c r="E216" s="46">
        <f>'для bus.gov.ru'!E205</f>
        <v>0</v>
      </c>
      <c r="F216" s="47" t="s">
        <v>264</v>
      </c>
      <c r="G216" s="48">
        <f>'Рейтинговая таблица организаций'!D205</f>
        <v>0</v>
      </c>
      <c r="H216" s="48">
        <f>'Рейтинговая таблица организаций'!E205</f>
        <v>0</v>
      </c>
      <c r="I216" s="47" t="s">
        <v>265</v>
      </c>
      <c r="J216" s="48">
        <f>'Рейтинговая таблица организаций'!F205</f>
        <v>0</v>
      </c>
      <c r="K216" s="48">
        <f>'Рейтинговая таблица организаций'!G205</f>
        <v>0</v>
      </c>
      <c r="L216" s="49" t="str">
        <f>IF('Рейтинговая таблица организаций'!H205&lt;1,"Отсутствуют или не функционируют дистанционные способы взаимодействия",(IF('Рейтинговая таблица организаций'!H205&lt;4,"В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6" s="49">
        <f>'Рейтинговая таблица организаций'!H205</f>
        <v>0</v>
      </c>
      <c r="N216" s="49">
        <f>IF('Рейтинговая таблица организаций'!H205&lt;1,0,(IF('Рейтинговая таблица организаций'!H205&lt;4,30,100)))</f>
        <v>0</v>
      </c>
      <c r="O216" s="49" t="s">
        <v>266</v>
      </c>
      <c r="P216" s="49">
        <f>'Рейтинговая таблица организаций'!I205</f>
        <v>0</v>
      </c>
      <c r="Q216" s="49">
        <f>'Рейтинговая таблица организаций'!J205</f>
        <v>0</v>
      </c>
      <c r="R216" s="49" t="s">
        <v>267</v>
      </c>
      <c r="S216" s="49">
        <f>'Рейтинговая таблица организаций'!K205</f>
        <v>0</v>
      </c>
      <c r="T216" s="49">
        <f>'Рейтинговая таблица организаций'!L205</f>
        <v>0</v>
      </c>
      <c r="U216" s="49" t="str">
        <f>IF('Рейтинговая таблица организаций'!Q205&lt;1,"Отсутствуют комфортные условия",(IF('Рейтинговая таблица организаций'!Q205&lt;5,"Количество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6" s="49">
        <f>'Рейтинговая таблица организаций'!Q205</f>
        <v>0</v>
      </c>
      <c r="W216" s="49">
        <f>IF('Рейтинговая таблица организаций'!Q205&lt;1,0,(IF('Рейтинговая таблица организаций'!Q205&lt;4,20,100)))</f>
        <v>0</v>
      </c>
      <c r="X216" s="49" t="s">
        <v>268</v>
      </c>
      <c r="Y216" s="49">
        <f>'Рейтинговая таблица организаций'!T205</f>
        <v>0</v>
      </c>
      <c r="Z216" s="49">
        <f>'Рейтинговая таблица организаций'!U205</f>
        <v>0</v>
      </c>
      <c r="AA216" s="49" t="str">
        <f>IF('Рейтинговая таблица организаций'!Z205&lt;1,"Отсутствуют условия доступности для инвалидов",(IF('Рейтинговая таблица организаций'!Z205&lt;5,"Количество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6" s="63">
        <f>'Рейтинговая таблица организаций'!Z205</f>
        <v>0</v>
      </c>
      <c r="AC216" s="49">
        <f>IF('Рейтинговая таблица организаций'!Z205&lt;1,0,(IF('Рейтинговая таблица организаций'!Z205&lt;5,20,100)))</f>
        <v>0</v>
      </c>
      <c r="AD216" s="49" t="str">
        <f>IF('Рейтинговая таблица организаций'!AA205&lt;1,"Отсутствуют условия доступности, позволяющие инвалидам получать услуги наравне с другими",(IF('Рейтинговая таблица организаций'!AA205&lt;5,"Количество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6" s="49">
        <f>'Рейтинговая таблица организаций'!AA205</f>
        <v>0</v>
      </c>
      <c r="AF216" s="49">
        <f>IF('Рейтинговая таблица организаций'!AA205&lt;1,0,(IF('Рейтинговая таблица организаций'!AA205&lt;5,20,100)))</f>
        <v>0</v>
      </c>
      <c r="AG216" s="49" t="s">
        <v>269</v>
      </c>
      <c r="AH216" s="49">
        <f>'Рейтинговая таблица организаций'!AB205</f>
        <v>0</v>
      </c>
      <c r="AI216" s="49">
        <f>'Рейтинговая таблица организаций'!AC205</f>
        <v>0</v>
      </c>
      <c r="AJ216" s="49" t="s">
        <v>270</v>
      </c>
      <c r="AK216" s="49">
        <f>'Рейтинговая таблица организаций'!AH205</f>
        <v>0</v>
      </c>
      <c r="AL216" s="49">
        <f>'Рейтинговая таблица организаций'!AI205</f>
        <v>0</v>
      </c>
      <c r="AM216" s="49" t="s">
        <v>271</v>
      </c>
      <c r="AN216" s="49">
        <f>'Рейтинговая таблица организаций'!AJ205</f>
        <v>0</v>
      </c>
      <c r="AO216" s="49">
        <f>'Рейтинговая таблица организаций'!AK205</f>
        <v>0</v>
      </c>
      <c r="AP216" s="49" t="s">
        <v>272</v>
      </c>
      <c r="AQ216" s="49">
        <f>'Рейтинговая таблица организаций'!AL205</f>
        <v>0</v>
      </c>
      <c r="AR216" s="49">
        <f>'Рейтинговая таблица организаций'!AM205</f>
        <v>0</v>
      </c>
      <c r="AS216" s="49" t="s">
        <v>273</v>
      </c>
      <c r="AT216" s="49">
        <f>'Рейтинговая таблица организаций'!AR205</f>
        <v>0</v>
      </c>
      <c r="AU216" s="49">
        <f>'Рейтинговая таблица организаций'!AS205</f>
        <v>0</v>
      </c>
      <c r="AV216" s="49" t="s">
        <v>274</v>
      </c>
      <c r="AW216" s="49">
        <f>'Рейтинговая таблица организаций'!AT205</f>
        <v>0</v>
      </c>
      <c r="AX216" s="49">
        <f>'Рейтинговая таблица организаций'!AU205</f>
        <v>0</v>
      </c>
      <c r="AY216" s="49" t="s">
        <v>275</v>
      </c>
      <c r="AZ216" s="49">
        <f>'Рейтинговая таблица организаций'!AV205</f>
        <v>0</v>
      </c>
      <c r="BA216" s="49">
        <f>'Рейтинговая таблица организаций'!AW205</f>
        <v>0</v>
      </c>
    </row>
    <row r="217" spans="1:53" ht="15.75" x14ac:dyDescent="0.25">
      <c r="A217" s="110">
        <f>Лист1!A205</f>
        <v>0</v>
      </c>
      <c r="B217" s="46">
        <f>'для bus.gov.ru'!B206</f>
        <v>0</v>
      </c>
      <c r="C217" s="46">
        <f>'для bus.gov.ru'!C206</f>
        <v>0</v>
      </c>
      <c r="D217" s="46">
        <f>'для bus.gov.ru'!D206</f>
        <v>0</v>
      </c>
      <c r="E217" s="46">
        <f>'для bus.gov.ru'!E206</f>
        <v>0</v>
      </c>
      <c r="F217" s="47" t="s">
        <v>264</v>
      </c>
      <c r="G217" s="48">
        <f>'Рейтинговая таблица организаций'!D206</f>
        <v>0</v>
      </c>
      <c r="H217" s="48">
        <f>'Рейтинговая таблица организаций'!E206</f>
        <v>0</v>
      </c>
      <c r="I217" s="47" t="s">
        <v>265</v>
      </c>
      <c r="J217" s="48">
        <f>'Рейтинговая таблица организаций'!F206</f>
        <v>0</v>
      </c>
      <c r="K217" s="48">
        <f>'Рейтинговая таблица организаций'!G206</f>
        <v>0</v>
      </c>
      <c r="L217" s="49" t="str">
        <f>IF('Рейтинговая таблица организаций'!H206&lt;1,"Отсутствуют или не функционируют дистанционные способы взаимодействия",(IF('Рейтинговая таблица организаций'!H206&lt;4,"В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7" s="49">
        <f>'Рейтинговая таблица организаций'!H206</f>
        <v>0</v>
      </c>
      <c r="N217" s="49">
        <f>IF('Рейтинговая таблица организаций'!H206&lt;1,0,(IF('Рейтинговая таблица организаций'!H206&lt;4,30,100)))</f>
        <v>0</v>
      </c>
      <c r="O217" s="49" t="s">
        <v>266</v>
      </c>
      <c r="P217" s="49">
        <f>'Рейтинговая таблица организаций'!I206</f>
        <v>0</v>
      </c>
      <c r="Q217" s="49">
        <f>'Рейтинговая таблица организаций'!J206</f>
        <v>0</v>
      </c>
      <c r="R217" s="49" t="s">
        <v>267</v>
      </c>
      <c r="S217" s="49">
        <f>'Рейтинговая таблица организаций'!K206</f>
        <v>0</v>
      </c>
      <c r="T217" s="49">
        <f>'Рейтинговая таблица организаций'!L206</f>
        <v>0</v>
      </c>
      <c r="U217" s="49" t="str">
        <f>IF('Рейтинговая таблица организаций'!Q206&lt;1,"Отсутствуют комфортные условия",(IF('Рейтинговая таблица организаций'!Q206&lt;5,"Количество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7" s="49">
        <f>'Рейтинговая таблица организаций'!Q206</f>
        <v>0</v>
      </c>
      <c r="W217" s="49">
        <f>IF('Рейтинговая таблица организаций'!Q206&lt;1,0,(IF('Рейтинговая таблица организаций'!Q206&lt;4,20,100)))</f>
        <v>0</v>
      </c>
      <c r="X217" s="49" t="s">
        <v>268</v>
      </c>
      <c r="Y217" s="49">
        <f>'Рейтинговая таблица организаций'!T206</f>
        <v>0</v>
      </c>
      <c r="Z217" s="49">
        <f>'Рейтинговая таблица организаций'!U206</f>
        <v>0</v>
      </c>
      <c r="AA217" s="49" t="str">
        <f>IF('Рейтинговая таблица организаций'!Z206&lt;1,"Отсутствуют условия доступности для инвалидов",(IF('Рейтинговая таблица организаций'!Z206&lt;5,"Количество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7" s="63">
        <f>'Рейтинговая таблица организаций'!Z206</f>
        <v>0</v>
      </c>
      <c r="AC217" s="49">
        <f>IF('Рейтинговая таблица организаций'!Z206&lt;1,0,(IF('Рейтинговая таблица организаций'!Z206&lt;5,20,100)))</f>
        <v>0</v>
      </c>
      <c r="AD217" s="49" t="str">
        <f>IF('Рейтинговая таблица организаций'!AA206&lt;1,"Отсутствуют условия доступности, позволяющие инвалидам получать услуги наравне с другими",(IF('Рейтинговая таблица организаций'!AA206&lt;5,"Количество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7" s="49">
        <f>'Рейтинговая таблица организаций'!AA206</f>
        <v>0</v>
      </c>
      <c r="AF217" s="49">
        <f>IF('Рейтинговая таблица организаций'!AA206&lt;1,0,(IF('Рейтинговая таблица организаций'!AA206&lt;5,20,100)))</f>
        <v>0</v>
      </c>
      <c r="AG217" s="49" t="s">
        <v>269</v>
      </c>
      <c r="AH217" s="49">
        <f>'Рейтинговая таблица организаций'!AB206</f>
        <v>0</v>
      </c>
      <c r="AI217" s="49">
        <f>'Рейтинговая таблица организаций'!AC206</f>
        <v>0</v>
      </c>
      <c r="AJ217" s="49" t="s">
        <v>270</v>
      </c>
      <c r="AK217" s="49">
        <f>'Рейтинговая таблица организаций'!AH206</f>
        <v>0</v>
      </c>
      <c r="AL217" s="49">
        <f>'Рейтинговая таблица организаций'!AI206</f>
        <v>0</v>
      </c>
      <c r="AM217" s="49" t="s">
        <v>271</v>
      </c>
      <c r="AN217" s="49">
        <f>'Рейтинговая таблица организаций'!AJ206</f>
        <v>0</v>
      </c>
      <c r="AO217" s="49">
        <f>'Рейтинговая таблица организаций'!AK206</f>
        <v>0</v>
      </c>
      <c r="AP217" s="49" t="s">
        <v>272</v>
      </c>
      <c r="AQ217" s="49">
        <f>'Рейтинговая таблица организаций'!AL206</f>
        <v>0</v>
      </c>
      <c r="AR217" s="49">
        <f>'Рейтинговая таблица организаций'!AM206</f>
        <v>0</v>
      </c>
      <c r="AS217" s="49" t="s">
        <v>273</v>
      </c>
      <c r="AT217" s="49">
        <f>'Рейтинговая таблица организаций'!AR206</f>
        <v>0</v>
      </c>
      <c r="AU217" s="49">
        <f>'Рейтинговая таблица организаций'!AS206</f>
        <v>0</v>
      </c>
      <c r="AV217" s="49" t="s">
        <v>274</v>
      </c>
      <c r="AW217" s="49">
        <f>'Рейтинговая таблица организаций'!AT206</f>
        <v>0</v>
      </c>
      <c r="AX217" s="49">
        <f>'Рейтинговая таблица организаций'!AU206</f>
        <v>0</v>
      </c>
      <c r="AY217" s="49" t="s">
        <v>275</v>
      </c>
      <c r="AZ217" s="49">
        <f>'Рейтинговая таблица организаций'!AV206</f>
        <v>0</v>
      </c>
      <c r="BA217" s="49">
        <f>'Рейтинговая таблица организаций'!AW206</f>
        <v>0</v>
      </c>
    </row>
    <row r="218" spans="1:53" ht="15.75" x14ac:dyDescent="0.25">
      <c r="A218" s="110">
        <f>Лист1!A206</f>
        <v>0</v>
      </c>
      <c r="B218" s="46">
        <f>'для bus.gov.ru'!B207</f>
        <v>0</v>
      </c>
      <c r="C218" s="46">
        <f>'для bus.gov.ru'!C207</f>
        <v>0</v>
      </c>
      <c r="D218" s="46">
        <f>'для bus.gov.ru'!D207</f>
        <v>0</v>
      </c>
      <c r="E218" s="46">
        <f>'для bus.gov.ru'!E207</f>
        <v>0</v>
      </c>
      <c r="F218" s="47" t="s">
        <v>264</v>
      </c>
      <c r="G218" s="48">
        <f>'Рейтинговая таблица организаций'!D207</f>
        <v>0</v>
      </c>
      <c r="H218" s="48">
        <f>'Рейтинговая таблица организаций'!E207</f>
        <v>0</v>
      </c>
      <c r="I218" s="47" t="s">
        <v>265</v>
      </c>
      <c r="J218" s="48">
        <f>'Рейтинговая таблица организаций'!F207</f>
        <v>0</v>
      </c>
      <c r="K218" s="48">
        <f>'Рейтинговая таблица организаций'!G207</f>
        <v>0</v>
      </c>
      <c r="L218" s="49" t="str">
        <f>IF('Рейтинговая таблица организаций'!H207&lt;1,"Отсутствуют или не функционируют дистанционные способы взаимодействия",(IF('Рейтинговая таблица организаций'!H207&lt;4,"В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8" s="49">
        <f>'Рейтинговая таблица организаций'!H207</f>
        <v>0</v>
      </c>
      <c r="N218" s="49">
        <f>IF('Рейтинговая таблица организаций'!H207&lt;1,0,(IF('Рейтинговая таблица организаций'!H207&lt;4,30,100)))</f>
        <v>0</v>
      </c>
      <c r="O218" s="49" t="s">
        <v>266</v>
      </c>
      <c r="P218" s="49">
        <f>'Рейтинговая таблица организаций'!I207</f>
        <v>0</v>
      </c>
      <c r="Q218" s="49">
        <f>'Рейтинговая таблица организаций'!J207</f>
        <v>0</v>
      </c>
      <c r="R218" s="49" t="s">
        <v>267</v>
      </c>
      <c r="S218" s="49">
        <f>'Рейтинговая таблица организаций'!K207</f>
        <v>0</v>
      </c>
      <c r="T218" s="49">
        <f>'Рейтинговая таблица организаций'!L207</f>
        <v>0</v>
      </c>
      <c r="U218" s="49" t="str">
        <f>IF('Рейтинговая таблица организаций'!Q207&lt;1,"Отсутствуют комфортные условия",(IF('Рейтинговая таблица организаций'!Q207&lt;5,"Количество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8" s="49">
        <f>'Рейтинговая таблица организаций'!Q207</f>
        <v>0</v>
      </c>
      <c r="W218" s="49">
        <f>IF('Рейтинговая таблица организаций'!Q207&lt;1,0,(IF('Рейтинговая таблица организаций'!Q207&lt;4,20,100)))</f>
        <v>0</v>
      </c>
      <c r="X218" s="49" t="s">
        <v>268</v>
      </c>
      <c r="Y218" s="49">
        <f>'Рейтинговая таблица организаций'!T207</f>
        <v>0</v>
      </c>
      <c r="Z218" s="49">
        <f>'Рейтинговая таблица организаций'!U207</f>
        <v>0</v>
      </c>
      <c r="AA218" s="49" t="str">
        <f>IF('Рейтинговая таблица организаций'!Z207&lt;1,"Отсутствуют условия доступности для инвалидов",(IF('Рейтинговая таблица организаций'!Z207&lt;5,"Количество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8" s="63">
        <f>'Рейтинговая таблица организаций'!Z207</f>
        <v>0</v>
      </c>
      <c r="AC218" s="49">
        <f>IF('Рейтинговая таблица организаций'!Z207&lt;1,0,(IF('Рейтинговая таблица организаций'!Z207&lt;5,20,100)))</f>
        <v>0</v>
      </c>
      <c r="AD218" s="49" t="str">
        <f>IF('Рейтинговая таблица организаций'!AA207&lt;1,"Отсутствуют условия доступности, позволяющие инвалидам получать услуги наравне с другими",(IF('Рейтинговая таблица организаций'!AA207&lt;5,"Количество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8" s="49">
        <f>'Рейтинговая таблица организаций'!AA207</f>
        <v>0</v>
      </c>
      <c r="AF218" s="49">
        <f>IF('Рейтинговая таблица организаций'!AA207&lt;1,0,(IF('Рейтинговая таблица организаций'!AA207&lt;5,20,100)))</f>
        <v>0</v>
      </c>
      <c r="AG218" s="49" t="s">
        <v>269</v>
      </c>
      <c r="AH218" s="49">
        <f>'Рейтинговая таблица организаций'!AB207</f>
        <v>0</v>
      </c>
      <c r="AI218" s="49">
        <f>'Рейтинговая таблица организаций'!AC207</f>
        <v>0</v>
      </c>
      <c r="AJ218" s="49" t="s">
        <v>270</v>
      </c>
      <c r="AK218" s="49">
        <f>'Рейтинговая таблица организаций'!AH207</f>
        <v>0</v>
      </c>
      <c r="AL218" s="49">
        <f>'Рейтинговая таблица организаций'!AI207</f>
        <v>0</v>
      </c>
      <c r="AM218" s="49" t="s">
        <v>271</v>
      </c>
      <c r="AN218" s="49">
        <f>'Рейтинговая таблица организаций'!AJ207</f>
        <v>0</v>
      </c>
      <c r="AO218" s="49">
        <f>'Рейтинговая таблица организаций'!AK207</f>
        <v>0</v>
      </c>
      <c r="AP218" s="49" t="s">
        <v>272</v>
      </c>
      <c r="AQ218" s="49">
        <f>'Рейтинговая таблица организаций'!AL207</f>
        <v>0</v>
      </c>
      <c r="AR218" s="49">
        <f>'Рейтинговая таблица организаций'!AM207</f>
        <v>0</v>
      </c>
      <c r="AS218" s="49" t="s">
        <v>273</v>
      </c>
      <c r="AT218" s="49">
        <f>'Рейтинговая таблица организаций'!AR207</f>
        <v>0</v>
      </c>
      <c r="AU218" s="49">
        <f>'Рейтинговая таблица организаций'!AS207</f>
        <v>0</v>
      </c>
      <c r="AV218" s="49" t="s">
        <v>274</v>
      </c>
      <c r="AW218" s="49">
        <f>'Рейтинговая таблица организаций'!AT207</f>
        <v>0</v>
      </c>
      <c r="AX218" s="49">
        <f>'Рейтинговая таблица организаций'!AU207</f>
        <v>0</v>
      </c>
      <c r="AY218" s="49" t="s">
        <v>275</v>
      </c>
      <c r="AZ218" s="49">
        <f>'Рейтинговая таблица организаций'!AV207</f>
        <v>0</v>
      </c>
      <c r="BA218" s="49">
        <f>'Рейтинговая таблица организаций'!AW207</f>
        <v>0</v>
      </c>
    </row>
    <row r="219" spans="1:53" ht="15.75" x14ac:dyDescent="0.25">
      <c r="A219" s="110">
        <f>Лист1!A207</f>
        <v>0</v>
      </c>
      <c r="B219" s="46">
        <f>'для bus.gov.ru'!B208</f>
        <v>0</v>
      </c>
      <c r="C219" s="46">
        <f>'для bus.gov.ru'!C208</f>
        <v>0</v>
      </c>
      <c r="D219" s="46">
        <f>'для bus.gov.ru'!D208</f>
        <v>0</v>
      </c>
      <c r="E219" s="46">
        <f>'для bus.gov.ru'!E208</f>
        <v>0</v>
      </c>
      <c r="F219" s="47" t="s">
        <v>264</v>
      </c>
      <c r="G219" s="48">
        <f>'Рейтинговая таблица организаций'!D208</f>
        <v>0</v>
      </c>
      <c r="H219" s="48">
        <f>'Рейтинговая таблица организаций'!E208</f>
        <v>0</v>
      </c>
      <c r="I219" s="47" t="s">
        <v>265</v>
      </c>
      <c r="J219" s="48">
        <f>'Рейтинговая таблица организаций'!F208</f>
        <v>0</v>
      </c>
      <c r="K219" s="48">
        <f>'Рейтинговая таблица организаций'!G208</f>
        <v>0</v>
      </c>
      <c r="L219" s="49" t="str">
        <f>IF('Рейтинговая таблица организаций'!H208&lt;1,"Отсутствуют или не функционируют дистанционные способы взаимодействия",(IF('Рейтинговая таблица организаций'!H208&lt;4,"В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19" s="49">
        <f>'Рейтинговая таблица организаций'!H208</f>
        <v>0</v>
      </c>
      <c r="N219" s="49">
        <f>IF('Рейтинговая таблица организаций'!H208&lt;1,0,(IF('Рейтинговая таблица организаций'!H208&lt;4,30,100)))</f>
        <v>0</v>
      </c>
      <c r="O219" s="49" t="s">
        <v>266</v>
      </c>
      <c r="P219" s="49">
        <f>'Рейтинговая таблица организаций'!I208</f>
        <v>0</v>
      </c>
      <c r="Q219" s="49">
        <f>'Рейтинговая таблица организаций'!J208</f>
        <v>0</v>
      </c>
      <c r="R219" s="49" t="s">
        <v>267</v>
      </c>
      <c r="S219" s="49">
        <f>'Рейтинговая таблица организаций'!K208</f>
        <v>0</v>
      </c>
      <c r="T219" s="49">
        <f>'Рейтинговая таблица организаций'!L208</f>
        <v>0</v>
      </c>
      <c r="U219" s="49" t="str">
        <f>IF('Рейтинговая таблица организаций'!Q208&lt;1,"Отсутствуют комфортные условия",(IF('Рейтинговая таблица организаций'!Q208&lt;5,"Количество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19" s="49">
        <f>'Рейтинговая таблица организаций'!Q208</f>
        <v>0</v>
      </c>
      <c r="W219" s="49">
        <f>IF('Рейтинговая таблица организаций'!Q208&lt;1,0,(IF('Рейтинговая таблица организаций'!Q208&lt;4,20,100)))</f>
        <v>0</v>
      </c>
      <c r="X219" s="49" t="s">
        <v>268</v>
      </c>
      <c r="Y219" s="49">
        <f>'Рейтинговая таблица организаций'!T208</f>
        <v>0</v>
      </c>
      <c r="Z219" s="49">
        <f>'Рейтинговая таблица организаций'!U208</f>
        <v>0</v>
      </c>
      <c r="AA219" s="49" t="str">
        <f>IF('Рейтинговая таблица организаций'!Z208&lt;1,"Отсутствуют условия доступности для инвалидов",(IF('Рейтинговая таблица организаций'!Z208&lt;5,"Количество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19" s="63">
        <f>'Рейтинговая таблица организаций'!Z208</f>
        <v>0</v>
      </c>
      <c r="AC219" s="49">
        <f>IF('Рейтинговая таблица организаций'!Z208&lt;1,0,(IF('Рейтинговая таблица организаций'!Z208&lt;5,20,100)))</f>
        <v>0</v>
      </c>
      <c r="AD219" s="49" t="str">
        <f>IF('Рейтинговая таблица организаций'!AA208&lt;1,"Отсутствуют условия доступности, позволяющие инвалидам получать услуги наравне с другими",(IF('Рейтинговая таблица организаций'!AA208&lt;5,"Количество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19" s="49">
        <f>'Рейтинговая таблица организаций'!AA208</f>
        <v>0</v>
      </c>
      <c r="AF219" s="49">
        <f>IF('Рейтинговая таблица организаций'!AA208&lt;1,0,(IF('Рейтинговая таблица организаций'!AA208&lt;5,20,100)))</f>
        <v>0</v>
      </c>
      <c r="AG219" s="49" t="s">
        <v>269</v>
      </c>
      <c r="AH219" s="49">
        <f>'Рейтинговая таблица организаций'!AB208</f>
        <v>0</v>
      </c>
      <c r="AI219" s="49">
        <f>'Рейтинговая таблица организаций'!AC208</f>
        <v>0</v>
      </c>
      <c r="AJ219" s="49" t="s">
        <v>270</v>
      </c>
      <c r="AK219" s="49">
        <f>'Рейтинговая таблица организаций'!AH208</f>
        <v>0</v>
      </c>
      <c r="AL219" s="49">
        <f>'Рейтинговая таблица организаций'!AI208</f>
        <v>0</v>
      </c>
      <c r="AM219" s="49" t="s">
        <v>271</v>
      </c>
      <c r="AN219" s="49">
        <f>'Рейтинговая таблица организаций'!AJ208</f>
        <v>0</v>
      </c>
      <c r="AO219" s="49">
        <f>'Рейтинговая таблица организаций'!AK208</f>
        <v>0</v>
      </c>
      <c r="AP219" s="49" t="s">
        <v>272</v>
      </c>
      <c r="AQ219" s="49">
        <f>'Рейтинговая таблица организаций'!AL208</f>
        <v>0</v>
      </c>
      <c r="AR219" s="49">
        <f>'Рейтинговая таблица организаций'!AM208</f>
        <v>0</v>
      </c>
      <c r="AS219" s="49" t="s">
        <v>273</v>
      </c>
      <c r="AT219" s="49">
        <f>'Рейтинговая таблица организаций'!AR208</f>
        <v>0</v>
      </c>
      <c r="AU219" s="49">
        <f>'Рейтинговая таблица организаций'!AS208</f>
        <v>0</v>
      </c>
      <c r="AV219" s="49" t="s">
        <v>274</v>
      </c>
      <c r="AW219" s="49">
        <f>'Рейтинговая таблица организаций'!AT208</f>
        <v>0</v>
      </c>
      <c r="AX219" s="49">
        <f>'Рейтинговая таблица организаций'!AU208</f>
        <v>0</v>
      </c>
      <c r="AY219" s="49" t="s">
        <v>275</v>
      </c>
      <c r="AZ219" s="49">
        <f>'Рейтинговая таблица организаций'!AV208</f>
        <v>0</v>
      </c>
      <c r="BA219" s="49">
        <f>'Рейтинговая таблица организаций'!AW208</f>
        <v>0</v>
      </c>
    </row>
    <row r="220" spans="1:53" ht="15.75" x14ac:dyDescent="0.25">
      <c r="A220" s="110">
        <f>Лист1!A208</f>
        <v>0</v>
      </c>
      <c r="B220" s="46">
        <f>'для bus.gov.ru'!B209</f>
        <v>0</v>
      </c>
      <c r="C220" s="46">
        <f>'для bus.gov.ru'!C209</f>
        <v>0</v>
      </c>
      <c r="D220" s="46">
        <f>'для bus.gov.ru'!D209</f>
        <v>0</v>
      </c>
      <c r="E220" s="46">
        <f>'для bus.gov.ru'!E209</f>
        <v>0</v>
      </c>
      <c r="F220" s="47" t="s">
        <v>264</v>
      </c>
      <c r="G220" s="48">
        <f>'Рейтинговая таблица организаций'!D209</f>
        <v>0</v>
      </c>
      <c r="H220" s="48">
        <f>'Рейтинговая таблица организаций'!E209</f>
        <v>0</v>
      </c>
      <c r="I220" s="47" t="s">
        <v>265</v>
      </c>
      <c r="J220" s="48">
        <f>'Рейтинговая таблица организаций'!F209</f>
        <v>0</v>
      </c>
      <c r="K220" s="48">
        <f>'Рейтинговая таблица организаций'!G209</f>
        <v>0</v>
      </c>
      <c r="L220" s="49" t="str">
        <f>IF('Рейтинговая таблица организаций'!H209&lt;1,"Отсутствуют или не функционируют дистанционные способы взаимодействия",(IF('Рейтинговая таблица организаций'!H209&lt;4,"В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0" s="49">
        <f>'Рейтинговая таблица организаций'!H209</f>
        <v>0</v>
      </c>
      <c r="N220" s="49">
        <f>IF('Рейтинговая таблица организаций'!H209&lt;1,0,(IF('Рейтинговая таблица организаций'!H209&lt;4,30,100)))</f>
        <v>0</v>
      </c>
      <c r="O220" s="49" t="s">
        <v>266</v>
      </c>
      <c r="P220" s="49">
        <f>'Рейтинговая таблица организаций'!I209</f>
        <v>0</v>
      </c>
      <c r="Q220" s="49">
        <f>'Рейтинговая таблица организаций'!J209</f>
        <v>0</v>
      </c>
      <c r="R220" s="49" t="s">
        <v>267</v>
      </c>
      <c r="S220" s="49">
        <f>'Рейтинговая таблица организаций'!K209</f>
        <v>0</v>
      </c>
      <c r="T220" s="49">
        <f>'Рейтинговая таблица организаций'!L209</f>
        <v>0</v>
      </c>
      <c r="U220" s="49" t="str">
        <f>IF('Рейтинговая таблица организаций'!Q209&lt;1,"Отсутствуют комфортные условия",(IF('Рейтинговая таблица организаций'!Q209&lt;5,"Количество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0" s="49">
        <f>'Рейтинговая таблица организаций'!Q209</f>
        <v>0</v>
      </c>
      <c r="W220" s="49">
        <f>IF('Рейтинговая таблица организаций'!Q209&lt;1,0,(IF('Рейтинговая таблица организаций'!Q209&lt;4,20,100)))</f>
        <v>0</v>
      </c>
      <c r="X220" s="49" t="s">
        <v>268</v>
      </c>
      <c r="Y220" s="49">
        <f>'Рейтинговая таблица организаций'!T209</f>
        <v>0</v>
      </c>
      <c r="Z220" s="49">
        <f>'Рейтинговая таблица организаций'!U209</f>
        <v>0</v>
      </c>
      <c r="AA220" s="49" t="str">
        <f>IF('Рейтинговая таблица организаций'!Z209&lt;1,"Отсутствуют условия доступности для инвалидов",(IF('Рейтинговая таблица организаций'!Z209&lt;5,"Количество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0" s="63">
        <f>'Рейтинговая таблица организаций'!Z209</f>
        <v>0</v>
      </c>
      <c r="AC220" s="49">
        <f>IF('Рейтинговая таблица организаций'!Z209&lt;1,0,(IF('Рейтинговая таблица организаций'!Z209&lt;5,20,100)))</f>
        <v>0</v>
      </c>
      <c r="AD220" s="49" t="str">
        <f>IF('Рейтинговая таблица организаций'!AA209&lt;1,"Отсутствуют условия доступности, позволяющие инвалидам получать услуги наравне с другими",(IF('Рейтинговая таблица организаций'!AA209&lt;5,"Количество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0" s="49">
        <f>'Рейтинговая таблица организаций'!AA209</f>
        <v>0</v>
      </c>
      <c r="AF220" s="49">
        <f>IF('Рейтинговая таблица организаций'!AA209&lt;1,0,(IF('Рейтинговая таблица организаций'!AA209&lt;5,20,100)))</f>
        <v>0</v>
      </c>
      <c r="AG220" s="49" t="s">
        <v>269</v>
      </c>
      <c r="AH220" s="49">
        <f>'Рейтинговая таблица организаций'!AB209</f>
        <v>0</v>
      </c>
      <c r="AI220" s="49">
        <f>'Рейтинговая таблица организаций'!AC209</f>
        <v>0</v>
      </c>
      <c r="AJ220" s="49" t="s">
        <v>270</v>
      </c>
      <c r="AK220" s="49">
        <f>'Рейтинговая таблица организаций'!AH209</f>
        <v>0</v>
      </c>
      <c r="AL220" s="49">
        <f>'Рейтинговая таблица организаций'!AI209</f>
        <v>0</v>
      </c>
      <c r="AM220" s="49" t="s">
        <v>271</v>
      </c>
      <c r="AN220" s="49">
        <f>'Рейтинговая таблица организаций'!AJ209</f>
        <v>0</v>
      </c>
      <c r="AO220" s="49">
        <f>'Рейтинговая таблица организаций'!AK209</f>
        <v>0</v>
      </c>
      <c r="AP220" s="49" t="s">
        <v>272</v>
      </c>
      <c r="AQ220" s="49">
        <f>'Рейтинговая таблица организаций'!AL209</f>
        <v>0</v>
      </c>
      <c r="AR220" s="49">
        <f>'Рейтинговая таблица организаций'!AM209</f>
        <v>0</v>
      </c>
      <c r="AS220" s="49" t="s">
        <v>273</v>
      </c>
      <c r="AT220" s="49">
        <f>'Рейтинговая таблица организаций'!AR209</f>
        <v>0</v>
      </c>
      <c r="AU220" s="49">
        <f>'Рейтинговая таблица организаций'!AS209</f>
        <v>0</v>
      </c>
      <c r="AV220" s="49" t="s">
        <v>274</v>
      </c>
      <c r="AW220" s="49">
        <f>'Рейтинговая таблица организаций'!AT209</f>
        <v>0</v>
      </c>
      <c r="AX220" s="49">
        <f>'Рейтинговая таблица организаций'!AU209</f>
        <v>0</v>
      </c>
      <c r="AY220" s="49" t="s">
        <v>275</v>
      </c>
      <c r="AZ220" s="49">
        <f>'Рейтинговая таблица организаций'!AV209</f>
        <v>0</v>
      </c>
      <c r="BA220" s="49">
        <f>'Рейтинговая таблица организаций'!AW209</f>
        <v>0</v>
      </c>
    </row>
    <row r="221" spans="1:53" ht="15.75" x14ac:dyDescent="0.25">
      <c r="A221" s="110">
        <f>Лист1!A209</f>
        <v>0</v>
      </c>
      <c r="B221" s="46">
        <f>'для bus.gov.ru'!B210</f>
        <v>0</v>
      </c>
      <c r="C221" s="46">
        <f>'для bus.gov.ru'!C210</f>
        <v>0</v>
      </c>
      <c r="D221" s="46">
        <f>'для bus.gov.ru'!D210</f>
        <v>0</v>
      </c>
      <c r="E221" s="46">
        <f>'для bus.gov.ru'!E210</f>
        <v>0</v>
      </c>
      <c r="F221" s="47" t="s">
        <v>264</v>
      </c>
      <c r="G221" s="48">
        <f>'Рейтинговая таблица организаций'!D210</f>
        <v>0</v>
      </c>
      <c r="H221" s="48">
        <f>'Рейтинговая таблица организаций'!E210</f>
        <v>0</v>
      </c>
      <c r="I221" s="47" t="s">
        <v>265</v>
      </c>
      <c r="J221" s="48">
        <f>'Рейтинговая таблица организаций'!F210</f>
        <v>0</v>
      </c>
      <c r="K221" s="48">
        <f>'Рейтинговая таблица организаций'!G210</f>
        <v>0</v>
      </c>
      <c r="L221" s="49" t="str">
        <f>IF('Рейтинговая таблица организаций'!H210&lt;1,"Отсутствуют или не функционируют дистанционные способы взаимодействия",(IF('Рейтинговая таблица организаций'!H210&lt;4,"В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1" s="49">
        <f>'Рейтинговая таблица организаций'!H210</f>
        <v>0</v>
      </c>
      <c r="N221" s="49">
        <f>IF('Рейтинговая таблица организаций'!H210&lt;1,0,(IF('Рейтинговая таблица организаций'!H210&lt;4,30,100)))</f>
        <v>0</v>
      </c>
      <c r="O221" s="49" t="s">
        <v>266</v>
      </c>
      <c r="P221" s="49">
        <f>'Рейтинговая таблица организаций'!I210</f>
        <v>0</v>
      </c>
      <c r="Q221" s="49">
        <f>'Рейтинговая таблица организаций'!J210</f>
        <v>0</v>
      </c>
      <c r="R221" s="49" t="s">
        <v>267</v>
      </c>
      <c r="S221" s="49">
        <f>'Рейтинговая таблица организаций'!K210</f>
        <v>0</v>
      </c>
      <c r="T221" s="49">
        <f>'Рейтинговая таблица организаций'!L210</f>
        <v>0</v>
      </c>
      <c r="U221" s="49" t="str">
        <f>IF('Рейтинговая таблица организаций'!Q210&lt;1,"Отсутствуют комфортные условия",(IF('Рейтинговая таблица организаций'!Q210&lt;5,"Количество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1" s="49">
        <f>'Рейтинговая таблица организаций'!Q210</f>
        <v>0</v>
      </c>
      <c r="W221" s="49">
        <f>IF('Рейтинговая таблица организаций'!Q210&lt;1,0,(IF('Рейтинговая таблица организаций'!Q210&lt;4,20,100)))</f>
        <v>0</v>
      </c>
      <c r="X221" s="49" t="s">
        <v>268</v>
      </c>
      <c r="Y221" s="49">
        <f>'Рейтинговая таблица организаций'!T210</f>
        <v>0</v>
      </c>
      <c r="Z221" s="49">
        <f>'Рейтинговая таблица организаций'!U210</f>
        <v>0</v>
      </c>
      <c r="AA221" s="49" t="str">
        <f>IF('Рейтинговая таблица организаций'!Z210&lt;1,"Отсутствуют условия доступности для инвалидов",(IF('Рейтинговая таблица организаций'!Z210&lt;5,"Количество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1" s="63">
        <f>'Рейтинговая таблица организаций'!Z210</f>
        <v>0</v>
      </c>
      <c r="AC221" s="49">
        <f>IF('Рейтинговая таблица организаций'!Z210&lt;1,0,(IF('Рейтинговая таблица организаций'!Z210&lt;5,20,100)))</f>
        <v>0</v>
      </c>
      <c r="AD221" s="49" t="str">
        <f>IF('Рейтинговая таблица организаций'!AA210&lt;1,"Отсутствуют условия доступности, позволяющие инвалидам получать услуги наравне с другими",(IF('Рейтинговая таблица организаций'!AA210&lt;5,"Количество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1" s="49">
        <f>'Рейтинговая таблица организаций'!AA210</f>
        <v>0</v>
      </c>
      <c r="AF221" s="49">
        <f>IF('Рейтинговая таблица организаций'!AA210&lt;1,0,(IF('Рейтинговая таблица организаций'!AA210&lt;5,20,100)))</f>
        <v>0</v>
      </c>
      <c r="AG221" s="49" t="s">
        <v>269</v>
      </c>
      <c r="AH221" s="49">
        <f>'Рейтинговая таблица организаций'!AB210</f>
        <v>0</v>
      </c>
      <c r="AI221" s="49">
        <f>'Рейтинговая таблица организаций'!AC210</f>
        <v>0</v>
      </c>
      <c r="AJ221" s="49" t="s">
        <v>270</v>
      </c>
      <c r="AK221" s="49">
        <f>'Рейтинговая таблица организаций'!AH210</f>
        <v>0</v>
      </c>
      <c r="AL221" s="49">
        <f>'Рейтинговая таблица организаций'!AI210</f>
        <v>0</v>
      </c>
      <c r="AM221" s="49" t="s">
        <v>271</v>
      </c>
      <c r="AN221" s="49">
        <f>'Рейтинговая таблица организаций'!AJ210</f>
        <v>0</v>
      </c>
      <c r="AO221" s="49">
        <f>'Рейтинговая таблица организаций'!AK210</f>
        <v>0</v>
      </c>
      <c r="AP221" s="49" t="s">
        <v>272</v>
      </c>
      <c r="AQ221" s="49">
        <f>'Рейтинговая таблица организаций'!AL210</f>
        <v>0</v>
      </c>
      <c r="AR221" s="49">
        <f>'Рейтинговая таблица организаций'!AM210</f>
        <v>0</v>
      </c>
      <c r="AS221" s="49" t="s">
        <v>273</v>
      </c>
      <c r="AT221" s="49">
        <f>'Рейтинговая таблица организаций'!AR210</f>
        <v>0</v>
      </c>
      <c r="AU221" s="49">
        <f>'Рейтинговая таблица организаций'!AS210</f>
        <v>0</v>
      </c>
      <c r="AV221" s="49" t="s">
        <v>274</v>
      </c>
      <c r="AW221" s="49">
        <f>'Рейтинговая таблица организаций'!AT210</f>
        <v>0</v>
      </c>
      <c r="AX221" s="49">
        <f>'Рейтинговая таблица организаций'!AU210</f>
        <v>0</v>
      </c>
      <c r="AY221" s="49" t="s">
        <v>275</v>
      </c>
      <c r="AZ221" s="49">
        <f>'Рейтинговая таблица организаций'!AV210</f>
        <v>0</v>
      </c>
      <c r="BA221" s="49">
        <f>'Рейтинговая таблица организаций'!AW210</f>
        <v>0</v>
      </c>
    </row>
    <row r="222" spans="1:53" ht="15.75" x14ac:dyDescent="0.25">
      <c r="A222" s="110">
        <f>Лист1!A210</f>
        <v>0</v>
      </c>
      <c r="B222" s="46">
        <f>'для bus.gov.ru'!B211</f>
        <v>0</v>
      </c>
      <c r="C222" s="46">
        <f>'для bus.gov.ru'!C211</f>
        <v>0</v>
      </c>
      <c r="D222" s="46">
        <f>'для bus.gov.ru'!D211</f>
        <v>0</v>
      </c>
      <c r="E222" s="46">
        <f>'для bus.gov.ru'!E211</f>
        <v>0</v>
      </c>
      <c r="F222" s="47" t="s">
        <v>264</v>
      </c>
      <c r="G222" s="48">
        <f>'Рейтинговая таблица организаций'!D211</f>
        <v>0</v>
      </c>
      <c r="H222" s="48">
        <f>'Рейтинговая таблица организаций'!E211</f>
        <v>0</v>
      </c>
      <c r="I222" s="47" t="s">
        <v>265</v>
      </c>
      <c r="J222" s="48">
        <f>'Рейтинговая таблица организаций'!F211</f>
        <v>0</v>
      </c>
      <c r="K222" s="48">
        <f>'Рейтинговая таблица организаций'!G211</f>
        <v>0</v>
      </c>
      <c r="L222" s="49" t="str">
        <f>IF('Рейтинговая таблица организаций'!H211&lt;1,"Отсутствуют или не функционируют дистанционные способы взаимодействия",(IF('Рейтинговая таблица организаций'!H211&lt;4,"В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2" s="49">
        <f>'Рейтинговая таблица организаций'!H211</f>
        <v>0</v>
      </c>
      <c r="N222" s="49">
        <f>IF('Рейтинговая таблица организаций'!H211&lt;1,0,(IF('Рейтинговая таблица организаций'!H211&lt;4,30,100)))</f>
        <v>0</v>
      </c>
      <c r="O222" s="49" t="s">
        <v>266</v>
      </c>
      <c r="P222" s="49">
        <f>'Рейтинговая таблица организаций'!I211</f>
        <v>0</v>
      </c>
      <c r="Q222" s="49">
        <f>'Рейтинговая таблица организаций'!J211</f>
        <v>0</v>
      </c>
      <c r="R222" s="49" t="s">
        <v>267</v>
      </c>
      <c r="S222" s="49">
        <f>'Рейтинговая таблица организаций'!K211</f>
        <v>0</v>
      </c>
      <c r="T222" s="49">
        <f>'Рейтинговая таблица организаций'!L211</f>
        <v>0</v>
      </c>
      <c r="U222" s="49" t="str">
        <f>IF('Рейтинговая таблица организаций'!Q211&lt;1,"Отсутствуют комфортные условия",(IF('Рейтинговая таблица организаций'!Q211&lt;5,"Количество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2" s="49">
        <f>'Рейтинговая таблица организаций'!Q211</f>
        <v>0</v>
      </c>
      <c r="W222" s="49">
        <f>IF('Рейтинговая таблица организаций'!Q211&lt;1,0,(IF('Рейтинговая таблица организаций'!Q211&lt;4,20,100)))</f>
        <v>0</v>
      </c>
      <c r="X222" s="49" t="s">
        <v>268</v>
      </c>
      <c r="Y222" s="49">
        <f>'Рейтинговая таблица организаций'!T211</f>
        <v>0</v>
      </c>
      <c r="Z222" s="49">
        <f>'Рейтинговая таблица организаций'!U211</f>
        <v>0</v>
      </c>
      <c r="AA222" s="49" t="str">
        <f>IF('Рейтинговая таблица организаций'!Z211&lt;1,"Отсутствуют условия доступности для инвалидов",(IF('Рейтинговая таблица организаций'!Z211&lt;5,"Количество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2" s="63">
        <f>'Рейтинговая таблица организаций'!Z211</f>
        <v>0</v>
      </c>
      <c r="AC222" s="49">
        <f>IF('Рейтинговая таблица организаций'!Z211&lt;1,0,(IF('Рейтинговая таблица организаций'!Z211&lt;5,20,100)))</f>
        <v>0</v>
      </c>
      <c r="AD222" s="49" t="str">
        <f>IF('Рейтинговая таблица организаций'!AA211&lt;1,"Отсутствуют условия доступности, позволяющие инвалидам получать услуги наравне с другими",(IF('Рейтинговая таблица организаций'!AA211&lt;5,"Количество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2" s="49">
        <f>'Рейтинговая таблица организаций'!AA211</f>
        <v>0</v>
      </c>
      <c r="AF222" s="49">
        <f>IF('Рейтинговая таблица организаций'!AA211&lt;1,0,(IF('Рейтинговая таблица организаций'!AA211&lt;5,20,100)))</f>
        <v>0</v>
      </c>
      <c r="AG222" s="49" t="s">
        <v>269</v>
      </c>
      <c r="AH222" s="49">
        <f>'Рейтинговая таблица организаций'!AB211</f>
        <v>0</v>
      </c>
      <c r="AI222" s="49">
        <f>'Рейтинговая таблица организаций'!AC211</f>
        <v>0</v>
      </c>
      <c r="AJ222" s="49" t="s">
        <v>270</v>
      </c>
      <c r="AK222" s="49">
        <f>'Рейтинговая таблица организаций'!AH211</f>
        <v>0</v>
      </c>
      <c r="AL222" s="49">
        <f>'Рейтинговая таблица организаций'!AI211</f>
        <v>0</v>
      </c>
      <c r="AM222" s="49" t="s">
        <v>271</v>
      </c>
      <c r="AN222" s="49">
        <f>'Рейтинговая таблица организаций'!AJ211</f>
        <v>0</v>
      </c>
      <c r="AO222" s="49">
        <f>'Рейтинговая таблица организаций'!AK211</f>
        <v>0</v>
      </c>
      <c r="AP222" s="49" t="s">
        <v>272</v>
      </c>
      <c r="AQ222" s="49">
        <f>'Рейтинговая таблица организаций'!AL211</f>
        <v>0</v>
      </c>
      <c r="AR222" s="49">
        <f>'Рейтинговая таблица организаций'!AM211</f>
        <v>0</v>
      </c>
      <c r="AS222" s="49" t="s">
        <v>273</v>
      </c>
      <c r="AT222" s="49">
        <f>'Рейтинговая таблица организаций'!AR211</f>
        <v>0</v>
      </c>
      <c r="AU222" s="49">
        <f>'Рейтинговая таблица организаций'!AS211</f>
        <v>0</v>
      </c>
      <c r="AV222" s="49" t="s">
        <v>274</v>
      </c>
      <c r="AW222" s="49">
        <f>'Рейтинговая таблица организаций'!AT211</f>
        <v>0</v>
      </c>
      <c r="AX222" s="49">
        <f>'Рейтинговая таблица организаций'!AU211</f>
        <v>0</v>
      </c>
      <c r="AY222" s="49" t="s">
        <v>275</v>
      </c>
      <c r="AZ222" s="49">
        <f>'Рейтинговая таблица организаций'!AV211</f>
        <v>0</v>
      </c>
      <c r="BA222" s="49">
        <f>'Рейтинговая таблица организаций'!AW211</f>
        <v>0</v>
      </c>
    </row>
    <row r="223" spans="1:53" ht="15.75" x14ac:dyDescent="0.25">
      <c r="A223" s="110">
        <f>Лист1!A211</f>
        <v>0</v>
      </c>
      <c r="B223" s="46">
        <f>'для bus.gov.ru'!B212</f>
        <v>0</v>
      </c>
      <c r="C223" s="46">
        <f>'для bus.gov.ru'!C212</f>
        <v>0</v>
      </c>
      <c r="D223" s="46">
        <f>'для bus.gov.ru'!D212</f>
        <v>0</v>
      </c>
      <c r="E223" s="46">
        <f>'для bus.gov.ru'!E212</f>
        <v>0</v>
      </c>
      <c r="F223" s="47" t="s">
        <v>264</v>
      </c>
      <c r="G223" s="48">
        <f>'Рейтинговая таблица организаций'!D212</f>
        <v>0</v>
      </c>
      <c r="H223" s="48">
        <f>'Рейтинговая таблица организаций'!E212</f>
        <v>0</v>
      </c>
      <c r="I223" s="47" t="s">
        <v>265</v>
      </c>
      <c r="J223" s="48">
        <f>'Рейтинговая таблица организаций'!F212</f>
        <v>0</v>
      </c>
      <c r="K223" s="48">
        <f>'Рейтинговая таблица организаций'!G212</f>
        <v>0</v>
      </c>
      <c r="L223" s="49" t="str">
        <f>IF('Рейтинговая таблица организаций'!H212&lt;1,"Отсутствуют или не функционируют дистанционные способы взаимодействия",(IF('Рейтинговая таблица организаций'!H212&lt;4,"В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3" s="49">
        <f>'Рейтинговая таблица организаций'!H212</f>
        <v>0</v>
      </c>
      <c r="N223" s="49">
        <f>IF('Рейтинговая таблица организаций'!H212&lt;1,0,(IF('Рейтинговая таблица организаций'!H212&lt;4,30,100)))</f>
        <v>0</v>
      </c>
      <c r="O223" s="49" t="s">
        <v>266</v>
      </c>
      <c r="P223" s="49">
        <f>'Рейтинговая таблица организаций'!I212</f>
        <v>0</v>
      </c>
      <c r="Q223" s="49">
        <f>'Рейтинговая таблица организаций'!J212</f>
        <v>0</v>
      </c>
      <c r="R223" s="49" t="s">
        <v>267</v>
      </c>
      <c r="S223" s="49">
        <f>'Рейтинговая таблица организаций'!K212</f>
        <v>0</v>
      </c>
      <c r="T223" s="49">
        <f>'Рейтинговая таблица организаций'!L212</f>
        <v>0</v>
      </c>
      <c r="U223" s="49" t="str">
        <f>IF('Рейтинговая таблица организаций'!Q212&lt;1,"Отсутствуют комфортные условия",(IF('Рейтинговая таблица организаций'!Q212&lt;5,"Количество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3" s="49">
        <f>'Рейтинговая таблица организаций'!Q212</f>
        <v>0</v>
      </c>
      <c r="W223" s="49">
        <f>IF('Рейтинговая таблица организаций'!Q212&lt;1,0,(IF('Рейтинговая таблица организаций'!Q212&lt;4,20,100)))</f>
        <v>0</v>
      </c>
      <c r="X223" s="49" t="s">
        <v>268</v>
      </c>
      <c r="Y223" s="49">
        <f>'Рейтинговая таблица организаций'!T212</f>
        <v>0</v>
      </c>
      <c r="Z223" s="49">
        <f>'Рейтинговая таблица организаций'!U212</f>
        <v>0</v>
      </c>
      <c r="AA223" s="49" t="str">
        <f>IF('Рейтинговая таблица организаций'!Z212&lt;1,"Отсутствуют условия доступности для инвалидов",(IF('Рейтинговая таблица организаций'!Z212&lt;5,"Количество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3" s="63">
        <f>'Рейтинговая таблица организаций'!Z212</f>
        <v>0</v>
      </c>
      <c r="AC223" s="49">
        <f>IF('Рейтинговая таблица организаций'!Z212&lt;1,0,(IF('Рейтинговая таблица организаций'!Z212&lt;5,20,100)))</f>
        <v>0</v>
      </c>
      <c r="AD223" s="49" t="str">
        <f>IF('Рейтинговая таблица организаций'!AA212&lt;1,"Отсутствуют условия доступности, позволяющие инвалидам получать услуги наравне с другими",(IF('Рейтинговая таблица организаций'!AA212&lt;5,"Количество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3" s="49">
        <f>'Рейтинговая таблица организаций'!AA212</f>
        <v>0</v>
      </c>
      <c r="AF223" s="49">
        <f>IF('Рейтинговая таблица организаций'!AA212&lt;1,0,(IF('Рейтинговая таблица организаций'!AA212&lt;5,20,100)))</f>
        <v>0</v>
      </c>
      <c r="AG223" s="49" t="s">
        <v>269</v>
      </c>
      <c r="AH223" s="49">
        <f>'Рейтинговая таблица организаций'!AB212</f>
        <v>0</v>
      </c>
      <c r="AI223" s="49">
        <f>'Рейтинговая таблица организаций'!AC212</f>
        <v>0</v>
      </c>
      <c r="AJ223" s="49" t="s">
        <v>270</v>
      </c>
      <c r="AK223" s="49">
        <f>'Рейтинговая таблица организаций'!AH212</f>
        <v>0</v>
      </c>
      <c r="AL223" s="49">
        <f>'Рейтинговая таблица организаций'!AI212</f>
        <v>0</v>
      </c>
      <c r="AM223" s="49" t="s">
        <v>271</v>
      </c>
      <c r="AN223" s="49">
        <f>'Рейтинговая таблица организаций'!AJ212</f>
        <v>0</v>
      </c>
      <c r="AO223" s="49">
        <f>'Рейтинговая таблица организаций'!AK212</f>
        <v>0</v>
      </c>
      <c r="AP223" s="49" t="s">
        <v>272</v>
      </c>
      <c r="AQ223" s="49">
        <f>'Рейтинговая таблица организаций'!AL212</f>
        <v>0</v>
      </c>
      <c r="AR223" s="49">
        <f>'Рейтинговая таблица организаций'!AM212</f>
        <v>0</v>
      </c>
      <c r="AS223" s="49" t="s">
        <v>273</v>
      </c>
      <c r="AT223" s="49">
        <f>'Рейтинговая таблица организаций'!AR212</f>
        <v>0</v>
      </c>
      <c r="AU223" s="49">
        <f>'Рейтинговая таблица организаций'!AS212</f>
        <v>0</v>
      </c>
      <c r="AV223" s="49" t="s">
        <v>274</v>
      </c>
      <c r="AW223" s="49">
        <f>'Рейтинговая таблица организаций'!AT212</f>
        <v>0</v>
      </c>
      <c r="AX223" s="49">
        <f>'Рейтинговая таблица организаций'!AU212</f>
        <v>0</v>
      </c>
      <c r="AY223" s="49" t="s">
        <v>275</v>
      </c>
      <c r="AZ223" s="49">
        <f>'Рейтинговая таблица организаций'!AV212</f>
        <v>0</v>
      </c>
      <c r="BA223" s="49">
        <f>'Рейтинговая таблица организаций'!AW212</f>
        <v>0</v>
      </c>
    </row>
    <row r="224" spans="1:53" ht="15.75" x14ac:dyDescent="0.25">
      <c r="A224" s="110">
        <f>Лист1!A212</f>
        <v>0</v>
      </c>
      <c r="B224" s="46">
        <f>'для bus.gov.ru'!B213</f>
        <v>0</v>
      </c>
      <c r="C224" s="46">
        <f>'для bus.gov.ru'!C213</f>
        <v>0</v>
      </c>
      <c r="D224" s="46">
        <f>'для bus.gov.ru'!D213</f>
        <v>0</v>
      </c>
      <c r="E224" s="46">
        <f>'для bus.gov.ru'!E213</f>
        <v>0</v>
      </c>
      <c r="F224" s="47" t="s">
        <v>264</v>
      </c>
      <c r="G224" s="48">
        <f>'Рейтинговая таблица организаций'!D213</f>
        <v>0</v>
      </c>
      <c r="H224" s="48">
        <f>'Рейтинговая таблица организаций'!E213</f>
        <v>0</v>
      </c>
      <c r="I224" s="47" t="s">
        <v>265</v>
      </c>
      <c r="J224" s="48">
        <f>'Рейтинговая таблица организаций'!F213</f>
        <v>0</v>
      </c>
      <c r="K224" s="48">
        <f>'Рейтинговая таблица организаций'!G213</f>
        <v>0</v>
      </c>
      <c r="L224" s="49" t="str">
        <f>IF('Рейтинговая таблица организаций'!H213&lt;1,"Отсутствуют или не функционируют дистанционные способы взаимодействия",(IF('Рейтинговая таблица организаций'!H213&lt;4,"В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4" s="49">
        <f>'Рейтинговая таблица организаций'!H213</f>
        <v>0</v>
      </c>
      <c r="N224" s="49">
        <f>IF('Рейтинговая таблица организаций'!H213&lt;1,0,(IF('Рейтинговая таблица организаций'!H213&lt;4,30,100)))</f>
        <v>0</v>
      </c>
      <c r="O224" s="49" t="s">
        <v>266</v>
      </c>
      <c r="P224" s="49">
        <f>'Рейтинговая таблица организаций'!I213</f>
        <v>0</v>
      </c>
      <c r="Q224" s="49">
        <f>'Рейтинговая таблица организаций'!J213</f>
        <v>0</v>
      </c>
      <c r="R224" s="49" t="s">
        <v>267</v>
      </c>
      <c r="S224" s="49">
        <f>'Рейтинговая таблица организаций'!K213</f>
        <v>0</v>
      </c>
      <c r="T224" s="49">
        <f>'Рейтинговая таблица организаций'!L213</f>
        <v>0</v>
      </c>
      <c r="U224" s="49" t="str">
        <f>IF('Рейтинговая таблица организаций'!Q213&lt;1,"Отсутствуют комфортные условия",(IF('Рейтинговая таблица организаций'!Q213&lt;5,"Количество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4" s="49">
        <f>'Рейтинговая таблица организаций'!Q213</f>
        <v>0</v>
      </c>
      <c r="W224" s="49">
        <f>IF('Рейтинговая таблица организаций'!Q213&lt;1,0,(IF('Рейтинговая таблица организаций'!Q213&lt;4,20,100)))</f>
        <v>0</v>
      </c>
      <c r="X224" s="49" t="s">
        <v>268</v>
      </c>
      <c r="Y224" s="49">
        <f>'Рейтинговая таблица организаций'!T213</f>
        <v>0</v>
      </c>
      <c r="Z224" s="49">
        <f>'Рейтинговая таблица организаций'!U213</f>
        <v>0</v>
      </c>
      <c r="AA224" s="49" t="str">
        <f>IF('Рейтинговая таблица организаций'!Z213&lt;1,"Отсутствуют условия доступности для инвалидов",(IF('Рейтинговая таблица организаций'!Z213&lt;5,"Количество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4" s="63">
        <f>'Рейтинговая таблица организаций'!Z213</f>
        <v>0</v>
      </c>
      <c r="AC224" s="49">
        <f>IF('Рейтинговая таблица организаций'!Z213&lt;1,0,(IF('Рейтинговая таблица организаций'!Z213&lt;5,20,100)))</f>
        <v>0</v>
      </c>
      <c r="AD224" s="49" t="str">
        <f>IF('Рейтинговая таблица организаций'!AA213&lt;1,"Отсутствуют условия доступности, позволяющие инвалидам получать услуги наравне с другими",(IF('Рейтинговая таблица организаций'!AA213&lt;5,"Количество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4" s="49">
        <f>'Рейтинговая таблица организаций'!AA213</f>
        <v>0</v>
      </c>
      <c r="AF224" s="49">
        <f>IF('Рейтинговая таблица организаций'!AA213&lt;1,0,(IF('Рейтинговая таблица организаций'!AA213&lt;5,20,100)))</f>
        <v>0</v>
      </c>
      <c r="AG224" s="49" t="s">
        <v>269</v>
      </c>
      <c r="AH224" s="49">
        <f>'Рейтинговая таблица организаций'!AB213</f>
        <v>0</v>
      </c>
      <c r="AI224" s="49">
        <f>'Рейтинговая таблица организаций'!AC213</f>
        <v>0</v>
      </c>
      <c r="AJ224" s="49" t="s">
        <v>270</v>
      </c>
      <c r="AK224" s="49">
        <f>'Рейтинговая таблица организаций'!AH213</f>
        <v>0</v>
      </c>
      <c r="AL224" s="49">
        <f>'Рейтинговая таблица организаций'!AI213</f>
        <v>0</v>
      </c>
      <c r="AM224" s="49" t="s">
        <v>271</v>
      </c>
      <c r="AN224" s="49">
        <f>'Рейтинговая таблица организаций'!AJ213</f>
        <v>0</v>
      </c>
      <c r="AO224" s="49">
        <f>'Рейтинговая таблица организаций'!AK213</f>
        <v>0</v>
      </c>
      <c r="AP224" s="49" t="s">
        <v>272</v>
      </c>
      <c r="AQ224" s="49">
        <f>'Рейтинговая таблица организаций'!AL213</f>
        <v>0</v>
      </c>
      <c r="AR224" s="49">
        <f>'Рейтинговая таблица организаций'!AM213</f>
        <v>0</v>
      </c>
      <c r="AS224" s="49" t="s">
        <v>273</v>
      </c>
      <c r="AT224" s="49">
        <f>'Рейтинговая таблица организаций'!AR213</f>
        <v>0</v>
      </c>
      <c r="AU224" s="49">
        <f>'Рейтинговая таблица организаций'!AS213</f>
        <v>0</v>
      </c>
      <c r="AV224" s="49" t="s">
        <v>274</v>
      </c>
      <c r="AW224" s="49">
        <f>'Рейтинговая таблица организаций'!AT213</f>
        <v>0</v>
      </c>
      <c r="AX224" s="49">
        <f>'Рейтинговая таблица организаций'!AU213</f>
        <v>0</v>
      </c>
      <c r="AY224" s="49" t="s">
        <v>275</v>
      </c>
      <c r="AZ224" s="49">
        <f>'Рейтинговая таблица организаций'!AV213</f>
        <v>0</v>
      </c>
      <c r="BA224" s="49">
        <f>'Рейтинговая таблица организаций'!AW213</f>
        <v>0</v>
      </c>
    </row>
    <row r="225" spans="1:53" ht="15.75" x14ac:dyDescent="0.25">
      <c r="A225" s="110">
        <f>Лист1!A213</f>
        <v>0</v>
      </c>
      <c r="B225" s="46">
        <f>'для bus.gov.ru'!B214</f>
        <v>0</v>
      </c>
      <c r="C225" s="46">
        <f>'для bus.gov.ru'!C214</f>
        <v>0</v>
      </c>
      <c r="D225" s="46">
        <f>'для bus.gov.ru'!D214</f>
        <v>0</v>
      </c>
      <c r="E225" s="46">
        <f>'для bus.gov.ru'!E214</f>
        <v>0</v>
      </c>
      <c r="F225" s="47" t="s">
        <v>264</v>
      </c>
      <c r="G225" s="48">
        <f>'Рейтинговая таблица организаций'!D214</f>
        <v>0</v>
      </c>
      <c r="H225" s="48">
        <f>'Рейтинговая таблица организаций'!E214</f>
        <v>0</v>
      </c>
      <c r="I225" s="47" t="s">
        <v>265</v>
      </c>
      <c r="J225" s="48">
        <f>'Рейтинговая таблица организаций'!F214</f>
        <v>0</v>
      </c>
      <c r="K225" s="48">
        <f>'Рейтинговая таблица организаций'!G214</f>
        <v>0</v>
      </c>
      <c r="L225" s="49" t="str">
        <f>IF('Рейтинговая таблица организаций'!H214&lt;1,"Отсутствуют или не функционируют дистанционные способы взаимодействия",(IF('Рейтинговая таблица организаций'!H214&lt;4,"В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5" s="49">
        <f>'Рейтинговая таблица организаций'!H214</f>
        <v>0</v>
      </c>
      <c r="N225" s="49">
        <f>IF('Рейтинговая таблица организаций'!H214&lt;1,0,(IF('Рейтинговая таблица организаций'!H214&lt;4,30,100)))</f>
        <v>0</v>
      </c>
      <c r="O225" s="49" t="s">
        <v>266</v>
      </c>
      <c r="P225" s="49">
        <f>'Рейтинговая таблица организаций'!I214</f>
        <v>0</v>
      </c>
      <c r="Q225" s="49">
        <f>'Рейтинговая таблица организаций'!J214</f>
        <v>0</v>
      </c>
      <c r="R225" s="49" t="s">
        <v>267</v>
      </c>
      <c r="S225" s="49">
        <f>'Рейтинговая таблица организаций'!K214</f>
        <v>0</v>
      </c>
      <c r="T225" s="49">
        <f>'Рейтинговая таблица организаций'!L214</f>
        <v>0</v>
      </c>
      <c r="U225" s="49" t="str">
        <f>IF('Рейтинговая таблица организаций'!Q214&lt;1,"Отсутствуют комфортные условия",(IF('Рейтинговая таблица организаций'!Q214&lt;5,"Количество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5" s="49">
        <f>'Рейтинговая таблица организаций'!Q214</f>
        <v>0</v>
      </c>
      <c r="W225" s="49">
        <f>IF('Рейтинговая таблица организаций'!Q214&lt;1,0,(IF('Рейтинговая таблица организаций'!Q214&lt;4,20,100)))</f>
        <v>0</v>
      </c>
      <c r="X225" s="49" t="s">
        <v>268</v>
      </c>
      <c r="Y225" s="49">
        <f>'Рейтинговая таблица организаций'!T214</f>
        <v>0</v>
      </c>
      <c r="Z225" s="49">
        <f>'Рейтинговая таблица организаций'!U214</f>
        <v>0</v>
      </c>
      <c r="AA225" s="49" t="str">
        <f>IF('Рейтинговая таблица организаций'!Z214&lt;1,"Отсутствуют условия доступности для инвалидов",(IF('Рейтинговая таблица организаций'!Z214&lt;5,"Количество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5" s="63">
        <f>'Рейтинговая таблица организаций'!Z214</f>
        <v>0</v>
      </c>
      <c r="AC225" s="49">
        <f>IF('Рейтинговая таблица организаций'!Z214&lt;1,0,(IF('Рейтинговая таблица организаций'!Z214&lt;5,20,100)))</f>
        <v>0</v>
      </c>
      <c r="AD225" s="49" t="str">
        <f>IF('Рейтинговая таблица организаций'!AA214&lt;1,"Отсутствуют условия доступности, позволяющие инвалидам получать услуги наравне с другими",(IF('Рейтинговая таблица организаций'!AA214&lt;5,"Количество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5" s="49">
        <f>'Рейтинговая таблица организаций'!AA214</f>
        <v>0</v>
      </c>
      <c r="AF225" s="49">
        <f>IF('Рейтинговая таблица организаций'!AA214&lt;1,0,(IF('Рейтинговая таблица организаций'!AA214&lt;5,20,100)))</f>
        <v>0</v>
      </c>
      <c r="AG225" s="49" t="s">
        <v>269</v>
      </c>
      <c r="AH225" s="49">
        <f>'Рейтинговая таблица организаций'!AB214</f>
        <v>0</v>
      </c>
      <c r="AI225" s="49">
        <f>'Рейтинговая таблица организаций'!AC214</f>
        <v>0</v>
      </c>
      <c r="AJ225" s="49" t="s">
        <v>270</v>
      </c>
      <c r="AK225" s="49">
        <f>'Рейтинговая таблица организаций'!AH214</f>
        <v>0</v>
      </c>
      <c r="AL225" s="49">
        <f>'Рейтинговая таблица организаций'!AI214</f>
        <v>0</v>
      </c>
      <c r="AM225" s="49" t="s">
        <v>271</v>
      </c>
      <c r="AN225" s="49">
        <f>'Рейтинговая таблица организаций'!AJ214</f>
        <v>0</v>
      </c>
      <c r="AO225" s="49">
        <f>'Рейтинговая таблица организаций'!AK214</f>
        <v>0</v>
      </c>
      <c r="AP225" s="49" t="s">
        <v>272</v>
      </c>
      <c r="AQ225" s="49">
        <f>'Рейтинговая таблица организаций'!AL214</f>
        <v>0</v>
      </c>
      <c r="AR225" s="49">
        <f>'Рейтинговая таблица организаций'!AM214</f>
        <v>0</v>
      </c>
      <c r="AS225" s="49" t="s">
        <v>273</v>
      </c>
      <c r="AT225" s="49">
        <f>'Рейтинговая таблица организаций'!AR214</f>
        <v>0</v>
      </c>
      <c r="AU225" s="49">
        <f>'Рейтинговая таблица организаций'!AS214</f>
        <v>0</v>
      </c>
      <c r="AV225" s="49" t="s">
        <v>274</v>
      </c>
      <c r="AW225" s="49">
        <f>'Рейтинговая таблица организаций'!AT214</f>
        <v>0</v>
      </c>
      <c r="AX225" s="49">
        <f>'Рейтинговая таблица организаций'!AU214</f>
        <v>0</v>
      </c>
      <c r="AY225" s="49" t="s">
        <v>275</v>
      </c>
      <c r="AZ225" s="49">
        <f>'Рейтинговая таблица организаций'!AV214</f>
        <v>0</v>
      </c>
      <c r="BA225" s="49">
        <f>'Рейтинговая таблица организаций'!AW214</f>
        <v>0</v>
      </c>
    </row>
    <row r="226" spans="1:53" ht="15.75" x14ac:dyDescent="0.25">
      <c r="A226" s="110">
        <f>Лист1!A214</f>
        <v>0</v>
      </c>
      <c r="B226" s="46">
        <f>'для bus.gov.ru'!B215</f>
        <v>0</v>
      </c>
      <c r="C226" s="46">
        <f>'для bus.gov.ru'!C215</f>
        <v>0</v>
      </c>
      <c r="D226" s="46">
        <f>'для bus.gov.ru'!D215</f>
        <v>0</v>
      </c>
      <c r="E226" s="46">
        <f>'для bus.gov.ru'!E215</f>
        <v>0</v>
      </c>
      <c r="F226" s="47" t="s">
        <v>264</v>
      </c>
      <c r="G226" s="48">
        <f>'Рейтинговая таблица организаций'!D215</f>
        <v>0</v>
      </c>
      <c r="H226" s="48">
        <f>'Рейтинговая таблица организаций'!E215</f>
        <v>0</v>
      </c>
      <c r="I226" s="47" t="s">
        <v>265</v>
      </c>
      <c r="J226" s="48">
        <f>'Рейтинговая таблица организаций'!F215</f>
        <v>0</v>
      </c>
      <c r="K226" s="48">
        <f>'Рейтинговая таблица организаций'!G215</f>
        <v>0</v>
      </c>
      <c r="L226" s="49" t="str">
        <f>IF('Рейтинговая таблица организаций'!H215&lt;1,"Отсутствуют или не функционируют дистанционные способы взаимодействия",(IF('Рейтинговая таблица организаций'!H215&lt;4,"В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6" s="49">
        <f>'Рейтинговая таблица организаций'!H215</f>
        <v>0</v>
      </c>
      <c r="N226" s="49">
        <f>IF('Рейтинговая таблица организаций'!H215&lt;1,0,(IF('Рейтинговая таблица организаций'!H215&lt;4,30,100)))</f>
        <v>0</v>
      </c>
      <c r="O226" s="49" t="s">
        <v>266</v>
      </c>
      <c r="P226" s="49">
        <f>'Рейтинговая таблица организаций'!I215</f>
        <v>0</v>
      </c>
      <c r="Q226" s="49">
        <f>'Рейтинговая таблица организаций'!J215</f>
        <v>0</v>
      </c>
      <c r="R226" s="49" t="s">
        <v>267</v>
      </c>
      <c r="S226" s="49">
        <f>'Рейтинговая таблица организаций'!K215</f>
        <v>0</v>
      </c>
      <c r="T226" s="49">
        <f>'Рейтинговая таблица организаций'!L215</f>
        <v>0</v>
      </c>
      <c r="U226" s="49" t="str">
        <f>IF('Рейтинговая таблица организаций'!Q215&lt;1,"Отсутствуют комфортные условия",(IF('Рейтинговая таблица организаций'!Q215&lt;5,"Количество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6" s="49">
        <f>'Рейтинговая таблица организаций'!Q215</f>
        <v>0</v>
      </c>
      <c r="W226" s="49">
        <f>IF('Рейтинговая таблица организаций'!Q215&lt;1,0,(IF('Рейтинговая таблица организаций'!Q215&lt;4,20,100)))</f>
        <v>0</v>
      </c>
      <c r="X226" s="49" t="s">
        <v>268</v>
      </c>
      <c r="Y226" s="49">
        <f>'Рейтинговая таблица организаций'!T215</f>
        <v>0</v>
      </c>
      <c r="Z226" s="49">
        <f>'Рейтинговая таблица организаций'!U215</f>
        <v>0</v>
      </c>
      <c r="AA226" s="49" t="str">
        <f>IF('Рейтинговая таблица организаций'!Z215&lt;1,"Отсутствуют условия доступности для инвалидов",(IF('Рейтинговая таблица организаций'!Z215&lt;5,"Количество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6" s="63">
        <f>'Рейтинговая таблица организаций'!Z215</f>
        <v>0</v>
      </c>
      <c r="AC226" s="49">
        <f>IF('Рейтинговая таблица организаций'!Z215&lt;1,0,(IF('Рейтинговая таблица организаций'!Z215&lt;5,20,100)))</f>
        <v>0</v>
      </c>
      <c r="AD226" s="49" t="str">
        <f>IF('Рейтинговая таблица организаций'!AA215&lt;1,"Отсутствуют условия доступности, позволяющие инвалидам получать услуги наравне с другими",(IF('Рейтинговая таблица организаций'!AA215&lt;5,"Количество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6" s="49">
        <f>'Рейтинговая таблица организаций'!AA215</f>
        <v>0</v>
      </c>
      <c r="AF226" s="49">
        <f>IF('Рейтинговая таблица организаций'!AA215&lt;1,0,(IF('Рейтинговая таблица организаций'!AA215&lt;5,20,100)))</f>
        <v>0</v>
      </c>
      <c r="AG226" s="49" t="s">
        <v>269</v>
      </c>
      <c r="AH226" s="49">
        <f>'Рейтинговая таблица организаций'!AB215</f>
        <v>0</v>
      </c>
      <c r="AI226" s="49">
        <f>'Рейтинговая таблица организаций'!AC215</f>
        <v>0</v>
      </c>
      <c r="AJ226" s="49" t="s">
        <v>270</v>
      </c>
      <c r="AK226" s="49">
        <f>'Рейтинговая таблица организаций'!AH215</f>
        <v>0</v>
      </c>
      <c r="AL226" s="49">
        <f>'Рейтинговая таблица организаций'!AI215</f>
        <v>0</v>
      </c>
      <c r="AM226" s="49" t="s">
        <v>271</v>
      </c>
      <c r="AN226" s="49">
        <f>'Рейтинговая таблица организаций'!AJ215</f>
        <v>0</v>
      </c>
      <c r="AO226" s="49">
        <f>'Рейтинговая таблица организаций'!AK215</f>
        <v>0</v>
      </c>
      <c r="AP226" s="49" t="s">
        <v>272</v>
      </c>
      <c r="AQ226" s="49">
        <f>'Рейтинговая таблица организаций'!AL215</f>
        <v>0</v>
      </c>
      <c r="AR226" s="49">
        <f>'Рейтинговая таблица организаций'!AM215</f>
        <v>0</v>
      </c>
      <c r="AS226" s="49" t="s">
        <v>273</v>
      </c>
      <c r="AT226" s="49">
        <f>'Рейтинговая таблица организаций'!AR215</f>
        <v>0</v>
      </c>
      <c r="AU226" s="49">
        <f>'Рейтинговая таблица организаций'!AS215</f>
        <v>0</v>
      </c>
      <c r="AV226" s="49" t="s">
        <v>274</v>
      </c>
      <c r="AW226" s="49">
        <f>'Рейтинговая таблица организаций'!AT215</f>
        <v>0</v>
      </c>
      <c r="AX226" s="49">
        <f>'Рейтинговая таблица организаций'!AU215</f>
        <v>0</v>
      </c>
      <c r="AY226" s="49" t="s">
        <v>275</v>
      </c>
      <c r="AZ226" s="49">
        <f>'Рейтинговая таблица организаций'!AV215</f>
        <v>0</v>
      </c>
      <c r="BA226" s="49">
        <f>'Рейтинговая таблица организаций'!AW215</f>
        <v>0</v>
      </c>
    </row>
    <row r="227" spans="1:53" ht="15.75" x14ac:dyDescent="0.25">
      <c r="A227" s="110">
        <f>Лист1!A215</f>
        <v>0</v>
      </c>
      <c r="B227" s="46">
        <f>'для bus.gov.ru'!B216</f>
        <v>0</v>
      </c>
      <c r="C227" s="46">
        <f>'для bus.gov.ru'!C216</f>
        <v>0</v>
      </c>
      <c r="D227" s="46">
        <f>'для bus.gov.ru'!D216</f>
        <v>0</v>
      </c>
      <c r="E227" s="46">
        <f>'для bus.gov.ru'!E216</f>
        <v>0</v>
      </c>
      <c r="F227" s="47" t="s">
        <v>264</v>
      </c>
      <c r="G227" s="48">
        <f>'Рейтинговая таблица организаций'!D216</f>
        <v>0</v>
      </c>
      <c r="H227" s="48">
        <f>'Рейтинговая таблица организаций'!E216</f>
        <v>0</v>
      </c>
      <c r="I227" s="47" t="s">
        <v>265</v>
      </c>
      <c r="J227" s="48">
        <f>'Рейтинговая таблица организаций'!F216</f>
        <v>0</v>
      </c>
      <c r="K227" s="48">
        <f>'Рейтинговая таблица организаций'!G216</f>
        <v>0</v>
      </c>
      <c r="L227" s="49" t="str">
        <f>IF('Рейтинговая таблица организаций'!H216&lt;1,"Отсутствуют или не функционируют дистанционные способы взаимодействия",(IF('Рейтинговая таблица организаций'!H216&lt;4,"В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7" s="49">
        <f>'Рейтинговая таблица организаций'!H216</f>
        <v>0</v>
      </c>
      <c r="N227" s="49">
        <f>IF('Рейтинговая таблица организаций'!H216&lt;1,0,(IF('Рейтинговая таблица организаций'!H216&lt;4,30,100)))</f>
        <v>0</v>
      </c>
      <c r="O227" s="49" t="s">
        <v>266</v>
      </c>
      <c r="P227" s="49">
        <f>'Рейтинговая таблица организаций'!I216</f>
        <v>0</v>
      </c>
      <c r="Q227" s="49">
        <f>'Рейтинговая таблица организаций'!J216</f>
        <v>0</v>
      </c>
      <c r="R227" s="49" t="s">
        <v>267</v>
      </c>
      <c r="S227" s="49">
        <f>'Рейтинговая таблица организаций'!K216</f>
        <v>0</v>
      </c>
      <c r="T227" s="49">
        <f>'Рейтинговая таблица организаций'!L216</f>
        <v>0</v>
      </c>
      <c r="U227" s="49" t="str">
        <f>IF('Рейтинговая таблица организаций'!Q216&lt;1,"Отсутствуют комфортные условия",(IF('Рейтинговая таблица организаций'!Q216&lt;5,"Количество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7" s="49">
        <f>'Рейтинговая таблица организаций'!Q216</f>
        <v>0</v>
      </c>
      <c r="W227" s="49">
        <f>IF('Рейтинговая таблица организаций'!Q216&lt;1,0,(IF('Рейтинговая таблица организаций'!Q216&lt;4,20,100)))</f>
        <v>0</v>
      </c>
      <c r="X227" s="49" t="s">
        <v>268</v>
      </c>
      <c r="Y227" s="49">
        <f>'Рейтинговая таблица организаций'!T216</f>
        <v>0</v>
      </c>
      <c r="Z227" s="49">
        <f>'Рейтинговая таблица организаций'!U216</f>
        <v>0</v>
      </c>
      <c r="AA227" s="49" t="str">
        <f>IF('Рейтинговая таблица организаций'!Z216&lt;1,"Отсутствуют условия доступности для инвалидов",(IF('Рейтинговая таблица организаций'!Z216&lt;5,"Количество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7" s="63">
        <f>'Рейтинговая таблица организаций'!Z216</f>
        <v>0</v>
      </c>
      <c r="AC227" s="49">
        <f>IF('Рейтинговая таблица организаций'!Z216&lt;1,0,(IF('Рейтинговая таблица организаций'!Z216&lt;5,20,100)))</f>
        <v>0</v>
      </c>
      <c r="AD227" s="49" t="str">
        <f>IF('Рейтинговая таблица организаций'!AA216&lt;1,"Отсутствуют условия доступности, позволяющие инвалидам получать услуги наравне с другими",(IF('Рейтинговая таблица организаций'!AA216&lt;5,"Количество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7" s="49">
        <f>'Рейтинговая таблица организаций'!AA216</f>
        <v>0</v>
      </c>
      <c r="AF227" s="49">
        <f>IF('Рейтинговая таблица организаций'!AA216&lt;1,0,(IF('Рейтинговая таблица организаций'!AA216&lt;5,20,100)))</f>
        <v>0</v>
      </c>
      <c r="AG227" s="49" t="s">
        <v>269</v>
      </c>
      <c r="AH227" s="49">
        <f>'Рейтинговая таблица организаций'!AB216</f>
        <v>0</v>
      </c>
      <c r="AI227" s="49">
        <f>'Рейтинговая таблица организаций'!AC216</f>
        <v>0</v>
      </c>
      <c r="AJ227" s="49" t="s">
        <v>270</v>
      </c>
      <c r="AK227" s="49">
        <f>'Рейтинговая таблица организаций'!AH216</f>
        <v>0</v>
      </c>
      <c r="AL227" s="49">
        <f>'Рейтинговая таблица организаций'!AI216</f>
        <v>0</v>
      </c>
      <c r="AM227" s="49" t="s">
        <v>271</v>
      </c>
      <c r="AN227" s="49">
        <f>'Рейтинговая таблица организаций'!AJ216</f>
        <v>0</v>
      </c>
      <c r="AO227" s="49">
        <f>'Рейтинговая таблица организаций'!AK216</f>
        <v>0</v>
      </c>
      <c r="AP227" s="49" t="s">
        <v>272</v>
      </c>
      <c r="AQ227" s="49">
        <f>'Рейтинговая таблица организаций'!AL216</f>
        <v>0</v>
      </c>
      <c r="AR227" s="49">
        <f>'Рейтинговая таблица организаций'!AM216</f>
        <v>0</v>
      </c>
      <c r="AS227" s="49" t="s">
        <v>273</v>
      </c>
      <c r="AT227" s="49">
        <f>'Рейтинговая таблица организаций'!AR216</f>
        <v>0</v>
      </c>
      <c r="AU227" s="49">
        <f>'Рейтинговая таблица организаций'!AS216</f>
        <v>0</v>
      </c>
      <c r="AV227" s="49" t="s">
        <v>274</v>
      </c>
      <c r="AW227" s="49">
        <f>'Рейтинговая таблица организаций'!AT216</f>
        <v>0</v>
      </c>
      <c r="AX227" s="49">
        <f>'Рейтинговая таблица организаций'!AU216</f>
        <v>0</v>
      </c>
      <c r="AY227" s="49" t="s">
        <v>275</v>
      </c>
      <c r="AZ227" s="49">
        <f>'Рейтинговая таблица организаций'!AV216</f>
        <v>0</v>
      </c>
      <c r="BA227" s="49">
        <f>'Рейтинговая таблица организаций'!AW216</f>
        <v>0</v>
      </c>
    </row>
    <row r="228" spans="1:53" ht="15.75" x14ac:dyDescent="0.25">
      <c r="A228" s="110">
        <f>Лист1!A216</f>
        <v>0</v>
      </c>
      <c r="B228" s="46">
        <f>'для bus.gov.ru'!B217</f>
        <v>0</v>
      </c>
      <c r="C228" s="46">
        <f>'для bus.gov.ru'!C217</f>
        <v>0</v>
      </c>
      <c r="D228" s="46">
        <f>'для bus.gov.ru'!D217</f>
        <v>0</v>
      </c>
      <c r="E228" s="46">
        <f>'для bus.gov.ru'!E217</f>
        <v>0</v>
      </c>
      <c r="F228" s="47" t="s">
        <v>264</v>
      </c>
      <c r="G228" s="48">
        <f>'Рейтинговая таблица организаций'!D217</f>
        <v>0</v>
      </c>
      <c r="H228" s="48">
        <f>'Рейтинговая таблица организаций'!E217</f>
        <v>0</v>
      </c>
      <c r="I228" s="47" t="s">
        <v>265</v>
      </c>
      <c r="J228" s="48">
        <f>'Рейтинговая таблица организаций'!F217</f>
        <v>0</v>
      </c>
      <c r="K228" s="48">
        <f>'Рейтинговая таблица организаций'!G217</f>
        <v>0</v>
      </c>
      <c r="L228" s="49" t="str">
        <f>IF('Рейтинговая таблица организаций'!H217&lt;1,"Отсутствуют или не функционируют дистанционные способы взаимодействия",(IF('Рейтинговая таблица организаций'!H217&lt;4,"В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8" s="49">
        <f>'Рейтинговая таблица организаций'!H217</f>
        <v>0</v>
      </c>
      <c r="N228" s="49">
        <f>IF('Рейтинговая таблица организаций'!H217&lt;1,0,(IF('Рейтинговая таблица организаций'!H217&lt;4,30,100)))</f>
        <v>0</v>
      </c>
      <c r="O228" s="49" t="s">
        <v>266</v>
      </c>
      <c r="P228" s="49">
        <f>'Рейтинговая таблица организаций'!I217</f>
        <v>0</v>
      </c>
      <c r="Q228" s="49">
        <f>'Рейтинговая таблица организаций'!J217</f>
        <v>0</v>
      </c>
      <c r="R228" s="49" t="s">
        <v>267</v>
      </c>
      <c r="S228" s="49">
        <f>'Рейтинговая таблица организаций'!K217</f>
        <v>0</v>
      </c>
      <c r="T228" s="49">
        <f>'Рейтинговая таблица организаций'!L217</f>
        <v>0</v>
      </c>
      <c r="U228" s="49" t="str">
        <f>IF('Рейтинговая таблица организаций'!Q217&lt;1,"Отсутствуют комфортные условия",(IF('Рейтинговая таблица организаций'!Q217&lt;5,"Количество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8" s="49">
        <f>'Рейтинговая таблица организаций'!Q217</f>
        <v>0</v>
      </c>
      <c r="W228" s="49">
        <f>IF('Рейтинговая таблица организаций'!Q217&lt;1,0,(IF('Рейтинговая таблица организаций'!Q217&lt;4,20,100)))</f>
        <v>0</v>
      </c>
      <c r="X228" s="49" t="s">
        <v>268</v>
      </c>
      <c r="Y228" s="49">
        <f>'Рейтинговая таблица организаций'!T217</f>
        <v>0</v>
      </c>
      <c r="Z228" s="49">
        <f>'Рейтинговая таблица организаций'!U217</f>
        <v>0</v>
      </c>
      <c r="AA228" s="49" t="str">
        <f>IF('Рейтинговая таблица организаций'!Z217&lt;1,"Отсутствуют условия доступности для инвалидов",(IF('Рейтинговая таблица организаций'!Z217&lt;5,"Количество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8" s="63">
        <f>'Рейтинговая таблица организаций'!Z217</f>
        <v>0</v>
      </c>
      <c r="AC228" s="49">
        <f>IF('Рейтинговая таблица организаций'!Z217&lt;1,0,(IF('Рейтинговая таблица организаций'!Z217&lt;5,20,100)))</f>
        <v>0</v>
      </c>
      <c r="AD228" s="49" t="str">
        <f>IF('Рейтинговая таблица организаций'!AA217&lt;1,"Отсутствуют условия доступности, позволяющие инвалидам получать услуги наравне с другими",(IF('Рейтинговая таблица организаций'!AA217&lt;5,"Количество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8" s="49">
        <f>'Рейтинговая таблица организаций'!AA217</f>
        <v>0</v>
      </c>
      <c r="AF228" s="49">
        <f>IF('Рейтинговая таблица организаций'!AA217&lt;1,0,(IF('Рейтинговая таблица организаций'!AA217&lt;5,20,100)))</f>
        <v>0</v>
      </c>
      <c r="AG228" s="49" t="s">
        <v>269</v>
      </c>
      <c r="AH228" s="49">
        <f>'Рейтинговая таблица организаций'!AB217</f>
        <v>0</v>
      </c>
      <c r="AI228" s="49">
        <f>'Рейтинговая таблица организаций'!AC217</f>
        <v>0</v>
      </c>
      <c r="AJ228" s="49" t="s">
        <v>270</v>
      </c>
      <c r="AK228" s="49">
        <f>'Рейтинговая таблица организаций'!AH217</f>
        <v>0</v>
      </c>
      <c r="AL228" s="49">
        <f>'Рейтинговая таблица организаций'!AI217</f>
        <v>0</v>
      </c>
      <c r="AM228" s="49" t="s">
        <v>271</v>
      </c>
      <c r="AN228" s="49">
        <f>'Рейтинговая таблица организаций'!AJ217</f>
        <v>0</v>
      </c>
      <c r="AO228" s="49">
        <f>'Рейтинговая таблица организаций'!AK217</f>
        <v>0</v>
      </c>
      <c r="AP228" s="49" t="s">
        <v>272</v>
      </c>
      <c r="AQ228" s="49">
        <f>'Рейтинговая таблица организаций'!AL217</f>
        <v>0</v>
      </c>
      <c r="AR228" s="49">
        <f>'Рейтинговая таблица организаций'!AM217</f>
        <v>0</v>
      </c>
      <c r="AS228" s="49" t="s">
        <v>273</v>
      </c>
      <c r="AT228" s="49">
        <f>'Рейтинговая таблица организаций'!AR217</f>
        <v>0</v>
      </c>
      <c r="AU228" s="49">
        <f>'Рейтинговая таблица организаций'!AS217</f>
        <v>0</v>
      </c>
      <c r="AV228" s="49" t="s">
        <v>274</v>
      </c>
      <c r="AW228" s="49">
        <f>'Рейтинговая таблица организаций'!AT217</f>
        <v>0</v>
      </c>
      <c r="AX228" s="49">
        <f>'Рейтинговая таблица организаций'!AU217</f>
        <v>0</v>
      </c>
      <c r="AY228" s="49" t="s">
        <v>275</v>
      </c>
      <c r="AZ228" s="49">
        <f>'Рейтинговая таблица организаций'!AV217</f>
        <v>0</v>
      </c>
      <c r="BA228" s="49">
        <f>'Рейтинговая таблица организаций'!AW217</f>
        <v>0</v>
      </c>
    </row>
    <row r="229" spans="1:53" ht="15.75" x14ac:dyDescent="0.25">
      <c r="A229" s="110">
        <f>Лист1!A217</f>
        <v>0</v>
      </c>
      <c r="B229" s="46">
        <f>'для bus.gov.ru'!B218</f>
        <v>0</v>
      </c>
      <c r="C229" s="46">
        <f>'для bus.gov.ru'!C218</f>
        <v>0</v>
      </c>
      <c r="D229" s="46">
        <f>'для bus.gov.ru'!D218</f>
        <v>0</v>
      </c>
      <c r="E229" s="46">
        <f>'для bus.gov.ru'!E218</f>
        <v>0</v>
      </c>
      <c r="F229" s="47" t="s">
        <v>264</v>
      </c>
      <c r="G229" s="48">
        <f>'Рейтинговая таблица организаций'!D218</f>
        <v>0</v>
      </c>
      <c r="H229" s="48">
        <f>'Рейтинговая таблица организаций'!E218</f>
        <v>0</v>
      </c>
      <c r="I229" s="47" t="s">
        <v>265</v>
      </c>
      <c r="J229" s="48">
        <f>'Рейтинговая таблица организаций'!F218</f>
        <v>0</v>
      </c>
      <c r="K229" s="48">
        <f>'Рейтинговая таблица организаций'!G218</f>
        <v>0</v>
      </c>
      <c r="L229" s="49" t="str">
        <f>IF('Рейтинговая таблица организаций'!H218&lt;1,"Отсутствуют или не функционируют дистанционные способы взаимодействия",(IF('Рейтинговая таблица организаций'!H218&lt;4,"В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29" s="49">
        <f>'Рейтинговая таблица организаций'!H218</f>
        <v>0</v>
      </c>
      <c r="N229" s="49">
        <f>IF('Рейтинговая таблица организаций'!H218&lt;1,0,(IF('Рейтинговая таблица организаций'!H218&lt;4,30,100)))</f>
        <v>0</v>
      </c>
      <c r="O229" s="49" t="s">
        <v>266</v>
      </c>
      <c r="P229" s="49">
        <f>'Рейтинговая таблица организаций'!I218</f>
        <v>0</v>
      </c>
      <c r="Q229" s="49">
        <f>'Рейтинговая таблица организаций'!J218</f>
        <v>0</v>
      </c>
      <c r="R229" s="49" t="s">
        <v>267</v>
      </c>
      <c r="S229" s="49">
        <f>'Рейтинговая таблица организаций'!K218</f>
        <v>0</v>
      </c>
      <c r="T229" s="49">
        <f>'Рейтинговая таблица организаций'!L218</f>
        <v>0</v>
      </c>
      <c r="U229" s="49" t="str">
        <f>IF('Рейтинговая таблица организаций'!Q218&lt;1,"Отсутствуют комфортные условия",(IF('Рейтинговая таблица организаций'!Q218&lt;5,"Количество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29" s="49">
        <f>'Рейтинговая таблица организаций'!Q218</f>
        <v>0</v>
      </c>
      <c r="W229" s="49">
        <f>IF('Рейтинговая таблица организаций'!Q218&lt;1,0,(IF('Рейтинговая таблица организаций'!Q218&lt;4,20,100)))</f>
        <v>0</v>
      </c>
      <c r="X229" s="49" t="s">
        <v>268</v>
      </c>
      <c r="Y229" s="49">
        <f>'Рейтинговая таблица организаций'!T218</f>
        <v>0</v>
      </c>
      <c r="Z229" s="49">
        <f>'Рейтинговая таблица организаций'!U218</f>
        <v>0</v>
      </c>
      <c r="AA229" s="49" t="str">
        <f>IF('Рейтинговая таблица организаций'!Z218&lt;1,"Отсутствуют условия доступности для инвалидов",(IF('Рейтинговая таблица организаций'!Z218&lt;5,"Количество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29" s="63">
        <f>'Рейтинговая таблица организаций'!Z218</f>
        <v>0</v>
      </c>
      <c r="AC229" s="49">
        <f>IF('Рейтинговая таблица организаций'!Z218&lt;1,0,(IF('Рейтинговая таблица организаций'!Z218&lt;5,20,100)))</f>
        <v>0</v>
      </c>
      <c r="AD229" s="49" t="str">
        <f>IF('Рейтинговая таблица организаций'!AA218&lt;1,"Отсутствуют условия доступности, позволяющие инвалидам получать услуги наравне с другими",(IF('Рейтинговая таблица организаций'!AA218&lt;5,"Количество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29" s="49">
        <f>'Рейтинговая таблица организаций'!AA218</f>
        <v>0</v>
      </c>
      <c r="AF229" s="49">
        <f>IF('Рейтинговая таблица организаций'!AA218&lt;1,0,(IF('Рейтинговая таблица организаций'!AA218&lt;5,20,100)))</f>
        <v>0</v>
      </c>
      <c r="AG229" s="49" t="s">
        <v>269</v>
      </c>
      <c r="AH229" s="49">
        <f>'Рейтинговая таблица организаций'!AB218</f>
        <v>0</v>
      </c>
      <c r="AI229" s="49">
        <f>'Рейтинговая таблица организаций'!AC218</f>
        <v>0</v>
      </c>
      <c r="AJ229" s="49" t="s">
        <v>270</v>
      </c>
      <c r="AK229" s="49">
        <f>'Рейтинговая таблица организаций'!AH218</f>
        <v>0</v>
      </c>
      <c r="AL229" s="49">
        <f>'Рейтинговая таблица организаций'!AI218</f>
        <v>0</v>
      </c>
      <c r="AM229" s="49" t="s">
        <v>271</v>
      </c>
      <c r="AN229" s="49">
        <f>'Рейтинговая таблица организаций'!AJ218</f>
        <v>0</v>
      </c>
      <c r="AO229" s="49">
        <f>'Рейтинговая таблица организаций'!AK218</f>
        <v>0</v>
      </c>
      <c r="AP229" s="49" t="s">
        <v>272</v>
      </c>
      <c r="AQ229" s="49">
        <f>'Рейтинговая таблица организаций'!AL218</f>
        <v>0</v>
      </c>
      <c r="AR229" s="49">
        <f>'Рейтинговая таблица организаций'!AM218</f>
        <v>0</v>
      </c>
      <c r="AS229" s="49" t="s">
        <v>273</v>
      </c>
      <c r="AT229" s="49">
        <f>'Рейтинговая таблица организаций'!AR218</f>
        <v>0</v>
      </c>
      <c r="AU229" s="49">
        <f>'Рейтинговая таблица организаций'!AS218</f>
        <v>0</v>
      </c>
      <c r="AV229" s="49" t="s">
        <v>274</v>
      </c>
      <c r="AW229" s="49">
        <f>'Рейтинговая таблица организаций'!AT218</f>
        <v>0</v>
      </c>
      <c r="AX229" s="49">
        <f>'Рейтинговая таблица организаций'!AU218</f>
        <v>0</v>
      </c>
      <c r="AY229" s="49" t="s">
        <v>275</v>
      </c>
      <c r="AZ229" s="49">
        <f>'Рейтинговая таблица организаций'!AV218</f>
        <v>0</v>
      </c>
      <c r="BA229" s="49">
        <f>'Рейтинговая таблица организаций'!AW218</f>
        <v>0</v>
      </c>
    </row>
    <row r="230" spans="1:53" ht="15.75" x14ac:dyDescent="0.25">
      <c r="A230" s="110">
        <f>Лист1!A218</f>
        <v>0</v>
      </c>
      <c r="B230" s="46">
        <f>'для bus.gov.ru'!B219</f>
        <v>0</v>
      </c>
      <c r="C230" s="46">
        <f>'для bus.gov.ru'!C219</f>
        <v>0</v>
      </c>
      <c r="D230" s="46">
        <f>'для bus.gov.ru'!D219</f>
        <v>0</v>
      </c>
      <c r="E230" s="46">
        <f>'для bus.gov.ru'!E219</f>
        <v>0</v>
      </c>
      <c r="F230" s="47" t="s">
        <v>264</v>
      </c>
      <c r="G230" s="48">
        <f>'Рейтинговая таблица организаций'!D219</f>
        <v>0</v>
      </c>
      <c r="H230" s="48">
        <f>'Рейтинговая таблица организаций'!E219</f>
        <v>0</v>
      </c>
      <c r="I230" s="47" t="s">
        <v>265</v>
      </c>
      <c r="J230" s="48">
        <f>'Рейтинговая таблица организаций'!F219</f>
        <v>0</v>
      </c>
      <c r="K230" s="48">
        <f>'Рейтинговая таблица организаций'!G219</f>
        <v>0</v>
      </c>
      <c r="L230" s="49" t="str">
        <f>IF('Рейтинговая таблица организаций'!H219&lt;1,"Отсутствуют или не функционируют дистанционные способы взаимодействия",(IF('Рейтинговая таблица организаций'!H219&lt;4,"В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0" s="49">
        <f>'Рейтинговая таблица организаций'!H219</f>
        <v>0</v>
      </c>
      <c r="N230" s="49">
        <f>IF('Рейтинговая таблица организаций'!H219&lt;1,0,(IF('Рейтинговая таблица организаций'!H219&lt;4,30,100)))</f>
        <v>0</v>
      </c>
      <c r="O230" s="49" t="s">
        <v>266</v>
      </c>
      <c r="P230" s="49">
        <f>'Рейтинговая таблица организаций'!I219</f>
        <v>0</v>
      </c>
      <c r="Q230" s="49">
        <f>'Рейтинговая таблица организаций'!J219</f>
        <v>0</v>
      </c>
      <c r="R230" s="49" t="s">
        <v>267</v>
      </c>
      <c r="S230" s="49">
        <f>'Рейтинговая таблица организаций'!K219</f>
        <v>0</v>
      </c>
      <c r="T230" s="49">
        <f>'Рейтинговая таблица организаций'!L219</f>
        <v>0</v>
      </c>
      <c r="U230" s="49" t="str">
        <f>IF('Рейтинговая таблица организаций'!Q219&lt;1,"Отсутствуют комфортные условия",(IF('Рейтинговая таблица организаций'!Q219&lt;5,"Количество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0" s="49">
        <f>'Рейтинговая таблица организаций'!Q219</f>
        <v>0</v>
      </c>
      <c r="W230" s="49">
        <f>IF('Рейтинговая таблица организаций'!Q219&lt;1,0,(IF('Рейтинговая таблица организаций'!Q219&lt;4,20,100)))</f>
        <v>0</v>
      </c>
      <c r="X230" s="49" t="s">
        <v>268</v>
      </c>
      <c r="Y230" s="49">
        <f>'Рейтинговая таблица организаций'!T219</f>
        <v>0</v>
      </c>
      <c r="Z230" s="49">
        <f>'Рейтинговая таблица организаций'!U219</f>
        <v>0</v>
      </c>
      <c r="AA230" s="49" t="str">
        <f>IF('Рейтинговая таблица организаций'!Z219&lt;1,"Отсутствуют условия доступности для инвалидов",(IF('Рейтинговая таблица организаций'!Z219&lt;5,"Количество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0" s="63">
        <f>'Рейтинговая таблица организаций'!Z219</f>
        <v>0</v>
      </c>
      <c r="AC230" s="49">
        <f>IF('Рейтинговая таблица организаций'!Z219&lt;1,0,(IF('Рейтинговая таблица организаций'!Z219&lt;5,20,100)))</f>
        <v>0</v>
      </c>
      <c r="AD230" s="49" t="str">
        <f>IF('Рейтинговая таблица организаций'!AA219&lt;1,"Отсутствуют условия доступности, позволяющие инвалидам получать услуги наравне с другими",(IF('Рейтинговая таблица организаций'!AA219&lt;5,"Количество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0" s="49">
        <f>'Рейтинговая таблица организаций'!AA219</f>
        <v>0</v>
      </c>
      <c r="AF230" s="49">
        <f>IF('Рейтинговая таблица организаций'!AA219&lt;1,0,(IF('Рейтинговая таблица организаций'!AA219&lt;5,20,100)))</f>
        <v>0</v>
      </c>
      <c r="AG230" s="49" t="s">
        <v>269</v>
      </c>
      <c r="AH230" s="49">
        <f>'Рейтинговая таблица организаций'!AB219</f>
        <v>0</v>
      </c>
      <c r="AI230" s="49">
        <f>'Рейтинговая таблица организаций'!AC219</f>
        <v>0</v>
      </c>
      <c r="AJ230" s="49" t="s">
        <v>270</v>
      </c>
      <c r="AK230" s="49">
        <f>'Рейтинговая таблица организаций'!AH219</f>
        <v>0</v>
      </c>
      <c r="AL230" s="49">
        <f>'Рейтинговая таблица организаций'!AI219</f>
        <v>0</v>
      </c>
      <c r="AM230" s="49" t="s">
        <v>271</v>
      </c>
      <c r="AN230" s="49">
        <f>'Рейтинговая таблица организаций'!AJ219</f>
        <v>0</v>
      </c>
      <c r="AO230" s="49">
        <f>'Рейтинговая таблица организаций'!AK219</f>
        <v>0</v>
      </c>
      <c r="AP230" s="49" t="s">
        <v>272</v>
      </c>
      <c r="AQ230" s="49">
        <f>'Рейтинговая таблица организаций'!AL219</f>
        <v>0</v>
      </c>
      <c r="AR230" s="49">
        <f>'Рейтинговая таблица организаций'!AM219</f>
        <v>0</v>
      </c>
      <c r="AS230" s="49" t="s">
        <v>273</v>
      </c>
      <c r="AT230" s="49">
        <f>'Рейтинговая таблица организаций'!AR219</f>
        <v>0</v>
      </c>
      <c r="AU230" s="49">
        <f>'Рейтинговая таблица организаций'!AS219</f>
        <v>0</v>
      </c>
      <c r="AV230" s="49" t="s">
        <v>274</v>
      </c>
      <c r="AW230" s="49">
        <f>'Рейтинговая таблица организаций'!AT219</f>
        <v>0</v>
      </c>
      <c r="AX230" s="49">
        <f>'Рейтинговая таблица организаций'!AU219</f>
        <v>0</v>
      </c>
      <c r="AY230" s="49" t="s">
        <v>275</v>
      </c>
      <c r="AZ230" s="49">
        <f>'Рейтинговая таблица организаций'!AV219</f>
        <v>0</v>
      </c>
      <c r="BA230" s="49">
        <f>'Рейтинговая таблица организаций'!AW219</f>
        <v>0</v>
      </c>
    </row>
    <row r="231" spans="1:53" ht="15.75" x14ac:dyDescent="0.25">
      <c r="A231" s="110">
        <f>Лист1!A219</f>
        <v>0</v>
      </c>
      <c r="B231" s="46">
        <f>'для bus.gov.ru'!B220</f>
        <v>0</v>
      </c>
      <c r="C231" s="46">
        <f>'для bus.gov.ru'!C220</f>
        <v>0</v>
      </c>
      <c r="D231" s="46">
        <f>'для bus.gov.ru'!D220</f>
        <v>0</v>
      </c>
      <c r="E231" s="46">
        <f>'для bus.gov.ru'!E220</f>
        <v>0</v>
      </c>
      <c r="F231" s="47" t="s">
        <v>264</v>
      </c>
      <c r="G231" s="48">
        <f>'Рейтинговая таблица организаций'!D220</f>
        <v>0</v>
      </c>
      <c r="H231" s="48">
        <f>'Рейтинговая таблица организаций'!E220</f>
        <v>0</v>
      </c>
      <c r="I231" s="47" t="s">
        <v>265</v>
      </c>
      <c r="J231" s="48">
        <f>'Рейтинговая таблица организаций'!F220</f>
        <v>0</v>
      </c>
      <c r="K231" s="48">
        <f>'Рейтинговая таблица организаций'!G220</f>
        <v>0</v>
      </c>
      <c r="L231" s="49" t="str">
        <f>IF('Рейтинговая таблица организаций'!H220&lt;1,"Отсутствуют или не функционируют дистанционные способы взаимодействия",(IF('Рейтинговая таблица организаций'!H220&lt;4,"В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1" s="49">
        <f>'Рейтинговая таблица организаций'!H220</f>
        <v>0</v>
      </c>
      <c r="N231" s="49">
        <f>IF('Рейтинговая таблица организаций'!H220&lt;1,0,(IF('Рейтинговая таблица организаций'!H220&lt;4,30,100)))</f>
        <v>0</v>
      </c>
      <c r="O231" s="49" t="s">
        <v>266</v>
      </c>
      <c r="P231" s="49">
        <f>'Рейтинговая таблица организаций'!I220</f>
        <v>0</v>
      </c>
      <c r="Q231" s="49">
        <f>'Рейтинговая таблица организаций'!J220</f>
        <v>0</v>
      </c>
      <c r="R231" s="49" t="s">
        <v>267</v>
      </c>
      <c r="S231" s="49">
        <f>'Рейтинговая таблица организаций'!K220</f>
        <v>0</v>
      </c>
      <c r="T231" s="49">
        <f>'Рейтинговая таблица организаций'!L220</f>
        <v>0</v>
      </c>
      <c r="U231" s="49" t="str">
        <f>IF('Рейтинговая таблица организаций'!Q220&lt;1,"Отсутствуют комфортные условия",(IF('Рейтинговая таблица организаций'!Q220&lt;5,"Количество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1" s="49">
        <f>'Рейтинговая таблица организаций'!Q220</f>
        <v>0</v>
      </c>
      <c r="W231" s="49">
        <f>IF('Рейтинговая таблица организаций'!Q220&lt;1,0,(IF('Рейтинговая таблица организаций'!Q220&lt;4,20,100)))</f>
        <v>0</v>
      </c>
      <c r="X231" s="49" t="s">
        <v>268</v>
      </c>
      <c r="Y231" s="49">
        <f>'Рейтинговая таблица организаций'!T220</f>
        <v>0</v>
      </c>
      <c r="Z231" s="49">
        <f>'Рейтинговая таблица организаций'!U220</f>
        <v>0</v>
      </c>
      <c r="AA231" s="49" t="str">
        <f>IF('Рейтинговая таблица организаций'!Z220&lt;1,"Отсутствуют условия доступности для инвалидов",(IF('Рейтинговая таблица организаций'!Z220&lt;5,"Количество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1" s="63">
        <f>'Рейтинговая таблица организаций'!Z220</f>
        <v>0</v>
      </c>
      <c r="AC231" s="49">
        <f>IF('Рейтинговая таблица организаций'!Z220&lt;1,0,(IF('Рейтинговая таблица организаций'!Z220&lt;5,20,100)))</f>
        <v>0</v>
      </c>
      <c r="AD231" s="49" t="str">
        <f>IF('Рейтинговая таблица организаций'!AA220&lt;1,"Отсутствуют условия доступности, позволяющие инвалидам получать услуги наравне с другими",(IF('Рейтинговая таблица организаций'!AA220&lt;5,"Количество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1" s="49">
        <f>'Рейтинговая таблица организаций'!AA220</f>
        <v>0</v>
      </c>
      <c r="AF231" s="49">
        <f>IF('Рейтинговая таблица организаций'!AA220&lt;1,0,(IF('Рейтинговая таблица организаций'!AA220&lt;5,20,100)))</f>
        <v>0</v>
      </c>
      <c r="AG231" s="49" t="s">
        <v>269</v>
      </c>
      <c r="AH231" s="49">
        <f>'Рейтинговая таблица организаций'!AB220</f>
        <v>0</v>
      </c>
      <c r="AI231" s="49">
        <f>'Рейтинговая таблица организаций'!AC220</f>
        <v>0</v>
      </c>
      <c r="AJ231" s="49" t="s">
        <v>270</v>
      </c>
      <c r="AK231" s="49">
        <f>'Рейтинговая таблица организаций'!AH220</f>
        <v>0</v>
      </c>
      <c r="AL231" s="49">
        <f>'Рейтинговая таблица организаций'!AI220</f>
        <v>0</v>
      </c>
      <c r="AM231" s="49" t="s">
        <v>271</v>
      </c>
      <c r="AN231" s="49">
        <f>'Рейтинговая таблица организаций'!AJ220</f>
        <v>0</v>
      </c>
      <c r="AO231" s="49">
        <f>'Рейтинговая таблица организаций'!AK220</f>
        <v>0</v>
      </c>
      <c r="AP231" s="49" t="s">
        <v>272</v>
      </c>
      <c r="AQ231" s="49">
        <f>'Рейтинговая таблица организаций'!AL220</f>
        <v>0</v>
      </c>
      <c r="AR231" s="49">
        <f>'Рейтинговая таблица организаций'!AM220</f>
        <v>0</v>
      </c>
      <c r="AS231" s="49" t="s">
        <v>273</v>
      </c>
      <c r="AT231" s="49">
        <f>'Рейтинговая таблица организаций'!AR220</f>
        <v>0</v>
      </c>
      <c r="AU231" s="49">
        <f>'Рейтинговая таблица организаций'!AS220</f>
        <v>0</v>
      </c>
      <c r="AV231" s="49" t="s">
        <v>274</v>
      </c>
      <c r="AW231" s="49">
        <f>'Рейтинговая таблица организаций'!AT220</f>
        <v>0</v>
      </c>
      <c r="AX231" s="49">
        <f>'Рейтинговая таблица организаций'!AU220</f>
        <v>0</v>
      </c>
      <c r="AY231" s="49" t="s">
        <v>275</v>
      </c>
      <c r="AZ231" s="49">
        <f>'Рейтинговая таблица организаций'!AV220</f>
        <v>0</v>
      </c>
      <c r="BA231" s="49">
        <f>'Рейтинговая таблица организаций'!AW220</f>
        <v>0</v>
      </c>
    </row>
    <row r="232" spans="1:53" ht="15.75" x14ac:dyDescent="0.25">
      <c r="A232" s="110">
        <f>Лист1!A220</f>
        <v>0</v>
      </c>
      <c r="B232" s="46">
        <f>'для bus.gov.ru'!B221</f>
        <v>0</v>
      </c>
      <c r="C232" s="46">
        <f>'для bus.gov.ru'!C221</f>
        <v>0</v>
      </c>
      <c r="D232" s="46">
        <f>'для bus.gov.ru'!D221</f>
        <v>0</v>
      </c>
      <c r="E232" s="46">
        <f>'для bus.gov.ru'!E221</f>
        <v>0</v>
      </c>
      <c r="F232" s="47" t="s">
        <v>264</v>
      </c>
      <c r="G232" s="48">
        <f>'Рейтинговая таблица организаций'!D221</f>
        <v>0</v>
      </c>
      <c r="H232" s="48">
        <f>'Рейтинговая таблица организаций'!E221</f>
        <v>0</v>
      </c>
      <c r="I232" s="47" t="s">
        <v>265</v>
      </c>
      <c r="J232" s="48">
        <f>'Рейтинговая таблица организаций'!F221</f>
        <v>0</v>
      </c>
      <c r="K232" s="48">
        <f>'Рейтинговая таблица организаций'!G221</f>
        <v>0</v>
      </c>
      <c r="L232" s="49" t="str">
        <f>IF('Рейтинговая таблица организаций'!H221&lt;1,"Отсутствуют или не функционируют дистанционные способы взаимодействия",(IF('Рейтинговая таблица организаций'!H221&lt;4,"В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2" s="49">
        <f>'Рейтинговая таблица организаций'!H221</f>
        <v>0</v>
      </c>
      <c r="N232" s="49">
        <f>IF('Рейтинговая таблица организаций'!H221&lt;1,0,(IF('Рейтинговая таблица организаций'!H221&lt;4,30,100)))</f>
        <v>0</v>
      </c>
      <c r="O232" s="49" t="s">
        <v>266</v>
      </c>
      <c r="P232" s="49">
        <f>'Рейтинговая таблица организаций'!I221</f>
        <v>0</v>
      </c>
      <c r="Q232" s="49">
        <f>'Рейтинговая таблица организаций'!J221</f>
        <v>0</v>
      </c>
      <c r="R232" s="49" t="s">
        <v>267</v>
      </c>
      <c r="S232" s="49">
        <f>'Рейтинговая таблица организаций'!K221</f>
        <v>0</v>
      </c>
      <c r="T232" s="49">
        <f>'Рейтинговая таблица организаций'!L221</f>
        <v>0</v>
      </c>
      <c r="U232" s="49" t="str">
        <f>IF('Рейтинговая таблица организаций'!Q221&lt;1,"Отсутствуют комфортные условия",(IF('Рейтинговая таблица организаций'!Q221&lt;5,"Количество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2" s="49">
        <f>'Рейтинговая таблица организаций'!Q221</f>
        <v>0</v>
      </c>
      <c r="W232" s="49">
        <f>IF('Рейтинговая таблица организаций'!Q221&lt;1,0,(IF('Рейтинговая таблица организаций'!Q221&lt;4,20,100)))</f>
        <v>0</v>
      </c>
      <c r="X232" s="49" t="s">
        <v>268</v>
      </c>
      <c r="Y232" s="49">
        <f>'Рейтинговая таблица организаций'!T221</f>
        <v>0</v>
      </c>
      <c r="Z232" s="49">
        <f>'Рейтинговая таблица организаций'!U221</f>
        <v>0</v>
      </c>
      <c r="AA232" s="49" t="str">
        <f>IF('Рейтинговая таблица организаций'!Z221&lt;1,"Отсутствуют условия доступности для инвалидов",(IF('Рейтинговая таблица организаций'!Z221&lt;5,"Количество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2" s="63">
        <f>'Рейтинговая таблица организаций'!Z221</f>
        <v>0</v>
      </c>
      <c r="AC232" s="49">
        <f>IF('Рейтинговая таблица организаций'!Z221&lt;1,0,(IF('Рейтинговая таблица организаций'!Z221&lt;5,20,100)))</f>
        <v>0</v>
      </c>
      <c r="AD232" s="49" t="str">
        <f>IF('Рейтинговая таблица организаций'!AA221&lt;1,"Отсутствуют условия доступности, позволяющие инвалидам получать услуги наравне с другими",(IF('Рейтинговая таблица организаций'!AA221&lt;5,"Количество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2" s="49">
        <f>'Рейтинговая таблица организаций'!AA221</f>
        <v>0</v>
      </c>
      <c r="AF232" s="49">
        <f>IF('Рейтинговая таблица организаций'!AA221&lt;1,0,(IF('Рейтинговая таблица организаций'!AA221&lt;5,20,100)))</f>
        <v>0</v>
      </c>
      <c r="AG232" s="49" t="s">
        <v>269</v>
      </c>
      <c r="AH232" s="49">
        <f>'Рейтинговая таблица организаций'!AB221</f>
        <v>0</v>
      </c>
      <c r="AI232" s="49">
        <f>'Рейтинговая таблица организаций'!AC221</f>
        <v>0</v>
      </c>
      <c r="AJ232" s="49" t="s">
        <v>270</v>
      </c>
      <c r="AK232" s="49">
        <f>'Рейтинговая таблица организаций'!AH221</f>
        <v>0</v>
      </c>
      <c r="AL232" s="49">
        <f>'Рейтинговая таблица организаций'!AI221</f>
        <v>0</v>
      </c>
      <c r="AM232" s="49" t="s">
        <v>271</v>
      </c>
      <c r="AN232" s="49">
        <f>'Рейтинговая таблица организаций'!AJ221</f>
        <v>0</v>
      </c>
      <c r="AO232" s="49">
        <f>'Рейтинговая таблица организаций'!AK221</f>
        <v>0</v>
      </c>
      <c r="AP232" s="49" t="s">
        <v>272</v>
      </c>
      <c r="AQ232" s="49">
        <f>'Рейтинговая таблица организаций'!AL221</f>
        <v>0</v>
      </c>
      <c r="AR232" s="49">
        <f>'Рейтинговая таблица организаций'!AM221</f>
        <v>0</v>
      </c>
      <c r="AS232" s="49" t="s">
        <v>273</v>
      </c>
      <c r="AT232" s="49">
        <f>'Рейтинговая таблица организаций'!AR221</f>
        <v>0</v>
      </c>
      <c r="AU232" s="49">
        <f>'Рейтинговая таблица организаций'!AS221</f>
        <v>0</v>
      </c>
      <c r="AV232" s="49" t="s">
        <v>274</v>
      </c>
      <c r="AW232" s="49">
        <f>'Рейтинговая таблица организаций'!AT221</f>
        <v>0</v>
      </c>
      <c r="AX232" s="49">
        <f>'Рейтинговая таблица организаций'!AU221</f>
        <v>0</v>
      </c>
      <c r="AY232" s="49" t="s">
        <v>275</v>
      </c>
      <c r="AZ232" s="49">
        <f>'Рейтинговая таблица организаций'!AV221</f>
        <v>0</v>
      </c>
      <c r="BA232" s="49">
        <f>'Рейтинговая таблица организаций'!AW221</f>
        <v>0</v>
      </c>
    </row>
    <row r="233" spans="1:53" ht="15.75" x14ac:dyDescent="0.25">
      <c r="A233" s="110">
        <f>Лист1!A221</f>
        <v>0</v>
      </c>
      <c r="B233" s="46">
        <f>'для bus.gov.ru'!B222</f>
        <v>0</v>
      </c>
      <c r="C233" s="46">
        <f>'для bus.gov.ru'!C222</f>
        <v>0</v>
      </c>
      <c r="D233" s="46">
        <f>'для bus.gov.ru'!D222</f>
        <v>0</v>
      </c>
      <c r="E233" s="46">
        <f>'для bus.gov.ru'!E222</f>
        <v>0</v>
      </c>
      <c r="F233" s="47" t="s">
        <v>264</v>
      </c>
      <c r="G233" s="48">
        <f>'Рейтинговая таблица организаций'!D222</f>
        <v>0</v>
      </c>
      <c r="H233" s="48">
        <f>'Рейтинговая таблица организаций'!E222</f>
        <v>0</v>
      </c>
      <c r="I233" s="47" t="s">
        <v>265</v>
      </c>
      <c r="J233" s="48">
        <f>'Рейтинговая таблица организаций'!F222</f>
        <v>0</v>
      </c>
      <c r="K233" s="48">
        <f>'Рейтинговая таблица организаций'!G222</f>
        <v>0</v>
      </c>
      <c r="L233" s="49" t="str">
        <f>IF('Рейтинговая таблица организаций'!H222&lt;1,"Отсутствуют или не функционируют дистанционные способы взаимодействия",(IF('Рейтинговая таблица организаций'!H222&lt;4,"В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3" s="49">
        <f>'Рейтинговая таблица организаций'!H222</f>
        <v>0</v>
      </c>
      <c r="N233" s="49">
        <f>IF('Рейтинговая таблица организаций'!H222&lt;1,0,(IF('Рейтинговая таблица организаций'!H222&lt;4,30,100)))</f>
        <v>0</v>
      </c>
      <c r="O233" s="49" t="s">
        <v>266</v>
      </c>
      <c r="P233" s="49">
        <f>'Рейтинговая таблица организаций'!I222</f>
        <v>0</v>
      </c>
      <c r="Q233" s="49">
        <f>'Рейтинговая таблица организаций'!J222</f>
        <v>0</v>
      </c>
      <c r="R233" s="49" t="s">
        <v>267</v>
      </c>
      <c r="S233" s="49">
        <f>'Рейтинговая таблица организаций'!K222</f>
        <v>0</v>
      </c>
      <c r="T233" s="49">
        <f>'Рейтинговая таблица организаций'!L222</f>
        <v>0</v>
      </c>
      <c r="U233" s="49" t="str">
        <f>IF('Рейтинговая таблица организаций'!Q222&lt;1,"Отсутствуют комфортные условия",(IF('Рейтинговая таблица организаций'!Q222&lt;5,"Количество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3" s="49">
        <f>'Рейтинговая таблица организаций'!Q222</f>
        <v>0</v>
      </c>
      <c r="W233" s="49">
        <f>IF('Рейтинговая таблица организаций'!Q222&lt;1,0,(IF('Рейтинговая таблица организаций'!Q222&lt;4,20,100)))</f>
        <v>0</v>
      </c>
      <c r="X233" s="49" t="s">
        <v>268</v>
      </c>
      <c r="Y233" s="49">
        <f>'Рейтинговая таблица организаций'!T222</f>
        <v>0</v>
      </c>
      <c r="Z233" s="49">
        <f>'Рейтинговая таблица организаций'!U222</f>
        <v>0</v>
      </c>
      <c r="AA233" s="49" t="str">
        <f>IF('Рейтинговая таблица организаций'!Z222&lt;1,"Отсутствуют условия доступности для инвалидов",(IF('Рейтинговая таблица организаций'!Z222&lt;5,"Количество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3" s="63">
        <f>'Рейтинговая таблица организаций'!Z222</f>
        <v>0</v>
      </c>
      <c r="AC233" s="49">
        <f>IF('Рейтинговая таблица организаций'!Z222&lt;1,0,(IF('Рейтинговая таблица организаций'!Z222&lt;5,20,100)))</f>
        <v>0</v>
      </c>
      <c r="AD233" s="49" t="str">
        <f>IF('Рейтинговая таблица организаций'!AA222&lt;1,"Отсутствуют условия доступности, позволяющие инвалидам получать услуги наравне с другими",(IF('Рейтинговая таблица организаций'!AA222&lt;5,"Количество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3" s="49">
        <f>'Рейтинговая таблица организаций'!AA222</f>
        <v>0</v>
      </c>
      <c r="AF233" s="49">
        <f>IF('Рейтинговая таблица организаций'!AA222&lt;1,0,(IF('Рейтинговая таблица организаций'!AA222&lt;5,20,100)))</f>
        <v>0</v>
      </c>
      <c r="AG233" s="49" t="s">
        <v>269</v>
      </c>
      <c r="AH233" s="49">
        <f>'Рейтинговая таблица организаций'!AB222</f>
        <v>0</v>
      </c>
      <c r="AI233" s="49">
        <f>'Рейтинговая таблица организаций'!AC222</f>
        <v>0</v>
      </c>
      <c r="AJ233" s="49" t="s">
        <v>270</v>
      </c>
      <c r="AK233" s="49">
        <f>'Рейтинговая таблица организаций'!AH222</f>
        <v>0</v>
      </c>
      <c r="AL233" s="49">
        <f>'Рейтинговая таблица организаций'!AI222</f>
        <v>0</v>
      </c>
      <c r="AM233" s="49" t="s">
        <v>271</v>
      </c>
      <c r="AN233" s="49">
        <f>'Рейтинговая таблица организаций'!AJ222</f>
        <v>0</v>
      </c>
      <c r="AO233" s="49">
        <f>'Рейтинговая таблица организаций'!AK222</f>
        <v>0</v>
      </c>
      <c r="AP233" s="49" t="s">
        <v>272</v>
      </c>
      <c r="AQ233" s="49">
        <f>'Рейтинговая таблица организаций'!AL222</f>
        <v>0</v>
      </c>
      <c r="AR233" s="49">
        <f>'Рейтинговая таблица организаций'!AM222</f>
        <v>0</v>
      </c>
      <c r="AS233" s="49" t="s">
        <v>273</v>
      </c>
      <c r="AT233" s="49">
        <f>'Рейтинговая таблица организаций'!AR222</f>
        <v>0</v>
      </c>
      <c r="AU233" s="49">
        <f>'Рейтинговая таблица организаций'!AS222</f>
        <v>0</v>
      </c>
      <c r="AV233" s="49" t="s">
        <v>274</v>
      </c>
      <c r="AW233" s="49">
        <f>'Рейтинговая таблица организаций'!AT222</f>
        <v>0</v>
      </c>
      <c r="AX233" s="49">
        <f>'Рейтинговая таблица организаций'!AU222</f>
        <v>0</v>
      </c>
      <c r="AY233" s="49" t="s">
        <v>275</v>
      </c>
      <c r="AZ233" s="49">
        <f>'Рейтинговая таблица организаций'!AV222</f>
        <v>0</v>
      </c>
      <c r="BA233" s="49">
        <f>'Рейтинговая таблица организаций'!AW222</f>
        <v>0</v>
      </c>
    </row>
    <row r="234" spans="1:53" ht="15.75" x14ac:dyDescent="0.25">
      <c r="A234" s="110">
        <f>Лист1!A222</f>
        <v>0</v>
      </c>
      <c r="B234" s="46">
        <f>'для bus.gov.ru'!B223</f>
        <v>0</v>
      </c>
      <c r="C234" s="46">
        <f>'для bus.gov.ru'!C223</f>
        <v>0</v>
      </c>
      <c r="D234" s="46">
        <f>'для bus.gov.ru'!D223</f>
        <v>0</v>
      </c>
      <c r="E234" s="46">
        <f>'для bus.gov.ru'!E223</f>
        <v>0</v>
      </c>
      <c r="F234" s="47" t="s">
        <v>264</v>
      </c>
      <c r="G234" s="48">
        <f>'Рейтинговая таблица организаций'!D223</f>
        <v>0</v>
      </c>
      <c r="H234" s="48">
        <f>'Рейтинговая таблица организаций'!E223</f>
        <v>0</v>
      </c>
      <c r="I234" s="47" t="s">
        <v>265</v>
      </c>
      <c r="J234" s="48">
        <f>'Рейтинговая таблица организаций'!F223</f>
        <v>0</v>
      </c>
      <c r="K234" s="48">
        <f>'Рейтинговая таблица организаций'!G223</f>
        <v>0</v>
      </c>
      <c r="L234" s="49" t="str">
        <f>IF('Рейтинговая таблица организаций'!H223&lt;1,"Отсутствуют или не функционируют дистанционные способы взаимодействия",(IF('Рейтинговая таблица организаций'!H223&lt;4,"В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4" s="49">
        <f>'Рейтинговая таблица организаций'!H223</f>
        <v>0</v>
      </c>
      <c r="N234" s="49">
        <f>IF('Рейтинговая таблица организаций'!H223&lt;1,0,(IF('Рейтинговая таблица организаций'!H223&lt;4,30,100)))</f>
        <v>0</v>
      </c>
      <c r="O234" s="49" t="s">
        <v>266</v>
      </c>
      <c r="P234" s="49">
        <f>'Рейтинговая таблица организаций'!I223</f>
        <v>0</v>
      </c>
      <c r="Q234" s="49">
        <f>'Рейтинговая таблица организаций'!J223</f>
        <v>0</v>
      </c>
      <c r="R234" s="49" t="s">
        <v>267</v>
      </c>
      <c r="S234" s="49">
        <f>'Рейтинговая таблица организаций'!K223</f>
        <v>0</v>
      </c>
      <c r="T234" s="49">
        <f>'Рейтинговая таблица организаций'!L223</f>
        <v>0</v>
      </c>
      <c r="U234" s="49" t="str">
        <f>IF('Рейтинговая таблица организаций'!Q223&lt;1,"Отсутствуют комфортные условия",(IF('Рейтинговая таблица организаций'!Q223&lt;5,"Количество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4" s="49">
        <f>'Рейтинговая таблица организаций'!Q223</f>
        <v>0</v>
      </c>
      <c r="W234" s="49">
        <f>IF('Рейтинговая таблица организаций'!Q223&lt;1,0,(IF('Рейтинговая таблица организаций'!Q223&lt;4,20,100)))</f>
        <v>0</v>
      </c>
      <c r="X234" s="49" t="s">
        <v>268</v>
      </c>
      <c r="Y234" s="49">
        <f>'Рейтинговая таблица организаций'!T223</f>
        <v>0</v>
      </c>
      <c r="Z234" s="49">
        <f>'Рейтинговая таблица организаций'!U223</f>
        <v>0</v>
      </c>
      <c r="AA234" s="49" t="str">
        <f>IF('Рейтинговая таблица организаций'!Z223&lt;1,"Отсутствуют условия доступности для инвалидов",(IF('Рейтинговая таблица организаций'!Z223&lt;5,"Количество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4" s="63">
        <f>'Рейтинговая таблица организаций'!Z223</f>
        <v>0</v>
      </c>
      <c r="AC234" s="49">
        <f>IF('Рейтинговая таблица организаций'!Z223&lt;1,0,(IF('Рейтинговая таблица организаций'!Z223&lt;5,20,100)))</f>
        <v>0</v>
      </c>
      <c r="AD234" s="49" t="str">
        <f>IF('Рейтинговая таблица организаций'!AA223&lt;1,"Отсутствуют условия доступности, позволяющие инвалидам получать услуги наравне с другими",(IF('Рейтинговая таблица организаций'!AA223&lt;5,"Количество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4" s="49">
        <f>'Рейтинговая таблица организаций'!AA223</f>
        <v>0</v>
      </c>
      <c r="AF234" s="49">
        <f>IF('Рейтинговая таблица организаций'!AA223&lt;1,0,(IF('Рейтинговая таблица организаций'!AA223&lt;5,20,100)))</f>
        <v>0</v>
      </c>
      <c r="AG234" s="49" t="s">
        <v>269</v>
      </c>
      <c r="AH234" s="49">
        <f>'Рейтинговая таблица организаций'!AB223</f>
        <v>0</v>
      </c>
      <c r="AI234" s="49">
        <f>'Рейтинговая таблица организаций'!AC223</f>
        <v>0</v>
      </c>
      <c r="AJ234" s="49" t="s">
        <v>270</v>
      </c>
      <c r="AK234" s="49">
        <f>'Рейтинговая таблица организаций'!AH223</f>
        <v>0</v>
      </c>
      <c r="AL234" s="49">
        <f>'Рейтинговая таблица организаций'!AI223</f>
        <v>0</v>
      </c>
      <c r="AM234" s="49" t="s">
        <v>271</v>
      </c>
      <c r="AN234" s="49">
        <f>'Рейтинговая таблица организаций'!AJ223</f>
        <v>0</v>
      </c>
      <c r="AO234" s="49">
        <f>'Рейтинговая таблица организаций'!AK223</f>
        <v>0</v>
      </c>
      <c r="AP234" s="49" t="s">
        <v>272</v>
      </c>
      <c r="AQ234" s="49">
        <f>'Рейтинговая таблица организаций'!AL223</f>
        <v>0</v>
      </c>
      <c r="AR234" s="49">
        <f>'Рейтинговая таблица организаций'!AM223</f>
        <v>0</v>
      </c>
      <c r="AS234" s="49" t="s">
        <v>273</v>
      </c>
      <c r="AT234" s="49">
        <f>'Рейтинговая таблица организаций'!AR223</f>
        <v>0</v>
      </c>
      <c r="AU234" s="49">
        <f>'Рейтинговая таблица организаций'!AS223</f>
        <v>0</v>
      </c>
      <c r="AV234" s="49" t="s">
        <v>274</v>
      </c>
      <c r="AW234" s="49">
        <f>'Рейтинговая таблица организаций'!AT223</f>
        <v>0</v>
      </c>
      <c r="AX234" s="49">
        <f>'Рейтинговая таблица организаций'!AU223</f>
        <v>0</v>
      </c>
      <c r="AY234" s="49" t="s">
        <v>275</v>
      </c>
      <c r="AZ234" s="49">
        <f>'Рейтинговая таблица организаций'!AV223</f>
        <v>0</v>
      </c>
      <c r="BA234" s="49">
        <f>'Рейтинговая таблица организаций'!AW223</f>
        <v>0</v>
      </c>
    </row>
    <row r="235" spans="1:53" ht="15.75" x14ac:dyDescent="0.25">
      <c r="A235" s="110">
        <f>Лист1!A223</f>
        <v>0</v>
      </c>
      <c r="B235" s="46">
        <f>'для bus.gov.ru'!B224</f>
        <v>0</v>
      </c>
      <c r="C235" s="46">
        <f>'для bus.gov.ru'!C224</f>
        <v>0</v>
      </c>
      <c r="D235" s="46">
        <f>'для bus.gov.ru'!D224</f>
        <v>0</v>
      </c>
      <c r="E235" s="46">
        <f>'для bus.gov.ru'!E224</f>
        <v>0</v>
      </c>
      <c r="F235" s="47" t="s">
        <v>264</v>
      </c>
      <c r="G235" s="48">
        <f>'Рейтинговая таблица организаций'!D224</f>
        <v>0</v>
      </c>
      <c r="H235" s="48">
        <f>'Рейтинговая таблица организаций'!E224</f>
        <v>0</v>
      </c>
      <c r="I235" s="47" t="s">
        <v>265</v>
      </c>
      <c r="J235" s="48">
        <f>'Рейтинговая таблица организаций'!F224</f>
        <v>0</v>
      </c>
      <c r="K235" s="48">
        <f>'Рейтинговая таблица организаций'!G224</f>
        <v>0</v>
      </c>
      <c r="L235" s="49" t="str">
        <f>IF('Рейтинговая таблица организаций'!H224&lt;1,"Отсутствуют или не функционируют дистанционные способы взаимодействия",(IF('Рейтинговая таблица организаций'!H224&lt;4,"В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5" s="49">
        <f>'Рейтинговая таблица организаций'!H224</f>
        <v>0</v>
      </c>
      <c r="N235" s="49">
        <f>IF('Рейтинговая таблица организаций'!H224&lt;1,0,(IF('Рейтинговая таблица организаций'!H224&lt;4,30,100)))</f>
        <v>0</v>
      </c>
      <c r="O235" s="49" t="s">
        <v>266</v>
      </c>
      <c r="P235" s="49">
        <f>'Рейтинговая таблица организаций'!I224</f>
        <v>0</v>
      </c>
      <c r="Q235" s="49">
        <f>'Рейтинговая таблица организаций'!J224</f>
        <v>0</v>
      </c>
      <c r="R235" s="49" t="s">
        <v>267</v>
      </c>
      <c r="S235" s="49">
        <f>'Рейтинговая таблица организаций'!K224</f>
        <v>0</v>
      </c>
      <c r="T235" s="49">
        <f>'Рейтинговая таблица организаций'!L224</f>
        <v>0</v>
      </c>
      <c r="U235" s="49" t="str">
        <f>IF('Рейтинговая таблица организаций'!Q224&lt;1,"Отсутствуют комфортные условия",(IF('Рейтинговая таблица организаций'!Q224&lt;5,"Количество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5" s="49">
        <f>'Рейтинговая таблица организаций'!Q224</f>
        <v>0</v>
      </c>
      <c r="W235" s="49">
        <f>IF('Рейтинговая таблица организаций'!Q224&lt;1,0,(IF('Рейтинговая таблица организаций'!Q224&lt;4,20,100)))</f>
        <v>0</v>
      </c>
      <c r="X235" s="49" t="s">
        <v>268</v>
      </c>
      <c r="Y235" s="49">
        <f>'Рейтинговая таблица организаций'!T224</f>
        <v>0</v>
      </c>
      <c r="Z235" s="49">
        <f>'Рейтинговая таблица организаций'!U224</f>
        <v>0</v>
      </c>
      <c r="AA235" s="49" t="str">
        <f>IF('Рейтинговая таблица организаций'!Z224&lt;1,"Отсутствуют условия доступности для инвалидов",(IF('Рейтинговая таблица организаций'!Z224&lt;5,"Количество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5" s="63">
        <f>'Рейтинговая таблица организаций'!Z224</f>
        <v>0</v>
      </c>
      <c r="AC235" s="49">
        <f>IF('Рейтинговая таблица организаций'!Z224&lt;1,0,(IF('Рейтинговая таблица организаций'!Z224&lt;5,20,100)))</f>
        <v>0</v>
      </c>
      <c r="AD235" s="49" t="str">
        <f>IF('Рейтинговая таблица организаций'!AA224&lt;1,"Отсутствуют условия доступности, позволяющие инвалидам получать услуги наравне с другими",(IF('Рейтинговая таблица организаций'!AA224&lt;5,"Количество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5" s="49">
        <f>'Рейтинговая таблица организаций'!AA224</f>
        <v>0</v>
      </c>
      <c r="AF235" s="49">
        <f>IF('Рейтинговая таблица организаций'!AA224&lt;1,0,(IF('Рейтинговая таблица организаций'!AA224&lt;5,20,100)))</f>
        <v>0</v>
      </c>
      <c r="AG235" s="49" t="s">
        <v>269</v>
      </c>
      <c r="AH235" s="49">
        <f>'Рейтинговая таблица организаций'!AB224</f>
        <v>0</v>
      </c>
      <c r="AI235" s="49">
        <f>'Рейтинговая таблица организаций'!AC224</f>
        <v>0</v>
      </c>
      <c r="AJ235" s="49" t="s">
        <v>270</v>
      </c>
      <c r="AK235" s="49">
        <f>'Рейтинговая таблица организаций'!AH224</f>
        <v>0</v>
      </c>
      <c r="AL235" s="49">
        <f>'Рейтинговая таблица организаций'!AI224</f>
        <v>0</v>
      </c>
      <c r="AM235" s="49" t="s">
        <v>271</v>
      </c>
      <c r="AN235" s="49">
        <f>'Рейтинговая таблица организаций'!AJ224</f>
        <v>0</v>
      </c>
      <c r="AO235" s="49">
        <f>'Рейтинговая таблица организаций'!AK224</f>
        <v>0</v>
      </c>
      <c r="AP235" s="49" t="s">
        <v>272</v>
      </c>
      <c r="AQ235" s="49">
        <f>'Рейтинговая таблица организаций'!AL224</f>
        <v>0</v>
      </c>
      <c r="AR235" s="49">
        <f>'Рейтинговая таблица организаций'!AM224</f>
        <v>0</v>
      </c>
      <c r="AS235" s="49" t="s">
        <v>273</v>
      </c>
      <c r="AT235" s="49">
        <f>'Рейтинговая таблица организаций'!AR224</f>
        <v>0</v>
      </c>
      <c r="AU235" s="49">
        <f>'Рейтинговая таблица организаций'!AS224</f>
        <v>0</v>
      </c>
      <c r="AV235" s="49" t="s">
        <v>274</v>
      </c>
      <c r="AW235" s="49">
        <f>'Рейтинговая таблица организаций'!AT224</f>
        <v>0</v>
      </c>
      <c r="AX235" s="49">
        <f>'Рейтинговая таблица организаций'!AU224</f>
        <v>0</v>
      </c>
      <c r="AY235" s="49" t="s">
        <v>275</v>
      </c>
      <c r="AZ235" s="49">
        <f>'Рейтинговая таблица организаций'!AV224</f>
        <v>0</v>
      </c>
      <c r="BA235" s="49">
        <f>'Рейтинговая таблица организаций'!AW224</f>
        <v>0</v>
      </c>
    </row>
    <row r="236" spans="1:53" ht="15.75" x14ac:dyDescent="0.25">
      <c r="A236" s="110">
        <f>Лист1!A224</f>
        <v>0</v>
      </c>
      <c r="B236" s="46">
        <f>'для bus.gov.ru'!B225</f>
        <v>0</v>
      </c>
      <c r="C236" s="46">
        <f>'для bus.gov.ru'!C225</f>
        <v>0</v>
      </c>
      <c r="D236" s="46">
        <f>'для bus.gov.ru'!D225</f>
        <v>0</v>
      </c>
      <c r="E236" s="46">
        <f>'для bus.gov.ru'!E225</f>
        <v>0</v>
      </c>
      <c r="F236" s="47" t="s">
        <v>264</v>
      </c>
      <c r="G236" s="48">
        <f>'Рейтинговая таблица организаций'!D225</f>
        <v>0</v>
      </c>
      <c r="H236" s="48">
        <f>'Рейтинговая таблица организаций'!E225</f>
        <v>0</v>
      </c>
      <c r="I236" s="47" t="s">
        <v>265</v>
      </c>
      <c r="J236" s="48">
        <f>'Рейтинговая таблица организаций'!F225</f>
        <v>0</v>
      </c>
      <c r="K236" s="48">
        <f>'Рейтинговая таблица организаций'!G225</f>
        <v>0</v>
      </c>
      <c r="L236" s="49" t="str">
        <f>IF('Рейтинговая таблица организаций'!H225&lt;1,"Отсутствуют или не функционируют дистанционные способы взаимодействия",(IF('Рейтинговая таблица организаций'!H225&lt;4,"В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6" s="49">
        <f>'Рейтинговая таблица организаций'!H225</f>
        <v>0</v>
      </c>
      <c r="N236" s="49">
        <f>IF('Рейтинговая таблица организаций'!H225&lt;1,0,(IF('Рейтинговая таблица организаций'!H225&lt;4,30,100)))</f>
        <v>0</v>
      </c>
      <c r="O236" s="49" t="s">
        <v>266</v>
      </c>
      <c r="P236" s="49">
        <f>'Рейтинговая таблица организаций'!I225</f>
        <v>0</v>
      </c>
      <c r="Q236" s="49">
        <f>'Рейтинговая таблица организаций'!J225</f>
        <v>0</v>
      </c>
      <c r="R236" s="49" t="s">
        <v>267</v>
      </c>
      <c r="S236" s="49">
        <f>'Рейтинговая таблица организаций'!K225</f>
        <v>0</v>
      </c>
      <c r="T236" s="49">
        <f>'Рейтинговая таблица организаций'!L225</f>
        <v>0</v>
      </c>
      <c r="U236" s="49" t="str">
        <f>IF('Рейтинговая таблица организаций'!Q225&lt;1,"Отсутствуют комфортные условия",(IF('Рейтинговая таблица организаций'!Q225&lt;5,"Количество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6" s="49">
        <f>'Рейтинговая таблица организаций'!Q225</f>
        <v>0</v>
      </c>
      <c r="W236" s="49">
        <f>IF('Рейтинговая таблица организаций'!Q225&lt;1,0,(IF('Рейтинговая таблица организаций'!Q225&lt;4,20,100)))</f>
        <v>0</v>
      </c>
      <c r="X236" s="49" t="s">
        <v>268</v>
      </c>
      <c r="Y236" s="49">
        <f>'Рейтинговая таблица организаций'!T225</f>
        <v>0</v>
      </c>
      <c r="Z236" s="49">
        <f>'Рейтинговая таблица организаций'!U225</f>
        <v>0</v>
      </c>
      <c r="AA236" s="49" t="str">
        <f>IF('Рейтинговая таблица организаций'!Z225&lt;1,"Отсутствуют условия доступности для инвалидов",(IF('Рейтинговая таблица организаций'!Z225&lt;5,"Количество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6" s="63">
        <f>'Рейтинговая таблица организаций'!Z225</f>
        <v>0</v>
      </c>
      <c r="AC236" s="49">
        <f>IF('Рейтинговая таблица организаций'!Z225&lt;1,0,(IF('Рейтинговая таблица организаций'!Z225&lt;5,20,100)))</f>
        <v>0</v>
      </c>
      <c r="AD236" s="49" t="str">
        <f>IF('Рейтинговая таблица организаций'!AA225&lt;1,"Отсутствуют условия доступности, позволяющие инвалидам получать услуги наравне с другими",(IF('Рейтинговая таблица организаций'!AA225&lt;5,"Количество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6" s="49">
        <f>'Рейтинговая таблица организаций'!AA225</f>
        <v>0</v>
      </c>
      <c r="AF236" s="49">
        <f>IF('Рейтинговая таблица организаций'!AA225&lt;1,0,(IF('Рейтинговая таблица организаций'!AA225&lt;5,20,100)))</f>
        <v>0</v>
      </c>
      <c r="AG236" s="49" t="s">
        <v>269</v>
      </c>
      <c r="AH236" s="49">
        <f>'Рейтинговая таблица организаций'!AB225</f>
        <v>0</v>
      </c>
      <c r="AI236" s="49">
        <f>'Рейтинговая таблица организаций'!AC225</f>
        <v>0</v>
      </c>
      <c r="AJ236" s="49" t="s">
        <v>270</v>
      </c>
      <c r="AK236" s="49">
        <f>'Рейтинговая таблица организаций'!AH225</f>
        <v>0</v>
      </c>
      <c r="AL236" s="49">
        <f>'Рейтинговая таблица организаций'!AI225</f>
        <v>0</v>
      </c>
      <c r="AM236" s="49" t="s">
        <v>271</v>
      </c>
      <c r="AN236" s="49">
        <f>'Рейтинговая таблица организаций'!AJ225</f>
        <v>0</v>
      </c>
      <c r="AO236" s="49">
        <f>'Рейтинговая таблица организаций'!AK225</f>
        <v>0</v>
      </c>
      <c r="AP236" s="49" t="s">
        <v>272</v>
      </c>
      <c r="AQ236" s="49">
        <f>'Рейтинговая таблица организаций'!AL225</f>
        <v>0</v>
      </c>
      <c r="AR236" s="49">
        <f>'Рейтинговая таблица организаций'!AM225</f>
        <v>0</v>
      </c>
      <c r="AS236" s="49" t="s">
        <v>273</v>
      </c>
      <c r="AT236" s="49">
        <f>'Рейтинговая таблица организаций'!AR225</f>
        <v>0</v>
      </c>
      <c r="AU236" s="49">
        <f>'Рейтинговая таблица организаций'!AS225</f>
        <v>0</v>
      </c>
      <c r="AV236" s="49" t="s">
        <v>274</v>
      </c>
      <c r="AW236" s="49">
        <f>'Рейтинговая таблица организаций'!AT225</f>
        <v>0</v>
      </c>
      <c r="AX236" s="49">
        <f>'Рейтинговая таблица организаций'!AU225</f>
        <v>0</v>
      </c>
      <c r="AY236" s="49" t="s">
        <v>275</v>
      </c>
      <c r="AZ236" s="49">
        <f>'Рейтинговая таблица организаций'!AV225</f>
        <v>0</v>
      </c>
      <c r="BA236" s="49">
        <f>'Рейтинговая таблица организаций'!AW225</f>
        <v>0</v>
      </c>
    </row>
    <row r="237" spans="1:53" ht="15.75" x14ac:dyDescent="0.25">
      <c r="A237" s="110">
        <f>Лист1!A225</f>
        <v>0</v>
      </c>
      <c r="B237" s="46">
        <f>'для bus.gov.ru'!B226</f>
        <v>0</v>
      </c>
      <c r="C237" s="46">
        <f>'для bus.gov.ru'!C226</f>
        <v>0</v>
      </c>
      <c r="D237" s="46">
        <f>'для bus.gov.ru'!D226</f>
        <v>0</v>
      </c>
      <c r="E237" s="46">
        <f>'для bus.gov.ru'!E226</f>
        <v>0</v>
      </c>
      <c r="F237" s="47" t="s">
        <v>264</v>
      </c>
      <c r="G237" s="48">
        <f>'Рейтинговая таблица организаций'!D226</f>
        <v>0</v>
      </c>
      <c r="H237" s="48">
        <f>'Рейтинговая таблица организаций'!E226</f>
        <v>0</v>
      </c>
      <c r="I237" s="47" t="s">
        <v>265</v>
      </c>
      <c r="J237" s="48">
        <f>'Рейтинговая таблица организаций'!F226</f>
        <v>0</v>
      </c>
      <c r="K237" s="48">
        <f>'Рейтинговая таблица организаций'!G226</f>
        <v>0</v>
      </c>
      <c r="L237" s="49" t="str">
        <f>IF('Рейтинговая таблица организаций'!H226&lt;1,"Отсутствуют или не функционируют дистанционные способы взаимодействия",(IF('Рейтинговая таблица организаций'!H226&lt;4,"В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7" s="49">
        <f>'Рейтинговая таблица организаций'!H226</f>
        <v>0</v>
      </c>
      <c r="N237" s="49">
        <f>IF('Рейтинговая таблица организаций'!H226&lt;1,0,(IF('Рейтинговая таблица организаций'!H226&lt;4,30,100)))</f>
        <v>0</v>
      </c>
      <c r="O237" s="49" t="s">
        <v>266</v>
      </c>
      <c r="P237" s="49">
        <f>'Рейтинговая таблица организаций'!I226</f>
        <v>0</v>
      </c>
      <c r="Q237" s="49">
        <f>'Рейтинговая таблица организаций'!J226</f>
        <v>0</v>
      </c>
      <c r="R237" s="49" t="s">
        <v>267</v>
      </c>
      <c r="S237" s="49">
        <f>'Рейтинговая таблица организаций'!K226</f>
        <v>0</v>
      </c>
      <c r="T237" s="49">
        <f>'Рейтинговая таблица организаций'!L226</f>
        <v>0</v>
      </c>
      <c r="U237" s="49" t="str">
        <f>IF('Рейтинговая таблица организаций'!Q226&lt;1,"Отсутствуют комфортные условия",(IF('Рейтинговая таблица организаций'!Q226&lt;5,"Количество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7" s="49">
        <f>'Рейтинговая таблица организаций'!Q226</f>
        <v>0</v>
      </c>
      <c r="W237" s="49">
        <f>IF('Рейтинговая таблица организаций'!Q226&lt;1,0,(IF('Рейтинговая таблица организаций'!Q226&lt;4,20,100)))</f>
        <v>0</v>
      </c>
      <c r="X237" s="49" t="s">
        <v>268</v>
      </c>
      <c r="Y237" s="49">
        <f>'Рейтинговая таблица организаций'!T226</f>
        <v>0</v>
      </c>
      <c r="Z237" s="49">
        <f>'Рейтинговая таблица организаций'!U226</f>
        <v>0</v>
      </c>
      <c r="AA237" s="49" t="str">
        <f>IF('Рейтинговая таблица организаций'!Z226&lt;1,"Отсутствуют условия доступности для инвалидов",(IF('Рейтинговая таблица организаций'!Z226&lt;5,"Количество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7" s="63">
        <f>'Рейтинговая таблица организаций'!Z226</f>
        <v>0</v>
      </c>
      <c r="AC237" s="49">
        <f>IF('Рейтинговая таблица организаций'!Z226&lt;1,0,(IF('Рейтинговая таблица организаций'!Z226&lt;5,20,100)))</f>
        <v>0</v>
      </c>
      <c r="AD237" s="49" t="str">
        <f>IF('Рейтинговая таблица организаций'!AA226&lt;1,"Отсутствуют условия доступности, позволяющие инвалидам получать услуги наравне с другими",(IF('Рейтинговая таблица организаций'!AA226&lt;5,"Количество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7" s="49">
        <f>'Рейтинговая таблица организаций'!AA226</f>
        <v>0</v>
      </c>
      <c r="AF237" s="49">
        <f>IF('Рейтинговая таблица организаций'!AA226&lt;1,0,(IF('Рейтинговая таблица организаций'!AA226&lt;5,20,100)))</f>
        <v>0</v>
      </c>
      <c r="AG237" s="49" t="s">
        <v>269</v>
      </c>
      <c r="AH237" s="49">
        <f>'Рейтинговая таблица организаций'!AB226</f>
        <v>0</v>
      </c>
      <c r="AI237" s="49">
        <f>'Рейтинговая таблица организаций'!AC226</f>
        <v>0</v>
      </c>
      <c r="AJ237" s="49" t="s">
        <v>270</v>
      </c>
      <c r="AK237" s="49">
        <f>'Рейтинговая таблица организаций'!AH226</f>
        <v>0</v>
      </c>
      <c r="AL237" s="49">
        <f>'Рейтинговая таблица организаций'!AI226</f>
        <v>0</v>
      </c>
      <c r="AM237" s="49" t="s">
        <v>271</v>
      </c>
      <c r="AN237" s="49">
        <f>'Рейтинговая таблица организаций'!AJ226</f>
        <v>0</v>
      </c>
      <c r="AO237" s="49">
        <f>'Рейтинговая таблица организаций'!AK226</f>
        <v>0</v>
      </c>
      <c r="AP237" s="49" t="s">
        <v>272</v>
      </c>
      <c r="AQ237" s="49">
        <f>'Рейтинговая таблица организаций'!AL226</f>
        <v>0</v>
      </c>
      <c r="AR237" s="49">
        <f>'Рейтинговая таблица организаций'!AM226</f>
        <v>0</v>
      </c>
      <c r="AS237" s="49" t="s">
        <v>273</v>
      </c>
      <c r="AT237" s="49">
        <f>'Рейтинговая таблица организаций'!AR226</f>
        <v>0</v>
      </c>
      <c r="AU237" s="49">
        <f>'Рейтинговая таблица организаций'!AS226</f>
        <v>0</v>
      </c>
      <c r="AV237" s="49" t="s">
        <v>274</v>
      </c>
      <c r="AW237" s="49">
        <f>'Рейтинговая таблица организаций'!AT226</f>
        <v>0</v>
      </c>
      <c r="AX237" s="49">
        <f>'Рейтинговая таблица организаций'!AU226</f>
        <v>0</v>
      </c>
      <c r="AY237" s="49" t="s">
        <v>275</v>
      </c>
      <c r="AZ237" s="49">
        <f>'Рейтинговая таблица организаций'!AV226</f>
        <v>0</v>
      </c>
      <c r="BA237" s="49">
        <f>'Рейтинговая таблица организаций'!AW226</f>
        <v>0</v>
      </c>
    </row>
    <row r="238" spans="1:53" ht="15.75" x14ac:dyDescent="0.25">
      <c r="A238" s="110">
        <f>Лист1!A226</f>
        <v>0</v>
      </c>
      <c r="B238" s="46">
        <f>'для bus.gov.ru'!B227</f>
        <v>0</v>
      </c>
      <c r="C238" s="46">
        <f>'для bus.gov.ru'!C227</f>
        <v>0</v>
      </c>
      <c r="D238" s="46">
        <f>'для bus.gov.ru'!D227</f>
        <v>0</v>
      </c>
      <c r="E238" s="46">
        <f>'для bus.gov.ru'!E227</f>
        <v>0</v>
      </c>
      <c r="F238" s="47" t="s">
        <v>264</v>
      </c>
      <c r="G238" s="48">
        <f>'Рейтинговая таблица организаций'!D227</f>
        <v>0</v>
      </c>
      <c r="H238" s="48">
        <f>'Рейтинговая таблица организаций'!E227</f>
        <v>0</v>
      </c>
      <c r="I238" s="47" t="s">
        <v>265</v>
      </c>
      <c r="J238" s="48">
        <f>'Рейтинговая таблица организаций'!F227</f>
        <v>0</v>
      </c>
      <c r="K238" s="48">
        <f>'Рейтинговая таблица организаций'!G227</f>
        <v>0</v>
      </c>
      <c r="L238" s="49" t="str">
        <f>IF('Рейтинговая таблица организаций'!H227&lt;1,"Отсутствуют или не функционируют дистанционные способы взаимодействия",(IF('Рейтинговая таблица организаций'!H227&lt;4,"В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8" s="49">
        <f>'Рейтинговая таблица организаций'!H227</f>
        <v>0</v>
      </c>
      <c r="N238" s="49">
        <f>IF('Рейтинговая таблица организаций'!H227&lt;1,0,(IF('Рейтинговая таблица организаций'!H227&lt;4,30,100)))</f>
        <v>0</v>
      </c>
      <c r="O238" s="49" t="s">
        <v>266</v>
      </c>
      <c r="P238" s="49">
        <f>'Рейтинговая таблица организаций'!I227</f>
        <v>0</v>
      </c>
      <c r="Q238" s="49">
        <f>'Рейтинговая таблица организаций'!J227</f>
        <v>0</v>
      </c>
      <c r="R238" s="49" t="s">
        <v>267</v>
      </c>
      <c r="S238" s="49">
        <f>'Рейтинговая таблица организаций'!K227</f>
        <v>0</v>
      </c>
      <c r="T238" s="49">
        <f>'Рейтинговая таблица организаций'!L227</f>
        <v>0</v>
      </c>
      <c r="U238" s="49" t="str">
        <f>IF('Рейтинговая таблица организаций'!Q227&lt;1,"Отсутствуют комфортные условия",(IF('Рейтинговая таблица организаций'!Q227&lt;5,"Количество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8" s="49">
        <f>'Рейтинговая таблица организаций'!Q227</f>
        <v>0</v>
      </c>
      <c r="W238" s="49">
        <f>IF('Рейтинговая таблица организаций'!Q227&lt;1,0,(IF('Рейтинговая таблица организаций'!Q227&lt;4,20,100)))</f>
        <v>0</v>
      </c>
      <c r="X238" s="49" t="s">
        <v>268</v>
      </c>
      <c r="Y238" s="49">
        <f>'Рейтинговая таблица организаций'!T227</f>
        <v>0</v>
      </c>
      <c r="Z238" s="49">
        <f>'Рейтинговая таблица организаций'!U227</f>
        <v>0</v>
      </c>
      <c r="AA238" s="49" t="str">
        <f>IF('Рейтинговая таблица организаций'!Z227&lt;1,"Отсутствуют условия доступности для инвалидов",(IF('Рейтинговая таблица организаций'!Z227&lt;5,"Количество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8" s="63">
        <f>'Рейтинговая таблица организаций'!Z227</f>
        <v>0</v>
      </c>
      <c r="AC238" s="49">
        <f>IF('Рейтинговая таблица организаций'!Z227&lt;1,0,(IF('Рейтинговая таблица организаций'!Z227&lt;5,20,100)))</f>
        <v>0</v>
      </c>
      <c r="AD238" s="49" t="str">
        <f>IF('Рейтинговая таблица организаций'!AA227&lt;1,"Отсутствуют условия доступности, позволяющие инвалидам получать услуги наравне с другими",(IF('Рейтинговая таблица организаций'!AA227&lt;5,"Количество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8" s="49">
        <f>'Рейтинговая таблица организаций'!AA227</f>
        <v>0</v>
      </c>
      <c r="AF238" s="49">
        <f>IF('Рейтинговая таблица организаций'!AA227&lt;1,0,(IF('Рейтинговая таблица организаций'!AA227&lt;5,20,100)))</f>
        <v>0</v>
      </c>
      <c r="AG238" s="49" t="s">
        <v>269</v>
      </c>
      <c r="AH238" s="49">
        <f>'Рейтинговая таблица организаций'!AB227</f>
        <v>0</v>
      </c>
      <c r="AI238" s="49">
        <f>'Рейтинговая таблица организаций'!AC227</f>
        <v>0</v>
      </c>
      <c r="AJ238" s="49" t="s">
        <v>270</v>
      </c>
      <c r="AK238" s="49">
        <f>'Рейтинговая таблица организаций'!AH227</f>
        <v>0</v>
      </c>
      <c r="AL238" s="49">
        <f>'Рейтинговая таблица организаций'!AI227</f>
        <v>0</v>
      </c>
      <c r="AM238" s="49" t="s">
        <v>271</v>
      </c>
      <c r="AN238" s="49">
        <f>'Рейтинговая таблица организаций'!AJ227</f>
        <v>0</v>
      </c>
      <c r="AO238" s="49">
        <f>'Рейтинговая таблица организаций'!AK227</f>
        <v>0</v>
      </c>
      <c r="AP238" s="49" t="s">
        <v>272</v>
      </c>
      <c r="AQ238" s="49">
        <f>'Рейтинговая таблица организаций'!AL227</f>
        <v>0</v>
      </c>
      <c r="AR238" s="49">
        <f>'Рейтинговая таблица организаций'!AM227</f>
        <v>0</v>
      </c>
      <c r="AS238" s="49" t="s">
        <v>273</v>
      </c>
      <c r="AT238" s="49">
        <f>'Рейтинговая таблица организаций'!AR227</f>
        <v>0</v>
      </c>
      <c r="AU238" s="49">
        <f>'Рейтинговая таблица организаций'!AS227</f>
        <v>0</v>
      </c>
      <c r="AV238" s="49" t="s">
        <v>274</v>
      </c>
      <c r="AW238" s="49">
        <f>'Рейтинговая таблица организаций'!AT227</f>
        <v>0</v>
      </c>
      <c r="AX238" s="49">
        <f>'Рейтинговая таблица организаций'!AU227</f>
        <v>0</v>
      </c>
      <c r="AY238" s="49" t="s">
        <v>275</v>
      </c>
      <c r="AZ238" s="49">
        <f>'Рейтинговая таблица организаций'!AV227</f>
        <v>0</v>
      </c>
      <c r="BA238" s="49">
        <f>'Рейтинговая таблица организаций'!AW227</f>
        <v>0</v>
      </c>
    </row>
    <row r="239" spans="1:53" ht="15.75" x14ac:dyDescent="0.25">
      <c r="A239" s="110">
        <f>Лист1!A227</f>
        <v>0</v>
      </c>
      <c r="B239" s="46">
        <f>'для bus.gov.ru'!B228</f>
        <v>0</v>
      </c>
      <c r="C239" s="46">
        <f>'для bus.gov.ru'!C228</f>
        <v>0</v>
      </c>
      <c r="D239" s="46">
        <f>'для bus.gov.ru'!D228</f>
        <v>0</v>
      </c>
      <c r="E239" s="46">
        <f>'для bus.gov.ru'!E228</f>
        <v>0</v>
      </c>
      <c r="F239" s="47" t="s">
        <v>264</v>
      </c>
      <c r="G239" s="48">
        <f>'Рейтинговая таблица организаций'!D228</f>
        <v>0</v>
      </c>
      <c r="H239" s="48">
        <f>'Рейтинговая таблица организаций'!E228</f>
        <v>0</v>
      </c>
      <c r="I239" s="47" t="s">
        <v>265</v>
      </c>
      <c r="J239" s="48">
        <f>'Рейтинговая таблица организаций'!F228</f>
        <v>0</v>
      </c>
      <c r="K239" s="48">
        <f>'Рейтинговая таблица организаций'!G228</f>
        <v>0</v>
      </c>
      <c r="L239" s="49" t="str">
        <f>IF('Рейтинговая таблица организаций'!H228&lt;1,"Отсутствуют или не функционируют дистанционные способы взаимодействия",(IF('Рейтинговая таблица организаций'!H228&lt;4,"В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39" s="49">
        <f>'Рейтинговая таблица организаций'!H228</f>
        <v>0</v>
      </c>
      <c r="N239" s="49">
        <f>IF('Рейтинговая таблица организаций'!H228&lt;1,0,(IF('Рейтинговая таблица организаций'!H228&lt;4,30,100)))</f>
        <v>0</v>
      </c>
      <c r="O239" s="49" t="s">
        <v>266</v>
      </c>
      <c r="P239" s="49">
        <f>'Рейтинговая таблица организаций'!I228</f>
        <v>0</v>
      </c>
      <c r="Q239" s="49">
        <f>'Рейтинговая таблица организаций'!J228</f>
        <v>0</v>
      </c>
      <c r="R239" s="49" t="s">
        <v>267</v>
      </c>
      <c r="S239" s="49">
        <f>'Рейтинговая таблица организаций'!K228</f>
        <v>0</v>
      </c>
      <c r="T239" s="49">
        <f>'Рейтинговая таблица организаций'!L228</f>
        <v>0</v>
      </c>
      <c r="U239" s="49" t="str">
        <f>IF('Рейтинговая таблица организаций'!Q228&lt;1,"Отсутствуют комфортные условия",(IF('Рейтинговая таблица организаций'!Q228&lt;5,"Количество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39" s="49">
        <f>'Рейтинговая таблица организаций'!Q228</f>
        <v>0</v>
      </c>
      <c r="W239" s="49">
        <f>IF('Рейтинговая таблица организаций'!Q228&lt;1,0,(IF('Рейтинговая таблица организаций'!Q228&lt;4,20,100)))</f>
        <v>0</v>
      </c>
      <c r="X239" s="49" t="s">
        <v>268</v>
      </c>
      <c r="Y239" s="49">
        <f>'Рейтинговая таблица организаций'!T228</f>
        <v>0</v>
      </c>
      <c r="Z239" s="49">
        <f>'Рейтинговая таблица организаций'!U228</f>
        <v>0</v>
      </c>
      <c r="AA239" s="49" t="str">
        <f>IF('Рейтинговая таблица организаций'!Z228&lt;1,"Отсутствуют условия доступности для инвалидов",(IF('Рейтинговая таблица организаций'!Z228&lt;5,"Количество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39" s="63">
        <f>'Рейтинговая таблица организаций'!Z228</f>
        <v>0</v>
      </c>
      <c r="AC239" s="49">
        <f>IF('Рейтинговая таблица организаций'!Z228&lt;1,0,(IF('Рейтинговая таблица организаций'!Z228&lt;5,20,100)))</f>
        <v>0</v>
      </c>
      <c r="AD239" s="49" t="str">
        <f>IF('Рейтинговая таблица организаций'!AA228&lt;1,"Отсутствуют условия доступности, позволяющие инвалидам получать услуги наравне с другими",(IF('Рейтинговая таблица организаций'!AA228&lt;5,"Количество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39" s="49">
        <f>'Рейтинговая таблица организаций'!AA228</f>
        <v>0</v>
      </c>
      <c r="AF239" s="49">
        <f>IF('Рейтинговая таблица организаций'!AA228&lt;1,0,(IF('Рейтинговая таблица организаций'!AA228&lt;5,20,100)))</f>
        <v>0</v>
      </c>
      <c r="AG239" s="49" t="s">
        <v>269</v>
      </c>
      <c r="AH239" s="49">
        <f>'Рейтинговая таблица организаций'!AB228</f>
        <v>0</v>
      </c>
      <c r="AI239" s="49">
        <f>'Рейтинговая таблица организаций'!AC228</f>
        <v>0</v>
      </c>
      <c r="AJ239" s="49" t="s">
        <v>270</v>
      </c>
      <c r="AK239" s="49">
        <f>'Рейтинговая таблица организаций'!AH228</f>
        <v>0</v>
      </c>
      <c r="AL239" s="49">
        <f>'Рейтинговая таблица организаций'!AI228</f>
        <v>0</v>
      </c>
      <c r="AM239" s="49" t="s">
        <v>271</v>
      </c>
      <c r="AN239" s="49">
        <f>'Рейтинговая таблица организаций'!AJ228</f>
        <v>0</v>
      </c>
      <c r="AO239" s="49">
        <f>'Рейтинговая таблица организаций'!AK228</f>
        <v>0</v>
      </c>
      <c r="AP239" s="49" t="s">
        <v>272</v>
      </c>
      <c r="AQ239" s="49">
        <f>'Рейтинговая таблица организаций'!AL228</f>
        <v>0</v>
      </c>
      <c r="AR239" s="49">
        <f>'Рейтинговая таблица организаций'!AM228</f>
        <v>0</v>
      </c>
      <c r="AS239" s="49" t="s">
        <v>273</v>
      </c>
      <c r="AT239" s="49">
        <f>'Рейтинговая таблица организаций'!AR228</f>
        <v>0</v>
      </c>
      <c r="AU239" s="49">
        <f>'Рейтинговая таблица организаций'!AS228</f>
        <v>0</v>
      </c>
      <c r="AV239" s="49" t="s">
        <v>274</v>
      </c>
      <c r="AW239" s="49">
        <f>'Рейтинговая таблица организаций'!AT228</f>
        <v>0</v>
      </c>
      <c r="AX239" s="49">
        <f>'Рейтинговая таблица организаций'!AU228</f>
        <v>0</v>
      </c>
      <c r="AY239" s="49" t="s">
        <v>275</v>
      </c>
      <c r="AZ239" s="49">
        <f>'Рейтинговая таблица организаций'!AV228</f>
        <v>0</v>
      </c>
      <c r="BA239" s="49">
        <f>'Рейтинговая таблица организаций'!AW228</f>
        <v>0</v>
      </c>
    </row>
    <row r="240" spans="1:53" ht="15.75" x14ac:dyDescent="0.25">
      <c r="A240" s="110">
        <f>Лист1!A228</f>
        <v>0</v>
      </c>
      <c r="B240" s="46">
        <f>'для bus.gov.ru'!B229</f>
        <v>0</v>
      </c>
      <c r="C240" s="46">
        <f>'для bus.gov.ru'!C229</f>
        <v>0</v>
      </c>
      <c r="D240" s="46">
        <f>'для bus.gov.ru'!D229</f>
        <v>0</v>
      </c>
      <c r="E240" s="46">
        <f>'для bus.gov.ru'!E229</f>
        <v>0</v>
      </c>
      <c r="F240" s="47" t="s">
        <v>264</v>
      </c>
      <c r="G240" s="48">
        <f>'Рейтинговая таблица организаций'!D229</f>
        <v>0</v>
      </c>
      <c r="H240" s="48">
        <f>'Рейтинговая таблица организаций'!E229</f>
        <v>0</v>
      </c>
      <c r="I240" s="47" t="s">
        <v>265</v>
      </c>
      <c r="J240" s="48">
        <f>'Рейтинговая таблица организаций'!F229</f>
        <v>0</v>
      </c>
      <c r="K240" s="48">
        <f>'Рейтинговая таблица организаций'!G229</f>
        <v>0</v>
      </c>
      <c r="L240" s="49" t="str">
        <f>IF('Рейтинговая таблица организаций'!H229&lt;1,"Отсутствуют или не функционируют дистанционные способы взаимодействия",(IF('Рейтинговая таблица организаций'!H229&lt;4,"В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0" s="49">
        <f>'Рейтинговая таблица организаций'!H229</f>
        <v>0</v>
      </c>
      <c r="N240" s="49">
        <f>IF('Рейтинговая таблица организаций'!H229&lt;1,0,(IF('Рейтинговая таблица организаций'!H229&lt;4,30,100)))</f>
        <v>0</v>
      </c>
      <c r="O240" s="49" t="s">
        <v>266</v>
      </c>
      <c r="P240" s="49">
        <f>'Рейтинговая таблица организаций'!I229</f>
        <v>0</v>
      </c>
      <c r="Q240" s="49">
        <f>'Рейтинговая таблица организаций'!J229</f>
        <v>0</v>
      </c>
      <c r="R240" s="49" t="s">
        <v>267</v>
      </c>
      <c r="S240" s="49">
        <f>'Рейтинговая таблица организаций'!K229</f>
        <v>0</v>
      </c>
      <c r="T240" s="49">
        <f>'Рейтинговая таблица организаций'!L229</f>
        <v>0</v>
      </c>
      <c r="U240" s="49" t="str">
        <f>IF('Рейтинговая таблица организаций'!Q229&lt;1,"Отсутствуют комфортные условия",(IF('Рейтинговая таблица организаций'!Q229&lt;5,"Количество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0" s="49">
        <f>'Рейтинговая таблица организаций'!Q229</f>
        <v>0</v>
      </c>
      <c r="W240" s="49">
        <f>IF('Рейтинговая таблица организаций'!Q229&lt;1,0,(IF('Рейтинговая таблица организаций'!Q229&lt;4,20,100)))</f>
        <v>0</v>
      </c>
      <c r="X240" s="49" t="s">
        <v>268</v>
      </c>
      <c r="Y240" s="49">
        <f>'Рейтинговая таблица организаций'!T229</f>
        <v>0</v>
      </c>
      <c r="Z240" s="49">
        <f>'Рейтинговая таблица организаций'!U229</f>
        <v>0</v>
      </c>
      <c r="AA240" s="49" t="str">
        <f>IF('Рейтинговая таблица организаций'!Z229&lt;1,"Отсутствуют условия доступности для инвалидов",(IF('Рейтинговая таблица организаций'!Z229&lt;5,"Количество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0" s="63">
        <f>'Рейтинговая таблица организаций'!Z229</f>
        <v>0</v>
      </c>
      <c r="AC240" s="49">
        <f>IF('Рейтинговая таблица организаций'!Z229&lt;1,0,(IF('Рейтинговая таблица организаций'!Z229&lt;5,20,100)))</f>
        <v>0</v>
      </c>
      <c r="AD240" s="49" t="str">
        <f>IF('Рейтинговая таблица организаций'!AA229&lt;1,"Отсутствуют условия доступности, позволяющие инвалидам получать услуги наравне с другими",(IF('Рейтинговая таблица организаций'!AA229&lt;5,"Количество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0" s="49">
        <f>'Рейтинговая таблица организаций'!AA229</f>
        <v>0</v>
      </c>
      <c r="AF240" s="49">
        <f>IF('Рейтинговая таблица организаций'!AA229&lt;1,0,(IF('Рейтинговая таблица организаций'!AA229&lt;5,20,100)))</f>
        <v>0</v>
      </c>
      <c r="AG240" s="49" t="s">
        <v>269</v>
      </c>
      <c r="AH240" s="49">
        <f>'Рейтинговая таблица организаций'!AB229</f>
        <v>0</v>
      </c>
      <c r="AI240" s="49">
        <f>'Рейтинговая таблица организаций'!AC229</f>
        <v>0</v>
      </c>
      <c r="AJ240" s="49" t="s">
        <v>270</v>
      </c>
      <c r="AK240" s="49">
        <f>'Рейтинговая таблица организаций'!AH229</f>
        <v>0</v>
      </c>
      <c r="AL240" s="49">
        <f>'Рейтинговая таблица организаций'!AI229</f>
        <v>0</v>
      </c>
      <c r="AM240" s="49" t="s">
        <v>271</v>
      </c>
      <c r="AN240" s="49">
        <f>'Рейтинговая таблица организаций'!AJ229</f>
        <v>0</v>
      </c>
      <c r="AO240" s="49">
        <f>'Рейтинговая таблица организаций'!AK229</f>
        <v>0</v>
      </c>
      <c r="AP240" s="49" t="s">
        <v>272</v>
      </c>
      <c r="AQ240" s="49">
        <f>'Рейтинговая таблица организаций'!AL229</f>
        <v>0</v>
      </c>
      <c r="AR240" s="49">
        <f>'Рейтинговая таблица организаций'!AM229</f>
        <v>0</v>
      </c>
      <c r="AS240" s="49" t="s">
        <v>273</v>
      </c>
      <c r="AT240" s="49">
        <f>'Рейтинговая таблица организаций'!AR229</f>
        <v>0</v>
      </c>
      <c r="AU240" s="49">
        <f>'Рейтинговая таблица организаций'!AS229</f>
        <v>0</v>
      </c>
      <c r="AV240" s="49" t="s">
        <v>274</v>
      </c>
      <c r="AW240" s="49">
        <f>'Рейтинговая таблица организаций'!AT229</f>
        <v>0</v>
      </c>
      <c r="AX240" s="49">
        <f>'Рейтинговая таблица организаций'!AU229</f>
        <v>0</v>
      </c>
      <c r="AY240" s="49" t="s">
        <v>275</v>
      </c>
      <c r="AZ240" s="49">
        <f>'Рейтинговая таблица организаций'!AV229</f>
        <v>0</v>
      </c>
      <c r="BA240" s="49">
        <f>'Рейтинговая таблица организаций'!AW229</f>
        <v>0</v>
      </c>
    </row>
    <row r="241" spans="1:53" ht="15.75" x14ac:dyDescent="0.25">
      <c r="A241" s="110">
        <f>Лист1!A229</f>
        <v>0</v>
      </c>
      <c r="B241" s="46">
        <f>'для bus.gov.ru'!B230</f>
        <v>0</v>
      </c>
      <c r="C241" s="46">
        <f>'для bus.gov.ru'!C230</f>
        <v>0</v>
      </c>
      <c r="D241" s="46">
        <f>'для bus.gov.ru'!D230</f>
        <v>0</v>
      </c>
      <c r="E241" s="46">
        <f>'для bus.gov.ru'!E230</f>
        <v>0</v>
      </c>
      <c r="F241" s="47" t="s">
        <v>264</v>
      </c>
      <c r="G241" s="48">
        <f>'Рейтинговая таблица организаций'!D230</f>
        <v>0</v>
      </c>
      <c r="H241" s="48">
        <f>'Рейтинговая таблица организаций'!E230</f>
        <v>0</v>
      </c>
      <c r="I241" s="47" t="s">
        <v>265</v>
      </c>
      <c r="J241" s="48">
        <f>'Рейтинговая таблица организаций'!F230</f>
        <v>0</v>
      </c>
      <c r="K241" s="48">
        <f>'Рейтинговая таблица организаций'!G230</f>
        <v>0</v>
      </c>
      <c r="L241" s="49" t="str">
        <f>IF('Рейтинговая таблица организаций'!H230&lt;1,"Отсутствуют или не функционируют дистанционные способы взаимодействия",(IF('Рейтинговая таблица организаций'!H230&lt;4,"В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1" s="49">
        <f>'Рейтинговая таблица организаций'!H230</f>
        <v>0</v>
      </c>
      <c r="N241" s="49">
        <f>IF('Рейтинговая таблица организаций'!H230&lt;1,0,(IF('Рейтинговая таблица организаций'!H230&lt;4,30,100)))</f>
        <v>0</v>
      </c>
      <c r="O241" s="49" t="s">
        <v>266</v>
      </c>
      <c r="P241" s="49">
        <f>'Рейтинговая таблица организаций'!I230</f>
        <v>0</v>
      </c>
      <c r="Q241" s="49">
        <f>'Рейтинговая таблица организаций'!J230</f>
        <v>0</v>
      </c>
      <c r="R241" s="49" t="s">
        <v>267</v>
      </c>
      <c r="S241" s="49">
        <f>'Рейтинговая таблица организаций'!K230</f>
        <v>0</v>
      </c>
      <c r="T241" s="49">
        <f>'Рейтинговая таблица организаций'!L230</f>
        <v>0</v>
      </c>
      <c r="U241" s="49" t="str">
        <f>IF('Рейтинговая таблица организаций'!Q230&lt;1,"Отсутствуют комфортные условия",(IF('Рейтинговая таблица организаций'!Q230&lt;5,"Количество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1" s="49">
        <f>'Рейтинговая таблица организаций'!Q230</f>
        <v>0</v>
      </c>
      <c r="W241" s="49">
        <f>IF('Рейтинговая таблица организаций'!Q230&lt;1,0,(IF('Рейтинговая таблица организаций'!Q230&lt;4,20,100)))</f>
        <v>0</v>
      </c>
      <c r="X241" s="49" t="s">
        <v>268</v>
      </c>
      <c r="Y241" s="49">
        <f>'Рейтинговая таблица организаций'!T230</f>
        <v>0</v>
      </c>
      <c r="Z241" s="49">
        <f>'Рейтинговая таблица организаций'!U230</f>
        <v>0</v>
      </c>
      <c r="AA241" s="49" t="str">
        <f>IF('Рейтинговая таблица организаций'!Z230&lt;1,"Отсутствуют условия доступности для инвалидов",(IF('Рейтинговая таблица организаций'!Z230&lt;5,"Количество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1" s="63">
        <f>'Рейтинговая таблица организаций'!Z230</f>
        <v>0</v>
      </c>
      <c r="AC241" s="49">
        <f>IF('Рейтинговая таблица организаций'!Z230&lt;1,0,(IF('Рейтинговая таблица организаций'!Z230&lt;5,20,100)))</f>
        <v>0</v>
      </c>
      <c r="AD241" s="49" t="str">
        <f>IF('Рейтинговая таблица организаций'!AA230&lt;1,"Отсутствуют условия доступности, позволяющие инвалидам получать услуги наравне с другими",(IF('Рейтинговая таблица организаций'!AA230&lt;5,"Количество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1" s="49">
        <f>'Рейтинговая таблица организаций'!AA230</f>
        <v>0</v>
      </c>
      <c r="AF241" s="49">
        <f>IF('Рейтинговая таблица организаций'!AA230&lt;1,0,(IF('Рейтинговая таблица организаций'!AA230&lt;5,20,100)))</f>
        <v>0</v>
      </c>
      <c r="AG241" s="49" t="s">
        <v>269</v>
      </c>
      <c r="AH241" s="49">
        <f>'Рейтинговая таблица организаций'!AB230</f>
        <v>0</v>
      </c>
      <c r="AI241" s="49">
        <f>'Рейтинговая таблица организаций'!AC230</f>
        <v>0</v>
      </c>
      <c r="AJ241" s="49" t="s">
        <v>270</v>
      </c>
      <c r="AK241" s="49">
        <f>'Рейтинговая таблица организаций'!AH230</f>
        <v>0</v>
      </c>
      <c r="AL241" s="49">
        <f>'Рейтинговая таблица организаций'!AI230</f>
        <v>0</v>
      </c>
      <c r="AM241" s="49" t="s">
        <v>271</v>
      </c>
      <c r="AN241" s="49">
        <f>'Рейтинговая таблица организаций'!AJ230</f>
        <v>0</v>
      </c>
      <c r="AO241" s="49">
        <f>'Рейтинговая таблица организаций'!AK230</f>
        <v>0</v>
      </c>
      <c r="AP241" s="49" t="s">
        <v>272</v>
      </c>
      <c r="AQ241" s="49">
        <f>'Рейтинговая таблица организаций'!AL230</f>
        <v>0</v>
      </c>
      <c r="AR241" s="49">
        <f>'Рейтинговая таблица организаций'!AM230</f>
        <v>0</v>
      </c>
      <c r="AS241" s="49" t="s">
        <v>273</v>
      </c>
      <c r="AT241" s="49">
        <f>'Рейтинговая таблица организаций'!AR230</f>
        <v>0</v>
      </c>
      <c r="AU241" s="49">
        <f>'Рейтинговая таблица организаций'!AS230</f>
        <v>0</v>
      </c>
      <c r="AV241" s="49" t="s">
        <v>274</v>
      </c>
      <c r="AW241" s="49">
        <f>'Рейтинговая таблица организаций'!AT230</f>
        <v>0</v>
      </c>
      <c r="AX241" s="49">
        <f>'Рейтинговая таблица организаций'!AU230</f>
        <v>0</v>
      </c>
      <c r="AY241" s="49" t="s">
        <v>275</v>
      </c>
      <c r="AZ241" s="49">
        <f>'Рейтинговая таблица организаций'!AV230</f>
        <v>0</v>
      </c>
      <c r="BA241" s="49">
        <f>'Рейтинговая таблица организаций'!AW230</f>
        <v>0</v>
      </c>
    </row>
    <row r="242" spans="1:53" ht="15.75" x14ac:dyDescent="0.25">
      <c r="A242" s="110">
        <f>Лист1!A230</f>
        <v>0</v>
      </c>
      <c r="B242" s="46">
        <f>'для bus.gov.ru'!B231</f>
        <v>0</v>
      </c>
      <c r="C242" s="46">
        <f>'для bus.gov.ru'!C231</f>
        <v>0</v>
      </c>
      <c r="D242" s="46">
        <f>'для bus.gov.ru'!D231</f>
        <v>0</v>
      </c>
      <c r="E242" s="46">
        <f>'для bus.gov.ru'!E231</f>
        <v>0</v>
      </c>
      <c r="F242" s="47" t="s">
        <v>264</v>
      </c>
      <c r="G242" s="48">
        <f>'Рейтинговая таблица организаций'!D231</f>
        <v>0</v>
      </c>
      <c r="H242" s="48">
        <f>'Рейтинговая таблица организаций'!E231</f>
        <v>0</v>
      </c>
      <c r="I242" s="47" t="s">
        <v>265</v>
      </c>
      <c r="J242" s="48">
        <f>'Рейтинговая таблица организаций'!F231</f>
        <v>0</v>
      </c>
      <c r="K242" s="48">
        <f>'Рейтинговая таблица организаций'!G231</f>
        <v>0</v>
      </c>
      <c r="L242" s="49" t="str">
        <f>IF('Рейтинговая таблица организаций'!H231&lt;1,"Отсутствуют или не функционируют дистанционные способы взаимодействия",(IF('Рейтинговая таблица организаций'!H231&lt;4,"В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2" s="49">
        <f>'Рейтинговая таблица организаций'!H231</f>
        <v>0</v>
      </c>
      <c r="N242" s="49">
        <f>IF('Рейтинговая таблица организаций'!H231&lt;1,0,(IF('Рейтинговая таблица организаций'!H231&lt;4,30,100)))</f>
        <v>0</v>
      </c>
      <c r="O242" s="49" t="s">
        <v>266</v>
      </c>
      <c r="P242" s="49">
        <f>'Рейтинговая таблица организаций'!I231</f>
        <v>0</v>
      </c>
      <c r="Q242" s="49">
        <f>'Рейтинговая таблица организаций'!J231</f>
        <v>0</v>
      </c>
      <c r="R242" s="49" t="s">
        <v>267</v>
      </c>
      <c r="S242" s="49">
        <f>'Рейтинговая таблица организаций'!K231</f>
        <v>0</v>
      </c>
      <c r="T242" s="49">
        <f>'Рейтинговая таблица организаций'!L231</f>
        <v>0</v>
      </c>
      <c r="U242" s="49" t="str">
        <f>IF('Рейтинговая таблица организаций'!Q231&lt;1,"Отсутствуют комфортные условия",(IF('Рейтинговая таблица организаций'!Q231&lt;5,"Количество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2" s="49">
        <f>'Рейтинговая таблица организаций'!Q231</f>
        <v>0</v>
      </c>
      <c r="W242" s="49">
        <f>IF('Рейтинговая таблица организаций'!Q231&lt;1,0,(IF('Рейтинговая таблица организаций'!Q231&lt;4,20,100)))</f>
        <v>0</v>
      </c>
      <c r="X242" s="49" t="s">
        <v>268</v>
      </c>
      <c r="Y242" s="49">
        <f>'Рейтинговая таблица организаций'!T231</f>
        <v>0</v>
      </c>
      <c r="Z242" s="49">
        <f>'Рейтинговая таблица организаций'!U231</f>
        <v>0</v>
      </c>
      <c r="AA242" s="49" t="str">
        <f>IF('Рейтинговая таблица организаций'!Z231&lt;1,"Отсутствуют условия доступности для инвалидов",(IF('Рейтинговая таблица организаций'!Z231&lt;5,"Количество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2" s="63">
        <f>'Рейтинговая таблица организаций'!Z231</f>
        <v>0</v>
      </c>
      <c r="AC242" s="49">
        <f>IF('Рейтинговая таблица организаций'!Z231&lt;1,0,(IF('Рейтинговая таблица организаций'!Z231&lt;5,20,100)))</f>
        <v>0</v>
      </c>
      <c r="AD242" s="49" t="str">
        <f>IF('Рейтинговая таблица организаций'!AA231&lt;1,"Отсутствуют условия доступности, позволяющие инвалидам получать услуги наравне с другими",(IF('Рейтинговая таблица организаций'!AA231&lt;5,"Количество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2" s="49">
        <f>'Рейтинговая таблица организаций'!AA231</f>
        <v>0</v>
      </c>
      <c r="AF242" s="49">
        <f>IF('Рейтинговая таблица организаций'!AA231&lt;1,0,(IF('Рейтинговая таблица организаций'!AA231&lt;5,20,100)))</f>
        <v>0</v>
      </c>
      <c r="AG242" s="49" t="s">
        <v>269</v>
      </c>
      <c r="AH242" s="49">
        <f>'Рейтинговая таблица организаций'!AB231</f>
        <v>0</v>
      </c>
      <c r="AI242" s="49">
        <f>'Рейтинговая таблица организаций'!AC231</f>
        <v>0</v>
      </c>
      <c r="AJ242" s="49" t="s">
        <v>270</v>
      </c>
      <c r="AK242" s="49">
        <f>'Рейтинговая таблица организаций'!AH231</f>
        <v>0</v>
      </c>
      <c r="AL242" s="49">
        <f>'Рейтинговая таблица организаций'!AI231</f>
        <v>0</v>
      </c>
      <c r="AM242" s="49" t="s">
        <v>271</v>
      </c>
      <c r="AN242" s="49">
        <f>'Рейтинговая таблица организаций'!AJ231</f>
        <v>0</v>
      </c>
      <c r="AO242" s="49">
        <f>'Рейтинговая таблица организаций'!AK231</f>
        <v>0</v>
      </c>
      <c r="AP242" s="49" t="s">
        <v>272</v>
      </c>
      <c r="AQ242" s="49">
        <f>'Рейтинговая таблица организаций'!AL231</f>
        <v>0</v>
      </c>
      <c r="AR242" s="49">
        <f>'Рейтинговая таблица организаций'!AM231</f>
        <v>0</v>
      </c>
      <c r="AS242" s="49" t="s">
        <v>273</v>
      </c>
      <c r="AT242" s="49">
        <f>'Рейтинговая таблица организаций'!AR231</f>
        <v>0</v>
      </c>
      <c r="AU242" s="49">
        <f>'Рейтинговая таблица организаций'!AS231</f>
        <v>0</v>
      </c>
      <c r="AV242" s="49" t="s">
        <v>274</v>
      </c>
      <c r="AW242" s="49">
        <f>'Рейтинговая таблица организаций'!AT231</f>
        <v>0</v>
      </c>
      <c r="AX242" s="49">
        <f>'Рейтинговая таблица организаций'!AU231</f>
        <v>0</v>
      </c>
      <c r="AY242" s="49" t="s">
        <v>275</v>
      </c>
      <c r="AZ242" s="49">
        <f>'Рейтинговая таблица организаций'!AV231</f>
        <v>0</v>
      </c>
      <c r="BA242" s="49">
        <f>'Рейтинговая таблица организаций'!AW231</f>
        <v>0</v>
      </c>
    </row>
    <row r="243" spans="1:53" ht="15.75" x14ac:dyDescent="0.25">
      <c r="A243" s="110">
        <f>Лист1!A231</f>
        <v>0</v>
      </c>
      <c r="B243" s="46">
        <f>'для bus.gov.ru'!B232</f>
        <v>0</v>
      </c>
      <c r="C243" s="46">
        <f>'для bus.gov.ru'!C232</f>
        <v>0</v>
      </c>
      <c r="D243" s="46">
        <f>'для bus.gov.ru'!D232</f>
        <v>0</v>
      </c>
      <c r="E243" s="46">
        <f>'для bus.gov.ru'!E232</f>
        <v>0</v>
      </c>
      <c r="F243" s="47" t="s">
        <v>264</v>
      </c>
      <c r="G243" s="48">
        <f>'Рейтинговая таблица организаций'!D232</f>
        <v>0</v>
      </c>
      <c r="H243" s="48">
        <f>'Рейтинговая таблица организаций'!E232</f>
        <v>0</v>
      </c>
      <c r="I243" s="47" t="s">
        <v>265</v>
      </c>
      <c r="J243" s="48">
        <f>'Рейтинговая таблица организаций'!F232</f>
        <v>0</v>
      </c>
      <c r="K243" s="48">
        <f>'Рейтинговая таблица организаций'!G232</f>
        <v>0</v>
      </c>
      <c r="L243" s="49" t="str">
        <f>IF('Рейтинговая таблица организаций'!H232&lt;1,"Отсутствуют или не функционируют дистанционные способы взаимодействия",(IF('Рейтинговая таблица организаций'!H232&lt;4,"В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3" s="49">
        <f>'Рейтинговая таблица организаций'!H232</f>
        <v>0</v>
      </c>
      <c r="N243" s="49">
        <f>IF('Рейтинговая таблица организаций'!H232&lt;1,0,(IF('Рейтинговая таблица организаций'!H232&lt;4,30,100)))</f>
        <v>0</v>
      </c>
      <c r="O243" s="49" t="s">
        <v>266</v>
      </c>
      <c r="P243" s="49">
        <f>'Рейтинговая таблица организаций'!I232</f>
        <v>0</v>
      </c>
      <c r="Q243" s="49">
        <f>'Рейтинговая таблица организаций'!J232</f>
        <v>0</v>
      </c>
      <c r="R243" s="49" t="s">
        <v>267</v>
      </c>
      <c r="S243" s="49">
        <f>'Рейтинговая таблица организаций'!K232</f>
        <v>0</v>
      </c>
      <c r="T243" s="49">
        <f>'Рейтинговая таблица организаций'!L232</f>
        <v>0</v>
      </c>
      <c r="U243" s="49" t="str">
        <f>IF('Рейтинговая таблица организаций'!Q232&lt;1,"Отсутствуют комфортные условия",(IF('Рейтинговая таблица организаций'!Q232&lt;5,"Количество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3" s="49">
        <f>'Рейтинговая таблица организаций'!Q232</f>
        <v>0</v>
      </c>
      <c r="W243" s="49">
        <f>IF('Рейтинговая таблица организаций'!Q232&lt;1,0,(IF('Рейтинговая таблица организаций'!Q232&lt;4,20,100)))</f>
        <v>0</v>
      </c>
      <c r="X243" s="49" t="s">
        <v>268</v>
      </c>
      <c r="Y243" s="49">
        <f>'Рейтинговая таблица организаций'!T232</f>
        <v>0</v>
      </c>
      <c r="Z243" s="49">
        <f>'Рейтинговая таблица организаций'!U232</f>
        <v>0</v>
      </c>
      <c r="AA243" s="49" t="str">
        <f>IF('Рейтинговая таблица организаций'!Z232&lt;1,"Отсутствуют условия доступности для инвалидов",(IF('Рейтинговая таблица организаций'!Z232&lt;5,"Количество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3" s="63">
        <f>'Рейтинговая таблица организаций'!Z232</f>
        <v>0</v>
      </c>
      <c r="AC243" s="49">
        <f>IF('Рейтинговая таблица организаций'!Z232&lt;1,0,(IF('Рейтинговая таблица организаций'!Z232&lt;5,20,100)))</f>
        <v>0</v>
      </c>
      <c r="AD243" s="49" t="str">
        <f>IF('Рейтинговая таблица организаций'!AA232&lt;1,"Отсутствуют условия доступности, позволяющие инвалидам получать услуги наравне с другими",(IF('Рейтинговая таблица организаций'!AA232&lt;5,"Количество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3" s="49">
        <f>'Рейтинговая таблица организаций'!AA232</f>
        <v>0</v>
      </c>
      <c r="AF243" s="49">
        <f>IF('Рейтинговая таблица организаций'!AA232&lt;1,0,(IF('Рейтинговая таблица организаций'!AA232&lt;5,20,100)))</f>
        <v>0</v>
      </c>
      <c r="AG243" s="49" t="s">
        <v>269</v>
      </c>
      <c r="AH243" s="49">
        <f>'Рейтинговая таблица организаций'!AB232</f>
        <v>0</v>
      </c>
      <c r="AI243" s="49">
        <f>'Рейтинговая таблица организаций'!AC232</f>
        <v>0</v>
      </c>
      <c r="AJ243" s="49" t="s">
        <v>270</v>
      </c>
      <c r="AK243" s="49">
        <f>'Рейтинговая таблица организаций'!AH232</f>
        <v>0</v>
      </c>
      <c r="AL243" s="49">
        <f>'Рейтинговая таблица организаций'!AI232</f>
        <v>0</v>
      </c>
      <c r="AM243" s="49" t="s">
        <v>271</v>
      </c>
      <c r="AN243" s="49">
        <f>'Рейтинговая таблица организаций'!AJ232</f>
        <v>0</v>
      </c>
      <c r="AO243" s="49">
        <f>'Рейтинговая таблица организаций'!AK232</f>
        <v>0</v>
      </c>
      <c r="AP243" s="49" t="s">
        <v>272</v>
      </c>
      <c r="AQ243" s="49">
        <f>'Рейтинговая таблица организаций'!AL232</f>
        <v>0</v>
      </c>
      <c r="AR243" s="49">
        <f>'Рейтинговая таблица организаций'!AM232</f>
        <v>0</v>
      </c>
      <c r="AS243" s="49" t="s">
        <v>273</v>
      </c>
      <c r="AT243" s="49">
        <f>'Рейтинговая таблица организаций'!AR232</f>
        <v>0</v>
      </c>
      <c r="AU243" s="49">
        <f>'Рейтинговая таблица организаций'!AS232</f>
        <v>0</v>
      </c>
      <c r="AV243" s="49" t="s">
        <v>274</v>
      </c>
      <c r="AW243" s="49">
        <f>'Рейтинговая таблица организаций'!AT232</f>
        <v>0</v>
      </c>
      <c r="AX243" s="49">
        <f>'Рейтинговая таблица организаций'!AU232</f>
        <v>0</v>
      </c>
      <c r="AY243" s="49" t="s">
        <v>275</v>
      </c>
      <c r="AZ243" s="49">
        <f>'Рейтинговая таблица организаций'!AV232</f>
        <v>0</v>
      </c>
      <c r="BA243" s="49">
        <f>'Рейтинговая таблица организаций'!AW232</f>
        <v>0</v>
      </c>
    </row>
    <row r="244" spans="1:53" ht="15.75" x14ac:dyDescent="0.25">
      <c r="A244" s="110">
        <f>Лист1!A232</f>
        <v>0</v>
      </c>
      <c r="B244" s="46">
        <f>'для bus.gov.ru'!B233</f>
        <v>0</v>
      </c>
      <c r="C244" s="46">
        <f>'для bus.gov.ru'!C233</f>
        <v>0</v>
      </c>
      <c r="D244" s="46">
        <f>'для bus.gov.ru'!D233</f>
        <v>0</v>
      </c>
      <c r="E244" s="46">
        <f>'для bus.gov.ru'!E233</f>
        <v>0</v>
      </c>
      <c r="F244" s="47" t="s">
        <v>264</v>
      </c>
      <c r="G244" s="48">
        <f>'Рейтинговая таблица организаций'!D233</f>
        <v>0</v>
      </c>
      <c r="H244" s="48">
        <f>'Рейтинговая таблица организаций'!E233</f>
        <v>0</v>
      </c>
      <c r="I244" s="47" t="s">
        <v>265</v>
      </c>
      <c r="J244" s="48">
        <f>'Рейтинговая таблица организаций'!F233</f>
        <v>0</v>
      </c>
      <c r="K244" s="48">
        <f>'Рейтинговая таблица организаций'!G233</f>
        <v>0</v>
      </c>
      <c r="L244" s="49" t="str">
        <f>IF('Рейтинговая таблица организаций'!H233&lt;1,"Отсутствуют или не функционируют дистанционные способы взаимодействия",(IF('Рейтинговая таблица организаций'!H233&lt;4,"В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4" s="49">
        <f>'Рейтинговая таблица организаций'!H233</f>
        <v>0</v>
      </c>
      <c r="N244" s="49">
        <f>IF('Рейтинговая таблица организаций'!H233&lt;1,0,(IF('Рейтинговая таблица организаций'!H233&lt;4,30,100)))</f>
        <v>0</v>
      </c>
      <c r="O244" s="49" t="s">
        <v>266</v>
      </c>
      <c r="P244" s="49">
        <f>'Рейтинговая таблица организаций'!I233</f>
        <v>0</v>
      </c>
      <c r="Q244" s="49">
        <f>'Рейтинговая таблица организаций'!J233</f>
        <v>0</v>
      </c>
      <c r="R244" s="49" t="s">
        <v>267</v>
      </c>
      <c r="S244" s="49">
        <f>'Рейтинговая таблица организаций'!K233</f>
        <v>0</v>
      </c>
      <c r="T244" s="49">
        <f>'Рейтинговая таблица организаций'!L233</f>
        <v>0</v>
      </c>
      <c r="U244" s="49" t="str">
        <f>IF('Рейтинговая таблица организаций'!Q233&lt;1,"Отсутствуют комфортные условия",(IF('Рейтинговая таблица организаций'!Q233&lt;5,"Количество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4" s="49">
        <f>'Рейтинговая таблица организаций'!Q233</f>
        <v>0</v>
      </c>
      <c r="W244" s="49">
        <f>IF('Рейтинговая таблица организаций'!Q233&lt;1,0,(IF('Рейтинговая таблица организаций'!Q233&lt;4,20,100)))</f>
        <v>0</v>
      </c>
      <c r="X244" s="49" t="s">
        <v>268</v>
      </c>
      <c r="Y244" s="49">
        <f>'Рейтинговая таблица организаций'!T233</f>
        <v>0</v>
      </c>
      <c r="Z244" s="49">
        <f>'Рейтинговая таблица организаций'!U233</f>
        <v>0</v>
      </c>
      <c r="AA244" s="49" t="str">
        <f>IF('Рейтинговая таблица организаций'!Z233&lt;1,"Отсутствуют условия доступности для инвалидов",(IF('Рейтинговая таблица организаций'!Z233&lt;5,"Количество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4" s="63">
        <f>'Рейтинговая таблица организаций'!Z233</f>
        <v>0</v>
      </c>
      <c r="AC244" s="49">
        <f>IF('Рейтинговая таблица организаций'!Z233&lt;1,0,(IF('Рейтинговая таблица организаций'!Z233&lt;5,20,100)))</f>
        <v>0</v>
      </c>
      <c r="AD244" s="49" t="str">
        <f>IF('Рейтинговая таблица организаций'!AA233&lt;1,"Отсутствуют условия доступности, позволяющие инвалидам получать услуги наравне с другими",(IF('Рейтинговая таблица организаций'!AA233&lt;5,"Количество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4" s="49">
        <f>'Рейтинговая таблица организаций'!AA233</f>
        <v>0</v>
      </c>
      <c r="AF244" s="49">
        <f>IF('Рейтинговая таблица организаций'!AA233&lt;1,0,(IF('Рейтинговая таблица организаций'!AA233&lt;5,20,100)))</f>
        <v>0</v>
      </c>
      <c r="AG244" s="49" t="s">
        <v>269</v>
      </c>
      <c r="AH244" s="49">
        <f>'Рейтинговая таблица организаций'!AB233</f>
        <v>0</v>
      </c>
      <c r="AI244" s="49">
        <f>'Рейтинговая таблица организаций'!AC233</f>
        <v>0</v>
      </c>
      <c r="AJ244" s="49" t="s">
        <v>270</v>
      </c>
      <c r="AK244" s="49">
        <f>'Рейтинговая таблица организаций'!AH233</f>
        <v>0</v>
      </c>
      <c r="AL244" s="49">
        <f>'Рейтинговая таблица организаций'!AI233</f>
        <v>0</v>
      </c>
      <c r="AM244" s="49" t="s">
        <v>271</v>
      </c>
      <c r="AN244" s="49">
        <f>'Рейтинговая таблица организаций'!AJ233</f>
        <v>0</v>
      </c>
      <c r="AO244" s="49">
        <f>'Рейтинговая таблица организаций'!AK233</f>
        <v>0</v>
      </c>
      <c r="AP244" s="49" t="s">
        <v>272</v>
      </c>
      <c r="AQ244" s="49">
        <f>'Рейтинговая таблица организаций'!AL233</f>
        <v>0</v>
      </c>
      <c r="AR244" s="49">
        <f>'Рейтинговая таблица организаций'!AM233</f>
        <v>0</v>
      </c>
      <c r="AS244" s="49" t="s">
        <v>273</v>
      </c>
      <c r="AT244" s="49">
        <f>'Рейтинговая таблица организаций'!AR233</f>
        <v>0</v>
      </c>
      <c r="AU244" s="49">
        <f>'Рейтинговая таблица организаций'!AS233</f>
        <v>0</v>
      </c>
      <c r="AV244" s="49" t="s">
        <v>274</v>
      </c>
      <c r="AW244" s="49">
        <f>'Рейтинговая таблица организаций'!AT233</f>
        <v>0</v>
      </c>
      <c r="AX244" s="49">
        <f>'Рейтинговая таблица организаций'!AU233</f>
        <v>0</v>
      </c>
      <c r="AY244" s="49" t="s">
        <v>275</v>
      </c>
      <c r="AZ244" s="49">
        <f>'Рейтинговая таблица организаций'!AV233</f>
        <v>0</v>
      </c>
      <c r="BA244" s="49">
        <f>'Рейтинговая таблица организаций'!AW233</f>
        <v>0</v>
      </c>
    </row>
    <row r="245" spans="1:53" ht="15.75" x14ac:dyDescent="0.25">
      <c r="A245" s="110">
        <f>Лист1!A233</f>
        <v>0</v>
      </c>
      <c r="B245" s="46">
        <f>'для bus.gov.ru'!B234</f>
        <v>0</v>
      </c>
      <c r="C245" s="46">
        <f>'для bus.gov.ru'!C234</f>
        <v>0</v>
      </c>
      <c r="D245" s="46">
        <f>'для bus.gov.ru'!D234</f>
        <v>0</v>
      </c>
      <c r="E245" s="46">
        <f>'для bus.gov.ru'!E234</f>
        <v>0</v>
      </c>
      <c r="F245" s="47" t="s">
        <v>264</v>
      </c>
      <c r="G245" s="48">
        <f>'Рейтинговая таблица организаций'!D234</f>
        <v>0</v>
      </c>
      <c r="H245" s="48">
        <f>'Рейтинговая таблица организаций'!E234</f>
        <v>0</v>
      </c>
      <c r="I245" s="47" t="s">
        <v>265</v>
      </c>
      <c r="J245" s="48">
        <f>'Рейтинговая таблица организаций'!F234</f>
        <v>0</v>
      </c>
      <c r="K245" s="48">
        <f>'Рейтинговая таблица организаций'!G234</f>
        <v>0</v>
      </c>
      <c r="L245" s="49" t="str">
        <f>IF('Рейтинговая таблица организаций'!H234&lt;1,"Отсутствуют или не функционируют дистанционные способы взаимодействия",(IF('Рейтинговая таблица организаций'!H234&lt;4,"В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5" s="49">
        <f>'Рейтинговая таблица организаций'!H234</f>
        <v>0</v>
      </c>
      <c r="N245" s="49">
        <f>IF('Рейтинговая таблица организаций'!H234&lt;1,0,(IF('Рейтинговая таблица организаций'!H234&lt;4,30,100)))</f>
        <v>0</v>
      </c>
      <c r="O245" s="49" t="s">
        <v>266</v>
      </c>
      <c r="P245" s="49">
        <f>'Рейтинговая таблица организаций'!I234</f>
        <v>0</v>
      </c>
      <c r="Q245" s="49">
        <f>'Рейтинговая таблица организаций'!J234</f>
        <v>0</v>
      </c>
      <c r="R245" s="49" t="s">
        <v>267</v>
      </c>
      <c r="S245" s="49">
        <f>'Рейтинговая таблица организаций'!K234</f>
        <v>0</v>
      </c>
      <c r="T245" s="49">
        <f>'Рейтинговая таблица организаций'!L234</f>
        <v>0</v>
      </c>
      <c r="U245" s="49" t="str">
        <f>IF('Рейтинговая таблица организаций'!Q234&lt;1,"Отсутствуют комфортные условия",(IF('Рейтинговая таблица организаций'!Q234&lt;5,"Количество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5" s="49">
        <f>'Рейтинговая таблица организаций'!Q234</f>
        <v>0</v>
      </c>
      <c r="W245" s="49">
        <f>IF('Рейтинговая таблица организаций'!Q234&lt;1,0,(IF('Рейтинговая таблица организаций'!Q234&lt;4,20,100)))</f>
        <v>0</v>
      </c>
      <c r="X245" s="49" t="s">
        <v>268</v>
      </c>
      <c r="Y245" s="49">
        <f>'Рейтинговая таблица организаций'!T234</f>
        <v>0</v>
      </c>
      <c r="Z245" s="49">
        <f>'Рейтинговая таблица организаций'!U234</f>
        <v>0</v>
      </c>
      <c r="AA245" s="49" t="str">
        <f>IF('Рейтинговая таблица организаций'!Z234&lt;1,"Отсутствуют условия доступности для инвалидов",(IF('Рейтинговая таблица организаций'!Z234&lt;5,"Количество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5" s="63">
        <f>'Рейтинговая таблица организаций'!Z234</f>
        <v>0</v>
      </c>
      <c r="AC245" s="49">
        <f>IF('Рейтинговая таблица организаций'!Z234&lt;1,0,(IF('Рейтинговая таблица организаций'!Z234&lt;5,20,100)))</f>
        <v>0</v>
      </c>
      <c r="AD245" s="49" t="str">
        <f>IF('Рейтинговая таблица организаций'!AA234&lt;1,"Отсутствуют условия доступности, позволяющие инвалидам получать услуги наравне с другими",(IF('Рейтинговая таблица организаций'!AA234&lt;5,"Количество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5" s="49">
        <f>'Рейтинговая таблица организаций'!AA234</f>
        <v>0</v>
      </c>
      <c r="AF245" s="49">
        <f>IF('Рейтинговая таблица организаций'!AA234&lt;1,0,(IF('Рейтинговая таблица организаций'!AA234&lt;5,20,100)))</f>
        <v>0</v>
      </c>
      <c r="AG245" s="49" t="s">
        <v>269</v>
      </c>
      <c r="AH245" s="49">
        <f>'Рейтинговая таблица организаций'!AB234</f>
        <v>0</v>
      </c>
      <c r="AI245" s="49">
        <f>'Рейтинговая таблица организаций'!AC234</f>
        <v>0</v>
      </c>
      <c r="AJ245" s="49" t="s">
        <v>270</v>
      </c>
      <c r="AK245" s="49">
        <f>'Рейтинговая таблица организаций'!AH234</f>
        <v>0</v>
      </c>
      <c r="AL245" s="49">
        <f>'Рейтинговая таблица организаций'!AI234</f>
        <v>0</v>
      </c>
      <c r="AM245" s="49" t="s">
        <v>271</v>
      </c>
      <c r="AN245" s="49">
        <f>'Рейтинговая таблица организаций'!AJ234</f>
        <v>0</v>
      </c>
      <c r="AO245" s="49">
        <f>'Рейтинговая таблица организаций'!AK234</f>
        <v>0</v>
      </c>
      <c r="AP245" s="49" t="s">
        <v>272</v>
      </c>
      <c r="AQ245" s="49">
        <f>'Рейтинговая таблица организаций'!AL234</f>
        <v>0</v>
      </c>
      <c r="AR245" s="49">
        <f>'Рейтинговая таблица организаций'!AM234</f>
        <v>0</v>
      </c>
      <c r="AS245" s="49" t="s">
        <v>273</v>
      </c>
      <c r="AT245" s="49">
        <f>'Рейтинговая таблица организаций'!AR234</f>
        <v>0</v>
      </c>
      <c r="AU245" s="49">
        <f>'Рейтинговая таблица организаций'!AS234</f>
        <v>0</v>
      </c>
      <c r="AV245" s="49" t="s">
        <v>274</v>
      </c>
      <c r="AW245" s="49">
        <f>'Рейтинговая таблица организаций'!AT234</f>
        <v>0</v>
      </c>
      <c r="AX245" s="49">
        <f>'Рейтинговая таблица организаций'!AU234</f>
        <v>0</v>
      </c>
      <c r="AY245" s="49" t="s">
        <v>275</v>
      </c>
      <c r="AZ245" s="49">
        <f>'Рейтинговая таблица организаций'!AV234</f>
        <v>0</v>
      </c>
      <c r="BA245" s="49">
        <f>'Рейтинговая таблица организаций'!AW234</f>
        <v>0</v>
      </c>
    </row>
    <row r="246" spans="1:53" ht="15.75" x14ac:dyDescent="0.25">
      <c r="A246" s="110">
        <f>Лист1!A234</f>
        <v>0</v>
      </c>
      <c r="B246" s="46">
        <f>'для bus.gov.ru'!B235</f>
        <v>0</v>
      </c>
      <c r="C246" s="46">
        <f>'для bus.gov.ru'!C235</f>
        <v>0</v>
      </c>
      <c r="D246" s="46">
        <f>'для bus.gov.ru'!D235</f>
        <v>0</v>
      </c>
      <c r="E246" s="46">
        <f>'для bus.gov.ru'!E235</f>
        <v>0</v>
      </c>
      <c r="F246" s="47" t="s">
        <v>264</v>
      </c>
      <c r="G246" s="48">
        <f>'Рейтинговая таблица организаций'!D235</f>
        <v>0</v>
      </c>
      <c r="H246" s="48">
        <f>'Рейтинговая таблица организаций'!E235</f>
        <v>0</v>
      </c>
      <c r="I246" s="47" t="s">
        <v>265</v>
      </c>
      <c r="J246" s="48">
        <f>'Рейтинговая таблица организаций'!F235</f>
        <v>0</v>
      </c>
      <c r="K246" s="48">
        <f>'Рейтинговая таблица организаций'!G235</f>
        <v>0</v>
      </c>
      <c r="L246" s="49" t="str">
        <f>IF('Рейтинговая таблица организаций'!H235&lt;1,"Отсутствуют или не функционируют дистанционные способы взаимодействия",(IF('Рейтинговая таблица организаций'!H235&lt;4,"В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6" s="49">
        <f>'Рейтинговая таблица организаций'!H235</f>
        <v>0</v>
      </c>
      <c r="N246" s="49">
        <f>IF('Рейтинговая таблица организаций'!H235&lt;1,0,(IF('Рейтинговая таблица организаций'!H235&lt;4,30,100)))</f>
        <v>0</v>
      </c>
      <c r="O246" s="49" t="s">
        <v>266</v>
      </c>
      <c r="P246" s="49">
        <f>'Рейтинговая таблица организаций'!I235</f>
        <v>0</v>
      </c>
      <c r="Q246" s="49">
        <f>'Рейтинговая таблица организаций'!J235</f>
        <v>0</v>
      </c>
      <c r="R246" s="49" t="s">
        <v>267</v>
      </c>
      <c r="S246" s="49">
        <f>'Рейтинговая таблица организаций'!K235</f>
        <v>0</v>
      </c>
      <c r="T246" s="49">
        <f>'Рейтинговая таблица организаций'!L235</f>
        <v>0</v>
      </c>
      <c r="U246" s="49" t="str">
        <f>IF('Рейтинговая таблица организаций'!Q235&lt;1,"Отсутствуют комфортные условия",(IF('Рейтинговая таблица организаций'!Q235&lt;5,"Количество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6" s="49">
        <f>'Рейтинговая таблица организаций'!Q235</f>
        <v>0</v>
      </c>
      <c r="W246" s="49">
        <f>IF('Рейтинговая таблица организаций'!Q235&lt;1,0,(IF('Рейтинговая таблица организаций'!Q235&lt;4,20,100)))</f>
        <v>0</v>
      </c>
      <c r="X246" s="49" t="s">
        <v>268</v>
      </c>
      <c r="Y246" s="49">
        <f>'Рейтинговая таблица организаций'!T235</f>
        <v>0</v>
      </c>
      <c r="Z246" s="49">
        <f>'Рейтинговая таблица организаций'!U235</f>
        <v>0</v>
      </c>
      <c r="AA246" s="49" t="str">
        <f>IF('Рейтинговая таблица организаций'!Z235&lt;1,"Отсутствуют условия доступности для инвалидов",(IF('Рейтинговая таблица организаций'!Z235&lt;5,"Количество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6" s="63">
        <f>'Рейтинговая таблица организаций'!Z235</f>
        <v>0</v>
      </c>
      <c r="AC246" s="49">
        <f>IF('Рейтинговая таблица организаций'!Z235&lt;1,0,(IF('Рейтинговая таблица организаций'!Z235&lt;5,20,100)))</f>
        <v>0</v>
      </c>
      <c r="AD246" s="49" t="str">
        <f>IF('Рейтинговая таблица организаций'!AA235&lt;1,"Отсутствуют условия доступности, позволяющие инвалидам получать услуги наравне с другими",(IF('Рейтинговая таблица организаций'!AA235&lt;5,"Количество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6" s="49">
        <f>'Рейтинговая таблица организаций'!AA235</f>
        <v>0</v>
      </c>
      <c r="AF246" s="49">
        <f>IF('Рейтинговая таблица организаций'!AA235&lt;1,0,(IF('Рейтинговая таблица организаций'!AA235&lt;5,20,100)))</f>
        <v>0</v>
      </c>
      <c r="AG246" s="49" t="s">
        <v>269</v>
      </c>
      <c r="AH246" s="49">
        <f>'Рейтинговая таблица организаций'!AB235</f>
        <v>0</v>
      </c>
      <c r="AI246" s="49">
        <f>'Рейтинговая таблица организаций'!AC235</f>
        <v>0</v>
      </c>
      <c r="AJ246" s="49" t="s">
        <v>270</v>
      </c>
      <c r="AK246" s="49">
        <f>'Рейтинговая таблица организаций'!AH235</f>
        <v>0</v>
      </c>
      <c r="AL246" s="49">
        <f>'Рейтинговая таблица организаций'!AI235</f>
        <v>0</v>
      </c>
      <c r="AM246" s="49" t="s">
        <v>271</v>
      </c>
      <c r="AN246" s="49">
        <f>'Рейтинговая таблица организаций'!AJ235</f>
        <v>0</v>
      </c>
      <c r="AO246" s="49">
        <f>'Рейтинговая таблица организаций'!AK235</f>
        <v>0</v>
      </c>
      <c r="AP246" s="49" t="s">
        <v>272</v>
      </c>
      <c r="AQ246" s="49">
        <f>'Рейтинговая таблица организаций'!AL235</f>
        <v>0</v>
      </c>
      <c r="AR246" s="49">
        <f>'Рейтинговая таблица организаций'!AM235</f>
        <v>0</v>
      </c>
      <c r="AS246" s="49" t="s">
        <v>273</v>
      </c>
      <c r="AT246" s="49">
        <f>'Рейтинговая таблица организаций'!AR235</f>
        <v>0</v>
      </c>
      <c r="AU246" s="49">
        <f>'Рейтинговая таблица организаций'!AS235</f>
        <v>0</v>
      </c>
      <c r="AV246" s="49" t="s">
        <v>274</v>
      </c>
      <c r="AW246" s="49">
        <f>'Рейтинговая таблица организаций'!AT235</f>
        <v>0</v>
      </c>
      <c r="AX246" s="49">
        <f>'Рейтинговая таблица организаций'!AU235</f>
        <v>0</v>
      </c>
      <c r="AY246" s="49" t="s">
        <v>275</v>
      </c>
      <c r="AZ246" s="49">
        <f>'Рейтинговая таблица организаций'!AV235</f>
        <v>0</v>
      </c>
      <c r="BA246" s="49">
        <f>'Рейтинговая таблица организаций'!AW235</f>
        <v>0</v>
      </c>
    </row>
    <row r="247" spans="1:53" ht="15.75" x14ac:dyDescent="0.25">
      <c r="A247" s="110">
        <f>Лист1!A235</f>
        <v>0</v>
      </c>
      <c r="B247" s="46">
        <f>'для bus.gov.ru'!B236</f>
        <v>0</v>
      </c>
      <c r="C247" s="46">
        <f>'для bus.gov.ru'!C236</f>
        <v>0</v>
      </c>
      <c r="D247" s="46">
        <f>'для bus.gov.ru'!D236</f>
        <v>0</v>
      </c>
      <c r="E247" s="46">
        <f>'для bus.gov.ru'!E236</f>
        <v>0</v>
      </c>
      <c r="F247" s="47" t="s">
        <v>264</v>
      </c>
      <c r="G247" s="48">
        <f>'Рейтинговая таблица организаций'!D236</f>
        <v>0</v>
      </c>
      <c r="H247" s="48">
        <f>'Рейтинговая таблица организаций'!E236</f>
        <v>0</v>
      </c>
      <c r="I247" s="47" t="s">
        <v>265</v>
      </c>
      <c r="J247" s="48">
        <f>'Рейтинговая таблица организаций'!F236</f>
        <v>0</v>
      </c>
      <c r="K247" s="48">
        <f>'Рейтинговая таблица организаций'!G236</f>
        <v>0</v>
      </c>
      <c r="L247" s="49" t="str">
        <f>IF('Рейтинговая таблица организаций'!H236&lt;1,"Отсутствуют или не функционируют дистанционные способы взаимодействия",(IF('Рейтинговая таблица организаций'!H236&lt;4,"В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7" s="49">
        <f>'Рейтинговая таблица организаций'!H236</f>
        <v>0</v>
      </c>
      <c r="N247" s="49">
        <f>IF('Рейтинговая таблица организаций'!H236&lt;1,0,(IF('Рейтинговая таблица организаций'!H236&lt;4,30,100)))</f>
        <v>0</v>
      </c>
      <c r="O247" s="49" t="s">
        <v>266</v>
      </c>
      <c r="P247" s="49">
        <f>'Рейтинговая таблица организаций'!I236</f>
        <v>0</v>
      </c>
      <c r="Q247" s="49">
        <f>'Рейтинговая таблица организаций'!J236</f>
        <v>0</v>
      </c>
      <c r="R247" s="49" t="s">
        <v>267</v>
      </c>
      <c r="S247" s="49">
        <f>'Рейтинговая таблица организаций'!K236</f>
        <v>0</v>
      </c>
      <c r="T247" s="49">
        <f>'Рейтинговая таблица организаций'!L236</f>
        <v>0</v>
      </c>
      <c r="U247" s="49" t="str">
        <f>IF('Рейтинговая таблица организаций'!Q236&lt;1,"Отсутствуют комфортные условия",(IF('Рейтинговая таблица организаций'!Q236&lt;5,"Количество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7" s="49">
        <f>'Рейтинговая таблица организаций'!Q236</f>
        <v>0</v>
      </c>
      <c r="W247" s="49">
        <f>IF('Рейтинговая таблица организаций'!Q236&lt;1,0,(IF('Рейтинговая таблица организаций'!Q236&lt;4,20,100)))</f>
        <v>0</v>
      </c>
      <c r="X247" s="49" t="s">
        <v>268</v>
      </c>
      <c r="Y247" s="49">
        <f>'Рейтинговая таблица организаций'!T236</f>
        <v>0</v>
      </c>
      <c r="Z247" s="49">
        <f>'Рейтинговая таблица организаций'!U236</f>
        <v>0</v>
      </c>
      <c r="AA247" s="49" t="str">
        <f>IF('Рейтинговая таблица организаций'!Z236&lt;1,"Отсутствуют условия доступности для инвалидов",(IF('Рейтинговая таблица организаций'!Z236&lt;5,"Количество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7" s="63">
        <f>'Рейтинговая таблица организаций'!Z236</f>
        <v>0</v>
      </c>
      <c r="AC247" s="49">
        <f>IF('Рейтинговая таблица организаций'!Z236&lt;1,0,(IF('Рейтинговая таблица организаций'!Z236&lt;5,20,100)))</f>
        <v>0</v>
      </c>
      <c r="AD247" s="49" t="str">
        <f>IF('Рейтинговая таблица организаций'!AA236&lt;1,"Отсутствуют условия доступности, позволяющие инвалидам получать услуги наравне с другими",(IF('Рейтинговая таблица организаций'!AA236&lt;5,"Количество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7" s="49">
        <f>'Рейтинговая таблица организаций'!AA236</f>
        <v>0</v>
      </c>
      <c r="AF247" s="49">
        <f>IF('Рейтинговая таблица организаций'!AA236&lt;1,0,(IF('Рейтинговая таблица организаций'!AA236&lt;5,20,100)))</f>
        <v>0</v>
      </c>
      <c r="AG247" s="49" t="s">
        <v>269</v>
      </c>
      <c r="AH247" s="49">
        <f>'Рейтинговая таблица организаций'!AB236</f>
        <v>0</v>
      </c>
      <c r="AI247" s="49">
        <f>'Рейтинговая таблица организаций'!AC236</f>
        <v>0</v>
      </c>
      <c r="AJ247" s="49" t="s">
        <v>270</v>
      </c>
      <c r="AK247" s="49">
        <f>'Рейтинговая таблица организаций'!AH236</f>
        <v>0</v>
      </c>
      <c r="AL247" s="49">
        <f>'Рейтинговая таблица организаций'!AI236</f>
        <v>0</v>
      </c>
      <c r="AM247" s="49" t="s">
        <v>271</v>
      </c>
      <c r="AN247" s="49">
        <f>'Рейтинговая таблица организаций'!AJ236</f>
        <v>0</v>
      </c>
      <c r="AO247" s="49">
        <f>'Рейтинговая таблица организаций'!AK236</f>
        <v>0</v>
      </c>
      <c r="AP247" s="49" t="s">
        <v>272</v>
      </c>
      <c r="AQ247" s="49">
        <f>'Рейтинговая таблица организаций'!AL236</f>
        <v>0</v>
      </c>
      <c r="AR247" s="49">
        <f>'Рейтинговая таблица организаций'!AM236</f>
        <v>0</v>
      </c>
      <c r="AS247" s="49" t="s">
        <v>273</v>
      </c>
      <c r="AT247" s="49">
        <f>'Рейтинговая таблица организаций'!AR236</f>
        <v>0</v>
      </c>
      <c r="AU247" s="49">
        <f>'Рейтинговая таблица организаций'!AS236</f>
        <v>0</v>
      </c>
      <c r="AV247" s="49" t="s">
        <v>274</v>
      </c>
      <c r="AW247" s="49">
        <f>'Рейтинговая таблица организаций'!AT236</f>
        <v>0</v>
      </c>
      <c r="AX247" s="49">
        <f>'Рейтинговая таблица организаций'!AU236</f>
        <v>0</v>
      </c>
      <c r="AY247" s="49" t="s">
        <v>275</v>
      </c>
      <c r="AZ247" s="49">
        <f>'Рейтинговая таблица организаций'!AV236</f>
        <v>0</v>
      </c>
      <c r="BA247" s="49">
        <f>'Рейтинговая таблица организаций'!AW236</f>
        <v>0</v>
      </c>
    </row>
    <row r="248" spans="1:53" ht="15.75" x14ac:dyDescent="0.25">
      <c r="A248" s="110">
        <f>Лист1!A236</f>
        <v>0</v>
      </c>
      <c r="B248" s="46">
        <f>'для bus.gov.ru'!B237</f>
        <v>0</v>
      </c>
      <c r="C248" s="46">
        <f>'для bus.gov.ru'!C237</f>
        <v>0</v>
      </c>
      <c r="D248" s="46">
        <f>'для bus.gov.ru'!D237</f>
        <v>0</v>
      </c>
      <c r="E248" s="46">
        <f>'для bus.gov.ru'!E237</f>
        <v>0</v>
      </c>
      <c r="F248" s="47" t="s">
        <v>264</v>
      </c>
      <c r="G248" s="48">
        <f>'Рейтинговая таблица организаций'!D237</f>
        <v>0</v>
      </c>
      <c r="H248" s="48">
        <f>'Рейтинговая таблица организаций'!E237</f>
        <v>0</v>
      </c>
      <c r="I248" s="47" t="s">
        <v>265</v>
      </c>
      <c r="J248" s="48">
        <f>'Рейтинговая таблица организаций'!F237</f>
        <v>0</v>
      </c>
      <c r="K248" s="48">
        <f>'Рейтинговая таблица организаций'!G237</f>
        <v>0</v>
      </c>
      <c r="L248" s="49" t="str">
        <f>IF('Рейтинговая таблица организаций'!H237&lt;1,"Отсутствуют или не функционируют дистанционные способы взаимодействия",(IF('Рейтинговая таблица организаций'!H237&lt;4,"В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8" s="49">
        <f>'Рейтинговая таблица организаций'!H237</f>
        <v>0</v>
      </c>
      <c r="N248" s="49">
        <f>IF('Рейтинговая таблица организаций'!H237&lt;1,0,(IF('Рейтинговая таблица организаций'!H237&lt;4,30,100)))</f>
        <v>0</v>
      </c>
      <c r="O248" s="49" t="s">
        <v>266</v>
      </c>
      <c r="P248" s="49">
        <f>'Рейтинговая таблица организаций'!I237</f>
        <v>0</v>
      </c>
      <c r="Q248" s="49">
        <f>'Рейтинговая таблица организаций'!J237</f>
        <v>0</v>
      </c>
      <c r="R248" s="49" t="s">
        <v>267</v>
      </c>
      <c r="S248" s="49">
        <f>'Рейтинговая таблица организаций'!K237</f>
        <v>0</v>
      </c>
      <c r="T248" s="49">
        <f>'Рейтинговая таблица организаций'!L237</f>
        <v>0</v>
      </c>
      <c r="U248" s="49" t="str">
        <f>IF('Рейтинговая таблица организаций'!Q237&lt;1,"Отсутствуют комфортные условия",(IF('Рейтинговая таблица организаций'!Q237&lt;5,"Количество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8" s="49">
        <f>'Рейтинговая таблица организаций'!Q237</f>
        <v>0</v>
      </c>
      <c r="W248" s="49">
        <f>IF('Рейтинговая таблица организаций'!Q237&lt;1,0,(IF('Рейтинговая таблица организаций'!Q237&lt;4,20,100)))</f>
        <v>0</v>
      </c>
      <c r="X248" s="49" t="s">
        <v>268</v>
      </c>
      <c r="Y248" s="49">
        <f>'Рейтинговая таблица организаций'!T237</f>
        <v>0</v>
      </c>
      <c r="Z248" s="49">
        <f>'Рейтинговая таблица организаций'!U237</f>
        <v>0</v>
      </c>
      <c r="AA248" s="49" t="str">
        <f>IF('Рейтинговая таблица организаций'!Z237&lt;1,"Отсутствуют условия доступности для инвалидов",(IF('Рейтинговая таблица организаций'!Z237&lt;5,"Количество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8" s="63">
        <f>'Рейтинговая таблица организаций'!Z237</f>
        <v>0</v>
      </c>
      <c r="AC248" s="49">
        <f>IF('Рейтинговая таблица организаций'!Z237&lt;1,0,(IF('Рейтинговая таблица организаций'!Z237&lt;5,20,100)))</f>
        <v>0</v>
      </c>
      <c r="AD248" s="49" t="str">
        <f>IF('Рейтинговая таблица организаций'!AA237&lt;1,"Отсутствуют условия доступности, позволяющие инвалидам получать услуги наравне с другими",(IF('Рейтинговая таблица организаций'!AA237&lt;5,"Количество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8" s="49">
        <f>'Рейтинговая таблица организаций'!AA237</f>
        <v>0</v>
      </c>
      <c r="AF248" s="49">
        <f>IF('Рейтинговая таблица организаций'!AA237&lt;1,0,(IF('Рейтинговая таблица организаций'!AA237&lt;5,20,100)))</f>
        <v>0</v>
      </c>
      <c r="AG248" s="49" t="s">
        <v>269</v>
      </c>
      <c r="AH248" s="49">
        <f>'Рейтинговая таблица организаций'!AB237</f>
        <v>0</v>
      </c>
      <c r="AI248" s="49">
        <f>'Рейтинговая таблица организаций'!AC237</f>
        <v>0</v>
      </c>
      <c r="AJ248" s="49" t="s">
        <v>270</v>
      </c>
      <c r="AK248" s="49">
        <f>'Рейтинговая таблица организаций'!AH237</f>
        <v>0</v>
      </c>
      <c r="AL248" s="49">
        <f>'Рейтинговая таблица организаций'!AI237</f>
        <v>0</v>
      </c>
      <c r="AM248" s="49" t="s">
        <v>271</v>
      </c>
      <c r="AN248" s="49">
        <f>'Рейтинговая таблица организаций'!AJ237</f>
        <v>0</v>
      </c>
      <c r="AO248" s="49">
        <f>'Рейтинговая таблица организаций'!AK237</f>
        <v>0</v>
      </c>
      <c r="AP248" s="49" t="s">
        <v>272</v>
      </c>
      <c r="AQ248" s="49">
        <f>'Рейтинговая таблица организаций'!AL237</f>
        <v>0</v>
      </c>
      <c r="AR248" s="49">
        <f>'Рейтинговая таблица организаций'!AM237</f>
        <v>0</v>
      </c>
      <c r="AS248" s="49" t="s">
        <v>273</v>
      </c>
      <c r="AT248" s="49">
        <f>'Рейтинговая таблица организаций'!AR237</f>
        <v>0</v>
      </c>
      <c r="AU248" s="49">
        <f>'Рейтинговая таблица организаций'!AS237</f>
        <v>0</v>
      </c>
      <c r="AV248" s="49" t="s">
        <v>274</v>
      </c>
      <c r="AW248" s="49">
        <f>'Рейтинговая таблица организаций'!AT237</f>
        <v>0</v>
      </c>
      <c r="AX248" s="49">
        <f>'Рейтинговая таблица организаций'!AU237</f>
        <v>0</v>
      </c>
      <c r="AY248" s="49" t="s">
        <v>275</v>
      </c>
      <c r="AZ248" s="49">
        <f>'Рейтинговая таблица организаций'!AV237</f>
        <v>0</v>
      </c>
      <c r="BA248" s="49">
        <f>'Рейтинговая таблица организаций'!AW237</f>
        <v>0</v>
      </c>
    </row>
    <row r="249" spans="1:53" ht="15.75" x14ac:dyDescent="0.25">
      <c r="A249" s="110">
        <f>Лист1!A237</f>
        <v>0</v>
      </c>
      <c r="B249" s="46">
        <f>'для bus.gov.ru'!B238</f>
        <v>0</v>
      </c>
      <c r="C249" s="46">
        <f>'для bus.gov.ru'!C238</f>
        <v>0</v>
      </c>
      <c r="D249" s="46">
        <f>'для bus.gov.ru'!D238</f>
        <v>0</v>
      </c>
      <c r="E249" s="46">
        <f>'для bus.gov.ru'!E238</f>
        <v>0</v>
      </c>
      <c r="F249" s="47" t="s">
        <v>264</v>
      </c>
      <c r="G249" s="48">
        <f>'Рейтинговая таблица организаций'!D238</f>
        <v>0</v>
      </c>
      <c r="H249" s="48">
        <f>'Рейтинговая таблица организаций'!E238</f>
        <v>0</v>
      </c>
      <c r="I249" s="47" t="s">
        <v>265</v>
      </c>
      <c r="J249" s="48">
        <f>'Рейтинговая таблица организаций'!F238</f>
        <v>0</v>
      </c>
      <c r="K249" s="48">
        <f>'Рейтинговая таблица организаций'!G238</f>
        <v>0</v>
      </c>
      <c r="L249" s="49" t="str">
        <f>IF('Рейтинговая таблица организаций'!H238&lt;1,"Отсутствуют или не функционируют дистанционные способы взаимодействия",(IF('Рейтинговая таблица организаций'!H238&lt;4,"В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49" s="49">
        <f>'Рейтинговая таблица организаций'!H238</f>
        <v>0</v>
      </c>
      <c r="N249" s="49">
        <f>IF('Рейтинговая таблица организаций'!H238&lt;1,0,(IF('Рейтинговая таблица организаций'!H238&lt;4,30,100)))</f>
        <v>0</v>
      </c>
      <c r="O249" s="49" t="s">
        <v>266</v>
      </c>
      <c r="P249" s="49">
        <f>'Рейтинговая таблица организаций'!I238</f>
        <v>0</v>
      </c>
      <c r="Q249" s="49">
        <f>'Рейтинговая таблица организаций'!J238</f>
        <v>0</v>
      </c>
      <c r="R249" s="49" t="s">
        <v>267</v>
      </c>
      <c r="S249" s="49">
        <f>'Рейтинговая таблица организаций'!K238</f>
        <v>0</v>
      </c>
      <c r="T249" s="49">
        <f>'Рейтинговая таблица организаций'!L238</f>
        <v>0</v>
      </c>
      <c r="U249" s="49" t="str">
        <f>IF('Рейтинговая таблица организаций'!Q238&lt;1,"Отсутствуют комфортные условия",(IF('Рейтинговая таблица организаций'!Q238&lt;5,"Количество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49" s="49">
        <f>'Рейтинговая таблица организаций'!Q238</f>
        <v>0</v>
      </c>
      <c r="W249" s="49">
        <f>IF('Рейтинговая таблица организаций'!Q238&lt;1,0,(IF('Рейтинговая таблица организаций'!Q238&lt;4,20,100)))</f>
        <v>0</v>
      </c>
      <c r="X249" s="49" t="s">
        <v>268</v>
      </c>
      <c r="Y249" s="49">
        <f>'Рейтинговая таблица организаций'!T238</f>
        <v>0</v>
      </c>
      <c r="Z249" s="49">
        <f>'Рейтинговая таблица организаций'!U238</f>
        <v>0</v>
      </c>
      <c r="AA249" s="49" t="str">
        <f>IF('Рейтинговая таблица организаций'!Z238&lt;1,"Отсутствуют условия доступности для инвалидов",(IF('Рейтинговая таблица организаций'!Z238&lt;5,"Количество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49" s="63">
        <f>'Рейтинговая таблица организаций'!Z238</f>
        <v>0</v>
      </c>
      <c r="AC249" s="49">
        <f>IF('Рейтинговая таблица организаций'!Z238&lt;1,0,(IF('Рейтинговая таблица организаций'!Z238&lt;5,20,100)))</f>
        <v>0</v>
      </c>
      <c r="AD249" s="49" t="str">
        <f>IF('Рейтинговая таблица организаций'!AA238&lt;1,"Отсутствуют условия доступности, позволяющие инвалидам получать услуги наравне с другими",(IF('Рейтинговая таблица организаций'!AA238&lt;5,"Количество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49" s="49">
        <f>'Рейтинговая таблица организаций'!AA238</f>
        <v>0</v>
      </c>
      <c r="AF249" s="49">
        <f>IF('Рейтинговая таблица организаций'!AA238&lt;1,0,(IF('Рейтинговая таблица организаций'!AA238&lt;5,20,100)))</f>
        <v>0</v>
      </c>
      <c r="AG249" s="49" t="s">
        <v>269</v>
      </c>
      <c r="AH249" s="49">
        <f>'Рейтинговая таблица организаций'!AB238</f>
        <v>0</v>
      </c>
      <c r="AI249" s="49">
        <f>'Рейтинговая таблица организаций'!AC238</f>
        <v>0</v>
      </c>
      <c r="AJ249" s="49" t="s">
        <v>270</v>
      </c>
      <c r="AK249" s="49">
        <f>'Рейтинговая таблица организаций'!AH238</f>
        <v>0</v>
      </c>
      <c r="AL249" s="49">
        <f>'Рейтинговая таблица организаций'!AI238</f>
        <v>0</v>
      </c>
      <c r="AM249" s="49" t="s">
        <v>271</v>
      </c>
      <c r="AN249" s="49">
        <f>'Рейтинговая таблица организаций'!AJ238</f>
        <v>0</v>
      </c>
      <c r="AO249" s="49">
        <f>'Рейтинговая таблица организаций'!AK238</f>
        <v>0</v>
      </c>
      <c r="AP249" s="49" t="s">
        <v>272</v>
      </c>
      <c r="AQ249" s="49">
        <f>'Рейтинговая таблица организаций'!AL238</f>
        <v>0</v>
      </c>
      <c r="AR249" s="49">
        <f>'Рейтинговая таблица организаций'!AM238</f>
        <v>0</v>
      </c>
      <c r="AS249" s="49" t="s">
        <v>273</v>
      </c>
      <c r="AT249" s="49">
        <f>'Рейтинговая таблица организаций'!AR238</f>
        <v>0</v>
      </c>
      <c r="AU249" s="49">
        <f>'Рейтинговая таблица организаций'!AS238</f>
        <v>0</v>
      </c>
      <c r="AV249" s="49" t="s">
        <v>274</v>
      </c>
      <c r="AW249" s="49">
        <f>'Рейтинговая таблица организаций'!AT238</f>
        <v>0</v>
      </c>
      <c r="AX249" s="49">
        <f>'Рейтинговая таблица организаций'!AU238</f>
        <v>0</v>
      </c>
      <c r="AY249" s="49" t="s">
        <v>275</v>
      </c>
      <c r="AZ249" s="49">
        <f>'Рейтинговая таблица организаций'!AV238</f>
        <v>0</v>
      </c>
      <c r="BA249" s="49">
        <f>'Рейтинговая таблица организаций'!AW238</f>
        <v>0</v>
      </c>
    </row>
    <row r="250" spans="1:53" ht="15.75" x14ac:dyDescent="0.25">
      <c r="A250" s="110">
        <f>Лист1!A238</f>
        <v>0</v>
      </c>
      <c r="B250" s="46">
        <f>'для bus.gov.ru'!B239</f>
        <v>0</v>
      </c>
      <c r="C250" s="46">
        <f>'для bus.gov.ru'!C239</f>
        <v>0</v>
      </c>
      <c r="D250" s="46">
        <f>'для bus.gov.ru'!D239</f>
        <v>0</v>
      </c>
      <c r="E250" s="46">
        <f>'для bus.gov.ru'!E239</f>
        <v>0</v>
      </c>
      <c r="F250" s="47" t="s">
        <v>264</v>
      </c>
      <c r="G250" s="48">
        <f>'Рейтинговая таблица организаций'!D239</f>
        <v>0</v>
      </c>
      <c r="H250" s="48">
        <f>'Рейтинговая таблица организаций'!E239</f>
        <v>0</v>
      </c>
      <c r="I250" s="47" t="s">
        <v>265</v>
      </c>
      <c r="J250" s="48">
        <f>'Рейтинговая таблица организаций'!F239</f>
        <v>0</v>
      </c>
      <c r="K250" s="48">
        <f>'Рейтинговая таблица организаций'!G239</f>
        <v>0</v>
      </c>
      <c r="L250" s="49" t="str">
        <f>IF('Рейтинговая таблица организаций'!H239&lt;1,"Отсутствуют или не функционируют дистанционные способы взаимодействия",(IF('Рейтинговая таблица организаций'!H239&lt;4,"В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0" s="49">
        <f>'Рейтинговая таблица организаций'!H239</f>
        <v>0</v>
      </c>
      <c r="N250" s="49">
        <f>IF('Рейтинговая таблица организаций'!H239&lt;1,0,(IF('Рейтинговая таблица организаций'!H239&lt;4,30,100)))</f>
        <v>0</v>
      </c>
      <c r="O250" s="49" t="s">
        <v>266</v>
      </c>
      <c r="P250" s="49">
        <f>'Рейтинговая таблица организаций'!I239</f>
        <v>0</v>
      </c>
      <c r="Q250" s="49">
        <f>'Рейтинговая таблица организаций'!J239</f>
        <v>0</v>
      </c>
      <c r="R250" s="49" t="s">
        <v>267</v>
      </c>
      <c r="S250" s="49">
        <f>'Рейтинговая таблица организаций'!K239</f>
        <v>0</v>
      </c>
      <c r="T250" s="49">
        <f>'Рейтинговая таблица организаций'!L239</f>
        <v>0</v>
      </c>
      <c r="U250" s="49" t="str">
        <f>IF('Рейтинговая таблица организаций'!Q239&lt;1,"Отсутствуют комфортные условия",(IF('Рейтинговая таблица организаций'!Q239&lt;5,"Количество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0" s="49">
        <f>'Рейтинговая таблица организаций'!Q239</f>
        <v>0</v>
      </c>
      <c r="W250" s="49">
        <f>IF('Рейтинговая таблица организаций'!Q239&lt;1,0,(IF('Рейтинговая таблица организаций'!Q239&lt;4,20,100)))</f>
        <v>0</v>
      </c>
      <c r="X250" s="49" t="s">
        <v>268</v>
      </c>
      <c r="Y250" s="49">
        <f>'Рейтинговая таблица организаций'!T239</f>
        <v>0</v>
      </c>
      <c r="Z250" s="49">
        <f>'Рейтинговая таблица организаций'!U239</f>
        <v>0</v>
      </c>
      <c r="AA250" s="49" t="str">
        <f>IF('Рейтинговая таблица организаций'!Z239&lt;1,"Отсутствуют условия доступности для инвалидов",(IF('Рейтинговая таблица организаций'!Z239&lt;5,"Количество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0" s="63">
        <f>'Рейтинговая таблица организаций'!Z239</f>
        <v>0</v>
      </c>
      <c r="AC250" s="49">
        <f>IF('Рейтинговая таблица организаций'!Z239&lt;1,0,(IF('Рейтинговая таблица организаций'!Z239&lt;5,20,100)))</f>
        <v>0</v>
      </c>
      <c r="AD250" s="49" t="str">
        <f>IF('Рейтинговая таблица организаций'!AA239&lt;1,"Отсутствуют условия доступности, позволяющие инвалидам получать услуги наравне с другими",(IF('Рейтинговая таблица организаций'!AA239&lt;5,"Количество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0" s="49">
        <f>'Рейтинговая таблица организаций'!AA239</f>
        <v>0</v>
      </c>
      <c r="AF250" s="49">
        <f>IF('Рейтинговая таблица организаций'!AA239&lt;1,0,(IF('Рейтинговая таблица организаций'!AA239&lt;5,20,100)))</f>
        <v>0</v>
      </c>
      <c r="AG250" s="49" t="s">
        <v>269</v>
      </c>
      <c r="AH250" s="49">
        <f>'Рейтинговая таблица организаций'!AB239</f>
        <v>0</v>
      </c>
      <c r="AI250" s="49">
        <f>'Рейтинговая таблица организаций'!AC239</f>
        <v>0</v>
      </c>
      <c r="AJ250" s="49" t="s">
        <v>270</v>
      </c>
      <c r="AK250" s="49">
        <f>'Рейтинговая таблица организаций'!AH239</f>
        <v>0</v>
      </c>
      <c r="AL250" s="49">
        <f>'Рейтинговая таблица организаций'!AI239</f>
        <v>0</v>
      </c>
      <c r="AM250" s="49" t="s">
        <v>271</v>
      </c>
      <c r="AN250" s="49">
        <f>'Рейтинговая таблица организаций'!AJ239</f>
        <v>0</v>
      </c>
      <c r="AO250" s="49">
        <f>'Рейтинговая таблица организаций'!AK239</f>
        <v>0</v>
      </c>
      <c r="AP250" s="49" t="s">
        <v>272</v>
      </c>
      <c r="AQ250" s="49">
        <f>'Рейтинговая таблица организаций'!AL239</f>
        <v>0</v>
      </c>
      <c r="AR250" s="49">
        <f>'Рейтинговая таблица организаций'!AM239</f>
        <v>0</v>
      </c>
      <c r="AS250" s="49" t="s">
        <v>273</v>
      </c>
      <c r="AT250" s="49">
        <f>'Рейтинговая таблица организаций'!AR239</f>
        <v>0</v>
      </c>
      <c r="AU250" s="49">
        <f>'Рейтинговая таблица организаций'!AS239</f>
        <v>0</v>
      </c>
      <c r="AV250" s="49" t="s">
        <v>274</v>
      </c>
      <c r="AW250" s="49">
        <f>'Рейтинговая таблица организаций'!AT239</f>
        <v>0</v>
      </c>
      <c r="AX250" s="49">
        <f>'Рейтинговая таблица организаций'!AU239</f>
        <v>0</v>
      </c>
      <c r="AY250" s="49" t="s">
        <v>275</v>
      </c>
      <c r="AZ250" s="49">
        <f>'Рейтинговая таблица организаций'!AV239</f>
        <v>0</v>
      </c>
      <c r="BA250" s="49">
        <f>'Рейтинговая таблица организаций'!AW239</f>
        <v>0</v>
      </c>
    </row>
    <row r="251" spans="1:53" ht="15.75" x14ac:dyDescent="0.25">
      <c r="A251" s="110">
        <f>Лист1!A239</f>
        <v>0</v>
      </c>
      <c r="B251" s="46">
        <f>'для bus.gov.ru'!B240</f>
        <v>0</v>
      </c>
      <c r="C251" s="46">
        <f>'для bus.gov.ru'!C240</f>
        <v>0</v>
      </c>
      <c r="D251" s="46">
        <f>'для bus.gov.ru'!D240</f>
        <v>0</v>
      </c>
      <c r="E251" s="46">
        <f>'для bus.gov.ru'!E240</f>
        <v>0</v>
      </c>
      <c r="F251" s="47" t="s">
        <v>264</v>
      </c>
      <c r="G251" s="48">
        <f>'Рейтинговая таблица организаций'!D240</f>
        <v>0</v>
      </c>
      <c r="H251" s="48">
        <f>'Рейтинговая таблица организаций'!E240</f>
        <v>0</v>
      </c>
      <c r="I251" s="47" t="s">
        <v>265</v>
      </c>
      <c r="J251" s="48">
        <f>'Рейтинговая таблица организаций'!F240</f>
        <v>0</v>
      </c>
      <c r="K251" s="48">
        <f>'Рейтинговая таблица организаций'!G240</f>
        <v>0</v>
      </c>
      <c r="L251" s="49" t="str">
        <f>IF('Рейтинговая таблица организаций'!H240&lt;1,"Отсутствуют или не функционируют дистанционные способы взаимодействия",(IF('Рейтинговая таблица организаций'!H240&lt;4,"В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1" s="49">
        <f>'Рейтинговая таблица организаций'!H240</f>
        <v>0</v>
      </c>
      <c r="N251" s="49">
        <f>IF('Рейтинговая таблица организаций'!H240&lt;1,0,(IF('Рейтинговая таблица организаций'!H240&lt;4,30,100)))</f>
        <v>0</v>
      </c>
      <c r="O251" s="49" t="s">
        <v>266</v>
      </c>
      <c r="P251" s="49">
        <f>'Рейтинговая таблица организаций'!I240</f>
        <v>0</v>
      </c>
      <c r="Q251" s="49">
        <f>'Рейтинговая таблица организаций'!J240</f>
        <v>0</v>
      </c>
      <c r="R251" s="49" t="s">
        <v>267</v>
      </c>
      <c r="S251" s="49">
        <f>'Рейтинговая таблица организаций'!K240</f>
        <v>0</v>
      </c>
      <c r="T251" s="49">
        <f>'Рейтинговая таблица организаций'!L240</f>
        <v>0</v>
      </c>
      <c r="U251" s="49" t="str">
        <f>IF('Рейтинговая таблица организаций'!Q240&lt;1,"Отсутствуют комфортные условия",(IF('Рейтинговая таблица организаций'!Q240&lt;5,"Количество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1" s="49">
        <f>'Рейтинговая таблица организаций'!Q240</f>
        <v>0</v>
      </c>
      <c r="W251" s="49">
        <f>IF('Рейтинговая таблица организаций'!Q240&lt;1,0,(IF('Рейтинговая таблица организаций'!Q240&lt;4,20,100)))</f>
        <v>0</v>
      </c>
      <c r="X251" s="49" t="s">
        <v>268</v>
      </c>
      <c r="Y251" s="49">
        <f>'Рейтинговая таблица организаций'!T240</f>
        <v>0</v>
      </c>
      <c r="Z251" s="49">
        <f>'Рейтинговая таблица организаций'!U240</f>
        <v>0</v>
      </c>
      <c r="AA251" s="49" t="str">
        <f>IF('Рейтинговая таблица организаций'!Z240&lt;1,"Отсутствуют условия доступности для инвалидов",(IF('Рейтинговая таблица организаций'!Z240&lt;5,"Количество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1" s="63">
        <f>'Рейтинговая таблица организаций'!Z240</f>
        <v>0</v>
      </c>
      <c r="AC251" s="49">
        <f>IF('Рейтинговая таблица организаций'!Z240&lt;1,0,(IF('Рейтинговая таблица организаций'!Z240&lt;5,20,100)))</f>
        <v>0</v>
      </c>
      <c r="AD251" s="49" t="str">
        <f>IF('Рейтинговая таблица организаций'!AA240&lt;1,"Отсутствуют условия доступности, позволяющие инвалидам получать услуги наравне с другими",(IF('Рейтинговая таблица организаций'!AA240&lt;5,"Количество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1" s="49">
        <f>'Рейтинговая таблица организаций'!AA240</f>
        <v>0</v>
      </c>
      <c r="AF251" s="49">
        <f>IF('Рейтинговая таблица организаций'!AA240&lt;1,0,(IF('Рейтинговая таблица организаций'!AA240&lt;5,20,100)))</f>
        <v>0</v>
      </c>
      <c r="AG251" s="49" t="s">
        <v>269</v>
      </c>
      <c r="AH251" s="49">
        <f>'Рейтинговая таблица организаций'!AB240</f>
        <v>0</v>
      </c>
      <c r="AI251" s="49">
        <f>'Рейтинговая таблица организаций'!AC240</f>
        <v>0</v>
      </c>
      <c r="AJ251" s="49" t="s">
        <v>270</v>
      </c>
      <c r="AK251" s="49">
        <f>'Рейтинговая таблица организаций'!AH240</f>
        <v>0</v>
      </c>
      <c r="AL251" s="49">
        <f>'Рейтинговая таблица организаций'!AI240</f>
        <v>0</v>
      </c>
      <c r="AM251" s="49" t="s">
        <v>271</v>
      </c>
      <c r="AN251" s="49">
        <f>'Рейтинговая таблица организаций'!AJ240</f>
        <v>0</v>
      </c>
      <c r="AO251" s="49">
        <f>'Рейтинговая таблица организаций'!AK240</f>
        <v>0</v>
      </c>
      <c r="AP251" s="49" t="s">
        <v>272</v>
      </c>
      <c r="AQ251" s="49">
        <f>'Рейтинговая таблица организаций'!AL240</f>
        <v>0</v>
      </c>
      <c r="AR251" s="49">
        <f>'Рейтинговая таблица организаций'!AM240</f>
        <v>0</v>
      </c>
      <c r="AS251" s="49" t="s">
        <v>273</v>
      </c>
      <c r="AT251" s="49">
        <f>'Рейтинговая таблица организаций'!AR240</f>
        <v>0</v>
      </c>
      <c r="AU251" s="49">
        <f>'Рейтинговая таблица организаций'!AS240</f>
        <v>0</v>
      </c>
      <c r="AV251" s="49" t="s">
        <v>274</v>
      </c>
      <c r="AW251" s="49">
        <f>'Рейтинговая таблица организаций'!AT240</f>
        <v>0</v>
      </c>
      <c r="AX251" s="49">
        <f>'Рейтинговая таблица организаций'!AU240</f>
        <v>0</v>
      </c>
      <c r="AY251" s="49" t="s">
        <v>275</v>
      </c>
      <c r="AZ251" s="49">
        <f>'Рейтинговая таблица организаций'!AV240</f>
        <v>0</v>
      </c>
      <c r="BA251" s="49">
        <f>'Рейтинговая таблица организаций'!AW240</f>
        <v>0</v>
      </c>
    </row>
    <row r="252" spans="1:53" ht="15.75" x14ac:dyDescent="0.25">
      <c r="A252" s="110">
        <f>Лист1!A240</f>
        <v>0</v>
      </c>
      <c r="B252" s="46">
        <f>'для bus.gov.ru'!B241</f>
        <v>0</v>
      </c>
      <c r="C252" s="46">
        <f>'для bus.gov.ru'!C241</f>
        <v>0</v>
      </c>
      <c r="D252" s="46">
        <f>'для bus.gov.ru'!D241</f>
        <v>0</v>
      </c>
      <c r="E252" s="46">
        <f>'для bus.gov.ru'!E241</f>
        <v>0</v>
      </c>
      <c r="F252" s="47" t="s">
        <v>264</v>
      </c>
      <c r="G252" s="48">
        <f>'Рейтинговая таблица организаций'!D241</f>
        <v>0</v>
      </c>
      <c r="H252" s="48">
        <f>'Рейтинговая таблица организаций'!E241</f>
        <v>0</v>
      </c>
      <c r="I252" s="47" t="s">
        <v>265</v>
      </c>
      <c r="J252" s="48">
        <f>'Рейтинговая таблица организаций'!F241</f>
        <v>0</v>
      </c>
      <c r="K252" s="48">
        <f>'Рейтинговая таблица организаций'!G241</f>
        <v>0</v>
      </c>
      <c r="L252" s="49" t="str">
        <f>IF('Рейтинговая таблица организаций'!H241&lt;1,"Отсутствуют или не функционируют дистанционные способы взаимодействия",(IF('Рейтинговая таблица организаций'!H241&lt;4,"В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2" s="49">
        <f>'Рейтинговая таблица организаций'!H241</f>
        <v>0</v>
      </c>
      <c r="N252" s="49">
        <f>IF('Рейтинговая таблица организаций'!H241&lt;1,0,(IF('Рейтинговая таблица организаций'!H241&lt;4,30,100)))</f>
        <v>0</v>
      </c>
      <c r="O252" s="49" t="s">
        <v>266</v>
      </c>
      <c r="P252" s="49">
        <f>'Рейтинговая таблица организаций'!I241</f>
        <v>0</v>
      </c>
      <c r="Q252" s="49">
        <f>'Рейтинговая таблица организаций'!J241</f>
        <v>0</v>
      </c>
      <c r="R252" s="49" t="s">
        <v>267</v>
      </c>
      <c r="S252" s="49">
        <f>'Рейтинговая таблица организаций'!K241</f>
        <v>0</v>
      </c>
      <c r="T252" s="49">
        <f>'Рейтинговая таблица организаций'!L241</f>
        <v>0</v>
      </c>
      <c r="U252" s="49" t="str">
        <f>IF('Рейтинговая таблица организаций'!Q241&lt;1,"Отсутствуют комфортные условия",(IF('Рейтинговая таблица организаций'!Q241&lt;5,"Количество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2" s="49">
        <f>'Рейтинговая таблица организаций'!Q241</f>
        <v>0</v>
      </c>
      <c r="W252" s="49">
        <f>IF('Рейтинговая таблица организаций'!Q241&lt;1,0,(IF('Рейтинговая таблица организаций'!Q241&lt;4,20,100)))</f>
        <v>0</v>
      </c>
      <c r="X252" s="49" t="s">
        <v>268</v>
      </c>
      <c r="Y252" s="49">
        <f>'Рейтинговая таблица организаций'!T241</f>
        <v>0</v>
      </c>
      <c r="Z252" s="49">
        <f>'Рейтинговая таблица организаций'!U241</f>
        <v>0</v>
      </c>
      <c r="AA252" s="49" t="str">
        <f>IF('Рейтинговая таблица организаций'!Z241&lt;1,"Отсутствуют условия доступности для инвалидов",(IF('Рейтинговая таблица организаций'!Z241&lt;5,"Количество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2" s="63">
        <f>'Рейтинговая таблица организаций'!Z241</f>
        <v>0</v>
      </c>
      <c r="AC252" s="49">
        <f>IF('Рейтинговая таблица организаций'!Z241&lt;1,0,(IF('Рейтинговая таблица организаций'!Z241&lt;5,20,100)))</f>
        <v>0</v>
      </c>
      <c r="AD252" s="49" t="str">
        <f>IF('Рейтинговая таблица организаций'!AA241&lt;1,"Отсутствуют условия доступности, позволяющие инвалидам получать услуги наравне с другими",(IF('Рейтинговая таблица организаций'!AA241&lt;5,"Количество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2" s="49">
        <f>'Рейтинговая таблица организаций'!AA241</f>
        <v>0</v>
      </c>
      <c r="AF252" s="49">
        <f>IF('Рейтинговая таблица организаций'!AA241&lt;1,0,(IF('Рейтинговая таблица организаций'!AA241&lt;5,20,100)))</f>
        <v>0</v>
      </c>
      <c r="AG252" s="49" t="s">
        <v>269</v>
      </c>
      <c r="AH252" s="49">
        <f>'Рейтинговая таблица организаций'!AB241</f>
        <v>0</v>
      </c>
      <c r="AI252" s="49">
        <f>'Рейтинговая таблица организаций'!AC241</f>
        <v>0</v>
      </c>
      <c r="AJ252" s="49" t="s">
        <v>270</v>
      </c>
      <c r="AK252" s="49">
        <f>'Рейтинговая таблица организаций'!AH241</f>
        <v>0</v>
      </c>
      <c r="AL252" s="49">
        <f>'Рейтинговая таблица организаций'!AI241</f>
        <v>0</v>
      </c>
      <c r="AM252" s="49" t="s">
        <v>271</v>
      </c>
      <c r="AN252" s="49">
        <f>'Рейтинговая таблица организаций'!AJ241</f>
        <v>0</v>
      </c>
      <c r="AO252" s="49">
        <f>'Рейтинговая таблица организаций'!AK241</f>
        <v>0</v>
      </c>
      <c r="AP252" s="49" t="s">
        <v>272</v>
      </c>
      <c r="AQ252" s="49">
        <f>'Рейтинговая таблица организаций'!AL241</f>
        <v>0</v>
      </c>
      <c r="AR252" s="49">
        <f>'Рейтинговая таблица организаций'!AM241</f>
        <v>0</v>
      </c>
      <c r="AS252" s="49" t="s">
        <v>273</v>
      </c>
      <c r="AT252" s="49">
        <f>'Рейтинговая таблица организаций'!AR241</f>
        <v>0</v>
      </c>
      <c r="AU252" s="49">
        <f>'Рейтинговая таблица организаций'!AS241</f>
        <v>0</v>
      </c>
      <c r="AV252" s="49" t="s">
        <v>274</v>
      </c>
      <c r="AW252" s="49">
        <f>'Рейтинговая таблица организаций'!AT241</f>
        <v>0</v>
      </c>
      <c r="AX252" s="49">
        <f>'Рейтинговая таблица организаций'!AU241</f>
        <v>0</v>
      </c>
      <c r="AY252" s="49" t="s">
        <v>275</v>
      </c>
      <c r="AZ252" s="49">
        <f>'Рейтинговая таблица организаций'!AV241</f>
        <v>0</v>
      </c>
      <c r="BA252" s="49">
        <f>'Рейтинговая таблица организаций'!AW241</f>
        <v>0</v>
      </c>
    </row>
    <row r="253" spans="1:53" ht="15.75" x14ac:dyDescent="0.25">
      <c r="A253" s="110">
        <f>Лист1!A241</f>
        <v>0</v>
      </c>
      <c r="B253" s="46">
        <f>'для bus.gov.ru'!B242</f>
        <v>0</v>
      </c>
      <c r="C253" s="46">
        <f>'для bus.gov.ru'!C242</f>
        <v>0</v>
      </c>
      <c r="D253" s="46">
        <f>'для bus.gov.ru'!D242</f>
        <v>0</v>
      </c>
      <c r="E253" s="46">
        <f>'для bus.gov.ru'!E242</f>
        <v>0</v>
      </c>
      <c r="F253" s="47" t="s">
        <v>264</v>
      </c>
      <c r="G253" s="48">
        <f>'Рейтинговая таблица организаций'!D242</f>
        <v>0</v>
      </c>
      <c r="H253" s="48">
        <f>'Рейтинговая таблица организаций'!E242</f>
        <v>0</v>
      </c>
      <c r="I253" s="47" t="s">
        <v>265</v>
      </c>
      <c r="J253" s="48">
        <f>'Рейтинговая таблица организаций'!F242</f>
        <v>0</v>
      </c>
      <c r="K253" s="48">
        <f>'Рейтинговая таблица организаций'!G242</f>
        <v>0</v>
      </c>
      <c r="L253" s="49" t="str">
        <f>IF('Рейтинговая таблица организаций'!H242&lt;1,"Отсутствуют или не функционируют дистанционные способы взаимодействия",(IF('Рейтинговая таблица организаций'!H242&lt;4,"В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3" s="49">
        <f>'Рейтинговая таблица организаций'!H242</f>
        <v>0</v>
      </c>
      <c r="N253" s="49">
        <f>IF('Рейтинговая таблица организаций'!H242&lt;1,0,(IF('Рейтинговая таблица организаций'!H242&lt;4,30,100)))</f>
        <v>0</v>
      </c>
      <c r="O253" s="49" t="s">
        <v>266</v>
      </c>
      <c r="P253" s="49">
        <f>'Рейтинговая таблица организаций'!I242</f>
        <v>0</v>
      </c>
      <c r="Q253" s="49">
        <f>'Рейтинговая таблица организаций'!J242</f>
        <v>0</v>
      </c>
      <c r="R253" s="49" t="s">
        <v>267</v>
      </c>
      <c r="S253" s="49">
        <f>'Рейтинговая таблица организаций'!K242</f>
        <v>0</v>
      </c>
      <c r="T253" s="49">
        <f>'Рейтинговая таблица организаций'!L242</f>
        <v>0</v>
      </c>
      <c r="U253" s="49" t="str">
        <f>IF('Рейтинговая таблица организаций'!Q242&lt;1,"Отсутствуют комфортные условия",(IF('Рейтинговая таблица организаций'!Q242&lt;5,"Количество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3" s="49">
        <f>'Рейтинговая таблица организаций'!Q242</f>
        <v>0</v>
      </c>
      <c r="W253" s="49">
        <f>IF('Рейтинговая таблица организаций'!Q242&lt;1,0,(IF('Рейтинговая таблица организаций'!Q242&lt;4,20,100)))</f>
        <v>0</v>
      </c>
      <c r="X253" s="49" t="s">
        <v>268</v>
      </c>
      <c r="Y253" s="49">
        <f>'Рейтинговая таблица организаций'!T242</f>
        <v>0</v>
      </c>
      <c r="Z253" s="49">
        <f>'Рейтинговая таблица организаций'!U242</f>
        <v>0</v>
      </c>
      <c r="AA253" s="49" t="str">
        <f>IF('Рейтинговая таблица организаций'!Z242&lt;1,"Отсутствуют условия доступности для инвалидов",(IF('Рейтинговая таблица организаций'!Z242&lt;5,"Количество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3" s="63">
        <f>'Рейтинговая таблица организаций'!Z242</f>
        <v>0</v>
      </c>
      <c r="AC253" s="49">
        <f>IF('Рейтинговая таблица организаций'!Z242&lt;1,0,(IF('Рейтинговая таблица организаций'!Z242&lt;5,20,100)))</f>
        <v>0</v>
      </c>
      <c r="AD253" s="49" t="str">
        <f>IF('Рейтинговая таблица организаций'!AA242&lt;1,"Отсутствуют условия доступности, позволяющие инвалидам получать услуги наравне с другими",(IF('Рейтинговая таблица организаций'!AA242&lt;5,"Количество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3" s="49">
        <f>'Рейтинговая таблица организаций'!AA242</f>
        <v>0</v>
      </c>
      <c r="AF253" s="49">
        <f>IF('Рейтинговая таблица организаций'!AA242&lt;1,0,(IF('Рейтинговая таблица организаций'!AA242&lt;5,20,100)))</f>
        <v>0</v>
      </c>
      <c r="AG253" s="49" t="s">
        <v>269</v>
      </c>
      <c r="AH253" s="49">
        <f>'Рейтинговая таблица организаций'!AB242</f>
        <v>0</v>
      </c>
      <c r="AI253" s="49">
        <f>'Рейтинговая таблица организаций'!AC242</f>
        <v>0</v>
      </c>
      <c r="AJ253" s="49" t="s">
        <v>270</v>
      </c>
      <c r="AK253" s="49">
        <f>'Рейтинговая таблица организаций'!AH242</f>
        <v>0</v>
      </c>
      <c r="AL253" s="49">
        <f>'Рейтинговая таблица организаций'!AI242</f>
        <v>0</v>
      </c>
      <c r="AM253" s="49" t="s">
        <v>271</v>
      </c>
      <c r="AN253" s="49">
        <f>'Рейтинговая таблица организаций'!AJ242</f>
        <v>0</v>
      </c>
      <c r="AO253" s="49">
        <f>'Рейтинговая таблица организаций'!AK242</f>
        <v>0</v>
      </c>
      <c r="AP253" s="49" t="s">
        <v>272</v>
      </c>
      <c r="AQ253" s="49">
        <f>'Рейтинговая таблица организаций'!AL242</f>
        <v>0</v>
      </c>
      <c r="AR253" s="49">
        <f>'Рейтинговая таблица организаций'!AM242</f>
        <v>0</v>
      </c>
      <c r="AS253" s="49" t="s">
        <v>273</v>
      </c>
      <c r="AT253" s="49">
        <f>'Рейтинговая таблица организаций'!AR242</f>
        <v>0</v>
      </c>
      <c r="AU253" s="49">
        <f>'Рейтинговая таблица организаций'!AS242</f>
        <v>0</v>
      </c>
      <c r="AV253" s="49" t="s">
        <v>274</v>
      </c>
      <c r="AW253" s="49">
        <f>'Рейтинговая таблица организаций'!AT242</f>
        <v>0</v>
      </c>
      <c r="AX253" s="49">
        <f>'Рейтинговая таблица организаций'!AU242</f>
        <v>0</v>
      </c>
      <c r="AY253" s="49" t="s">
        <v>275</v>
      </c>
      <c r="AZ253" s="49">
        <f>'Рейтинговая таблица организаций'!AV242</f>
        <v>0</v>
      </c>
      <c r="BA253" s="49">
        <f>'Рейтинговая таблица организаций'!AW242</f>
        <v>0</v>
      </c>
    </row>
    <row r="254" spans="1:53" ht="15.75" x14ac:dyDescent="0.25">
      <c r="A254" s="110">
        <f>Лист1!A242</f>
        <v>0</v>
      </c>
      <c r="B254" s="46">
        <f>'для bus.gov.ru'!B243</f>
        <v>0</v>
      </c>
      <c r="C254" s="46">
        <f>'для bus.gov.ru'!C243</f>
        <v>0</v>
      </c>
      <c r="D254" s="46">
        <f>'для bus.gov.ru'!D243</f>
        <v>0</v>
      </c>
      <c r="E254" s="46">
        <f>'для bus.gov.ru'!E243</f>
        <v>0</v>
      </c>
      <c r="F254" s="47" t="s">
        <v>264</v>
      </c>
      <c r="G254" s="48">
        <f>'Рейтинговая таблица организаций'!D243</f>
        <v>0</v>
      </c>
      <c r="H254" s="48">
        <f>'Рейтинговая таблица организаций'!E243</f>
        <v>0</v>
      </c>
      <c r="I254" s="47" t="s">
        <v>265</v>
      </c>
      <c r="J254" s="48">
        <f>'Рейтинговая таблица организаций'!F243</f>
        <v>0</v>
      </c>
      <c r="K254" s="48">
        <f>'Рейтинговая таблица организаций'!G243</f>
        <v>0</v>
      </c>
      <c r="L254" s="49" t="str">
        <f>IF('Рейтинговая таблица организаций'!H243&lt;1,"Отсутствуют или не функционируют дистанционные способы взаимодействия",(IF('Рейтинговая таблица организаций'!H243&lt;4,"В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4" s="49">
        <f>'Рейтинговая таблица организаций'!H243</f>
        <v>0</v>
      </c>
      <c r="N254" s="49">
        <f>IF('Рейтинговая таблица организаций'!H243&lt;1,0,(IF('Рейтинговая таблица организаций'!H243&lt;4,30,100)))</f>
        <v>0</v>
      </c>
      <c r="O254" s="49" t="s">
        <v>266</v>
      </c>
      <c r="P254" s="49">
        <f>'Рейтинговая таблица организаций'!I243</f>
        <v>0</v>
      </c>
      <c r="Q254" s="49">
        <f>'Рейтинговая таблица организаций'!J243</f>
        <v>0</v>
      </c>
      <c r="R254" s="49" t="s">
        <v>267</v>
      </c>
      <c r="S254" s="49">
        <f>'Рейтинговая таблица организаций'!K243</f>
        <v>0</v>
      </c>
      <c r="T254" s="49">
        <f>'Рейтинговая таблица организаций'!L243</f>
        <v>0</v>
      </c>
      <c r="U254" s="49" t="str">
        <f>IF('Рейтинговая таблица организаций'!Q243&lt;1,"Отсутствуют комфортные условия",(IF('Рейтинговая таблица организаций'!Q243&lt;5,"Количество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4" s="49">
        <f>'Рейтинговая таблица организаций'!Q243</f>
        <v>0</v>
      </c>
      <c r="W254" s="49">
        <f>IF('Рейтинговая таблица организаций'!Q243&lt;1,0,(IF('Рейтинговая таблица организаций'!Q243&lt;4,20,100)))</f>
        <v>0</v>
      </c>
      <c r="X254" s="49" t="s">
        <v>268</v>
      </c>
      <c r="Y254" s="49">
        <f>'Рейтинговая таблица организаций'!T243</f>
        <v>0</v>
      </c>
      <c r="Z254" s="49">
        <f>'Рейтинговая таблица организаций'!U243</f>
        <v>0</v>
      </c>
      <c r="AA254" s="49" t="str">
        <f>IF('Рейтинговая таблица организаций'!Z243&lt;1,"Отсутствуют условия доступности для инвалидов",(IF('Рейтинговая таблица организаций'!Z243&lt;5,"Количество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4" s="63">
        <f>'Рейтинговая таблица организаций'!Z243</f>
        <v>0</v>
      </c>
      <c r="AC254" s="49">
        <f>IF('Рейтинговая таблица организаций'!Z243&lt;1,0,(IF('Рейтинговая таблица организаций'!Z243&lt;5,20,100)))</f>
        <v>0</v>
      </c>
      <c r="AD254" s="49" t="str">
        <f>IF('Рейтинговая таблица организаций'!AA243&lt;1,"Отсутствуют условия доступности, позволяющие инвалидам получать услуги наравне с другими",(IF('Рейтинговая таблица организаций'!AA243&lt;5,"Количество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4" s="49">
        <f>'Рейтинговая таблица организаций'!AA243</f>
        <v>0</v>
      </c>
      <c r="AF254" s="49">
        <f>IF('Рейтинговая таблица организаций'!AA243&lt;1,0,(IF('Рейтинговая таблица организаций'!AA243&lt;5,20,100)))</f>
        <v>0</v>
      </c>
      <c r="AG254" s="49" t="s">
        <v>269</v>
      </c>
      <c r="AH254" s="49">
        <f>'Рейтинговая таблица организаций'!AB243</f>
        <v>0</v>
      </c>
      <c r="AI254" s="49">
        <f>'Рейтинговая таблица организаций'!AC243</f>
        <v>0</v>
      </c>
      <c r="AJ254" s="49" t="s">
        <v>270</v>
      </c>
      <c r="AK254" s="49">
        <f>'Рейтинговая таблица организаций'!AH243</f>
        <v>0</v>
      </c>
      <c r="AL254" s="49">
        <f>'Рейтинговая таблица организаций'!AI243</f>
        <v>0</v>
      </c>
      <c r="AM254" s="49" t="s">
        <v>271</v>
      </c>
      <c r="AN254" s="49">
        <f>'Рейтинговая таблица организаций'!AJ243</f>
        <v>0</v>
      </c>
      <c r="AO254" s="49">
        <f>'Рейтинговая таблица организаций'!AK243</f>
        <v>0</v>
      </c>
      <c r="AP254" s="49" t="s">
        <v>272</v>
      </c>
      <c r="AQ254" s="49">
        <f>'Рейтинговая таблица организаций'!AL243</f>
        <v>0</v>
      </c>
      <c r="AR254" s="49">
        <f>'Рейтинговая таблица организаций'!AM243</f>
        <v>0</v>
      </c>
      <c r="AS254" s="49" t="s">
        <v>273</v>
      </c>
      <c r="AT254" s="49">
        <f>'Рейтинговая таблица организаций'!AR243</f>
        <v>0</v>
      </c>
      <c r="AU254" s="49">
        <f>'Рейтинговая таблица организаций'!AS243</f>
        <v>0</v>
      </c>
      <c r="AV254" s="49" t="s">
        <v>274</v>
      </c>
      <c r="AW254" s="49">
        <f>'Рейтинговая таблица организаций'!AT243</f>
        <v>0</v>
      </c>
      <c r="AX254" s="49">
        <f>'Рейтинговая таблица организаций'!AU243</f>
        <v>0</v>
      </c>
      <c r="AY254" s="49" t="s">
        <v>275</v>
      </c>
      <c r="AZ254" s="49">
        <f>'Рейтинговая таблица организаций'!AV243</f>
        <v>0</v>
      </c>
      <c r="BA254" s="49">
        <f>'Рейтинговая таблица организаций'!AW243</f>
        <v>0</v>
      </c>
    </row>
    <row r="255" spans="1:53" ht="15.75" x14ac:dyDescent="0.25">
      <c r="A255" s="110">
        <f>Лист1!A243</f>
        <v>0</v>
      </c>
      <c r="B255" s="46">
        <f>'для bus.gov.ru'!B244</f>
        <v>0</v>
      </c>
      <c r="C255" s="46">
        <f>'для bus.gov.ru'!C244</f>
        <v>0</v>
      </c>
      <c r="D255" s="46">
        <f>'для bus.gov.ru'!D244</f>
        <v>0</v>
      </c>
      <c r="E255" s="46">
        <f>'для bus.gov.ru'!E244</f>
        <v>0</v>
      </c>
      <c r="F255" s="47" t="s">
        <v>264</v>
      </c>
      <c r="G255" s="48">
        <f>'Рейтинговая таблица организаций'!D244</f>
        <v>0</v>
      </c>
      <c r="H255" s="48">
        <f>'Рейтинговая таблица организаций'!E244</f>
        <v>0</v>
      </c>
      <c r="I255" s="47" t="s">
        <v>265</v>
      </c>
      <c r="J255" s="48">
        <f>'Рейтинговая таблица организаций'!F244</f>
        <v>0</v>
      </c>
      <c r="K255" s="48">
        <f>'Рейтинговая таблица организаций'!G244</f>
        <v>0</v>
      </c>
      <c r="L255" s="49" t="str">
        <f>IF('Рейтинговая таблица организаций'!H244&lt;1,"Отсутствуют или не функционируют дистанционные способы взаимодействия",(IF('Рейтинговая таблица организаций'!H244&lt;4,"В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5" s="49">
        <f>'Рейтинговая таблица организаций'!H244</f>
        <v>0</v>
      </c>
      <c r="N255" s="49">
        <f>IF('Рейтинговая таблица организаций'!H244&lt;1,0,(IF('Рейтинговая таблица организаций'!H244&lt;4,30,100)))</f>
        <v>0</v>
      </c>
      <c r="O255" s="49" t="s">
        <v>266</v>
      </c>
      <c r="P255" s="49">
        <f>'Рейтинговая таблица организаций'!I244</f>
        <v>0</v>
      </c>
      <c r="Q255" s="49">
        <f>'Рейтинговая таблица организаций'!J244</f>
        <v>0</v>
      </c>
      <c r="R255" s="49" t="s">
        <v>267</v>
      </c>
      <c r="S255" s="49">
        <f>'Рейтинговая таблица организаций'!K244</f>
        <v>0</v>
      </c>
      <c r="T255" s="49">
        <f>'Рейтинговая таблица организаций'!L244</f>
        <v>0</v>
      </c>
      <c r="U255" s="49" t="str">
        <f>IF('Рейтинговая таблица организаций'!Q244&lt;1,"Отсутствуют комфортные условия",(IF('Рейтинговая таблица организаций'!Q244&lt;5,"Количество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5" s="49">
        <f>'Рейтинговая таблица организаций'!Q244</f>
        <v>0</v>
      </c>
      <c r="W255" s="49">
        <f>IF('Рейтинговая таблица организаций'!Q244&lt;1,0,(IF('Рейтинговая таблица организаций'!Q244&lt;4,20,100)))</f>
        <v>0</v>
      </c>
      <c r="X255" s="49" t="s">
        <v>268</v>
      </c>
      <c r="Y255" s="49">
        <f>'Рейтинговая таблица организаций'!T244</f>
        <v>0</v>
      </c>
      <c r="Z255" s="49">
        <f>'Рейтинговая таблица организаций'!U244</f>
        <v>0</v>
      </c>
      <c r="AA255" s="49" t="str">
        <f>IF('Рейтинговая таблица организаций'!Z244&lt;1,"Отсутствуют условия доступности для инвалидов",(IF('Рейтинговая таблица организаций'!Z244&lt;5,"Количество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5" s="63">
        <f>'Рейтинговая таблица организаций'!Z244</f>
        <v>0</v>
      </c>
      <c r="AC255" s="49">
        <f>IF('Рейтинговая таблица организаций'!Z244&lt;1,0,(IF('Рейтинговая таблица организаций'!Z244&lt;5,20,100)))</f>
        <v>0</v>
      </c>
      <c r="AD255" s="49" t="str">
        <f>IF('Рейтинговая таблица организаций'!AA244&lt;1,"Отсутствуют условия доступности, позволяющие инвалидам получать услуги наравне с другими",(IF('Рейтинговая таблица организаций'!AA244&lt;5,"Количество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5" s="49">
        <f>'Рейтинговая таблица организаций'!AA244</f>
        <v>0</v>
      </c>
      <c r="AF255" s="49">
        <f>IF('Рейтинговая таблица организаций'!AA244&lt;1,0,(IF('Рейтинговая таблица организаций'!AA244&lt;5,20,100)))</f>
        <v>0</v>
      </c>
      <c r="AG255" s="49" t="s">
        <v>269</v>
      </c>
      <c r="AH255" s="49">
        <f>'Рейтинговая таблица организаций'!AB244</f>
        <v>0</v>
      </c>
      <c r="AI255" s="49">
        <f>'Рейтинговая таблица организаций'!AC244</f>
        <v>0</v>
      </c>
      <c r="AJ255" s="49" t="s">
        <v>270</v>
      </c>
      <c r="AK255" s="49">
        <f>'Рейтинговая таблица организаций'!AH244</f>
        <v>0</v>
      </c>
      <c r="AL255" s="49">
        <f>'Рейтинговая таблица организаций'!AI244</f>
        <v>0</v>
      </c>
      <c r="AM255" s="49" t="s">
        <v>271</v>
      </c>
      <c r="AN255" s="49">
        <f>'Рейтинговая таблица организаций'!AJ244</f>
        <v>0</v>
      </c>
      <c r="AO255" s="49">
        <f>'Рейтинговая таблица организаций'!AK244</f>
        <v>0</v>
      </c>
      <c r="AP255" s="49" t="s">
        <v>272</v>
      </c>
      <c r="AQ255" s="49">
        <f>'Рейтинговая таблица организаций'!AL244</f>
        <v>0</v>
      </c>
      <c r="AR255" s="49">
        <f>'Рейтинговая таблица организаций'!AM244</f>
        <v>0</v>
      </c>
      <c r="AS255" s="49" t="s">
        <v>273</v>
      </c>
      <c r="AT255" s="49">
        <f>'Рейтинговая таблица организаций'!AR244</f>
        <v>0</v>
      </c>
      <c r="AU255" s="49">
        <f>'Рейтинговая таблица организаций'!AS244</f>
        <v>0</v>
      </c>
      <c r="AV255" s="49" t="s">
        <v>274</v>
      </c>
      <c r="AW255" s="49">
        <f>'Рейтинговая таблица организаций'!AT244</f>
        <v>0</v>
      </c>
      <c r="AX255" s="49">
        <f>'Рейтинговая таблица организаций'!AU244</f>
        <v>0</v>
      </c>
      <c r="AY255" s="49" t="s">
        <v>275</v>
      </c>
      <c r="AZ255" s="49">
        <f>'Рейтинговая таблица организаций'!AV244</f>
        <v>0</v>
      </c>
      <c r="BA255" s="49">
        <f>'Рейтинговая таблица организаций'!AW244</f>
        <v>0</v>
      </c>
    </row>
    <row r="256" spans="1:53" ht="15.75" x14ac:dyDescent="0.25">
      <c r="A256" s="110">
        <f>Лист1!A244</f>
        <v>0</v>
      </c>
      <c r="B256" s="46">
        <f>'для bus.gov.ru'!B245</f>
        <v>0</v>
      </c>
      <c r="C256" s="46">
        <f>'для bus.gov.ru'!C245</f>
        <v>0</v>
      </c>
      <c r="D256" s="46">
        <f>'для bus.gov.ru'!D245</f>
        <v>0</v>
      </c>
      <c r="E256" s="46">
        <f>'для bus.gov.ru'!E245</f>
        <v>0</v>
      </c>
      <c r="F256" s="47" t="s">
        <v>264</v>
      </c>
      <c r="G256" s="48">
        <f>'Рейтинговая таблица организаций'!D245</f>
        <v>0</v>
      </c>
      <c r="H256" s="48">
        <f>'Рейтинговая таблица организаций'!E245</f>
        <v>0</v>
      </c>
      <c r="I256" s="47" t="s">
        <v>265</v>
      </c>
      <c r="J256" s="48">
        <f>'Рейтинговая таблица организаций'!F245</f>
        <v>0</v>
      </c>
      <c r="K256" s="48">
        <f>'Рейтинговая таблица организаций'!G245</f>
        <v>0</v>
      </c>
      <c r="L256" s="49" t="str">
        <f>IF('Рейтинговая таблица организаций'!H245&lt;1,"Отсутствуют или не функционируют дистанционные способы взаимодействия",(IF('Рейтинговая таблица организаций'!H245&lt;4,"В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6" s="49">
        <f>'Рейтинговая таблица организаций'!H245</f>
        <v>0</v>
      </c>
      <c r="N256" s="49">
        <f>IF('Рейтинговая таблица организаций'!H245&lt;1,0,(IF('Рейтинговая таблица организаций'!H245&lt;4,30,100)))</f>
        <v>0</v>
      </c>
      <c r="O256" s="49" t="s">
        <v>266</v>
      </c>
      <c r="P256" s="49">
        <f>'Рейтинговая таблица организаций'!I245</f>
        <v>0</v>
      </c>
      <c r="Q256" s="49">
        <f>'Рейтинговая таблица организаций'!J245</f>
        <v>0</v>
      </c>
      <c r="R256" s="49" t="s">
        <v>267</v>
      </c>
      <c r="S256" s="49">
        <f>'Рейтинговая таблица организаций'!K245</f>
        <v>0</v>
      </c>
      <c r="T256" s="49">
        <f>'Рейтинговая таблица организаций'!L245</f>
        <v>0</v>
      </c>
      <c r="U256" s="49" t="str">
        <f>IF('Рейтинговая таблица организаций'!Q245&lt;1,"Отсутствуют комфортные условия",(IF('Рейтинговая таблица организаций'!Q245&lt;5,"Количество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6" s="49">
        <f>'Рейтинговая таблица организаций'!Q245</f>
        <v>0</v>
      </c>
      <c r="W256" s="49">
        <f>IF('Рейтинговая таблица организаций'!Q245&lt;1,0,(IF('Рейтинговая таблица организаций'!Q245&lt;4,20,100)))</f>
        <v>0</v>
      </c>
      <c r="X256" s="49" t="s">
        <v>268</v>
      </c>
      <c r="Y256" s="49">
        <f>'Рейтинговая таблица организаций'!T245</f>
        <v>0</v>
      </c>
      <c r="Z256" s="49">
        <f>'Рейтинговая таблица организаций'!U245</f>
        <v>0</v>
      </c>
      <c r="AA256" s="49" t="str">
        <f>IF('Рейтинговая таблица организаций'!Z245&lt;1,"Отсутствуют условия доступности для инвалидов",(IF('Рейтинговая таблица организаций'!Z245&lt;5,"Количество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6" s="63">
        <f>'Рейтинговая таблица организаций'!Z245</f>
        <v>0</v>
      </c>
      <c r="AC256" s="49">
        <f>IF('Рейтинговая таблица организаций'!Z245&lt;1,0,(IF('Рейтинговая таблица организаций'!Z245&lt;5,20,100)))</f>
        <v>0</v>
      </c>
      <c r="AD256" s="49" t="str">
        <f>IF('Рейтинговая таблица организаций'!AA245&lt;1,"Отсутствуют условия доступности, позволяющие инвалидам получать услуги наравне с другими",(IF('Рейтинговая таблица организаций'!AA245&lt;5,"Количество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6" s="49">
        <f>'Рейтинговая таблица организаций'!AA245</f>
        <v>0</v>
      </c>
      <c r="AF256" s="49">
        <f>IF('Рейтинговая таблица организаций'!AA245&lt;1,0,(IF('Рейтинговая таблица организаций'!AA245&lt;5,20,100)))</f>
        <v>0</v>
      </c>
      <c r="AG256" s="49" t="s">
        <v>269</v>
      </c>
      <c r="AH256" s="49">
        <f>'Рейтинговая таблица организаций'!AB245</f>
        <v>0</v>
      </c>
      <c r="AI256" s="49">
        <f>'Рейтинговая таблица организаций'!AC245</f>
        <v>0</v>
      </c>
      <c r="AJ256" s="49" t="s">
        <v>270</v>
      </c>
      <c r="AK256" s="49">
        <f>'Рейтинговая таблица организаций'!AH245</f>
        <v>0</v>
      </c>
      <c r="AL256" s="49">
        <f>'Рейтинговая таблица организаций'!AI245</f>
        <v>0</v>
      </c>
      <c r="AM256" s="49" t="s">
        <v>271</v>
      </c>
      <c r="AN256" s="49">
        <f>'Рейтинговая таблица организаций'!AJ245</f>
        <v>0</v>
      </c>
      <c r="AO256" s="49">
        <f>'Рейтинговая таблица организаций'!AK245</f>
        <v>0</v>
      </c>
      <c r="AP256" s="49" t="s">
        <v>272</v>
      </c>
      <c r="AQ256" s="49">
        <f>'Рейтинговая таблица организаций'!AL245</f>
        <v>0</v>
      </c>
      <c r="AR256" s="49">
        <f>'Рейтинговая таблица организаций'!AM245</f>
        <v>0</v>
      </c>
      <c r="AS256" s="49" t="s">
        <v>273</v>
      </c>
      <c r="AT256" s="49">
        <f>'Рейтинговая таблица организаций'!AR245</f>
        <v>0</v>
      </c>
      <c r="AU256" s="49">
        <f>'Рейтинговая таблица организаций'!AS245</f>
        <v>0</v>
      </c>
      <c r="AV256" s="49" t="s">
        <v>274</v>
      </c>
      <c r="AW256" s="49">
        <f>'Рейтинговая таблица организаций'!AT245</f>
        <v>0</v>
      </c>
      <c r="AX256" s="49">
        <f>'Рейтинговая таблица организаций'!AU245</f>
        <v>0</v>
      </c>
      <c r="AY256" s="49" t="s">
        <v>275</v>
      </c>
      <c r="AZ256" s="49">
        <f>'Рейтинговая таблица организаций'!AV245</f>
        <v>0</v>
      </c>
      <c r="BA256" s="49">
        <f>'Рейтинговая таблица организаций'!AW245</f>
        <v>0</v>
      </c>
    </row>
    <row r="257" spans="1:53" ht="15.75" x14ac:dyDescent="0.25">
      <c r="A257" s="110">
        <f>Лист1!A245</f>
        <v>0</v>
      </c>
      <c r="B257" s="46">
        <f>'для bus.gov.ru'!B246</f>
        <v>0</v>
      </c>
      <c r="C257" s="46">
        <f>'для bus.gov.ru'!C246</f>
        <v>0</v>
      </c>
      <c r="D257" s="46">
        <f>'для bus.gov.ru'!D246</f>
        <v>0</v>
      </c>
      <c r="E257" s="46">
        <f>'для bus.gov.ru'!E246</f>
        <v>0</v>
      </c>
      <c r="F257" s="47" t="s">
        <v>264</v>
      </c>
      <c r="G257" s="48">
        <f>'Рейтинговая таблица организаций'!D246</f>
        <v>0</v>
      </c>
      <c r="H257" s="48">
        <f>'Рейтинговая таблица организаций'!E246</f>
        <v>0</v>
      </c>
      <c r="I257" s="47" t="s">
        <v>265</v>
      </c>
      <c r="J257" s="48">
        <f>'Рейтинговая таблица организаций'!F246</f>
        <v>0</v>
      </c>
      <c r="K257" s="48">
        <f>'Рейтинговая таблица организаций'!G246</f>
        <v>0</v>
      </c>
      <c r="L257" s="49" t="str">
        <f>IF('Рейтинговая таблица организаций'!H246&lt;1,"Отсутствуют или не функционируют дистанционные способы взаимодействия",(IF('Рейтинговая таблица организаций'!H246&lt;4,"В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7" s="49">
        <f>'Рейтинговая таблица организаций'!H246</f>
        <v>0</v>
      </c>
      <c r="N257" s="49">
        <f>IF('Рейтинговая таблица организаций'!H246&lt;1,0,(IF('Рейтинговая таблица организаций'!H246&lt;4,30,100)))</f>
        <v>0</v>
      </c>
      <c r="O257" s="49" t="s">
        <v>266</v>
      </c>
      <c r="P257" s="49">
        <f>'Рейтинговая таблица организаций'!I246</f>
        <v>0</v>
      </c>
      <c r="Q257" s="49">
        <f>'Рейтинговая таблица организаций'!J246</f>
        <v>0</v>
      </c>
      <c r="R257" s="49" t="s">
        <v>267</v>
      </c>
      <c r="S257" s="49">
        <f>'Рейтинговая таблица организаций'!K246</f>
        <v>0</v>
      </c>
      <c r="T257" s="49">
        <f>'Рейтинговая таблица организаций'!L246</f>
        <v>0</v>
      </c>
      <c r="U257" s="49" t="str">
        <f>IF('Рейтинговая таблица организаций'!Q246&lt;1,"Отсутствуют комфортные условия",(IF('Рейтинговая таблица организаций'!Q246&lt;5,"Количество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7" s="49">
        <f>'Рейтинговая таблица организаций'!Q246</f>
        <v>0</v>
      </c>
      <c r="W257" s="49">
        <f>IF('Рейтинговая таблица организаций'!Q246&lt;1,0,(IF('Рейтинговая таблица организаций'!Q246&lt;4,20,100)))</f>
        <v>0</v>
      </c>
      <c r="X257" s="49" t="s">
        <v>268</v>
      </c>
      <c r="Y257" s="49">
        <f>'Рейтинговая таблица организаций'!T246</f>
        <v>0</v>
      </c>
      <c r="Z257" s="49">
        <f>'Рейтинговая таблица организаций'!U246</f>
        <v>0</v>
      </c>
      <c r="AA257" s="49" t="str">
        <f>IF('Рейтинговая таблица организаций'!Z246&lt;1,"Отсутствуют условия доступности для инвалидов",(IF('Рейтинговая таблица организаций'!Z246&lt;5,"Количество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7" s="63">
        <f>'Рейтинговая таблица организаций'!Z246</f>
        <v>0</v>
      </c>
      <c r="AC257" s="49">
        <f>IF('Рейтинговая таблица организаций'!Z246&lt;1,0,(IF('Рейтинговая таблица организаций'!Z246&lt;5,20,100)))</f>
        <v>0</v>
      </c>
      <c r="AD257" s="49" t="str">
        <f>IF('Рейтинговая таблица организаций'!AA246&lt;1,"Отсутствуют условия доступности, позволяющие инвалидам получать услуги наравне с другими",(IF('Рейтинговая таблица организаций'!AA246&lt;5,"Количество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7" s="49">
        <f>'Рейтинговая таблица организаций'!AA246</f>
        <v>0</v>
      </c>
      <c r="AF257" s="49">
        <f>IF('Рейтинговая таблица организаций'!AA246&lt;1,0,(IF('Рейтинговая таблица организаций'!AA246&lt;5,20,100)))</f>
        <v>0</v>
      </c>
      <c r="AG257" s="49" t="s">
        <v>269</v>
      </c>
      <c r="AH257" s="49">
        <f>'Рейтинговая таблица организаций'!AB246</f>
        <v>0</v>
      </c>
      <c r="AI257" s="49">
        <f>'Рейтинговая таблица организаций'!AC246</f>
        <v>0</v>
      </c>
      <c r="AJ257" s="49" t="s">
        <v>270</v>
      </c>
      <c r="AK257" s="49">
        <f>'Рейтинговая таблица организаций'!AH246</f>
        <v>0</v>
      </c>
      <c r="AL257" s="49">
        <f>'Рейтинговая таблица организаций'!AI246</f>
        <v>0</v>
      </c>
      <c r="AM257" s="49" t="s">
        <v>271</v>
      </c>
      <c r="AN257" s="49">
        <f>'Рейтинговая таблица организаций'!AJ246</f>
        <v>0</v>
      </c>
      <c r="AO257" s="49">
        <f>'Рейтинговая таблица организаций'!AK246</f>
        <v>0</v>
      </c>
      <c r="AP257" s="49" t="s">
        <v>272</v>
      </c>
      <c r="AQ257" s="49">
        <f>'Рейтинговая таблица организаций'!AL246</f>
        <v>0</v>
      </c>
      <c r="AR257" s="49">
        <f>'Рейтинговая таблица организаций'!AM246</f>
        <v>0</v>
      </c>
      <c r="AS257" s="49" t="s">
        <v>273</v>
      </c>
      <c r="AT257" s="49">
        <f>'Рейтинговая таблица организаций'!AR246</f>
        <v>0</v>
      </c>
      <c r="AU257" s="49">
        <f>'Рейтинговая таблица организаций'!AS246</f>
        <v>0</v>
      </c>
      <c r="AV257" s="49" t="s">
        <v>274</v>
      </c>
      <c r="AW257" s="49">
        <f>'Рейтинговая таблица организаций'!AT246</f>
        <v>0</v>
      </c>
      <c r="AX257" s="49">
        <f>'Рейтинговая таблица организаций'!AU246</f>
        <v>0</v>
      </c>
      <c r="AY257" s="49" t="s">
        <v>275</v>
      </c>
      <c r="AZ257" s="49">
        <f>'Рейтинговая таблица организаций'!AV246</f>
        <v>0</v>
      </c>
      <c r="BA257" s="49">
        <f>'Рейтинговая таблица организаций'!AW246</f>
        <v>0</v>
      </c>
    </row>
    <row r="258" spans="1:53" ht="15.75" x14ac:dyDescent="0.25">
      <c r="A258" s="110">
        <f>Лист1!A246</f>
        <v>0</v>
      </c>
      <c r="B258" s="46">
        <f>'для bus.gov.ru'!B247</f>
        <v>0</v>
      </c>
      <c r="C258" s="46">
        <f>'для bus.gov.ru'!C247</f>
        <v>0</v>
      </c>
      <c r="D258" s="46">
        <f>'для bus.gov.ru'!D247</f>
        <v>0</v>
      </c>
      <c r="E258" s="46">
        <f>'для bus.gov.ru'!E247</f>
        <v>0</v>
      </c>
      <c r="F258" s="47" t="s">
        <v>264</v>
      </c>
      <c r="G258" s="48">
        <f>'Рейтинговая таблица организаций'!D247</f>
        <v>0</v>
      </c>
      <c r="H258" s="48">
        <f>'Рейтинговая таблица организаций'!E247</f>
        <v>0</v>
      </c>
      <c r="I258" s="47" t="s">
        <v>265</v>
      </c>
      <c r="J258" s="48">
        <f>'Рейтинговая таблица организаций'!F247</f>
        <v>0</v>
      </c>
      <c r="K258" s="48">
        <f>'Рейтинговая таблица организаций'!G247</f>
        <v>0</v>
      </c>
      <c r="L258" s="49" t="str">
        <f>IF('Рейтинговая таблица организаций'!H247&lt;1,"Отсутствуют или не функционируют дистанционные способы взаимодействия",(IF('Рейтинговая таблица организаций'!H247&lt;4,"В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8" s="49">
        <f>'Рейтинговая таблица организаций'!H247</f>
        <v>0</v>
      </c>
      <c r="N258" s="49">
        <f>IF('Рейтинговая таблица организаций'!H247&lt;1,0,(IF('Рейтинговая таблица организаций'!H247&lt;4,30,100)))</f>
        <v>0</v>
      </c>
      <c r="O258" s="49" t="s">
        <v>266</v>
      </c>
      <c r="P258" s="49">
        <f>'Рейтинговая таблица организаций'!I247</f>
        <v>0</v>
      </c>
      <c r="Q258" s="49">
        <f>'Рейтинговая таблица организаций'!J247</f>
        <v>0</v>
      </c>
      <c r="R258" s="49" t="s">
        <v>267</v>
      </c>
      <c r="S258" s="49">
        <f>'Рейтинговая таблица организаций'!K247</f>
        <v>0</v>
      </c>
      <c r="T258" s="49">
        <f>'Рейтинговая таблица организаций'!L247</f>
        <v>0</v>
      </c>
      <c r="U258" s="49" t="str">
        <f>IF('Рейтинговая таблица организаций'!Q247&lt;1,"Отсутствуют комфортные условия",(IF('Рейтинговая таблица организаций'!Q247&lt;5,"Количество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8" s="49">
        <f>'Рейтинговая таблица организаций'!Q247</f>
        <v>0</v>
      </c>
      <c r="W258" s="49">
        <f>IF('Рейтинговая таблица организаций'!Q247&lt;1,0,(IF('Рейтинговая таблица организаций'!Q247&lt;4,20,100)))</f>
        <v>0</v>
      </c>
      <c r="X258" s="49" t="s">
        <v>268</v>
      </c>
      <c r="Y258" s="49">
        <f>'Рейтинговая таблица организаций'!T247</f>
        <v>0</v>
      </c>
      <c r="Z258" s="49">
        <f>'Рейтинговая таблица организаций'!U247</f>
        <v>0</v>
      </c>
      <c r="AA258" s="49" t="str">
        <f>IF('Рейтинговая таблица организаций'!Z247&lt;1,"Отсутствуют условия доступности для инвалидов",(IF('Рейтинговая таблица организаций'!Z247&lt;5,"Количество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8" s="63">
        <f>'Рейтинговая таблица организаций'!Z247</f>
        <v>0</v>
      </c>
      <c r="AC258" s="49">
        <f>IF('Рейтинговая таблица организаций'!Z247&lt;1,0,(IF('Рейтинговая таблица организаций'!Z247&lt;5,20,100)))</f>
        <v>0</v>
      </c>
      <c r="AD258" s="49" t="str">
        <f>IF('Рейтинговая таблица организаций'!AA247&lt;1,"Отсутствуют условия доступности, позволяющие инвалидам получать услуги наравне с другими",(IF('Рейтинговая таблица организаций'!AA247&lt;5,"Количество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8" s="49">
        <f>'Рейтинговая таблица организаций'!AA247</f>
        <v>0</v>
      </c>
      <c r="AF258" s="49">
        <f>IF('Рейтинговая таблица организаций'!AA247&lt;1,0,(IF('Рейтинговая таблица организаций'!AA247&lt;5,20,100)))</f>
        <v>0</v>
      </c>
      <c r="AG258" s="49" t="s">
        <v>269</v>
      </c>
      <c r="AH258" s="49">
        <f>'Рейтинговая таблица организаций'!AB247</f>
        <v>0</v>
      </c>
      <c r="AI258" s="49">
        <f>'Рейтинговая таблица организаций'!AC247</f>
        <v>0</v>
      </c>
      <c r="AJ258" s="49" t="s">
        <v>270</v>
      </c>
      <c r="AK258" s="49">
        <f>'Рейтинговая таблица организаций'!AH247</f>
        <v>0</v>
      </c>
      <c r="AL258" s="49">
        <f>'Рейтинговая таблица организаций'!AI247</f>
        <v>0</v>
      </c>
      <c r="AM258" s="49" t="s">
        <v>271</v>
      </c>
      <c r="AN258" s="49">
        <f>'Рейтинговая таблица организаций'!AJ247</f>
        <v>0</v>
      </c>
      <c r="AO258" s="49">
        <f>'Рейтинговая таблица организаций'!AK247</f>
        <v>0</v>
      </c>
      <c r="AP258" s="49" t="s">
        <v>272</v>
      </c>
      <c r="AQ258" s="49">
        <f>'Рейтинговая таблица организаций'!AL247</f>
        <v>0</v>
      </c>
      <c r="AR258" s="49">
        <f>'Рейтинговая таблица организаций'!AM247</f>
        <v>0</v>
      </c>
      <c r="AS258" s="49" t="s">
        <v>273</v>
      </c>
      <c r="AT258" s="49">
        <f>'Рейтинговая таблица организаций'!AR247</f>
        <v>0</v>
      </c>
      <c r="AU258" s="49">
        <f>'Рейтинговая таблица организаций'!AS247</f>
        <v>0</v>
      </c>
      <c r="AV258" s="49" t="s">
        <v>274</v>
      </c>
      <c r="AW258" s="49">
        <f>'Рейтинговая таблица организаций'!AT247</f>
        <v>0</v>
      </c>
      <c r="AX258" s="49">
        <f>'Рейтинговая таблица организаций'!AU247</f>
        <v>0</v>
      </c>
      <c r="AY258" s="49" t="s">
        <v>275</v>
      </c>
      <c r="AZ258" s="49">
        <f>'Рейтинговая таблица организаций'!AV247</f>
        <v>0</v>
      </c>
      <c r="BA258" s="49">
        <f>'Рейтинговая таблица организаций'!AW247</f>
        <v>0</v>
      </c>
    </row>
    <row r="259" spans="1:53" ht="15.75" x14ac:dyDescent="0.25">
      <c r="A259" s="110">
        <f>Лист1!A247</f>
        <v>0</v>
      </c>
      <c r="B259" s="46">
        <f>'для bus.gov.ru'!B248</f>
        <v>0</v>
      </c>
      <c r="C259" s="46">
        <f>'для bus.gov.ru'!C248</f>
        <v>0</v>
      </c>
      <c r="D259" s="46">
        <f>'для bus.gov.ru'!D248</f>
        <v>0</v>
      </c>
      <c r="E259" s="46">
        <f>'для bus.gov.ru'!E248</f>
        <v>0</v>
      </c>
      <c r="F259" s="47" t="s">
        <v>264</v>
      </c>
      <c r="G259" s="48">
        <f>'Рейтинговая таблица организаций'!D248</f>
        <v>0</v>
      </c>
      <c r="H259" s="48">
        <f>'Рейтинговая таблица организаций'!E248</f>
        <v>0</v>
      </c>
      <c r="I259" s="47" t="s">
        <v>265</v>
      </c>
      <c r="J259" s="48">
        <f>'Рейтинговая таблица организаций'!F248</f>
        <v>0</v>
      </c>
      <c r="K259" s="48">
        <f>'Рейтинговая таблица организаций'!G248</f>
        <v>0</v>
      </c>
      <c r="L259" s="49" t="str">
        <f>IF('Рейтинговая таблица организаций'!H248&lt;1,"Отсутствуют или не функционируют дистанционные способы взаимодействия",(IF('Рейтинговая таблица организаций'!H248&lt;4,"В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59" s="49">
        <f>'Рейтинговая таблица организаций'!H248</f>
        <v>0</v>
      </c>
      <c r="N259" s="49">
        <f>IF('Рейтинговая таблица организаций'!H248&lt;1,0,(IF('Рейтинговая таблица организаций'!H248&lt;4,30,100)))</f>
        <v>0</v>
      </c>
      <c r="O259" s="49" t="s">
        <v>266</v>
      </c>
      <c r="P259" s="49">
        <f>'Рейтинговая таблица организаций'!I248</f>
        <v>0</v>
      </c>
      <c r="Q259" s="49">
        <f>'Рейтинговая таблица организаций'!J248</f>
        <v>0</v>
      </c>
      <c r="R259" s="49" t="s">
        <v>267</v>
      </c>
      <c r="S259" s="49">
        <f>'Рейтинговая таблица организаций'!K248</f>
        <v>0</v>
      </c>
      <c r="T259" s="49">
        <f>'Рейтинговая таблица организаций'!L248</f>
        <v>0</v>
      </c>
      <c r="U259" s="49" t="str">
        <f>IF('Рейтинговая таблица организаций'!Q248&lt;1,"Отсутствуют комфортные условия",(IF('Рейтинговая таблица организаций'!Q248&lt;5,"Количество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59" s="49">
        <f>'Рейтинговая таблица организаций'!Q248</f>
        <v>0</v>
      </c>
      <c r="W259" s="49">
        <f>IF('Рейтинговая таблица организаций'!Q248&lt;1,0,(IF('Рейтинговая таблица организаций'!Q248&lt;4,20,100)))</f>
        <v>0</v>
      </c>
      <c r="X259" s="49" t="s">
        <v>268</v>
      </c>
      <c r="Y259" s="49">
        <f>'Рейтинговая таблица организаций'!T248</f>
        <v>0</v>
      </c>
      <c r="Z259" s="49">
        <f>'Рейтинговая таблица организаций'!U248</f>
        <v>0</v>
      </c>
      <c r="AA259" s="49" t="str">
        <f>IF('Рейтинговая таблица организаций'!Z248&lt;1,"Отсутствуют условия доступности для инвалидов",(IF('Рейтинговая таблица организаций'!Z248&lt;5,"Количество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59" s="63">
        <f>'Рейтинговая таблица организаций'!Z248</f>
        <v>0</v>
      </c>
      <c r="AC259" s="49">
        <f>IF('Рейтинговая таблица организаций'!Z248&lt;1,0,(IF('Рейтинговая таблица организаций'!Z248&lt;5,20,100)))</f>
        <v>0</v>
      </c>
      <c r="AD259" s="49" t="str">
        <f>IF('Рейтинговая таблица организаций'!AA248&lt;1,"Отсутствуют условия доступности, позволяющие инвалидам получать услуги наравне с другими",(IF('Рейтинговая таблица организаций'!AA248&lt;5,"Количество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59" s="49">
        <f>'Рейтинговая таблица организаций'!AA248</f>
        <v>0</v>
      </c>
      <c r="AF259" s="49">
        <f>IF('Рейтинговая таблица организаций'!AA248&lt;1,0,(IF('Рейтинговая таблица организаций'!AA248&lt;5,20,100)))</f>
        <v>0</v>
      </c>
      <c r="AG259" s="49" t="s">
        <v>269</v>
      </c>
      <c r="AH259" s="49">
        <f>'Рейтинговая таблица организаций'!AB248</f>
        <v>0</v>
      </c>
      <c r="AI259" s="49">
        <f>'Рейтинговая таблица организаций'!AC248</f>
        <v>0</v>
      </c>
      <c r="AJ259" s="49" t="s">
        <v>270</v>
      </c>
      <c r="AK259" s="49">
        <f>'Рейтинговая таблица организаций'!AH248</f>
        <v>0</v>
      </c>
      <c r="AL259" s="49">
        <f>'Рейтинговая таблица организаций'!AI248</f>
        <v>0</v>
      </c>
      <c r="AM259" s="49" t="s">
        <v>271</v>
      </c>
      <c r="AN259" s="49">
        <f>'Рейтинговая таблица организаций'!AJ248</f>
        <v>0</v>
      </c>
      <c r="AO259" s="49">
        <f>'Рейтинговая таблица организаций'!AK248</f>
        <v>0</v>
      </c>
      <c r="AP259" s="49" t="s">
        <v>272</v>
      </c>
      <c r="AQ259" s="49">
        <f>'Рейтинговая таблица организаций'!AL248</f>
        <v>0</v>
      </c>
      <c r="AR259" s="49">
        <f>'Рейтинговая таблица организаций'!AM248</f>
        <v>0</v>
      </c>
      <c r="AS259" s="49" t="s">
        <v>273</v>
      </c>
      <c r="AT259" s="49">
        <f>'Рейтинговая таблица организаций'!AR248</f>
        <v>0</v>
      </c>
      <c r="AU259" s="49">
        <f>'Рейтинговая таблица организаций'!AS248</f>
        <v>0</v>
      </c>
      <c r="AV259" s="49" t="s">
        <v>274</v>
      </c>
      <c r="AW259" s="49">
        <f>'Рейтинговая таблица организаций'!AT248</f>
        <v>0</v>
      </c>
      <c r="AX259" s="49">
        <f>'Рейтинговая таблица организаций'!AU248</f>
        <v>0</v>
      </c>
      <c r="AY259" s="49" t="s">
        <v>275</v>
      </c>
      <c r="AZ259" s="49">
        <f>'Рейтинговая таблица организаций'!AV248</f>
        <v>0</v>
      </c>
      <c r="BA259" s="49">
        <f>'Рейтинговая таблица организаций'!AW248</f>
        <v>0</v>
      </c>
    </row>
    <row r="260" spans="1:53" ht="15.75" x14ac:dyDescent="0.25">
      <c r="A260" s="110">
        <f>Лист1!A248</f>
        <v>0</v>
      </c>
      <c r="B260" s="46">
        <f>'для bus.gov.ru'!B249</f>
        <v>0</v>
      </c>
      <c r="C260" s="46">
        <f>'для bus.gov.ru'!C249</f>
        <v>0</v>
      </c>
      <c r="D260" s="46">
        <f>'для bus.gov.ru'!D249</f>
        <v>0</v>
      </c>
      <c r="E260" s="46">
        <f>'для bus.gov.ru'!E249</f>
        <v>0</v>
      </c>
      <c r="F260" s="47" t="s">
        <v>264</v>
      </c>
      <c r="G260" s="48">
        <f>'Рейтинговая таблица организаций'!D249</f>
        <v>0</v>
      </c>
      <c r="H260" s="48">
        <f>'Рейтинговая таблица организаций'!E249</f>
        <v>0</v>
      </c>
      <c r="I260" s="47" t="s">
        <v>265</v>
      </c>
      <c r="J260" s="48">
        <f>'Рейтинговая таблица организаций'!F249</f>
        <v>0</v>
      </c>
      <c r="K260" s="48">
        <f>'Рейтинговая таблица организаций'!G249</f>
        <v>0</v>
      </c>
      <c r="L260" s="49" t="str">
        <f>IF('Рейтинговая таблица организаций'!H249&lt;1,"Отсутствуют или не функционируют дистанционные способы взаимодействия",(IF('Рейтинговая таблица организаций'!H249&lt;4,"В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0" s="49">
        <f>'Рейтинговая таблица организаций'!H249</f>
        <v>0</v>
      </c>
      <c r="N260" s="49">
        <f>IF('Рейтинговая таблица организаций'!H249&lt;1,0,(IF('Рейтинговая таблица организаций'!H249&lt;4,30,100)))</f>
        <v>0</v>
      </c>
      <c r="O260" s="49" t="s">
        <v>266</v>
      </c>
      <c r="P260" s="49">
        <f>'Рейтинговая таблица организаций'!I249</f>
        <v>0</v>
      </c>
      <c r="Q260" s="49">
        <f>'Рейтинговая таблица организаций'!J249</f>
        <v>0</v>
      </c>
      <c r="R260" s="49" t="s">
        <v>267</v>
      </c>
      <c r="S260" s="49">
        <f>'Рейтинговая таблица организаций'!K249</f>
        <v>0</v>
      </c>
      <c r="T260" s="49">
        <f>'Рейтинговая таблица организаций'!L249</f>
        <v>0</v>
      </c>
      <c r="U260" s="49" t="str">
        <f>IF('Рейтинговая таблица организаций'!Q249&lt;1,"Отсутствуют комфортные условия",(IF('Рейтинговая таблица организаций'!Q249&lt;5,"Количество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0" s="49">
        <f>'Рейтинговая таблица организаций'!Q249</f>
        <v>0</v>
      </c>
      <c r="W260" s="49">
        <f>IF('Рейтинговая таблица организаций'!Q249&lt;1,0,(IF('Рейтинговая таблица организаций'!Q249&lt;4,20,100)))</f>
        <v>0</v>
      </c>
      <c r="X260" s="49" t="s">
        <v>268</v>
      </c>
      <c r="Y260" s="49">
        <f>'Рейтинговая таблица организаций'!T249</f>
        <v>0</v>
      </c>
      <c r="Z260" s="49">
        <f>'Рейтинговая таблица организаций'!U249</f>
        <v>0</v>
      </c>
      <c r="AA260" s="49" t="str">
        <f>IF('Рейтинговая таблица организаций'!Z249&lt;1,"Отсутствуют условия доступности для инвалидов",(IF('Рейтинговая таблица организаций'!Z249&lt;5,"Количество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0" s="63">
        <f>'Рейтинговая таблица организаций'!Z249</f>
        <v>0</v>
      </c>
      <c r="AC260" s="49">
        <f>IF('Рейтинговая таблица организаций'!Z249&lt;1,0,(IF('Рейтинговая таблица организаций'!Z249&lt;5,20,100)))</f>
        <v>0</v>
      </c>
      <c r="AD260" s="49" t="str">
        <f>IF('Рейтинговая таблица организаций'!AA249&lt;1,"Отсутствуют условия доступности, позволяющие инвалидам получать услуги наравне с другими",(IF('Рейтинговая таблица организаций'!AA249&lt;5,"Количество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0" s="49">
        <f>'Рейтинговая таблица организаций'!AA249</f>
        <v>0</v>
      </c>
      <c r="AF260" s="49">
        <f>IF('Рейтинговая таблица организаций'!AA249&lt;1,0,(IF('Рейтинговая таблица организаций'!AA249&lt;5,20,100)))</f>
        <v>0</v>
      </c>
      <c r="AG260" s="49" t="s">
        <v>269</v>
      </c>
      <c r="AH260" s="49">
        <f>'Рейтинговая таблица организаций'!AB249</f>
        <v>0</v>
      </c>
      <c r="AI260" s="49">
        <f>'Рейтинговая таблица организаций'!AC249</f>
        <v>0</v>
      </c>
      <c r="AJ260" s="49" t="s">
        <v>270</v>
      </c>
      <c r="AK260" s="49">
        <f>'Рейтинговая таблица организаций'!AH249</f>
        <v>0</v>
      </c>
      <c r="AL260" s="49">
        <f>'Рейтинговая таблица организаций'!AI249</f>
        <v>0</v>
      </c>
      <c r="AM260" s="49" t="s">
        <v>271</v>
      </c>
      <c r="AN260" s="49">
        <f>'Рейтинговая таблица организаций'!AJ249</f>
        <v>0</v>
      </c>
      <c r="AO260" s="49">
        <f>'Рейтинговая таблица организаций'!AK249</f>
        <v>0</v>
      </c>
      <c r="AP260" s="49" t="s">
        <v>272</v>
      </c>
      <c r="AQ260" s="49">
        <f>'Рейтинговая таблица организаций'!AL249</f>
        <v>0</v>
      </c>
      <c r="AR260" s="49">
        <f>'Рейтинговая таблица организаций'!AM249</f>
        <v>0</v>
      </c>
      <c r="AS260" s="49" t="s">
        <v>273</v>
      </c>
      <c r="AT260" s="49">
        <f>'Рейтинговая таблица организаций'!AR249</f>
        <v>0</v>
      </c>
      <c r="AU260" s="49">
        <f>'Рейтинговая таблица организаций'!AS249</f>
        <v>0</v>
      </c>
      <c r="AV260" s="49" t="s">
        <v>274</v>
      </c>
      <c r="AW260" s="49">
        <f>'Рейтинговая таблица организаций'!AT249</f>
        <v>0</v>
      </c>
      <c r="AX260" s="49">
        <f>'Рейтинговая таблица организаций'!AU249</f>
        <v>0</v>
      </c>
      <c r="AY260" s="49" t="s">
        <v>275</v>
      </c>
      <c r="AZ260" s="49">
        <f>'Рейтинговая таблица организаций'!AV249</f>
        <v>0</v>
      </c>
      <c r="BA260" s="49">
        <f>'Рейтинговая таблица организаций'!AW249</f>
        <v>0</v>
      </c>
    </row>
    <row r="261" spans="1:53" ht="15.75" x14ac:dyDescent="0.25">
      <c r="A261" s="110">
        <f>Лист1!A249</f>
        <v>0</v>
      </c>
      <c r="B261" s="46">
        <f>'для bus.gov.ru'!B250</f>
        <v>0</v>
      </c>
      <c r="C261" s="46">
        <f>'для bus.gov.ru'!C250</f>
        <v>0</v>
      </c>
      <c r="D261" s="46">
        <f>'для bus.gov.ru'!D250</f>
        <v>0</v>
      </c>
      <c r="E261" s="46">
        <f>'для bus.gov.ru'!E250</f>
        <v>0</v>
      </c>
      <c r="F261" s="47" t="s">
        <v>264</v>
      </c>
      <c r="G261" s="48">
        <f>'Рейтинговая таблица организаций'!D250</f>
        <v>0</v>
      </c>
      <c r="H261" s="48">
        <f>'Рейтинговая таблица организаций'!E250</f>
        <v>0</v>
      </c>
      <c r="I261" s="47" t="s">
        <v>265</v>
      </c>
      <c r="J261" s="48">
        <f>'Рейтинговая таблица организаций'!F250</f>
        <v>0</v>
      </c>
      <c r="K261" s="48">
        <f>'Рейтинговая таблица организаций'!G250</f>
        <v>0</v>
      </c>
      <c r="L261" s="49" t="str">
        <f>IF('Рейтинговая таблица организаций'!H250&lt;1,"Отсутствуют или не функционируют дистанционные способы взаимодействия",(IF('Рейтинговая таблица организаций'!H250&lt;4,"В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1" s="49">
        <f>'Рейтинговая таблица организаций'!H250</f>
        <v>0</v>
      </c>
      <c r="N261" s="49">
        <f>IF('Рейтинговая таблица организаций'!H250&lt;1,0,(IF('Рейтинговая таблица организаций'!H250&lt;4,30,100)))</f>
        <v>0</v>
      </c>
      <c r="O261" s="49" t="s">
        <v>266</v>
      </c>
      <c r="P261" s="49">
        <f>'Рейтинговая таблица организаций'!I250</f>
        <v>0</v>
      </c>
      <c r="Q261" s="49">
        <f>'Рейтинговая таблица организаций'!J250</f>
        <v>0</v>
      </c>
      <c r="R261" s="49" t="s">
        <v>267</v>
      </c>
      <c r="S261" s="49">
        <f>'Рейтинговая таблица организаций'!K250</f>
        <v>0</v>
      </c>
      <c r="T261" s="49">
        <f>'Рейтинговая таблица организаций'!L250</f>
        <v>0</v>
      </c>
      <c r="U261" s="49" t="str">
        <f>IF('Рейтинговая таблица организаций'!Q250&lt;1,"Отсутствуют комфортные условия",(IF('Рейтинговая таблица организаций'!Q250&lt;5,"Количество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1" s="49">
        <f>'Рейтинговая таблица организаций'!Q250</f>
        <v>0</v>
      </c>
      <c r="W261" s="49">
        <f>IF('Рейтинговая таблица организаций'!Q250&lt;1,0,(IF('Рейтинговая таблица организаций'!Q250&lt;4,20,100)))</f>
        <v>0</v>
      </c>
      <c r="X261" s="49" t="s">
        <v>268</v>
      </c>
      <c r="Y261" s="49">
        <f>'Рейтинговая таблица организаций'!T250</f>
        <v>0</v>
      </c>
      <c r="Z261" s="49">
        <f>'Рейтинговая таблица организаций'!U250</f>
        <v>0</v>
      </c>
      <c r="AA261" s="49" t="str">
        <f>IF('Рейтинговая таблица организаций'!Z250&lt;1,"Отсутствуют условия доступности для инвалидов",(IF('Рейтинговая таблица организаций'!Z250&lt;5,"Количество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1" s="63">
        <f>'Рейтинговая таблица организаций'!Z250</f>
        <v>0</v>
      </c>
      <c r="AC261" s="49">
        <f>IF('Рейтинговая таблица организаций'!Z250&lt;1,0,(IF('Рейтинговая таблица организаций'!Z250&lt;5,20,100)))</f>
        <v>0</v>
      </c>
      <c r="AD261" s="49" t="str">
        <f>IF('Рейтинговая таблица организаций'!AA250&lt;1,"Отсутствуют условия доступности, позволяющие инвалидам получать услуги наравне с другими",(IF('Рейтинговая таблица организаций'!AA250&lt;5,"Количество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1" s="49">
        <f>'Рейтинговая таблица организаций'!AA250</f>
        <v>0</v>
      </c>
      <c r="AF261" s="49">
        <f>IF('Рейтинговая таблица организаций'!AA250&lt;1,0,(IF('Рейтинговая таблица организаций'!AA250&lt;5,20,100)))</f>
        <v>0</v>
      </c>
      <c r="AG261" s="49" t="s">
        <v>269</v>
      </c>
      <c r="AH261" s="49">
        <f>'Рейтинговая таблица организаций'!AB250</f>
        <v>0</v>
      </c>
      <c r="AI261" s="49">
        <f>'Рейтинговая таблица организаций'!AC250</f>
        <v>0</v>
      </c>
      <c r="AJ261" s="49" t="s">
        <v>270</v>
      </c>
      <c r="AK261" s="49">
        <f>'Рейтинговая таблица организаций'!AH250</f>
        <v>0</v>
      </c>
      <c r="AL261" s="49">
        <f>'Рейтинговая таблица организаций'!AI250</f>
        <v>0</v>
      </c>
      <c r="AM261" s="49" t="s">
        <v>271</v>
      </c>
      <c r="AN261" s="49">
        <f>'Рейтинговая таблица организаций'!AJ250</f>
        <v>0</v>
      </c>
      <c r="AO261" s="49">
        <f>'Рейтинговая таблица организаций'!AK250</f>
        <v>0</v>
      </c>
      <c r="AP261" s="49" t="s">
        <v>272</v>
      </c>
      <c r="AQ261" s="49">
        <f>'Рейтинговая таблица организаций'!AL250</f>
        <v>0</v>
      </c>
      <c r="AR261" s="49">
        <f>'Рейтинговая таблица организаций'!AM250</f>
        <v>0</v>
      </c>
      <c r="AS261" s="49" t="s">
        <v>273</v>
      </c>
      <c r="AT261" s="49">
        <f>'Рейтинговая таблица организаций'!AR250</f>
        <v>0</v>
      </c>
      <c r="AU261" s="49">
        <f>'Рейтинговая таблица организаций'!AS250</f>
        <v>0</v>
      </c>
      <c r="AV261" s="49" t="s">
        <v>274</v>
      </c>
      <c r="AW261" s="49">
        <f>'Рейтинговая таблица организаций'!AT250</f>
        <v>0</v>
      </c>
      <c r="AX261" s="49">
        <f>'Рейтинговая таблица организаций'!AU250</f>
        <v>0</v>
      </c>
      <c r="AY261" s="49" t="s">
        <v>275</v>
      </c>
      <c r="AZ261" s="49">
        <f>'Рейтинговая таблица организаций'!AV250</f>
        <v>0</v>
      </c>
      <c r="BA261" s="49">
        <f>'Рейтинговая таблица организаций'!AW250</f>
        <v>0</v>
      </c>
    </row>
    <row r="262" spans="1:53" ht="15.75" x14ac:dyDescent="0.25">
      <c r="A262" s="110">
        <f>Лист1!A250</f>
        <v>0</v>
      </c>
      <c r="B262" s="46">
        <f>'для bus.gov.ru'!B251</f>
        <v>0</v>
      </c>
      <c r="C262" s="46">
        <f>'для bus.gov.ru'!C251</f>
        <v>0</v>
      </c>
      <c r="D262" s="46">
        <f>'для bus.gov.ru'!D251</f>
        <v>0</v>
      </c>
      <c r="E262" s="46">
        <f>'для bus.gov.ru'!E251</f>
        <v>0</v>
      </c>
      <c r="F262" s="47" t="s">
        <v>264</v>
      </c>
      <c r="G262" s="48">
        <f>'Рейтинговая таблица организаций'!D251</f>
        <v>0</v>
      </c>
      <c r="H262" s="48">
        <f>'Рейтинговая таблица организаций'!E251</f>
        <v>0</v>
      </c>
      <c r="I262" s="47" t="s">
        <v>265</v>
      </c>
      <c r="J262" s="48">
        <f>'Рейтинговая таблица организаций'!F251</f>
        <v>0</v>
      </c>
      <c r="K262" s="48">
        <f>'Рейтинговая таблица организаций'!G251</f>
        <v>0</v>
      </c>
      <c r="L262" s="49" t="str">
        <f>IF('Рейтинговая таблица организаций'!H251&lt;1,"Отсутствуют или не функционируют дистанционные способы взаимодействия",(IF('Рейтинговая таблица организаций'!H251&lt;4,"В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2" s="49">
        <f>'Рейтинговая таблица организаций'!H251</f>
        <v>0</v>
      </c>
      <c r="N262" s="49">
        <f>IF('Рейтинговая таблица организаций'!H251&lt;1,0,(IF('Рейтинговая таблица организаций'!H251&lt;4,30,100)))</f>
        <v>0</v>
      </c>
      <c r="O262" s="49" t="s">
        <v>266</v>
      </c>
      <c r="P262" s="49">
        <f>'Рейтинговая таблица организаций'!I251</f>
        <v>0</v>
      </c>
      <c r="Q262" s="49">
        <f>'Рейтинговая таблица организаций'!J251</f>
        <v>0</v>
      </c>
      <c r="R262" s="49" t="s">
        <v>267</v>
      </c>
      <c r="S262" s="49">
        <f>'Рейтинговая таблица организаций'!K251</f>
        <v>0</v>
      </c>
      <c r="T262" s="49">
        <f>'Рейтинговая таблица организаций'!L251</f>
        <v>0</v>
      </c>
      <c r="U262" s="49" t="str">
        <f>IF('Рейтинговая таблица организаций'!Q251&lt;1,"Отсутствуют комфортные условия",(IF('Рейтинговая таблица организаций'!Q251&lt;5,"Количество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2" s="49">
        <f>'Рейтинговая таблица организаций'!Q251</f>
        <v>0</v>
      </c>
      <c r="W262" s="49">
        <f>IF('Рейтинговая таблица организаций'!Q251&lt;1,0,(IF('Рейтинговая таблица организаций'!Q251&lt;4,20,100)))</f>
        <v>0</v>
      </c>
      <c r="X262" s="49" t="s">
        <v>268</v>
      </c>
      <c r="Y262" s="49">
        <f>'Рейтинговая таблица организаций'!T251</f>
        <v>0</v>
      </c>
      <c r="Z262" s="49">
        <f>'Рейтинговая таблица организаций'!U251</f>
        <v>0</v>
      </c>
      <c r="AA262" s="49" t="str">
        <f>IF('Рейтинговая таблица организаций'!Z251&lt;1,"Отсутствуют условия доступности для инвалидов",(IF('Рейтинговая таблица организаций'!Z251&lt;5,"Количество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2" s="63">
        <f>'Рейтинговая таблица организаций'!Z251</f>
        <v>0</v>
      </c>
      <c r="AC262" s="49">
        <f>IF('Рейтинговая таблица организаций'!Z251&lt;1,0,(IF('Рейтинговая таблица организаций'!Z251&lt;5,20,100)))</f>
        <v>0</v>
      </c>
      <c r="AD262" s="49" t="str">
        <f>IF('Рейтинговая таблица организаций'!AA251&lt;1,"Отсутствуют условия доступности, позволяющие инвалидам получать услуги наравне с другими",(IF('Рейтинговая таблица организаций'!AA251&lt;5,"Количество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2" s="49">
        <f>'Рейтинговая таблица организаций'!AA251</f>
        <v>0</v>
      </c>
      <c r="AF262" s="49">
        <f>IF('Рейтинговая таблица организаций'!AA251&lt;1,0,(IF('Рейтинговая таблица организаций'!AA251&lt;5,20,100)))</f>
        <v>0</v>
      </c>
      <c r="AG262" s="49" t="s">
        <v>269</v>
      </c>
      <c r="AH262" s="49">
        <f>'Рейтинговая таблица организаций'!AB251</f>
        <v>0</v>
      </c>
      <c r="AI262" s="49">
        <f>'Рейтинговая таблица организаций'!AC251</f>
        <v>0</v>
      </c>
      <c r="AJ262" s="49" t="s">
        <v>270</v>
      </c>
      <c r="AK262" s="49">
        <f>'Рейтинговая таблица организаций'!AH251</f>
        <v>0</v>
      </c>
      <c r="AL262" s="49">
        <f>'Рейтинговая таблица организаций'!AI251</f>
        <v>0</v>
      </c>
      <c r="AM262" s="49" t="s">
        <v>271</v>
      </c>
      <c r="AN262" s="49">
        <f>'Рейтинговая таблица организаций'!AJ251</f>
        <v>0</v>
      </c>
      <c r="AO262" s="49">
        <f>'Рейтинговая таблица организаций'!AK251</f>
        <v>0</v>
      </c>
      <c r="AP262" s="49" t="s">
        <v>272</v>
      </c>
      <c r="AQ262" s="49">
        <f>'Рейтинговая таблица организаций'!AL251</f>
        <v>0</v>
      </c>
      <c r="AR262" s="49">
        <f>'Рейтинговая таблица организаций'!AM251</f>
        <v>0</v>
      </c>
      <c r="AS262" s="49" t="s">
        <v>273</v>
      </c>
      <c r="AT262" s="49">
        <f>'Рейтинговая таблица организаций'!AR251</f>
        <v>0</v>
      </c>
      <c r="AU262" s="49">
        <f>'Рейтинговая таблица организаций'!AS251</f>
        <v>0</v>
      </c>
      <c r="AV262" s="49" t="s">
        <v>274</v>
      </c>
      <c r="AW262" s="49">
        <f>'Рейтинговая таблица организаций'!AT251</f>
        <v>0</v>
      </c>
      <c r="AX262" s="49">
        <f>'Рейтинговая таблица организаций'!AU251</f>
        <v>0</v>
      </c>
      <c r="AY262" s="49" t="s">
        <v>275</v>
      </c>
      <c r="AZ262" s="49">
        <f>'Рейтинговая таблица организаций'!AV251</f>
        <v>0</v>
      </c>
      <c r="BA262" s="49">
        <f>'Рейтинговая таблица организаций'!AW251</f>
        <v>0</v>
      </c>
    </row>
    <row r="263" spans="1:53" ht="15.75" x14ac:dyDescent="0.25">
      <c r="A263" s="110">
        <f>Лист1!A251</f>
        <v>0</v>
      </c>
      <c r="B263" s="46">
        <f>'для bus.gov.ru'!B252</f>
        <v>0</v>
      </c>
      <c r="C263" s="46">
        <f>'для bus.gov.ru'!C252</f>
        <v>0</v>
      </c>
      <c r="D263" s="46">
        <f>'для bus.gov.ru'!D252</f>
        <v>0</v>
      </c>
      <c r="E263" s="46">
        <f>'для bus.gov.ru'!E252</f>
        <v>0</v>
      </c>
      <c r="F263" s="47" t="s">
        <v>264</v>
      </c>
      <c r="G263" s="48">
        <f>'Рейтинговая таблица организаций'!D252</f>
        <v>0</v>
      </c>
      <c r="H263" s="48">
        <f>'Рейтинговая таблица организаций'!E252</f>
        <v>0</v>
      </c>
      <c r="I263" s="47" t="s">
        <v>265</v>
      </c>
      <c r="J263" s="48">
        <f>'Рейтинговая таблица организаций'!F252</f>
        <v>0</v>
      </c>
      <c r="K263" s="48">
        <f>'Рейтинговая таблица организаций'!G252</f>
        <v>0</v>
      </c>
      <c r="L263" s="49" t="str">
        <f>IF('Рейтинговая таблица организаций'!H252&lt;1,"Отсутствуют или не функционируют дистанционные способы взаимодействия",(IF('Рейтинговая таблица организаций'!H252&lt;4,"В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3" s="49">
        <f>'Рейтинговая таблица организаций'!H252</f>
        <v>0</v>
      </c>
      <c r="N263" s="49">
        <f>IF('Рейтинговая таблица организаций'!H252&lt;1,0,(IF('Рейтинговая таблица организаций'!H252&lt;4,30,100)))</f>
        <v>0</v>
      </c>
      <c r="O263" s="49" t="s">
        <v>266</v>
      </c>
      <c r="P263" s="49">
        <f>'Рейтинговая таблица организаций'!I252</f>
        <v>0</v>
      </c>
      <c r="Q263" s="49">
        <f>'Рейтинговая таблица организаций'!J252</f>
        <v>0</v>
      </c>
      <c r="R263" s="49" t="s">
        <v>267</v>
      </c>
      <c r="S263" s="49">
        <f>'Рейтинговая таблица организаций'!K252</f>
        <v>0</v>
      </c>
      <c r="T263" s="49">
        <f>'Рейтинговая таблица организаций'!L252</f>
        <v>0</v>
      </c>
      <c r="U263" s="49" t="str">
        <f>IF('Рейтинговая таблица организаций'!Q252&lt;1,"Отсутствуют комфортные условия",(IF('Рейтинговая таблица организаций'!Q252&lt;5,"Количество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3" s="49">
        <f>'Рейтинговая таблица организаций'!Q252</f>
        <v>0</v>
      </c>
      <c r="W263" s="49">
        <f>IF('Рейтинговая таблица организаций'!Q252&lt;1,0,(IF('Рейтинговая таблица организаций'!Q252&lt;4,20,100)))</f>
        <v>0</v>
      </c>
      <c r="X263" s="49" t="s">
        <v>268</v>
      </c>
      <c r="Y263" s="49">
        <f>'Рейтинговая таблица организаций'!T252</f>
        <v>0</v>
      </c>
      <c r="Z263" s="49">
        <f>'Рейтинговая таблица организаций'!U252</f>
        <v>0</v>
      </c>
      <c r="AA263" s="49" t="str">
        <f>IF('Рейтинговая таблица организаций'!Z252&lt;1,"Отсутствуют условия доступности для инвалидов",(IF('Рейтинговая таблица организаций'!Z252&lt;5,"Количество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3" s="63">
        <f>'Рейтинговая таблица организаций'!Z252</f>
        <v>0</v>
      </c>
      <c r="AC263" s="49">
        <f>IF('Рейтинговая таблица организаций'!Z252&lt;1,0,(IF('Рейтинговая таблица организаций'!Z252&lt;5,20,100)))</f>
        <v>0</v>
      </c>
      <c r="AD263" s="49" t="str">
        <f>IF('Рейтинговая таблица организаций'!AA252&lt;1,"Отсутствуют условия доступности, позволяющие инвалидам получать услуги наравне с другими",(IF('Рейтинговая таблица организаций'!AA252&lt;5,"Количество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3" s="49">
        <f>'Рейтинговая таблица организаций'!AA252</f>
        <v>0</v>
      </c>
      <c r="AF263" s="49">
        <f>IF('Рейтинговая таблица организаций'!AA252&lt;1,0,(IF('Рейтинговая таблица организаций'!AA252&lt;5,20,100)))</f>
        <v>0</v>
      </c>
      <c r="AG263" s="49" t="s">
        <v>269</v>
      </c>
      <c r="AH263" s="49">
        <f>'Рейтинговая таблица организаций'!AB252</f>
        <v>0</v>
      </c>
      <c r="AI263" s="49">
        <f>'Рейтинговая таблица организаций'!AC252</f>
        <v>0</v>
      </c>
      <c r="AJ263" s="49" t="s">
        <v>270</v>
      </c>
      <c r="AK263" s="49">
        <f>'Рейтинговая таблица организаций'!AH252</f>
        <v>0</v>
      </c>
      <c r="AL263" s="49">
        <f>'Рейтинговая таблица организаций'!AI252</f>
        <v>0</v>
      </c>
      <c r="AM263" s="49" t="s">
        <v>271</v>
      </c>
      <c r="AN263" s="49">
        <f>'Рейтинговая таблица организаций'!AJ252</f>
        <v>0</v>
      </c>
      <c r="AO263" s="49">
        <f>'Рейтинговая таблица организаций'!AK252</f>
        <v>0</v>
      </c>
      <c r="AP263" s="49" t="s">
        <v>272</v>
      </c>
      <c r="AQ263" s="49">
        <f>'Рейтинговая таблица организаций'!AL252</f>
        <v>0</v>
      </c>
      <c r="AR263" s="49">
        <f>'Рейтинговая таблица организаций'!AM252</f>
        <v>0</v>
      </c>
      <c r="AS263" s="49" t="s">
        <v>273</v>
      </c>
      <c r="AT263" s="49">
        <f>'Рейтинговая таблица организаций'!AR252</f>
        <v>0</v>
      </c>
      <c r="AU263" s="49">
        <f>'Рейтинговая таблица организаций'!AS252</f>
        <v>0</v>
      </c>
      <c r="AV263" s="49" t="s">
        <v>274</v>
      </c>
      <c r="AW263" s="49">
        <f>'Рейтинговая таблица организаций'!AT252</f>
        <v>0</v>
      </c>
      <c r="AX263" s="49">
        <f>'Рейтинговая таблица организаций'!AU252</f>
        <v>0</v>
      </c>
      <c r="AY263" s="49" t="s">
        <v>275</v>
      </c>
      <c r="AZ263" s="49">
        <f>'Рейтинговая таблица организаций'!AV252</f>
        <v>0</v>
      </c>
      <c r="BA263" s="49">
        <f>'Рейтинговая таблица организаций'!AW252</f>
        <v>0</v>
      </c>
    </row>
    <row r="264" spans="1:53" ht="15.75" x14ac:dyDescent="0.25">
      <c r="A264" s="110">
        <f>Лист1!A252</f>
        <v>0</v>
      </c>
      <c r="B264" s="46">
        <f>'для bus.gov.ru'!B253</f>
        <v>0</v>
      </c>
      <c r="C264" s="46">
        <f>'для bus.gov.ru'!C253</f>
        <v>0</v>
      </c>
      <c r="D264" s="46">
        <f>'для bus.gov.ru'!D253</f>
        <v>0</v>
      </c>
      <c r="E264" s="46">
        <f>'для bus.gov.ru'!E253</f>
        <v>0</v>
      </c>
      <c r="F264" s="47" t="s">
        <v>264</v>
      </c>
      <c r="G264" s="48">
        <f>'Рейтинговая таблица организаций'!D253</f>
        <v>0</v>
      </c>
      <c r="H264" s="48">
        <f>'Рейтинговая таблица организаций'!E253</f>
        <v>0</v>
      </c>
      <c r="I264" s="47" t="s">
        <v>265</v>
      </c>
      <c r="J264" s="48">
        <f>'Рейтинговая таблица организаций'!F253</f>
        <v>0</v>
      </c>
      <c r="K264" s="48">
        <f>'Рейтинговая таблица организаций'!G253</f>
        <v>0</v>
      </c>
      <c r="L264" s="49" t="str">
        <f>IF('Рейтинговая таблица организаций'!H253&lt;1,"Отсутствуют или не функционируют дистанционные способы взаимодействия",(IF('Рейтинговая таблица организаций'!H253&lt;4,"В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4" s="49">
        <f>'Рейтинговая таблица организаций'!H253</f>
        <v>0</v>
      </c>
      <c r="N264" s="49">
        <f>IF('Рейтинговая таблица организаций'!H253&lt;1,0,(IF('Рейтинговая таблица организаций'!H253&lt;4,30,100)))</f>
        <v>0</v>
      </c>
      <c r="O264" s="49" t="s">
        <v>266</v>
      </c>
      <c r="P264" s="49">
        <f>'Рейтинговая таблица организаций'!I253</f>
        <v>0</v>
      </c>
      <c r="Q264" s="49">
        <f>'Рейтинговая таблица организаций'!J253</f>
        <v>0</v>
      </c>
      <c r="R264" s="49" t="s">
        <v>267</v>
      </c>
      <c r="S264" s="49">
        <f>'Рейтинговая таблица организаций'!K253</f>
        <v>0</v>
      </c>
      <c r="T264" s="49">
        <f>'Рейтинговая таблица организаций'!L253</f>
        <v>0</v>
      </c>
      <c r="U264" s="49" t="str">
        <f>IF('Рейтинговая таблица организаций'!Q253&lt;1,"Отсутствуют комфортные условия",(IF('Рейтинговая таблица организаций'!Q253&lt;5,"Количество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4" s="49">
        <f>'Рейтинговая таблица организаций'!Q253</f>
        <v>0</v>
      </c>
      <c r="W264" s="49">
        <f>IF('Рейтинговая таблица организаций'!Q253&lt;1,0,(IF('Рейтинговая таблица организаций'!Q253&lt;4,20,100)))</f>
        <v>0</v>
      </c>
      <c r="X264" s="49" t="s">
        <v>268</v>
      </c>
      <c r="Y264" s="49">
        <f>'Рейтинговая таблица организаций'!T253</f>
        <v>0</v>
      </c>
      <c r="Z264" s="49">
        <f>'Рейтинговая таблица организаций'!U253</f>
        <v>0</v>
      </c>
      <c r="AA264" s="49" t="str">
        <f>IF('Рейтинговая таблица организаций'!Z253&lt;1,"Отсутствуют условия доступности для инвалидов",(IF('Рейтинговая таблица организаций'!Z253&lt;5,"Количество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4" s="63">
        <f>'Рейтинговая таблица организаций'!Z253</f>
        <v>0</v>
      </c>
      <c r="AC264" s="49">
        <f>IF('Рейтинговая таблица организаций'!Z253&lt;1,0,(IF('Рейтинговая таблица организаций'!Z253&lt;5,20,100)))</f>
        <v>0</v>
      </c>
      <c r="AD264" s="49" t="str">
        <f>IF('Рейтинговая таблица организаций'!AA253&lt;1,"Отсутствуют условия доступности, позволяющие инвалидам получать услуги наравне с другими",(IF('Рейтинговая таблица организаций'!AA253&lt;5,"Количество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4" s="49">
        <f>'Рейтинговая таблица организаций'!AA253</f>
        <v>0</v>
      </c>
      <c r="AF264" s="49">
        <f>IF('Рейтинговая таблица организаций'!AA253&lt;1,0,(IF('Рейтинговая таблица организаций'!AA253&lt;5,20,100)))</f>
        <v>0</v>
      </c>
      <c r="AG264" s="49" t="s">
        <v>269</v>
      </c>
      <c r="AH264" s="49">
        <f>'Рейтинговая таблица организаций'!AB253</f>
        <v>0</v>
      </c>
      <c r="AI264" s="49">
        <f>'Рейтинговая таблица организаций'!AC253</f>
        <v>0</v>
      </c>
      <c r="AJ264" s="49" t="s">
        <v>270</v>
      </c>
      <c r="AK264" s="49">
        <f>'Рейтинговая таблица организаций'!AH253</f>
        <v>0</v>
      </c>
      <c r="AL264" s="49">
        <f>'Рейтинговая таблица организаций'!AI253</f>
        <v>0</v>
      </c>
      <c r="AM264" s="49" t="s">
        <v>271</v>
      </c>
      <c r="AN264" s="49">
        <f>'Рейтинговая таблица организаций'!AJ253</f>
        <v>0</v>
      </c>
      <c r="AO264" s="49">
        <f>'Рейтинговая таблица организаций'!AK253</f>
        <v>0</v>
      </c>
      <c r="AP264" s="49" t="s">
        <v>272</v>
      </c>
      <c r="AQ264" s="49">
        <f>'Рейтинговая таблица организаций'!AL253</f>
        <v>0</v>
      </c>
      <c r="AR264" s="49">
        <f>'Рейтинговая таблица организаций'!AM253</f>
        <v>0</v>
      </c>
      <c r="AS264" s="49" t="s">
        <v>273</v>
      </c>
      <c r="AT264" s="49">
        <f>'Рейтинговая таблица организаций'!AR253</f>
        <v>0</v>
      </c>
      <c r="AU264" s="49">
        <f>'Рейтинговая таблица организаций'!AS253</f>
        <v>0</v>
      </c>
      <c r="AV264" s="49" t="s">
        <v>274</v>
      </c>
      <c r="AW264" s="49">
        <f>'Рейтинговая таблица организаций'!AT253</f>
        <v>0</v>
      </c>
      <c r="AX264" s="49">
        <f>'Рейтинговая таблица организаций'!AU253</f>
        <v>0</v>
      </c>
      <c r="AY264" s="49" t="s">
        <v>275</v>
      </c>
      <c r="AZ264" s="49">
        <f>'Рейтинговая таблица организаций'!AV253</f>
        <v>0</v>
      </c>
      <c r="BA264" s="49">
        <f>'Рейтинговая таблица организаций'!AW253</f>
        <v>0</v>
      </c>
    </row>
    <row r="265" spans="1:53" ht="15.75" x14ac:dyDescent="0.25">
      <c r="A265" s="110">
        <f>Лист1!A253</f>
        <v>0</v>
      </c>
      <c r="B265" s="46">
        <f>'для bus.gov.ru'!B254</f>
        <v>0</v>
      </c>
      <c r="C265" s="46">
        <f>'для bus.gov.ru'!C254</f>
        <v>0</v>
      </c>
      <c r="D265" s="46">
        <f>'для bus.gov.ru'!D254</f>
        <v>0</v>
      </c>
      <c r="E265" s="46">
        <f>'для bus.gov.ru'!E254</f>
        <v>0</v>
      </c>
      <c r="F265" s="47" t="s">
        <v>264</v>
      </c>
      <c r="G265" s="48">
        <f>'Рейтинговая таблица организаций'!D254</f>
        <v>0</v>
      </c>
      <c r="H265" s="48">
        <f>'Рейтинговая таблица организаций'!E254</f>
        <v>0</v>
      </c>
      <c r="I265" s="47" t="s">
        <v>265</v>
      </c>
      <c r="J265" s="48">
        <f>'Рейтинговая таблица организаций'!F254</f>
        <v>0</v>
      </c>
      <c r="K265" s="48">
        <f>'Рейтинговая таблица организаций'!G254</f>
        <v>0</v>
      </c>
      <c r="L265" s="49" t="str">
        <f>IF('Рейтинговая таблица организаций'!H254&lt;1,"Отсутствуют или не функционируют дистанционные способы взаимодействия",(IF('Рейтинговая таблица организаций'!H254&lt;4,"В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5" s="49">
        <f>'Рейтинговая таблица организаций'!H254</f>
        <v>0</v>
      </c>
      <c r="N265" s="49">
        <f>IF('Рейтинговая таблица организаций'!H254&lt;1,0,(IF('Рейтинговая таблица организаций'!H254&lt;4,30,100)))</f>
        <v>0</v>
      </c>
      <c r="O265" s="49" t="s">
        <v>266</v>
      </c>
      <c r="P265" s="49">
        <f>'Рейтинговая таблица организаций'!I254</f>
        <v>0</v>
      </c>
      <c r="Q265" s="49">
        <f>'Рейтинговая таблица организаций'!J254</f>
        <v>0</v>
      </c>
      <c r="R265" s="49" t="s">
        <v>267</v>
      </c>
      <c r="S265" s="49">
        <f>'Рейтинговая таблица организаций'!K254</f>
        <v>0</v>
      </c>
      <c r="T265" s="49">
        <f>'Рейтинговая таблица организаций'!L254</f>
        <v>0</v>
      </c>
      <c r="U265" s="49" t="str">
        <f>IF('Рейтинговая таблица организаций'!Q254&lt;1,"Отсутствуют комфортные условия",(IF('Рейтинговая таблица организаций'!Q254&lt;5,"Количество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5" s="49">
        <f>'Рейтинговая таблица организаций'!Q254</f>
        <v>0</v>
      </c>
      <c r="W265" s="49">
        <f>IF('Рейтинговая таблица организаций'!Q254&lt;1,0,(IF('Рейтинговая таблица организаций'!Q254&lt;4,20,100)))</f>
        <v>0</v>
      </c>
      <c r="X265" s="49" t="s">
        <v>268</v>
      </c>
      <c r="Y265" s="49">
        <f>'Рейтинговая таблица организаций'!T254</f>
        <v>0</v>
      </c>
      <c r="Z265" s="49">
        <f>'Рейтинговая таблица организаций'!U254</f>
        <v>0</v>
      </c>
      <c r="AA265" s="49" t="str">
        <f>IF('Рейтинговая таблица организаций'!Z254&lt;1,"Отсутствуют условия доступности для инвалидов",(IF('Рейтинговая таблица организаций'!Z254&lt;5,"Количество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5" s="63">
        <f>'Рейтинговая таблица организаций'!Z254</f>
        <v>0</v>
      </c>
      <c r="AC265" s="49">
        <f>IF('Рейтинговая таблица организаций'!Z254&lt;1,0,(IF('Рейтинговая таблица организаций'!Z254&lt;5,20,100)))</f>
        <v>0</v>
      </c>
      <c r="AD265" s="49" t="str">
        <f>IF('Рейтинговая таблица организаций'!AA254&lt;1,"Отсутствуют условия доступности, позволяющие инвалидам получать услуги наравне с другими",(IF('Рейтинговая таблица организаций'!AA254&lt;5,"Количество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5" s="49">
        <f>'Рейтинговая таблица организаций'!AA254</f>
        <v>0</v>
      </c>
      <c r="AF265" s="49">
        <f>IF('Рейтинговая таблица организаций'!AA254&lt;1,0,(IF('Рейтинговая таблица организаций'!AA254&lt;5,20,100)))</f>
        <v>0</v>
      </c>
      <c r="AG265" s="49" t="s">
        <v>269</v>
      </c>
      <c r="AH265" s="49">
        <f>'Рейтинговая таблица организаций'!AB254</f>
        <v>0</v>
      </c>
      <c r="AI265" s="49">
        <f>'Рейтинговая таблица организаций'!AC254</f>
        <v>0</v>
      </c>
      <c r="AJ265" s="49" t="s">
        <v>270</v>
      </c>
      <c r="AK265" s="49">
        <f>'Рейтинговая таблица организаций'!AH254</f>
        <v>0</v>
      </c>
      <c r="AL265" s="49">
        <f>'Рейтинговая таблица организаций'!AI254</f>
        <v>0</v>
      </c>
      <c r="AM265" s="49" t="s">
        <v>271</v>
      </c>
      <c r="AN265" s="49">
        <f>'Рейтинговая таблица организаций'!AJ254</f>
        <v>0</v>
      </c>
      <c r="AO265" s="49">
        <f>'Рейтинговая таблица организаций'!AK254</f>
        <v>0</v>
      </c>
      <c r="AP265" s="49" t="s">
        <v>272</v>
      </c>
      <c r="AQ265" s="49">
        <f>'Рейтинговая таблица организаций'!AL254</f>
        <v>0</v>
      </c>
      <c r="AR265" s="49">
        <f>'Рейтинговая таблица организаций'!AM254</f>
        <v>0</v>
      </c>
      <c r="AS265" s="49" t="s">
        <v>273</v>
      </c>
      <c r="AT265" s="49">
        <f>'Рейтинговая таблица организаций'!AR254</f>
        <v>0</v>
      </c>
      <c r="AU265" s="49">
        <f>'Рейтинговая таблица организаций'!AS254</f>
        <v>0</v>
      </c>
      <c r="AV265" s="49" t="s">
        <v>274</v>
      </c>
      <c r="AW265" s="49">
        <f>'Рейтинговая таблица организаций'!AT254</f>
        <v>0</v>
      </c>
      <c r="AX265" s="49">
        <f>'Рейтинговая таблица организаций'!AU254</f>
        <v>0</v>
      </c>
      <c r="AY265" s="49" t="s">
        <v>275</v>
      </c>
      <c r="AZ265" s="49">
        <f>'Рейтинговая таблица организаций'!AV254</f>
        <v>0</v>
      </c>
      <c r="BA265" s="49">
        <f>'Рейтинговая таблица организаций'!AW254</f>
        <v>0</v>
      </c>
    </row>
    <row r="266" spans="1:53" ht="15.75" x14ac:dyDescent="0.25">
      <c r="A266" s="110">
        <f>Лист1!A254</f>
        <v>0</v>
      </c>
      <c r="B266" s="46">
        <f>'для bus.gov.ru'!B255</f>
        <v>0</v>
      </c>
      <c r="C266" s="46">
        <f>'для bus.gov.ru'!C255</f>
        <v>0</v>
      </c>
      <c r="D266" s="46">
        <f>'для bus.gov.ru'!D255</f>
        <v>0</v>
      </c>
      <c r="E266" s="46">
        <f>'для bus.gov.ru'!E255</f>
        <v>0</v>
      </c>
      <c r="F266" s="47" t="s">
        <v>264</v>
      </c>
      <c r="G266" s="48">
        <f>'Рейтинговая таблица организаций'!D255</f>
        <v>0</v>
      </c>
      <c r="H266" s="48">
        <f>'Рейтинговая таблица организаций'!E255</f>
        <v>0</v>
      </c>
      <c r="I266" s="47" t="s">
        <v>265</v>
      </c>
      <c r="J266" s="48">
        <f>'Рейтинговая таблица организаций'!F255</f>
        <v>0</v>
      </c>
      <c r="K266" s="48">
        <f>'Рейтинговая таблица организаций'!G255</f>
        <v>0</v>
      </c>
      <c r="L266" s="49" t="str">
        <f>IF('Рейтинговая таблица организаций'!H255&lt;1,"Отсутствуют или не функционируют дистанционные способы взаимодействия",(IF('Рейтинговая таблица организаций'!H255&lt;4,"В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6" s="49">
        <f>'Рейтинговая таблица организаций'!H255</f>
        <v>0</v>
      </c>
      <c r="N266" s="49">
        <f>IF('Рейтинговая таблица организаций'!H255&lt;1,0,(IF('Рейтинговая таблица организаций'!H255&lt;4,30,100)))</f>
        <v>0</v>
      </c>
      <c r="O266" s="49" t="s">
        <v>266</v>
      </c>
      <c r="P266" s="49">
        <f>'Рейтинговая таблица организаций'!I255</f>
        <v>0</v>
      </c>
      <c r="Q266" s="49">
        <f>'Рейтинговая таблица организаций'!J255</f>
        <v>0</v>
      </c>
      <c r="R266" s="49" t="s">
        <v>267</v>
      </c>
      <c r="S266" s="49">
        <f>'Рейтинговая таблица организаций'!K255</f>
        <v>0</v>
      </c>
      <c r="T266" s="49">
        <f>'Рейтинговая таблица организаций'!L255</f>
        <v>0</v>
      </c>
      <c r="U266" s="49" t="str">
        <f>IF('Рейтинговая таблица организаций'!Q255&lt;1,"Отсутствуют комфортные условия",(IF('Рейтинговая таблица организаций'!Q255&lt;5,"Количество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6" s="49">
        <f>'Рейтинговая таблица организаций'!Q255</f>
        <v>0</v>
      </c>
      <c r="W266" s="49">
        <f>IF('Рейтинговая таблица организаций'!Q255&lt;1,0,(IF('Рейтинговая таблица организаций'!Q255&lt;4,20,100)))</f>
        <v>0</v>
      </c>
      <c r="X266" s="49" t="s">
        <v>268</v>
      </c>
      <c r="Y266" s="49">
        <f>'Рейтинговая таблица организаций'!T255</f>
        <v>0</v>
      </c>
      <c r="Z266" s="49">
        <f>'Рейтинговая таблица организаций'!U255</f>
        <v>0</v>
      </c>
      <c r="AA266" s="49" t="str">
        <f>IF('Рейтинговая таблица организаций'!Z255&lt;1,"Отсутствуют условия доступности для инвалидов",(IF('Рейтинговая таблица организаций'!Z255&lt;5,"Количество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6" s="63">
        <f>'Рейтинговая таблица организаций'!Z255</f>
        <v>0</v>
      </c>
      <c r="AC266" s="49">
        <f>IF('Рейтинговая таблица организаций'!Z255&lt;1,0,(IF('Рейтинговая таблица организаций'!Z255&lt;5,20,100)))</f>
        <v>0</v>
      </c>
      <c r="AD266" s="49" t="str">
        <f>IF('Рейтинговая таблица организаций'!AA255&lt;1,"Отсутствуют условия доступности, позволяющие инвалидам получать услуги наравне с другими",(IF('Рейтинговая таблица организаций'!AA255&lt;5,"Количество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6" s="49">
        <f>'Рейтинговая таблица организаций'!AA255</f>
        <v>0</v>
      </c>
      <c r="AF266" s="49">
        <f>IF('Рейтинговая таблица организаций'!AA255&lt;1,0,(IF('Рейтинговая таблица организаций'!AA255&lt;5,20,100)))</f>
        <v>0</v>
      </c>
      <c r="AG266" s="49" t="s">
        <v>269</v>
      </c>
      <c r="AH266" s="49">
        <f>'Рейтинговая таблица организаций'!AB255</f>
        <v>0</v>
      </c>
      <c r="AI266" s="49">
        <f>'Рейтинговая таблица организаций'!AC255</f>
        <v>0</v>
      </c>
      <c r="AJ266" s="49" t="s">
        <v>270</v>
      </c>
      <c r="AK266" s="49">
        <f>'Рейтинговая таблица организаций'!AH255</f>
        <v>0</v>
      </c>
      <c r="AL266" s="49">
        <f>'Рейтинговая таблица организаций'!AI255</f>
        <v>0</v>
      </c>
      <c r="AM266" s="49" t="s">
        <v>271</v>
      </c>
      <c r="AN266" s="49">
        <f>'Рейтинговая таблица организаций'!AJ255</f>
        <v>0</v>
      </c>
      <c r="AO266" s="49">
        <f>'Рейтинговая таблица организаций'!AK255</f>
        <v>0</v>
      </c>
      <c r="AP266" s="49" t="s">
        <v>272</v>
      </c>
      <c r="AQ266" s="49">
        <f>'Рейтинговая таблица организаций'!AL255</f>
        <v>0</v>
      </c>
      <c r="AR266" s="49">
        <f>'Рейтинговая таблица организаций'!AM255</f>
        <v>0</v>
      </c>
      <c r="AS266" s="49" t="s">
        <v>273</v>
      </c>
      <c r="AT266" s="49">
        <f>'Рейтинговая таблица организаций'!AR255</f>
        <v>0</v>
      </c>
      <c r="AU266" s="49">
        <f>'Рейтинговая таблица организаций'!AS255</f>
        <v>0</v>
      </c>
      <c r="AV266" s="49" t="s">
        <v>274</v>
      </c>
      <c r="AW266" s="49">
        <f>'Рейтинговая таблица организаций'!AT255</f>
        <v>0</v>
      </c>
      <c r="AX266" s="49">
        <f>'Рейтинговая таблица организаций'!AU255</f>
        <v>0</v>
      </c>
      <c r="AY266" s="49" t="s">
        <v>275</v>
      </c>
      <c r="AZ266" s="49">
        <f>'Рейтинговая таблица организаций'!AV255</f>
        <v>0</v>
      </c>
      <c r="BA266" s="49">
        <f>'Рейтинговая таблица организаций'!AW255</f>
        <v>0</v>
      </c>
    </row>
    <row r="267" spans="1:53" ht="15.75" x14ac:dyDescent="0.25">
      <c r="A267" s="110">
        <f>Лист1!A255</f>
        <v>0</v>
      </c>
      <c r="B267" s="46">
        <f>'для bus.gov.ru'!B256</f>
        <v>0</v>
      </c>
      <c r="C267" s="46">
        <f>'для bus.gov.ru'!C256</f>
        <v>0</v>
      </c>
      <c r="D267" s="46">
        <f>'для bus.gov.ru'!D256</f>
        <v>0</v>
      </c>
      <c r="E267" s="46">
        <f>'для bus.gov.ru'!E256</f>
        <v>0</v>
      </c>
      <c r="F267" s="47" t="s">
        <v>264</v>
      </c>
      <c r="G267" s="48">
        <f>'Рейтинговая таблица организаций'!D256</f>
        <v>0</v>
      </c>
      <c r="H267" s="48">
        <f>'Рейтинговая таблица организаций'!E256</f>
        <v>0</v>
      </c>
      <c r="I267" s="47" t="s">
        <v>265</v>
      </c>
      <c r="J267" s="48">
        <f>'Рейтинговая таблица организаций'!F256</f>
        <v>0</v>
      </c>
      <c r="K267" s="48">
        <f>'Рейтинговая таблица организаций'!G256</f>
        <v>0</v>
      </c>
      <c r="L267" s="49" t="str">
        <f>IF('Рейтинговая таблица организаций'!H256&lt;1,"Отсутствуют или не функционируют дистанционные способы взаимодействия",(IF('Рейтинговая таблица организаций'!H256&lt;4,"В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7" s="49">
        <f>'Рейтинговая таблица организаций'!H256</f>
        <v>0</v>
      </c>
      <c r="N267" s="49">
        <f>IF('Рейтинговая таблица организаций'!H256&lt;1,0,(IF('Рейтинговая таблица организаций'!H256&lt;4,30,100)))</f>
        <v>0</v>
      </c>
      <c r="O267" s="49" t="s">
        <v>266</v>
      </c>
      <c r="P267" s="49">
        <f>'Рейтинговая таблица организаций'!I256</f>
        <v>0</v>
      </c>
      <c r="Q267" s="49">
        <f>'Рейтинговая таблица организаций'!J256</f>
        <v>0</v>
      </c>
      <c r="R267" s="49" t="s">
        <v>267</v>
      </c>
      <c r="S267" s="49">
        <f>'Рейтинговая таблица организаций'!K256</f>
        <v>0</v>
      </c>
      <c r="T267" s="49">
        <f>'Рейтинговая таблица организаций'!L256</f>
        <v>0</v>
      </c>
      <c r="U267" s="49" t="str">
        <f>IF('Рейтинговая таблица организаций'!Q256&lt;1,"Отсутствуют комфортные условия",(IF('Рейтинговая таблица организаций'!Q256&lt;5,"Количество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7" s="49">
        <f>'Рейтинговая таблица организаций'!Q256</f>
        <v>0</v>
      </c>
      <c r="W267" s="49">
        <f>IF('Рейтинговая таблица организаций'!Q256&lt;1,0,(IF('Рейтинговая таблица организаций'!Q256&lt;4,20,100)))</f>
        <v>0</v>
      </c>
      <c r="X267" s="49" t="s">
        <v>268</v>
      </c>
      <c r="Y267" s="49">
        <f>'Рейтинговая таблица организаций'!T256</f>
        <v>0</v>
      </c>
      <c r="Z267" s="49">
        <f>'Рейтинговая таблица организаций'!U256</f>
        <v>0</v>
      </c>
      <c r="AA267" s="49" t="str">
        <f>IF('Рейтинговая таблица организаций'!Z256&lt;1,"Отсутствуют условия доступности для инвалидов",(IF('Рейтинговая таблица организаций'!Z256&lt;5,"Количество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7" s="63">
        <f>'Рейтинговая таблица организаций'!Z256</f>
        <v>0</v>
      </c>
      <c r="AC267" s="49">
        <f>IF('Рейтинговая таблица организаций'!Z256&lt;1,0,(IF('Рейтинговая таблица организаций'!Z256&lt;5,20,100)))</f>
        <v>0</v>
      </c>
      <c r="AD267" s="49" t="str">
        <f>IF('Рейтинговая таблица организаций'!AA256&lt;1,"Отсутствуют условия доступности, позволяющие инвалидам получать услуги наравне с другими",(IF('Рейтинговая таблица организаций'!AA256&lt;5,"Количество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7" s="49">
        <f>'Рейтинговая таблица организаций'!AA256</f>
        <v>0</v>
      </c>
      <c r="AF267" s="49">
        <f>IF('Рейтинговая таблица организаций'!AA256&lt;1,0,(IF('Рейтинговая таблица организаций'!AA256&lt;5,20,100)))</f>
        <v>0</v>
      </c>
      <c r="AG267" s="49" t="s">
        <v>269</v>
      </c>
      <c r="AH267" s="49">
        <f>'Рейтинговая таблица организаций'!AB256</f>
        <v>0</v>
      </c>
      <c r="AI267" s="49">
        <f>'Рейтинговая таблица организаций'!AC256</f>
        <v>0</v>
      </c>
      <c r="AJ267" s="49" t="s">
        <v>270</v>
      </c>
      <c r="AK267" s="49">
        <f>'Рейтинговая таблица организаций'!AH256</f>
        <v>0</v>
      </c>
      <c r="AL267" s="49">
        <f>'Рейтинговая таблица организаций'!AI256</f>
        <v>0</v>
      </c>
      <c r="AM267" s="49" t="s">
        <v>271</v>
      </c>
      <c r="AN267" s="49">
        <f>'Рейтинговая таблица организаций'!AJ256</f>
        <v>0</v>
      </c>
      <c r="AO267" s="49">
        <f>'Рейтинговая таблица организаций'!AK256</f>
        <v>0</v>
      </c>
      <c r="AP267" s="49" t="s">
        <v>272</v>
      </c>
      <c r="AQ267" s="49">
        <f>'Рейтинговая таблица организаций'!AL256</f>
        <v>0</v>
      </c>
      <c r="AR267" s="49">
        <f>'Рейтинговая таблица организаций'!AM256</f>
        <v>0</v>
      </c>
      <c r="AS267" s="49" t="s">
        <v>273</v>
      </c>
      <c r="AT267" s="49">
        <f>'Рейтинговая таблица организаций'!AR256</f>
        <v>0</v>
      </c>
      <c r="AU267" s="49">
        <f>'Рейтинговая таблица организаций'!AS256</f>
        <v>0</v>
      </c>
      <c r="AV267" s="49" t="s">
        <v>274</v>
      </c>
      <c r="AW267" s="49">
        <f>'Рейтинговая таблица организаций'!AT256</f>
        <v>0</v>
      </c>
      <c r="AX267" s="49">
        <f>'Рейтинговая таблица организаций'!AU256</f>
        <v>0</v>
      </c>
      <c r="AY267" s="49" t="s">
        <v>275</v>
      </c>
      <c r="AZ267" s="49">
        <f>'Рейтинговая таблица организаций'!AV256</f>
        <v>0</v>
      </c>
      <c r="BA267" s="49">
        <f>'Рейтинговая таблица организаций'!AW256</f>
        <v>0</v>
      </c>
    </row>
    <row r="268" spans="1:53" ht="15.75" x14ac:dyDescent="0.25">
      <c r="A268" s="110">
        <f>Лист1!A256</f>
        <v>0</v>
      </c>
      <c r="B268" s="46">
        <f>'для bus.gov.ru'!B257</f>
        <v>0</v>
      </c>
      <c r="C268" s="46">
        <f>'для bus.gov.ru'!C257</f>
        <v>0</v>
      </c>
      <c r="D268" s="46">
        <f>'для bus.gov.ru'!D257</f>
        <v>0</v>
      </c>
      <c r="E268" s="46">
        <f>'для bus.gov.ru'!E257</f>
        <v>0</v>
      </c>
      <c r="F268" s="47" t="s">
        <v>264</v>
      </c>
      <c r="G268" s="48">
        <f>'Рейтинговая таблица организаций'!D257</f>
        <v>0</v>
      </c>
      <c r="H268" s="48">
        <f>'Рейтинговая таблица организаций'!E257</f>
        <v>0</v>
      </c>
      <c r="I268" s="47" t="s">
        <v>265</v>
      </c>
      <c r="J268" s="48">
        <f>'Рейтинговая таблица организаций'!F257</f>
        <v>0</v>
      </c>
      <c r="K268" s="48">
        <f>'Рейтинговая таблица организаций'!G257</f>
        <v>0</v>
      </c>
      <c r="L268" s="49" t="str">
        <f>IF('Рейтинговая таблица организаций'!H257&lt;1,"Отсутствуют или не функционируют дистанционные способы взаимодействия",(IF('Рейтинговая таблица организаций'!H257&lt;4,"В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8" s="49">
        <f>'Рейтинговая таблица организаций'!H257</f>
        <v>0</v>
      </c>
      <c r="N268" s="49">
        <f>IF('Рейтинговая таблица организаций'!H257&lt;1,0,(IF('Рейтинговая таблица организаций'!H257&lt;4,30,100)))</f>
        <v>0</v>
      </c>
      <c r="O268" s="49" t="s">
        <v>266</v>
      </c>
      <c r="P268" s="49">
        <f>'Рейтинговая таблица организаций'!I257</f>
        <v>0</v>
      </c>
      <c r="Q268" s="49">
        <f>'Рейтинговая таблица организаций'!J257</f>
        <v>0</v>
      </c>
      <c r="R268" s="49" t="s">
        <v>267</v>
      </c>
      <c r="S268" s="49">
        <f>'Рейтинговая таблица организаций'!K257</f>
        <v>0</v>
      </c>
      <c r="T268" s="49">
        <f>'Рейтинговая таблица организаций'!L257</f>
        <v>0</v>
      </c>
      <c r="U268" s="49" t="str">
        <f>IF('Рейтинговая таблица организаций'!Q257&lt;1,"Отсутствуют комфортные условия",(IF('Рейтинговая таблица организаций'!Q257&lt;5,"Количество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8" s="49">
        <f>'Рейтинговая таблица организаций'!Q257</f>
        <v>0</v>
      </c>
      <c r="W268" s="49">
        <f>IF('Рейтинговая таблица организаций'!Q257&lt;1,0,(IF('Рейтинговая таблица организаций'!Q257&lt;4,20,100)))</f>
        <v>0</v>
      </c>
      <c r="X268" s="49" t="s">
        <v>268</v>
      </c>
      <c r="Y268" s="49">
        <f>'Рейтинговая таблица организаций'!T257</f>
        <v>0</v>
      </c>
      <c r="Z268" s="49">
        <f>'Рейтинговая таблица организаций'!U257</f>
        <v>0</v>
      </c>
      <c r="AA268" s="49" t="str">
        <f>IF('Рейтинговая таблица организаций'!Z257&lt;1,"Отсутствуют условия доступности для инвалидов",(IF('Рейтинговая таблица организаций'!Z257&lt;5,"Количество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8" s="63">
        <f>'Рейтинговая таблица организаций'!Z257</f>
        <v>0</v>
      </c>
      <c r="AC268" s="49">
        <f>IF('Рейтинговая таблица организаций'!Z257&lt;1,0,(IF('Рейтинговая таблица организаций'!Z257&lt;5,20,100)))</f>
        <v>0</v>
      </c>
      <c r="AD268" s="49" t="str">
        <f>IF('Рейтинговая таблица организаций'!AA257&lt;1,"Отсутствуют условия доступности, позволяющие инвалидам получать услуги наравне с другими",(IF('Рейтинговая таблица организаций'!AA257&lt;5,"Количество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8" s="49">
        <f>'Рейтинговая таблица организаций'!AA257</f>
        <v>0</v>
      </c>
      <c r="AF268" s="49">
        <f>IF('Рейтинговая таблица организаций'!AA257&lt;1,0,(IF('Рейтинговая таблица организаций'!AA257&lt;5,20,100)))</f>
        <v>0</v>
      </c>
      <c r="AG268" s="49" t="s">
        <v>269</v>
      </c>
      <c r="AH268" s="49">
        <f>'Рейтинговая таблица организаций'!AB257</f>
        <v>0</v>
      </c>
      <c r="AI268" s="49">
        <f>'Рейтинговая таблица организаций'!AC257</f>
        <v>0</v>
      </c>
      <c r="AJ268" s="49" t="s">
        <v>270</v>
      </c>
      <c r="AK268" s="49">
        <f>'Рейтинговая таблица организаций'!AH257</f>
        <v>0</v>
      </c>
      <c r="AL268" s="49">
        <f>'Рейтинговая таблица организаций'!AI257</f>
        <v>0</v>
      </c>
      <c r="AM268" s="49" t="s">
        <v>271</v>
      </c>
      <c r="AN268" s="49">
        <f>'Рейтинговая таблица организаций'!AJ257</f>
        <v>0</v>
      </c>
      <c r="AO268" s="49">
        <f>'Рейтинговая таблица организаций'!AK257</f>
        <v>0</v>
      </c>
      <c r="AP268" s="49" t="s">
        <v>272</v>
      </c>
      <c r="AQ268" s="49">
        <f>'Рейтинговая таблица организаций'!AL257</f>
        <v>0</v>
      </c>
      <c r="AR268" s="49">
        <f>'Рейтинговая таблица организаций'!AM257</f>
        <v>0</v>
      </c>
      <c r="AS268" s="49" t="s">
        <v>273</v>
      </c>
      <c r="AT268" s="49">
        <f>'Рейтинговая таблица организаций'!AR257</f>
        <v>0</v>
      </c>
      <c r="AU268" s="49">
        <f>'Рейтинговая таблица организаций'!AS257</f>
        <v>0</v>
      </c>
      <c r="AV268" s="49" t="s">
        <v>274</v>
      </c>
      <c r="AW268" s="49">
        <f>'Рейтинговая таблица организаций'!AT257</f>
        <v>0</v>
      </c>
      <c r="AX268" s="49">
        <f>'Рейтинговая таблица организаций'!AU257</f>
        <v>0</v>
      </c>
      <c r="AY268" s="49" t="s">
        <v>275</v>
      </c>
      <c r="AZ268" s="49">
        <f>'Рейтинговая таблица организаций'!AV257</f>
        <v>0</v>
      </c>
      <c r="BA268" s="49">
        <f>'Рейтинговая таблица организаций'!AW257</f>
        <v>0</v>
      </c>
    </row>
    <row r="269" spans="1:53" ht="15.75" x14ac:dyDescent="0.25">
      <c r="A269" s="110">
        <f>Лист1!A257</f>
        <v>0</v>
      </c>
      <c r="B269" s="46">
        <f>'для bus.gov.ru'!B258</f>
        <v>0</v>
      </c>
      <c r="C269" s="46">
        <f>'для bus.gov.ru'!C258</f>
        <v>0</v>
      </c>
      <c r="D269" s="46">
        <f>'для bus.gov.ru'!D258</f>
        <v>0</v>
      </c>
      <c r="E269" s="46">
        <f>'для bus.gov.ru'!E258</f>
        <v>0</v>
      </c>
      <c r="F269" s="47" t="s">
        <v>264</v>
      </c>
      <c r="G269" s="48">
        <f>'Рейтинговая таблица организаций'!D258</f>
        <v>0</v>
      </c>
      <c r="H269" s="48">
        <f>'Рейтинговая таблица организаций'!E258</f>
        <v>0</v>
      </c>
      <c r="I269" s="47" t="s">
        <v>265</v>
      </c>
      <c r="J269" s="48">
        <f>'Рейтинговая таблица организаций'!F258</f>
        <v>0</v>
      </c>
      <c r="K269" s="48">
        <f>'Рейтинговая таблица организаций'!G258</f>
        <v>0</v>
      </c>
      <c r="L269" s="49" t="str">
        <f>IF('Рейтинговая таблица организаций'!H258&lt;1,"Отсутствуют или не функционируют дистанционные способы взаимодействия",(IF('Рейтинговая таблица организаций'!H258&lt;4,"В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69" s="49">
        <f>'Рейтинговая таблица организаций'!H258</f>
        <v>0</v>
      </c>
      <c r="N269" s="49">
        <f>IF('Рейтинговая таблица организаций'!H258&lt;1,0,(IF('Рейтинговая таблица организаций'!H258&lt;4,30,100)))</f>
        <v>0</v>
      </c>
      <c r="O269" s="49" t="s">
        <v>266</v>
      </c>
      <c r="P269" s="49">
        <f>'Рейтинговая таблица организаций'!I258</f>
        <v>0</v>
      </c>
      <c r="Q269" s="49">
        <f>'Рейтинговая таблица организаций'!J258</f>
        <v>0</v>
      </c>
      <c r="R269" s="49" t="s">
        <v>267</v>
      </c>
      <c r="S269" s="49">
        <f>'Рейтинговая таблица организаций'!K258</f>
        <v>0</v>
      </c>
      <c r="T269" s="49">
        <f>'Рейтинговая таблица организаций'!L258</f>
        <v>0</v>
      </c>
      <c r="U269" s="49" t="str">
        <f>IF('Рейтинговая таблица организаций'!Q258&lt;1,"Отсутствуют комфортные условия",(IF('Рейтинговая таблица организаций'!Q258&lt;5,"Количество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69" s="49">
        <f>'Рейтинговая таблица организаций'!Q258</f>
        <v>0</v>
      </c>
      <c r="W269" s="49">
        <f>IF('Рейтинговая таблица организаций'!Q258&lt;1,0,(IF('Рейтинговая таблица организаций'!Q258&lt;4,20,100)))</f>
        <v>0</v>
      </c>
      <c r="X269" s="49" t="s">
        <v>268</v>
      </c>
      <c r="Y269" s="49">
        <f>'Рейтинговая таблица организаций'!T258</f>
        <v>0</v>
      </c>
      <c r="Z269" s="49">
        <f>'Рейтинговая таблица организаций'!U258</f>
        <v>0</v>
      </c>
      <c r="AA269" s="49" t="str">
        <f>IF('Рейтинговая таблица организаций'!Z258&lt;1,"Отсутствуют условия доступности для инвалидов",(IF('Рейтинговая таблица организаций'!Z258&lt;5,"Количество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69" s="63">
        <f>'Рейтинговая таблица организаций'!Z258</f>
        <v>0</v>
      </c>
      <c r="AC269" s="49">
        <f>IF('Рейтинговая таблица организаций'!Z258&lt;1,0,(IF('Рейтинговая таблица организаций'!Z258&lt;5,20,100)))</f>
        <v>0</v>
      </c>
      <c r="AD269" s="49" t="str">
        <f>IF('Рейтинговая таблица организаций'!AA258&lt;1,"Отсутствуют условия доступности, позволяющие инвалидам получать услуги наравне с другими",(IF('Рейтинговая таблица организаций'!AA258&lt;5,"Количество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69" s="49">
        <f>'Рейтинговая таблица организаций'!AA258</f>
        <v>0</v>
      </c>
      <c r="AF269" s="49">
        <f>IF('Рейтинговая таблица организаций'!AA258&lt;1,0,(IF('Рейтинговая таблица организаций'!AA258&lt;5,20,100)))</f>
        <v>0</v>
      </c>
      <c r="AG269" s="49" t="s">
        <v>269</v>
      </c>
      <c r="AH269" s="49">
        <f>'Рейтинговая таблица организаций'!AB258</f>
        <v>0</v>
      </c>
      <c r="AI269" s="49">
        <f>'Рейтинговая таблица организаций'!AC258</f>
        <v>0</v>
      </c>
      <c r="AJ269" s="49" t="s">
        <v>270</v>
      </c>
      <c r="AK269" s="49">
        <f>'Рейтинговая таблица организаций'!AH258</f>
        <v>0</v>
      </c>
      <c r="AL269" s="49">
        <f>'Рейтинговая таблица организаций'!AI258</f>
        <v>0</v>
      </c>
      <c r="AM269" s="49" t="s">
        <v>271</v>
      </c>
      <c r="AN269" s="49">
        <f>'Рейтинговая таблица организаций'!AJ258</f>
        <v>0</v>
      </c>
      <c r="AO269" s="49">
        <f>'Рейтинговая таблица организаций'!AK258</f>
        <v>0</v>
      </c>
      <c r="AP269" s="49" t="s">
        <v>272</v>
      </c>
      <c r="AQ269" s="49">
        <f>'Рейтинговая таблица организаций'!AL258</f>
        <v>0</v>
      </c>
      <c r="AR269" s="49">
        <f>'Рейтинговая таблица организаций'!AM258</f>
        <v>0</v>
      </c>
      <c r="AS269" s="49" t="s">
        <v>273</v>
      </c>
      <c r="AT269" s="49">
        <f>'Рейтинговая таблица организаций'!AR258</f>
        <v>0</v>
      </c>
      <c r="AU269" s="49">
        <f>'Рейтинговая таблица организаций'!AS258</f>
        <v>0</v>
      </c>
      <c r="AV269" s="49" t="s">
        <v>274</v>
      </c>
      <c r="AW269" s="49">
        <f>'Рейтинговая таблица организаций'!AT258</f>
        <v>0</v>
      </c>
      <c r="AX269" s="49">
        <f>'Рейтинговая таблица организаций'!AU258</f>
        <v>0</v>
      </c>
      <c r="AY269" s="49" t="s">
        <v>275</v>
      </c>
      <c r="AZ269" s="49">
        <f>'Рейтинговая таблица организаций'!AV258</f>
        <v>0</v>
      </c>
      <c r="BA269" s="49">
        <f>'Рейтинговая таблица организаций'!AW258</f>
        <v>0</v>
      </c>
    </row>
    <row r="270" spans="1:53" ht="15.75" x14ac:dyDescent="0.25">
      <c r="A270" s="110">
        <f>Лист1!A258</f>
        <v>0</v>
      </c>
      <c r="B270" s="46">
        <f>'для bus.gov.ru'!B259</f>
        <v>0</v>
      </c>
      <c r="C270" s="46">
        <f>'для bus.gov.ru'!C259</f>
        <v>0</v>
      </c>
      <c r="D270" s="46">
        <f>'для bus.gov.ru'!D259</f>
        <v>0</v>
      </c>
      <c r="E270" s="46">
        <f>'для bus.gov.ru'!E259</f>
        <v>0</v>
      </c>
      <c r="F270" s="47" t="s">
        <v>264</v>
      </c>
      <c r="G270" s="48">
        <f>'Рейтинговая таблица организаций'!D259</f>
        <v>0</v>
      </c>
      <c r="H270" s="48">
        <f>'Рейтинговая таблица организаций'!E259</f>
        <v>0</v>
      </c>
      <c r="I270" s="47" t="s">
        <v>265</v>
      </c>
      <c r="J270" s="48">
        <f>'Рейтинговая таблица организаций'!F259</f>
        <v>0</v>
      </c>
      <c r="K270" s="48">
        <f>'Рейтинговая таблица организаций'!G259</f>
        <v>0</v>
      </c>
      <c r="L270" s="49" t="str">
        <f>IF('Рейтинговая таблица организаций'!H259&lt;1,"Отсутствуют или не функционируют дистанционные способы взаимодействия",(IF('Рейтинговая таблица организаций'!H259&lt;4,"В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0" s="49">
        <f>'Рейтинговая таблица организаций'!H259</f>
        <v>0</v>
      </c>
      <c r="N270" s="49">
        <f>IF('Рейтинговая таблица организаций'!H259&lt;1,0,(IF('Рейтинговая таблица организаций'!H259&lt;4,30,100)))</f>
        <v>0</v>
      </c>
      <c r="O270" s="49" t="s">
        <v>266</v>
      </c>
      <c r="P270" s="49">
        <f>'Рейтинговая таблица организаций'!I259</f>
        <v>0</v>
      </c>
      <c r="Q270" s="49">
        <f>'Рейтинговая таблица организаций'!J259</f>
        <v>0</v>
      </c>
      <c r="R270" s="49" t="s">
        <v>267</v>
      </c>
      <c r="S270" s="49">
        <f>'Рейтинговая таблица организаций'!K259</f>
        <v>0</v>
      </c>
      <c r="T270" s="49">
        <f>'Рейтинговая таблица организаций'!L259</f>
        <v>0</v>
      </c>
      <c r="U270" s="49" t="str">
        <f>IF('Рейтинговая таблица организаций'!Q259&lt;1,"Отсутствуют комфортные условия",(IF('Рейтинговая таблица организаций'!Q259&lt;5,"Количество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0" s="49">
        <f>'Рейтинговая таблица организаций'!Q259</f>
        <v>0</v>
      </c>
      <c r="W270" s="49">
        <f>IF('Рейтинговая таблица организаций'!Q259&lt;1,0,(IF('Рейтинговая таблица организаций'!Q259&lt;4,20,100)))</f>
        <v>0</v>
      </c>
      <c r="X270" s="49" t="s">
        <v>268</v>
      </c>
      <c r="Y270" s="49">
        <f>'Рейтинговая таблица организаций'!T259</f>
        <v>0</v>
      </c>
      <c r="Z270" s="49">
        <f>'Рейтинговая таблица организаций'!U259</f>
        <v>0</v>
      </c>
      <c r="AA270" s="49" t="str">
        <f>IF('Рейтинговая таблица организаций'!Z259&lt;1,"Отсутствуют условия доступности для инвалидов",(IF('Рейтинговая таблица организаций'!Z259&lt;5,"Количество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0" s="63">
        <f>'Рейтинговая таблица организаций'!Z259</f>
        <v>0</v>
      </c>
      <c r="AC270" s="49">
        <f>IF('Рейтинговая таблица организаций'!Z259&lt;1,0,(IF('Рейтинговая таблица организаций'!Z259&lt;5,20,100)))</f>
        <v>0</v>
      </c>
      <c r="AD270" s="49" t="str">
        <f>IF('Рейтинговая таблица организаций'!AA259&lt;1,"Отсутствуют условия доступности, позволяющие инвалидам получать услуги наравне с другими",(IF('Рейтинговая таблица организаций'!AA259&lt;5,"Количество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0" s="49">
        <f>'Рейтинговая таблица организаций'!AA259</f>
        <v>0</v>
      </c>
      <c r="AF270" s="49">
        <f>IF('Рейтинговая таблица организаций'!AA259&lt;1,0,(IF('Рейтинговая таблица организаций'!AA259&lt;5,20,100)))</f>
        <v>0</v>
      </c>
      <c r="AG270" s="49" t="s">
        <v>269</v>
      </c>
      <c r="AH270" s="49">
        <f>'Рейтинговая таблица организаций'!AB259</f>
        <v>0</v>
      </c>
      <c r="AI270" s="49">
        <f>'Рейтинговая таблица организаций'!AC259</f>
        <v>0</v>
      </c>
      <c r="AJ270" s="49" t="s">
        <v>270</v>
      </c>
      <c r="AK270" s="49">
        <f>'Рейтинговая таблица организаций'!AH259</f>
        <v>0</v>
      </c>
      <c r="AL270" s="49">
        <f>'Рейтинговая таблица организаций'!AI259</f>
        <v>0</v>
      </c>
      <c r="AM270" s="49" t="s">
        <v>271</v>
      </c>
      <c r="AN270" s="49">
        <f>'Рейтинговая таблица организаций'!AJ259</f>
        <v>0</v>
      </c>
      <c r="AO270" s="49">
        <f>'Рейтинговая таблица организаций'!AK259</f>
        <v>0</v>
      </c>
      <c r="AP270" s="49" t="s">
        <v>272</v>
      </c>
      <c r="AQ270" s="49">
        <f>'Рейтинговая таблица организаций'!AL259</f>
        <v>0</v>
      </c>
      <c r="AR270" s="49">
        <f>'Рейтинговая таблица организаций'!AM259</f>
        <v>0</v>
      </c>
      <c r="AS270" s="49" t="s">
        <v>273</v>
      </c>
      <c r="AT270" s="49">
        <f>'Рейтинговая таблица организаций'!AR259</f>
        <v>0</v>
      </c>
      <c r="AU270" s="49">
        <f>'Рейтинговая таблица организаций'!AS259</f>
        <v>0</v>
      </c>
      <c r="AV270" s="49" t="s">
        <v>274</v>
      </c>
      <c r="AW270" s="49">
        <f>'Рейтинговая таблица организаций'!AT259</f>
        <v>0</v>
      </c>
      <c r="AX270" s="49">
        <f>'Рейтинговая таблица организаций'!AU259</f>
        <v>0</v>
      </c>
      <c r="AY270" s="49" t="s">
        <v>275</v>
      </c>
      <c r="AZ270" s="49">
        <f>'Рейтинговая таблица организаций'!AV259</f>
        <v>0</v>
      </c>
      <c r="BA270" s="49">
        <f>'Рейтинговая таблица организаций'!AW259</f>
        <v>0</v>
      </c>
    </row>
    <row r="271" spans="1:53" ht="15.75" x14ac:dyDescent="0.25">
      <c r="A271" s="110">
        <f>Лист1!A259</f>
        <v>0</v>
      </c>
      <c r="B271" s="46">
        <f>'для bus.gov.ru'!B260</f>
        <v>0</v>
      </c>
      <c r="C271" s="46">
        <f>'для bus.gov.ru'!C260</f>
        <v>0</v>
      </c>
      <c r="D271" s="46">
        <f>'для bus.gov.ru'!D260</f>
        <v>0</v>
      </c>
      <c r="E271" s="46">
        <f>'для bus.gov.ru'!E260</f>
        <v>0</v>
      </c>
      <c r="F271" s="47" t="s">
        <v>264</v>
      </c>
      <c r="G271" s="48">
        <f>'Рейтинговая таблица организаций'!D260</f>
        <v>0</v>
      </c>
      <c r="H271" s="48">
        <f>'Рейтинговая таблица организаций'!E260</f>
        <v>0</v>
      </c>
      <c r="I271" s="47" t="s">
        <v>265</v>
      </c>
      <c r="J271" s="48">
        <f>'Рейтинговая таблица организаций'!F260</f>
        <v>0</v>
      </c>
      <c r="K271" s="48">
        <f>'Рейтинговая таблица организаций'!G260</f>
        <v>0</v>
      </c>
      <c r="L271" s="49" t="str">
        <f>IF('Рейтинговая таблица организаций'!H260&lt;1,"Отсутствуют или не функционируют дистанционные способы взаимодействия",(IF('Рейтинговая таблица организаций'!H260&lt;4,"В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1" s="49">
        <f>'Рейтинговая таблица организаций'!H260</f>
        <v>0</v>
      </c>
      <c r="N271" s="49">
        <f>IF('Рейтинговая таблица организаций'!H260&lt;1,0,(IF('Рейтинговая таблица организаций'!H260&lt;4,30,100)))</f>
        <v>0</v>
      </c>
      <c r="O271" s="49" t="s">
        <v>266</v>
      </c>
      <c r="P271" s="49">
        <f>'Рейтинговая таблица организаций'!I260</f>
        <v>0</v>
      </c>
      <c r="Q271" s="49">
        <f>'Рейтинговая таблица организаций'!J260</f>
        <v>0</v>
      </c>
      <c r="R271" s="49" t="s">
        <v>267</v>
      </c>
      <c r="S271" s="49">
        <f>'Рейтинговая таблица организаций'!K260</f>
        <v>0</v>
      </c>
      <c r="T271" s="49">
        <f>'Рейтинговая таблица организаций'!L260</f>
        <v>0</v>
      </c>
      <c r="U271" s="49" t="str">
        <f>IF('Рейтинговая таблица организаций'!Q260&lt;1,"Отсутствуют комфортные условия",(IF('Рейтинговая таблица организаций'!Q260&lt;5,"Количество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1" s="49">
        <f>'Рейтинговая таблица организаций'!Q260</f>
        <v>0</v>
      </c>
      <c r="W271" s="49">
        <f>IF('Рейтинговая таблица организаций'!Q260&lt;1,0,(IF('Рейтинговая таблица организаций'!Q260&lt;4,20,100)))</f>
        <v>0</v>
      </c>
      <c r="X271" s="49" t="s">
        <v>268</v>
      </c>
      <c r="Y271" s="49">
        <f>'Рейтинговая таблица организаций'!T260</f>
        <v>0</v>
      </c>
      <c r="Z271" s="49">
        <f>'Рейтинговая таблица организаций'!U260</f>
        <v>0</v>
      </c>
      <c r="AA271" s="49" t="str">
        <f>IF('Рейтинговая таблица организаций'!Z260&lt;1,"Отсутствуют условия доступности для инвалидов",(IF('Рейтинговая таблица организаций'!Z260&lt;5,"Количество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1" s="63">
        <f>'Рейтинговая таблица организаций'!Z260</f>
        <v>0</v>
      </c>
      <c r="AC271" s="49">
        <f>IF('Рейтинговая таблица организаций'!Z260&lt;1,0,(IF('Рейтинговая таблица организаций'!Z260&lt;5,20,100)))</f>
        <v>0</v>
      </c>
      <c r="AD271" s="49" t="str">
        <f>IF('Рейтинговая таблица организаций'!AA260&lt;1,"Отсутствуют условия доступности, позволяющие инвалидам получать услуги наравне с другими",(IF('Рейтинговая таблица организаций'!AA260&lt;5,"Количество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1" s="49">
        <f>'Рейтинговая таблица организаций'!AA260</f>
        <v>0</v>
      </c>
      <c r="AF271" s="49">
        <f>IF('Рейтинговая таблица организаций'!AA260&lt;1,0,(IF('Рейтинговая таблица организаций'!AA260&lt;5,20,100)))</f>
        <v>0</v>
      </c>
      <c r="AG271" s="49" t="s">
        <v>269</v>
      </c>
      <c r="AH271" s="49">
        <f>'Рейтинговая таблица организаций'!AB260</f>
        <v>0</v>
      </c>
      <c r="AI271" s="49">
        <f>'Рейтинговая таблица организаций'!AC260</f>
        <v>0</v>
      </c>
      <c r="AJ271" s="49" t="s">
        <v>270</v>
      </c>
      <c r="AK271" s="49">
        <f>'Рейтинговая таблица организаций'!AH260</f>
        <v>0</v>
      </c>
      <c r="AL271" s="49">
        <f>'Рейтинговая таблица организаций'!AI260</f>
        <v>0</v>
      </c>
      <c r="AM271" s="49" t="s">
        <v>271</v>
      </c>
      <c r="AN271" s="49">
        <f>'Рейтинговая таблица организаций'!AJ260</f>
        <v>0</v>
      </c>
      <c r="AO271" s="49">
        <f>'Рейтинговая таблица организаций'!AK260</f>
        <v>0</v>
      </c>
      <c r="AP271" s="49" t="s">
        <v>272</v>
      </c>
      <c r="AQ271" s="49">
        <f>'Рейтинговая таблица организаций'!AL260</f>
        <v>0</v>
      </c>
      <c r="AR271" s="49">
        <f>'Рейтинговая таблица организаций'!AM260</f>
        <v>0</v>
      </c>
      <c r="AS271" s="49" t="s">
        <v>273</v>
      </c>
      <c r="AT271" s="49">
        <f>'Рейтинговая таблица организаций'!AR260</f>
        <v>0</v>
      </c>
      <c r="AU271" s="49">
        <f>'Рейтинговая таблица организаций'!AS260</f>
        <v>0</v>
      </c>
      <c r="AV271" s="49" t="s">
        <v>274</v>
      </c>
      <c r="AW271" s="49">
        <f>'Рейтинговая таблица организаций'!AT260</f>
        <v>0</v>
      </c>
      <c r="AX271" s="49">
        <f>'Рейтинговая таблица организаций'!AU260</f>
        <v>0</v>
      </c>
      <c r="AY271" s="49" t="s">
        <v>275</v>
      </c>
      <c r="AZ271" s="49">
        <f>'Рейтинговая таблица организаций'!AV260</f>
        <v>0</v>
      </c>
      <c r="BA271" s="49">
        <f>'Рейтинговая таблица организаций'!AW260</f>
        <v>0</v>
      </c>
    </row>
    <row r="272" spans="1:53" ht="15.75" x14ac:dyDescent="0.25">
      <c r="A272" s="110">
        <f>Лист1!A260</f>
        <v>0</v>
      </c>
      <c r="B272" s="46">
        <f>'для bus.gov.ru'!B261</f>
        <v>0</v>
      </c>
      <c r="C272" s="46">
        <f>'для bus.gov.ru'!C261</f>
        <v>0</v>
      </c>
      <c r="D272" s="46">
        <f>'для bus.gov.ru'!D261</f>
        <v>0</v>
      </c>
      <c r="E272" s="46">
        <f>'для bus.gov.ru'!E261</f>
        <v>0</v>
      </c>
      <c r="F272" s="47" t="s">
        <v>264</v>
      </c>
      <c r="G272" s="48">
        <f>'Рейтинговая таблица организаций'!D261</f>
        <v>0</v>
      </c>
      <c r="H272" s="48">
        <f>'Рейтинговая таблица организаций'!E261</f>
        <v>0</v>
      </c>
      <c r="I272" s="47" t="s">
        <v>265</v>
      </c>
      <c r="J272" s="48">
        <f>'Рейтинговая таблица организаций'!F261</f>
        <v>0</v>
      </c>
      <c r="K272" s="48">
        <f>'Рейтинговая таблица организаций'!G261</f>
        <v>0</v>
      </c>
      <c r="L272" s="49" t="str">
        <f>IF('Рейтинговая таблица организаций'!H261&lt;1,"Отсутствуют или не функционируют дистанционные способы взаимодействия",(IF('Рейтинговая таблица организаций'!H261&lt;4,"В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2" s="49">
        <f>'Рейтинговая таблица организаций'!H261</f>
        <v>0</v>
      </c>
      <c r="N272" s="49">
        <f>IF('Рейтинговая таблица организаций'!H261&lt;1,0,(IF('Рейтинговая таблица организаций'!H261&lt;4,30,100)))</f>
        <v>0</v>
      </c>
      <c r="O272" s="49" t="s">
        <v>266</v>
      </c>
      <c r="P272" s="49">
        <f>'Рейтинговая таблица организаций'!I261</f>
        <v>0</v>
      </c>
      <c r="Q272" s="49">
        <f>'Рейтинговая таблица организаций'!J261</f>
        <v>0</v>
      </c>
      <c r="R272" s="49" t="s">
        <v>267</v>
      </c>
      <c r="S272" s="49">
        <f>'Рейтинговая таблица организаций'!K261</f>
        <v>0</v>
      </c>
      <c r="T272" s="49">
        <f>'Рейтинговая таблица организаций'!L261</f>
        <v>0</v>
      </c>
      <c r="U272" s="49" t="str">
        <f>IF('Рейтинговая таблица организаций'!Q261&lt;1,"Отсутствуют комфортные условия",(IF('Рейтинговая таблица организаций'!Q261&lt;5,"Количество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2" s="49">
        <f>'Рейтинговая таблица организаций'!Q261</f>
        <v>0</v>
      </c>
      <c r="W272" s="49">
        <f>IF('Рейтинговая таблица организаций'!Q261&lt;1,0,(IF('Рейтинговая таблица организаций'!Q261&lt;4,20,100)))</f>
        <v>0</v>
      </c>
      <c r="X272" s="49" t="s">
        <v>268</v>
      </c>
      <c r="Y272" s="49">
        <f>'Рейтинговая таблица организаций'!T261</f>
        <v>0</v>
      </c>
      <c r="Z272" s="49">
        <f>'Рейтинговая таблица организаций'!U261</f>
        <v>0</v>
      </c>
      <c r="AA272" s="49" t="str">
        <f>IF('Рейтинговая таблица организаций'!Z261&lt;1,"Отсутствуют условия доступности для инвалидов",(IF('Рейтинговая таблица организаций'!Z261&lt;5,"Количество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2" s="63">
        <f>'Рейтинговая таблица организаций'!Z261</f>
        <v>0</v>
      </c>
      <c r="AC272" s="49">
        <f>IF('Рейтинговая таблица организаций'!Z261&lt;1,0,(IF('Рейтинговая таблица организаций'!Z261&lt;5,20,100)))</f>
        <v>0</v>
      </c>
      <c r="AD272" s="49" t="str">
        <f>IF('Рейтинговая таблица организаций'!AA261&lt;1,"Отсутствуют условия доступности, позволяющие инвалидам получать услуги наравне с другими",(IF('Рейтинговая таблица организаций'!AA261&lt;5,"Количество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2" s="49">
        <f>'Рейтинговая таблица организаций'!AA261</f>
        <v>0</v>
      </c>
      <c r="AF272" s="49">
        <f>IF('Рейтинговая таблица организаций'!AA261&lt;1,0,(IF('Рейтинговая таблица организаций'!AA261&lt;5,20,100)))</f>
        <v>0</v>
      </c>
      <c r="AG272" s="49" t="s">
        <v>269</v>
      </c>
      <c r="AH272" s="49">
        <f>'Рейтинговая таблица организаций'!AB261</f>
        <v>0</v>
      </c>
      <c r="AI272" s="49">
        <f>'Рейтинговая таблица организаций'!AC261</f>
        <v>0</v>
      </c>
      <c r="AJ272" s="49" t="s">
        <v>270</v>
      </c>
      <c r="AK272" s="49">
        <f>'Рейтинговая таблица организаций'!AH261</f>
        <v>0</v>
      </c>
      <c r="AL272" s="49">
        <f>'Рейтинговая таблица организаций'!AI261</f>
        <v>0</v>
      </c>
      <c r="AM272" s="49" t="s">
        <v>271</v>
      </c>
      <c r="AN272" s="49">
        <f>'Рейтинговая таблица организаций'!AJ261</f>
        <v>0</v>
      </c>
      <c r="AO272" s="49">
        <f>'Рейтинговая таблица организаций'!AK261</f>
        <v>0</v>
      </c>
      <c r="AP272" s="49" t="s">
        <v>272</v>
      </c>
      <c r="AQ272" s="49">
        <f>'Рейтинговая таблица организаций'!AL261</f>
        <v>0</v>
      </c>
      <c r="AR272" s="49">
        <f>'Рейтинговая таблица организаций'!AM261</f>
        <v>0</v>
      </c>
      <c r="AS272" s="49" t="s">
        <v>273</v>
      </c>
      <c r="AT272" s="49">
        <f>'Рейтинговая таблица организаций'!AR261</f>
        <v>0</v>
      </c>
      <c r="AU272" s="49">
        <f>'Рейтинговая таблица организаций'!AS261</f>
        <v>0</v>
      </c>
      <c r="AV272" s="49" t="s">
        <v>274</v>
      </c>
      <c r="AW272" s="49">
        <f>'Рейтинговая таблица организаций'!AT261</f>
        <v>0</v>
      </c>
      <c r="AX272" s="49">
        <f>'Рейтинговая таблица организаций'!AU261</f>
        <v>0</v>
      </c>
      <c r="AY272" s="49" t="s">
        <v>275</v>
      </c>
      <c r="AZ272" s="49">
        <f>'Рейтинговая таблица организаций'!AV261</f>
        <v>0</v>
      </c>
      <c r="BA272" s="49">
        <f>'Рейтинговая таблица организаций'!AW261</f>
        <v>0</v>
      </c>
    </row>
    <row r="273" spans="1:53" ht="15.75" x14ac:dyDescent="0.25">
      <c r="A273" s="110">
        <f>Лист1!A261</f>
        <v>0</v>
      </c>
      <c r="B273" s="46">
        <f>'для bus.gov.ru'!B262</f>
        <v>0</v>
      </c>
      <c r="C273" s="46">
        <f>'для bus.gov.ru'!C262</f>
        <v>0</v>
      </c>
      <c r="D273" s="46">
        <f>'для bus.gov.ru'!D262</f>
        <v>0</v>
      </c>
      <c r="E273" s="46">
        <f>'для bus.gov.ru'!E262</f>
        <v>0</v>
      </c>
      <c r="F273" s="47" t="s">
        <v>264</v>
      </c>
      <c r="G273" s="48">
        <f>'Рейтинговая таблица организаций'!D262</f>
        <v>0</v>
      </c>
      <c r="H273" s="48">
        <f>'Рейтинговая таблица организаций'!E262</f>
        <v>0</v>
      </c>
      <c r="I273" s="47" t="s">
        <v>265</v>
      </c>
      <c r="J273" s="48">
        <f>'Рейтинговая таблица организаций'!F262</f>
        <v>0</v>
      </c>
      <c r="K273" s="48">
        <f>'Рейтинговая таблица организаций'!G262</f>
        <v>0</v>
      </c>
      <c r="L273" s="49" t="str">
        <f>IF('Рейтинговая таблица организаций'!H262&lt;1,"Отсутствуют или не функционируют дистанционные способы взаимодействия",(IF('Рейтинговая таблица организаций'!H262&lt;4,"В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3" s="49">
        <f>'Рейтинговая таблица организаций'!H262</f>
        <v>0</v>
      </c>
      <c r="N273" s="49">
        <f>IF('Рейтинговая таблица организаций'!H262&lt;1,0,(IF('Рейтинговая таблица организаций'!H262&lt;4,30,100)))</f>
        <v>0</v>
      </c>
      <c r="O273" s="49" t="s">
        <v>266</v>
      </c>
      <c r="P273" s="49">
        <f>'Рейтинговая таблица организаций'!I262</f>
        <v>0</v>
      </c>
      <c r="Q273" s="49">
        <f>'Рейтинговая таблица организаций'!J262</f>
        <v>0</v>
      </c>
      <c r="R273" s="49" t="s">
        <v>267</v>
      </c>
      <c r="S273" s="49">
        <f>'Рейтинговая таблица организаций'!K262</f>
        <v>0</v>
      </c>
      <c r="T273" s="49">
        <f>'Рейтинговая таблица организаций'!L262</f>
        <v>0</v>
      </c>
      <c r="U273" s="49" t="str">
        <f>IF('Рейтинговая таблица организаций'!Q262&lt;1,"Отсутствуют комфортные условия",(IF('Рейтинговая таблица организаций'!Q262&lt;5,"Количество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3" s="49">
        <f>'Рейтинговая таблица организаций'!Q262</f>
        <v>0</v>
      </c>
      <c r="W273" s="49">
        <f>IF('Рейтинговая таблица организаций'!Q262&lt;1,0,(IF('Рейтинговая таблица организаций'!Q262&lt;4,20,100)))</f>
        <v>0</v>
      </c>
      <c r="X273" s="49" t="s">
        <v>268</v>
      </c>
      <c r="Y273" s="49">
        <f>'Рейтинговая таблица организаций'!T262</f>
        <v>0</v>
      </c>
      <c r="Z273" s="49">
        <f>'Рейтинговая таблица организаций'!U262</f>
        <v>0</v>
      </c>
      <c r="AA273" s="49" t="str">
        <f>IF('Рейтинговая таблица организаций'!Z262&lt;1,"Отсутствуют условия доступности для инвалидов",(IF('Рейтинговая таблица организаций'!Z262&lt;5,"Количество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3" s="63">
        <f>'Рейтинговая таблица организаций'!Z262</f>
        <v>0</v>
      </c>
      <c r="AC273" s="49">
        <f>IF('Рейтинговая таблица организаций'!Z262&lt;1,0,(IF('Рейтинговая таблица организаций'!Z262&lt;5,20,100)))</f>
        <v>0</v>
      </c>
      <c r="AD273" s="49" t="str">
        <f>IF('Рейтинговая таблица организаций'!AA262&lt;1,"Отсутствуют условия доступности, позволяющие инвалидам получать услуги наравне с другими",(IF('Рейтинговая таблица организаций'!AA262&lt;5,"Количество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3" s="49">
        <f>'Рейтинговая таблица организаций'!AA262</f>
        <v>0</v>
      </c>
      <c r="AF273" s="49">
        <f>IF('Рейтинговая таблица организаций'!AA262&lt;1,0,(IF('Рейтинговая таблица организаций'!AA262&lt;5,20,100)))</f>
        <v>0</v>
      </c>
      <c r="AG273" s="49" t="s">
        <v>269</v>
      </c>
      <c r="AH273" s="49">
        <f>'Рейтинговая таблица организаций'!AB262</f>
        <v>0</v>
      </c>
      <c r="AI273" s="49">
        <f>'Рейтинговая таблица организаций'!AC262</f>
        <v>0</v>
      </c>
      <c r="AJ273" s="49" t="s">
        <v>270</v>
      </c>
      <c r="AK273" s="49">
        <f>'Рейтинговая таблица организаций'!AH262</f>
        <v>0</v>
      </c>
      <c r="AL273" s="49">
        <f>'Рейтинговая таблица организаций'!AI262</f>
        <v>0</v>
      </c>
      <c r="AM273" s="49" t="s">
        <v>271</v>
      </c>
      <c r="AN273" s="49">
        <f>'Рейтинговая таблица организаций'!AJ262</f>
        <v>0</v>
      </c>
      <c r="AO273" s="49">
        <f>'Рейтинговая таблица организаций'!AK262</f>
        <v>0</v>
      </c>
      <c r="AP273" s="49" t="s">
        <v>272</v>
      </c>
      <c r="AQ273" s="49">
        <f>'Рейтинговая таблица организаций'!AL262</f>
        <v>0</v>
      </c>
      <c r="AR273" s="49">
        <f>'Рейтинговая таблица организаций'!AM262</f>
        <v>0</v>
      </c>
      <c r="AS273" s="49" t="s">
        <v>273</v>
      </c>
      <c r="AT273" s="49">
        <f>'Рейтинговая таблица организаций'!AR262</f>
        <v>0</v>
      </c>
      <c r="AU273" s="49">
        <f>'Рейтинговая таблица организаций'!AS262</f>
        <v>0</v>
      </c>
      <c r="AV273" s="49" t="s">
        <v>274</v>
      </c>
      <c r="AW273" s="49">
        <f>'Рейтинговая таблица организаций'!AT262</f>
        <v>0</v>
      </c>
      <c r="AX273" s="49">
        <f>'Рейтинговая таблица организаций'!AU262</f>
        <v>0</v>
      </c>
      <c r="AY273" s="49" t="s">
        <v>275</v>
      </c>
      <c r="AZ273" s="49">
        <f>'Рейтинговая таблица организаций'!AV262</f>
        <v>0</v>
      </c>
      <c r="BA273" s="49">
        <f>'Рейтинговая таблица организаций'!AW262</f>
        <v>0</v>
      </c>
    </row>
    <row r="274" spans="1:53" ht="15.75" x14ac:dyDescent="0.25">
      <c r="A274" s="110">
        <f>Лист1!A262</f>
        <v>0</v>
      </c>
      <c r="B274" s="46">
        <f>'для bus.gov.ru'!B263</f>
        <v>0</v>
      </c>
      <c r="C274" s="46">
        <f>'для bus.gov.ru'!C263</f>
        <v>0</v>
      </c>
      <c r="D274" s="46">
        <f>'для bus.gov.ru'!D263</f>
        <v>0</v>
      </c>
      <c r="E274" s="46">
        <f>'для bus.gov.ru'!E263</f>
        <v>0</v>
      </c>
      <c r="F274" s="47" t="s">
        <v>264</v>
      </c>
      <c r="G274" s="48">
        <f>'Рейтинговая таблица организаций'!D263</f>
        <v>0</v>
      </c>
      <c r="H274" s="48">
        <f>'Рейтинговая таблица организаций'!E263</f>
        <v>0</v>
      </c>
      <c r="I274" s="47" t="s">
        <v>265</v>
      </c>
      <c r="J274" s="48">
        <f>'Рейтинговая таблица организаций'!F263</f>
        <v>0</v>
      </c>
      <c r="K274" s="48">
        <f>'Рейтинговая таблица организаций'!G263</f>
        <v>0</v>
      </c>
      <c r="L274" s="49" t="str">
        <f>IF('Рейтинговая таблица организаций'!H263&lt;1,"Отсутствуют или не функционируют дистанционные способы взаимодействия",(IF('Рейтинговая таблица организаций'!H263&lt;4,"В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4" s="49">
        <f>'Рейтинговая таблица организаций'!H263</f>
        <v>0</v>
      </c>
      <c r="N274" s="49">
        <f>IF('Рейтинговая таблица организаций'!H263&lt;1,0,(IF('Рейтинговая таблица организаций'!H263&lt;4,30,100)))</f>
        <v>0</v>
      </c>
      <c r="O274" s="49" t="s">
        <v>266</v>
      </c>
      <c r="P274" s="49">
        <f>'Рейтинговая таблица организаций'!I263</f>
        <v>0</v>
      </c>
      <c r="Q274" s="49">
        <f>'Рейтинговая таблица организаций'!J263</f>
        <v>0</v>
      </c>
      <c r="R274" s="49" t="s">
        <v>267</v>
      </c>
      <c r="S274" s="49">
        <f>'Рейтинговая таблица организаций'!K263</f>
        <v>0</v>
      </c>
      <c r="T274" s="49">
        <f>'Рейтинговая таблица организаций'!L263</f>
        <v>0</v>
      </c>
      <c r="U274" s="49" t="str">
        <f>IF('Рейтинговая таблица организаций'!Q263&lt;1,"Отсутствуют комфортные условия",(IF('Рейтинговая таблица организаций'!Q263&lt;5,"Количество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4" s="49">
        <f>'Рейтинговая таблица организаций'!Q263</f>
        <v>0</v>
      </c>
      <c r="W274" s="49">
        <f>IF('Рейтинговая таблица организаций'!Q263&lt;1,0,(IF('Рейтинговая таблица организаций'!Q263&lt;4,20,100)))</f>
        <v>0</v>
      </c>
      <c r="X274" s="49" t="s">
        <v>268</v>
      </c>
      <c r="Y274" s="49">
        <f>'Рейтинговая таблица организаций'!T263</f>
        <v>0</v>
      </c>
      <c r="Z274" s="49">
        <f>'Рейтинговая таблица организаций'!U263</f>
        <v>0</v>
      </c>
      <c r="AA274" s="49" t="str">
        <f>IF('Рейтинговая таблица организаций'!Z263&lt;1,"Отсутствуют условия доступности для инвалидов",(IF('Рейтинговая таблица организаций'!Z263&lt;5,"Количество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4" s="63">
        <f>'Рейтинговая таблица организаций'!Z263</f>
        <v>0</v>
      </c>
      <c r="AC274" s="49">
        <f>IF('Рейтинговая таблица организаций'!Z263&lt;1,0,(IF('Рейтинговая таблица организаций'!Z263&lt;5,20,100)))</f>
        <v>0</v>
      </c>
      <c r="AD274" s="49" t="str">
        <f>IF('Рейтинговая таблица организаций'!AA263&lt;1,"Отсутствуют условия доступности, позволяющие инвалидам получать услуги наравне с другими",(IF('Рейтинговая таблица организаций'!AA263&lt;5,"Количество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4" s="49">
        <f>'Рейтинговая таблица организаций'!AA263</f>
        <v>0</v>
      </c>
      <c r="AF274" s="49">
        <f>IF('Рейтинговая таблица организаций'!AA263&lt;1,0,(IF('Рейтинговая таблица организаций'!AA263&lt;5,20,100)))</f>
        <v>0</v>
      </c>
      <c r="AG274" s="49" t="s">
        <v>269</v>
      </c>
      <c r="AH274" s="49">
        <f>'Рейтинговая таблица организаций'!AB263</f>
        <v>0</v>
      </c>
      <c r="AI274" s="49">
        <f>'Рейтинговая таблица организаций'!AC263</f>
        <v>0</v>
      </c>
      <c r="AJ274" s="49" t="s">
        <v>270</v>
      </c>
      <c r="AK274" s="49">
        <f>'Рейтинговая таблица организаций'!AH263</f>
        <v>0</v>
      </c>
      <c r="AL274" s="49">
        <f>'Рейтинговая таблица организаций'!AI263</f>
        <v>0</v>
      </c>
      <c r="AM274" s="49" t="s">
        <v>271</v>
      </c>
      <c r="AN274" s="49">
        <f>'Рейтинговая таблица организаций'!AJ263</f>
        <v>0</v>
      </c>
      <c r="AO274" s="49">
        <f>'Рейтинговая таблица организаций'!AK263</f>
        <v>0</v>
      </c>
      <c r="AP274" s="49" t="s">
        <v>272</v>
      </c>
      <c r="AQ274" s="49">
        <f>'Рейтинговая таблица организаций'!AL263</f>
        <v>0</v>
      </c>
      <c r="AR274" s="49">
        <f>'Рейтинговая таблица организаций'!AM263</f>
        <v>0</v>
      </c>
      <c r="AS274" s="49" t="s">
        <v>273</v>
      </c>
      <c r="AT274" s="49">
        <f>'Рейтинговая таблица организаций'!AR263</f>
        <v>0</v>
      </c>
      <c r="AU274" s="49">
        <f>'Рейтинговая таблица организаций'!AS263</f>
        <v>0</v>
      </c>
      <c r="AV274" s="49" t="s">
        <v>274</v>
      </c>
      <c r="AW274" s="49">
        <f>'Рейтинговая таблица организаций'!AT263</f>
        <v>0</v>
      </c>
      <c r="AX274" s="49">
        <f>'Рейтинговая таблица организаций'!AU263</f>
        <v>0</v>
      </c>
      <c r="AY274" s="49" t="s">
        <v>275</v>
      </c>
      <c r="AZ274" s="49">
        <f>'Рейтинговая таблица организаций'!AV263</f>
        <v>0</v>
      </c>
      <c r="BA274" s="49">
        <f>'Рейтинговая таблица организаций'!AW263</f>
        <v>0</v>
      </c>
    </row>
    <row r="275" spans="1:53" ht="15.75" x14ac:dyDescent="0.25">
      <c r="A275" s="110">
        <f>Лист1!A263</f>
        <v>0</v>
      </c>
      <c r="B275" s="46">
        <f>'для bus.gov.ru'!B264</f>
        <v>0</v>
      </c>
      <c r="C275" s="46">
        <f>'для bus.gov.ru'!C264</f>
        <v>0</v>
      </c>
      <c r="D275" s="46">
        <f>'для bus.gov.ru'!D264</f>
        <v>0</v>
      </c>
      <c r="E275" s="46">
        <f>'для bus.gov.ru'!E264</f>
        <v>0</v>
      </c>
      <c r="F275" s="47" t="s">
        <v>264</v>
      </c>
      <c r="G275" s="48">
        <f>'Рейтинговая таблица организаций'!D264</f>
        <v>0</v>
      </c>
      <c r="H275" s="48">
        <f>'Рейтинговая таблица организаций'!E264</f>
        <v>0</v>
      </c>
      <c r="I275" s="47" t="s">
        <v>265</v>
      </c>
      <c r="J275" s="48">
        <f>'Рейтинговая таблица организаций'!F264</f>
        <v>0</v>
      </c>
      <c r="K275" s="48">
        <f>'Рейтинговая таблица организаций'!G264</f>
        <v>0</v>
      </c>
      <c r="L275" s="49" t="str">
        <f>IF('Рейтинговая таблица организаций'!H264&lt;1,"Отсутствуют или не функционируют дистанционные способы взаимодействия",(IF('Рейтинговая таблица организаций'!H264&lt;4,"В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5" s="49">
        <f>'Рейтинговая таблица организаций'!H264</f>
        <v>0</v>
      </c>
      <c r="N275" s="49">
        <f>IF('Рейтинговая таблица организаций'!H264&lt;1,0,(IF('Рейтинговая таблица организаций'!H264&lt;4,30,100)))</f>
        <v>0</v>
      </c>
      <c r="O275" s="49" t="s">
        <v>266</v>
      </c>
      <c r="P275" s="49">
        <f>'Рейтинговая таблица организаций'!I264</f>
        <v>0</v>
      </c>
      <c r="Q275" s="49">
        <f>'Рейтинговая таблица организаций'!J264</f>
        <v>0</v>
      </c>
      <c r="R275" s="49" t="s">
        <v>267</v>
      </c>
      <c r="S275" s="49">
        <f>'Рейтинговая таблица организаций'!K264</f>
        <v>0</v>
      </c>
      <c r="T275" s="49">
        <f>'Рейтинговая таблица организаций'!L264</f>
        <v>0</v>
      </c>
      <c r="U275" s="49" t="str">
        <f>IF('Рейтинговая таблица организаций'!Q264&lt;1,"Отсутствуют комфортные условия",(IF('Рейтинговая таблица организаций'!Q264&lt;5,"Количество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5" s="49">
        <f>'Рейтинговая таблица организаций'!Q264</f>
        <v>0</v>
      </c>
      <c r="W275" s="49">
        <f>IF('Рейтинговая таблица организаций'!Q264&lt;1,0,(IF('Рейтинговая таблица организаций'!Q264&lt;4,20,100)))</f>
        <v>0</v>
      </c>
      <c r="X275" s="49" t="s">
        <v>268</v>
      </c>
      <c r="Y275" s="49">
        <f>'Рейтинговая таблица организаций'!T264</f>
        <v>0</v>
      </c>
      <c r="Z275" s="49">
        <f>'Рейтинговая таблица организаций'!U264</f>
        <v>0</v>
      </c>
      <c r="AA275" s="49" t="str">
        <f>IF('Рейтинговая таблица организаций'!Z264&lt;1,"Отсутствуют условия доступности для инвалидов",(IF('Рейтинговая таблица организаций'!Z264&lt;5,"Количество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5" s="63">
        <f>'Рейтинговая таблица организаций'!Z264</f>
        <v>0</v>
      </c>
      <c r="AC275" s="49">
        <f>IF('Рейтинговая таблица организаций'!Z264&lt;1,0,(IF('Рейтинговая таблица организаций'!Z264&lt;5,20,100)))</f>
        <v>0</v>
      </c>
      <c r="AD275" s="49" t="str">
        <f>IF('Рейтинговая таблица организаций'!AA264&lt;1,"Отсутствуют условия доступности, позволяющие инвалидам получать услуги наравне с другими",(IF('Рейтинговая таблица организаций'!AA264&lt;5,"Количество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5" s="49">
        <f>'Рейтинговая таблица организаций'!AA264</f>
        <v>0</v>
      </c>
      <c r="AF275" s="49">
        <f>IF('Рейтинговая таблица организаций'!AA264&lt;1,0,(IF('Рейтинговая таблица организаций'!AA264&lt;5,20,100)))</f>
        <v>0</v>
      </c>
      <c r="AG275" s="49" t="s">
        <v>269</v>
      </c>
      <c r="AH275" s="49">
        <f>'Рейтинговая таблица организаций'!AB264</f>
        <v>0</v>
      </c>
      <c r="AI275" s="49">
        <f>'Рейтинговая таблица организаций'!AC264</f>
        <v>0</v>
      </c>
      <c r="AJ275" s="49" t="s">
        <v>270</v>
      </c>
      <c r="AK275" s="49">
        <f>'Рейтинговая таблица организаций'!AH264</f>
        <v>0</v>
      </c>
      <c r="AL275" s="49">
        <f>'Рейтинговая таблица организаций'!AI264</f>
        <v>0</v>
      </c>
      <c r="AM275" s="49" t="s">
        <v>271</v>
      </c>
      <c r="AN275" s="49">
        <f>'Рейтинговая таблица организаций'!AJ264</f>
        <v>0</v>
      </c>
      <c r="AO275" s="49">
        <f>'Рейтинговая таблица организаций'!AK264</f>
        <v>0</v>
      </c>
      <c r="AP275" s="49" t="s">
        <v>272</v>
      </c>
      <c r="AQ275" s="49">
        <f>'Рейтинговая таблица организаций'!AL264</f>
        <v>0</v>
      </c>
      <c r="AR275" s="49">
        <f>'Рейтинговая таблица организаций'!AM264</f>
        <v>0</v>
      </c>
      <c r="AS275" s="49" t="s">
        <v>273</v>
      </c>
      <c r="AT275" s="49">
        <f>'Рейтинговая таблица организаций'!AR264</f>
        <v>0</v>
      </c>
      <c r="AU275" s="49">
        <f>'Рейтинговая таблица организаций'!AS264</f>
        <v>0</v>
      </c>
      <c r="AV275" s="49" t="s">
        <v>274</v>
      </c>
      <c r="AW275" s="49">
        <f>'Рейтинговая таблица организаций'!AT264</f>
        <v>0</v>
      </c>
      <c r="AX275" s="49">
        <f>'Рейтинговая таблица организаций'!AU264</f>
        <v>0</v>
      </c>
      <c r="AY275" s="49" t="s">
        <v>275</v>
      </c>
      <c r="AZ275" s="49">
        <f>'Рейтинговая таблица организаций'!AV264</f>
        <v>0</v>
      </c>
      <c r="BA275" s="49">
        <f>'Рейтинговая таблица организаций'!AW264</f>
        <v>0</v>
      </c>
    </row>
    <row r="276" spans="1:53" ht="15.75" x14ac:dyDescent="0.25">
      <c r="A276" s="110">
        <f>Лист1!A264</f>
        <v>0</v>
      </c>
      <c r="B276" s="46">
        <f>'для bus.gov.ru'!B265</f>
        <v>0</v>
      </c>
      <c r="C276" s="46">
        <f>'для bus.gov.ru'!C265</f>
        <v>0</v>
      </c>
      <c r="D276" s="46">
        <f>'для bus.gov.ru'!D265</f>
        <v>0</v>
      </c>
      <c r="E276" s="46">
        <f>'для bus.gov.ru'!E265</f>
        <v>0</v>
      </c>
      <c r="F276" s="47" t="s">
        <v>264</v>
      </c>
      <c r="G276" s="48">
        <f>'Рейтинговая таблица организаций'!D265</f>
        <v>0</v>
      </c>
      <c r="H276" s="48">
        <f>'Рейтинговая таблица организаций'!E265</f>
        <v>0</v>
      </c>
      <c r="I276" s="47" t="s">
        <v>265</v>
      </c>
      <c r="J276" s="48">
        <f>'Рейтинговая таблица организаций'!F265</f>
        <v>0</v>
      </c>
      <c r="K276" s="48">
        <f>'Рейтинговая таблица организаций'!G265</f>
        <v>0</v>
      </c>
      <c r="L276" s="49" t="str">
        <f>IF('Рейтинговая таблица организаций'!H265&lt;1,"Отсутствуют или не функционируют дистанционные способы взаимодействия",(IF('Рейтинговая таблица организаций'!H265&lt;4,"В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6" s="49">
        <f>'Рейтинговая таблица организаций'!H265</f>
        <v>0</v>
      </c>
      <c r="N276" s="49">
        <f>IF('Рейтинговая таблица организаций'!H265&lt;1,0,(IF('Рейтинговая таблица организаций'!H265&lt;4,30,100)))</f>
        <v>0</v>
      </c>
      <c r="O276" s="49" t="s">
        <v>266</v>
      </c>
      <c r="P276" s="49">
        <f>'Рейтинговая таблица организаций'!I265</f>
        <v>0</v>
      </c>
      <c r="Q276" s="49">
        <f>'Рейтинговая таблица организаций'!J265</f>
        <v>0</v>
      </c>
      <c r="R276" s="49" t="s">
        <v>267</v>
      </c>
      <c r="S276" s="49">
        <f>'Рейтинговая таблица организаций'!K265</f>
        <v>0</v>
      </c>
      <c r="T276" s="49">
        <f>'Рейтинговая таблица организаций'!L265</f>
        <v>0</v>
      </c>
      <c r="U276" s="49" t="str">
        <f>IF('Рейтинговая таблица организаций'!Q265&lt;1,"Отсутствуют комфортные условия",(IF('Рейтинговая таблица организаций'!Q265&lt;5,"Количество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6" s="49">
        <f>'Рейтинговая таблица организаций'!Q265</f>
        <v>0</v>
      </c>
      <c r="W276" s="49">
        <f>IF('Рейтинговая таблица организаций'!Q265&lt;1,0,(IF('Рейтинговая таблица организаций'!Q265&lt;4,20,100)))</f>
        <v>0</v>
      </c>
      <c r="X276" s="49" t="s">
        <v>268</v>
      </c>
      <c r="Y276" s="49">
        <f>'Рейтинговая таблица организаций'!T265</f>
        <v>0</v>
      </c>
      <c r="Z276" s="49">
        <f>'Рейтинговая таблица организаций'!U265</f>
        <v>0</v>
      </c>
      <c r="AA276" s="49" t="str">
        <f>IF('Рейтинговая таблица организаций'!Z265&lt;1,"Отсутствуют условия доступности для инвалидов",(IF('Рейтинговая таблица организаций'!Z265&lt;5,"Количество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6" s="63">
        <f>'Рейтинговая таблица организаций'!Z265</f>
        <v>0</v>
      </c>
      <c r="AC276" s="49">
        <f>IF('Рейтинговая таблица организаций'!Z265&lt;1,0,(IF('Рейтинговая таблица организаций'!Z265&lt;5,20,100)))</f>
        <v>0</v>
      </c>
      <c r="AD276" s="49" t="str">
        <f>IF('Рейтинговая таблица организаций'!AA265&lt;1,"Отсутствуют условия доступности, позволяющие инвалидам получать услуги наравне с другими",(IF('Рейтинговая таблица организаций'!AA265&lt;5,"Количество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6" s="49">
        <f>'Рейтинговая таблица организаций'!AA265</f>
        <v>0</v>
      </c>
      <c r="AF276" s="49">
        <f>IF('Рейтинговая таблица организаций'!AA265&lt;1,0,(IF('Рейтинговая таблица организаций'!AA265&lt;5,20,100)))</f>
        <v>0</v>
      </c>
      <c r="AG276" s="49" t="s">
        <v>269</v>
      </c>
      <c r="AH276" s="49">
        <f>'Рейтинговая таблица организаций'!AB265</f>
        <v>0</v>
      </c>
      <c r="AI276" s="49">
        <f>'Рейтинговая таблица организаций'!AC265</f>
        <v>0</v>
      </c>
      <c r="AJ276" s="49" t="s">
        <v>270</v>
      </c>
      <c r="AK276" s="49">
        <f>'Рейтинговая таблица организаций'!AH265</f>
        <v>0</v>
      </c>
      <c r="AL276" s="49">
        <f>'Рейтинговая таблица организаций'!AI265</f>
        <v>0</v>
      </c>
      <c r="AM276" s="49" t="s">
        <v>271</v>
      </c>
      <c r="AN276" s="49">
        <f>'Рейтинговая таблица организаций'!AJ265</f>
        <v>0</v>
      </c>
      <c r="AO276" s="49">
        <f>'Рейтинговая таблица организаций'!AK265</f>
        <v>0</v>
      </c>
      <c r="AP276" s="49" t="s">
        <v>272</v>
      </c>
      <c r="AQ276" s="49">
        <f>'Рейтинговая таблица организаций'!AL265</f>
        <v>0</v>
      </c>
      <c r="AR276" s="49">
        <f>'Рейтинговая таблица организаций'!AM265</f>
        <v>0</v>
      </c>
      <c r="AS276" s="49" t="s">
        <v>273</v>
      </c>
      <c r="AT276" s="49">
        <f>'Рейтинговая таблица организаций'!AR265</f>
        <v>0</v>
      </c>
      <c r="AU276" s="49">
        <f>'Рейтинговая таблица организаций'!AS265</f>
        <v>0</v>
      </c>
      <c r="AV276" s="49" t="s">
        <v>274</v>
      </c>
      <c r="AW276" s="49">
        <f>'Рейтинговая таблица организаций'!AT265</f>
        <v>0</v>
      </c>
      <c r="AX276" s="49">
        <f>'Рейтинговая таблица организаций'!AU265</f>
        <v>0</v>
      </c>
      <c r="AY276" s="49" t="s">
        <v>275</v>
      </c>
      <c r="AZ276" s="49">
        <f>'Рейтинговая таблица организаций'!AV265</f>
        <v>0</v>
      </c>
      <c r="BA276" s="49">
        <f>'Рейтинговая таблица организаций'!AW265</f>
        <v>0</v>
      </c>
    </row>
    <row r="277" spans="1:53" ht="15.75" x14ac:dyDescent="0.25">
      <c r="A277" s="110">
        <f>Лист1!A265</f>
        <v>0</v>
      </c>
      <c r="B277" s="46">
        <f>'для bus.gov.ru'!B266</f>
        <v>0</v>
      </c>
      <c r="C277" s="46">
        <f>'для bus.gov.ru'!C266</f>
        <v>0</v>
      </c>
      <c r="D277" s="46">
        <f>'для bus.gov.ru'!D266</f>
        <v>0</v>
      </c>
      <c r="E277" s="46">
        <f>'для bus.gov.ru'!E266</f>
        <v>0</v>
      </c>
      <c r="F277" s="47" t="s">
        <v>264</v>
      </c>
      <c r="G277" s="48">
        <f>'Рейтинговая таблица организаций'!D266</f>
        <v>0</v>
      </c>
      <c r="H277" s="48">
        <f>'Рейтинговая таблица организаций'!E266</f>
        <v>0</v>
      </c>
      <c r="I277" s="47" t="s">
        <v>265</v>
      </c>
      <c r="J277" s="48">
        <f>'Рейтинговая таблица организаций'!F266</f>
        <v>0</v>
      </c>
      <c r="K277" s="48">
        <f>'Рейтинговая таблица организаций'!G266</f>
        <v>0</v>
      </c>
      <c r="L277" s="49" t="str">
        <f>IF('Рейтинговая таблица организаций'!H266&lt;1,"Отсутствуют или не функционируют дистанционные способы взаимодействия",(IF('Рейтинговая таблица организаций'!H266&lt;4,"В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7" s="49">
        <f>'Рейтинговая таблица организаций'!H266</f>
        <v>0</v>
      </c>
      <c r="N277" s="49">
        <f>IF('Рейтинговая таблица организаций'!H266&lt;1,0,(IF('Рейтинговая таблица организаций'!H266&lt;4,30,100)))</f>
        <v>0</v>
      </c>
      <c r="O277" s="49" t="s">
        <v>266</v>
      </c>
      <c r="P277" s="49">
        <f>'Рейтинговая таблица организаций'!I266</f>
        <v>0</v>
      </c>
      <c r="Q277" s="49">
        <f>'Рейтинговая таблица организаций'!J266</f>
        <v>0</v>
      </c>
      <c r="R277" s="49" t="s">
        <v>267</v>
      </c>
      <c r="S277" s="49">
        <f>'Рейтинговая таблица организаций'!K266</f>
        <v>0</v>
      </c>
      <c r="T277" s="49">
        <f>'Рейтинговая таблица организаций'!L266</f>
        <v>0</v>
      </c>
      <c r="U277" s="49" t="str">
        <f>IF('Рейтинговая таблица организаций'!Q266&lt;1,"Отсутствуют комфортные условия",(IF('Рейтинговая таблица организаций'!Q266&lt;5,"Количество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7" s="49">
        <f>'Рейтинговая таблица организаций'!Q266</f>
        <v>0</v>
      </c>
      <c r="W277" s="49">
        <f>IF('Рейтинговая таблица организаций'!Q266&lt;1,0,(IF('Рейтинговая таблица организаций'!Q266&lt;4,20,100)))</f>
        <v>0</v>
      </c>
      <c r="X277" s="49" t="s">
        <v>268</v>
      </c>
      <c r="Y277" s="49">
        <f>'Рейтинговая таблица организаций'!T266</f>
        <v>0</v>
      </c>
      <c r="Z277" s="49">
        <f>'Рейтинговая таблица организаций'!U266</f>
        <v>0</v>
      </c>
      <c r="AA277" s="49" t="str">
        <f>IF('Рейтинговая таблица организаций'!Z266&lt;1,"Отсутствуют условия доступности для инвалидов",(IF('Рейтинговая таблица организаций'!Z266&lt;5,"Количество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7" s="63">
        <f>'Рейтинговая таблица организаций'!Z266</f>
        <v>0</v>
      </c>
      <c r="AC277" s="49">
        <f>IF('Рейтинговая таблица организаций'!Z266&lt;1,0,(IF('Рейтинговая таблица организаций'!Z266&lt;5,20,100)))</f>
        <v>0</v>
      </c>
      <c r="AD277" s="49" t="str">
        <f>IF('Рейтинговая таблица организаций'!AA266&lt;1,"Отсутствуют условия доступности, позволяющие инвалидам получать услуги наравне с другими",(IF('Рейтинговая таблица организаций'!AA266&lt;5,"Количество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7" s="49">
        <f>'Рейтинговая таблица организаций'!AA266</f>
        <v>0</v>
      </c>
      <c r="AF277" s="49">
        <f>IF('Рейтинговая таблица организаций'!AA266&lt;1,0,(IF('Рейтинговая таблица организаций'!AA266&lt;5,20,100)))</f>
        <v>0</v>
      </c>
      <c r="AG277" s="49" t="s">
        <v>269</v>
      </c>
      <c r="AH277" s="49">
        <f>'Рейтинговая таблица организаций'!AB266</f>
        <v>0</v>
      </c>
      <c r="AI277" s="49">
        <f>'Рейтинговая таблица организаций'!AC266</f>
        <v>0</v>
      </c>
      <c r="AJ277" s="49" t="s">
        <v>270</v>
      </c>
      <c r="AK277" s="49">
        <f>'Рейтинговая таблица организаций'!AH266</f>
        <v>0</v>
      </c>
      <c r="AL277" s="49">
        <f>'Рейтинговая таблица организаций'!AI266</f>
        <v>0</v>
      </c>
      <c r="AM277" s="49" t="s">
        <v>271</v>
      </c>
      <c r="AN277" s="49">
        <f>'Рейтинговая таблица организаций'!AJ266</f>
        <v>0</v>
      </c>
      <c r="AO277" s="49">
        <f>'Рейтинговая таблица организаций'!AK266</f>
        <v>0</v>
      </c>
      <c r="AP277" s="49" t="s">
        <v>272</v>
      </c>
      <c r="AQ277" s="49">
        <f>'Рейтинговая таблица организаций'!AL266</f>
        <v>0</v>
      </c>
      <c r="AR277" s="49">
        <f>'Рейтинговая таблица организаций'!AM266</f>
        <v>0</v>
      </c>
      <c r="AS277" s="49" t="s">
        <v>273</v>
      </c>
      <c r="AT277" s="49">
        <f>'Рейтинговая таблица организаций'!AR266</f>
        <v>0</v>
      </c>
      <c r="AU277" s="49">
        <f>'Рейтинговая таблица организаций'!AS266</f>
        <v>0</v>
      </c>
      <c r="AV277" s="49" t="s">
        <v>274</v>
      </c>
      <c r="AW277" s="49">
        <f>'Рейтинговая таблица организаций'!AT266</f>
        <v>0</v>
      </c>
      <c r="AX277" s="49">
        <f>'Рейтинговая таблица организаций'!AU266</f>
        <v>0</v>
      </c>
      <c r="AY277" s="49" t="s">
        <v>275</v>
      </c>
      <c r="AZ277" s="49">
        <f>'Рейтинговая таблица организаций'!AV266</f>
        <v>0</v>
      </c>
      <c r="BA277" s="49">
        <f>'Рейтинговая таблица организаций'!AW266</f>
        <v>0</v>
      </c>
    </row>
    <row r="278" spans="1:53" ht="15.75" x14ac:dyDescent="0.25">
      <c r="A278" s="110">
        <f>Лист1!A266</f>
        <v>0</v>
      </c>
      <c r="B278" s="46">
        <f>'для bus.gov.ru'!B267</f>
        <v>0</v>
      </c>
      <c r="C278" s="46">
        <f>'для bus.gov.ru'!C267</f>
        <v>0</v>
      </c>
      <c r="D278" s="46">
        <f>'для bus.gov.ru'!D267</f>
        <v>0</v>
      </c>
      <c r="E278" s="46">
        <f>'для bus.gov.ru'!E267</f>
        <v>0</v>
      </c>
      <c r="F278" s="47" t="s">
        <v>264</v>
      </c>
      <c r="G278" s="48">
        <f>'Рейтинговая таблица организаций'!D267</f>
        <v>0</v>
      </c>
      <c r="H278" s="48">
        <f>'Рейтинговая таблица организаций'!E267</f>
        <v>0</v>
      </c>
      <c r="I278" s="47" t="s">
        <v>265</v>
      </c>
      <c r="J278" s="48">
        <f>'Рейтинговая таблица организаций'!F267</f>
        <v>0</v>
      </c>
      <c r="K278" s="48">
        <f>'Рейтинговая таблица организаций'!G267</f>
        <v>0</v>
      </c>
      <c r="L278" s="49" t="str">
        <f>IF('Рейтинговая таблица организаций'!H267&lt;1,"Отсутствуют или не функционируют дистанционные способы взаимодействия",(IF('Рейтинговая таблица организаций'!H267&lt;4,"В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8" s="49">
        <f>'Рейтинговая таблица организаций'!H267</f>
        <v>0</v>
      </c>
      <c r="N278" s="49">
        <f>IF('Рейтинговая таблица организаций'!H267&lt;1,0,(IF('Рейтинговая таблица организаций'!H267&lt;4,30,100)))</f>
        <v>0</v>
      </c>
      <c r="O278" s="49" t="s">
        <v>266</v>
      </c>
      <c r="P278" s="49">
        <f>'Рейтинговая таблица организаций'!I267</f>
        <v>0</v>
      </c>
      <c r="Q278" s="49">
        <f>'Рейтинговая таблица организаций'!J267</f>
        <v>0</v>
      </c>
      <c r="R278" s="49" t="s">
        <v>267</v>
      </c>
      <c r="S278" s="49">
        <f>'Рейтинговая таблица организаций'!K267</f>
        <v>0</v>
      </c>
      <c r="T278" s="49">
        <f>'Рейтинговая таблица организаций'!L267</f>
        <v>0</v>
      </c>
      <c r="U278" s="49" t="str">
        <f>IF('Рейтинговая таблица организаций'!Q267&lt;1,"Отсутствуют комфортные условия",(IF('Рейтинговая таблица организаций'!Q267&lt;5,"Количество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8" s="49">
        <f>'Рейтинговая таблица организаций'!Q267</f>
        <v>0</v>
      </c>
      <c r="W278" s="49">
        <f>IF('Рейтинговая таблица организаций'!Q267&lt;1,0,(IF('Рейтинговая таблица организаций'!Q267&lt;4,20,100)))</f>
        <v>0</v>
      </c>
      <c r="X278" s="49" t="s">
        <v>268</v>
      </c>
      <c r="Y278" s="49">
        <f>'Рейтинговая таблица организаций'!T267</f>
        <v>0</v>
      </c>
      <c r="Z278" s="49">
        <f>'Рейтинговая таблица организаций'!U267</f>
        <v>0</v>
      </c>
      <c r="AA278" s="49" t="str">
        <f>IF('Рейтинговая таблица организаций'!Z267&lt;1,"Отсутствуют условия доступности для инвалидов",(IF('Рейтинговая таблица организаций'!Z267&lt;5,"Количество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8" s="63">
        <f>'Рейтинговая таблица организаций'!Z267</f>
        <v>0</v>
      </c>
      <c r="AC278" s="49">
        <f>IF('Рейтинговая таблица организаций'!Z267&lt;1,0,(IF('Рейтинговая таблица организаций'!Z267&lt;5,20,100)))</f>
        <v>0</v>
      </c>
      <c r="AD278" s="49" t="str">
        <f>IF('Рейтинговая таблица организаций'!AA267&lt;1,"Отсутствуют условия доступности, позволяющие инвалидам получать услуги наравне с другими",(IF('Рейтинговая таблица организаций'!AA267&lt;5,"Количество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8" s="49">
        <f>'Рейтинговая таблица организаций'!AA267</f>
        <v>0</v>
      </c>
      <c r="AF278" s="49">
        <f>IF('Рейтинговая таблица организаций'!AA267&lt;1,0,(IF('Рейтинговая таблица организаций'!AA267&lt;5,20,100)))</f>
        <v>0</v>
      </c>
      <c r="AG278" s="49" t="s">
        <v>269</v>
      </c>
      <c r="AH278" s="49">
        <f>'Рейтинговая таблица организаций'!AB267</f>
        <v>0</v>
      </c>
      <c r="AI278" s="49">
        <f>'Рейтинговая таблица организаций'!AC267</f>
        <v>0</v>
      </c>
      <c r="AJ278" s="49" t="s">
        <v>270</v>
      </c>
      <c r="AK278" s="49">
        <f>'Рейтинговая таблица организаций'!AH267</f>
        <v>0</v>
      </c>
      <c r="AL278" s="49">
        <f>'Рейтинговая таблица организаций'!AI267</f>
        <v>0</v>
      </c>
      <c r="AM278" s="49" t="s">
        <v>271</v>
      </c>
      <c r="AN278" s="49">
        <f>'Рейтинговая таблица организаций'!AJ267</f>
        <v>0</v>
      </c>
      <c r="AO278" s="49">
        <f>'Рейтинговая таблица организаций'!AK267</f>
        <v>0</v>
      </c>
      <c r="AP278" s="49" t="s">
        <v>272</v>
      </c>
      <c r="AQ278" s="49">
        <f>'Рейтинговая таблица организаций'!AL267</f>
        <v>0</v>
      </c>
      <c r="AR278" s="49">
        <f>'Рейтинговая таблица организаций'!AM267</f>
        <v>0</v>
      </c>
      <c r="AS278" s="49" t="s">
        <v>273</v>
      </c>
      <c r="AT278" s="49">
        <f>'Рейтинговая таблица организаций'!AR267</f>
        <v>0</v>
      </c>
      <c r="AU278" s="49">
        <f>'Рейтинговая таблица организаций'!AS267</f>
        <v>0</v>
      </c>
      <c r="AV278" s="49" t="s">
        <v>274</v>
      </c>
      <c r="AW278" s="49">
        <f>'Рейтинговая таблица организаций'!AT267</f>
        <v>0</v>
      </c>
      <c r="AX278" s="49">
        <f>'Рейтинговая таблица организаций'!AU267</f>
        <v>0</v>
      </c>
      <c r="AY278" s="49" t="s">
        <v>275</v>
      </c>
      <c r="AZ278" s="49">
        <f>'Рейтинговая таблица организаций'!AV267</f>
        <v>0</v>
      </c>
      <c r="BA278" s="49">
        <f>'Рейтинговая таблица организаций'!AW267</f>
        <v>0</v>
      </c>
    </row>
    <row r="279" spans="1:53" ht="15.75" x14ac:dyDescent="0.25">
      <c r="A279" s="110">
        <f>Лист1!A267</f>
        <v>0</v>
      </c>
      <c r="B279" s="46">
        <f>'для bus.gov.ru'!B268</f>
        <v>0</v>
      </c>
      <c r="C279" s="46">
        <f>'для bus.gov.ru'!C268</f>
        <v>0</v>
      </c>
      <c r="D279" s="46">
        <f>'для bus.gov.ru'!D268</f>
        <v>0</v>
      </c>
      <c r="E279" s="46">
        <f>'для bus.gov.ru'!E268</f>
        <v>0</v>
      </c>
      <c r="F279" s="47" t="s">
        <v>264</v>
      </c>
      <c r="G279" s="48">
        <f>'Рейтинговая таблица организаций'!D268</f>
        <v>0</v>
      </c>
      <c r="H279" s="48">
        <f>'Рейтинговая таблица организаций'!E268</f>
        <v>0</v>
      </c>
      <c r="I279" s="47" t="s">
        <v>265</v>
      </c>
      <c r="J279" s="48">
        <f>'Рейтинговая таблица организаций'!F268</f>
        <v>0</v>
      </c>
      <c r="K279" s="48">
        <f>'Рейтинговая таблица организаций'!G268</f>
        <v>0</v>
      </c>
      <c r="L279" s="49" t="str">
        <f>IF('Рейтинговая таблица организаций'!H268&lt;1,"Отсутствуют или не функционируют дистанционные способы взаимодействия",(IF('Рейтинговая таблица организаций'!H268&lt;4,"В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79" s="49">
        <f>'Рейтинговая таблица организаций'!H268</f>
        <v>0</v>
      </c>
      <c r="N279" s="49">
        <f>IF('Рейтинговая таблица организаций'!H268&lt;1,0,(IF('Рейтинговая таблица организаций'!H268&lt;4,30,100)))</f>
        <v>0</v>
      </c>
      <c r="O279" s="49" t="s">
        <v>266</v>
      </c>
      <c r="P279" s="49">
        <f>'Рейтинговая таблица организаций'!I268</f>
        <v>0</v>
      </c>
      <c r="Q279" s="49">
        <f>'Рейтинговая таблица организаций'!J268</f>
        <v>0</v>
      </c>
      <c r="R279" s="49" t="s">
        <v>267</v>
      </c>
      <c r="S279" s="49">
        <f>'Рейтинговая таблица организаций'!K268</f>
        <v>0</v>
      </c>
      <c r="T279" s="49">
        <f>'Рейтинговая таблица организаций'!L268</f>
        <v>0</v>
      </c>
      <c r="U279" s="49" t="str">
        <f>IF('Рейтинговая таблица организаций'!Q268&lt;1,"Отсутствуют комфортные условия",(IF('Рейтинговая таблица организаций'!Q268&lt;5,"Количество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79" s="49">
        <f>'Рейтинговая таблица организаций'!Q268</f>
        <v>0</v>
      </c>
      <c r="W279" s="49">
        <f>IF('Рейтинговая таблица организаций'!Q268&lt;1,0,(IF('Рейтинговая таблица организаций'!Q268&lt;4,20,100)))</f>
        <v>0</v>
      </c>
      <c r="X279" s="49" t="s">
        <v>268</v>
      </c>
      <c r="Y279" s="49">
        <f>'Рейтинговая таблица организаций'!T268</f>
        <v>0</v>
      </c>
      <c r="Z279" s="49">
        <f>'Рейтинговая таблица организаций'!U268</f>
        <v>0</v>
      </c>
      <c r="AA279" s="49" t="str">
        <f>IF('Рейтинговая таблица организаций'!Z268&lt;1,"Отсутствуют условия доступности для инвалидов",(IF('Рейтинговая таблица организаций'!Z268&lt;5,"Количество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79" s="63">
        <f>'Рейтинговая таблица организаций'!Z268</f>
        <v>0</v>
      </c>
      <c r="AC279" s="49">
        <f>IF('Рейтинговая таблица организаций'!Z268&lt;1,0,(IF('Рейтинговая таблица организаций'!Z268&lt;5,20,100)))</f>
        <v>0</v>
      </c>
      <c r="AD279" s="49" t="str">
        <f>IF('Рейтинговая таблица организаций'!AA268&lt;1,"Отсутствуют условия доступности, позволяющие инвалидам получать услуги наравне с другими",(IF('Рейтинговая таблица организаций'!AA268&lt;5,"Количество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79" s="49">
        <f>'Рейтинговая таблица организаций'!AA268</f>
        <v>0</v>
      </c>
      <c r="AF279" s="49">
        <f>IF('Рейтинговая таблица организаций'!AA268&lt;1,0,(IF('Рейтинговая таблица организаций'!AA268&lt;5,20,100)))</f>
        <v>0</v>
      </c>
      <c r="AG279" s="49" t="s">
        <v>269</v>
      </c>
      <c r="AH279" s="49">
        <f>'Рейтинговая таблица организаций'!AB268</f>
        <v>0</v>
      </c>
      <c r="AI279" s="49">
        <f>'Рейтинговая таблица организаций'!AC268</f>
        <v>0</v>
      </c>
      <c r="AJ279" s="49" t="s">
        <v>270</v>
      </c>
      <c r="AK279" s="49">
        <f>'Рейтинговая таблица организаций'!AH268</f>
        <v>0</v>
      </c>
      <c r="AL279" s="49">
        <f>'Рейтинговая таблица организаций'!AI268</f>
        <v>0</v>
      </c>
      <c r="AM279" s="49" t="s">
        <v>271</v>
      </c>
      <c r="AN279" s="49">
        <f>'Рейтинговая таблица организаций'!AJ268</f>
        <v>0</v>
      </c>
      <c r="AO279" s="49">
        <f>'Рейтинговая таблица организаций'!AK268</f>
        <v>0</v>
      </c>
      <c r="AP279" s="49" t="s">
        <v>272</v>
      </c>
      <c r="AQ279" s="49">
        <f>'Рейтинговая таблица организаций'!AL268</f>
        <v>0</v>
      </c>
      <c r="AR279" s="49">
        <f>'Рейтинговая таблица организаций'!AM268</f>
        <v>0</v>
      </c>
      <c r="AS279" s="49" t="s">
        <v>273</v>
      </c>
      <c r="AT279" s="49">
        <f>'Рейтинговая таблица организаций'!AR268</f>
        <v>0</v>
      </c>
      <c r="AU279" s="49">
        <f>'Рейтинговая таблица организаций'!AS268</f>
        <v>0</v>
      </c>
      <c r="AV279" s="49" t="s">
        <v>274</v>
      </c>
      <c r="AW279" s="49">
        <f>'Рейтинговая таблица организаций'!AT268</f>
        <v>0</v>
      </c>
      <c r="AX279" s="49">
        <f>'Рейтинговая таблица организаций'!AU268</f>
        <v>0</v>
      </c>
      <c r="AY279" s="49" t="s">
        <v>275</v>
      </c>
      <c r="AZ279" s="49">
        <f>'Рейтинговая таблица организаций'!AV268</f>
        <v>0</v>
      </c>
      <c r="BA279" s="49">
        <f>'Рейтинговая таблица организаций'!AW268</f>
        <v>0</v>
      </c>
    </row>
    <row r="280" spans="1:53" ht="15.75" x14ac:dyDescent="0.25">
      <c r="A280" s="110">
        <f>Лист1!A268</f>
        <v>0</v>
      </c>
      <c r="B280" s="46">
        <f>'для bus.gov.ru'!B269</f>
        <v>0</v>
      </c>
      <c r="C280" s="46">
        <f>'для bus.gov.ru'!C269</f>
        <v>0</v>
      </c>
      <c r="D280" s="46">
        <f>'для bus.gov.ru'!D269</f>
        <v>0</v>
      </c>
      <c r="E280" s="46">
        <f>'для bus.gov.ru'!E269</f>
        <v>0</v>
      </c>
      <c r="F280" s="47" t="s">
        <v>264</v>
      </c>
      <c r="G280" s="48">
        <f>'Рейтинговая таблица организаций'!D269</f>
        <v>0</v>
      </c>
      <c r="H280" s="48">
        <f>'Рейтинговая таблица организаций'!E269</f>
        <v>0</v>
      </c>
      <c r="I280" s="47" t="s">
        <v>265</v>
      </c>
      <c r="J280" s="48">
        <f>'Рейтинговая таблица организаций'!F269</f>
        <v>0</v>
      </c>
      <c r="K280" s="48">
        <f>'Рейтинговая таблица организаций'!G269</f>
        <v>0</v>
      </c>
      <c r="L280" s="49" t="str">
        <f>IF('Рейтинговая таблица организаций'!H269&lt;1,"Отсутствуют или не функционируют дистанционные способы взаимодействия",(IF('Рейтинговая таблица организаций'!H269&lt;4,"В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0" s="49">
        <f>'Рейтинговая таблица организаций'!H269</f>
        <v>0</v>
      </c>
      <c r="N280" s="49">
        <f>IF('Рейтинговая таблица организаций'!H269&lt;1,0,(IF('Рейтинговая таблица организаций'!H269&lt;4,30,100)))</f>
        <v>0</v>
      </c>
      <c r="O280" s="49" t="s">
        <v>266</v>
      </c>
      <c r="P280" s="49">
        <f>'Рейтинговая таблица организаций'!I269</f>
        <v>0</v>
      </c>
      <c r="Q280" s="49">
        <f>'Рейтинговая таблица организаций'!J269</f>
        <v>0</v>
      </c>
      <c r="R280" s="49" t="s">
        <v>267</v>
      </c>
      <c r="S280" s="49">
        <f>'Рейтинговая таблица организаций'!K269</f>
        <v>0</v>
      </c>
      <c r="T280" s="49">
        <f>'Рейтинговая таблица организаций'!L269</f>
        <v>0</v>
      </c>
      <c r="U280" s="49" t="str">
        <f>IF('Рейтинговая таблица организаций'!Q269&lt;1,"Отсутствуют комфортные условия",(IF('Рейтинговая таблица организаций'!Q269&lt;5,"Количество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0" s="49">
        <f>'Рейтинговая таблица организаций'!Q269</f>
        <v>0</v>
      </c>
      <c r="W280" s="49">
        <f>IF('Рейтинговая таблица организаций'!Q269&lt;1,0,(IF('Рейтинговая таблица организаций'!Q269&lt;4,20,100)))</f>
        <v>0</v>
      </c>
      <c r="X280" s="49" t="s">
        <v>268</v>
      </c>
      <c r="Y280" s="49">
        <f>'Рейтинговая таблица организаций'!T269</f>
        <v>0</v>
      </c>
      <c r="Z280" s="49">
        <f>'Рейтинговая таблица организаций'!U269</f>
        <v>0</v>
      </c>
      <c r="AA280" s="49" t="str">
        <f>IF('Рейтинговая таблица организаций'!Z269&lt;1,"Отсутствуют условия доступности для инвалидов",(IF('Рейтинговая таблица организаций'!Z269&lt;5,"Количество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0" s="63">
        <f>'Рейтинговая таблица организаций'!Z269</f>
        <v>0</v>
      </c>
      <c r="AC280" s="49">
        <f>IF('Рейтинговая таблица организаций'!Z269&lt;1,0,(IF('Рейтинговая таблица организаций'!Z269&lt;5,20,100)))</f>
        <v>0</v>
      </c>
      <c r="AD280" s="49" t="str">
        <f>IF('Рейтинговая таблица организаций'!AA269&lt;1,"Отсутствуют условия доступности, позволяющие инвалидам получать услуги наравне с другими",(IF('Рейтинговая таблица организаций'!AA269&lt;5,"Количество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0" s="49">
        <f>'Рейтинговая таблица организаций'!AA269</f>
        <v>0</v>
      </c>
      <c r="AF280" s="49">
        <f>IF('Рейтинговая таблица организаций'!AA269&lt;1,0,(IF('Рейтинговая таблица организаций'!AA269&lt;5,20,100)))</f>
        <v>0</v>
      </c>
      <c r="AG280" s="49" t="s">
        <v>269</v>
      </c>
      <c r="AH280" s="49">
        <f>'Рейтинговая таблица организаций'!AB269</f>
        <v>0</v>
      </c>
      <c r="AI280" s="49">
        <f>'Рейтинговая таблица организаций'!AC269</f>
        <v>0</v>
      </c>
      <c r="AJ280" s="49" t="s">
        <v>270</v>
      </c>
      <c r="AK280" s="49">
        <f>'Рейтинговая таблица организаций'!AH269</f>
        <v>0</v>
      </c>
      <c r="AL280" s="49">
        <f>'Рейтинговая таблица организаций'!AI269</f>
        <v>0</v>
      </c>
      <c r="AM280" s="49" t="s">
        <v>271</v>
      </c>
      <c r="AN280" s="49">
        <f>'Рейтинговая таблица организаций'!AJ269</f>
        <v>0</v>
      </c>
      <c r="AO280" s="49">
        <f>'Рейтинговая таблица организаций'!AK269</f>
        <v>0</v>
      </c>
      <c r="AP280" s="49" t="s">
        <v>272</v>
      </c>
      <c r="AQ280" s="49">
        <f>'Рейтинговая таблица организаций'!AL269</f>
        <v>0</v>
      </c>
      <c r="AR280" s="49">
        <f>'Рейтинговая таблица организаций'!AM269</f>
        <v>0</v>
      </c>
      <c r="AS280" s="49" t="s">
        <v>273</v>
      </c>
      <c r="AT280" s="49">
        <f>'Рейтинговая таблица организаций'!AR269</f>
        <v>0</v>
      </c>
      <c r="AU280" s="49">
        <f>'Рейтинговая таблица организаций'!AS269</f>
        <v>0</v>
      </c>
      <c r="AV280" s="49" t="s">
        <v>274</v>
      </c>
      <c r="AW280" s="49">
        <f>'Рейтинговая таблица организаций'!AT269</f>
        <v>0</v>
      </c>
      <c r="AX280" s="49">
        <f>'Рейтинговая таблица организаций'!AU269</f>
        <v>0</v>
      </c>
      <c r="AY280" s="49" t="s">
        <v>275</v>
      </c>
      <c r="AZ280" s="49">
        <f>'Рейтинговая таблица организаций'!AV269</f>
        <v>0</v>
      </c>
      <c r="BA280" s="49">
        <f>'Рейтинговая таблица организаций'!AW269</f>
        <v>0</v>
      </c>
    </row>
    <row r="281" spans="1:53" ht="15.75" x14ac:dyDescent="0.25">
      <c r="A281" s="110">
        <f>Лист1!A269</f>
        <v>0</v>
      </c>
      <c r="B281" s="46">
        <f>'для bus.gov.ru'!B270</f>
        <v>0</v>
      </c>
      <c r="C281" s="46">
        <f>'для bus.gov.ru'!C270</f>
        <v>0</v>
      </c>
      <c r="D281" s="46">
        <f>'для bus.gov.ru'!D270</f>
        <v>0</v>
      </c>
      <c r="E281" s="46">
        <f>'для bus.gov.ru'!E270</f>
        <v>0</v>
      </c>
      <c r="F281" s="47" t="s">
        <v>264</v>
      </c>
      <c r="G281" s="48">
        <f>'Рейтинговая таблица организаций'!D270</f>
        <v>0</v>
      </c>
      <c r="H281" s="48">
        <f>'Рейтинговая таблица организаций'!E270</f>
        <v>0</v>
      </c>
      <c r="I281" s="47" t="s">
        <v>265</v>
      </c>
      <c r="J281" s="48">
        <f>'Рейтинговая таблица организаций'!F270</f>
        <v>0</v>
      </c>
      <c r="K281" s="48">
        <f>'Рейтинговая таблица организаций'!G270</f>
        <v>0</v>
      </c>
      <c r="L281" s="49" t="str">
        <f>IF('Рейтинговая таблица организаций'!H270&lt;1,"Отсутствуют или не функционируют дистанционные способы взаимодействия",(IF('Рейтинговая таблица организаций'!H270&lt;4,"В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1" s="49">
        <f>'Рейтинговая таблица организаций'!H270</f>
        <v>0</v>
      </c>
      <c r="N281" s="49">
        <f>IF('Рейтинговая таблица организаций'!H270&lt;1,0,(IF('Рейтинговая таблица организаций'!H270&lt;4,30,100)))</f>
        <v>0</v>
      </c>
      <c r="O281" s="49" t="s">
        <v>266</v>
      </c>
      <c r="P281" s="49">
        <f>'Рейтинговая таблица организаций'!I270</f>
        <v>0</v>
      </c>
      <c r="Q281" s="49">
        <f>'Рейтинговая таблица организаций'!J270</f>
        <v>0</v>
      </c>
      <c r="R281" s="49" t="s">
        <v>267</v>
      </c>
      <c r="S281" s="49">
        <f>'Рейтинговая таблица организаций'!K270</f>
        <v>0</v>
      </c>
      <c r="T281" s="49">
        <f>'Рейтинговая таблица организаций'!L270</f>
        <v>0</v>
      </c>
      <c r="U281" s="49" t="str">
        <f>IF('Рейтинговая таблица организаций'!Q270&lt;1,"Отсутствуют комфортные условия",(IF('Рейтинговая таблица организаций'!Q270&lt;5,"Количество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1" s="49">
        <f>'Рейтинговая таблица организаций'!Q270</f>
        <v>0</v>
      </c>
      <c r="W281" s="49">
        <f>IF('Рейтинговая таблица организаций'!Q270&lt;1,0,(IF('Рейтинговая таблица организаций'!Q270&lt;4,20,100)))</f>
        <v>0</v>
      </c>
      <c r="X281" s="49" t="s">
        <v>268</v>
      </c>
      <c r="Y281" s="49">
        <f>'Рейтинговая таблица организаций'!T270</f>
        <v>0</v>
      </c>
      <c r="Z281" s="49">
        <f>'Рейтинговая таблица организаций'!U270</f>
        <v>0</v>
      </c>
      <c r="AA281" s="49" t="str">
        <f>IF('Рейтинговая таблица организаций'!Z270&lt;1,"Отсутствуют условия доступности для инвалидов",(IF('Рейтинговая таблица организаций'!Z270&lt;5,"Количество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1" s="63">
        <f>'Рейтинговая таблица организаций'!Z270</f>
        <v>0</v>
      </c>
      <c r="AC281" s="49">
        <f>IF('Рейтинговая таблица организаций'!Z270&lt;1,0,(IF('Рейтинговая таблица организаций'!Z270&lt;5,20,100)))</f>
        <v>0</v>
      </c>
      <c r="AD281" s="49" t="str">
        <f>IF('Рейтинговая таблица организаций'!AA270&lt;1,"Отсутствуют условия доступности, позволяющие инвалидам получать услуги наравне с другими",(IF('Рейтинговая таблица организаций'!AA270&lt;5,"Количество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1" s="49">
        <f>'Рейтинговая таблица организаций'!AA270</f>
        <v>0</v>
      </c>
      <c r="AF281" s="49">
        <f>IF('Рейтинговая таблица организаций'!AA270&lt;1,0,(IF('Рейтинговая таблица организаций'!AA270&lt;5,20,100)))</f>
        <v>0</v>
      </c>
      <c r="AG281" s="49" t="s">
        <v>269</v>
      </c>
      <c r="AH281" s="49">
        <f>'Рейтинговая таблица организаций'!AB270</f>
        <v>0</v>
      </c>
      <c r="AI281" s="49">
        <f>'Рейтинговая таблица организаций'!AC270</f>
        <v>0</v>
      </c>
      <c r="AJ281" s="49" t="s">
        <v>270</v>
      </c>
      <c r="AK281" s="49">
        <f>'Рейтинговая таблица организаций'!AH270</f>
        <v>0</v>
      </c>
      <c r="AL281" s="49">
        <f>'Рейтинговая таблица организаций'!AI270</f>
        <v>0</v>
      </c>
      <c r="AM281" s="49" t="s">
        <v>271</v>
      </c>
      <c r="AN281" s="49">
        <f>'Рейтинговая таблица организаций'!AJ270</f>
        <v>0</v>
      </c>
      <c r="AO281" s="49">
        <f>'Рейтинговая таблица организаций'!AK270</f>
        <v>0</v>
      </c>
      <c r="AP281" s="49" t="s">
        <v>272</v>
      </c>
      <c r="AQ281" s="49">
        <f>'Рейтинговая таблица организаций'!AL270</f>
        <v>0</v>
      </c>
      <c r="AR281" s="49">
        <f>'Рейтинговая таблица организаций'!AM270</f>
        <v>0</v>
      </c>
      <c r="AS281" s="49" t="s">
        <v>273</v>
      </c>
      <c r="AT281" s="49">
        <f>'Рейтинговая таблица организаций'!AR270</f>
        <v>0</v>
      </c>
      <c r="AU281" s="49">
        <f>'Рейтинговая таблица организаций'!AS270</f>
        <v>0</v>
      </c>
      <c r="AV281" s="49" t="s">
        <v>274</v>
      </c>
      <c r="AW281" s="49">
        <f>'Рейтинговая таблица организаций'!AT270</f>
        <v>0</v>
      </c>
      <c r="AX281" s="49">
        <f>'Рейтинговая таблица организаций'!AU270</f>
        <v>0</v>
      </c>
      <c r="AY281" s="49" t="s">
        <v>275</v>
      </c>
      <c r="AZ281" s="49">
        <f>'Рейтинговая таблица организаций'!AV270</f>
        <v>0</v>
      </c>
      <c r="BA281" s="49">
        <f>'Рейтинговая таблица организаций'!AW270</f>
        <v>0</v>
      </c>
    </row>
    <row r="282" spans="1:53" ht="15.75" x14ac:dyDescent="0.25">
      <c r="A282" s="110">
        <f>Лист1!A270</f>
        <v>0</v>
      </c>
      <c r="B282" s="46">
        <f>'для bus.gov.ru'!B271</f>
        <v>0</v>
      </c>
      <c r="C282" s="46">
        <f>'для bus.gov.ru'!C271</f>
        <v>0</v>
      </c>
      <c r="D282" s="46">
        <f>'для bus.gov.ru'!D271</f>
        <v>0</v>
      </c>
      <c r="E282" s="46">
        <f>'для bus.gov.ru'!E271</f>
        <v>0</v>
      </c>
      <c r="F282" s="47" t="s">
        <v>264</v>
      </c>
      <c r="G282" s="48">
        <f>'Рейтинговая таблица организаций'!D271</f>
        <v>0</v>
      </c>
      <c r="H282" s="48">
        <f>'Рейтинговая таблица организаций'!E271</f>
        <v>0</v>
      </c>
      <c r="I282" s="47" t="s">
        <v>265</v>
      </c>
      <c r="J282" s="48">
        <f>'Рейтинговая таблица организаций'!F271</f>
        <v>0</v>
      </c>
      <c r="K282" s="48">
        <f>'Рейтинговая таблица организаций'!G271</f>
        <v>0</v>
      </c>
      <c r="L282" s="49" t="str">
        <f>IF('Рейтинговая таблица организаций'!H271&lt;1,"Отсутствуют или не функционируют дистанционные способы взаимодействия",(IF('Рейтинговая таблица организаций'!H271&lt;4,"В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2" s="49">
        <f>'Рейтинговая таблица организаций'!H271</f>
        <v>0</v>
      </c>
      <c r="N282" s="49">
        <f>IF('Рейтинговая таблица организаций'!H271&lt;1,0,(IF('Рейтинговая таблица организаций'!H271&lt;4,30,100)))</f>
        <v>0</v>
      </c>
      <c r="O282" s="49" t="s">
        <v>266</v>
      </c>
      <c r="P282" s="49">
        <f>'Рейтинговая таблица организаций'!I271</f>
        <v>0</v>
      </c>
      <c r="Q282" s="49">
        <f>'Рейтинговая таблица организаций'!J271</f>
        <v>0</v>
      </c>
      <c r="R282" s="49" t="s">
        <v>267</v>
      </c>
      <c r="S282" s="49">
        <f>'Рейтинговая таблица организаций'!K271</f>
        <v>0</v>
      </c>
      <c r="T282" s="49">
        <f>'Рейтинговая таблица организаций'!L271</f>
        <v>0</v>
      </c>
      <c r="U282" s="49" t="str">
        <f>IF('Рейтинговая таблица организаций'!Q271&lt;1,"Отсутствуют комфортные условия",(IF('Рейтинговая таблица организаций'!Q271&lt;5,"Количество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2" s="49">
        <f>'Рейтинговая таблица организаций'!Q271</f>
        <v>0</v>
      </c>
      <c r="W282" s="49">
        <f>IF('Рейтинговая таблица организаций'!Q271&lt;1,0,(IF('Рейтинговая таблица организаций'!Q271&lt;4,20,100)))</f>
        <v>0</v>
      </c>
      <c r="X282" s="49" t="s">
        <v>268</v>
      </c>
      <c r="Y282" s="49">
        <f>'Рейтинговая таблица организаций'!T271</f>
        <v>0</v>
      </c>
      <c r="Z282" s="49">
        <f>'Рейтинговая таблица организаций'!U271</f>
        <v>0</v>
      </c>
      <c r="AA282" s="49" t="str">
        <f>IF('Рейтинговая таблица организаций'!Z271&lt;1,"Отсутствуют условия доступности для инвалидов",(IF('Рейтинговая таблица организаций'!Z271&lt;5,"Количество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2" s="63">
        <f>'Рейтинговая таблица организаций'!Z271</f>
        <v>0</v>
      </c>
      <c r="AC282" s="49">
        <f>IF('Рейтинговая таблица организаций'!Z271&lt;1,0,(IF('Рейтинговая таблица организаций'!Z271&lt;5,20,100)))</f>
        <v>0</v>
      </c>
      <c r="AD282" s="49" t="str">
        <f>IF('Рейтинговая таблица организаций'!AA271&lt;1,"Отсутствуют условия доступности, позволяющие инвалидам получать услуги наравне с другими",(IF('Рейтинговая таблица организаций'!AA271&lt;5,"Количество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2" s="49">
        <f>'Рейтинговая таблица организаций'!AA271</f>
        <v>0</v>
      </c>
      <c r="AF282" s="49">
        <f>IF('Рейтинговая таблица организаций'!AA271&lt;1,0,(IF('Рейтинговая таблица организаций'!AA271&lt;5,20,100)))</f>
        <v>0</v>
      </c>
      <c r="AG282" s="49" t="s">
        <v>269</v>
      </c>
      <c r="AH282" s="49">
        <f>'Рейтинговая таблица организаций'!AB271</f>
        <v>0</v>
      </c>
      <c r="AI282" s="49">
        <f>'Рейтинговая таблица организаций'!AC271</f>
        <v>0</v>
      </c>
      <c r="AJ282" s="49" t="s">
        <v>270</v>
      </c>
      <c r="AK282" s="49">
        <f>'Рейтинговая таблица организаций'!AH271</f>
        <v>0</v>
      </c>
      <c r="AL282" s="49">
        <f>'Рейтинговая таблица организаций'!AI271</f>
        <v>0</v>
      </c>
      <c r="AM282" s="49" t="s">
        <v>271</v>
      </c>
      <c r="AN282" s="49">
        <f>'Рейтинговая таблица организаций'!AJ271</f>
        <v>0</v>
      </c>
      <c r="AO282" s="49">
        <f>'Рейтинговая таблица организаций'!AK271</f>
        <v>0</v>
      </c>
      <c r="AP282" s="49" t="s">
        <v>272</v>
      </c>
      <c r="AQ282" s="49">
        <f>'Рейтинговая таблица организаций'!AL271</f>
        <v>0</v>
      </c>
      <c r="AR282" s="49">
        <f>'Рейтинговая таблица организаций'!AM271</f>
        <v>0</v>
      </c>
      <c r="AS282" s="49" t="s">
        <v>273</v>
      </c>
      <c r="AT282" s="49">
        <f>'Рейтинговая таблица организаций'!AR271</f>
        <v>0</v>
      </c>
      <c r="AU282" s="49">
        <f>'Рейтинговая таблица организаций'!AS271</f>
        <v>0</v>
      </c>
      <c r="AV282" s="49" t="s">
        <v>274</v>
      </c>
      <c r="AW282" s="49">
        <f>'Рейтинговая таблица организаций'!AT271</f>
        <v>0</v>
      </c>
      <c r="AX282" s="49">
        <f>'Рейтинговая таблица организаций'!AU271</f>
        <v>0</v>
      </c>
      <c r="AY282" s="49" t="s">
        <v>275</v>
      </c>
      <c r="AZ282" s="49">
        <f>'Рейтинговая таблица организаций'!AV271</f>
        <v>0</v>
      </c>
      <c r="BA282" s="49">
        <f>'Рейтинговая таблица организаций'!AW271</f>
        <v>0</v>
      </c>
    </row>
    <row r="283" spans="1:53" ht="15.75" x14ac:dyDescent="0.25">
      <c r="A283" s="110">
        <f>Лист1!A271</f>
        <v>0</v>
      </c>
      <c r="B283" s="46">
        <f>'для bus.gov.ru'!B272</f>
        <v>0</v>
      </c>
      <c r="C283" s="46">
        <f>'для bus.gov.ru'!C272</f>
        <v>0</v>
      </c>
      <c r="D283" s="46">
        <f>'для bus.gov.ru'!D272</f>
        <v>0</v>
      </c>
      <c r="E283" s="46">
        <f>'для bus.gov.ru'!E272</f>
        <v>0</v>
      </c>
      <c r="F283" s="47" t="s">
        <v>264</v>
      </c>
      <c r="G283" s="48">
        <f>'Рейтинговая таблица организаций'!D272</f>
        <v>0</v>
      </c>
      <c r="H283" s="48">
        <f>'Рейтинговая таблица организаций'!E272</f>
        <v>0</v>
      </c>
      <c r="I283" s="47" t="s">
        <v>265</v>
      </c>
      <c r="J283" s="48">
        <f>'Рейтинговая таблица организаций'!F272</f>
        <v>0</v>
      </c>
      <c r="K283" s="48">
        <f>'Рейтинговая таблица организаций'!G272</f>
        <v>0</v>
      </c>
      <c r="L283" s="49" t="str">
        <f>IF('Рейтинговая таблица организаций'!H272&lt;1,"Отсутствуют или не функционируют дистанционные способы взаимодействия",(IF('Рейтинговая таблица организаций'!H272&lt;4,"В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3" s="49">
        <f>'Рейтинговая таблица организаций'!H272</f>
        <v>0</v>
      </c>
      <c r="N283" s="49">
        <f>IF('Рейтинговая таблица организаций'!H272&lt;1,0,(IF('Рейтинговая таблица организаций'!H272&lt;4,30,100)))</f>
        <v>0</v>
      </c>
      <c r="O283" s="49" t="s">
        <v>266</v>
      </c>
      <c r="P283" s="49">
        <f>'Рейтинговая таблица организаций'!I272</f>
        <v>0</v>
      </c>
      <c r="Q283" s="49">
        <f>'Рейтинговая таблица организаций'!J272</f>
        <v>0</v>
      </c>
      <c r="R283" s="49" t="s">
        <v>267</v>
      </c>
      <c r="S283" s="49">
        <f>'Рейтинговая таблица организаций'!K272</f>
        <v>0</v>
      </c>
      <c r="T283" s="49">
        <f>'Рейтинговая таблица организаций'!L272</f>
        <v>0</v>
      </c>
      <c r="U283" s="49" t="str">
        <f>IF('Рейтинговая таблица организаций'!Q272&lt;1,"Отсутствуют комфортные условия",(IF('Рейтинговая таблица организаций'!Q272&lt;5,"Количество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3" s="49">
        <f>'Рейтинговая таблица организаций'!Q272</f>
        <v>0</v>
      </c>
      <c r="W283" s="49">
        <f>IF('Рейтинговая таблица организаций'!Q272&lt;1,0,(IF('Рейтинговая таблица организаций'!Q272&lt;4,20,100)))</f>
        <v>0</v>
      </c>
      <c r="X283" s="49" t="s">
        <v>268</v>
      </c>
      <c r="Y283" s="49">
        <f>'Рейтинговая таблица организаций'!T272</f>
        <v>0</v>
      </c>
      <c r="Z283" s="49">
        <f>'Рейтинговая таблица организаций'!U272</f>
        <v>0</v>
      </c>
      <c r="AA283" s="49" t="str">
        <f>IF('Рейтинговая таблица организаций'!Z272&lt;1,"Отсутствуют условия доступности для инвалидов",(IF('Рейтинговая таблица организаций'!Z272&lt;5,"Количество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3" s="63">
        <f>'Рейтинговая таблица организаций'!Z272</f>
        <v>0</v>
      </c>
      <c r="AC283" s="49">
        <f>IF('Рейтинговая таблица организаций'!Z272&lt;1,0,(IF('Рейтинговая таблица организаций'!Z272&lt;5,20,100)))</f>
        <v>0</v>
      </c>
      <c r="AD283" s="49" t="str">
        <f>IF('Рейтинговая таблица организаций'!AA272&lt;1,"Отсутствуют условия доступности, позволяющие инвалидам получать услуги наравне с другими",(IF('Рейтинговая таблица организаций'!AA272&lt;5,"Количество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3" s="49">
        <f>'Рейтинговая таблица организаций'!AA272</f>
        <v>0</v>
      </c>
      <c r="AF283" s="49">
        <f>IF('Рейтинговая таблица организаций'!AA272&lt;1,0,(IF('Рейтинговая таблица организаций'!AA272&lt;5,20,100)))</f>
        <v>0</v>
      </c>
      <c r="AG283" s="49" t="s">
        <v>269</v>
      </c>
      <c r="AH283" s="49">
        <f>'Рейтинговая таблица организаций'!AB272</f>
        <v>0</v>
      </c>
      <c r="AI283" s="49">
        <f>'Рейтинговая таблица организаций'!AC272</f>
        <v>0</v>
      </c>
      <c r="AJ283" s="49" t="s">
        <v>270</v>
      </c>
      <c r="AK283" s="49">
        <f>'Рейтинговая таблица организаций'!AH272</f>
        <v>0</v>
      </c>
      <c r="AL283" s="49">
        <f>'Рейтинговая таблица организаций'!AI272</f>
        <v>0</v>
      </c>
      <c r="AM283" s="49" t="s">
        <v>271</v>
      </c>
      <c r="AN283" s="49">
        <f>'Рейтинговая таблица организаций'!AJ272</f>
        <v>0</v>
      </c>
      <c r="AO283" s="49">
        <f>'Рейтинговая таблица организаций'!AK272</f>
        <v>0</v>
      </c>
      <c r="AP283" s="49" t="s">
        <v>272</v>
      </c>
      <c r="AQ283" s="49">
        <f>'Рейтинговая таблица организаций'!AL272</f>
        <v>0</v>
      </c>
      <c r="AR283" s="49">
        <f>'Рейтинговая таблица организаций'!AM272</f>
        <v>0</v>
      </c>
      <c r="AS283" s="49" t="s">
        <v>273</v>
      </c>
      <c r="AT283" s="49">
        <f>'Рейтинговая таблица организаций'!AR272</f>
        <v>0</v>
      </c>
      <c r="AU283" s="49">
        <f>'Рейтинговая таблица организаций'!AS272</f>
        <v>0</v>
      </c>
      <c r="AV283" s="49" t="s">
        <v>274</v>
      </c>
      <c r="AW283" s="49">
        <f>'Рейтинговая таблица организаций'!AT272</f>
        <v>0</v>
      </c>
      <c r="AX283" s="49">
        <f>'Рейтинговая таблица организаций'!AU272</f>
        <v>0</v>
      </c>
      <c r="AY283" s="49" t="s">
        <v>275</v>
      </c>
      <c r="AZ283" s="49">
        <f>'Рейтинговая таблица организаций'!AV272</f>
        <v>0</v>
      </c>
      <c r="BA283" s="49">
        <f>'Рейтинговая таблица организаций'!AW272</f>
        <v>0</v>
      </c>
    </row>
    <row r="284" spans="1:53" ht="15.75" x14ac:dyDescent="0.25">
      <c r="A284" s="110">
        <f>Лист1!A272</f>
        <v>0</v>
      </c>
      <c r="B284" s="46">
        <f>'для bus.gov.ru'!B273</f>
        <v>0</v>
      </c>
      <c r="C284" s="46">
        <f>'для bus.gov.ru'!C273</f>
        <v>0</v>
      </c>
      <c r="D284" s="46">
        <f>'для bus.gov.ru'!D273</f>
        <v>0</v>
      </c>
      <c r="E284" s="46">
        <f>'для bus.gov.ru'!E273</f>
        <v>0</v>
      </c>
      <c r="F284" s="47" t="s">
        <v>264</v>
      </c>
      <c r="G284" s="48">
        <f>'Рейтинговая таблица организаций'!D273</f>
        <v>0</v>
      </c>
      <c r="H284" s="48">
        <f>'Рейтинговая таблица организаций'!E273</f>
        <v>0</v>
      </c>
      <c r="I284" s="47" t="s">
        <v>265</v>
      </c>
      <c r="J284" s="48">
        <f>'Рейтинговая таблица организаций'!F273</f>
        <v>0</v>
      </c>
      <c r="K284" s="48">
        <f>'Рейтинговая таблица организаций'!G273</f>
        <v>0</v>
      </c>
      <c r="L284" s="49" t="str">
        <f>IF('Рейтинговая таблица организаций'!H273&lt;1,"Отсутствуют или не функционируют дистанционные способы взаимодействия",(IF('Рейтинговая таблица организаций'!H273&lt;4,"В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4" s="49">
        <f>'Рейтинговая таблица организаций'!H273</f>
        <v>0</v>
      </c>
      <c r="N284" s="49">
        <f>IF('Рейтинговая таблица организаций'!H273&lt;1,0,(IF('Рейтинговая таблица организаций'!H273&lt;4,30,100)))</f>
        <v>0</v>
      </c>
      <c r="O284" s="49" t="s">
        <v>266</v>
      </c>
      <c r="P284" s="49">
        <f>'Рейтинговая таблица организаций'!I273</f>
        <v>0</v>
      </c>
      <c r="Q284" s="49">
        <f>'Рейтинговая таблица организаций'!J273</f>
        <v>0</v>
      </c>
      <c r="R284" s="49" t="s">
        <v>267</v>
      </c>
      <c r="S284" s="49">
        <f>'Рейтинговая таблица организаций'!K273</f>
        <v>0</v>
      </c>
      <c r="T284" s="49">
        <f>'Рейтинговая таблица организаций'!L273</f>
        <v>0</v>
      </c>
      <c r="U284" s="49" t="str">
        <f>IF('Рейтинговая таблица организаций'!Q273&lt;1,"Отсутствуют комфортные условия",(IF('Рейтинговая таблица организаций'!Q273&lt;5,"Количество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4" s="49">
        <f>'Рейтинговая таблица организаций'!Q273</f>
        <v>0</v>
      </c>
      <c r="W284" s="49">
        <f>IF('Рейтинговая таблица организаций'!Q273&lt;1,0,(IF('Рейтинговая таблица организаций'!Q273&lt;4,20,100)))</f>
        <v>0</v>
      </c>
      <c r="X284" s="49" t="s">
        <v>268</v>
      </c>
      <c r="Y284" s="49">
        <f>'Рейтинговая таблица организаций'!T273</f>
        <v>0</v>
      </c>
      <c r="Z284" s="49">
        <f>'Рейтинговая таблица организаций'!U273</f>
        <v>0</v>
      </c>
      <c r="AA284" s="49" t="str">
        <f>IF('Рейтинговая таблица организаций'!Z273&lt;1,"Отсутствуют условия доступности для инвалидов",(IF('Рейтинговая таблица организаций'!Z273&lt;5,"Количество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4" s="63">
        <f>'Рейтинговая таблица организаций'!Z273</f>
        <v>0</v>
      </c>
      <c r="AC284" s="49">
        <f>IF('Рейтинговая таблица организаций'!Z273&lt;1,0,(IF('Рейтинговая таблица организаций'!Z273&lt;5,20,100)))</f>
        <v>0</v>
      </c>
      <c r="AD284" s="49" t="str">
        <f>IF('Рейтинговая таблица организаций'!AA273&lt;1,"Отсутствуют условия доступности, позволяющие инвалидам получать услуги наравне с другими",(IF('Рейтинговая таблица организаций'!AA273&lt;5,"Количество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4" s="49">
        <f>'Рейтинговая таблица организаций'!AA273</f>
        <v>0</v>
      </c>
      <c r="AF284" s="49">
        <f>IF('Рейтинговая таблица организаций'!AA273&lt;1,0,(IF('Рейтинговая таблица организаций'!AA273&lt;5,20,100)))</f>
        <v>0</v>
      </c>
      <c r="AG284" s="49" t="s">
        <v>269</v>
      </c>
      <c r="AH284" s="49">
        <f>'Рейтинговая таблица организаций'!AB273</f>
        <v>0</v>
      </c>
      <c r="AI284" s="49">
        <f>'Рейтинговая таблица организаций'!AC273</f>
        <v>0</v>
      </c>
      <c r="AJ284" s="49" t="s">
        <v>270</v>
      </c>
      <c r="AK284" s="49">
        <f>'Рейтинговая таблица организаций'!AH273</f>
        <v>0</v>
      </c>
      <c r="AL284" s="49">
        <f>'Рейтинговая таблица организаций'!AI273</f>
        <v>0</v>
      </c>
      <c r="AM284" s="49" t="s">
        <v>271</v>
      </c>
      <c r="AN284" s="49">
        <f>'Рейтинговая таблица организаций'!AJ273</f>
        <v>0</v>
      </c>
      <c r="AO284" s="49">
        <f>'Рейтинговая таблица организаций'!AK273</f>
        <v>0</v>
      </c>
      <c r="AP284" s="49" t="s">
        <v>272</v>
      </c>
      <c r="AQ284" s="49">
        <f>'Рейтинговая таблица организаций'!AL273</f>
        <v>0</v>
      </c>
      <c r="AR284" s="49">
        <f>'Рейтинговая таблица организаций'!AM273</f>
        <v>0</v>
      </c>
      <c r="AS284" s="49" t="s">
        <v>273</v>
      </c>
      <c r="AT284" s="49">
        <f>'Рейтинговая таблица организаций'!AR273</f>
        <v>0</v>
      </c>
      <c r="AU284" s="49">
        <f>'Рейтинговая таблица организаций'!AS273</f>
        <v>0</v>
      </c>
      <c r="AV284" s="49" t="s">
        <v>274</v>
      </c>
      <c r="AW284" s="49">
        <f>'Рейтинговая таблица организаций'!AT273</f>
        <v>0</v>
      </c>
      <c r="AX284" s="49">
        <f>'Рейтинговая таблица организаций'!AU273</f>
        <v>0</v>
      </c>
      <c r="AY284" s="49" t="s">
        <v>275</v>
      </c>
      <c r="AZ284" s="49">
        <f>'Рейтинговая таблица организаций'!AV273</f>
        <v>0</v>
      </c>
      <c r="BA284" s="49">
        <f>'Рейтинговая таблица организаций'!AW273</f>
        <v>0</v>
      </c>
    </row>
    <row r="285" spans="1:53" ht="15.75" x14ac:dyDescent="0.25">
      <c r="A285" s="110">
        <f>Лист1!A273</f>
        <v>0</v>
      </c>
      <c r="B285" s="46">
        <f>'для bus.gov.ru'!B274</f>
        <v>0</v>
      </c>
      <c r="C285" s="46">
        <f>'для bus.gov.ru'!C274</f>
        <v>0</v>
      </c>
      <c r="D285" s="46">
        <f>'для bus.gov.ru'!D274</f>
        <v>0</v>
      </c>
      <c r="E285" s="46">
        <f>'для bus.gov.ru'!E274</f>
        <v>0</v>
      </c>
      <c r="F285" s="47" t="s">
        <v>264</v>
      </c>
      <c r="G285" s="48">
        <f>'Рейтинговая таблица организаций'!D274</f>
        <v>0</v>
      </c>
      <c r="H285" s="48">
        <f>'Рейтинговая таблица организаций'!E274</f>
        <v>0</v>
      </c>
      <c r="I285" s="47" t="s">
        <v>265</v>
      </c>
      <c r="J285" s="48">
        <f>'Рейтинговая таблица организаций'!F274</f>
        <v>0</v>
      </c>
      <c r="K285" s="48">
        <f>'Рейтинговая таблица организаций'!G274</f>
        <v>0</v>
      </c>
      <c r="L285" s="49" t="str">
        <f>IF('Рейтинговая таблица организаций'!H274&lt;1,"Отсутствуют или не функционируют дистанционные способы взаимодействия",(IF('Рейтинговая таблица организаций'!H274&lt;4,"В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5" s="49">
        <f>'Рейтинговая таблица организаций'!H274</f>
        <v>0</v>
      </c>
      <c r="N285" s="49">
        <f>IF('Рейтинговая таблица организаций'!H274&lt;1,0,(IF('Рейтинговая таблица организаций'!H274&lt;4,30,100)))</f>
        <v>0</v>
      </c>
      <c r="O285" s="49" t="s">
        <v>266</v>
      </c>
      <c r="P285" s="49">
        <f>'Рейтинговая таблица организаций'!I274</f>
        <v>0</v>
      </c>
      <c r="Q285" s="49">
        <f>'Рейтинговая таблица организаций'!J274</f>
        <v>0</v>
      </c>
      <c r="R285" s="49" t="s">
        <v>267</v>
      </c>
      <c r="S285" s="49">
        <f>'Рейтинговая таблица организаций'!K274</f>
        <v>0</v>
      </c>
      <c r="T285" s="49">
        <f>'Рейтинговая таблица организаций'!L274</f>
        <v>0</v>
      </c>
      <c r="U285" s="49" t="str">
        <f>IF('Рейтинговая таблица организаций'!Q274&lt;1,"Отсутствуют комфортные условия",(IF('Рейтинговая таблица организаций'!Q274&lt;5,"Количество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5" s="49">
        <f>'Рейтинговая таблица организаций'!Q274</f>
        <v>0</v>
      </c>
      <c r="W285" s="49">
        <f>IF('Рейтинговая таблица организаций'!Q274&lt;1,0,(IF('Рейтинговая таблица организаций'!Q274&lt;4,20,100)))</f>
        <v>0</v>
      </c>
      <c r="X285" s="49" t="s">
        <v>268</v>
      </c>
      <c r="Y285" s="49">
        <f>'Рейтинговая таблица организаций'!T274</f>
        <v>0</v>
      </c>
      <c r="Z285" s="49">
        <f>'Рейтинговая таблица организаций'!U274</f>
        <v>0</v>
      </c>
      <c r="AA285" s="49" t="str">
        <f>IF('Рейтинговая таблица организаций'!Z274&lt;1,"Отсутствуют условия доступности для инвалидов",(IF('Рейтинговая таблица организаций'!Z274&lt;5,"Количество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5" s="63">
        <f>'Рейтинговая таблица организаций'!Z274</f>
        <v>0</v>
      </c>
      <c r="AC285" s="49">
        <f>IF('Рейтинговая таблица организаций'!Z274&lt;1,0,(IF('Рейтинговая таблица организаций'!Z274&lt;5,20,100)))</f>
        <v>0</v>
      </c>
      <c r="AD285" s="49" t="str">
        <f>IF('Рейтинговая таблица организаций'!AA274&lt;1,"Отсутствуют условия доступности, позволяющие инвалидам получать услуги наравне с другими",(IF('Рейтинговая таблица организаций'!AA274&lt;5,"Количество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5" s="49">
        <f>'Рейтинговая таблица организаций'!AA274</f>
        <v>0</v>
      </c>
      <c r="AF285" s="49">
        <f>IF('Рейтинговая таблица организаций'!AA274&lt;1,0,(IF('Рейтинговая таблица организаций'!AA274&lt;5,20,100)))</f>
        <v>0</v>
      </c>
      <c r="AG285" s="49" t="s">
        <v>269</v>
      </c>
      <c r="AH285" s="49">
        <f>'Рейтинговая таблица организаций'!AB274</f>
        <v>0</v>
      </c>
      <c r="AI285" s="49">
        <f>'Рейтинговая таблица организаций'!AC274</f>
        <v>0</v>
      </c>
      <c r="AJ285" s="49" t="s">
        <v>270</v>
      </c>
      <c r="AK285" s="49">
        <f>'Рейтинговая таблица организаций'!AH274</f>
        <v>0</v>
      </c>
      <c r="AL285" s="49">
        <f>'Рейтинговая таблица организаций'!AI274</f>
        <v>0</v>
      </c>
      <c r="AM285" s="49" t="s">
        <v>271</v>
      </c>
      <c r="AN285" s="49">
        <f>'Рейтинговая таблица организаций'!AJ274</f>
        <v>0</v>
      </c>
      <c r="AO285" s="49">
        <f>'Рейтинговая таблица организаций'!AK274</f>
        <v>0</v>
      </c>
      <c r="AP285" s="49" t="s">
        <v>272</v>
      </c>
      <c r="AQ285" s="49">
        <f>'Рейтинговая таблица организаций'!AL274</f>
        <v>0</v>
      </c>
      <c r="AR285" s="49">
        <f>'Рейтинговая таблица организаций'!AM274</f>
        <v>0</v>
      </c>
      <c r="AS285" s="49" t="s">
        <v>273</v>
      </c>
      <c r="AT285" s="49">
        <f>'Рейтинговая таблица организаций'!AR274</f>
        <v>0</v>
      </c>
      <c r="AU285" s="49">
        <f>'Рейтинговая таблица организаций'!AS274</f>
        <v>0</v>
      </c>
      <c r="AV285" s="49" t="s">
        <v>274</v>
      </c>
      <c r="AW285" s="49">
        <f>'Рейтинговая таблица организаций'!AT274</f>
        <v>0</v>
      </c>
      <c r="AX285" s="49">
        <f>'Рейтинговая таблица организаций'!AU274</f>
        <v>0</v>
      </c>
      <c r="AY285" s="49" t="s">
        <v>275</v>
      </c>
      <c r="AZ285" s="49">
        <f>'Рейтинговая таблица организаций'!AV274</f>
        <v>0</v>
      </c>
      <c r="BA285" s="49">
        <f>'Рейтинговая таблица организаций'!AW274</f>
        <v>0</v>
      </c>
    </row>
    <row r="286" spans="1:53" ht="15.75" x14ac:dyDescent="0.25">
      <c r="A286" s="110">
        <f>Лист1!A274</f>
        <v>0</v>
      </c>
      <c r="B286" s="46">
        <f>'для bus.gov.ru'!B275</f>
        <v>0</v>
      </c>
      <c r="C286" s="46">
        <f>'для bus.gov.ru'!C275</f>
        <v>0</v>
      </c>
      <c r="D286" s="46">
        <f>'для bus.gov.ru'!D275</f>
        <v>0</v>
      </c>
      <c r="E286" s="46">
        <f>'для bus.gov.ru'!E275</f>
        <v>0</v>
      </c>
      <c r="F286" s="47" t="s">
        <v>264</v>
      </c>
      <c r="G286" s="48">
        <f>'Рейтинговая таблица организаций'!D275</f>
        <v>0</v>
      </c>
      <c r="H286" s="48">
        <f>'Рейтинговая таблица организаций'!E275</f>
        <v>0</v>
      </c>
      <c r="I286" s="47" t="s">
        <v>265</v>
      </c>
      <c r="J286" s="48">
        <f>'Рейтинговая таблица организаций'!F275</f>
        <v>0</v>
      </c>
      <c r="K286" s="48">
        <f>'Рейтинговая таблица организаций'!G275</f>
        <v>0</v>
      </c>
      <c r="L286" s="49" t="str">
        <f>IF('Рейтинговая таблица организаций'!H275&lt;1,"Отсутствуют или не функционируют дистанционные способы взаимодействия",(IF('Рейтинговая таблица организаций'!H275&lt;4,"В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6" s="49">
        <f>'Рейтинговая таблица организаций'!H275</f>
        <v>0</v>
      </c>
      <c r="N286" s="49">
        <f>IF('Рейтинговая таблица организаций'!H275&lt;1,0,(IF('Рейтинговая таблица организаций'!H275&lt;4,30,100)))</f>
        <v>0</v>
      </c>
      <c r="O286" s="49" t="s">
        <v>266</v>
      </c>
      <c r="P286" s="49">
        <f>'Рейтинговая таблица организаций'!I275</f>
        <v>0</v>
      </c>
      <c r="Q286" s="49">
        <f>'Рейтинговая таблица организаций'!J275</f>
        <v>0</v>
      </c>
      <c r="R286" s="49" t="s">
        <v>267</v>
      </c>
      <c r="S286" s="49">
        <f>'Рейтинговая таблица организаций'!K275</f>
        <v>0</v>
      </c>
      <c r="T286" s="49">
        <f>'Рейтинговая таблица организаций'!L275</f>
        <v>0</v>
      </c>
      <c r="U286" s="49" t="str">
        <f>IF('Рейтинговая таблица организаций'!Q275&lt;1,"Отсутствуют комфортные условия",(IF('Рейтинговая таблица организаций'!Q275&lt;5,"Количество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6" s="49">
        <f>'Рейтинговая таблица организаций'!Q275</f>
        <v>0</v>
      </c>
      <c r="W286" s="49">
        <f>IF('Рейтинговая таблица организаций'!Q275&lt;1,0,(IF('Рейтинговая таблица организаций'!Q275&lt;4,20,100)))</f>
        <v>0</v>
      </c>
      <c r="X286" s="49" t="s">
        <v>268</v>
      </c>
      <c r="Y286" s="49">
        <f>'Рейтинговая таблица организаций'!T275</f>
        <v>0</v>
      </c>
      <c r="Z286" s="49">
        <f>'Рейтинговая таблица организаций'!U275</f>
        <v>0</v>
      </c>
      <c r="AA286" s="49" t="str">
        <f>IF('Рейтинговая таблица организаций'!Z275&lt;1,"Отсутствуют условия доступности для инвалидов",(IF('Рейтинговая таблица организаций'!Z275&lt;5,"Количество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6" s="63">
        <f>'Рейтинговая таблица организаций'!Z275</f>
        <v>0</v>
      </c>
      <c r="AC286" s="49">
        <f>IF('Рейтинговая таблица организаций'!Z275&lt;1,0,(IF('Рейтинговая таблица организаций'!Z275&lt;5,20,100)))</f>
        <v>0</v>
      </c>
      <c r="AD286" s="49" t="str">
        <f>IF('Рейтинговая таблица организаций'!AA275&lt;1,"Отсутствуют условия доступности, позволяющие инвалидам получать услуги наравне с другими",(IF('Рейтинговая таблица организаций'!AA275&lt;5,"Количество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6" s="49">
        <f>'Рейтинговая таблица организаций'!AA275</f>
        <v>0</v>
      </c>
      <c r="AF286" s="49">
        <f>IF('Рейтинговая таблица организаций'!AA275&lt;1,0,(IF('Рейтинговая таблица организаций'!AA275&lt;5,20,100)))</f>
        <v>0</v>
      </c>
      <c r="AG286" s="49" t="s">
        <v>269</v>
      </c>
      <c r="AH286" s="49">
        <f>'Рейтинговая таблица организаций'!AB275</f>
        <v>0</v>
      </c>
      <c r="AI286" s="49">
        <f>'Рейтинговая таблица организаций'!AC275</f>
        <v>0</v>
      </c>
      <c r="AJ286" s="49" t="s">
        <v>270</v>
      </c>
      <c r="AK286" s="49">
        <f>'Рейтинговая таблица организаций'!AH275</f>
        <v>0</v>
      </c>
      <c r="AL286" s="49">
        <f>'Рейтинговая таблица организаций'!AI275</f>
        <v>0</v>
      </c>
      <c r="AM286" s="49" t="s">
        <v>271</v>
      </c>
      <c r="AN286" s="49">
        <f>'Рейтинговая таблица организаций'!AJ275</f>
        <v>0</v>
      </c>
      <c r="AO286" s="49">
        <f>'Рейтинговая таблица организаций'!AK275</f>
        <v>0</v>
      </c>
      <c r="AP286" s="49" t="s">
        <v>272</v>
      </c>
      <c r="AQ286" s="49">
        <f>'Рейтинговая таблица организаций'!AL275</f>
        <v>0</v>
      </c>
      <c r="AR286" s="49">
        <f>'Рейтинговая таблица организаций'!AM275</f>
        <v>0</v>
      </c>
      <c r="AS286" s="49" t="s">
        <v>273</v>
      </c>
      <c r="AT286" s="49">
        <f>'Рейтинговая таблица организаций'!AR275</f>
        <v>0</v>
      </c>
      <c r="AU286" s="49">
        <f>'Рейтинговая таблица организаций'!AS275</f>
        <v>0</v>
      </c>
      <c r="AV286" s="49" t="s">
        <v>274</v>
      </c>
      <c r="AW286" s="49">
        <f>'Рейтинговая таблица организаций'!AT275</f>
        <v>0</v>
      </c>
      <c r="AX286" s="49">
        <f>'Рейтинговая таблица организаций'!AU275</f>
        <v>0</v>
      </c>
      <c r="AY286" s="49" t="s">
        <v>275</v>
      </c>
      <c r="AZ286" s="49">
        <f>'Рейтинговая таблица организаций'!AV275</f>
        <v>0</v>
      </c>
      <c r="BA286" s="49">
        <f>'Рейтинговая таблица организаций'!AW275</f>
        <v>0</v>
      </c>
    </row>
    <row r="287" spans="1:53" ht="15.75" x14ac:dyDescent="0.25">
      <c r="A287" s="110">
        <f>Лист1!A275</f>
        <v>0</v>
      </c>
      <c r="B287" s="46">
        <f>'для bus.gov.ru'!B276</f>
        <v>0</v>
      </c>
      <c r="C287" s="46">
        <f>'для bus.gov.ru'!C276</f>
        <v>0</v>
      </c>
      <c r="D287" s="46">
        <f>'для bus.gov.ru'!D276</f>
        <v>0</v>
      </c>
      <c r="E287" s="46">
        <f>'для bus.gov.ru'!E276</f>
        <v>0</v>
      </c>
      <c r="F287" s="47" t="s">
        <v>264</v>
      </c>
      <c r="G287" s="48">
        <f>'Рейтинговая таблица организаций'!D276</f>
        <v>0</v>
      </c>
      <c r="H287" s="48">
        <f>'Рейтинговая таблица организаций'!E276</f>
        <v>0</v>
      </c>
      <c r="I287" s="47" t="s">
        <v>265</v>
      </c>
      <c r="J287" s="48">
        <f>'Рейтинговая таблица организаций'!F276</f>
        <v>0</v>
      </c>
      <c r="K287" s="48">
        <f>'Рейтинговая таблица организаций'!G276</f>
        <v>0</v>
      </c>
      <c r="L287" s="49" t="str">
        <f>IF('Рейтинговая таблица организаций'!H276&lt;1,"Отсутствуют или не функционируют дистанционные способы взаимодействия",(IF('Рейтинговая таблица организаций'!H276&lt;4,"В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7" s="49">
        <f>'Рейтинговая таблица организаций'!H276</f>
        <v>0</v>
      </c>
      <c r="N287" s="49">
        <f>IF('Рейтинговая таблица организаций'!H276&lt;1,0,(IF('Рейтинговая таблица организаций'!H276&lt;4,30,100)))</f>
        <v>0</v>
      </c>
      <c r="O287" s="49" t="s">
        <v>266</v>
      </c>
      <c r="P287" s="49">
        <f>'Рейтинговая таблица организаций'!I276</f>
        <v>0</v>
      </c>
      <c r="Q287" s="49">
        <f>'Рейтинговая таблица организаций'!J276</f>
        <v>0</v>
      </c>
      <c r="R287" s="49" t="s">
        <v>267</v>
      </c>
      <c r="S287" s="49">
        <f>'Рейтинговая таблица организаций'!K276</f>
        <v>0</v>
      </c>
      <c r="T287" s="49">
        <f>'Рейтинговая таблица организаций'!L276</f>
        <v>0</v>
      </c>
      <c r="U287" s="49" t="str">
        <f>IF('Рейтинговая таблица организаций'!Q276&lt;1,"Отсутствуют комфортные условия",(IF('Рейтинговая таблица организаций'!Q276&lt;5,"Количество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7" s="49">
        <f>'Рейтинговая таблица организаций'!Q276</f>
        <v>0</v>
      </c>
      <c r="W287" s="49">
        <f>IF('Рейтинговая таблица организаций'!Q276&lt;1,0,(IF('Рейтинговая таблица организаций'!Q276&lt;4,20,100)))</f>
        <v>0</v>
      </c>
      <c r="X287" s="49" t="s">
        <v>268</v>
      </c>
      <c r="Y287" s="49">
        <f>'Рейтинговая таблица организаций'!T276</f>
        <v>0</v>
      </c>
      <c r="Z287" s="49">
        <f>'Рейтинговая таблица организаций'!U276</f>
        <v>0</v>
      </c>
      <c r="AA287" s="49" t="str">
        <f>IF('Рейтинговая таблица организаций'!Z276&lt;1,"Отсутствуют условия доступности для инвалидов",(IF('Рейтинговая таблица организаций'!Z276&lt;5,"Количество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7" s="63">
        <f>'Рейтинговая таблица организаций'!Z276</f>
        <v>0</v>
      </c>
      <c r="AC287" s="49">
        <f>IF('Рейтинговая таблица организаций'!Z276&lt;1,0,(IF('Рейтинговая таблица организаций'!Z276&lt;5,20,100)))</f>
        <v>0</v>
      </c>
      <c r="AD287" s="49" t="str">
        <f>IF('Рейтинговая таблица организаций'!AA276&lt;1,"Отсутствуют условия доступности, позволяющие инвалидам получать услуги наравне с другими",(IF('Рейтинговая таблица организаций'!AA276&lt;5,"Количество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7" s="49">
        <f>'Рейтинговая таблица организаций'!AA276</f>
        <v>0</v>
      </c>
      <c r="AF287" s="49">
        <f>IF('Рейтинговая таблица организаций'!AA276&lt;1,0,(IF('Рейтинговая таблица организаций'!AA276&lt;5,20,100)))</f>
        <v>0</v>
      </c>
      <c r="AG287" s="49" t="s">
        <v>269</v>
      </c>
      <c r="AH287" s="49">
        <f>'Рейтинговая таблица организаций'!AB276</f>
        <v>0</v>
      </c>
      <c r="AI287" s="49">
        <f>'Рейтинговая таблица организаций'!AC276</f>
        <v>0</v>
      </c>
      <c r="AJ287" s="49" t="s">
        <v>270</v>
      </c>
      <c r="AK287" s="49">
        <f>'Рейтинговая таблица организаций'!AH276</f>
        <v>0</v>
      </c>
      <c r="AL287" s="49">
        <f>'Рейтинговая таблица организаций'!AI276</f>
        <v>0</v>
      </c>
      <c r="AM287" s="49" t="s">
        <v>271</v>
      </c>
      <c r="AN287" s="49">
        <f>'Рейтинговая таблица организаций'!AJ276</f>
        <v>0</v>
      </c>
      <c r="AO287" s="49">
        <f>'Рейтинговая таблица организаций'!AK276</f>
        <v>0</v>
      </c>
      <c r="AP287" s="49" t="s">
        <v>272</v>
      </c>
      <c r="AQ287" s="49">
        <f>'Рейтинговая таблица организаций'!AL276</f>
        <v>0</v>
      </c>
      <c r="AR287" s="49">
        <f>'Рейтинговая таблица организаций'!AM276</f>
        <v>0</v>
      </c>
      <c r="AS287" s="49" t="s">
        <v>273</v>
      </c>
      <c r="AT287" s="49">
        <f>'Рейтинговая таблица организаций'!AR276</f>
        <v>0</v>
      </c>
      <c r="AU287" s="49">
        <f>'Рейтинговая таблица организаций'!AS276</f>
        <v>0</v>
      </c>
      <c r="AV287" s="49" t="s">
        <v>274</v>
      </c>
      <c r="AW287" s="49">
        <f>'Рейтинговая таблица организаций'!AT276</f>
        <v>0</v>
      </c>
      <c r="AX287" s="49">
        <f>'Рейтинговая таблица организаций'!AU276</f>
        <v>0</v>
      </c>
      <c r="AY287" s="49" t="s">
        <v>275</v>
      </c>
      <c r="AZ287" s="49">
        <f>'Рейтинговая таблица организаций'!AV276</f>
        <v>0</v>
      </c>
      <c r="BA287" s="49">
        <f>'Рейтинговая таблица организаций'!AW276</f>
        <v>0</v>
      </c>
    </row>
    <row r="288" spans="1:53" ht="15.75" x14ac:dyDescent="0.25">
      <c r="A288" s="110">
        <f>Лист1!A276</f>
        <v>0</v>
      </c>
      <c r="B288" s="46">
        <f>'для bus.gov.ru'!B277</f>
        <v>0</v>
      </c>
      <c r="C288" s="46">
        <f>'для bus.gov.ru'!C277</f>
        <v>0</v>
      </c>
      <c r="D288" s="46">
        <f>'для bus.gov.ru'!D277</f>
        <v>0</v>
      </c>
      <c r="E288" s="46">
        <f>'для bus.gov.ru'!E277</f>
        <v>0</v>
      </c>
      <c r="F288" s="47" t="s">
        <v>264</v>
      </c>
      <c r="G288" s="48">
        <f>'Рейтинговая таблица организаций'!D277</f>
        <v>0</v>
      </c>
      <c r="H288" s="48">
        <f>'Рейтинговая таблица организаций'!E277</f>
        <v>0</v>
      </c>
      <c r="I288" s="47" t="s">
        <v>265</v>
      </c>
      <c r="J288" s="48">
        <f>'Рейтинговая таблица организаций'!F277</f>
        <v>0</v>
      </c>
      <c r="K288" s="48">
        <f>'Рейтинговая таблица организаций'!G277</f>
        <v>0</v>
      </c>
      <c r="L288" s="49" t="str">
        <f>IF('Рейтинговая таблица организаций'!H277&lt;1,"Отсутствуют или не функционируют дистанционные способы взаимодействия",(IF('Рейтинговая таблица организаций'!H277&lt;4,"В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8" s="49">
        <f>'Рейтинговая таблица организаций'!H277</f>
        <v>0</v>
      </c>
      <c r="N288" s="49">
        <f>IF('Рейтинговая таблица организаций'!H277&lt;1,0,(IF('Рейтинговая таблица организаций'!H277&lt;4,30,100)))</f>
        <v>0</v>
      </c>
      <c r="O288" s="49" t="s">
        <v>266</v>
      </c>
      <c r="P288" s="49">
        <f>'Рейтинговая таблица организаций'!I277</f>
        <v>0</v>
      </c>
      <c r="Q288" s="49">
        <f>'Рейтинговая таблица организаций'!J277</f>
        <v>0</v>
      </c>
      <c r="R288" s="49" t="s">
        <v>267</v>
      </c>
      <c r="S288" s="49">
        <f>'Рейтинговая таблица организаций'!K277</f>
        <v>0</v>
      </c>
      <c r="T288" s="49">
        <f>'Рейтинговая таблица организаций'!L277</f>
        <v>0</v>
      </c>
      <c r="U288" s="49" t="str">
        <f>IF('Рейтинговая таблица организаций'!Q277&lt;1,"Отсутствуют комфортные условия",(IF('Рейтинговая таблица организаций'!Q277&lt;5,"Количество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8" s="49">
        <f>'Рейтинговая таблица организаций'!Q277</f>
        <v>0</v>
      </c>
      <c r="W288" s="49">
        <f>IF('Рейтинговая таблица организаций'!Q277&lt;1,0,(IF('Рейтинговая таблица организаций'!Q277&lt;4,20,100)))</f>
        <v>0</v>
      </c>
      <c r="X288" s="49" t="s">
        <v>268</v>
      </c>
      <c r="Y288" s="49">
        <f>'Рейтинговая таблица организаций'!T277</f>
        <v>0</v>
      </c>
      <c r="Z288" s="49">
        <f>'Рейтинговая таблица организаций'!U277</f>
        <v>0</v>
      </c>
      <c r="AA288" s="49" t="str">
        <f>IF('Рейтинговая таблица организаций'!Z277&lt;1,"Отсутствуют условия доступности для инвалидов",(IF('Рейтинговая таблица организаций'!Z277&lt;5,"Количество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8" s="63">
        <f>'Рейтинговая таблица организаций'!Z277</f>
        <v>0</v>
      </c>
      <c r="AC288" s="49">
        <f>IF('Рейтинговая таблица организаций'!Z277&lt;1,0,(IF('Рейтинговая таблица организаций'!Z277&lt;5,20,100)))</f>
        <v>0</v>
      </c>
      <c r="AD288" s="49" t="str">
        <f>IF('Рейтинговая таблица организаций'!AA277&lt;1,"Отсутствуют условия доступности, позволяющие инвалидам получать услуги наравне с другими",(IF('Рейтинговая таблица организаций'!AA277&lt;5,"Количество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8" s="49">
        <f>'Рейтинговая таблица организаций'!AA277</f>
        <v>0</v>
      </c>
      <c r="AF288" s="49">
        <f>IF('Рейтинговая таблица организаций'!AA277&lt;1,0,(IF('Рейтинговая таблица организаций'!AA277&lt;5,20,100)))</f>
        <v>0</v>
      </c>
      <c r="AG288" s="49" t="s">
        <v>269</v>
      </c>
      <c r="AH288" s="49">
        <f>'Рейтинговая таблица организаций'!AB277</f>
        <v>0</v>
      </c>
      <c r="AI288" s="49">
        <f>'Рейтинговая таблица организаций'!AC277</f>
        <v>0</v>
      </c>
      <c r="AJ288" s="49" t="s">
        <v>270</v>
      </c>
      <c r="AK288" s="49">
        <f>'Рейтинговая таблица организаций'!AH277</f>
        <v>0</v>
      </c>
      <c r="AL288" s="49">
        <f>'Рейтинговая таблица организаций'!AI277</f>
        <v>0</v>
      </c>
      <c r="AM288" s="49" t="s">
        <v>271</v>
      </c>
      <c r="AN288" s="49">
        <f>'Рейтинговая таблица организаций'!AJ277</f>
        <v>0</v>
      </c>
      <c r="AO288" s="49">
        <f>'Рейтинговая таблица организаций'!AK277</f>
        <v>0</v>
      </c>
      <c r="AP288" s="49" t="s">
        <v>272</v>
      </c>
      <c r="AQ288" s="49">
        <f>'Рейтинговая таблица организаций'!AL277</f>
        <v>0</v>
      </c>
      <c r="AR288" s="49">
        <f>'Рейтинговая таблица организаций'!AM277</f>
        <v>0</v>
      </c>
      <c r="AS288" s="49" t="s">
        <v>273</v>
      </c>
      <c r="AT288" s="49">
        <f>'Рейтинговая таблица организаций'!AR277</f>
        <v>0</v>
      </c>
      <c r="AU288" s="49">
        <f>'Рейтинговая таблица организаций'!AS277</f>
        <v>0</v>
      </c>
      <c r="AV288" s="49" t="s">
        <v>274</v>
      </c>
      <c r="AW288" s="49">
        <f>'Рейтинговая таблица организаций'!AT277</f>
        <v>0</v>
      </c>
      <c r="AX288" s="49">
        <f>'Рейтинговая таблица организаций'!AU277</f>
        <v>0</v>
      </c>
      <c r="AY288" s="49" t="s">
        <v>275</v>
      </c>
      <c r="AZ288" s="49">
        <f>'Рейтинговая таблица организаций'!AV277</f>
        <v>0</v>
      </c>
      <c r="BA288" s="49">
        <f>'Рейтинговая таблица организаций'!AW277</f>
        <v>0</v>
      </c>
    </row>
    <row r="289" spans="1:53" ht="15.75" x14ac:dyDescent="0.25">
      <c r="A289" s="110">
        <f>Лист1!A277</f>
        <v>0</v>
      </c>
      <c r="B289" s="46">
        <f>'для bus.gov.ru'!B278</f>
        <v>0</v>
      </c>
      <c r="C289" s="46">
        <f>'для bus.gov.ru'!C278</f>
        <v>0</v>
      </c>
      <c r="D289" s="46">
        <f>'для bus.gov.ru'!D278</f>
        <v>0</v>
      </c>
      <c r="E289" s="46">
        <f>'для bus.gov.ru'!E278</f>
        <v>0</v>
      </c>
      <c r="F289" s="47" t="s">
        <v>264</v>
      </c>
      <c r="G289" s="48">
        <f>'Рейтинговая таблица организаций'!D278</f>
        <v>0</v>
      </c>
      <c r="H289" s="48">
        <f>'Рейтинговая таблица организаций'!E278</f>
        <v>0</v>
      </c>
      <c r="I289" s="47" t="s">
        <v>265</v>
      </c>
      <c r="J289" s="48">
        <f>'Рейтинговая таблица организаций'!F278</f>
        <v>0</v>
      </c>
      <c r="K289" s="48">
        <f>'Рейтинговая таблица организаций'!G278</f>
        <v>0</v>
      </c>
      <c r="L289" s="49" t="str">
        <f>IF('Рейтинговая таблица организаций'!H278&lt;1,"Отсутствуют или не функционируют дистанционные способы взаимодействия",(IF('Рейтинговая таблица организаций'!H278&lt;4,"В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89" s="49">
        <f>'Рейтинговая таблица организаций'!H278</f>
        <v>0</v>
      </c>
      <c r="N289" s="49">
        <f>IF('Рейтинговая таблица организаций'!H278&lt;1,0,(IF('Рейтинговая таблица организаций'!H278&lt;4,30,100)))</f>
        <v>0</v>
      </c>
      <c r="O289" s="49" t="s">
        <v>266</v>
      </c>
      <c r="P289" s="49">
        <f>'Рейтинговая таблица организаций'!I278</f>
        <v>0</v>
      </c>
      <c r="Q289" s="49">
        <f>'Рейтинговая таблица организаций'!J278</f>
        <v>0</v>
      </c>
      <c r="R289" s="49" t="s">
        <v>267</v>
      </c>
      <c r="S289" s="49">
        <f>'Рейтинговая таблица организаций'!K278</f>
        <v>0</v>
      </c>
      <c r="T289" s="49">
        <f>'Рейтинговая таблица организаций'!L278</f>
        <v>0</v>
      </c>
      <c r="U289" s="49" t="str">
        <f>IF('Рейтинговая таблица организаций'!Q278&lt;1,"Отсутствуют комфортные условия",(IF('Рейтинговая таблица организаций'!Q278&lt;5,"Количество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89" s="49">
        <f>'Рейтинговая таблица организаций'!Q278</f>
        <v>0</v>
      </c>
      <c r="W289" s="49">
        <f>IF('Рейтинговая таблица организаций'!Q278&lt;1,0,(IF('Рейтинговая таблица организаций'!Q278&lt;4,20,100)))</f>
        <v>0</v>
      </c>
      <c r="X289" s="49" t="s">
        <v>268</v>
      </c>
      <c r="Y289" s="49">
        <f>'Рейтинговая таблица организаций'!T278</f>
        <v>0</v>
      </c>
      <c r="Z289" s="49">
        <f>'Рейтинговая таблица организаций'!U278</f>
        <v>0</v>
      </c>
      <c r="AA289" s="49" t="str">
        <f>IF('Рейтинговая таблица организаций'!Z278&lt;1,"Отсутствуют условия доступности для инвалидов",(IF('Рейтинговая таблица организаций'!Z278&lt;5,"Количество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89" s="63">
        <f>'Рейтинговая таблица организаций'!Z278</f>
        <v>0</v>
      </c>
      <c r="AC289" s="49">
        <f>IF('Рейтинговая таблица организаций'!Z278&lt;1,0,(IF('Рейтинговая таблица организаций'!Z278&lt;5,20,100)))</f>
        <v>0</v>
      </c>
      <c r="AD289" s="49" t="str">
        <f>IF('Рейтинговая таблица организаций'!AA278&lt;1,"Отсутствуют условия доступности, позволяющие инвалидам получать услуги наравне с другими",(IF('Рейтинговая таблица организаций'!AA278&lt;5,"Количество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89" s="49">
        <f>'Рейтинговая таблица организаций'!AA278</f>
        <v>0</v>
      </c>
      <c r="AF289" s="49">
        <f>IF('Рейтинговая таблица организаций'!AA278&lt;1,0,(IF('Рейтинговая таблица организаций'!AA278&lt;5,20,100)))</f>
        <v>0</v>
      </c>
      <c r="AG289" s="49" t="s">
        <v>269</v>
      </c>
      <c r="AH289" s="49">
        <f>'Рейтинговая таблица организаций'!AB278</f>
        <v>0</v>
      </c>
      <c r="AI289" s="49">
        <f>'Рейтинговая таблица организаций'!AC278</f>
        <v>0</v>
      </c>
      <c r="AJ289" s="49" t="s">
        <v>270</v>
      </c>
      <c r="AK289" s="49">
        <f>'Рейтинговая таблица организаций'!AH278</f>
        <v>0</v>
      </c>
      <c r="AL289" s="49">
        <f>'Рейтинговая таблица организаций'!AI278</f>
        <v>0</v>
      </c>
      <c r="AM289" s="49" t="s">
        <v>271</v>
      </c>
      <c r="AN289" s="49">
        <f>'Рейтинговая таблица организаций'!AJ278</f>
        <v>0</v>
      </c>
      <c r="AO289" s="49">
        <f>'Рейтинговая таблица организаций'!AK278</f>
        <v>0</v>
      </c>
      <c r="AP289" s="49" t="s">
        <v>272</v>
      </c>
      <c r="AQ289" s="49">
        <f>'Рейтинговая таблица организаций'!AL278</f>
        <v>0</v>
      </c>
      <c r="AR289" s="49">
        <f>'Рейтинговая таблица организаций'!AM278</f>
        <v>0</v>
      </c>
      <c r="AS289" s="49" t="s">
        <v>273</v>
      </c>
      <c r="AT289" s="49">
        <f>'Рейтинговая таблица организаций'!AR278</f>
        <v>0</v>
      </c>
      <c r="AU289" s="49">
        <f>'Рейтинговая таблица организаций'!AS278</f>
        <v>0</v>
      </c>
      <c r="AV289" s="49" t="s">
        <v>274</v>
      </c>
      <c r="AW289" s="49">
        <f>'Рейтинговая таблица организаций'!AT278</f>
        <v>0</v>
      </c>
      <c r="AX289" s="49">
        <f>'Рейтинговая таблица организаций'!AU278</f>
        <v>0</v>
      </c>
      <c r="AY289" s="49" t="s">
        <v>275</v>
      </c>
      <c r="AZ289" s="49">
        <f>'Рейтинговая таблица организаций'!AV278</f>
        <v>0</v>
      </c>
      <c r="BA289" s="49">
        <f>'Рейтинговая таблица организаций'!AW278</f>
        <v>0</v>
      </c>
    </row>
    <row r="290" spans="1:53" ht="15.75" x14ac:dyDescent="0.25">
      <c r="A290" s="110">
        <f>Лист1!A278</f>
        <v>0</v>
      </c>
      <c r="B290" s="46">
        <f>'для bus.gov.ru'!B279</f>
        <v>0</v>
      </c>
      <c r="C290" s="46">
        <f>'для bus.gov.ru'!C279</f>
        <v>0</v>
      </c>
      <c r="D290" s="46">
        <f>'для bus.gov.ru'!D279</f>
        <v>0</v>
      </c>
      <c r="E290" s="46">
        <f>'для bus.gov.ru'!E279</f>
        <v>0</v>
      </c>
      <c r="F290" s="47" t="s">
        <v>264</v>
      </c>
      <c r="G290" s="48">
        <f>'Рейтинговая таблица организаций'!D279</f>
        <v>0</v>
      </c>
      <c r="H290" s="48">
        <f>'Рейтинговая таблица организаций'!E279</f>
        <v>0</v>
      </c>
      <c r="I290" s="47" t="s">
        <v>265</v>
      </c>
      <c r="J290" s="48">
        <f>'Рейтинговая таблица организаций'!F279</f>
        <v>0</v>
      </c>
      <c r="K290" s="48">
        <f>'Рейтинговая таблица организаций'!G279</f>
        <v>0</v>
      </c>
      <c r="L290" s="49" t="str">
        <f>IF('Рейтинговая таблица организаций'!H279&lt;1,"Отсутствуют или не функционируют дистанционные способы взаимодействия",(IF('Рейтинговая таблица организаций'!H279&lt;4,"В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0" s="49">
        <f>'Рейтинговая таблица организаций'!H279</f>
        <v>0</v>
      </c>
      <c r="N290" s="49">
        <f>IF('Рейтинговая таблица организаций'!H279&lt;1,0,(IF('Рейтинговая таблица организаций'!H279&lt;4,30,100)))</f>
        <v>0</v>
      </c>
      <c r="O290" s="49" t="s">
        <v>266</v>
      </c>
      <c r="P290" s="49">
        <f>'Рейтинговая таблица организаций'!I279</f>
        <v>0</v>
      </c>
      <c r="Q290" s="49">
        <f>'Рейтинговая таблица организаций'!J279</f>
        <v>0</v>
      </c>
      <c r="R290" s="49" t="s">
        <v>267</v>
      </c>
      <c r="S290" s="49">
        <f>'Рейтинговая таблица организаций'!K279</f>
        <v>0</v>
      </c>
      <c r="T290" s="49">
        <f>'Рейтинговая таблица организаций'!L279</f>
        <v>0</v>
      </c>
      <c r="U290" s="49" t="str">
        <f>IF('Рейтинговая таблица организаций'!Q279&lt;1,"Отсутствуют комфортные условия",(IF('Рейтинговая таблица организаций'!Q279&lt;5,"Количество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0" s="49">
        <f>'Рейтинговая таблица организаций'!Q279</f>
        <v>0</v>
      </c>
      <c r="W290" s="49">
        <f>IF('Рейтинговая таблица организаций'!Q279&lt;1,0,(IF('Рейтинговая таблица организаций'!Q279&lt;4,20,100)))</f>
        <v>0</v>
      </c>
      <c r="X290" s="49" t="s">
        <v>268</v>
      </c>
      <c r="Y290" s="49">
        <f>'Рейтинговая таблица организаций'!T279</f>
        <v>0</v>
      </c>
      <c r="Z290" s="49">
        <f>'Рейтинговая таблица организаций'!U279</f>
        <v>0</v>
      </c>
      <c r="AA290" s="49" t="str">
        <f>IF('Рейтинговая таблица организаций'!Z279&lt;1,"Отсутствуют условия доступности для инвалидов",(IF('Рейтинговая таблица организаций'!Z279&lt;5,"Количество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0" s="63">
        <f>'Рейтинговая таблица организаций'!Z279</f>
        <v>0</v>
      </c>
      <c r="AC290" s="49">
        <f>IF('Рейтинговая таблица организаций'!Z279&lt;1,0,(IF('Рейтинговая таблица организаций'!Z279&lt;5,20,100)))</f>
        <v>0</v>
      </c>
      <c r="AD290" s="49" t="str">
        <f>IF('Рейтинговая таблица организаций'!AA279&lt;1,"Отсутствуют условия доступности, позволяющие инвалидам получать услуги наравне с другими",(IF('Рейтинговая таблица организаций'!AA279&lt;5,"Количество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0" s="49">
        <f>'Рейтинговая таблица организаций'!AA279</f>
        <v>0</v>
      </c>
      <c r="AF290" s="49">
        <f>IF('Рейтинговая таблица организаций'!AA279&lt;1,0,(IF('Рейтинговая таблица организаций'!AA279&lt;5,20,100)))</f>
        <v>0</v>
      </c>
      <c r="AG290" s="49" t="s">
        <v>269</v>
      </c>
      <c r="AH290" s="49">
        <f>'Рейтинговая таблица организаций'!AB279</f>
        <v>0</v>
      </c>
      <c r="AI290" s="49">
        <f>'Рейтинговая таблица организаций'!AC279</f>
        <v>0</v>
      </c>
      <c r="AJ290" s="49" t="s">
        <v>270</v>
      </c>
      <c r="AK290" s="49">
        <f>'Рейтинговая таблица организаций'!AH279</f>
        <v>0</v>
      </c>
      <c r="AL290" s="49">
        <f>'Рейтинговая таблица организаций'!AI279</f>
        <v>0</v>
      </c>
      <c r="AM290" s="49" t="s">
        <v>271</v>
      </c>
      <c r="AN290" s="49">
        <f>'Рейтинговая таблица организаций'!AJ279</f>
        <v>0</v>
      </c>
      <c r="AO290" s="49">
        <f>'Рейтинговая таблица организаций'!AK279</f>
        <v>0</v>
      </c>
      <c r="AP290" s="49" t="s">
        <v>272</v>
      </c>
      <c r="AQ290" s="49">
        <f>'Рейтинговая таблица организаций'!AL279</f>
        <v>0</v>
      </c>
      <c r="AR290" s="49">
        <f>'Рейтинговая таблица организаций'!AM279</f>
        <v>0</v>
      </c>
      <c r="AS290" s="49" t="s">
        <v>273</v>
      </c>
      <c r="AT290" s="49">
        <f>'Рейтинговая таблица организаций'!AR279</f>
        <v>0</v>
      </c>
      <c r="AU290" s="49">
        <f>'Рейтинговая таблица организаций'!AS279</f>
        <v>0</v>
      </c>
      <c r="AV290" s="49" t="s">
        <v>274</v>
      </c>
      <c r="AW290" s="49">
        <f>'Рейтинговая таблица организаций'!AT279</f>
        <v>0</v>
      </c>
      <c r="AX290" s="49">
        <f>'Рейтинговая таблица организаций'!AU279</f>
        <v>0</v>
      </c>
      <c r="AY290" s="49" t="s">
        <v>275</v>
      </c>
      <c r="AZ290" s="49">
        <f>'Рейтинговая таблица организаций'!AV279</f>
        <v>0</v>
      </c>
      <c r="BA290" s="49">
        <f>'Рейтинговая таблица организаций'!AW279</f>
        <v>0</v>
      </c>
    </row>
    <row r="291" spans="1:53" ht="15.75" x14ac:dyDescent="0.25">
      <c r="A291" s="110">
        <f>Лист1!A279</f>
        <v>0</v>
      </c>
      <c r="B291" s="46">
        <f>'для bus.gov.ru'!B280</f>
        <v>0</v>
      </c>
      <c r="C291" s="46">
        <f>'для bus.gov.ru'!C280</f>
        <v>0</v>
      </c>
      <c r="D291" s="46">
        <f>'для bus.gov.ru'!D280</f>
        <v>0</v>
      </c>
      <c r="E291" s="46">
        <f>'для bus.gov.ru'!E280</f>
        <v>0</v>
      </c>
      <c r="F291" s="47" t="s">
        <v>264</v>
      </c>
      <c r="G291" s="48">
        <f>'Рейтинговая таблица организаций'!D280</f>
        <v>0</v>
      </c>
      <c r="H291" s="48">
        <f>'Рейтинговая таблица организаций'!E280</f>
        <v>0</v>
      </c>
      <c r="I291" s="47" t="s">
        <v>265</v>
      </c>
      <c r="J291" s="48">
        <f>'Рейтинговая таблица организаций'!F280</f>
        <v>0</v>
      </c>
      <c r="K291" s="48">
        <f>'Рейтинговая таблица организаций'!G280</f>
        <v>0</v>
      </c>
      <c r="L291" s="49" t="str">
        <f>IF('Рейтинговая таблица организаций'!H280&lt;1,"Отсутствуют или не функционируют дистанционные способы взаимодействия",(IF('Рейтинговая таблица организаций'!H280&lt;4,"В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1" s="49">
        <f>'Рейтинговая таблица организаций'!H280</f>
        <v>0</v>
      </c>
      <c r="N291" s="49">
        <f>IF('Рейтинговая таблица организаций'!H280&lt;1,0,(IF('Рейтинговая таблица организаций'!H280&lt;4,30,100)))</f>
        <v>0</v>
      </c>
      <c r="O291" s="49" t="s">
        <v>266</v>
      </c>
      <c r="P291" s="49">
        <f>'Рейтинговая таблица организаций'!I280</f>
        <v>0</v>
      </c>
      <c r="Q291" s="49">
        <f>'Рейтинговая таблица организаций'!J280</f>
        <v>0</v>
      </c>
      <c r="R291" s="49" t="s">
        <v>267</v>
      </c>
      <c r="S291" s="49">
        <f>'Рейтинговая таблица организаций'!K280</f>
        <v>0</v>
      </c>
      <c r="T291" s="49">
        <f>'Рейтинговая таблица организаций'!L280</f>
        <v>0</v>
      </c>
      <c r="U291" s="49" t="str">
        <f>IF('Рейтинговая таблица организаций'!Q280&lt;1,"Отсутствуют комфортные условия",(IF('Рейтинговая таблица организаций'!Q280&lt;5,"Количество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1" s="49">
        <f>'Рейтинговая таблица организаций'!Q280</f>
        <v>0</v>
      </c>
      <c r="W291" s="49">
        <f>IF('Рейтинговая таблица организаций'!Q280&lt;1,0,(IF('Рейтинговая таблица организаций'!Q280&lt;4,20,100)))</f>
        <v>0</v>
      </c>
      <c r="X291" s="49" t="s">
        <v>268</v>
      </c>
      <c r="Y291" s="49">
        <f>'Рейтинговая таблица организаций'!T280</f>
        <v>0</v>
      </c>
      <c r="Z291" s="49">
        <f>'Рейтинговая таблица организаций'!U280</f>
        <v>0</v>
      </c>
      <c r="AA291" s="49" t="str">
        <f>IF('Рейтинговая таблица организаций'!Z280&lt;1,"Отсутствуют условия доступности для инвалидов",(IF('Рейтинговая таблица организаций'!Z280&lt;5,"Количество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1" s="63">
        <f>'Рейтинговая таблица организаций'!Z280</f>
        <v>0</v>
      </c>
      <c r="AC291" s="49">
        <f>IF('Рейтинговая таблица организаций'!Z280&lt;1,0,(IF('Рейтинговая таблица организаций'!Z280&lt;5,20,100)))</f>
        <v>0</v>
      </c>
      <c r="AD291" s="49" t="str">
        <f>IF('Рейтинговая таблица организаций'!AA280&lt;1,"Отсутствуют условия доступности, позволяющие инвалидам получать услуги наравне с другими",(IF('Рейтинговая таблица организаций'!AA280&lt;5,"Количество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1" s="49">
        <f>'Рейтинговая таблица организаций'!AA280</f>
        <v>0</v>
      </c>
      <c r="AF291" s="49">
        <f>IF('Рейтинговая таблица организаций'!AA280&lt;1,0,(IF('Рейтинговая таблица организаций'!AA280&lt;5,20,100)))</f>
        <v>0</v>
      </c>
      <c r="AG291" s="49" t="s">
        <v>269</v>
      </c>
      <c r="AH291" s="49">
        <f>'Рейтинговая таблица организаций'!AB280</f>
        <v>0</v>
      </c>
      <c r="AI291" s="49">
        <f>'Рейтинговая таблица организаций'!AC280</f>
        <v>0</v>
      </c>
      <c r="AJ291" s="49" t="s">
        <v>270</v>
      </c>
      <c r="AK291" s="49">
        <f>'Рейтинговая таблица организаций'!AH280</f>
        <v>0</v>
      </c>
      <c r="AL291" s="49">
        <f>'Рейтинговая таблица организаций'!AI280</f>
        <v>0</v>
      </c>
      <c r="AM291" s="49" t="s">
        <v>271</v>
      </c>
      <c r="AN291" s="49">
        <f>'Рейтинговая таблица организаций'!AJ280</f>
        <v>0</v>
      </c>
      <c r="AO291" s="49">
        <f>'Рейтинговая таблица организаций'!AK280</f>
        <v>0</v>
      </c>
      <c r="AP291" s="49" t="s">
        <v>272</v>
      </c>
      <c r="AQ291" s="49">
        <f>'Рейтинговая таблица организаций'!AL280</f>
        <v>0</v>
      </c>
      <c r="AR291" s="49">
        <f>'Рейтинговая таблица организаций'!AM280</f>
        <v>0</v>
      </c>
      <c r="AS291" s="49" t="s">
        <v>273</v>
      </c>
      <c r="AT291" s="49">
        <f>'Рейтинговая таблица организаций'!AR280</f>
        <v>0</v>
      </c>
      <c r="AU291" s="49">
        <f>'Рейтинговая таблица организаций'!AS280</f>
        <v>0</v>
      </c>
      <c r="AV291" s="49" t="s">
        <v>274</v>
      </c>
      <c r="AW291" s="49">
        <f>'Рейтинговая таблица организаций'!AT280</f>
        <v>0</v>
      </c>
      <c r="AX291" s="49">
        <f>'Рейтинговая таблица организаций'!AU280</f>
        <v>0</v>
      </c>
      <c r="AY291" s="49" t="s">
        <v>275</v>
      </c>
      <c r="AZ291" s="49">
        <f>'Рейтинговая таблица организаций'!AV280</f>
        <v>0</v>
      </c>
      <c r="BA291" s="49">
        <f>'Рейтинговая таблица организаций'!AW280</f>
        <v>0</v>
      </c>
    </row>
    <row r="292" spans="1:53" ht="15.75" x14ac:dyDescent="0.25">
      <c r="A292" s="110">
        <f>Лист1!A280</f>
        <v>0</v>
      </c>
      <c r="B292" s="46">
        <f>'для bus.gov.ru'!B281</f>
        <v>0</v>
      </c>
      <c r="C292" s="46">
        <f>'для bus.gov.ru'!C281</f>
        <v>0</v>
      </c>
      <c r="D292" s="46">
        <f>'для bus.gov.ru'!D281</f>
        <v>0</v>
      </c>
      <c r="E292" s="46">
        <f>'для bus.gov.ru'!E281</f>
        <v>0</v>
      </c>
      <c r="F292" s="47" t="s">
        <v>264</v>
      </c>
      <c r="G292" s="48">
        <f>'Рейтинговая таблица организаций'!D281</f>
        <v>0</v>
      </c>
      <c r="H292" s="48">
        <f>'Рейтинговая таблица организаций'!E281</f>
        <v>0</v>
      </c>
      <c r="I292" s="47" t="s">
        <v>265</v>
      </c>
      <c r="J292" s="48">
        <f>'Рейтинговая таблица организаций'!F281</f>
        <v>0</v>
      </c>
      <c r="K292" s="48">
        <f>'Рейтинговая таблица организаций'!G281</f>
        <v>0</v>
      </c>
      <c r="L292" s="49" t="str">
        <f>IF('Рейтинговая таблица организаций'!H281&lt;1,"Отсутствуют или не функционируют дистанционные способы взаимодействия",(IF('Рейтинговая таблица организаций'!H281&lt;4,"В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2" s="49">
        <f>'Рейтинговая таблица организаций'!H281</f>
        <v>0</v>
      </c>
      <c r="N292" s="49">
        <f>IF('Рейтинговая таблица организаций'!H281&lt;1,0,(IF('Рейтинговая таблица организаций'!H281&lt;4,30,100)))</f>
        <v>0</v>
      </c>
      <c r="O292" s="49" t="s">
        <v>266</v>
      </c>
      <c r="P292" s="49">
        <f>'Рейтинговая таблица организаций'!I281</f>
        <v>0</v>
      </c>
      <c r="Q292" s="49">
        <f>'Рейтинговая таблица организаций'!J281</f>
        <v>0</v>
      </c>
      <c r="R292" s="49" t="s">
        <v>267</v>
      </c>
      <c r="S292" s="49">
        <f>'Рейтинговая таблица организаций'!K281</f>
        <v>0</v>
      </c>
      <c r="T292" s="49">
        <f>'Рейтинговая таблица организаций'!L281</f>
        <v>0</v>
      </c>
      <c r="U292" s="49" t="str">
        <f>IF('Рейтинговая таблица организаций'!Q281&lt;1,"Отсутствуют комфортные условия",(IF('Рейтинговая таблица организаций'!Q281&lt;5,"Количество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2" s="49">
        <f>'Рейтинговая таблица организаций'!Q281</f>
        <v>0</v>
      </c>
      <c r="W292" s="49">
        <f>IF('Рейтинговая таблица организаций'!Q281&lt;1,0,(IF('Рейтинговая таблица организаций'!Q281&lt;4,20,100)))</f>
        <v>0</v>
      </c>
      <c r="X292" s="49" t="s">
        <v>268</v>
      </c>
      <c r="Y292" s="49">
        <f>'Рейтинговая таблица организаций'!T281</f>
        <v>0</v>
      </c>
      <c r="Z292" s="49">
        <f>'Рейтинговая таблица организаций'!U281</f>
        <v>0</v>
      </c>
      <c r="AA292" s="49" t="str">
        <f>IF('Рейтинговая таблица организаций'!Z281&lt;1,"Отсутствуют условия доступности для инвалидов",(IF('Рейтинговая таблица организаций'!Z281&lt;5,"Количество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2" s="63">
        <f>'Рейтинговая таблица организаций'!Z281</f>
        <v>0</v>
      </c>
      <c r="AC292" s="49">
        <f>IF('Рейтинговая таблица организаций'!Z281&lt;1,0,(IF('Рейтинговая таблица организаций'!Z281&lt;5,20,100)))</f>
        <v>0</v>
      </c>
      <c r="AD292" s="49" t="str">
        <f>IF('Рейтинговая таблица организаций'!AA281&lt;1,"Отсутствуют условия доступности, позволяющие инвалидам получать услуги наравне с другими",(IF('Рейтинговая таблица организаций'!AA281&lt;5,"Количество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2" s="49">
        <f>'Рейтинговая таблица организаций'!AA281</f>
        <v>0</v>
      </c>
      <c r="AF292" s="49">
        <f>IF('Рейтинговая таблица организаций'!AA281&lt;1,0,(IF('Рейтинговая таблица организаций'!AA281&lt;5,20,100)))</f>
        <v>0</v>
      </c>
      <c r="AG292" s="49" t="s">
        <v>269</v>
      </c>
      <c r="AH292" s="49">
        <f>'Рейтинговая таблица организаций'!AB281</f>
        <v>0</v>
      </c>
      <c r="AI292" s="49">
        <f>'Рейтинговая таблица организаций'!AC281</f>
        <v>0</v>
      </c>
      <c r="AJ292" s="49" t="s">
        <v>270</v>
      </c>
      <c r="AK292" s="49">
        <f>'Рейтинговая таблица организаций'!AH281</f>
        <v>0</v>
      </c>
      <c r="AL292" s="49">
        <f>'Рейтинговая таблица организаций'!AI281</f>
        <v>0</v>
      </c>
      <c r="AM292" s="49" t="s">
        <v>271</v>
      </c>
      <c r="AN292" s="49">
        <f>'Рейтинговая таблица организаций'!AJ281</f>
        <v>0</v>
      </c>
      <c r="AO292" s="49">
        <f>'Рейтинговая таблица организаций'!AK281</f>
        <v>0</v>
      </c>
      <c r="AP292" s="49" t="s">
        <v>272</v>
      </c>
      <c r="AQ292" s="49">
        <f>'Рейтинговая таблица организаций'!AL281</f>
        <v>0</v>
      </c>
      <c r="AR292" s="49">
        <f>'Рейтинговая таблица организаций'!AM281</f>
        <v>0</v>
      </c>
      <c r="AS292" s="49" t="s">
        <v>273</v>
      </c>
      <c r="AT292" s="49">
        <f>'Рейтинговая таблица организаций'!AR281</f>
        <v>0</v>
      </c>
      <c r="AU292" s="49">
        <f>'Рейтинговая таблица организаций'!AS281</f>
        <v>0</v>
      </c>
      <c r="AV292" s="49" t="s">
        <v>274</v>
      </c>
      <c r="AW292" s="49">
        <f>'Рейтинговая таблица организаций'!AT281</f>
        <v>0</v>
      </c>
      <c r="AX292" s="49">
        <f>'Рейтинговая таблица организаций'!AU281</f>
        <v>0</v>
      </c>
      <c r="AY292" s="49" t="s">
        <v>275</v>
      </c>
      <c r="AZ292" s="49">
        <f>'Рейтинговая таблица организаций'!AV281</f>
        <v>0</v>
      </c>
      <c r="BA292" s="49">
        <f>'Рейтинговая таблица организаций'!AW281</f>
        <v>0</v>
      </c>
    </row>
    <row r="293" spans="1:53" ht="15.75" x14ac:dyDescent="0.25">
      <c r="A293" s="110">
        <f>Лист1!A281</f>
        <v>0</v>
      </c>
      <c r="B293" s="46">
        <f>'для bus.gov.ru'!B282</f>
        <v>0</v>
      </c>
      <c r="C293" s="46">
        <f>'для bus.gov.ru'!C282</f>
        <v>0</v>
      </c>
      <c r="D293" s="46">
        <f>'для bus.gov.ru'!D282</f>
        <v>0</v>
      </c>
      <c r="E293" s="46">
        <f>'для bus.gov.ru'!E282</f>
        <v>0</v>
      </c>
      <c r="F293" s="47" t="s">
        <v>264</v>
      </c>
      <c r="G293" s="48">
        <f>'Рейтинговая таблица организаций'!D282</f>
        <v>0</v>
      </c>
      <c r="H293" s="48">
        <f>'Рейтинговая таблица организаций'!E282</f>
        <v>0</v>
      </c>
      <c r="I293" s="47" t="s">
        <v>265</v>
      </c>
      <c r="J293" s="48">
        <f>'Рейтинговая таблица организаций'!F282</f>
        <v>0</v>
      </c>
      <c r="K293" s="48">
        <f>'Рейтинговая таблица организаций'!G282</f>
        <v>0</v>
      </c>
      <c r="L293" s="49" t="str">
        <f>IF('Рейтинговая таблица организаций'!H282&lt;1,"Отсутствуют или не функционируют дистанционные способы взаимодействия",(IF('Рейтинговая таблица организаций'!H282&lt;4,"В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3" s="49">
        <f>'Рейтинговая таблица организаций'!H282</f>
        <v>0</v>
      </c>
      <c r="N293" s="49">
        <f>IF('Рейтинговая таблица организаций'!H282&lt;1,0,(IF('Рейтинговая таблица организаций'!H282&lt;4,30,100)))</f>
        <v>0</v>
      </c>
      <c r="O293" s="49" t="s">
        <v>266</v>
      </c>
      <c r="P293" s="49">
        <f>'Рейтинговая таблица организаций'!I282</f>
        <v>0</v>
      </c>
      <c r="Q293" s="49">
        <f>'Рейтинговая таблица организаций'!J282</f>
        <v>0</v>
      </c>
      <c r="R293" s="49" t="s">
        <v>267</v>
      </c>
      <c r="S293" s="49">
        <f>'Рейтинговая таблица организаций'!K282</f>
        <v>0</v>
      </c>
      <c r="T293" s="49">
        <f>'Рейтинговая таблица организаций'!L282</f>
        <v>0</v>
      </c>
      <c r="U293" s="49" t="str">
        <f>IF('Рейтинговая таблица организаций'!Q282&lt;1,"Отсутствуют комфортные условия",(IF('Рейтинговая таблица организаций'!Q282&lt;5,"Количество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3" s="49">
        <f>'Рейтинговая таблица организаций'!Q282</f>
        <v>0</v>
      </c>
      <c r="W293" s="49">
        <f>IF('Рейтинговая таблица организаций'!Q282&lt;1,0,(IF('Рейтинговая таблица организаций'!Q282&lt;4,20,100)))</f>
        <v>0</v>
      </c>
      <c r="X293" s="49" t="s">
        <v>268</v>
      </c>
      <c r="Y293" s="49">
        <f>'Рейтинговая таблица организаций'!T282</f>
        <v>0</v>
      </c>
      <c r="Z293" s="49">
        <f>'Рейтинговая таблица организаций'!U282</f>
        <v>0</v>
      </c>
      <c r="AA293" s="49" t="str">
        <f>IF('Рейтинговая таблица организаций'!Z282&lt;1,"Отсутствуют условия доступности для инвалидов",(IF('Рейтинговая таблица организаций'!Z282&lt;5,"Количество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3" s="63">
        <f>'Рейтинговая таблица организаций'!Z282</f>
        <v>0</v>
      </c>
      <c r="AC293" s="49">
        <f>IF('Рейтинговая таблица организаций'!Z282&lt;1,0,(IF('Рейтинговая таблица организаций'!Z282&lt;5,20,100)))</f>
        <v>0</v>
      </c>
      <c r="AD293" s="49" t="str">
        <f>IF('Рейтинговая таблица организаций'!AA282&lt;1,"Отсутствуют условия доступности, позволяющие инвалидам получать услуги наравне с другими",(IF('Рейтинговая таблица организаций'!AA282&lt;5,"Количество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3" s="49">
        <f>'Рейтинговая таблица организаций'!AA282</f>
        <v>0</v>
      </c>
      <c r="AF293" s="49">
        <f>IF('Рейтинговая таблица организаций'!AA282&lt;1,0,(IF('Рейтинговая таблица организаций'!AA282&lt;5,20,100)))</f>
        <v>0</v>
      </c>
      <c r="AG293" s="49" t="s">
        <v>269</v>
      </c>
      <c r="AH293" s="49">
        <f>'Рейтинговая таблица организаций'!AB282</f>
        <v>0</v>
      </c>
      <c r="AI293" s="49">
        <f>'Рейтинговая таблица организаций'!AC282</f>
        <v>0</v>
      </c>
      <c r="AJ293" s="49" t="s">
        <v>270</v>
      </c>
      <c r="AK293" s="49">
        <f>'Рейтинговая таблица организаций'!AH282</f>
        <v>0</v>
      </c>
      <c r="AL293" s="49">
        <f>'Рейтинговая таблица организаций'!AI282</f>
        <v>0</v>
      </c>
      <c r="AM293" s="49" t="s">
        <v>271</v>
      </c>
      <c r="AN293" s="49">
        <f>'Рейтинговая таблица организаций'!AJ282</f>
        <v>0</v>
      </c>
      <c r="AO293" s="49">
        <f>'Рейтинговая таблица организаций'!AK282</f>
        <v>0</v>
      </c>
      <c r="AP293" s="49" t="s">
        <v>272</v>
      </c>
      <c r="AQ293" s="49">
        <f>'Рейтинговая таблица организаций'!AL282</f>
        <v>0</v>
      </c>
      <c r="AR293" s="49">
        <f>'Рейтинговая таблица организаций'!AM282</f>
        <v>0</v>
      </c>
      <c r="AS293" s="49" t="s">
        <v>273</v>
      </c>
      <c r="AT293" s="49">
        <f>'Рейтинговая таблица организаций'!AR282</f>
        <v>0</v>
      </c>
      <c r="AU293" s="49">
        <f>'Рейтинговая таблица организаций'!AS282</f>
        <v>0</v>
      </c>
      <c r="AV293" s="49" t="s">
        <v>274</v>
      </c>
      <c r="AW293" s="49">
        <f>'Рейтинговая таблица организаций'!AT282</f>
        <v>0</v>
      </c>
      <c r="AX293" s="49">
        <f>'Рейтинговая таблица организаций'!AU282</f>
        <v>0</v>
      </c>
      <c r="AY293" s="49" t="s">
        <v>275</v>
      </c>
      <c r="AZ293" s="49">
        <f>'Рейтинговая таблица организаций'!AV282</f>
        <v>0</v>
      </c>
      <c r="BA293" s="49">
        <f>'Рейтинговая таблица организаций'!AW282</f>
        <v>0</v>
      </c>
    </row>
    <row r="294" spans="1:53" ht="15.75" x14ac:dyDescent="0.25">
      <c r="A294" s="110">
        <f>Лист1!A282</f>
        <v>0</v>
      </c>
      <c r="B294" s="46">
        <f>'для bus.gov.ru'!B283</f>
        <v>0</v>
      </c>
      <c r="C294" s="46">
        <f>'для bus.gov.ru'!C283</f>
        <v>0</v>
      </c>
      <c r="D294" s="46">
        <f>'для bus.gov.ru'!D283</f>
        <v>0</v>
      </c>
      <c r="E294" s="46">
        <f>'для bus.gov.ru'!E283</f>
        <v>0</v>
      </c>
      <c r="F294" s="47" t="s">
        <v>264</v>
      </c>
      <c r="G294" s="48">
        <f>'Рейтинговая таблица организаций'!D283</f>
        <v>0</v>
      </c>
      <c r="H294" s="48">
        <f>'Рейтинговая таблица организаций'!E283</f>
        <v>0</v>
      </c>
      <c r="I294" s="47" t="s">
        <v>265</v>
      </c>
      <c r="J294" s="48">
        <f>'Рейтинговая таблица организаций'!F283</f>
        <v>0</v>
      </c>
      <c r="K294" s="48">
        <f>'Рейтинговая таблица организаций'!G283</f>
        <v>0</v>
      </c>
      <c r="L294" s="49" t="str">
        <f>IF('Рейтинговая таблица организаций'!H283&lt;1,"Отсутствуют или не функционируют дистанционные способы взаимодействия",(IF('Рейтинговая таблица организаций'!H283&lt;4,"В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4" s="49">
        <f>'Рейтинговая таблица организаций'!H283</f>
        <v>0</v>
      </c>
      <c r="N294" s="49">
        <f>IF('Рейтинговая таблица организаций'!H283&lt;1,0,(IF('Рейтинговая таблица организаций'!H283&lt;4,30,100)))</f>
        <v>0</v>
      </c>
      <c r="O294" s="49" t="s">
        <v>266</v>
      </c>
      <c r="P294" s="49">
        <f>'Рейтинговая таблица организаций'!I283</f>
        <v>0</v>
      </c>
      <c r="Q294" s="49">
        <f>'Рейтинговая таблица организаций'!J283</f>
        <v>0</v>
      </c>
      <c r="R294" s="49" t="s">
        <v>267</v>
      </c>
      <c r="S294" s="49">
        <f>'Рейтинговая таблица организаций'!K283</f>
        <v>0</v>
      </c>
      <c r="T294" s="49">
        <f>'Рейтинговая таблица организаций'!L283</f>
        <v>0</v>
      </c>
      <c r="U294" s="49" t="str">
        <f>IF('Рейтинговая таблица организаций'!Q283&lt;1,"Отсутствуют комфортные условия",(IF('Рейтинговая таблица организаций'!Q283&lt;5,"Количество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4" s="49">
        <f>'Рейтинговая таблица организаций'!Q283</f>
        <v>0</v>
      </c>
      <c r="W294" s="49">
        <f>IF('Рейтинговая таблица организаций'!Q283&lt;1,0,(IF('Рейтинговая таблица организаций'!Q283&lt;4,20,100)))</f>
        <v>0</v>
      </c>
      <c r="X294" s="49" t="s">
        <v>268</v>
      </c>
      <c r="Y294" s="49">
        <f>'Рейтинговая таблица организаций'!T283</f>
        <v>0</v>
      </c>
      <c r="Z294" s="49">
        <f>'Рейтинговая таблица организаций'!U283</f>
        <v>0</v>
      </c>
      <c r="AA294" s="49" t="str">
        <f>IF('Рейтинговая таблица организаций'!Z283&lt;1,"Отсутствуют условия доступности для инвалидов",(IF('Рейтинговая таблица организаций'!Z283&lt;5,"Количество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4" s="63">
        <f>'Рейтинговая таблица организаций'!Z283</f>
        <v>0</v>
      </c>
      <c r="AC294" s="49">
        <f>IF('Рейтинговая таблица организаций'!Z283&lt;1,0,(IF('Рейтинговая таблица организаций'!Z283&lt;5,20,100)))</f>
        <v>0</v>
      </c>
      <c r="AD294" s="49" t="str">
        <f>IF('Рейтинговая таблица организаций'!AA283&lt;1,"Отсутствуют условия доступности, позволяющие инвалидам получать услуги наравне с другими",(IF('Рейтинговая таблица организаций'!AA283&lt;5,"Количество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4" s="49">
        <f>'Рейтинговая таблица организаций'!AA283</f>
        <v>0</v>
      </c>
      <c r="AF294" s="49">
        <f>IF('Рейтинговая таблица организаций'!AA283&lt;1,0,(IF('Рейтинговая таблица организаций'!AA283&lt;5,20,100)))</f>
        <v>0</v>
      </c>
      <c r="AG294" s="49" t="s">
        <v>269</v>
      </c>
      <c r="AH294" s="49">
        <f>'Рейтинговая таблица организаций'!AB283</f>
        <v>0</v>
      </c>
      <c r="AI294" s="49">
        <f>'Рейтинговая таблица организаций'!AC283</f>
        <v>0</v>
      </c>
      <c r="AJ294" s="49" t="s">
        <v>270</v>
      </c>
      <c r="AK294" s="49">
        <f>'Рейтинговая таблица организаций'!AH283</f>
        <v>0</v>
      </c>
      <c r="AL294" s="49">
        <f>'Рейтинговая таблица организаций'!AI283</f>
        <v>0</v>
      </c>
      <c r="AM294" s="49" t="s">
        <v>271</v>
      </c>
      <c r="AN294" s="49">
        <f>'Рейтинговая таблица организаций'!AJ283</f>
        <v>0</v>
      </c>
      <c r="AO294" s="49">
        <f>'Рейтинговая таблица организаций'!AK283</f>
        <v>0</v>
      </c>
      <c r="AP294" s="49" t="s">
        <v>272</v>
      </c>
      <c r="AQ294" s="49">
        <f>'Рейтинговая таблица организаций'!AL283</f>
        <v>0</v>
      </c>
      <c r="AR294" s="49">
        <f>'Рейтинговая таблица организаций'!AM283</f>
        <v>0</v>
      </c>
      <c r="AS294" s="49" t="s">
        <v>273</v>
      </c>
      <c r="AT294" s="49">
        <f>'Рейтинговая таблица организаций'!AR283</f>
        <v>0</v>
      </c>
      <c r="AU294" s="49">
        <f>'Рейтинговая таблица организаций'!AS283</f>
        <v>0</v>
      </c>
      <c r="AV294" s="49" t="s">
        <v>274</v>
      </c>
      <c r="AW294" s="49">
        <f>'Рейтинговая таблица организаций'!AT283</f>
        <v>0</v>
      </c>
      <c r="AX294" s="49">
        <f>'Рейтинговая таблица организаций'!AU283</f>
        <v>0</v>
      </c>
      <c r="AY294" s="49" t="s">
        <v>275</v>
      </c>
      <c r="AZ294" s="49">
        <f>'Рейтинговая таблица организаций'!AV283</f>
        <v>0</v>
      </c>
      <c r="BA294" s="49">
        <f>'Рейтинговая таблица организаций'!AW283</f>
        <v>0</v>
      </c>
    </row>
    <row r="295" spans="1:53" ht="15.75" x14ac:dyDescent="0.25">
      <c r="A295" s="110">
        <f>Лист1!A283</f>
        <v>0</v>
      </c>
      <c r="B295" s="46">
        <f>'для bus.gov.ru'!B284</f>
        <v>0</v>
      </c>
      <c r="C295" s="46">
        <f>'для bus.gov.ru'!C284</f>
        <v>0</v>
      </c>
      <c r="D295" s="46">
        <f>'для bus.gov.ru'!D284</f>
        <v>0</v>
      </c>
      <c r="E295" s="46">
        <f>'для bus.gov.ru'!E284</f>
        <v>0</v>
      </c>
      <c r="F295" s="47" t="s">
        <v>264</v>
      </c>
      <c r="G295" s="48">
        <f>'Рейтинговая таблица организаций'!D284</f>
        <v>0</v>
      </c>
      <c r="H295" s="48">
        <f>'Рейтинговая таблица организаций'!E284</f>
        <v>0</v>
      </c>
      <c r="I295" s="47" t="s">
        <v>265</v>
      </c>
      <c r="J295" s="48">
        <f>'Рейтинговая таблица организаций'!F284</f>
        <v>0</v>
      </c>
      <c r="K295" s="48">
        <f>'Рейтинговая таблица организаций'!G284</f>
        <v>0</v>
      </c>
      <c r="L295" s="49" t="str">
        <f>IF('Рейтинговая таблица организаций'!H284&lt;1,"Отсутствуют или не функционируют дистанционные способы взаимодействия",(IF('Рейтинговая таблица организаций'!H284&lt;4,"В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5" s="49">
        <f>'Рейтинговая таблица организаций'!H284</f>
        <v>0</v>
      </c>
      <c r="N295" s="49">
        <f>IF('Рейтинговая таблица организаций'!H284&lt;1,0,(IF('Рейтинговая таблица организаций'!H284&lt;4,30,100)))</f>
        <v>0</v>
      </c>
      <c r="O295" s="49" t="s">
        <v>266</v>
      </c>
      <c r="P295" s="49">
        <f>'Рейтинговая таблица организаций'!I284</f>
        <v>0</v>
      </c>
      <c r="Q295" s="49">
        <f>'Рейтинговая таблица организаций'!J284</f>
        <v>0</v>
      </c>
      <c r="R295" s="49" t="s">
        <v>267</v>
      </c>
      <c r="S295" s="49">
        <f>'Рейтинговая таблица организаций'!K284</f>
        <v>0</v>
      </c>
      <c r="T295" s="49">
        <f>'Рейтинговая таблица организаций'!L284</f>
        <v>0</v>
      </c>
      <c r="U295" s="49" t="str">
        <f>IF('Рейтинговая таблица организаций'!Q284&lt;1,"Отсутствуют комфортные условия",(IF('Рейтинговая таблица организаций'!Q284&lt;5,"Количество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5" s="49">
        <f>'Рейтинговая таблица организаций'!Q284</f>
        <v>0</v>
      </c>
      <c r="W295" s="49">
        <f>IF('Рейтинговая таблица организаций'!Q284&lt;1,0,(IF('Рейтинговая таблица организаций'!Q284&lt;4,20,100)))</f>
        <v>0</v>
      </c>
      <c r="X295" s="49" t="s">
        <v>268</v>
      </c>
      <c r="Y295" s="49">
        <f>'Рейтинговая таблица организаций'!T284</f>
        <v>0</v>
      </c>
      <c r="Z295" s="49">
        <f>'Рейтинговая таблица организаций'!U284</f>
        <v>0</v>
      </c>
      <c r="AA295" s="49" t="str">
        <f>IF('Рейтинговая таблица организаций'!Z284&lt;1,"Отсутствуют условия доступности для инвалидов",(IF('Рейтинговая таблица организаций'!Z284&lt;5,"Количество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5" s="63">
        <f>'Рейтинговая таблица организаций'!Z284</f>
        <v>0</v>
      </c>
      <c r="AC295" s="49">
        <f>IF('Рейтинговая таблица организаций'!Z284&lt;1,0,(IF('Рейтинговая таблица организаций'!Z284&lt;5,20,100)))</f>
        <v>0</v>
      </c>
      <c r="AD295" s="49" t="str">
        <f>IF('Рейтинговая таблица организаций'!AA284&lt;1,"Отсутствуют условия доступности, позволяющие инвалидам получать услуги наравне с другими",(IF('Рейтинговая таблица организаций'!AA284&lt;5,"Количество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5" s="49">
        <f>'Рейтинговая таблица организаций'!AA284</f>
        <v>0</v>
      </c>
      <c r="AF295" s="49">
        <f>IF('Рейтинговая таблица организаций'!AA284&lt;1,0,(IF('Рейтинговая таблица организаций'!AA284&lt;5,20,100)))</f>
        <v>0</v>
      </c>
      <c r="AG295" s="49" t="s">
        <v>269</v>
      </c>
      <c r="AH295" s="49">
        <f>'Рейтинговая таблица организаций'!AB284</f>
        <v>0</v>
      </c>
      <c r="AI295" s="49">
        <f>'Рейтинговая таблица организаций'!AC284</f>
        <v>0</v>
      </c>
      <c r="AJ295" s="49" t="s">
        <v>270</v>
      </c>
      <c r="AK295" s="49">
        <f>'Рейтинговая таблица организаций'!AH284</f>
        <v>0</v>
      </c>
      <c r="AL295" s="49">
        <f>'Рейтинговая таблица организаций'!AI284</f>
        <v>0</v>
      </c>
      <c r="AM295" s="49" t="s">
        <v>271</v>
      </c>
      <c r="AN295" s="49">
        <f>'Рейтинговая таблица организаций'!AJ284</f>
        <v>0</v>
      </c>
      <c r="AO295" s="49">
        <f>'Рейтинговая таблица организаций'!AK284</f>
        <v>0</v>
      </c>
      <c r="AP295" s="49" t="s">
        <v>272</v>
      </c>
      <c r="AQ295" s="49">
        <f>'Рейтинговая таблица организаций'!AL284</f>
        <v>0</v>
      </c>
      <c r="AR295" s="49">
        <f>'Рейтинговая таблица организаций'!AM284</f>
        <v>0</v>
      </c>
      <c r="AS295" s="49" t="s">
        <v>273</v>
      </c>
      <c r="AT295" s="49">
        <f>'Рейтинговая таблица организаций'!AR284</f>
        <v>0</v>
      </c>
      <c r="AU295" s="49">
        <f>'Рейтинговая таблица организаций'!AS284</f>
        <v>0</v>
      </c>
      <c r="AV295" s="49" t="s">
        <v>274</v>
      </c>
      <c r="AW295" s="49">
        <f>'Рейтинговая таблица организаций'!AT284</f>
        <v>0</v>
      </c>
      <c r="AX295" s="49">
        <f>'Рейтинговая таблица организаций'!AU284</f>
        <v>0</v>
      </c>
      <c r="AY295" s="49" t="s">
        <v>275</v>
      </c>
      <c r="AZ295" s="49">
        <f>'Рейтинговая таблица организаций'!AV284</f>
        <v>0</v>
      </c>
      <c r="BA295" s="49">
        <f>'Рейтинговая таблица организаций'!AW284</f>
        <v>0</v>
      </c>
    </row>
    <row r="296" spans="1:53" ht="15.75" x14ac:dyDescent="0.25">
      <c r="A296" s="110">
        <f>Лист1!A284</f>
        <v>0</v>
      </c>
      <c r="B296" s="46">
        <f>'для bus.gov.ru'!B285</f>
        <v>0</v>
      </c>
      <c r="C296" s="46">
        <f>'для bus.gov.ru'!C285</f>
        <v>0</v>
      </c>
      <c r="D296" s="46">
        <f>'для bus.gov.ru'!D285</f>
        <v>0</v>
      </c>
      <c r="E296" s="46">
        <f>'для bus.gov.ru'!E285</f>
        <v>0</v>
      </c>
      <c r="F296" s="47" t="s">
        <v>264</v>
      </c>
      <c r="G296" s="48">
        <f>'Рейтинговая таблица организаций'!D285</f>
        <v>0</v>
      </c>
      <c r="H296" s="48">
        <f>'Рейтинговая таблица организаций'!E285</f>
        <v>0</v>
      </c>
      <c r="I296" s="47" t="s">
        <v>265</v>
      </c>
      <c r="J296" s="48">
        <f>'Рейтинговая таблица организаций'!F285</f>
        <v>0</v>
      </c>
      <c r="K296" s="48">
        <f>'Рейтинговая таблица организаций'!G285</f>
        <v>0</v>
      </c>
      <c r="L296" s="49" t="str">
        <f>IF('Рейтинговая таблица организаций'!H285&lt;1,"Отсутствуют или не функционируют дистанционные способы взаимодействия",(IF('Рейтинговая таблица организаций'!H285&lt;4,"В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6" s="49">
        <f>'Рейтинговая таблица организаций'!H285</f>
        <v>0</v>
      </c>
      <c r="N296" s="49">
        <f>IF('Рейтинговая таблица организаций'!H285&lt;1,0,(IF('Рейтинговая таблица организаций'!H285&lt;4,30,100)))</f>
        <v>0</v>
      </c>
      <c r="O296" s="49" t="s">
        <v>266</v>
      </c>
      <c r="P296" s="49">
        <f>'Рейтинговая таблица организаций'!I285</f>
        <v>0</v>
      </c>
      <c r="Q296" s="49">
        <f>'Рейтинговая таблица организаций'!J285</f>
        <v>0</v>
      </c>
      <c r="R296" s="49" t="s">
        <v>267</v>
      </c>
      <c r="S296" s="49">
        <f>'Рейтинговая таблица организаций'!K285</f>
        <v>0</v>
      </c>
      <c r="T296" s="49">
        <f>'Рейтинговая таблица организаций'!L285</f>
        <v>0</v>
      </c>
      <c r="U296" s="49" t="str">
        <f>IF('Рейтинговая таблица организаций'!Q285&lt;1,"Отсутствуют комфортные условия",(IF('Рейтинговая таблица организаций'!Q285&lt;5,"Количество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6" s="49">
        <f>'Рейтинговая таблица организаций'!Q285</f>
        <v>0</v>
      </c>
      <c r="W296" s="49">
        <f>IF('Рейтинговая таблица организаций'!Q285&lt;1,0,(IF('Рейтинговая таблица организаций'!Q285&lt;4,20,100)))</f>
        <v>0</v>
      </c>
      <c r="X296" s="49" t="s">
        <v>268</v>
      </c>
      <c r="Y296" s="49">
        <f>'Рейтинговая таблица организаций'!T285</f>
        <v>0</v>
      </c>
      <c r="Z296" s="49">
        <f>'Рейтинговая таблица организаций'!U285</f>
        <v>0</v>
      </c>
      <c r="AA296" s="49" t="str">
        <f>IF('Рейтинговая таблица организаций'!Z285&lt;1,"Отсутствуют условия доступности для инвалидов",(IF('Рейтинговая таблица организаций'!Z285&lt;5,"Количество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6" s="63">
        <f>'Рейтинговая таблица организаций'!Z285</f>
        <v>0</v>
      </c>
      <c r="AC296" s="49">
        <f>IF('Рейтинговая таблица организаций'!Z285&lt;1,0,(IF('Рейтинговая таблица организаций'!Z285&lt;5,20,100)))</f>
        <v>0</v>
      </c>
      <c r="AD296" s="49" t="str">
        <f>IF('Рейтинговая таблица организаций'!AA285&lt;1,"Отсутствуют условия доступности, позволяющие инвалидам получать услуги наравне с другими",(IF('Рейтинговая таблица организаций'!AA285&lt;5,"Количество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6" s="49">
        <f>'Рейтинговая таблица организаций'!AA285</f>
        <v>0</v>
      </c>
      <c r="AF296" s="49">
        <f>IF('Рейтинговая таблица организаций'!AA285&lt;1,0,(IF('Рейтинговая таблица организаций'!AA285&lt;5,20,100)))</f>
        <v>0</v>
      </c>
      <c r="AG296" s="49" t="s">
        <v>269</v>
      </c>
      <c r="AH296" s="49">
        <f>'Рейтинговая таблица организаций'!AB285</f>
        <v>0</v>
      </c>
      <c r="AI296" s="49">
        <f>'Рейтинговая таблица организаций'!AC285</f>
        <v>0</v>
      </c>
      <c r="AJ296" s="49" t="s">
        <v>270</v>
      </c>
      <c r="AK296" s="49">
        <f>'Рейтинговая таблица организаций'!AH285</f>
        <v>0</v>
      </c>
      <c r="AL296" s="49">
        <f>'Рейтинговая таблица организаций'!AI285</f>
        <v>0</v>
      </c>
      <c r="AM296" s="49" t="s">
        <v>271</v>
      </c>
      <c r="AN296" s="49">
        <f>'Рейтинговая таблица организаций'!AJ285</f>
        <v>0</v>
      </c>
      <c r="AO296" s="49">
        <f>'Рейтинговая таблица организаций'!AK285</f>
        <v>0</v>
      </c>
      <c r="AP296" s="49" t="s">
        <v>272</v>
      </c>
      <c r="AQ296" s="49">
        <f>'Рейтинговая таблица организаций'!AL285</f>
        <v>0</v>
      </c>
      <c r="AR296" s="49">
        <f>'Рейтинговая таблица организаций'!AM285</f>
        <v>0</v>
      </c>
      <c r="AS296" s="49" t="s">
        <v>273</v>
      </c>
      <c r="AT296" s="49">
        <f>'Рейтинговая таблица организаций'!AR285</f>
        <v>0</v>
      </c>
      <c r="AU296" s="49">
        <f>'Рейтинговая таблица организаций'!AS285</f>
        <v>0</v>
      </c>
      <c r="AV296" s="49" t="s">
        <v>274</v>
      </c>
      <c r="AW296" s="49">
        <f>'Рейтинговая таблица организаций'!AT285</f>
        <v>0</v>
      </c>
      <c r="AX296" s="49">
        <f>'Рейтинговая таблица организаций'!AU285</f>
        <v>0</v>
      </c>
      <c r="AY296" s="49" t="s">
        <v>275</v>
      </c>
      <c r="AZ296" s="49">
        <f>'Рейтинговая таблица организаций'!AV285</f>
        <v>0</v>
      </c>
      <c r="BA296" s="49">
        <f>'Рейтинговая таблица организаций'!AW285</f>
        <v>0</v>
      </c>
    </row>
    <row r="297" spans="1:53" ht="15.75" x14ac:dyDescent="0.25">
      <c r="A297" s="110">
        <f>Лист1!A285</f>
        <v>0</v>
      </c>
      <c r="B297" s="46">
        <f>'для bus.gov.ru'!B286</f>
        <v>0</v>
      </c>
      <c r="C297" s="46">
        <f>'для bus.gov.ru'!C286</f>
        <v>0</v>
      </c>
      <c r="D297" s="46">
        <f>'для bus.gov.ru'!D286</f>
        <v>0</v>
      </c>
      <c r="E297" s="46">
        <f>'для bus.gov.ru'!E286</f>
        <v>0</v>
      </c>
      <c r="F297" s="47" t="s">
        <v>264</v>
      </c>
      <c r="G297" s="48">
        <f>'Рейтинговая таблица организаций'!D286</f>
        <v>0</v>
      </c>
      <c r="H297" s="48">
        <f>'Рейтинговая таблица организаций'!E286</f>
        <v>0</v>
      </c>
      <c r="I297" s="47" t="s">
        <v>265</v>
      </c>
      <c r="J297" s="48">
        <f>'Рейтинговая таблица организаций'!F286</f>
        <v>0</v>
      </c>
      <c r="K297" s="48">
        <f>'Рейтинговая таблица организаций'!G286</f>
        <v>0</v>
      </c>
      <c r="L297" s="49" t="str">
        <f>IF('Рейтинговая таблица организаций'!H286&lt;1,"Отсутствуют или не функционируют дистанционные способы взаимодействия",(IF('Рейтинговая таблица организаций'!H286&lt;4,"В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7" s="49">
        <f>'Рейтинговая таблица организаций'!H286</f>
        <v>0</v>
      </c>
      <c r="N297" s="49">
        <f>IF('Рейтинговая таблица организаций'!H286&lt;1,0,(IF('Рейтинговая таблица организаций'!H286&lt;4,30,100)))</f>
        <v>0</v>
      </c>
      <c r="O297" s="49" t="s">
        <v>266</v>
      </c>
      <c r="P297" s="49">
        <f>'Рейтинговая таблица организаций'!I286</f>
        <v>0</v>
      </c>
      <c r="Q297" s="49">
        <f>'Рейтинговая таблица организаций'!J286</f>
        <v>0</v>
      </c>
      <c r="R297" s="49" t="s">
        <v>267</v>
      </c>
      <c r="S297" s="49">
        <f>'Рейтинговая таблица организаций'!K286</f>
        <v>0</v>
      </c>
      <c r="T297" s="49">
        <f>'Рейтинговая таблица организаций'!L286</f>
        <v>0</v>
      </c>
      <c r="U297" s="49" t="str">
        <f>IF('Рейтинговая таблица организаций'!Q286&lt;1,"Отсутствуют комфортные условия",(IF('Рейтинговая таблица организаций'!Q286&lt;5,"Количество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7" s="49">
        <f>'Рейтинговая таблица организаций'!Q286</f>
        <v>0</v>
      </c>
      <c r="W297" s="49">
        <f>IF('Рейтинговая таблица организаций'!Q286&lt;1,0,(IF('Рейтинговая таблица организаций'!Q286&lt;4,20,100)))</f>
        <v>0</v>
      </c>
      <c r="X297" s="49" t="s">
        <v>268</v>
      </c>
      <c r="Y297" s="49">
        <f>'Рейтинговая таблица организаций'!T286</f>
        <v>0</v>
      </c>
      <c r="Z297" s="49">
        <f>'Рейтинговая таблица организаций'!U286</f>
        <v>0</v>
      </c>
      <c r="AA297" s="49" t="str">
        <f>IF('Рейтинговая таблица организаций'!Z286&lt;1,"Отсутствуют условия доступности для инвалидов",(IF('Рейтинговая таблица организаций'!Z286&lt;5,"Количество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7" s="63">
        <f>'Рейтинговая таблица организаций'!Z286</f>
        <v>0</v>
      </c>
      <c r="AC297" s="49">
        <f>IF('Рейтинговая таблица организаций'!Z286&lt;1,0,(IF('Рейтинговая таблица организаций'!Z286&lt;5,20,100)))</f>
        <v>0</v>
      </c>
      <c r="AD297" s="49" t="str">
        <f>IF('Рейтинговая таблица организаций'!AA286&lt;1,"Отсутствуют условия доступности, позволяющие инвалидам получать услуги наравне с другими",(IF('Рейтинговая таблица организаций'!AA286&lt;5,"Количество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7" s="49">
        <f>'Рейтинговая таблица организаций'!AA286</f>
        <v>0</v>
      </c>
      <c r="AF297" s="49">
        <f>IF('Рейтинговая таблица организаций'!AA286&lt;1,0,(IF('Рейтинговая таблица организаций'!AA286&lt;5,20,100)))</f>
        <v>0</v>
      </c>
      <c r="AG297" s="49" t="s">
        <v>269</v>
      </c>
      <c r="AH297" s="49">
        <f>'Рейтинговая таблица организаций'!AB286</f>
        <v>0</v>
      </c>
      <c r="AI297" s="49">
        <f>'Рейтинговая таблица организаций'!AC286</f>
        <v>0</v>
      </c>
      <c r="AJ297" s="49" t="s">
        <v>270</v>
      </c>
      <c r="AK297" s="49">
        <f>'Рейтинговая таблица организаций'!AH286</f>
        <v>0</v>
      </c>
      <c r="AL297" s="49">
        <f>'Рейтинговая таблица организаций'!AI286</f>
        <v>0</v>
      </c>
      <c r="AM297" s="49" t="s">
        <v>271</v>
      </c>
      <c r="AN297" s="49">
        <f>'Рейтинговая таблица организаций'!AJ286</f>
        <v>0</v>
      </c>
      <c r="AO297" s="49">
        <f>'Рейтинговая таблица организаций'!AK286</f>
        <v>0</v>
      </c>
      <c r="AP297" s="49" t="s">
        <v>272</v>
      </c>
      <c r="AQ297" s="49">
        <f>'Рейтинговая таблица организаций'!AL286</f>
        <v>0</v>
      </c>
      <c r="AR297" s="49">
        <f>'Рейтинговая таблица организаций'!AM286</f>
        <v>0</v>
      </c>
      <c r="AS297" s="49" t="s">
        <v>273</v>
      </c>
      <c r="AT297" s="49">
        <f>'Рейтинговая таблица организаций'!AR286</f>
        <v>0</v>
      </c>
      <c r="AU297" s="49">
        <f>'Рейтинговая таблица организаций'!AS286</f>
        <v>0</v>
      </c>
      <c r="AV297" s="49" t="s">
        <v>274</v>
      </c>
      <c r="AW297" s="49">
        <f>'Рейтинговая таблица организаций'!AT286</f>
        <v>0</v>
      </c>
      <c r="AX297" s="49">
        <f>'Рейтинговая таблица организаций'!AU286</f>
        <v>0</v>
      </c>
      <c r="AY297" s="49" t="s">
        <v>275</v>
      </c>
      <c r="AZ297" s="49">
        <f>'Рейтинговая таблица организаций'!AV286</f>
        <v>0</v>
      </c>
      <c r="BA297" s="49">
        <f>'Рейтинговая таблица организаций'!AW286</f>
        <v>0</v>
      </c>
    </row>
    <row r="298" spans="1:53" ht="15.75" x14ac:dyDescent="0.25">
      <c r="A298" s="110">
        <f>Лист1!A286</f>
        <v>0</v>
      </c>
      <c r="B298" s="46">
        <f>'для bus.gov.ru'!B287</f>
        <v>0</v>
      </c>
      <c r="C298" s="46">
        <f>'для bus.gov.ru'!C287</f>
        <v>0</v>
      </c>
      <c r="D298" s="46">
        <f>'для bus.gov.ru'!D287</f>
        <v>0</v>
      </c>
      <c r="E298" s="46">
        <f>'для bus.gov.ru'!E287</f>
        <v>0</v>
      </c>
      <c r="F298" s="47" t="s">
        <v>264</v>
      </c>
      <c r="G298" s="48">
        <f>'Рейтинговая таблица организаций'!D287</f>
        <v>0</v>
      </c>
      <c r="H298" s="48">
        <f>'Рейтинговая таблица организаций'!E287</f>
        <v>0</v>
      </c>
      <c r="I298" s="47" t="s">
        <v>265</v>
      </c>
      <c r="J298" s="48">
        <f>'Рейтинговая таблица организаций'!F287</f>
        <v>0</v>
      </c>
      <c r="K298" s="48">
        <f>'Рейтинговая таблица организаций'!G287</f>
        <v>0</v>
      </c>
      <c r="L298" s="49" t="str">
        <f>IF('Рейтинговая таблица организаций'!H287&lt;1,"Отсутствуют или не функционируют дистанционные способы взаимодействия",(IF('Рейтинговая таблица организаций'!H287&lt;4,"В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8" s="49">
        <f>'Рейтинговая таблица организаций'!H287</f>
        <v>0</v>
      </c>
      <c r="N298" s="49">
        <f>IF('Рейтинговая таблица организаций'!H287&lt;1,0,(IF('Рейтинговая таблица организаций'!H287&lt;4,30,100)))</f>
        <v>0</v>
      </c>
      <c r="O298" s="49" t="s">
        <v>266</v>
      </c>
      <c r="P298" s="49">
        <f>'Рейтинговая таблица организаций'!I287</f>
        <v>0</v>
      </c>
      <c r="Q298" s="49">
        <f>'Рейтинговая таблица организаций'!J287</f>
        <v>0</v>
      </c>
      <c r="R298" s="49" t="s">
        <v>267</v>
      </c>
      <c r="S298" s="49">
        <f>'Рейтинговая таблица организаций'!K287</f>
        <v>0</v>
      </c>
      <c r="T298" s="49">
        <f>'Рейтинговая таблица организаций'!L287</f>
        <v>0</v>
      </c>
      <c r="U298" s="49" t="str">
        <f>IF('Рейтинговая таблица организаций'!Q287&lt;1,"Отсутствуют комфортные условия",(IF('Рейтинговая таблица организаций'!Q287&lt;5,"Количество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8" s="49">
        <f>'Рейтинговая таблица организаций'!Q287</f>
        <v>0</v>
      </c>
      <c r="W298" s="49">
        <f>IF('Рейтинговая таблица организаций'!Q287&lt;1,0,(IF('Рейтинговая таблица организаций'!Q287&lt;4,20,100)))</f>
        <v>0</v>
      </c>
      <c r="X298" s="49" t="s">
        <v>268</v>
      </c>
      <c r="Y298" s="49">
        <f>'Рейтинговая таблица организаций'!T287</f>
        <v>0</v>
      </c>
      <c r="Z298" s="49">
        <f>'Рейтинговая таблица организаций'!U287</f>
        <v>0</v>
      </c>
      <c r="AA298" s="49" t="str">
        <f>IF('Рейтинговая таблица организаций'!Z287&lt;1,"Отсутствуют условия доступности для инвалидов",(IF('Рейтинговая таблица организаций'!Z287&lt;5,"Количество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8" s="63">
        <f>'Рейтинговая таблица организаций'!Z287</f>
        <v>0</v>
      </c>
      <c r="AC298" s="49">
        <f>IF('Рейтинговая таблица организаций'!Z287&lt;1,0,(IF('Рейтинговая таблица организаций'!Z287&lt;5,20,100)))</f>
        <v>0</v>
      </c>
      <c r="AD298" s="49" t="str">
        <f>IF('Рейтинговая таблица организаций'!AA287&lt;1,"Отсутствуют условия доступности, позволяющие инвалидам получать услуги наравне с другими",(IF('Рейтинговая таблица организаций'!AA287&lt;5,"Количество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8" s="49">
        <f>'Рейтинговая таблица организаций'!AA287</f>
        <v>0</v>
      </c>
      <c r="AF298" s="49">
        <f>IF('Рейтинговая таблица организаций'!AA287&lt;1,0,(IF('Рейтинговая таблица организаций'!AA287&lt;5,20,100)))</f>
        <v>0</v>
      </c>
      <c r="AG298" s="49" t="s">
        <v>269</v>
      </c>
      <c r="AH298" s="49">
        <f>'Рейтинговая таблица организаций'!AB287</f>
        <v>0</v>
      </c>
      <c r="AI298" s="49">
        <f>'Рейтинговая таблица организаций'!AC287</f>
        <v>0</v>
      </c>
      <c r="AJ298" s="49" t="s">
        <v>270</v>
      </c>
      <c r="AK298" s="49">
        <f>'Рейтинговая таблица организаций'!AH287</f>
        <v>0</v>
      </c>
      <c r="AL298" s="49">
        <f>'Рейтинговая таблица организаций'!AI287</f>
        <v>0</v>
      </c>
      <c r="AM298" s="49" t="s">
        <v>271</v>
      </c>
      <c r="AN298" s="49">
        <f>'Рейтинговая таблица организаций'!AJ287</f>
        <v>0</v>
      </c>
      <c r="AO298" s="49">
        <f>'Рейтинговая таблица организаций'!AK287</f>
        <v>0</v>
      </c>
      <c r="AP298" s="49" t="s">
        <v>272</v>
      </c>
      <c r="AQ298" s="49">
        <f>'Рейтинговая таблица организаций'!AL287</f>
        <v>0</v>
      </c>
      <c r="AR298" s="49">
        <f>'Рейтинговая таблица организаций'!AM287</f>
        <v>0</v>
      </c>
      <c r="AS298" s="49" t="s">
        <v>273</v>
      </c>
      <c r="AT298" s="49">
        <f>'Рейтинговая таблица организаций'!AR287</f>
        <v>0</v>
      </c>
      <c r="AU298" s="49">
        <f>'Рейтинговая таблица организаций'!AS287</f>
        <v>0</v>
      </c>
      <c r="AV298" s="49" t="s">
        <v>274</v>
      </c>
      <c r="AW298" s="49">
        <f>'Рейтинговая таблица организаций'!AT287</f>
        <v>0</v>
      </c>
      <c r="AX298" s="49">
        <f>'Рейтинговая таблица организаций'!AU287</f>
        <v>0</v>
      </c>
      <c r="AY298" s="49" t="s">
        <v>275</v>
      </c>
      <c r="AZ298" s="49">
        <f>'Рейтинговая таблица организаций'!AV287</f>
        <v>0</v>
      </c>
      <c r="BA298" s="49">
        <f>'Рейтинговая таблица организаций'!AW287</f>
        <v>0</v>
      </c>
    </row>
    <row r="299" spans="1:53" ht="15.75" x14ac:dyDescent="0.25">
      <c r="A299" s="110">
        <f>Лист1!A287</f>
        <v>0</v>
      </c>
      <c r="B299" s="46">
        <f>'для bus.gov.ru'!B288</f>
        <v>0</v>
      </c>
      <c r="C299" s="46">
        <f>'для bus.gov.ru'!C288</f>
        <v>0</v>
      </c>
      <c r="D299" s="46">
        <f>'для bus.gov.ru'!D288</f>
        <v>0</v>
      </c>
      <c r="E299" s="46">
        <f>'для bus.gov.ru'!E288</f>
        <v>0</v>
      </c>
      <c r="F299" s="47" t="s">
        <v>264</v>
      </c>
      <c r="G299" s="48">
        <f>'Рейтинговая таблица организаций'!D288</f>
        <v>0</v>
      </c>
      <c r="H299" s="48">
        <f>'Рейтинговая таблица организаций'!E288</f>
        <v>0</v>
      </c>
      <c r="I299" s="47" t="s">
        <v>265</v>
      </c>
      <c r="J299" s="48">
        <f>'Рейтинговая таблица организаций'!F288</f>
        <v>0</v>
      </c>
      <c r="K299" s="48">
        <f>'Рейтинговая таблица организаций'!G288</f>
        <v>0</v>
      </c>
      <c r="L299" s="49" t="str">
        <f>IF('Рейтинговая таблица организаций'!H288&lt;1,"Отсутствуют или не функционируют дистанционные способы взаимодействия",(IF('Рейтинговая таблица организаций'!H288&lt;4,"В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299" s="49">
        <f>'Рейтинговая таблица организаций'!H288</f>
        <v>0</v>
      </c>
      <c r="N299" s="49">
        <f>IF('Рейтинговая таблица организаций'!H288&lt;1,0,(IF('Рейтинговая таблица организаций'!H288&lt;4,30,100)))</f>
        <v>0</v>
      </c>
      <c r="O299" s="49" t="s">
        <v>266</v>
      </c>
      <c r="P299" s="49">
        <f>'Рейтинговая таблица организаций'!I288</f>
        <v>0</v>
      </c>
      <c r="Q299" s="49">
        <f>'Рейтинговая таблица организаций'!J288</f>
        <v>0</v>
      </c>
      <c r="R299" s="49" t="s">
        <v>267</v>
      </c>
      <c r="S299" s="49">
        <f>'Рейтинговая таблица организаций'!K288</f>
        <v>0</v>
      </c>
      <c r="T299" s="49">
        <f>'Рейтинговая таблица организаций'!L288</f>
        <v>0</v>
      </c>
      <c r="U299" s="49" t="str">
        <f>IF('Рейтинговая таблица организаций'!Q288&lt;1,"Отсутствуют комфортные условия",(IF('Рейтинговая таблица организаций'!Q288&lt;5,"Количество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299" s="49">
        <f>'Рейтинговая таблица организаций'!Q288</f>
        <v>0</v>
      </c>
      <c r="W299" s="49">
        <f>IF('Рейтинговая таблица организаций'!Q288&lt;1,0,(IF('Рейтинговая таблица организаций'!Q288&lt;4,20,100)))</f>
        <v>0</v>
      </c>
      <c r="X299" s="49" t="s">
        <v>268</v>
      </c>
      <c r="Y299" s="49">
        <f>'Рейтинговая таблица организаций'!T288</f>
        <v>0</v>
      </c>
      <c r="Z299" s="49">
        <f>'Рейтинговая таблица организаций'!U288</f>
        <v>0</v>
      </c>
      <c r="AA299" s="49" t="str">
        <f>IF('Рейтинговая таблица организаций'!Z288&lt;1,"Отсутствуют условия доступности для инвалидов",(IF('Рейтинговая таблица организаций'!Z288&lt;5,"Количество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299" s="63">
        <f>'Рейтинговая таблица организаций'!Z288</f>
        <v>0</v>
      </c>
      <c r="AC299" s="49">
        <f>IF('Рейтинговая таблица организаций'!Z288&lt;1,0,(IF('Рейтинговая таблица организаций'!Z288&lt;5,20,100)))</f>
        <v>0</v>
      </c>
      <c r="AD299" s="49" t="str">
        <f>IF('Рейтинговая таблица организаций'!AA288&lt;1,"Отсутствуют условия доступности, позволяющие инвалидам получать услуги наравне с другими",(IF('Рейтинговая таблица организаций'!AA288&lt;5,"Количество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299" s="49">
        <f>'Рейтинговая таблица организаций'!AA288</f>
        <v>0</v>
      </c>
      <c r="AF299" s="49">
        <f>IF('Рейтинговая таблица организаций'!AA288&lt;1,0,(IF('Рейтинговая таблица организаций'!AA288&lt;5,20,100)))</f>
        <v>0</v>
      </c>
      <c r="AG299" s="49" t="s">
        <v>269</v>
      </c>
      <c r="AH299" s="49">
        <f>'Рейтинговая таблица организаций'!AB288</f>
        <v>0</v>
      </c>
      <c r="AI299" s="49">
        <f>'Рейтинговая таблица организаций'!AC288</f>
        <v>0</v>
      </c>
      <c r="AJ299" s="49" t="s">
        <v>270</v>
      </c>
      <c r="AK299" s="49">
        <f>'Рейтинговая таблица организаций'!AH288</f>
        <v>0</v>
      </c>
      <c r="AL299" s="49">
        <f>'Рейтинговая таблица организаций'!AI288</f>
        <v>0</v>
      </c>
      <c r="AM299" s="49" t="s">
        <v>271</v>
      </c>
      <c r="AN299" s="49">
        <f>'Рейтинговая таблица организаций'!AJ288</f>
        <v>0</v>
      </c>
      <c r="AO299" s="49">
        <f>'Рейтинговая таблица организаций'!AK288</f>
        <v>0</v>
      </c>
      <c r="AP299" s="49" t="s">
        <v>272</v>
      </c>
      <c r="AQ299" s="49">
        <f>'Рейтинговая таблица организаций'!AL288</f>
        <v>0</v>
      </c>
      <c r="AR299" s="49">
        <f>'Рейтинговая таблица организаций'!AM288</f>
        <v>0</v>
      </c>
      <c r="AS299" s="49" t="s">
        <v>273</v>
      </c>
      <c r="AT299" s="49">
        <f>'Рейтинговая таблица организаций'!AR288</f>
        <v>0</v>
      </c>
      <c r="AU299" s="49">
        <f>'Рейтинговая таблица организаций'!AS288</f>
        <v>0</v>
      </c>
      <c r="AV299" s="49" t="s">
        <v>274</v>
      </c>
      <c r="AW299" s="49">
        <f>'Рейтинговая таблица организаций'!AT288</f>
        <v>0</v>
      </c>
      <c r="AX299" s="49">
        <f>'Рейтинговая таблица организаций'!AU288</f>
        <v>0</v>
      </c>
      <c r="AY299" s="49" t="s">
        <v>275</v>
      </c>
      <c r="AZ299" s="49">
        <f>'Рейтинговая таблица организаций'!AV288</f>
        <v>0</v>
      </c>
      <c r="BA299" s="49">
        <f>'Рейтинговая таблица организаций'!AW288</f>
        <v>0</v>
      </c>
    </row>
    <row r="300" spans="1:53" ht="15.75" x14ac:dyDescent="0.25">
      <c r="A300" s="110">
        <f>Лист1!A288</f>
        <v>0</v>
      </c>
      <c r="B300" s="46">
        <f>'для bus.gov.ru'!B289</f>
        <v>0</v>
      </c>
      <c r="C300" s="46">
        <f>'для bus.gov.ru'!C289</f>
        <v>0</v>
      </c>
      <c r="D300" s="46">
        <f>'для bus.gov.ru'!D289</f>
        <v>0</v>
      </c>
      <c r="E300" s="46">
        <f>'для bus.gov.ru'!E289</f>
        <v>0</v>
      </c>
      <c r="F300" s="47" t="s">
        <v>264</v>
      </c>
      <c r="G300" s="48">
        <f>'Рейтинговая таблица организаций'!D289</f>
        <v>0</v>
      </c>
      <c r="H300" s="48">
        <f>'Рейтинговая таблица организаций'!E289</f>
        <v>0</v>
      </c>
      <c r="I300" s="47" t="s">
        <v>265</v>
      </c>
      <c r="J300" s="48">
        <f>'Рейтинговая таблица организаций'!F289</f>
        <v>0</v>
      </c>
      <c r="K300" s="48">
        <f>'Рейтинговая таблица организаций'!G289</f>
        <v>0</v>
      </c>
      <c r="L300" s="49" t="str">
        <f>IF('Рейтинговая таблица организаций'!H289&lt;1,"Отсутствуют или не функционируют дистанционные способы взаимодействия",(IF('Рейтинговая таблица организаций'!H289&lt;4,"В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0" s="49">
        <f>'Рейтинговая таблица организаций'!H289</f>
        <v>0</v>
      </c>
      <c r="N300" s="49">
        <f>IF('Рейтинговая таблица организаций'!H289&lt;1,0,(IF('Рейтинговая таблица организаций'!H289&lt;4,30,100)))</f>
        <v>0</v>
      </c>
      <c r="O300" s="49" t="s">
        <v>266</v>
      </c>
      <c r="P300" s="49">
        <f>'Рейтинговая таблица организаций'!I289</f>
        <v>0</v>
      </c>
      <c r="Q300" s="49">
        <f>'Рейтинговая таблица организаций'!J289</f>
        <v>0</v>
      </c>
      <c r="R300" s="49" t="s">
        <v>267</v>
      </c>
      <c r="S300" s="49">
        <f>'Рейтинговая таблица организаций'!K289</f>
        <v>0</v>
      </c>
      <c r="T300" s="49">
        <f>'Рейтинговая таблица организаций'!L289</f>
        <v>0</v>
      </c>
      <c r="U300" s="49" t="str">
        <f>IF('Рейтинговая таблица организаций'!Q289&lt;1,"Отсутствуют комфортные условия",(IF('Рейтинговая таблица организаций'!Q289&lt;5,"Количество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0" s="49">
        <f>'Рейтинговая таблица организаций'!Q289</f>
        <v>0</v>
      </c>
      <c r="W300" s="49">
        <f>IF('Рейтинговая таблица организаций'!Q289&lt;1,0,(IF('Рейтинговая таблица организаций'!Q289&lt;4,20,100)))</f>
        <v>0</v>
      </c>
      <c r="X300" s="49" t="s">
        <v>268</v>
      </c>
      <c r="Y300" s="49">
        <f>'Рейтинговая таблица организаций'!T289</f>
        <v>0</v>
      </c>
      <c r="Z300" s="49">
        <f>'Рейтинговая таблица организаций'!U289</f>
        <v>0</v>
      </c>
      <c r="AA300" s="49" t="str">
        <f>IF('Рейтинговая таблица организаций'!Z289&lt;1,"Отсутствуют условия доступности для инвалидов",(IF('Рейтинговая таблица организаций'!Z289&lt;5,"Количество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0" s="63">
        <f>'Рейтинговая таблица организаций'!Z289</f>
        <v>0</v>
      </c>
      <c r="AC300" s="49">
        <f>IF('Рейтинговая таблица организаций'!Z289&lt;1,0,(IF('Рейтинговая таблица организаций'!Z289&lt;5,20,100)))</f>
        <v>0</v>
      </c>
      <c r="AD300" s="49" t="str">
        <f>IF('Рейтинговая таблица организаций'!AA289&lt;1,"Отсутствуют условия доступности, позволяющие инвалидам получать услуги наравне с другими",(IF('Рейтинговая таблица организаций'!AA289&lt;5,"Количество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0" s="49">
        <f>'Рейтинговая таблица организаций'!AA289</f>
        <v>0</v>
      </c>
      <c r="AF300" s="49">
        <f>IF('Рейтинговая таблица организаций'!AA289&lt;1,0,(IF('Рейтинговая таблица организаций'!AA289&lt;5,20,100)))</f>
        <v>0</v>
      </c>
      <c r="AG300" s="49" t="s">
        <v>269</v>
      </c>
      <c r="AH300" s="49">
        <f>'Рейтинговая таблица организаций'!AB289</f>
        <v>0</v>
      </c>
      <c r="AI300" s="49">
        <f>'Рейтинговая таблица организаций'!AC289</f>
        <v>0</v>
      </c>
      <c r="AJ300" s="49" t="s">
        <v>270</v>
      </c>
      <c r="AK300" s="49">
        <f>'Рейтинговая таблица организаций'!AH289</f>
        <v>0</v>
      </c>
      <c r="AL300" s="49">
        <f>'Рейтинговая таблица организаций'!AI289</f>
        <v>0</v>
      </c>
      <c r="AM300" s="49" t="s">
        <v>271</v>
      </c>
      <c r="AN300" s="49">
        <f>'Рейтинговая таблица организаций'!AJ289</f>
        <v>0</v>
      </c>
      <c r="AO300" s="49">
        <f>'Рейтинговая таблица организаций'!AK289</f>
        <v>0</v>
      </c>
      <c r="AP300" s="49" t="s">
        <v>272</v>
      </c>
      <c r="AQ300" s="49">
        <f>'Рейтинговая таблица организаций'!AL289</f>
        <v>0</v>
      </c>
      <c r="AR300" s="49">
        <f>'Рейтинговая таблица организаций'!AM289</f>
        <v>0</v>
      </c>
      <c r="AS300" s="49" t="s">
        <v>273</v>
      </c>
      <c r="AT300" s="49">
        <f>'Рейтинговая таблица организаций'!AR289</f>
        <v>0</v>
      </c>
      <c r="AU300" s="49">
        <f>'Рейтинговая таблица организаций'!AS289</f>
        <v>0</v>
      </c>
      <c r="AV300" s="49" t="s">
        <v>274</v>
      </c>
      <c r="AW300" s="49">
        <f>'Рейтинговая таблица организаций'!AT289</f>
        <v>0</v>
      </c>
      <c r="AX300" s="49">
        <f>'Рейтинговая таблица организаций'!AU289</f>
        <v>0</v>
      </c>
      <c r="AY300" s="49" t="s">
        <v>275</v>
      </c>
      <c r="AZ300" s="49">
        <f>'Рейтинговая таблица организаций'!AV289</f>
        <v>0</v>
      </c>
      <c r="BA300" s="49">
        <f>'Рейтинговая таблица организаций'!AW289</f>
        <v>0</v>
      </c>
    </row>
    <row r="301" spans="1:53" ht="15.75" x14ac:dyDescent="0.25">
      <c r="A301" s="110">
        <f>Лист1!A289</f>
        <v>0</v>
      </c>
      <c r="B301" s="46">
        <f>'для bus.gov.ru'!B290</f>
        <v>0</v>
      </c>
      <c r="C301" s="46">
        <f>'для bus.gov.ru'!C290</f>
        <v>0</v>
      </c>
      <c r="D301" s="46">
        <f>'для bus.gov.ru'!D290</f>
        <v>0</v>
      </c>
      <c r="E301" s="46">
        <f>'для bus.gov.ru'!E290</f>
        <v>0</v>
      </c>
      <c r="F301" s="47" t="s">
        <v>264</v>
      </c>
      <c r="G301" s="48">
        <f>'Рейтинговая таблица организаций'!D290</f>
        <v>0</v>
      </c>
      <c r="H301" s="48">
        <f>'Рейтинговая таблица организаций'!E290</f>
        <v>0</v>
      </c>
      <c r="I301" s="47" t="s">
        <v>265</v>
      </c>
      <c r="J301" s="48">
        <f>'Рейтинговая таблица организаций'!F290</f>
        <v>0</v>
      </c>
      <c r="K301" s="48">
        <f>'Рейтинговая таблица организаций'!G290</f>
        <v>0</v>
      </c>
      <c r="L301" s="49" t="str">
        <f>IF('Рейтинговая таблица организаций'!H290&lt;1,"Отсутствуют или не функционируют дистанционные способы взаимодействия",(IF('Рейтинговая таблица организаций'!H290&lt;4,"В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1" s="49">
        <f>'Рейтинговая таблица организаций'!H290</f>
        <v>0</v>
      </c>
      <c r="N301" s="49">
        <f>IF('Рейтинговая таблица организаций'!H290&lt;1,0,(IF('Рейтинговая таблица организаций'!H290&lt;4,30,100)))</f>
        <v>0</v>
      </c>
      <c r="O301" s="49" t="s">
        <v>266</v>
      </c>
      <c r="P301" s="49">
        <f>'Рейтинговая таблица организаций'!I290</f>
        <v>0</v>
      </c>
      <c r="Q301" s="49">
        <f>'Рейтинговая таблица организаций'!J290</f>
        <v>0</v>
      </c>
      <c r="R301" s="49" t="s">
        <v>267</v>
      </c>
      <c r="S301" s="49">
        <f>'Рейтинговая таблица организаций'!K290</f>
        <v>0</v>
      </c>
      <c r="T301" s="49">
        <f>'Рейтинговая таблица организаций'!L290</f>
        <v>0</v>
      </c>
      <c r="U301" s="49" t="str">
        <f>IF('Рейтинговая таблица организаций'!Q290&lt;1,"Отсутствуют комфортные условия",(IF('Рейтинговая таблица организаций'!Q290&lt;5,"Количество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1" s="49">
        <f>'Рейтинговая таблица организаций'!Q290</f>
        <v>0</v>
      </c>
      <c r="W301" s="49">
        <f>IF('Рейтинговая таблица организаций'!Q290&lt;1,0,(IF('Рейтинговая таблица организаций'!Q290&lt;4,20,100)))</f>
        <v>0</v>
      </c>
      <c r="X301" s="49" t="s">
        <v>268</v>
      </c>
      <c r="Y301" s="49">
        <f>'Рейтинговая таблица организаций'!T290</f>
        <v>0</v>
      </c>
      <c r="Z301" s="49">
        <f>'Рейтинговая таблица организаций'!U290</f>
        <v>0</v>
      </c>
      <c r="AA301" s="49" t="str">
        <f>IF('Рейтинговая таблица организаций'!Z290&lt;1,"Отсутствуют условия доступности для инвалидов",(IF('Рейтинговая таблица организаций'!Z290&lt;5,"Количество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1" s="63">
        <f>'Рейтинговая таблица организаций'!Z290</f>
        <v>0</v>
      </c>
      <c r="AC301" s="49">
        <f>IF('Рейтинговая таблица организаций'!Z290&lt;1,0,(IF('Рейтинговая таблица организаций'!Z290&lt;5,20,100)))</f>
        <v>0</v>
      </c>
      <c r="AD301" s="49" t="str">
        <f>IF('Рейтинговая таблица организаций'!AA290&lt;1,"Отсутствуют условия доступности, позволяющие инвалидам получать услуги наравне с другими",(IF('Рейтинговая таблица организаций'!AA290&lt;5,"Количество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1" s="49">
        <f>'Рейтинговая таблица организаций'!AA290</f>
        <v>0</v>
      </c>
      <c r="AF301" s="49">
        <f>IF('Рейтинговая таблица организаций'!AA290&lt;1,0,(IF('Рейтинговая таблица организаций'!AA290&lt;5,20,100)))</f>
        <v>0</v>
      </c>
      <c r="AG301" s="49" t="s">
        <v>269</v>
      </c>
      <c r="AH301" s="49">
        <f>'Рейтинговая таблица организаций'!AB290</f>
        <v>0</v>
      </c>
      <c r="AI301" s="49">
        <f>'Рейтинговая таблица организаций'!AC290</f>
        <v>0</v>
      </c>
      <c r="AJ301" s="49" t="s">
        <v>270</v>
      </c>
      <c r="AK301" s="49">
        <f>'Рейтинговая таблица организаций'!AH290</f>
        <v>0</v>
      </c>
      <c r="AL301" s="49">
        <f>'Рейтинговая таблица организаций'!AI290</f>
        <v>0</v>
      </c>
      <c r="AM301" s="49" t="s">
        <v>271</v>
      </c>
      <c r="AN301" s="49">
        <f>'Рейтинговая таблица организаций'!AJ290</f>
        <v>0</v>
      </c>
      <c r="AO301" s="49">
        <f>'Рейтинговая таблица организаций'!AK290</f>
        <v>0</v>
      </c>
      <c r="AP301" s="49" t="s">
        <v>272</v>
      </c>
      <c r="AQ301" s="49">
        <f>'Рейтинговая таблица организаций'!AL290</f>
        <v>0</v>
      </c>
      <c r="AR301" s="49">
        <f>'Рейтинговая таблица организаций'!AM290</f>
        <v>0</v>
      </c>
      <c r="AS301" s="49" t="s">
        <v>273</v>
      </c>
      <c r="AT301" s="49">
        <f>'Рейтинговая таблица организаций'!AR290</f>
        <v>0</v>
      </c>
      <c r="AU301" s="49">
        <f>'Рейтинговая таблица организаций'!AS290</f>
        <v>0</v>
      </c>
      <c r="AV301" s="49" t="s">
        <v>274</v>
      </c>
      <c r="AW301" s="49">
        <f>'Рейтинговая таблица организаций'!AT290</f>
        <v>0</v>
      </c>
      <c r="AX301" s="49">
        <f>'Рейтинговая таблица организаций'!AU290</f>
        <v>0</v>
      </c>
      <c r="AY301" s="49" t="s">
        <v>275</v>
      </c>
      <c r="AZ301" s="49">
        <f>'Рейтинговая таблица организаций'!AV290</f>
        <v>0</v>
      </c>
      <c r="BA301" s="49">
        <f>'Рейтинговая таблица организаций'!AW290</f>
        <v>0</v>
      </c>
    </row>
    <row r="302" spans="1:53" ht="15.75" x14ac:dyDescent="0.25">
      <c r="A302" s="110">
        <f>Лист1!A290</f>
        <v>0</v>
      </c>
      <c r="B302" s="46">
        <f>'для bus.gov.ru'!B291</f>
        <v>0</v>
      </c>
      <c r="C302" s="46">
        <f>'для bus.gov.ru'!C291</f>
        <v>0</v>
      </c>
      <c r="D302" s="46">
        <f>'для bus.gov.ru'!D291</f>
        <v>0</v>
      </c>
      <c r="E302" s="46">
        <f>'для bus.gov.ru'!E291</f>
        <v>0</v>
      </c>
      <c r="F302" s="47" t="s">
        <v>264</v>
      </c>
      <c r="G302" s="48">
        <f>'Рейтинговая таблица организаций'!D291</f>
        <v>0</v>
      </c>
      <c r="H302" s="48">
        <f>'Рейтинговая таблица организаций'!E291</f>
        <v>0</v>
      </c>
      <c r="I302" s="47" t="s">
        <v>265</v>
      </c>
      <c r="J302" s="48">
        <f>'Рейтинговая таблица организаций'!F291</f>
        <v>0</v>
      </c>
      <c r="K302" s="48">
        <f>'Рейтинговая таблица организаций'!G291</f>
        <v>0</v>
      </c>
      <c r="L302" s="49" t="str">
        <f>IF('Рейтинговая таблица организаций'!H291&lt;1,"Отсутствуют или не функционируют дистанционные способы взаимодействия",(IF('Рейтинговая таблица организаций'!H291&lt;4,"В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2" s="49">
        <f>'Рейтинговая таблица организаций'!H291</f>
        <v>0</v>
      </c>
      <c r="N302" s="49">
        <f>IF('Рейтинговая таблица организаций'!H291&lt;1,0,(IF('Рейтинговая таблица организаций'!H291&lt;4,30,100)))</f>
        <v>0</v>
      </c>
      <c r="O302" s="49" t="s">
        <v>266</v>
      </c>
      <c r="P302" s="49">
        <f>'Рейтинговая таблица организаций'!I291</f>
        <v>0</v>
      </c>
      <c r="Q302" s="49">
        <f>'Рейтинговая таблица организаций'!J291</f>
        <v>0</v>
      </c>
      <c r="R302" s="49" t="s">
        <v>267</v>
      </c>
      <c r="S302" s="49">
        <f>'Рейтинговая таблица организаций'!K291</f>
        <v>0</v>
      </c>
      <c r="T302" s="49">
        <f>'Рейтинговая таблица организаций'!L291</f>
        <v>0</v>
      </c>
      <c r="U302" s="49" t="str">
        <f>IF('Рейтинговая таблица организаций'!Q291&lt;1,"Отсутствуют комфортные условия",(IF('Рейтинговая таблица организаций'!Q291&lt;5,"Количество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2" s="49">
        <f>'Рейтинговая таблица организаций'!Q291</f>
        <v>0</v>
      </c>
      <c r="W302" s="49">
        <f>IF('Рейтинговая таблица организаций'!Q291&lt;1,0,(IF('Рейтинговая таблица организаций'!Q291&lt;4,20,100)))</f>
        <v>0</v>
      </c>
      <c r="X302" s="49" t="s">
        <v>268</v>
      </c>
      <c r="Y302" s="49">
        <f>'Рейтинговая таблица организаций'!T291</f>
        <v>0</v>
      </c>
      <c r="Z302" s="49">
        <f>'Рейтинговая таблица организаций'!U291</f>
        <v>0</v>
      </c>
      <c r="AA302" s="49" t="str">
        <f>IF('Рейтинговая таблица организаций'!Z291&lt;1,"Отсутствуют условия доступности для инвалидов",(IF('Рейтинговая таблица организаций'!Z291&lt;5,"Количество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2" s="63">
        <f>'Рейтинговая таблица организаций'!Z291</f>
        <v>0</v>
      </c>
      <c r="AC302" s="49">
        <f>IF('Рейтинговая таблица организаций'!Z291&lt;1,0,(IF('Рейтинговая таблица организаций'!Z291&lt;5,20,100)))</f>
        <v>0</v>
      </c>
      <c r="AD302" s="49" t="str">
        <f>IF('Рейтинговая таблица организаций'!AA291&lt;1,"Отсутствуют условия доступности, позволяющие инвалидам получать услуги наравне с другими",(IF('Рейтинговая таблица организаций'!AA291&lt;5,"Количество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2" s="49">
        <f>'Рейтинговая таблица организаций'!AA291</f>
        <v>0</v>
      </c>
      <c r="AF302" s="49">
        <f>IF('Рейтинговая таблица организаций'!AA291&lt;1,0,(IF('Рейтинговая таблица организаций'!AA291&lt;5,20,100)))</f>
        <v>0</v>
      </c>
      <c r="AG302" s="49" t="s">
        <v>269</v>
      </c>
      <c r="AH302" s="49">
        <f>'Рейтинговая таблица организаций'!AB291</f>
        <v>0</v>
      </c>
      <c r="AI302" s="49">
        <f>'Рейтинговая таблица организаций'!AC291</f>
        <v>0</v>
      </c>
      <c r="AJ302" s="49" t="s">
        <v>270</v>
      </c>
      <c r="AK302" s="49">
        <f>'Рейтинговая таблица организаций'!AH291</f>
        <v>0</v>
      </c>
      <c r="AL302" s="49">
        <f>'Рейтинговая таблица организаций'!AI291</f>
        <v>0</v>
      </c>
      <c r="AM302" s="49" t="s">
        <v>271</v>
      </c>
      <c r="AN302" s="49">
        <f>'Рейтинговая таблица организаций'!AJ291</f>
        <v>0</v>
      </c>
      <c r="AO302" s="49">
        <f>'Рейтинговая таблица организаций'!AK291</f>
        <v>0</v>
      </c>
      <c r="AP302" s="49" t="s">
        <v>272</v>
      </c>
      <c r="AQ302" s="49">
        <f>'Рейтинговая таблица организаций'!AL291</f>
        <v>0</v>
      </c>
      <c r="AR302" s="49">
        <f>'Рейтинговая таблица организаций'!AM291</f>
        <v>0</v>
      </c>
      <c r="AS302" s="49" t="s">
        <v>273</v>
      </c>
      <c r="AT302" s="49">
        <f>'Рейтинговая таблица организаций'!AR291</f>
        <v>0</v>
      </c>
      <c r="AU302" s="49">
        <f>'Рейтинговая таблица организаций'!AS291</f>
        <v>0</v>
      </c>
      <c r="AV302" s="49" t="s">
        <v>274</v>
      </c>
      <c r="AW302" s="49">
        <f>'Рейтинговая таблица организаций'!AT291</f>
        <v>0</v>
      </c>
      <c r="AX302" s="49">
        <f>'Рейтинговая таблица организаций'!AU291</f>
        <v>0</v>
      </c>
      <c r="AY302" s="49" t="s">
        <v>275</v>
      </c>
      <c r="AZ302" s="49">
        <f>'Рейтинговая таблица организаций'!AV291</f>
        <v>0</v>
      </c>
      <c r="BA302" s="49">
        <f>'Рейтинговая таблица организаций'!AW291</f>
        <v>0</v>
      </c>
    </row>
    <row r="303" spans="1:53" ht="15.75" x14ac:dyDescent="0.25">
      <c r="A303" s="110">
        <f>Лист1!A291</f>
        <v>0</v>
      </c>
      <c r="B303" s="46">
        <f>'для bus.gov.ru'!B292</f>
        <v>0</v>
      </c>
      <c r="C303" s="46">
        <f>'для bus.gov.ru'!C292</f>
        <v>0</v>
      </c>
      <c r="D303" s="46">
        <f>'для bus.gov.ru'!D292</f>
        <v>0</v>
      </c>
      <c r="E303" s="46">
        <f>'для bus.gov.ru'!E292</f>
        <v>0</v>
      </c>
      <c r="F303" s="47" t="s">
        <v>264</v>
      </c>
      <c r="G303" s="48">
        <f>'Рейтинговая таблица организаций'!D292</f>
        <v>0</v>
      </c>
      <c r="H303" s="48">
        <f>'Рейтинговая таблица организаций'!E292</f>
        <v>0</v>
      </c>
      <c r="I303" s="47" t="s">
        <v>265</v>
      </c>
      <c r="J303" s="48">
        <f>'Рейтинговая таблица организаций'!F292</f>
        <v>0</v>
      </c>
      <c r="K303" s="48">
        <f>'Рейтинговая таблица организаций'!G292</f>
        <v>0</v>
      </c>
      <c r="L303" s="49" t="str">
        <f>IF('Рейтинговая таблица организаций'!H292&lt;1,"Отсутствуют или не функционируют дистанционные способы взаимодействия",(IF('Рейтинговая таблица организаций'!H292&lt;4,"В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3" s="49">
        <f>'Рейтинговая таблица организаций'!H292</f>
        <v>0</v>
      </c>
      <c r="N303" s="49">
        <f>IF('Рейтинговая таблица организаций'!H292&lt;1,0,(IF('Рейтинговая таблица организаций'!H292&lt;4,30,100)))</f>
        <v>0</v>
      </c>
      <c r="O303" s="49" t="s">
        <v>266</v>
      </c>
      <c r="P303" s="49">
        <f>'Рейтинговая таблица организаций'!I292</f>
        <v>0</v>
      </c>
      <c r="Q303" s="49">
        <f>'Рейтинговая таблица организаций'!J292</f>
        <v>0</v>
      </c>
      <c r="R303" s="49" t="s">
        <v>267</v>
      </c>
      <c r="S303" s="49">
        <f>'Рейтинговая таблица организаций'!K292</f>
        <v>0</v>
      </c>
      <c r="T303" s="49">
        <f>'Рейтинговая таблица организаций'!L292</f>
        <v>0</v>
      </c>
      <c r="U303" s="49" t="str">
        <f>IF('Рейтинговая таблица организаций'!Q292&lt;1,"Отсутствуют комфортные условия",(IF('Рейтинговая таблица организаций'!Q292&lt;5,"Количество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3" s="49">
        <f>'Рейтинговая таблица организаций'!Q292</f>
        <v>0</v>
      </c>
      <c r="W303" s="49">
        <f>IF('Рейтинговая таблица организаций'!Q292&lt;1,0,(IF('Рейтинговая таблица организаций'!Q292&lt;4,20,100)))</f>
        <v>0</v>
      </c>
      <c r="X303" s="49" t="s">
        <v>268</v>
      </c>
      <c r="Y303" s="49">
        <f>'Рейтинговая таблица организаций'!T292</f>
        <v>0</v>
      </c>
      <c r="Z303" s="49">
        <f>'Рейтинговая таблица организаций'!U292</f>
        <v>0</v>
      </c>
      <c r="AA303" s="49" t="str">
        <f>IF('Рейтинговая таблица организаций'!Z292&lt;1,"Отсутствуют условия доступности для инвалидов",(IF('Рейтинговая таблица организаций'!Z292&lt;5,"Количество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3" s="63">
        <f>'Рейтинговая таблица организаций'!Z292</f>
        <v>0</v>
      </c>
      <c r="AC303" s="49">
        <f>IF('Рейтинговая таблица организаций'!Z292&lt;1,0,(IF('Рейтинговая таблица организаций'!Z292&lt;5,20,100)))</f>
        <v>0</v>
      </c>
      <c r="AD303" s="49" t="str">
        <f>IF('Рейтинговая таблица организаций'!AA292&lt;1,"Отсутствуют условия доступности, позволяющие инвалидам получать услуги наравне с другими",(IF('Рейтинговая таблица организаций'!AA292&lt;5,"Количество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3" s="49">
        <f>'Рейтинговая таблица организаций'!AA292</f>
        <v>0</v>
      </c>
      <c r="AF303" s="49">
        <f>IF('Рейтинговая таблица организаций'!AA292&lt;1,0,(IF('Рейтинговая таблица организаций'!AA292&lt;5,20,100)))</f>
        <v>0</v>
      </c>
      <c r="AG303" s="49" t="s">
        <v>269</v>
      </c>
      <c r="AH303" s="49">
        <f>'Рейтинговая таблица организаций'!AB292</f>
        <v>0</v>
      </c>
      <c r="AI303" s="49">
        <f>'Рейтинговая таблица организаций'!AC292</f>
        <v>0</v>
      </c>
      <c r="AJ303" s="49" t="s">
        <v>270</v>
      </c>
      <c r="AK303" s="49">
        <f>'Рейтинговая таблица организаций'!AH292</f>
        <v>0</v>
      </c>
      <c r="AL303" s="49">
        <f>'Рейтинговая таблица организаций'!AI292</f>
        <v>0</v>
      </c>
      <c r="AM303" s="49" t="s">
        <v>271</v>
      </c>
      <c r="AN303" s="49">
        <f>'Рейтинговая таблица организаций'!AJ292</f>
        <v>0</v>
      </c>
      <c r="AO303" s="49">
        <f>'Рейтинговая таблица организаций'!AK292</f>
        <v>0</v>
      </c>
      <c r="AP303" s="49" t="s">
        <v>272</v>
      </c>
      <c r="AQ303" s="49">
        <f>'Рейтинговая таблица организаций'!AL292</f>
        <v>0</v>
      </c>
      <c r="AR303" s="49">
        <f>'Рейтинговая таблица организаций'!AM292</f>
        <v>0</v>
      </c>
      <c r="AS303" s="49" t="s">
        <v>273</v>
      </c>
      <c r="AT303" s="49">
        <f>'Рейтинговая таблица организаций'!AR292</f>
        <v>0</v>
      </c>
      <c r="AU303" s="49">
        <f>'Рейтинговая таблица организаций'!AS292</f>
        <v>0</v>
      </c>
      <c r="AV303" s="49" t="s">
        <v>274</v>
      </c>
      <c r="AW303" s="49">
        <f>'Рейтинговая таблица организаций'!AT292</f>
        <v>0</v>
      </c>
      <c r="AX303" s="49">
        <f>'Рейтинговая таблица организаций'!AU292</f>
        <v>0</v>
      </c>
      <c r="AY303" s="49" t="s">
        <v>275</v>
      </c>
      <c r="AZ303" s="49">
        <f>'Рейтинговая таблица организаций'!AV292</f>
        <v>0</v>
      </c>
      <c r="BA303" s="49">
        <f>'Рейтинговая таблица организаций'!AW292</f>
        <v>0</v>
      </c>
    </row>
    <row r="304" spans="1:53" ht="15.75" x14ac:dyDescent="0.25">
      <c r="A304" s="110">
        <f>Лист1!A292</f>
        <v>0</v>
      </c>
      <c r="B304" s="46">
        <f>'для bus.gov.ru'!B293</f>
        <v>0</v>
      </c>
      <c r="C304" s="46">
        <f>'для bus.gov.ru'!C293</f>
        <v>0</v>
      </c>
      <c r="D304" s="46">
        <f>'для bus.gov.ru'!D293</f>
        <v>0</v>
      </c>
      <c r="E304" s="46">
        <f>'для bus.gov.ru'!E293</f>
        <v>0</v>
      </c>
      <c r="F304" s="47" t="s">
        <v>264</v>
      </c>
      <c r="G304" s="48">
        <f>'Рейтинговая таблица организаций'!D293</f>
        <v>0</v>
      </c>
      <c r="H304" s="48">
        <f>'Рейтинговая таблица организаций'!E293</f>
        <v>0</v>
      </c>
      <c r="I304" s="47" t="s">
        <v>265</v>
      </c>
      <c r="J304" s="48">
        <f>'Рейтинговая таблица организаций'!F293</f>
        <v>0</v>
      </c>
      <c r="K304" s="48">
        <f>'Рейтинговая таблица организаций'!G293</f>
        <v>0</v>
      </c>
      <c r="L304" s="49" t="str">
        <f>IF('Рейтинговая таблица организаций'!H293&lt;1,"Отсутствуют или не функционируют дистанционные способы взаимодействия",(IF('Рейтинговая таблица организаций'!H293&lt;4,"В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4" s="49">
        <f>'Рейтинговая таблица организаций'!H293</f>
        <v>0</v>
      </c>
      <c r="N304" s="49">
        <f>IF('Рейтинговая таблица организаций'!H293&lt;1,0,(IF('Рейтинговая таблица организаций'!H293&lt;4,30,100)))</f>
        <v>0</v>
      </c>
      <c r="O304" s="49" t="s">
        <v>266</v>
      </c>
      <c r="P304" s="49">
        <f>'Рейтинговая таблица организаций'!I293</f>
        <v>0</v>
      </c>
      <c r="Q304" s="49">
        <f>'Рейтинговая таблица организаций'!J293</f>
        <v>0</v>
      </c>
      <c r="R304" s="49" t="s">
        <v>267</v>
      </c>
      <c r="S304" s="49">
        <f>'Рейтинговая таблица организаций'!K293</f>
        <v>0</v>
      </c>
      <c r="T304" s="49">
        <f>'Рейтинговая таблица организаций'!L293</f>
        <v>0</v>
      </c>
      <c r="U304" s="49" t="str">
        <f>IF('Рейтинговая таблица организаций'!Q293&lt;1,"Отсутствуют комфортные условия",(IF('Рейтинговая таблица организаций'!Q293&lt;5,"Количество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4" s="49">
        <f>'Рейтинговая таблица организаций'!Q293</f>
        <v>0</v>
      </c>
      <c r="W304" s="49">
        <f>IF('Рейтинговая таблица организаций'!Q293&lt;1,0,(IF('Рейтинговая таблица организаций'!Q293&lt;4,20,100)))</f>
        <v>0</v>
      </c>
      <c r="X304" s="49" t="s">
        <v>268</v>
      </c>
      <c r="Y304" s="49">
        <f>'Рейтинговая таблица организаций'!T293</f>
        <v>0</v>
      </c>
      <c r="Z304" s="49">
        <f>'Рейтинговая таблица организаций'!U293</f>
        <v>0</v>
      </c>
      <c r="AA304" s="49" t="str">
        <f>IF('Рейтинговая таблица организаций'!Z293&lt;1,"Отсутствуют условия доступности для инвалидов",(IF('Рейтинговая таблица организаций'!Z293&lt;5,"Количество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4" s="63">
        <f>'Рейтинговая таблица организаций'!Z293</f>
        <v>0</v>
      </c>
      <c r="AC304" s="49">
        <f>IF('Рейтинговая таблица организаций'!Z293&lt;1,0,(IF('Рейтинговая таблица организаций'!Z293&lt;5,20,100)))</f>
        <v>0</v>
      </c>
      <c r="AD304" s="49" t="str">
        <f>IF('Рейтинговая таблица организаций'!AA293&lt;1,"Отсутствуют условия доступности, позволяющие инвалидам получать услуги наравне с другими",(IF('Рейтинговая таблица организаций'!AA293&lt;5,"Количество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4" s="49">
        <f>'Рейтинговая таблица организаций'!AA293</f>
        <v>0</v>
      </c>
      <c r="AF304" s="49">
        <f>IF('Рейтинговая таблица организаций'!AA293&lt;1,0,(IF('Рейтинговая таблица организаций'!AA293&lt;5,20,100)))</f>
        <v>0</v>
      </c>
      <c r="AG304" s="49" t="s">
        <v>269</v>
      </c>
      <c r="AH304" s="49">
        <f>'Рейтинговая таблица организаций'!AB293</f>
        <v>0</v>
      </c>
      <c r="AI304" s="49">
        <f>'Рейтинговая таблица организаций'!AC293</f>
        <v>0</v>
      </c>
      <c r="AJ304" s="49" t="s">
        <v>270</v>
      </c>
      <c r="AK304" s="49">
        <f>'Рейтинговая таблица организаций'!AH293</f>
        <v>0</v>
      </c>
      <c r="AL304" s="49">
        <f>'Рейтинговая таблица организаций'!AI293</f>
        <v>0</v>
      </c>
      <c r="AM304" s="49" t="s">
        <v>271</v>
      </c>
      <c r="AN304" s="49">
        <f>'Рейтинговая таблица организаций'!AJ293</f>
        <v>0</v>
      </c>
      <c r="AO304" s="49">
        <f>'Рейтинговая таблица организаций'!AK293</f>
        <v>0</v>
      </c>
      <c r="AP304" s="49" t="s">
        <v>272</v>
      </c>
      <c r="AQ304" s="49">
        <f>'Рейтинговая таблица организаций'!AL293</f>
        <v>0</v>
      </c>
      <c r="AR304" s="49">
        <f>'Рейтинговая таблица организаций'!AM293</f>
        <v>0</v>
      </c>
      <c r="AS304" s="49" t="s">
        <v>273</v>
      </c>
      <c r="AT304" s="49">
        <f>'Рейтинговая таблица организаций'!AR293</f>
        <v>0</v>
      </c>
      <c r="AU304" s="49">
        <f>'Рейтинговая таблица организаций'!AS293</f>
        <v>0</v>
      </c>
      <c r="AV304" s="49" t="s">
        <v>274</v>
      </c>
      <c r="AW304" s="49">
        <f>'Рейтинговая таблица организаций'!AT293</f>
        <v>0</v>
      </c>
      <c r="AX304" s="49">
        <f>'Рейтинговая таблица организаций'!AU293</f>
        <v>0</v>
      </c>
      <c r="AY304" s="49" t="s">
        <v>275</v>
      </c>
      <c r="AZ304" s="49">
        <f>'Рейтинговая таблица организаций'!AV293</f>
        <v>0</v>
      </c>
      <c r="BA304" s="49">
        <f>'Рейтинговая таблица организаций'!AW293</f>
        <v>0</v>
      </c>
    </row>
    <row r="305" spans="1:53" ht="15.75" x14ac:dyDescent="0.25">
      <c r="A305" s="110">
        <f>Лист1!A293</f>
        <v>0</v>
      </c>
      <c r="B305" s="46">
        <f>'для bus.gov.ru'!B294</f>
        <v>0</v>
      </c>
      <c r="C305" s="46">
        <f>'для bus.gov.ru'!C294</f>
        <v>0</v>
      </c>
      <c r="D305" s="46">
        <f>'для bus.gov.ru'!D294</f>
        <v>0</v>
      </c>
      <c r="E305" s="46">
        <f>'для bus.gov.ru'!E294</f>
        <v>0</v>
      </c>
      <c r="F305" s="47" t="s">
        <v>264</v>
      </c>
      <c r="G305" s="48">
        <f>'Рейтинговая таблица организаций'!D294</f>
        <v>0</v>
      </c>
      <c r="H305" s="48">
        <f>'Рейтинговая таблица организаций'!E294</f>
        <v>0</v>
      </c>
      <c r="I305" s="47" t="s">
        <v>265</v>
      </c>
      <c r="J305" s="48">
        <f>'Рейтинговая таблица организаций'!F294</f>
        <v>0</v>
      </c>
      <c r="K305" s="48">
        <f>'Рейтинговая таблица организаций'!G294</f>
        <v>0</v>
      </c>
      <c r="L305" s="49" t="str">
        <f>IF('Рейтинговая таблица организаций'!H294&lt;1,"Отсутствуют или не функционируют дистанционные способы взаимодействия",(IF('Рейтинговая таблица организаций'!H294&lt;4,"В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5" s="49">
        <f>'Рейтинговая таблица организаций'!H294</f>
        <v>0</v>
      </c>
      <c r="N305" s="49">
        <f>IF('Рейтинговая таблица организаций'!H294&lt;1,0,(IF('Рейтинговая таблица организаций'!H294&lt;4,30,100)))</f>
        <v>0</v>
      </c>
      <c r="O305" s="49" t="s">
        <v>266</v>
      </c>
      <c r="P305" s="49">
        <f>'Рейтинговая таблица организаций'!I294</f>
        <v>0</v>
      </c>
      <c r="Q305" s="49">
        <f>'Рейтинговая таблица организаций'!J294</f>
        <v>0</v>
      </c>
      <c r="R305" s="49" t="s">
        <v>267</v>
      </c>
      <c r="S305" s="49">
        <f>'Рейтинговая таблица организаций'!K294</f>
        <v>0</v>
      </c>
      <c r="T305" s="49">
        <f>'Рейтинговая таблица организаций'!L294</f>
        <v>0</v>
      </c>
      <c r="U305" s="49" t="str">
        <f>IF('Рейтинговая таблица организаций'!Q294&lt;1,"Отсутствуют комфортные условия",(IF('Рейтинговая таблица организаций'!Q294&lt;5,"Количество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5" s="49">
        <f>'Рейтинговая таблица организаций'!Q294</f>
        <v>0</v>
      </c>
      <c r="W305" s="49">
        <f>IF('Рейтинговая таблица организаций'!Q294&lt;1,0,(IF('Рейтинговая таблица организаций'!Q294&lt;4,20,100)))</f>
        <v>0</v>
      </c>
      <c r="X305" s="49" t="s">
        <v>268</v>
      </c>
      <c r="Y305" s="49">
        <f>'Рейтинговая таблица организаций'!T294</f>
        <v>0</v>
      </c>
      <c r="Z305" s="49">
        <f>'Рейтинговая таблица организаций'!U294</f>
        <v>0</v>
      </c>
      <c r="AA305" s="49" t="str">
        <f>IF('Рейтинговая таблица организаций'!Z294&lt;1,"Отсутствуют условия доступности для инвалидов",(IF('Рейтинговая таблица организаций'!Z294&lt;5,"Количество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5" s="63">
        <f>'Рейтинговая таблица организаций'!Z294</f>
        <v>0</v>
      </c>
      <c r="AC305" s="49">
        <f>IF('Рейтинговая таблица организаций'!Z294&lt;1,0,(IF('Рейтинговая таблица организаций'!Z294&lt;5,20,100)))</f>
        <v>0</v>
      </c>
      <c r="AD305" s="49" t="str">
        <f>IF('Рейтинговая таблица организаций'!AA294&lt;1,"Отсутствуют условия доступности, позволяющие инвалидам получать услуги наравне с другими",(IF('Рейтинговая таблица организаций'!AA294&lt;5,"Количество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5" s="49">
        <f>'Рейтинговая таблица организаций'!AA294</f>
        <v>0</v>
      </c>
      <c r="AF305" s="49">
        <f>IF('Рейтинговая таблица организаций'!AA294&lt;1,0,(IF('Рейтинговая таблица организаций'!AA294&lt;5,20,100)))</f>
        <v>0</v>
      </c>
      <c r="AG305" s="49" t="s">
        <v>269</v>
      </c>
      <c r="AH305" s="49">
        <f>'Рейтинговая таблица организаций'!AB294</f>
        <v>0</v>
      </c>
      <c r="AI305" s="49">
        <f>'Рейтинговая таблица организаций'!AC294</f>
        <v>0</v>
      </c>
      <c r="AJ305" s="49" t="s">
        <v>270</v>
      </c>
      <c r="AK305" s="49">
        <f>'Рейтинговая таблица организаций'!AH294</f>
        <v>0</v>
      </c>
      <c r="AL305" s="49">
        <f>'Рейтинговая таблица организаций'!AI294</f>
        <v>0</v>
      </c>
      <c r="AM305" s="49" t="s">
        <v>271</v>
      </c>
      <c r="AN305" s="49">
        <f>'Рейтинговая таблица организаций'!AJ294</f>
        <v>0</v>
      </c>
      <c r="AO305" s="49">
        <f>'Рейтинговая таблица организаций'!AK294</f>
        <v>0</v>
      </c>
      <c r="AP305" s="49" t="s">
        <v>272</v>
      </c>
      <c r="AQ305" s="49">
        <f>'Рейтинговая таблица организаций'!AL294</f>
        <v>0</v>
      </c>
      <c r="AR305" s="49">
        <f>'Рейтинговая таблица организаций'!AM294</f>
        <v>0</v>
      </c>
      <c r="AS305" s="49" t="s">
        <v>273</v>
      </c>
      <c r="AT305" s="49">
        <f>'Рейтинговая таблица организаций'!AR294</f>
        <v>0</v>
      </c>
      <c r="AU305" s="49">
        <f>'Рейтинговая таблица организаций'!AS294</f>
        <v>0</v>
      </c>
      <c r="AV305" s="49" t="s">
        <v>274</v>
      </c>
      <c r="AW305" s="49">
        <f>'Рейтинговая таблица организаций'!AT294</f>
        <v>0</v>
      </c>
      <c r="AX305" s="49">
        <f>'Рейтинговая таблица организаций'!AU294</f>
        <v>0</v>
      </c>
      <c r="AY305" s="49" t="s">
        <v>275</v>
      </c>
      <c r="AZ305" s="49">
        <f>'Рейтинговая таблица организаций'!AV294</f>
        <v>0</v>
      </c>
      <c r="BA305" s="49">
        <f>'Рейтинговая таблица организаций'!AW294</f>
        <v>0</v>
      </c>
    </row>
    <row r="306" spans="1:53" ht="15.75" x14ac:dyDescent="0.25">
      <c r="A306" s="110">
        <f>Лист1!A294</f>
        <v>0</v>
      </c>
      <c r="B306" s="46">
        <f>'для bus.gov.ru'!B295</f>
        <v>0</v>
      </c>
      <c r="C306" s="46">
        <f>'для bus.gov.ru'!C295</f>
        <v>0</v>
      </c>
      <c r="D306" s="46">
        <f>'для bus.gov.ru'!D295</f>
        <v>0</v>
      </c>
      <c r="E306" s="46">
        <f>'для bus.gov.ru'!E295</f>
        <v>0</v>
      </c>
      <c r="F306" s="47" t="s">
        <v>264</v>
      </c>
      <c r="G306" s="48">
        <f>'Рейтинговая таблица организаций'!D295</f>
        <v>0</v>
      </c>
      <c r="H306" s="48">
        <f>'Рейтинговая таблица организаций'!E295</f>
        <v>0</v>
      </c>
      <c r="I306" s="47" t="s">
        <v>265</v>
      </c>
      <c r="J306" s="48">
        <f>'Рейтинговая таблица организаций'!F295</f>
        <v>0</v>
      </c>
      <c r="K306" s="48">
        <f>'Рейтинговая таблица организаций'!G295</f>
        <v>0</v>
      </c>
      <c r="L306" s="49" t="str">
        <f>IF('Рейтинговая таблица организаций'!H295&lt;1,"Отсутствуют или не функционируют дистанционные способы взаимодействия",(IF('Рейтинговая таблица организаций'!H295&lt;4,"В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6" s="49">
        <f>'Рейтинговая таблица организаций'!H295</f>
        <v>0</v>
      </c>
      <c r="N306" s="49">
        <f>IF('Рейтинговая таблица организаций'!H295&lt;1,0,(IF('Рейтинговая таблица организаций'!H295&lt;4,30,100)))</f>
        <v>0</v>
      </c>
      <c r="O306" s="49" t="s">
        <v>266</v>
      </c>
      <c r="P306" s="49">
        <f>'Рейтинговая таблица организаций'!I295</f>
        <v>0</v>
      </c>
      <c r="Q306" s="49">
        <f>'Рейтинговая таблица организаций'!J295</f>
        <v>0</v>
      </c>
      <c r="R306" s="49" t="s">
        <v>267</v>
      </c>
      <c r="S306" s="49">
        <f>'Рейтинговая таблица организаций'!K295</f>
        <v>0</v>
      </c>
      <c r="T306" s="49">
        <f>'Рейтинговая таблица организаций'!L295</f>
        <v>0</v>
      </c>
      <c r="U306" s="49" t="str">
        <f>IF('Рейтинговая таблица организаций'!Q295&lt;1,"Отсутствуют комфортные условия",(IF('Рейтинговая таблица организаций'!Q295&lt;5,"Количество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6" s="49">
        <f>'Рейтинговая таблица организаций'!Q295</f>
        <v>0</v>
      </c>
      <c r="W306" s="49">
        <f>IF('Рейтинговая таблица организаций'!Q295&lt;1,0,(IF('Рейтинговая таблица организаций'!Q295&lt;4,20,100)))</f>
        <v>0</v>
      </c>
      <c r="X306" s="49" t="s">
        <v>268</v>
      </c>
      <c r="Y306" s="49">
        <f>'Рейтинговая таблица организаций'!T295</f>
        <v>0</v>
      </c>
      <c r="Z306" s="49">
        <f>'Рейтинговая таблица организаций'!U295</f>
        <v>0</v>
      </c>
      <c r="AA306" s="49" t="str">
        <f>IF('Рейтинговая таблица организаций'!Z295&lt;1,"Отсутствуют условия доступности для инвалидов",(IF('Рейтинговая таблица организаций'!Z295&lt;5,"Количество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6" s="63">
        <f>'Рейтинговая таблица организаций'!Z295</f>
        <v>0</v>
      </c>
      <c r="AC306" s="49">
        <f>IF('Рейтинговая таблица организаций'!Z295&lt;1,0,(IF('Рейтинговая таблица организаций'!Z295&lt;5,20,100)))</f>
        <v>0</v>
      </c>
      <c r="AD306" s="49" t="str">
        <f>IF('Рейтинговая таблица организаций'!AA295&lt;1,"Отсутствуют условия доступности, позволяющие инвалидам получать услуги наравне с другими",(IF('Рейтинговая таблица организаций'!AA295&lt;5,"Количество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6" s="49">
        <f>'Рейтинговая таблица организаций'!AA295</f>
        <v>0</v>
      </c>
      <c r="AF306" s="49">
        <f>IF('Рейтинговая таблица организаций'!AA295&lt;1,0,(IF('Рейтинговая таблица организаций'!AA295&lt;5,20,100)))</f>
        <v>0</v>
      </c>
      <c r="AG306" s="49" t="s">
        <v>269</v>
      </c>
      <c r="AH306" s="49">
        <f>'Рейтинговая таблица организаций'!AB295</f>
        <v>0</v>
      </c>
      <c r="AI306" s="49">
        <f>'Рейтинговая таблица организаций'!AC295</f>
        <v>0</v>
      </c>
      <c r="AJ306" s="49" t="s">
        <v>270</v>
      </c>
      <c r="AK306" s="49">
        <f>'Рейтинговая таблица организаций'!AH295</f>
        <v>0</v>
      </c>
      <c r="AL306" s="49">
        <f>'Рейтинговая таблица организаций'!AI295</f>
        <v>0</v>
      </c>
      <c r="AM306" s="49" t="s">
        <v>271</v>
      </c>
      <c r="AN306" s="49">
        <f>'Рейтинговая таблица организаций'!AJ295</f>
        <v>0</v>
      </c>
      <c r="AO306" s="49">
        <f>'Рейтинговая таблица организаций'!AK295</f>
        <v>0</v>
      </c>
      <c r="AP306" s="49" t="s">
        <v>272</v>
      </c>
      <c r="AQ306" s="49">
        <f>'Рейтинговая таблица организаций'!AL295</f>
        <v>0</v>
      </c>
      <c r="AR306" s="49">
        <f>'Рейтинговая таблица организаций'!AM295</f>
        <v>0</v>
      </c>
      <c r="AS306" s="49" t="s">
        <v>273</v>
      </c>
      <c r="AT306" s="49">
        <f>'Рейтинговая таблица организаций'!AR295</f>
        <v>0</v>
      </c>
      <c r="AU306" s="49">
        <f>'Рейтинговая таблица организаций'!AS295</f>
        <v>0</v>
      </c>
      <c r="AV306" s="49" t="s">
        <v>274</v>
      </c>
      <c r="AW306" s="49">
        <f>'Рейтинговая таблица организаций'!AT295</f>
        <v>0</v>
      </c>
      <c r="AX306" s="49">
        <f>'Рейтинговая таблица организаций'!AU295</f>
        <v>0</v>
      </c>
      <c r="AY306" s="49" t="s">
        <v>275</v>
      </c>
      <c r="AZ306" s="49">
        <f>'Рейтинговая таблица организаций'!AV295</f>
        <v>0</v>
      </c>
      <c r="BA306" s="49">
        <f>'Рейтинговая таблица организаций'!AW295</f>
        <v>0</v>
      </c>
    </row>
    <row r="307" spans="1:53" ht="15.75" x14ac:dyDescent="0.25">
      <c r="A307" s="110">
        <f>Лист1!A295</f>
        <v>0</v>
      </c>
      <c r="B307" s="46">
        <f>'для bus.gov.ru'!B296</f>
        <v>0</v>
      </c>
      <c r="C307" s="46">
        <f>'для bus.gov.ru'!C296</f>
        <v>0</v>
      </c>
      <c r="D307" s="46">
        <f>'для bus.gov.ru'!D296</f>
        <v>0</v>
      </c>
      <c r="E307" s="46">
        <f>'для bus.gov.ru'!E296</f>
        <v>0</v>
      </c>
      <c r="F307" s="47" t="s">
        <v>264</v>
      </c>
      <c r="G307" s="48">
        <f>'Рейтинговая таблица организаций'!D296</f>
        <v>0</v>
      </c>
      <c r="H307" s="48">
        <f>'Рейтинговая таблица организаций'!E296</f>
        <v>0</v>
      </c>
      <c r="I307" s="47" t="s">
        <v>265</v>
      </c>
      <c r="J307" s="48">
        <f>'Рейтинговая таблица организаций'!F296</f>
        <v>0</v>
      </c>
      <c r="K307" s="48">
        <f>'Рейтинговая таблица организаций'!G296</f>
        <v>0</v>
      </c>
      <c r="L307" s="49" t="str">
        <f>IF('Рейтинговая таблица организаций'!H296&lt;1,"Отсутствуют или не функционируют дистанционные способы взаимодействия",(IF('Рейтинговая таблица организаций'!H296&lt;4,"В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7" s="49">
        <f>'Рейтинговая таблица организаций'!H296</f>
        <v>0</v>
      </c>
      <c r="N307" s="49">
        <f>IF('Рейтинговая таблица организаций'!H296&lt;1,0,(IF('Рейтинговая таблица организаций'!H296&lt;4,30,100)))</f>
        <v>0</v>
      </c>
      <c r="O307" s="49" t="s">
        <v>266</v>
      </c>
      <c r="P307" s="49">
        <f>'Рейтинговая таблица организаций'!I296</f>
        <v>0</v>
      </c>
      <c r="Q307" s="49">
        <f>'Рейтинговая таблица организаций'!J296</f>
        <v>0</v>
      </c>
      <c r="R307" s="49" t="s">
        <v>267</v>
      </c>
      <c r="S307" s="49">
        <f>'Рейтинговая таблица организаций'!K296</f>
        <v>0</v>
      </c>
      <c r="T307" s="49">
        <f>'Рейтинговая таблица организаций'!L296</f>
        <v>0</v>
      </c>
      <c r="U307" s="49" t="str">
        <f>IF('Рейтинговая таблица организаций'!Q296&lt;1,"Отсутствуют комфортные условия",(IF('Рейтинговая таблица организаций'!Q296&lt;5,"Количество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7" s="49">
        <f>'Рейтинговая таблица организаций'!Q296</f>
        <v>0</v>
      </c>
      <c r="W307" s="49">
        <f>IF('Рейтинговая таблица организаций'!Q296&lt;1,0,(IF('Рейтинговая таблица организаций'!Q296&lt;4,20,100)))</f>
        <v>0</v>
      </c>
      <c r="X307" s="49" t="s">
        <v>268</v>
      </c>
      <c r="Y307" s="49">
        <f>'Рейтинговая таблица организаций'!T296</f>
        <v>0</v>
      </c>
      <c r="Z307" s="49">
        <f>'Рейтинговая таблица организаций'!U296</f>
        <v>0</v>
      </c>
      <c r="AA307" s="49" t="str">
        <f>IF('Рейтинговая таблица организаций'!Z296&lt;1,"Отсутствуют условия доступности для инвалидов",(IF('Рейтинговая таблица организаций'!Z296&lt;5,"Количество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7" s="63">
        <f>'Рейтинговая таблица организаций'!Z296</f>
        <v>0</v>
      </c>
      <c r="AC307" s="49">
        <f>IF('Рейтинговая таблица организаций'!Z296&lt;1,0,(IF('Рейтинговая таблица организаций'!Z296&lt;5,20,100)))</f>
        <v>0</v>
      </c>
      <c r="AD307" s="49" t="str">
        <f>IF('Рейтинговая таблица организаций'!AA296&lt;1,"Отсутствуют условия доступности, позволяющие инвалидам получать услуги наравне с другими",(IF('Рейтинговая таблица организаций'!AA296&lt;5,"Количество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7" s="49">
        <f>'Рейтинговая таблица организаций'!AA296</f>
        <v>0</v>
      </c>
      <c r="AF307" s="49">
        <f>IF('Рейтинговая таблица организаций'!AA296&lt;1,0,(IF('Рейтинговая таблица организаций'!AA296&lt;5,20,100)))</f>
        <v>0</v>
      </c>
      <c r="AG307" s="49" t="s">
        <v>269</v>
      </c>
      <c r="AH307" s="49">
        <f>'Рейтинговая таблица организаций'!AB296</f>
        <v>0</v>
      </c>
      <c r="AI307" s="49">
        <f>'Рейтинговая таблица организаций'!AC296</f>
        <v>0</v>
      </c>
      <c r="AJ307" s="49" t="s">
        <v>270</v>
      </c>
      <c r="AK307" s="49">
        <f>'Рейтинговая таблица организаций'!AH296</f>
        <v>0</v>
      </c>
      <c r="AL307" s="49">
        <f>'Рейтинговая таблица организаций'!AI296</f>
        <v>0</v>
      </c>
      <c r="AM307" s="49" t="s">
        <v>271</v>
      </c>
      <c r="AN307" s="49">
        <f>'Рейтинговая таблица организаций'!AJ296</f>
        <v>0</v>
      </c>
      <c r="AO307" s="49">
        <f>'Рейтинговая таблица организаций'!AK296</f>
        <v>0</v>
      </c>
      <c r="AP307" s="49" t="s">
        <v>272</v>
      </c>
      <c r="AQ307" s="49">
        <f>'Рейтинговая таблица организаций'!AL296</f>
        <v>0</v>
      </c>
      <c r="AR307" s="49">
        <f>'Рейтинговая таблица организаций'!AM296</f>
        <v>0</v>
      </c>
      <c r="AS307" s="49" t="s">
        <v>273</v>
      </c>
      <c r="AT307" s="49">
        <f>'Рейтинговая таблица организаций'!AR296</f>
        <v>0</v>
      </c>
      <c r="AU307" s="49">
        <f>'Рейтинговая таблица организаций'!AS296</f>
        <v>0</v>
      </c>
      <c r="AV307" s="49" t="s">
        <v>274</v>
      </c>
      <c r="AW307" s="49">
        <f>'Рейтинговая таблица организаций'!AT296</f>
        <v>0</v>
      </c>
      <c r="AX307" s="49">
        <f>'Рейтинговая таблица организаций'!AU296</f>
        <v>0</v>
      </c>
      <c r="AY307" s="49" t="s">
        <v>275</v>
      </c>
      <c r="AZ307" s="49">
        <f>'Рейтинговая таблица организаций'!AV296</f>
        <v>0</v>
      </c>
      <c r="BA307" s="49">
        <f>'Рейтинговая таблица организаций'!AW296</f>
        <v>0</v>
      </c>
    </row>
    <row r="308" spans="1:53" ht="15.75" x14ac:dyDescent="0.25">
      <c r="A308" s="110">
        <f>Лист1!A296</f>
        <v>0</v>
      </c>
      <c r="B308" s="46">
        <f>'для bus.gov.ru'!B297</f>
        <v>0</v>
      </c>
      <c r="C308" s="46">
        <f>'для bus.gov.ru'!C297</f>
        <v>0</v>
      </c>
      <c r="D308" s="46">
        <f>'для bus.gov.ru'!D297</f>
        <v>0</v>
      </c>
      <c r="E308" s="46">
        <f>'для bus.gov.ru'!E297</f>
        <v>0</v>
      </c>
      <c r="F308" s="47" t="s">
        <v>264</v>
      </c>
      <c r="G308" s="48">
        <f>'Рейтинговая таблица организаций'!D297</f>
        <v>0</v>
      </c>
      <c r="H308" s="48">
        <f>'Рейтинговая таблица организаций'!E297</f>
        <v>0</v>
      </c>
      <c r="I308" s="47" t="s">
        <v>265</v>
      </c>
      <c r="J308" s="48">
        <f>'Рейтинговая таблица организаций'!F297</f>
        <v>0</v>
      </c>
      <c r="K308" s="48">
        <f>'Рейтинговая таблица организаций'!G297</f>
        <v>0</v>
      </c>
      <c r="L308" s="49" t="str">
        <f>IF('Рейтинговая таблица организаций'!H297&lt;1,"Отсутствуют или не функционируют дистанционные способы взаимодействия",(IF('Рейтинговая таблица организаций'!H297&lt;4,"В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8" s="49">
        <f>'Рейтинговая таблица организаций'!H297</f>
        <v>0</v>
      </c>
      <c r="N308" s="49">
        <f>IF('Рейтинговая таблица организаций'!H297&lt;1,0,(IF('Рейтинговая таблица организаций'!H297&lt;4,30,100)))</f>
        <v>0</v>
      </c>
      <c r="O308" s="49" t="s">
        <v>266</v>
      </c>
      <c r="P308" s="49">
        <f>'Рейтинговая таблица организаций'!I297</f>
        <v>0</v>
      </c>
      <c r="Q308" s="49">
        <f>'Рейтинговая таблица организаций'!J297</f>
        <v>0</v>
      </c>
      <c r="R308" s="49" t="s">
        <v>267</v>
      </c>
      <c r="S308" s="49">
        <f>'Рейтинговая таблица организаций'!K297</f>
        <v>0</v>
      </c>
      <c r="T308" s="49">
        <f>'Рейтинговая таблица организаций'!L297</f>
        <v>0</v>
      </c>
      <c r="U308" s="49" t="str">
        <f>IF('Рейтинговая таблица организаций'!Q297&lt;1,"Отсутствуют комфортные условия",(IF('Рейтинговая таблица организаций'!Q297&lt;5,"Количество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8" s="49">
        <f>'Рейтинговая таблица организаций'!Q297</f>
        <v>0</v>
      </c>
      <c r="W308" s="49">
        <f>IF('Рейтинговая таблица организаций'!Q297&lt;1,0,(IF('Рейтинговая таблица организаций'!Q297&lt;4,20,100)))</f>
        <v>0</v>
      </c>
      <c r="X308" s="49" t="s">
        <v>268</v>
      </c>
      <c r="Y308" s="49">
        <f>'Рейтинговая таблица организаций'!T297</f>
        <v>0</v>
      </c>
      <c r="Z308" s="49">
        <f>'Рейтинговая таблица организаций'!U297</f>
        <v>0</v>
      </c>
      <c r="AA308" s="49" t="str">
        <f>IF('Рейтинговая таблица организаций'!Z297&lt;1,"Отсутствуют условия доступности для инвалидов",(IF('Рейтинговая таблица организаций'!Z297&lt;5,"Количество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8" s="63">
        <f>'Рейтинговая таблица организаций'!Z297</f>
        <v>0</v>
      </c>
      <c r="AC308" s="49">
        <f>IF('Рейтинговая таблица организаций'!Z297&lt;1,0,(IF('Рейтинговая таблица организаций'!Z297&lt;5,20,100)))</f>
        <v>0</v>
      </c>
      <c r="AD308" s="49" t="str">
        <f>IF('Рейтинговая таблица организаций'!AA297&lt;1,"Отсутствуют условия доступности, позволяющие инвалидам получать услуги наравне с другими",(IF('Рейтинговая таблица организаций'!AA297&lt;5,"Количество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8" s="49">
        <f>'Рейтинговая таблица организаций'!AA297</f>
        <v>0</v>
      </c>
      <c r="AF308" s="49">
        <f>IF('Рейтинговая таблица организаций'!AA297&lt;1,0,(IF('Рейтинговая таблица организаций'!AA297&lt;5,20,100)))</f>
        <v>0</v>
      </c>
      <c r="AG308" s="49" t="s">
        <v>269</v>
      </c>
      <c r="AH308" s="49">
        <f>'Рейтинговая таблица организаций'!AB297</f>
        <v>0</v>
      </c>
      <c r="AI308" s="49">
        <f>'Рейтинговая таблица организаций'!AC297</f>
        <v>0</v>
      </c>
      <c r="AJ308" s="49" t="s">
        <v>270</v>
      </c>
      <c r="AK308" s="49">
        <f>'Рейтинговая таблица организаций'!AH297</f>
        <v>0</v>
      </c>
      <c r="AL308" s="49">
        <f>'Рейтинговая таблица организаций'!AI297</f>
        <v>0</v>
      </c>
      <c r="AM308" s="49" t="s">
        <v>271</v>
      </c>
      <c r="AN308" s="49">
        <f>'Рейтинговая таблица организаций'!AJ297</f>
        <v>0</v>
      </c>
      <c r="AO308" s="49">
        <f>'Рейтинговая таблица организаций'!AK297</f>
        <v>0</v>
      </c>
      <c r="AP308" s="49" t="s">
        <v>272</v>
      </c>
      <c r="AQ308" s="49">
        <f>'Рейтинговая таблица организаций'!AL297</f>
        <v>0</v>
      </c>
      <c r="AR308" s="49">
        <f>'Рейтинговая таблица организаций'!AM297</f>
        <v>0</v>
      </c>
      <c r="AS308" s="49" t="s">
        <v>273</v>
      </c>
      <c r="AT308" s="49">
        <f>'Рейтинговая таблица организаций'!AR297</f>
        <v>0</v>
      </c>
      <c r="AU308" s="49">
        <f>'Рейтинговая таблица организаций'!AS297</f>
        <v>0</v>
      </c>
      <c r="AV308" s="49" t="s">
        <v>274</v>
      </c>
      <c r="AW308" s="49">
        <f>'Рейтинговая таблица организаций'!AT297</f>
        <v>0</v>
      </c>
      <c r="AX308" s="49">
        <f>'Рейтинговая таблица организаций'!AU297</f>
        <v>0</v>
      </c>
      <c r="AY308" s="49" t="s">
        <v>275</v>
      </c>
      <c r="AZ308" s="49">
        <f>'Рейтинговая таблица организаций'!AV297</f>
        <v>0</v>
      </c>
      <c r="BA308" s="49">
        <f>'Рейтинговая таблица организаций'!AW297</f>
        <v>0</v>
      </c>
    </row>
    <row r="309" spans="1:53" ht="15.75" x14ac:dyDescent="0.25">
      <c r="A309" s="110">
        <f>Лист1!A297</f>
        <v>0</v>
      </c>
      <c r="B309" s="46">
        <f>'для bus.gov.ru'!B298</f>
        <v>0</v>
      </c>
      <c r="C309" s="46">
        <f>'для bus.gov.ru'!C298</f>
        <v>0</v>
      </c>
      <c r="D309" s="46">
        <f>'для bus.gov.ru'!D298</f>
        <v>0</v>
      </c>
      <c r="E309" s="46">
        <f>'для bus.gov.ru'!E298</f>
        <v>0</v>
      </c>
      <c r="F309" s="47" t="s">
        <v>264</v>
      </c>
      <c r="G309" s="48">
        <f>'Рейтинговая таблица организаций'!D298</f>
        <v>0</v>
      </c>
      <c r="H309" s="48">
        <f>'Рейтинговая таблица организаций'!E298</f>
        <v>0</v>
      </c>
      <c r="I309" s="47" t="s">
        <v>265</v>
      </c>
      <c r="J309" s="48">
        <f>'Рейтинговая таблица организаций'!F298</f>
        <v>0</v>
      </c>
      <c r="K309" s="48">
        <f>'Рейтинговая таблица организаций'!G298</f>
        <v>0</v>
      </c>
      <c r="L309" s="49" t="str">
        <f>IF('Рейтинговая таблица организаций'!H298&lt;1,"Отсутствуют или не функционируют дистанционные способы взаимодействия",(IF('Рейтинговая таблица организаций'!H298&lt;4,"В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09" s="49">
        <f>'Рейтинговая таблица организаций'!H298</f>
        <v>0</v>
      </c>
      <c r="N309" s="49">
        <f>IF('Рейтинговая таблица организаций'!H298&lt;1,0,(IF('Рейтинговая таблица организаций'!H298&lt;4,30,100)))</f>
        <v>0</v>
      </c>
      <c r="O309" s="49" t="s">
        <v>266</v>
      </c>
      <c r="P309" s="49">
        <f>'Рейтинговая таблица организаций'!I298</f>
        <v>0</v>
      </c>
      <c r="Q309" s="49">
        <f>'Рейтинговая таблица организаций'!J298</f>
        <v>0</v>
      </c>
      <c r="R309" s="49" t="s">
        <v>267</v>
      </c>
      <c r="S309" s="49">
        <f>'Рейтинговая таблица организаций'!K298</f>
        <v>0</v>
      </c>
      <c r="T309" s="49">
        <f>'Рейтинговая таблица организаций'!L298</f>
        <v>0</v>
      </c>
      <c r="U309" s="49" t="str">
        <f>IF('Рейтинговая таблица организаций'!Q298&lt;1,"Отсутствуют комфортные условия",(IF('Рейтинговая таблица организаций'!Q298&lt;5,"Количество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09" s="49">
        <f>'Рейтинговая таблица организаций'!Q298</f>
        <v>0</v>
      </c>
      <c r="W309" s="49">
        <f>IF('Рейтинговая таблица организаций'!Q298&lt;1,0,(IF('Рейтинговая таблица организаций'!Q298&lt;4,20,100)))</f>
        <v>0</v>
      </c>
      <c r="X309" s="49" t="s">
        <v>268</v>
      </c>
      <c r="Y309" s="49">
        <f>'Рейтинговая таблица организаций'!T298</f>
        <v>0</v>
      </c>
      <c r="Z309" s="49">
        <f>'Рейтинговая таблица организаций'!U298</f>
        <v>0</v>
      </c>
      <c r="AA309" s="49" t="str">
        <f>IF('Рейтинговая таблица организаций'!Z298&lt;1,"Отсутствуют условия доступности для инвалидов",(IF('Рейтинговая таблица организаций'!Z298&lt;5,"Количество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09" s="63">
        <f>'Рейтинговая таблица организаций'!Z298</f>
        <v>0</v>
      </c>
      <c r="AC309" s="49">
        <f>IF('Рейтинговая таблица организаций'!Z298&lt;1,0,(IF('Рейтинговая таблица организаций'!Z298&lt;5,20,100)))</f>
        <v>0</v>
      </c>
      <c r="AD309" s="49" t="str">
        <f>IF('Рейтинговая таблица организаций'!AA298&lt;1,"Отсутствуют условия доступности, позволяющие инвалидам получать услуги наравне с другими",(IF('Рейтинговая таблица организаций'!AA298&lt;5,"Количество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09" s="49">
        <f>'Рейтинговая таблица организаций'!AA298</f>
        <v>0</v>
      </c>
      <c r="AF309" s="49">
        <f>IF('Рейтинговая таблица организаций'!AA298&lt;1,0,(IF('Рейтинговая таблица организаций'!AA298&lt;5,20,100)))</f>
        <v>0</v>
      </c>
      <c r="AG309" s="49" t="s">
        <v>269</v>
      </c>
      <c r="AH309" s="49">
        <f>'Рейтинговая таблица организаций'!AB298</f>
        <v>0</v>
      </c>
      <c r="AI309" s="49">
        <f>'Рейтинговая таблица организаций'!AC298</f>
        <v>0</v>
      </c>
      <c r="AJ309" s="49" t="s">
        <v>270</v>
      </c>
      <c r="AK309" s="49">
        <f>'Рейтинговая таблица организаций'!AH298</f>
        <v>0</v>
      </c>
      <c r="AL309" s="49">
        <f>'Рейтинговая таблица организаций'!AI298</f>
        <v>0</v>
      </c>
      <c r="AM309" s="49" t="s">
        <v>271</v>
      </c>
      <c r="AN309" s="49">
        <f>'Рейтинговая таблица организаций'!AJ298</f>
        <v>0</v>
      </c>
      <c r="AO309" s="49">
        <f>'Рейтинговая таблица организаций'!AK298</f>
        <v>0</v>
      </c>
      <c r="AP309" s="49" t="s">
        <v>272</v>
      </c>
      <c r="AQ309" s="49">
        <f>'Рейтинговая таблица организаций'!AL298</f>
        <v>0</v>
      </c>
      <c r="AR309" s="49">
        <f>'Рейтинговая таблица организаций'!AM298</f>
        <v>0</v>
      </c>
      <c r="AS309" s="49" t="s">
        <v>273</v>
      </c>
      <c r="AT309" s="49">
        <f>'Рейтинговая таблица организаций'!AR298</f>
        <v>0</v>
      </c>
      <c r="AU309" s="49">
        <f>'Рейтинговая таблица организаций'!AS298</f>
        <v>0</v>
      </c>
      <c r="AV309" s="49" t="s">
        <v>274</v>
      </c>
      <c r="AW309" s="49">
        <f>'Рейтинговая таблица организаций'!AT298</f>
        <v>0</v>
      </c>
      <c r="AX309" s="49">
        <f>'Рейтинговая таблица организаций'!AU298</f>
        <v>0</v>
      </c>
      <c r="AY309" s="49" t="s">
        <v>275</v>
      </c>
      <c r="AZ309" s="49">
        <f>'Рейтинговая таблица организаций'!AV298</f>
        <v>0</v>
      </c>
      <c r="BA309" s="49">
        <f>'Рейтинговая таблица организаций'!AW298</f>
        <v>0</v>
      </c>
    </row>
    <row r="310" spans="1:53" ht="15.75" x14ac:dyDescent="0.25">
      <c r="A310" s="110">
        <f>Лист1!A298</f>
        <v>0</v>
      </c>
      <c r="B310" s="46">
        <f>'для bus.gov.ru'!B299</f>
        <v>0</v>
      </c>
      <c r="C310" s="46">
        <f>'для bus.gov.ru'!C299</f>
        <v>0</v>
      </c>
      <c r="D310" s="46">
        <f>'для bus.gov.ru'!D299</f>
        <v>0</v>
      </c>
      <c r="E310" s="46">
        <f>'для bus.gov.ru'!E299</f>
        <v>0</v>
      </c>
      <c r="F310" s="47" t="s">
        <v>264</v>
      </c>
      <c r="G310" s="48">
        <f>'Рейтинговая таблица организаций'!D299</f>
        <v>0</v>
      </c>
      <c r="H310" s="48">
        <f>'Рейтинговая таблица организаций'!E299</f>
        <v>0</v>
      </c>
      <c r="I310" s="47" t="s">
        <v>265</v>
      </c>
      <c r="J310" s="48">
        <f>'Рейтинговая таблица организаций'!F299</f>
        <v>0</v>
      </c>
      <c r="K310" s="48">
        <f>'Рейтинговая таблица организаций'!G299</f>
        <v>0</v>
      </c>
      <c r="L310" s="49" t="str">
        <f>IF('Рейтинговая таблица организаций'!H299&lt;1,"Отсутствуют или не функционируют дистанционные способы взаимодействия",(IF('Рейтинговая таблица организаций'!H299&lt;4,"В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0" s="49">
        <f>'Рейтинговая таблица организаций'!H299</f>
        <v>0</v>
      </c>
      <c r="N310" s="49">
        <f>IF('Рейтинговая таблица организаций'!H299&lt;1,0,(IF('Рейтинговая таблица организаций'!H299&lt;4,30,100)))</f>
        <v>0</v>
      </c>
      <c r="O310" s="49" t="s">
        <v>266</v>
      </c>
      <c r="P310" s="49">
        <f>'Рейтинговая таблица организаций'!I299</f>
        <v>0</v>
      </c>
      <c r="Q310" s="49">
        <f>'Рейтинговая таблица организаций'!J299</f>
        <v>0</v>
      </c>
      <c r="R310" s="49" t="s">
        <v>267</v>
      </c>
      <c r="S310" s="49">
        <f>'Рейтинговая таблица организаций'!K299</f>
        <v>0</v>
      </c>
      <c r="T310" s="49">
        <f>'Рейтинговая таблица организаций'!L299</f>
        <v>0</v>
      </c>
      <c r="U310" s="49" t="str">
        <f>IF('Рейтинговая таблица организаций'!Q299&lt;1,"Отсутствуют комфортные условия",(IF('Рейтинговая таблица организаций'!Q299&lt;5,"Количество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0" s="49">
        <f>'Рейтинговая таблица организаций'!Q299</f>
        <v>0</v>
      </c>
      <c r="W310" s="49">
        <f>IF('Рейтинговая таблица организаций'!Q299&lt;1,0,(IF('Рейтинговая таблица организаций'!Q299&lt;4,20,100)))</f>
        <v>0</v>
      </c>
      <c r="X310" s="49" t="s">
        <v>268</v>
      </c>
      <c r="Y310" s="49">
        <f>'Рейтинговая таблица организаций'!T299</f>
        <v>0</v>
      </c>
      <c r="Z310" s="49">
        <f>'Рейтинговая таблица организаций'!U299</f>
        <v>0</v>
      </c>
      <c r="AA310" s="49" t="str">
        <f>IF('Рейтинговая таблица организаций'!Z299&lt;1,"Отсутствуют условия доступности для инвалидов",(IF('Рейтинговая таблица организаций'!Z299&lt;5,"Количество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0" s="63">
        <f>'Рейтинговая таблица организаций'!Z299</f>
        <v>0</v>
      </c>
      <c r="AC310" s="49">
        <f>IF('Рейтинговая таблица организаций'!Z299&lt;1,0,(IF('Рейтинговая таблица организаций'!Z299&lt;5,20,100)))</f>
        <v>0</v>
      </c>
      <c r="AD310" s="49" t="str">
        <f>IF('Рейтинговая таблица организаций'!AA299&lt;1,"Отсутствуют условия доступности, позволяющие инвалидам получать услуги наравне с другими",(IF('Рейтинговая таблица организаций'!AA299&lt;5,"Количество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0" s="49">
        <f>'Рейтинговая таблица организаций'!AA299</f>
        <v>0</v>
      </c>
      <c r="AF310" s="49">
        <f>IF('Рейтинговая таблица организаций'!AA299&lt;1,0,(IF('Рейтинговая таблица организаций'!AA299&lt;5,20,100)))</f>
        <v>0</v>
      </c>
      <c r="AG310" s="49" t="s">
        <v>269</v>
      </c>
      <c r="AH310" s="49">
        <f>'Рейтинговая таблица организаций'!AB299</f>
        <v>0</v>
      </c>
      <c r="AI310" s="49">
        <f>'Рейтинговая таблица организаций'!AC299</f>
        <v>0</v>
      </c>
      <c r="AJ310" s="49" t="s">
        <v>270</v>
      </c>
      <c r="AK310" s="49">
        <f>'Рейтинговая таблица организаций'!AH299</f>
        <v>0</v>
      </c>
      <c r="AL310" s="49">
        <f>'Рейтинговая таблица организаций'!AI299</f>
        <v>0</v>
      </c>
      <c r="AM310" s="49" t="s">
        <v>271</v>
      </c>
      <c r="AN310" s="49">
        <f>'Рейтинговая таблица организаций'!AJ299</f>
        <v>0</v>
      </c>
      <c r="AO310" s="49">
        <f>'Рейтинговая таблица организаций'!AK299</f>
        <v>0</v>
      </c>
      <c r="AP310" s="49" t="s">
        <v>272</v>
      </c>
      <c r="AQ310" s="49">
        <f>'Рейтинговая таблица организаций'!AL299</f>
        <v>0</v>
      </c>
      <c r="AR310" s="49">
        <f>'Рейтинговая таблица организаций'!AM299</f>
        <v>0</v>
      </c>
      <c r="AS310" s="49" t="s">
        <v>273</v>
      </c>
      <c r="AT310" s="49">
        <f>'Рейтинговая таблица организаций'!AR299</f>
        <v>0</v>
      </c>
      <c r="AU310" s="49">
        <f>'Рейтинговая таблица организаций'!AS299</f>
        <v>0</v>
      </c>
      <c r="AV310" s="49" t="s">
        <v>274</v>
      </c>
      <c r="AW310" s="49">
        <f>'Рейтинговая таблица организаций'!AT299</f>
        <v>0</v>
      </c>
      <c r="AX310" s="49">
        <f>'Рейтинговая таблица организаций'!AU299</f>
        <v>0</v>
      </c>
      <c r="AY310" s="49" t="s">
        <v>275</v>
      </c>
      <c r="AZ310" s="49">
        <f>'Рейтинговая таблица организаций'!AV299</f>
        <v>0</v>
      </c>
      <c r="BA310" s="49">
        <f>'Рейтинговая таблица организаций'!AW299</f>
        <v>0</v>
      </c>
    </row>
    <row r="311" spans="1:53" ht="15.75" x14ac:dyDescent="0.25">
      <c r="A311" s="110">
        <f>Лист1!A299</f>
        <v>0</v>
      </c>
      <c r="B311" s="46">
        <f>'для bus.gov.ru'!B300</f>
        <v>0</v>
      </c>
      <c r="C311" s="46">
        <f>'для bus.gov.ru'!C300</f>
        <v>0</v>
      </c>
      <c r="D311" s="46">
        <f>'для bus.gov.ru'!D300</f>
        <v>0</v>
      </c>
      <c r="E311" s="46">
        <f>'для bus.gov.ru'!E300</f>
        <v>0</v>
      </c>
      <c r="F311" s="47" t="s">
        <v>264</v>
      </c>
      <c r="G311" s="48">
        <f>'Рейтинговая таблица организаций'!D300</f>
        <v>0</v>
      </c>
      <c r="H311" s="48">
        <f>'Рейтинговая таблица организаций'!E300</f>
        <v>0</v>
      </c>
      <c r="I311" s="47" t="s">
        <v>265</v>
      </c>
      <c r="J311" s="48">
        <f>'Рейтинговая таблица организаций'!F300</f>
        <v>0</v>
      </c>
      <c r="K311" s="48">
        <f>'Рейтинговая таблица организаций'!G300</f>
        <v>0</v>
      </c>
      <c r="L311" s="49" t="str">
        <f>IF('Рейтинговая таблица организаций'!H300&lt;1,"Отсутствуют или не функционируют дистанционные способы взаимодействия",(IF('Рейтинговая таблица организаций'!H300&lt;4,"В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1" s="49">
        <f>'Рейтинговая таблица организаций'!H300</f>
        <v>0</v>
      </c>
      <c r="N311" s="49">
        <f>IF('Рейтинговая таблица организаций'!H300&lt;1,0,(IF('Рейтинговая таблица организаций'!H300&lt;4,30,100)))</f>
        <v>0</v>
      </c>
      <c r="O311" s="49" t="s">
        <v>266</v>
      </c>
      <c r="P311" s="49">
        <f>'Рейтинговая таблица организаций'!I300</f>
        <v>0</v>
      </c>
      <c r="Q311" s="49">
        <f>'Рейтинговая таблица организаций'!J300</f>
        <v>0</v>
      </c>
      <c r="R311" s="49" t="s">
        <v>267</v>
      </c>
      <c r="S311" s="49">
        <f>'Рейтинговая таблица организаций'!K300</f>
        <v>0</v>
      </c>
      <c r="T311" s="49">
        <f>'Рейтинговая таблица организаций'!L300</f>
        <v>0</v>
      </c>
      <c r="U311" s="49" t="str">
        <f>IF('Рейтинговая таблица организаций'!Q300&lt;1,"Отсутствуют комфортные условия",(IF('Рейтинговая таблица организаций'!Q300&lt;5,"Количество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1" s="49">
        <f>'Рейтинговая таблица организаций'!Q300</f>
        <v>0</v>
      </c>
      <c r="W311" s="49">
        <f>IF('Рейтинговая таблица организаций'!Q300&lt;1,0,(IF('Рейтинговая таблица организаций'!Q300&lt;4,20,100)))</f>
        <v>0</v>
      </c>
      <c r="X311" s="49" t="s">
        <v>268</v>
      </c>
      <c r="Y311" s="49">
        <f>'Рейтинговая таблица организаций'!T300</f>
        <v>0</v>
      </c>
      <c r="Z311" s="49">
        <f>'Рейтинговая таблица организаций'!U300</f>
        <v>0</v>
      </c>
      <c r="AA311" s="49" t="str">
        <f>IF('Рейтинговая таблица организаций'!Z300&lt;1,"Отсутствуют условия доступности для инвалидов",(IF('Рейтинговая таблица организаций'!Z300&lt;5,"Количество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1" s="63">
        <f>'Рейтинговая таблица организаций'!Z300</f>
        <v>0</v>
      </c>
      <c r="AC311" s="49">
        <f>IF('Рейтинговая таблица организаций'!Z300&lt;1,0,(IF('Рейтинговая таблица организаций'!Z300&lt;5,20,100)))</f>
        <v>0</v>
      </c>
      <c r="AD311" s="49" t="str">
        <f>IF('Рейтинговая таблица организаций'!AA300&lt;1,"Отсутствуют условия доступности, позволяющие инвалидам получать услуги наравне с другими",(IF('Рейтинговая таблица организаций'!AA300&lt;5,"Количество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1" s="49">
        <f>'Рейтинговая таблица организаций'!AA300</f>
        <v>0</v>
      </c>
      <c r="AF311" s="49">
        <f>IF('Рейтинговая таблица организаций'!AA300&lt;1,0,(IF('Рейтинговая таблица организаций'!AA300&lt;5,20,100)))</f>
        <v>0</v>
      </c>
      <c r="AG311" s="49" t="s">
        <v>269</v>
      </c>
      <c r="AH311" s="49">
        <f>'Рейтинговая таблица организаций'!AB300</f>
        <v>0</v>
      </c>
      <c r="AI311" s="49">
        <f>'Рейтинговая таблица организаций'!AC300</f>
        <v>0</v>
      </c>
      <c r="AJ311" s="49" t="s">
        <v>270</v>
      </c>
      <c r="AK311" s="49">
        <f>'Рейтинговая таблица организаций'!AH300</f>
        <v>0</v>
      </c>
      <c r="AL311" s="49">
        <f>'Рейтинговая таблица организаций'!AI300</f>
        <v>0</v>
      </c>
      <c r="AM311" s="49" t="s">
        <v>271</v>
      </c>
      <c r="AN311" s="49">
        <f>'Рейтинговая таблица организаций'!AJ300</f>
        <v>0</v>
      </c>
      <c r="AO311" s="49">
        <f>'Рейтинговая таблица организаций'!AK300</f>
        <v>0</v>
      </c>
      <c r="AP311" s="49" t="s">
        <v>272</v>
      </c>
      <c r="AQ311" s="49">
        <f>'Рейтинговая таблица организаций'!AL300</f>
        <v>0</v>
      </c>
      <c r="AR311" s="49">
        <f>'Рейтинговая таблица организаций'!AM300</f>
        <v>0</v>
      </c>
      <c r="AS311" s="49" t="s">
        <v>273</v>
      </c>
      <c r="AT311" s="49">
        <f>'Рейтинговая таблица организаций'!AR300</f>
        <v>0</v>
      </c>
      <c r="AU311" s="49">
        <f>'Рейтинговая таблица организаций'!AS300</f>
        <v>0</v>
      </c>
      <c r="AV311" s="49" t="s">
        <v>274</v>
      </c>
      <c r="AW311" s="49">
        <f>'Рейтинговая таблица организаций'!AT300</f>
        <v>0</v>
      </c>
      <c r="AX311" s="49">
        <f>'Рейтинговая таблица организаций'!AU300</f>
        <v>0</v>
      </c>
      <c r="AY311" s="49" t="s">
        <v>275</v>
      </c>
      <c r="AZ311" s="49">
        <f>'Рейтинговая таблица организаций'!AV300</f>
        <v>0</v>
      </c>
      <c r="BA311" s="49">
        <f>'Рейтинговая таблица организаций'!AW300</f>
        <v>0</v>
      </c>
    </row>
    <row r="312" spans="1:53" ht="15.75" x14ac:dyDescent="0.25">
      <c r="A312" s="110">
        <f>Лист1!A300</f>
        <v>0</v>
      </c>
      <c r="B312" s="46">
        <f>'для bus.gov.ru'!B301</f>
        <v>0</v>
      </c>
      <c r="C312" s="46">
        <f>'для bus.gov.ru'!C301</f>
        <v>0</v>
      </c>
      <c r="D312" s="46">
        <f>'для bus.gov.ru'!D301</f>
        <v>0</v>
      </c>
      <c r="E312" s="46">
        <f>'для bus.gov.ru'!E301</f>
        <v>0</v>
      </c>
      <c r="F312" s="47" t="s">
        <v>264</v>
      </c>
      <c r="G312" s="48">
        <f>'Рейтинговая таблица организаций'!D301</f>
        <v>0</v>
      </c>
      <c r="H312" s="48">
        <f>'Рейтинговая таблица организаций'!E301</f>
        <v>0</v>
      </c>
      <c r="I312" s="47" t="s">
        <v>265</v>
      </c>
      <c r="J312" s="48">
        <f>'Рейтинговая таблица организаций'!F301</f>
        <v>0</v>
      </c>
      <c r="K312" s="48">
        <f>'Рейтинговая таблица организаций'!G301</f>
        <v>0</v>
      </c>
      <c r="L312" s="49" t="str">
        <f>IF('Рейтинговая таблица организаций'!H301&lt;1,"Отсутствуют или не функционируют дистанционные способы взаимодействия",(IF('Рейтинговая таблица организаций'!H301&lt;4,"В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2" s="49">
        <f>'Рейтинговая таблица организаций'!H301</f>
        <v>0</v>
      </c>
      <c r="N312" s="49">
        <f>IF('Рейтинговая таблица организаций'!H301&lt;1,0,(IF('Рейтинговая таблица организаций'!H301&lt;4,30,100)))</f>
        <v>0</v>
      </c>
      <c r="O312" s="49" t="s">
        <v>266</v>
      </c>
      <c r="P312" s="49">
        <f>'Рейтинговая таблица организаций'!I301</f>
        <v>0</v>
      </c>
      <c r="Q312" s="49">
        <f>'Рейтинговая таблица организаций'!J301</f>
        <v>0</v>
      </c>
      <c r="R312" s="49" t="s">
        <v>267</v>
      </c>
      <c r="S312" s="49">
        <f>'Рейтинговая таблица организаций'!K301</f>
        <v>0</v>
      </c>
      <c r="T312" s="49">
        <f>'Рейтинговая таблица организаций'!L301</f>
        <v>0</v>
      </c>
      <c r="U312" s="49" t="str">
        <f>IF('Рейтинговая таблица организаций'!Q301&lt;1,"Отсутствуют комфортные условия",(IF('Рейтинговая таблица организаций'!Q301&lt;5,"Количество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2" s="49">
        <f>'Рейтинговая таблица организаций'!Q301</f>
        <v>0</v>
      </c>
      <c r="W312" s="49">
        <f>IF('Рейтинговая таблица организаций'!Q301&lt;1,0,(IF('Рейтинговая таблица организаций'!Q301&lt;4,20,100)))</f>
        <v>0</v>
      </c>
      <c r="X312" s="49" t="s">
        <v>268</v>
      </c>
      <c r="Y312" s="49">
        <f>'Рейтинговая таблица организаций'!T301</f>
        <v>0</v>
      </c>
      <c r="Z312" s="49">
        <f>'Рейтинговая таблица организаций'!U301</f>
        <v>0</v>
      </c>
      <c r="AA312" s="49" t="str">
        <f>IF('Рейтинговая таблица организаций'!Z301&lt;1,"Отсутствуют условия доступности для инвалидов",(IF('Рейтинговая таблица организаций'!Z301&lt;5,"Количество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2" s="63">
        <f>'Рейтинговая таблица организаций'!Z301</f>
        <v>0</v>
      </c>
      <c r="AC312" s="49">
        <f>IF('Рейтинговая таблица организаций'!Z301&lt;1,0,(IF('Рейтинговая таблица организаций'!Z301&lt;5,20,100)))</f>
        <v>0</v>
      </c>
      <c r="AD312" s="49" t="str">
        <f>IF('Рейтинговая таблица организаций'!AA301&lt;1,"Отсутствуют условия доступности, позволяющие инвалидам получать услуги наравне с другими",(IF('Рейтинговая таблица организаций'!AA301&lt;5,"Количество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2" s="49">
        <f>'Рейтинговая таблица организаций'!AA301</f>
        <v>0</v>
      </c>
      <c r="AF312" s="49">
        <f>IF('Рейтинговая таблица организаций'!AA301&lt;1,0,(IF('Рейтинговая таблица организаций'!AA301&lt;5,20,100)))</f>
        <v>0</v>
      </c>
      <c r="AG312" s="49" t="s">
        <v>269</v>
      </c>
      <c r="AH312" s="49">
        <f>'Рейтинговая таблица организаций'!AB301</f>
        <v>0</v>
      </c>
      <c r="AI312" s="49">
        <f>'Рейтинговая таблица организаций'!AC301</f>
        <v>0</v>
      </c>
      <c r="AJ312" s="49" t="s">
        <v>270</v>
      </c>
      <c r="AK312" s="49">
        <f>'Рейтинговая таблица организаций'!AH301</f>
        <v>0</v>
      </c>
      <c r="AL312" s="49">
        <f>'Рейтинговая таблица организаций'!AI301</f>
        <v>0</v>
      </c>
      <c r="AM312" s="49" t="s">
        <v>271</v>
      </c>
      <c r="AN312" s="49">
        <f>'Рейтинговая таблица организаций'!AJ301</f>
        <v>0</v>
      </c>
      <c r="AO312" s="49">
        <f>'Рейтинговая таблица организаций'!AK301</f>
        <v>0</v>
      </c>
      <c r="AP312" s="49" t="s">
        <v>272</v>
      </c>
      <c r="AQ312" s="49">
        <f>'Рейтинговая таблица организаций'!AL301</f>
        <v>0</v>
      </c>
      <c r="AR312" s="49">
        <f>'Рейтинговая таблица организаций'!AM301</f>
        <v>0</v>
      </c>
      <c r="AS312" s="49" t="s">
        <v>273</v>
      </c>
      <c r="AT312" s="49">
        <f>'Рейтинговая таблица организаций'!AR301</f>
        <v>0</v>
      </c>
      <c r="AU312" s="49">
        <f>'Рейтинговая таблица организаций'!AS301</f>
        <v>0</v>
      </c>
      <c r="AV312" s="49" t="s">
        <v>274</v>
      </c>
      <c r="AW312" s="49">
        <f>'Рейтинговая таблица организаций'!AT301</f>
        <v>0</v>
      </c>
      <c r="AX312" s="49">
        <f>'Рейтинговая таблица организаций'!AU301</f>
        <v>0</v>
      </c>
      <c r="AY312" s="49" t="s">
        <v>275</v>
      </c>
      <c r="AZ312" s="49">
        <f>'Рейтинговая таблица организаций'!AV301</f>
        <v>0</v>
      </c>
      <c r="BA312" s="49">
        <f>'Рейтинговая таблица организаций'!AW301</f>
        <v>0</v>
      </c>
    </row>
    <row r="313" spans="1:53" ht="15.75" x14ac:dyDescent="0.25">
      <c r="A313" s="110">
        <f>Лист1!A301</f>
        <v>0</v>
      </c>
      <c r="B313" s="46">
        <f>'для bus.gov.ru'!B302</f>
        <v>0</v>
      </c>
      <c r="C313" s="46">
        <f>'для bus.gov.ru'!C302</f>
        <v>0</v>
      </c>
      <c r="D313" s="46">
        <f>'для bus.gov.ru'!D302</f>
        <v>0</v>
      </c>
      <c r="E313" s="46">
        <f>'для bus.gov.ru'!E302</f>
        <v>0</v>
      </c>
      <c r="F313" s="47" t="s">
        <v>264</v>
      </c>
      <c r="G313" s="48">
        <f>'Рейтинговая таблица организаций'!D302</f>
        <v>0</v>
      </c>
      <c r="H313" s="48">
        <f>'Рейтинговая таблица организаций'!E302</f>
        <v>0</v>
      </c>
      <c r="I313" s="47" t="s">
        <v>265</v>
      </c>
      <c r="J313" s="48">
        <f>'Рейтинговая таблица организаций'!F302</f>
        <v>0</v>
      </c>
      <c r="K313" s="48">
        <f>'Рейтинговая таблица организаций'!G302</f>
        <v>0</v>
      </c>
      <c r="L313" s="49" t="str">
        <f>IF('Рейтинговая таблица организаций'!H302&lt;1,"Отсутствуют или не функционируют дистанционные способы взаимодействия",(IF('Рейтинговая таблица организаций'!H302&lt;4,"В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3" s="49">
        <f>'Рейтинговая таблица организаций'!H302</f>
        <v>0</v>
      </c>
      <c r="N313" s="49">
        <f>IF('Рейтинговая таблица организаций'!H302&lt;1,0,(IF('Рейтинговая таблица организаций'!H302&lt;4,30,100)))</f>
        <v>0</v>
      </c>
      <c r="O313" s="49" t="s">
        <v>266</v>
      </c>
      <c r="P313" s="49">
        <f>'Рейтинговая таблица организаций'!I302</f>
        <v>0</v>
      </c>
      <c r="Q313" s="49">
        <f>'Рейтинговая таблица организаций'!J302</f>
        <v>0</v>
      </c>
      <c r="R313" s="49" t="s">
        <v>267</v>
      </c>
      <c r="S313" s="49">
        <f>'Рейтинговая таблица организаций'!K302</f>
        <v>0</v>
      </c>
      <c r="T313" s="49">
        <f>'Рейтинговая таблица организаций'!L302</f>
        <v>0</v>
      </c>
      <c r="U313" s="49" t="str">
        <f>IF('Рейтинговая таблица организаций'!Q302&lt;1,"Отсутствуют комфортные условия",(IF('Рейтинговая таблица организаций'!Q302&lt;5,"Количество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3" s="49">
        <f>'Рейтинговая таблица организаций'!Q302</f>
        <v>0</v>
      </c>
      <c r="W313" s="49">
        <f>IF('Рейтинговая таблица организаций'!Q302&lt;1,0,(IF('Рейтинговая таблица организаций'!Q302&lt;4,20,100)))</f>
        <v>0</v>
      </c>
      <c r="X313" s="49" t="s">
        <v>268</v>
      </c>
      <c r="Y313" s="49">
        <f>'Рейтинговая таблица организаций'!T302</f>
        <v>0</v>
      </c>
      <c r="Z313" s="49">
        <f>'Рейтинговая таблица организаций'!U302</f>
        <v>0</v>
      </c>
      <c r="AA313" s="49" t="str">
        <f>IF('Рейтинговая таблица организаций'!Z302&lt;1,"Отсутствуют условия доступности для инвалидов",(IF('Рейтинговая таблица организаций'!Z302&lt;5,"Количество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3" s="63">
        <f>'Рейтинговая таблица организаций'!Z302</f>
        <v>0</v>
      </c>
      <c r="AC313" s="49">
        <f>IF('Рейтинговая таблица организаций'!Z302&lt;1,0,(IF('Рейтинговая таблица организаций'!Z302&lt;5,20,100)))</f>
        <v>0</v>
      </c>
      <c r="AD313" s="49" t="str">
        <f>IF('Рейтинговая таблица организаций'!AA302&lt;1,"Отсутствуют условия доступности, позволяющие инвалидам получать услуги наравне с другими",(IF('Рейтинговая таблица организаций'!AA302&lt;5,"Количество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3" s="49">
        <f>'Рейтинговая таблица организаций'!AA302</f>
        <v>0</v>
      </c>
      <c r="AF313" s="49">
        <f>IF('Рейтинговая таблица организаций'!AA302&lt;1,0,(IF('Рейтинговая таблица организаций'!AA302&lt;5,20,100)))</f>
        <v>0</v>
      </c>
      <c r="AG313" s="49" t="s">
        <v>269</v>
      </c>
      <c r="AH313" s="49">
        <f>'Рейтинговая таблица организаций'!AB302</f>
        <v>0</v>
      </c>
      <c r="AI313" s="49">
        <f>'Рейтинговая таблица организаций'!AC302</f>
        <v>0</v>
      </c>
      <c r="AJ313" s="49" t="s">
        <v>270</v>
      </c>
      <c r="AK313" s="49">
        <f>'Рейтинговая таблица организаций'!AH302</f>
        <v>0</v>
      </c>
      <c r="AL313" s="49">
        <f>'Рейтинговая таблица организаций'!AI302</f>
        <v>0</v>
      </c>
      <c r="AM313" s="49" t="s">
        <v>271</v>
      </c>
      <c r="AN313" s="49">
        <f>'Рейтинговая таблица организаций'!AJ302</f>
        <v>0</v>
      </c>
      <c r="AO313" s="49">
        <f>'Рейтинговая таблица организаций'!AK302</f>
        <v>0</v>
      </c>
      <c r="AP313" s="49" t="s">
        <v>272</v>
      </c>
      <c r="AQ313" s="49">
        <f>'Рейтинговая таблица организаций'!AL302</f>
        <v>0</v>
      </c>
      <c r="AR313" s="49">
        <f>'Рейтинговая таблица организаций'!AM302</f>
        <v>0</v>
      </c>
      <c r="AS313" s="49" t="s">
        <v>273</v>
      </c>
      <c r="AT313" s="49">
        <f>'Рейтинговая таблица организаций'!AR302</f>
        <v>0</v>
      </c>
      <c r="AU313" s="49">
        <f>'Рейтинговая таблица организаций'!AS302</f>
        <v>0</v>
      </c>
      <c r="AV313" s="49" t="s">
        <v>274</v>
      </c>
      <c r="AW313" s="49">
        <f>'Рейтинговая таблица организаций'!AT302</f>
        <v>0</v>
      </c>
      <c r="AX313" s="49">
        <f>'Рейтинговая таблица организаций'!AU302</f>
        <v>0</v>
      </c>
      <c r="AY313" s="49" t="s">
        <v>275</v>
      </c>
      <c r="AZ313" s="49">
        <f>'Рейтинговая таблица организаций'!AV302</f>
        <v>0</v>
      </c>
      <c r="BA313" s="49">
        <f>'Рейтинговая таблица организаций'!AW302</f>
        <v>0</v>
      </c>
    </row>
    <row r="314" spans="1:53" ht="15.75" x14ac:dyDescent="0.25">
      <c r="A314" s="110">
        <f>Лист1!A302</f>
        <v>0</v>
      </c>
      <c r="B314" s="46">
        <f>'для bus.gov.ru'!B303</f>
        <v>0</v>
      </c>
      <c r="C314" s="46">
        <f>'для bus.gov.ru'!C303</f>
        <v>0</v>
      </c>
      <c r="D314" s="46">
        <f>'для bus.gov.ru'!D303</f>
        <v>0</v>
      </c>
      <c r="E314" s="46">
        <f>'для bus.gov.ru'!E303</f>
        <v>0</v>
      </c>
      <c r="F314" s="47" t="s">
        <v>264</v>
      </c>
      <c r="G314" s="48">
        <f>'Рейтинговая таблица организаций'!D303</f>
        <v>0</v>
      </c>
      <c r="H314" s="48">
        <f>'Рейтинговая таблица организаций'!E303</f>
        <v>0</v>
      </c>
      <c r="I314" s="47" t="s">
        <v>265</v>
      </c>
      <c r="J314" s="48">
        <f>'Рейтинговая таблица организаций'!F303</f>
        <v>0</v>
      </c>
      <c r="K314" s="48">
        <f>'Рейтинговая таблица организаций'!G303</f>
        <v>0</v>
      </c>
      <c r="L314" s="49" t="str">
        <f>IF('Рейтинговая таблица организаций'!H303&lt;1,"Отсутствуют или не функционируют дистанционные способы взаимодействия",(IF('Рейтинговая таблица организаций'!H303&lt;4,"В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4" s="49">
        <f>'Рейтинговая таблица организаций'!H303</f>
        <v>0</v>
      </c>
      <c r="N314" s="49">
        <f>IF('Рейтинговая таблица организаций'!H303&lt;1,0,(IF('Рейтинговая таблица организаций'!H303&lt;4,30,100)))</f>
        <v>0</v>
      </c>
      <c r="O314" s="49" t="s">
        <v>266</v>
      </c>
      <c r="P314" s="49">
        <f>'Рейтинговая таблица организаций'!I303</f>
        <v>0</v>
      </c>
      <c r="Q314" s="49">
        <f>'Рейтинговая таблица организаций'!J303</f>
        <v>0</v>
      </c>
      <c r="R314" s="49" t="s">
        <v>267</v>
      </c>
      <c r="S314" s="49">
        <f>'Рейтинговая таблица организаций'!K303</f>
        <v>0</v>
      </c>
      <c r="T314" s="49">
        <f>'Рейтинговая таблица организаций'!L303</f>
        <v>0</v>
      </c>
      <c r="U314" s="49" t="str">
        <f>IF('Рейтинговая таблица организаций'!Q303&lt;1,"Отсутствуют комфортные условия",(IF('Рейтинговая таблица организаций'!Q303&lt;5,"Количество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4" s="49">
        <f>'Рейтинговая таблица организаций'!Q303</f>
        <v>0</v>
      </c>
      <c r="W314" s="49">
        <f>IF('Рейтинговая таблица организаций'!Q303&lt;1,0,(IF('Рейтинговая таблица организаций'!Q303&lt;4,20,100)))</f>
        <v>0</v>
      </c>
      <c r="X314" s="49" t="s">
        <v>268</v>
      </c>
      <c r="Y314" s="49">
        <f>'Рейтинговая таблица организаций'!T303</f>
        <v>0</v>
      </c>
      <c r="Z314" s="49">
        <f>'Рейтинговая таблица организаций'!U303</f>
        <v>0</v>
      </c>
      <c r="AA314" s="49" t="str">
        <f>IF('Рейтинговая таблица организаций'!Z303&lt;1,"Отсутствуют условия доступности для инвалидов",(IF('Рейтинговая таблица организаций'!Z303&lt;5,"Количество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4" s="63">
        <f>'Рейтинговая таблица организаций'!Z303</f>
        <v>0</v>
      </c>
      <c r="AC314" s="49">
        <f>IF('Рейтинговая таблица организаций'!Z303&lt;1,0,(IF('Рейтинговая таблица организаций'!Z303&lt;5,20,100)))</f>
        <v>0</v>
      </c>
      <c r="AD314" s="49" t="str">
        <f>IF('Рейтинговая таблица организаций'!AA303&lt;1,"Отсутствуют условия доступности, позволяющие инвалидам получать услуги наравне с другими",(IF('Рейтинговая таблица организаций'!AA303&lt;5,"Количество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4" s="49">
        <f>'Рейтинговая таблица организаций'!AA303</f>
        <v>0</v>
      </c>
      <c r="AF314" s="49">
        <f>IF('Рейтинговая таблица организаций'!AA303&lt;1,0,(IF('Рейтинговая таблица организаций'!AA303&lt;5,20,100)))</f>
        <v>0</v>
      </c>
      <c r="AG314" s="49" t="s">
        <v>269</v>
      </c>
      <c r="AH314" s="49">
        <f>'Рейтинговая таблица организаций'!AB303</f>
        <v>0</v>
      </c>
      <c r="AI314" s="49">
        <f>'Рейтинговая таблица организаций'!AC303</f>
        <v>0</v>
      </c>
      <c r="AJ314" s="49" t="s">
        <v>270</v>
      </c>
      <c r="AK314" s="49">
        <f>'Рейтинговая таблица организаций'!AH303</f>
        <v>0</v>
      </c>
      <c r="AL314" s="49">
        <f>'Рейтинговая таблица организаций'!AI303</f>
        <v>0</v>
      </c>
      <c r="AM314" s="49" t="s">
        <v>271</v>
      </c>
      <c r="AN314" s="49">
        <f>'Рейтинговая таблица организаций'!AJ303</f>
        <v>0</v>
      </c>
      <c r="AO314" s="49">
        <f>'Рейтинговая таблица организаций'!AK303</f>
        <v>0</v>
      </c>
      <c r="AP314" s="49" t="s">
        <v>272</v>
      </c>
      <c r="AQ314" s="49">
        <f>'Рейтинговая таблица организаций'!AL303</f>
        <v>0</v>
      </c>
      <c r="AR314" s="49">
        <f>'Рейтинговая таблица организаций'!AM303</f>
        <v>0</v>
      </c>
      <c r="AS314" s="49" t="s">
        <v>273</v>
      </c>
      <c r="AT314" s="49">
        <f>'Рейтинговая таблица организаций'!AR303</f>
        <v>0</v>
      </c>
      <c r="AU314" s="49">
        <f>'Рейтинговая таблица организаций'!AS303</f>
        <v>0</v>
      </c>
      <c r="AV314" s="49" t="s">
        <v>274</v>
      </c>
      <c r="AW314" s="49">
        <f>'Рейтинговая таблица организаций'!AT303</f>
        <v>0</v>
      </c>
      <c r="AX314" s="49">
        <f>'Рейтинговая таблица организаций'!AU303</f>
        <v>0</v>
      </c>
      <c r="AY314" s="49" t="s">
        <v>275</v>
      </c>
      <c r="AZ314" s="49">
        <f>'Рейтинговая таблица организаций'!AV303</f>
        <v>0</v>
      </c>
      <c r="BA314" s="49">
        <f>'Рейтинговая таблица организаций'!AW303</f>
        <v>0</v>
      </c>
    </row>
    <row r="315" spans="1:53" ht="15.75" x14ac:dyDescent="0.25">
      <c r="A315" s="110">
        <f>Лист1!A303</f>
        <v>0</v>
      </c>
      <c r="B315" s="46">
        <f>'для bus.gov.ru'!B304</f>
        <v>0</v>
      </c>
      <c r="C315" s="46">
        <f>'для bus.gov.ru'!C304</f>
        <v>0</v>
      </c>
      <c r="D315" s="46">
        <f>'для bus.gov.ru'!D304</f>
        <v>0</v>
      </c>
      <c r="E315" s="46">
        <f>'для bus.gov.ru'!E304</f>
        <v>0</v>
      </c>
      <c r="F315" s="47" t="s">
        <v>264</v>
      </c>
      <c r="G315" s="48">
        <f>'Рейтинговая таблица организаций'!D304</f>
        <v>0</v>
      </c>
      <c r="H315" s="48">
        <f>'Рейтинговая таблица организаций'!E304</f>
        <v>0</v>
      </c>
      <c r="I315" s="47" t="s">
        <v>265</v>
      </c>
      <c r="J315" s="48">
        <f>'Рейтинговая таблица организаций'!F304</f>
        <v>0</v>
      </c>
      <c r="K315" s="48">
        <f>'Рейтинговая таблица организаций'!G304</f>
        <v>0</v>
      </c>
      <c r="L315" s="49" t="str">
        <f>IF('Рейтинговая таблица организаций'!H304&lt;1,"Отсутствуют или не функционируют дистанционные способы взаимодействия",(IF('Рейтинговая таблица организаций'!H304&lt;4,"В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5" s="49">
        <f>'Рейтинговая таблица организаций'!H304</f>
        <v>0</v>
      </c>
      <c r="N315" s="49">
        <f>IF('Рейтинговая таблица организаций'!H304&lt;1,0,(IF('Рейтинговая таблица организаций'!H304&lt;4,30,100)))</f>
        <v>0</v>
      </c>
      <c r="O315" s="49" t="s">
        <v>266</v>
      </c>
      <c r="P315" s="49">
        <f>'Рейтинговая таблица организаций'!I304</f>
        <v>0</v>
      </c>
      <c r="Q315" s="49">
        <f>'Рейтинговая таблица организаций'!J304</f>
        <v>0</v>
      </c>
      <c r="R315" s="49" t="s">
        <v>267</v>
      </c>
      <c r="S315" s="49">
        <f>'Рейтинговая таблица организаций'!K304</f>
        <v>0</v>
      </c>
      <c r="T315" s="49">
        <f>'Рейтинговая таблица организаций'!L304</f>
        <v>0</v>
      </c>
      <c r="U315" s="49" t="str">
        <f>IF('Рейтинговая таблица организаций'!Q304&lt;1,"Отсутствуют комфортные условия",(IF('Рейтинговая таблица организаций'!Q304&lt;5,"Количество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5" s="49">
        <f>'Рейтинговая таблица организаций'!Q304</f>
        <v>0</v>
      </c>
      <c r="W315" s="49">
        <f>IF('Рейтинговая таблица организаций'!Q304&lt;1,0,(IF('Рейтинговая таблица организаций'!Q304&lt;4,20,100)))</f>
        <v>0</v>
      </c>
      <c r="X315" s="49" t="s">
        <v>268</v>
      </c>
      <c r="Y315" s="49">
        <f>'Рейтинговая таблица организаций'!T304</f>
        <v>0</v>
      </c>
      <c r="Z315" s="49">
        <f>'Рейтинговая таблица организаций'!U304</f>
        <v>0</v>
      </c>
      <c r="AA315" s="49" t="str">
        <f>IF('Рейтинговая таблица организаций'!Z304&lt;1,"Отсутствуют условия доступности для инвалидов",(IF('Рейтинговая таблица организаций'!Z304&lt;5,"Количество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5" s="63">
        <f>'Рейтинговая таблица организаций'!Z304</f>
        <v>0</v>
      </c>
      <c r="AC315" s="49">
        <f>IF('Рейтинговая таблица организаций'!Z304&lt;1,0,(IF('Рейтинговая таблица организаций'!Z304&lt;5,20,100)))</f>
        <v>0</v>
      </c>
      <c r="AD315" s="49" t="str">
        <f>IF('Рейтинговая таблица организаций'!AA304&lt;1,"Отсутствуют условия доступности, позволяющие инвалидам получать услуги наравне с другими",(IF('Рейтинговая таблица организаций'!AA304&lt;5,"Количество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5" s="49">
        <f>'Рейтинговая таблица организаций'!AA304</f>
        <v>0</v>
      </c>
      <c r="AF315" s="49">
        <f>IF('Рейтинговая таблица организаций'!AA304&lt;1,0,(IF('Рейтинговая таблица организаций'!AA304&lt;5,20,100)))</f>
        <v>0</v>
      </c>
      <c r="AG315" s="49" t="s">
        <v>269</v>
      </c>
      <c r="AH315" s="49">
        <f>'Рейтинговая таблица организаций'!AB304</f>
        <v>0</v>
      </c>
      <c r="AI315" s="49">
        <f>'Рейтинговая таблица организаций'!AC304</f>
        <v>0</v>
      </c>
      <c r="AJ315" s="49" t="s">
        <v>270</v>
      </c>
      <c r="AK315" s="49">
        <f>'Рейтинговая таблица организаций'!AH304</f>
        <v>0</v>
      </c>
      <c r="AL315" s="49">
        <f>'Рейтинговая таблица организаций'!AI304</f>
        <v>0</v>
      </c>
      <c r="AM315" s="49" t="s">
        <v>271</v>
      </c>
      <c r="AN315" s="49">
        <f>'Рейтинговая таблица организаций'!AJ304</f>
        <v>0</v>
      </c>
      <c r="AO315" s="49">
        <f>'Рейтинговая таблица организаций'!AK304</f>
        <v>0</v>
      </c>
      <c r="AP315" s="49" t="s">
        <v>272</v>
      </c>
      <c r="AQ315" s="49">
        <f>'Рейтинговая таблица организаций'!AL304</f>
        <v>0</v>
      </c>
      <c r="AR315" s="49">
        <f>'Рейтинговая таблица организаций'!AM304</f>
        <v>0</v>
      </c>
      <c r="AS315" s="49" t="s">
        <v>273</v>
      </c>
      <c r="AT315" s="49">
        <f>'Рейтинговая таблица организаций'!AR304</f>
        <v>0</v>
      </c>
      <c r="AU315" s="49">
        <f>'Рейтинговая таблица организаций'!AS304</f>
        <v>0</v>
      </c>
      <c r="AV315" s="49" t="s">
        <v>274</v>
      </c>
      <c r="AW315" s="49">
        <f>'Рейтинговая таблица организаций'!AT304</f>
        <v>0</v>
      </c>
      <c r="AX315" s="49">
        <f>'Рейтинговая таблица организаций'!AU304</f>
        <v>0</v>
      </c>
      <c r="AY315" s="49" t="s">
        <v>275</v>
      </c>
      <c r="AZ315" s="49">
        <f>'Рейтинговая таблица организаций'!AV304</f>
        <v>0</v>
      </c>
      <c r="BA315" s="49">
        <f>'Рейтинговая таблица организаций'!AW304</f>
        <v>0</v>
      </c>
    </row>
    <row r="316" spans="1:53" ht="15.75" x14ac:dyDescent="0.25">
      <c r="A316" s="110">
        <f>Лист1!A304</f>
        <v>0</v>
      </c>
      <c r="B316" s="46">
        <f>'для bus.gov.ru'!B305</f>
        <v>0</v>
      </c>
      <c r="C316" s="46">
        <f>'для bus.gov.ru'!C305</f>
        <v>0</v>
      </c>
      <c r="D316" s="46">
        <f>'для bus.gov.ru'!D305</f>
        <v>0</v>
      </c>
      <c r="E316" s="46">
        <f>'для bus.gov.ru'!E305</f>
        <v>0</v>
      </c>
      <c r="F316" s="47" t="s">
        <v>264</v>
      </c>
      <c r="G316" s="48">
        <f>'Рейтинговая таблица организаций'!D305</f>
        <v>0</v>
      </c>
      <c r="H316" s="48">
        <f>'Рейтинговая таблица организаций'!E305</f>
        <v>0</v>
      </c>
      <c r="I316" s="47" t="s">
        <v>265</v>
      </c>
      <c r="J316" s="48">
        <f>'Рейтинговая таблица организаций'!F305</f>
        <v>0</v>
      </c>
      <c r="K316" s="48">
        <f>'Рейтинговая таблица организаций'!G305</f>
        <v>0</v>
      </c>
      <c r="L316" s="49" t="str">
        <f>IF('Рейтинговая таблица организаций'!H305&lt;1,"Отсутствуют или не функционируют дистанционные способы взаимодействия",(IF('Рейтинговая таблица организаций'!H305&lt;4,"В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6" s="49">
        <f>'Рейтинговая таблица организаций'!H305</f>
        <v>0</v>
      </c>
      <c r="N316" s="49">
        <f>IF('Рейтинговая таблица организаций'!H305&lt;1,0,(IF('Рейтинговая таблица организаций'!H305&lt;4,30,100)))</f>
        <v>0</v>
      </c>
      <c r="O316" s="49" t="s">
        <v>266</v>
      </c>
      <c r="P316" s="49">
        <f>'Рейтинговая таблица организаций'!I305</f>
        <v>0</v>
      </c>
      <c r="Q316" s="49">
        <f>'Рейтинговая таблица организаций'!J305</f>
        <v>0</v>
      </c>
      <c r="R316" s="49" t="s">
        <v>267</v>
      </c>
      <c r="S316" s="49">
        <f>'Рейтинговая таблица организаций'!K305</f>
        <v>0</v>
      </c>
      <c r="T316" s="49">
        <f>'Рейтинговая таблица организаций'!L305</f>
        <v>0</v>
      </c>
      <c r="U316" s="49" t="str">
        <f>IF('Рейтинговая таблица организаций'!Q305&lt;1,"Отсутствуют комфортные условия",(IF('Рейтинговая таблица организаций'!Q305&lt;5,"Количество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6" s="49">
        <f>'Рейтинговая таблица организаций'!Q305</f>
        <v>0</v>
      </c>
      <c r="W316" s="49">
        <f>IF('Рейтинговая таблица организаций'!Q305&lt;1,0,(IF('Рейтинговая таблица организаций'!Q305&lt;4,20,100)))</f>
        <v>0</v>
      </c>
      <c r="X316" s="49" t="s">
        <v>268</v>
      </c>
      <c r="Y316" s="49">
        <f>'Рейтинговая таблица организаций'!T305</f>
        <v>0</v>
      </c>
      <c r="Z316" s="49">
        <f>'Рейтинговая таблица организаций'!U305</f>
        <v>0</v>
      </c>
      <c r="AA316" s="49" t="str">
        <f>IF('Рейтинговая таблица организаций'!Z305&lt;1,"Отсутствуют условия доступности для инвалидов",(IF('Рейтинговая таблица организаций'!Z305&lt;5,"Количество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6" s="63">
        <f>'Рейтинговая таблица организаций'!Z305</f>
        <v>0</v>
      </c>
      <c r="AC316" s="49">
        <f>IF('Рейтинговая таблица организаций'!Z305&lt;1,0,(IF('Рейтинговая таблица организаций'!Z305&lt;5,20,100)))</f>
        <v>0</v>
      </c>
      <c r="AD316" s="49" t="str">
        <f>IF('Рейтинговая таблица организаций'!AA305&lt;1,"Отсутствуют условия доступности, позволяющие инвалидам получать услуги наравне с другими",(IF('Рейтинговая таблица организаций'!AA305&lt;5,"Количество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6" s="49">
        <f>'Рейтинговая таблица организаций'!AA305</f>
        <v>0</v>
      </c>
      <c r="AF316" s="49">
        <f>IF('Рейтинговая таблица организаций'!AA305&lt;1,0,(IF('Рейтинговая таблица организаций'!AA305&lt;5,20,100)))</f>
        <v>0</v>
      </c>
      <c r="AG316" s="49" t="s">
        <v>269</v>
      </c>
      <c r="AH316" s="49">
        <f>'Рейтинговая таблица организаций'!AB305</f>
        <v>0</v>
      </c>
      <c r="AI316" s="49">
        <f>'Рейтинговая таблица организаций'!AC305</f>
        <v>0</v>
      </c>
      <c r="AJ316" s="49" t="s">
        <v>270</v>
      </c>
      <c r="AK316" s="49">
        <f>'Рейтинговая таблица организаций'!AH305</f>
        <v>0</v>
      </c>
      <c r="AL316" s="49">
        <f>'Рейтинговая таблица организаций'!AI305</f>
        <v>0</v>
      </c>
      <c r="AM316" s="49" t="s">
        <v>271</v>
      </c>
      <c r="AN316" s="49">
        <f>'Рейтинговая таблица организаций'!AJ305</f>
        <v>0</v>
      </c>
      <c r="AO316" s="49">
        <f>'Рейтинговая таблица организаций'!AK305</f>
        <v>0</v>
      </c>
      <c r="AP316" s="49" t="s">
        <v>272</v>
      </c>
      <c r="AQ316" s="49">
        <f>'Рейтинговая таблица организаций'!AL305</f>
        <v>0</v>
      </c>
      <c r="AR316" s="49">
        <f>'Рейтинговая таблица организаций'!AM305</f>
        <v>0</v>
      </c>
      <c r="AS316" s="49" t="s">
        <v>273</v>
      </c>
      <c r="AT316" s="49">
        <f>'Рейтинговая таблица организаций'!AR305</f>
        <v>0</v>
      </c>
      <c r="AU316" s="49">
        <f>'Рейтинговая таблица организаций'!AS305</f>
        <v>0</v>
      </c>
      <c r="AV316" s="49" t="s">
        <v>274</v>
      </c>
      <c r="AW316" s="49">
        <f>'Рейтинговая таблица организаций'!AT305</f>
        <v>0</v>
      </c>
      <c r="AX316" s="49">
        <f>'Рейтинговая таблица организаций'!AU305</f>
        <v>0</v>
      </c>
      <c r="AY316" s="49" t="s">
        <v>275</v>
      </c>
      <c r="AZ316" s="49">
        <f>'Рейтинговая таблица организаций'!AV305</f>
        <v>0</v>
      </c>
      <c r="BA316" s="49">
        <f>'Рейтинговая таблица организаций'!AW305</f>
        <v>0</v>
      </c>
    </row>
    <row r="317" spans="1:53" ht="15.75" x14ac:dyDescent="0.25">
      <c r="A317" s="110">
        <f>Лист1!A305</f>
        <v>0</v>
      </c>
      <c r="B317" s="46">
        <f>'для bus.gov.ru'!B306</f>
        <v>0</v>
      </c>
      <c r="C317" s="46">
        <f>'для bus.gov.ru'!C306</f>
        <v>0</v>
      </c>
      <c r="D317" s="46">
        <f>'для bus.gov.ru'!D306</f>
        <v>0</v>
      </c>
      <c r="E317" s="46">
        <f>'для bus.gov.ru'!E306</f>
        <v>0</v>
      </c>
      <c r="F317" s="47" t="s">
        <v>264</v>
      </c>
      <c r="G317" s="48">
        <f>'Рейтинговая таблица организаций'!D306</f>
        <v>0</v>
      </c>
      <c r="H317" s="48">
        <f>'Рейтинговая таблица организаций'!E306</f>
        <v>0</v>
      </c>
      <c r="I317" s="47" t="s">
        <v>265</v>
      </c>
      <c r="J317" s="48">
        <f>'Рейтинговая таблица организаций'!F306</f>
        <v>0</v>
      </c>
      <c r="K317" s="48">
        <f>'Рейтинговая таблица организаций'!G306</f>
        <v>0</v>
      </c>
      <c r="L317" s="49" t="str">
        <f>IF('Рейтинговая таблица организаций'!H306&lt;1,"Отсутствуют или не функционируют дистанционные способы взаимодействия",(IF('Рейтинговая таблица организаций'!H306&lt;4,"В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7" s="49">
        <f>'Рейтинговая таблица организаций'!H306</f>
        <v>0</v>
      </c>
      <c r="N317" s="49">
        <f>IF('Рейтинговая таблица организаций'!H306&lt;1,0,(IF('Рейтинговая таблица организаций'!H306&lt;4,30,100)))</f>
        <v>0</v>
      </c>
      <c r="O317" s="49" t="s">
        <v>266</v>
      </c>
      <c r="P317" s="49">
        <f>'Рейтинговая таблица организаций'!I306</f>
        <v>0</v>
      </c>
      <c r="Q317" s="49">
        <f>'Рейтинговая таблица организаций'!J306</f>
        <v>0</v>
      </c>
      <c r="R317" s="49" t="s">
        <v>267</v>
      </c>
      <c r="S317" s="49">
        <f>'Рейтинговая таблица организаций'!K306</f>
        <v>0</v>
      </c>
      <c r="T317" s="49">
        <f>'Рейтинговая таблица организаций'!L306</f>
        <v>0</v>
      </c>
      <c r="U317" s="49" t="str">
        <f>IF('Рейтинговая таблица организаций'!Q306&lt;1,"Отсутствуют комфортные условия",(IF('Рейтинговая таблица организаций'!Q306&lt;5,"Количество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7" s="49">
        <f>'Рейтинговая таблица организаций'!Q306</f>
        <v>0</v>
      </c>
      <c r="W317" s="49">
        <f>IF('Рейтинговая таблица организаций'!Q306&lt;1,0,(IF('Рейтинговая таблица организаций'!Q306&lt;4,20,100)))</f>
        <v>0</v>
      </c>
      <c r="X317" s="49" t="s">
        <v>268</v>
      </c>
      <c r="Y317" s="49">
        <f>'Рейтинговая таблица организаций'!T306</f>
        <v>0</v>
      </c>
      <c r="Z317" s="49">
        <f>'Рейтинговая таблица организаций'!U306</f>
        <v>0</v>
      </c>
      <c r="AA317" s="49" t="str">
        <f>IF('Рейтинговая таблица организаций'!Z306&lt;1,"Отсутствуют условия доступности для инвалидов",(IF('Рейтинговая таблица организаций'!Z306&lt;5,"Количество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7" s="63">
        <f>'Рейтинговая таблица организаций'!Z306</f>
        <v>0</v>
      </c>
      <c r="AC317" s="49">
        <f>IF('Рейтинговая таблица организаций'!Z306&lt;1,0,(IF('Рейтинговая таблица организаций'!Z306&lt;5,20,100)))</f>
        <v>0</v>
      </c>
      <c r="AD317" s="49" t="str">
        <f>IF('Рейтинговая таблица организаций'!AA306&lt;1,"Отсутствуют условия доступности, позволяющие инвалидам получать услуги наравне с другими",(IF('Рейтинговая таблица организаций'!AA306&lt;5,"Количество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7" s="49">
        <f>'Рейтинговая таблица организаций'!AA306</f>
        <v>0</v>
      </c>
      <c r="AF317" s="49">
        <f>IF('Рейтинговая таблица организаций'!AA306&lt;1,0,(IF('Рейтинговая таблица организаций'!AA306&lt;5,20,100)))</f>
        <v>0</v>
      </c>
      <c r="AG317" s="49" t="s">
        <v>269</v>
      </c>
      <c r="AH317" s="49">
        <f>'Рейтинговая таблица организаций'!AB306</f>
        <v>0</v>
      </c>
      <c r="AI317" s="49">
        <f>'Рейтинговая таблица организаций'!AC306</f>
        <v>0</v>
      </c>
      <c r="AJ317" s="49" t="s">
        <v>270</v>
      </c>
      <c r="AK317" s="49">
        <f>'Рейтинговая таблица организаций'!AH306</f>
        <v>0</v>
      </c>
      <c r="AL317" s="49">
        <f>'Рейтинговая таблица организаций'!AI306</f>
        <v>0</v>
      </c>
      <c r="AM317" s="49" t="s">
        <v>271</v>
      </c>
      <c r="AN317" s="49">
        <f>'Рейтинговая таблица организаций'!AJ306</f>
        <v>0</v>
      </c>
      <c r="AO317" s="49">
        <f>'Рейтинговая таблица организаций'!AK306</f>
        <v>0</v>
      </c>
      <c r="AP317" s="49" t="s">
        <v>272</v>
      </c>
      <c r="AQ317" s="49">
        <f>'Рейтинговая таблица организаций'!AL306</f>
        <v>0</v>
      </c>
      <c r="AR317" s="49">
        <f>'Рейтинговая таблица организаций'!AM306</f>
        <v>0</v>
      </c>
      <c r="AS317" s="49" t="s">
        <v>273</v>
      </c>
      <c r="AT317" s="49">
        <f>'Рейтинговая таблица организаций'!AR306</f>
        <v>0</v>
      </c>
      <c r="AU317" s="49">
        <f>'Рейтинговая таблица организаций'!AS306</f>
        <v>0</v>
      </c>
      <c r="AV317" s="49" t="s">
        <v>274</v>
      </c>
      <c r="AW317" s="49">
        <f>'Рейтинговая таблица организаций'!AT306</f>
        <v>0</v>
      </c>
      <c r="AX317" s="49">
        <f>'Рейтинговая таблица организаций'!AU306</f>
        <v>0</v>
      </c>
      <c r="AY317" s="49" t="s">
        <v>275</v>
      </c>
      <c r="AZ317" s="49">
        <f>'Рейтинговая таблица организаций'!AV306</f>
        <v>0</v>
      </c>
      <c r="BA317" s="49">
        <f>'Рейтинговая таблица организаций'!AW306</f>
        <v>0</v>
      </c>
    </row>
    <row r="318" spans="1:53" ht="15.75" x14ac:dyDescent="0.25">
      <c r="A318" s="110">
        <f>Лист1!A306</f>
        <v>0</v>
      </c>
      <c r="B318" s="46">
        <f>'для bus.gov.ru'!B307</f>
        <v>0</v>
      </c>
      <c r="C318" s="46">
        <f>'для bus.gov.ru'!C307</f>
        <v>0</v>
      </c>
      <c r="D318" s="46">
        <f>'для bus.gov.ru'!D307</f>
        <v>0</v>
      </c>
      <c r="E318" s="46">
        <f>'для bus.gov.ru'!E307</f>
        <v>0</v>
      </c>
      <c r="F318" s="47" t="s">
        <v>264</v>
      </c>
      <c r="G318" s="48">
        <f>'Рейтинговая таблица организаций'!D307</f>
        <v>0</v>
      </c>
      <c r="H318" s="48">
        <f>'Рейтинговая таблица организаций'!E307</f>
        <v>0</v>
      </c>
      <c r="I318" s="47" t="s">
        <v>265</v>
      </c>
      <c r="J318" s="48">
        <f>'Рейтинговая таблица организаций'!F307</f>
        <v>0</v>
      </c>
      <c r="K318" s="48">
        <f>'Рейтинговая таблица организаций'!G307</f>
        <v>0</v>
      </c>
      <c r="L318" s="49" t="str">
        <f>IF('Рейтинговая таблица организаций'!H307&lt;1,"Отсутствуют или не функционируют дистанционные способы взаимодействия",(IF('Рейтинговая таблица организаций'!H307&lt;4,"В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8" s="49">
        <f>'Рейтинговая таблица организаций'!H307</f>
        <v>0</v>
      </c>
      <c r="N318" s="49">
        <f>IF('Рейтинговая таблица организаций'!H307&lt;1,0,(IF('Рейтинговая таблица организаций'!H307&lt;4,30,100)))</f>
        <v>0</v>
      </c>
      <c r="O318" s="49" t="s">
        <v>266</v>
      </c>
      <c r="P318" s="49">
        <f>'Рейтинговая таблица организаций'!I307</f>
        <v>0</v>
      </c>
      <c r="Q318" s="49">
        <f>'Рейтинговая таблица организаций'!J307</f>
        <v>0</v>
      </c>
      <c r="R318" s="49" t="s">
        <v>267</v>
      </c>
      <c r="S318" s="49">
        <f>'Рейтинговая таблица организаций'!K307</f>
        <v>0</v>
      </c>
      <c r="T318" s="49">
        <f>'Рейтинговая таблица организаций'!L307</f>
        <v>0</v>
      </c>
      <c r="U318" s="49" t="str">
        <f>IF('Рейтинговая таблица организаций'!Q307&lt;1,"Отсутствуют комфортные условия",(IF('Рейтинговая таблица организаций'!Q307&lt;5,"Количество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8" s="49">
        <f>'Рейтинговая таблица организаций'!Q307</f>
        <v>0</v>
      </c>
      <c r="W318" s="49">
        <f>IF('Рейтинговая таблица организаций'!Q307&lt;1,0,(IF('Рейтинговая таблица организаций'!Q307&lt;4,20,100)))</f>
        <v>0</v>
      </c>
      <c r="X318" s="49" t="s">
        <v>268</v>
      </c>
      <c r="Y318" s="49">
        <f>'Рейтинговая таблица организаций'!T307</f>
        <v>0</v>
      </c>
      <c r="Z318" s="49">
        <f>'Рейтинговая таблица организаций'!U307</f>
        <v>0</v>
      </c>
      <c r="AA318" s="49" t="str">
        <f>IF('Рейтинговая таблица организаций'!Z307&lt;1,"Отсутствуют условия доступности для инвалидов",(IF('Рейтинговая таблица организаций'!Z307&lt;5,"Количество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8" s="63">
        <f>'Рейтинговая таблица организаций'!Z307</f>
        <v>0</v>
      </c>
      <c r="AC318" s="49">
        <f>IF('Рейтинговая таблица организаций'!Z307&lt;1,0,(IF('Рейтинговая таблица организаций'!Z307&lt;5,20,100)))</f>
        <v>0</v>
      </c>
      <c r="AD318" s="49" t="str">
        <f>IF('Рейтинговая таблица организаций'!AA307&lt;1,"Отсутствуют условия доступности, позволяющие инвалидам получать услуги наравне с другими",(IF('Рейтинговая таблица организаций'!AA307&lt;5,"Количество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8" s="49">
        <f>'Рейтинговая таблица организаций'!AA307</f>
        <v>0</v>
      </c>
      <c r="AF318" s="49">
        <f>IF('Рейтинговая таблица организаций'!AA307&lt;1,0,(IF('Рейтинговая таблица организаций'!AA307&lt;5,20,100)))</f>
        <v>0</v>
      </c>
      <c r="AG318" s="49" t="s">
        <v>269</v>
      </c>
      <c r="AH318" s="49">
        <f>'Рейтинговая таблица организаций'!AB307</f>
        <v>0</v>
      </c>
      <c r="AI318" s="49">
        <f>'Рейтинговая таблица организаций'!AC307</f>
        <v>0</v>
      </c>
      <c r="AJ318" s="49" t="s">
        <v>270</v>
      </c>
      <c r="AK318" s="49">
        <f>'Рейтинговая таблица организаций'!AH307</f>
        <v>0</v>
      </c>
      <c r="AL318" s="49">
        <f>'Рейтинговая таблица организаций'!AI307</f>
        <v>0</v>
      </c>
      <c r="AM318" s="49" t="s">
        <v>271</v>
      </c>
      <c r="AN318" s="49">
        <f>'Рейтинговая таблица организаций'!AJ307</f>
        <v>0</v>
      </c>
      <c r="AO318" s="49">
        <f>'Рейтинговая таблица организаций'!AK307</f>
        <v>0</v>
      </c>
      <c r="AP318" s="49" t="s">
        <v>272</v>
      </c>
      <c r="AQ318" s="49">
        <f>'Рейтинговая таблица организаций'!AL307</f>
        <v>0</v>
      </c>
      <c r="AR318" s="49">
        <f>'Рейтинговая таблица организаций'!AM307</f>
        <v>0</v>
      </c>
      <c r="AS318" s="49" t="s">
        <v>273</v>
      </c>
      <c r="AT318" s="49">
        <f>'Рейтинговая таблица организаций'!AR307</f>
        <v>0</v>
      </c>
      <c r="AU318" s="49">
        <f>'Рейтинговая таблица организаций'!AS307</f>
        <v>0</v>
      </c>
      <c r="AV318" s="49" t="s">
        <v>274</v>
      </c>
      <c r="AW318" s="49">
        <f>'Рейтинговая таблица организаций'!AT307</f>
        <v>0</v>
      </c>
      <c r="AX318" s="49">
        <f>'Рейтинговая таблица организаций'!AU307</f>
        <v>0</v>
      </c>
      <c r="AY318" s="49" t="s">
        <v>275</v>
      </c>
      <c r="AZ318" s="49">
        <f>'Рейтинговая таблица организаций'!AV307</f>
        <v>0</v>
      </c>
      <c r="BA318" s="49">
        <f>'Рейтинговая таблица организаций'!AW307</f>
        <v>0</v>
      </c>
    </row>
    <row r="319" spans="1:53" ht="15.75" x14ac:dyDescent="0.25">
      <c r="A319" s="110">
        <f>Лист1!A307</f>
        <v>0</v>
      </c>
      <c r="B319" s="46">
        <f>'для bus.gov.ru'!B308</f>
        <v>0</v>
      </c>
      <c r="C319" s="46">
        <f>'для bus.gov.ru'!C308</f>
        <v>0</v>
      </c>
      <c r="D319" s="46">
        <f>'для bus.gov.ru'!D308</f>
        <v>0</v>
      </c>
      <c r="E319" s="46">
        <f>'для bus.gov.ru'!E308</f>
        <v>0</v>
      </c>
      <c r="F319" s="47" t="s">
        <v>264</v>
      </c>
      <c r="G319" s="48">
        <f>'Рейтинговая таблица организаций'!D308</f>
        <v>0</v>
      </c>
      <c r="H319" s="48">
        <f>'Рейтинговая таблица организаций'!E308</f>
        <v>0</v>
      </c>
      <c r="I319" s="47" t="s">
        <v>265</v>
      </c>
      <c r="J319" s="48">
        <f>'Рейтинговая таблица организаций'!F308</f>
        <v>0</v>
      </c>
      <c r="K319" s="48">
        <f>'Рейтинговая таблица организаций'!G308</f>
        <v>0</v>
      </c>
      <c r="L319" s="49" t="str">
        <f>IF('Рейтинговая таблица организаций'!H308&lt;1,"Отсутствуют или не функционируют дистанционные способы взаимодействия",(IF('Рейтинговая таблица организаций'!H308&lt;4,"В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19" s="49">
        <f>'Рейтинговая таблица организаций'!H308</f>
        <v>0</v>
      </c>
      <c r="N319" s="49">
        <f>IF('Рейтинговая таблица организаций'!H308&lt;1,0,(IF('Рейтинговая таблица организаций'!H308&lt;4,30,100)))</f>
        <v>0</v>
      </c>
      <c r="O319" s="49" t="s">
        <v>266</v>
      </c>
      <c r="P319" s="49">
        <f>'Рейтинговая таблица организаций'!I308</f>
        <v>0</v>
      </c>
      <c r="Q319" s="49">
        <f>'Рейтинговая таблица организаций'!J308</f>
        <v>0</v>
      </c>
      <c r="R319" s="49" t="s">
        <v>267</v>
      </c>
      <c r="S319" s="49">
        <f>'Рейтинговая таблица организаций'!K308</f>
        <v>0</v>
      </c>
      <c r="T319" s="49">
        <f>'Рейтинговая таблица организаций'!L308</f>
        <v>0</v>
      </c>
      <c r="U319" s="49" t="str">
        <f>IF('Рейтинговая таблица организаций'!Q308&lt;1,"Отсутствуют комфортные условия",(IF('Рейтинговая таблица организаций'!Q308&lt;5,"Количество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19" s="49">
        <f>'Рейтинговая таблица организаций'!Q308</f>
        <v>0</v>
      </c>
      <c r="W319" s="49">
        <f>IF('Рейтинговая таблица организаций'!Q308&lt;1,0,(IF('Рейтинговая таблица организаций'!Q308&lt;4,20,100)))</f>
        <v>0</v>
      </c>
      <c r="X319" s="49" t="s">
        <v>268</v>
      </c>
      <c r="Y319" s="49">
        <f>'Рейтинговая таблица организаций'!T308</f>
        <v>0</v>
      </c>
      <c r="Z319" s="49">
        <f>'Рейтинговая таблица организаций'!U308</f>
        <v>0</v>
      </c>
      <c r="AA319" s="49" t="str">
        <f>IF('Рейтинговая таблица организаций'!Z308&lt;1,"Отсутствуют условия доступности для инвалидов",(IF('Рейтинговая таблица организаций'!Z308&lt;5,"Количество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19" s="63">
        <f>'Рейтинговая таблица организаций'!Z308</f>
        <v>0</v>
      </c>
      <c r="AC319" s="49">
        <f>IF('Рейтинговая таблица организаций'!Z308&lt;1,0,(IF('Рейтинговая таблица организаций'!Z308&lt;5,20,100)))</f>
        <v>0</v>
      </c>
      <c r="AD319" s="49" t="str">
        <f>IF('Рейтинговая таблица организаций'!AA308&lt;1,"Отсутствуют условия доступности, позволяющие инвалидам получать услуги наравне с другими",(IF('Рейтинговая таблица организаций'!AA308&lt;5,"Количество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19" s="49">
        <f>'Рейтинговая таблица организаций'!AA308</f>
        <v>0</v>
      </c>
      <c r="AF319" s="49">
        <f>IF('Рейтинговая таблица организаций'!AA308&lt;1,0,(IF('Рейтинговая таблица организаций'!AA308&lt;5,20,100)))</f>
        <v>0</v>
      </c>
      <c r="AG319" s="49" t="s">
        <v>269</v>
      </c>
      <c r="AH319" s="49">
        <f>'Рейтинговая таблица организаций'!AB308</f>
        <v>0</v>
      </c>
      <c r="AI319" s="49">
        <f>'Рейтинговая таблица организаций'!AC308</f>
        <v>0</v>
      </c>
      <c r="AJ319" s="49" t="s">
        <v>270</v>
      </c>
      <c r="AK319" s="49">
        <f>'Рейтинговая таблица организаций'!AH308</f>
        <v>0</v>
      </c>
      <c r="AL319" s="49">
        <f>'Рейтинговая таблица организаций'!AI308</f>
        <v>0</v>
      </c>
      <c r="AM319" s="49" t="s">
        <v>271</v>
      </c>
      <c r="AN319" s="49">
        <f>'Рейтинговая таблица организаций'!AJ308</f>
        <v>0</v>
      </c>
      <c r="AO319" s="49">
        <f>'Рейтинговая таблица организаций'!AK308</f>
        <v>0</v>
      </c>
      <c r="AP319" s="49" t="s">
        <v>272</v>
      </c>
      <c r="AQ319" s="49">
        <f>'Рейтинговая таблица организаций'!AL308</f>
        <v>0</v>
      </c>
      <c r="AR319" s="49">
        <f>'Рейтинговая таблица организаций'!AM308</f>
        <v>0</v>
      </c>
      <c r="AS319" s="49" t="s">
        <v>273</v>
      </c>
      <c r="AT319" s="49">
        <f>'Рейтинговая таблица организаций'!AR308</f>
        <v>0</v>
      </c>
      <c r="AU319" s="49">
        <f>'Рейтинговая таблица организаций'!AS308</f>
        <v>0</v>
      </c>
      <c r="AV319" s="49" t="s">
        <v>274</v>
      </c>
      <c r="AW319" s="49">
        <f>'Рейтинговая таблица организаций'!AT308</f>
        <v>0</v>
      </c>
      <c r="AX319" s="49">
        <f>'Рейтинговая таблица организаций'!AU308</f>
        <v>0</v>
      </c>
      <c r="AY319" s="49" t="s">
        <v>275</v>
      </c>
      <c r="AZ319" s="49">
        <f>'Рейтинговая таблица организаций'!AV308</f>
        <v>0</v>
      </c>
      <c r="BA319" s="49">
        <f>'Рейтинговая таблица организаций'!AW308</f>
        <v>0</v>
      </c>
    </row>
    <row r="320" spans="1:53" ht="15.75" x14ac:dyDescent="0.25">
      <c r="A320" s="110">
        <f>Лист1!A308</f>
        <v>0</v>
      </c>
      <c r="B320" s="46">
        <f>'для bus.gov.ru'!B309</f>
        <v>0</v>
      </c>
      <c r="C320" s="46">
        <f>'для bus.gov.ru'!C309</f>
        <v>0</v>
      </c>
      <c r="D320" s="46">
        <f>'для bus.gov.ru'!D309</f>
        <v>0</v>
      </c>
      <c r="E320" s="46">
        <f>'для bus.gov.ru'!E309</f>
        <v>0</v>
      </c>
      <c r="F320" s="47" t="s">
        <v>264</v>
      </c>
      <c r="G320" s="48">
        <f>'Рейтинговая таблица организаций'!D309</f>
        <v>0</v>
      </c>
      <c r="H320" s="48">
        <f>'Рейтинговая таблица организаций'!E309</f>
        <v>0</v>
      </c>
      <c r="I320" s="47" t="s">
        <v>265</v>
      </c>
      <c r="J320" s="48">
        <f>'Рейтинговая таблица организаций'!F309</f>
        <v>0</v>
      </c>
      <c r="K320" s="48">
        <f>'Рейтинговая таблица организаций'!G309</f>
        <v>0</v>
      </c>
      <c r="L320" s="49" t="str">
        <f>IF('Рейтинговая таблица организаций'!H309&lt;1,"Отсутствуют или не функционируют дистанционные способы взаимодействия",(IF('Рейтинговая таблица организаций'!H309&lt;4,"В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0" s="49">
        <f>'Рейтинговая таблица организаций'!H309</f>
        <v>0</v>
      </c>
      <c r="N320" s="49">
        <f>IF('Рейтинговая таблица организаций'!H309&lt;1,0,(IF('Рейтинговая таблица организаций'!H309&lt;4,30,100)))</f>
        <v>0</v>
      </c>
      <c r="O320" s="49" t="s">
        <v>266</v>
      </c>
      <c r="P320" s="49">
        <f>'Рейтинговая таблица организаций'!I309</f>
        <v>0</v>
      </c>
      <c r="Q320" s="49">
        <f>'Рейтинговая таблица организаций'!J309</f>
        <v>0</v>
      </c>
      <c r="R320" s="49" t="s">
        <v>267</v>
      </c>
      <c r="S320" s="49">
        <f>'Рейтинговая таблица организаций'!K309</f>
        <v>0</v>
      </c>
      <c r="T320" s="49">
        <f>'Рейтинговая таблица организаций'!L309</f>
        <v>0</v>
      </c>
      <c r="U320" s="49" t="str">
        <f>IF('Рейтинговая таблица организаций'!Q309&lt;1,"Отсутствуют комфортные условия",(IF('Рейтинговая таблица организаций'!Q309&lt;5,"Количество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0" s="49">
        <f>'Рейтинговая таблица организаций'!Q309</f>
        <v>0</v>
      </c>
      <c r="W320" s="49">
        <f>IF('Рейтинговая таблица организаций'!Q309&lt;1,0,(IF('Рейтинговая таблица организаций'!Q309&lt;4,20,100)))</f>
        <v>0</v>
      </c>
      <c r="X320" s="49" t="s">
        <v>268</v>
      </c>
      <c r="Y320" s="49">
        <f>'Рейтинговая таблица организаций'!T309</f>
        <v>0</v>
      </c>
      <c r="Z320" s="49">
        <f>'Рейтинговая таблица организаций'!U309</f>
        <v>0</v>
      </c>
      <c r="AA320" s="49" t="str">
        <f>IF('Рейтинговая таблица организаций'!Z309&lt;1,"Отсутствуют условия доступности для инвалидов",(IF('Рейтинговая таблица организаций'!Z309&lt;5,"Количество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0" s="63">
        <f>'Рейтинговая таблица организаций'!Z309</f>
        <v>0</v>
      </c>
      <c r="AC320" s="49">
        <f>IF('Рейтинговая таблица организаций'!Z309&lt;1,0,(IF('Рейтинговая таблица организаций'!Z309&lt;5,20,100)))</f>
        <v>0</v>
      </c>
      <c r="AD320" s="49" t="str">
        <f>IF('Рейтинговая таблица организаций'!AA309&lt;1,"Отсутствуют условия доступности, позволяющие инвалидам получать услуги наравне с другими",(IF('Рейтинговая таблица организаций'!AA309&lt;5,"Количество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0" s="49">
        <f>'Рейтинговая таблица организаций'!AA309</f>
        <v>0</v>
      </c>
      <c r="AF320" s="49">
        <f>IF('Рейтинговая таблица организаций'!AA309&lt;1,0,(IF('Рейтинговая таблица организаций'!AA309&lt;5,20,100)))</f>
        <v>0</v>
      </c>
      <c r="AG320" s="49" t="s">
        <v>269</v>
      </c>
      <c r="AH320" s="49">
        <f>'Рейтинговая таблица организаций'!AB309</f>
        <v>0</v>
      </c>
      <c r="AI320" s="49">
        <f>'Рейтинговая таблица организаций'!AC309</f>
        <v>0</v>
      </c>
      <c r="AJ320" s="49" t="s">
        <v>270</v>
      </c>
      <c r="AK320" s="49">
        <f>'Рейтинговая таблица организаций'!AH309</f>
        <v>0</v>
      </c>
      <c r="AL320" s="49">
        <f>'Рейтинговая таблица организаций'!AI309</f>
        <v>0</v>
      </c>
      <c r="AM320" s="49" t="s">
        <v>271</v>
      </c>
      <c r="AN320" s="49">
        <f>'Рейтинговая таблица организаций'!AJ309</f>
        <v>0</v>
      </c>
      <c r="AO320" s="49">
        <f>'Рейтинговая таблица организаций'!AK309</f>
        <v>0</v>
      </c>
      <c r="AP320" s="49" t="s">
        <v>272</v>
      </c>
      <c r="AQ320" s="49">
        <f>'Рейтинговая таблица организаций'!AL309</f>
        <v>0</v>
      </c>
      <c r="AR320" s="49">
        <f>'Рейтинговая таблица организаций'!AM309</f>
        <v>0</v>
      </c>
      <c r="AS320" s="49" t="s">
        <v>273</v>
      </c>
      <c r="AT320" s="49">
        <f>'Рейтинговая таблица организаций'!AR309</f>
        <v>0</v>
      </c>
      <c r="AU320" s="49">
        <f>'Рейтинговая таблица организаций'!AS309</f>
        <v>0</v>
      </c>
      <c r="AV320" s="49" t="s">
        <v>274</v>
      </c>
      <c r="AW320" s="49">
        <f>'Рейтинговая таблица организаций'!AT309</f>
        <v>0</v>
      </c>
      <c r="AX320" s="49">
        <f>'Рейтинговая таблица организаций'!AU309</f>
        <v>0</v>
      </c>
      <c r="AY320" s="49" t="s">
        <v>275</v>
      </c>
      <c r="AZ320" s="49">
        <f>'Рейтинговая таблица организаций'!AV309</f>
        <v>0</v>
      </c>
      <c r="BA320" s="49">
        <f>'Рейтинговая таблица организаций'!AW309</f>
        <v>0</v>
      </c>
    </row>
    <row r="321" spans="1:53" ht="15.75" x14ac:dyDescent="0.25">
      <c r="A321" s="110">
        <f>Лист1!A309</f>
        <v>0</v>
      </c>
      <c r="B321" s="46">
        <f>'для bus.gov.ru'!B310</f>
        <v>0</v>
      </c>
      <c r="C321" s="46">
        <f>'для bus.gov.ru'!C310</f>
        <v>0</v>
      </c>
      <c r="D321" s="46">
        <f>'для bus.gov.ru'!D310</f>
        <v>0</v>
      </c>
      <c r="E321" s="46">
        <f>'для bus.gov.ru'!E310</f>
        <v>0</v>
      </c>
      <c r="F321" s="47" t="s">
        <v>264</v>
      </c>
      <c r="G321" s="48">
        <f>'Рейтинговая таблица организаций'!D310</f>
        <v>0</v>
      </c>
      <c r="H321" s="48">
        <f>'Рейтинговая таблица организаций'!E310</f>
        <v>0</v>
      </c>
      <c r="I321" s="47" t="s">
        <v>265</v>
      </c>
      <c r="J321" s="48">
        <f>'Рейтинговая таблица организаций'!F310</f>
        <v>0</v>
      </c>
      <c r="K321" s="48">
        <f>'Рейтинговая таблица организаций'!G310</f>
        <v>0</v>
      </c>
      <c r="L321" s="49" t="str">
        <f>IF('Рейтинговая таблица организаций'!H310&lt;1,"Отсутствуют или не функционируют дистанционные способы взаимодействия",(IF('Рейтинговая таблица организаций'!H310&lt;4,"В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1" s="49">
        <f>'Рейтинговая таблица организаций'!H310</f>
        <v>0</v>
      </c>
      <c r="N321" s="49">
        <f>IF('Рейтинговая таблица организаций'!H310&lt;1,0,(IF('Рейтинговая таблица организаций'!H310&lt;4,30,100)))</f>
        <v>0</v>
      </c>
      <c r="O321" s="49" t="s">
        <v>266</v>
      </c>
      <c r="P321" s="49">
        <f>'Рейтинговая таблица организаций'!I310</f>
        <v>0</v>
      </c>
      <c r="Q321" s="49">
        <f>'Рейтинговая таблица организаций'!J310</f>
        <v>0</v>
      </c>
      <c r="R321" s="49" t="s">
        <v>267</v>
      </c>
      <c r="S321" s="49">
        <f>'Рейтинговая таблица организаций'!K310</f>
        <v>0</v>
      </c>
      <c r="T321" s="49">
        <f>'Рейтинговая таблица организаций'!L310</f>
        <v>0</v>
      </c>
      <c r="U321" s="49" t="str">
        <f>IF('Рейтинговая таблица организаций'!Q310&lt;1,"Отсутствуют комфортные условия",(IF('Рейтинговая таблица организаций'!Q310&lt;5,"Количество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1" s="49">
        <f>'Рейтинговая таблица организаций'!Q310</f>
        <v>0</v>
      </c>
      <c r="W321" s="49">
        <f>IF('Рейтинговая таблица организаций'!Q310&lt;1,0,(IF('Рейтинговая таблица организаций'!Q310&lt;4,20,100)))</f>
        <v>0</v>
      </c>
      <c r="X321" s="49" t="s">
        <v>268</v>
      </c>
      <c r="Y321" s="49">
        <f>'Рейтинговая таблица организаций'!T310</f>
        <v>0</v>
      </c>
      <c r="Z321" s="49">
        <f>'Рейтинговая таблица организаций'!U310</f>
        <v>0</v>
      </c>
      <c r="AA321" s="49" t="str">
        <f>IF('Рейтинговая таблица организаций'!Z310&lt;1,"Отсутствуют условия доступности для инвалидов",(IF('Рейтинговая таблица организаций'!Z310&lt;5,"Количество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1" s="63">
        <f>'Рейтинговая таблица организаций'!Z310</f>
        <v>0</v>
      </c>
      <c r="AC321" s="49">
        <f>IF('Рейтинговая таблица организаций'!Z310&lt;1,0,(IF('Рейтинговая таблица организаций'!Z310&lt;5,20,100)))</f>
        <v>0</v>
      </c>
      <c r="AD321" s="49" t="str">
        <f>IF('Рейтинговая таблица организаций'!AA310&lt;1,"Отсутствуют условия доступности, позволяющие инвалидам получать услуги наравне с другими",(IF('Рейтинговая таблица организаций'!AA310&lt;5,"Количество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1" s="49">
        <f>'Рейтинговая таблица организаций'!AA310</f>
        <v>0</v>
      </c>
      <c r="AF321" s="49">
        <f>IF('Рейтинговая таблица организаций'!AA310&lt;1,0,(IF('Рейтинговая таблица организаций'!AA310&lt;5,20,100)))</f>
        <v>0</v>
      </c>
      <c r="AG321" s="49" t="s">
        <v>269</v>
      </c>
      <c r="AH321" s="49">
        <f>'Рейтинговая таблица организаций'!AB310</f>
        <v>0</v>
      </c>
      <c r="AI321" s="49">
        <f>'Рейтинговая таблица организаций'!AC310</f>
        <v>0</v>
      </c>
      <c r="AJ321" s="49" t="s">
        <v>270</v>
      </c>
      <c r="AK321" s="49">
        <f>'Рейтинговая таблица организаций'!AH310</f>
        <v>0</v>
      </c>
      <c r="AL321" s="49">
        <f>'Рейтинговая таблица организаций'!AI310</f>
        <v>0</v>
      </c>
      <c r="AM321" s="49" t="s">
        <v>271</v>
      </c>
      <c r="AN321" s="49">
        <f>'Рейтинговая таблица организаций'!AJ310</f>
        <v>0</v>
      </c>
      <c r="AO321" s="49">
        <f>'Рейтинговая таблица организаций'!AK310</f>
        <v>0</v>
      </c>
      <c r="AP321" s="49" t="s">
        <v>272</v>
      </c>
      <c r="AQ321" s="49">
        <f>'Рейтинговая таблица организаций'!AL310</f>
        <v>0</v>
      </c>
      <c r="AR321" s="49">
        <f>'Рейтинговая таблица организаций'!AM310</f>
        <v>0</v>
      </c>
      <c r="AS321" s="49" t="s">
        <v>273</v>
      </c>
      <c r="AT321" s="49">
        <f>'Рейтинговая таблица организаций'!AR310</f>
        <v>0</v>
      </c>
      <c r="AU321" s="49">
        <f>'Рейтинговая таблица организаций'!AS310</f>
        <v>0</v>
      </c>
      <c r="AV321" s="49" t="s">
        <v>274</v>
      </c>
      <c r="AW321" s="49">
        <f>'Рейтинговая таблица организаций'!AT310</f>
        <v>0</v>
      </c>
      <c r="AX321" s="49">
        <f>'Рейтинговая таблица организаций'!AU310</f>
        <v>0</v>
      </c>
      <c r="AY321" s="49" t="s">
        <v>275</v>
      </c>
      <c r="AZ321" s="49">
        <f>'Рейтинговая таблица организаций'!AV310</f>
        <v>0</v>
      </c>
      <c r="BA321" s="49">
        <f>'Рейтинговая таблица организаций'!AW310</f>
        <v>0</v>
      </c>
    </row>
    <row r="322" spans="1:53" ht="15.75" x14ac:dyDescent="0.25">
      <c r="A322" s="110">
        <f>Лист1!A310</f>
        <v>0</v>
      </c>
      <c r="B322" s="46">
        <f>'для bus.gov.ru'!B311</f>
        <v>0</v>
      </c>
      <c r="C322" s="46">
        <f>'для bus.gov.ru'!C311</f>
        <v>0</v>
      </c>
      <c r="D322" s="46">
        <f>'для bus.gov.ru'!D311</f>
        <v>0</v>
      </c>
      <c r="E322" s="46">
        <f>'для bus.gov.ru'!E311</f>
        <v>0</v>
      </c>
      <c r="F322" s="47" t="s">
        <v>264</v>
      </c>
      <c r="G322" s="48">
        <f>'Рейтинговая таблица организаций'!D311</f>
        <v>0</v>
      </c>
      <c r="H322" s="48">
        <f>'Рейтинговая таблица организаций'!E311</f>
        <v>0</v>
      </c>
      <c r="I322" s="47" t="s">
        <v>265</v>
      </c>
      <c r="J322" s="48">
        <f>'Рейтинговая таблица организаций'!F311</f>
        <v>0</v>
      </c>
      <c r="K322" s="48">
        <f>'Рейтинговая таблица организаций'!G311</f>
        <v>0</v>
      </c>
      <c r="L322" s="49" t="str">
        <f>IF('Рейтинговая таблица организаций'!H311&lt;1,"Отсутствуют или не функционируют дистанционные способы взаимодействия",(IF('Рейтинговая таблица организаций'!H311&lt;4,"В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2" s="49">
        <f>'Рейтинговая таблица организаций'!H311</f>
        <v>0</v>
      </c>
      <c r="N322" s="49">
        <f>IF('Рейтинговая таблица организаций'!H311&lt;1,0,(IF('Рейтинговая таблица организаций'!H311&lt;4,30,100)))</f>
        <v>0</v>
      </c>
      <c r="O322" s="49" t="s">
        <v>266</v>
      </c>
      <c r="P322" s="49">
        <f>'Рейтинговая таблица организаций'!I311</f>
        <v>0</v>
      </c>
      <c r="Q322" s="49">
        <f>'Рейтинговая таблица организаций'!J311</f>
        <v>0</v>
      </c>
      <c r="R322" s="49" t="s">
        <v>267</v>
      </c>
      <c r="S322" s="49">
        <f>'Рейтинговая таблица организаций'!K311</f>
        <v>0</v>
      </c>
      <c r="T322" s="49">
        <f>'Рейтинговая таблица организаций'!L311</f>
        <v>0</v>
      </c>
      <c r="U322" s="49" t="str">
        <f>IF('Рейтинговая таблица организаций'!Q311&lt;1,"Отсутствуют комфортные условия",(IF('Рейтинговая таблица организаций'!Q311&lt;5,"Количество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2" s="49">
        <f>'Рейтинговая таблица организаций'!Q311</f>
        <v>0</v>
      </c>
      <c r="W322" s="49">
        <f>IF('Рейтинговая таблица организаций'!Q311&lt;1,0,(IF('Рейтинговая таблица организаций'!Q311&lt;4,20,100)))</f>
        <v>0</v>
      </c>
      <c r="X322" s="49" t="s">
        <v>268</v>
      </c>
      <c r="Y322" s="49">
        <f>'Рейтинговая таблица организаций'!T311</f>
        <v>0</v>
      </c>
      <c r="Z322" s="49">
        <f>'Рейтинговая таблица организаций'!U311</f>
        <v>0</v>
      </c>
      <c r="AA322" s="49" t="str">
        <f>IF('Рейтинговая таблица организаций'!Z311&lt;1,"Отсутствуют условия доступности для инвалидов",(IF('Рейтинговая таблица организаций'!Z311&lt;5,"Количество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2" s="63">
        <f>'Рейтинговая таблица организаций'!Z311</f>
        <v>0</v>
      </c>
      <c r="AC322" s="49">
        <f>IF('Рейтинговая таблица организаций'!Z311&lt;1,0,(IF('Рейтинговая таблица организаций'!Z311&lt;5,20,100)))</f>
        <v>0</v>
      </c>
      <c r="AD322" s="49" t="str">
        <f>IF('Рейтинговая таблица организаций'!AA311&lt;1,"Отсутствуют условия доступности, позволяющие инвалидам получать услуги наравне с другими",(IF('Рейтинговая таблица организаций'!AA311&lt;5,"Количество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2" s="49">
        <f>'Рейтинговая таблица организаций'!AA311</f>
        <v>0</v>
      </c>
      <c r="AF322" s="49">
        <f>IF('Рейтинговая таблица организаций'!AA311&lt;1,0,(IF('Рейтинговая таблица организаций'!AA311&lt;5,20,100)))</f>
        <v>0</v>
      </c>
      <c r="AG322" s="49" t="s">
        <v>269</v>
      </c>
      <c r="AH322" s="49">
        <f>'Рейтинговая таблица организаций'!AB311</f>
        <v>0</v>
      </c>
      <c r="AI322" s="49">
        <f>'Рейтинговая таблица организаций'!AC311</f>
        <v>0</v>
      </c>
      <c r="AJ322" s="49" t="s">
        <v>270</v>
      </c>
      <c r="AK322" s="49">
        <f>'Рейтинговая таблица организаций'!AH311</f>
        <v>0</v>
      </c>
      <c r="AL322" s="49">
        <f>'Рейтинговая таблица организаций'!AI311</f>
        <v>0</v>
      </c>
      <c r="AM322" s="49" t="s">
        <v>271</v>
      </c>
      <c r="AN322" s="49">
        <f>'Рейтинговая таблица организаций'!AJ311</f>
        <v>0</v>
      </c>
      <c r="AO322" s="49">
        <f>'Рейтинговая таблица организаций'!AK311</f>
        <v>0</v>
      </c>
      <c r="AP322" s="49" t="s">
        <v>272</v>
      </c>
      <c r="AQ322" s="49">
        <f>'Рейтинговая таблица организаций'!AL311</f>
        <v>0</v>
      </c>
      <c r="AR322" s="49">
        <f>'Рейтинговая таблица организаций'!AM311</f>
        <v>0</v>
      </c>
      <c r="AS322" s="49" t="s">
        <v>273</v>
      </c>
      <c r="AT322" s="49">
        <f>'Рейтинговая таблица организаций'!AR311</f>
        <v>0</v>
      </c>
      <c r="AU322" s="49">
        <f>'Рейтинговая таблица организаций'!AS311</f>
        <v>0</v>
      </c>
      <c r="AV322" s="49" t="s">
        <v>274</v>
      </c>
      <c r="AW322" s="49">
        <f>'Рейтинговая таблица организаций'!AT311</f>
        <v>0</v>
      </c>
      <c r="AX322" s="49">
        <f>'Рейтинговая таблица организаций'!AU311</f>
        <v>0</v>
      </c>
      <c r="AY322" s="49" t="s">
        <v>275</v>
      </c>
      <c r="AZ322" s="49">
        <f>'Рейтинговая таблица организаций'!AV311</f>
        <v>0</v>
      </c>
      <c r="BA322" s="49">
        <f>'Рейтинговая таблица организаций'!AW311</f>
        <v>0</v>
      </c>
    </row>
    <row r="323" spans="1:53" ht="15.75" x14ac:dyDescent="0.25">
      <c r="A323" s="110">
        <f>Лист1!A311</f>
        <v>0</v>
      </c>
      <c r="B323" s="46">
        <f>'для bus.gov.ru'!B312</f>
        <v>0</v>
      </c>
      <c r="C323" s="46">
        <f>'для bus.gov.ru'!C312</f>
        <v>0</v>
      </c>
      <c r="D323" s="46">
        <f>'для bus.gov.ru'!D312</f>
        <v>0</v>
      </c>
      <c r="E323" s="46">
        <f>'для bus.gov.ru'!E312</f>
        <v>0</v>
      </c>
      <c r="F323" s="47" t="s">
        <v>264</v>
      </c>
      <c r="G323" s="48">
        <f>'Рейтинговая таблица организаций'!D312</f>
        <v>0</v>
      </c>
      <c r="H323" s="48">
        <f>'Рейтинговая таблица организаций'!E312</f>
        <v>0</v>
      </c>
      <c r="I323" s="47" t="s">
        <v>265</v>
      </c>
      <c r="J323" s="48">
        <f>'Рейтинговая таблица организаций'!F312</f>
        <v>0</v>
      </c>
      <c r="K323" s="48">
        <f>'Рейтинговая таблица организаций'!G312</f>
        <v>0</v>
      </c>
      <c r="L323" s="49" t="str">
        <f>IF('Рейтинговая таблица организаций'!H312&lt;1,"Отсутствуют или не функционируют дистанционные способы взаимодействия",(IF('Рейтинговая таблица организаций'!H312&lt;4,"В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3" s="49">
        <f>'Рейтинговая таблица организаций'!H312</f>
        <v>0</v>
      </c>
      <c r="N323" s="49">
        <f>IF('Рейтинговая таблица организаций'!H312&lt;1,0,(IF('Рейтинговая таблица организаций'!H312&lt;4,30,100)))</f>
        <v>0</v>
      </c>
      <c r="O323" s="49" t="s">
        <v>266</v>
      </c>
      <c r="P323" s="49">
        <f>'Рейтинговая таблица организаций'!I312</f>
        <v>0</v>
      </c>
      <c r="Q323" s="49">
        <f>'Рейтинговая таблица организаций'!J312</f>
        <v>0</v>
      </c>
      <c r="R323" s="49" t="s">
        <v>267</v>
      </c>
      <c r="S323" s="49">
        <f>'Рейтинговая таблица организаций'!K312</f>
        <v>0</v>
      </c>
      <c r="T323" s="49">
        <f>'Рейтинговая таблица организаций'!L312</f>
        <v>0</v>
      </c>
      <c r="U323" s="49" t="str">
        <f>IF('Рейтинговая таблица организаций'!Q312&lt;1,"Отсутствуют комфортные условия",(IF('Рейтинговая таблица организаций'!Q312&lt;5,"Количество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3" s="49">
        <f>'Рейтинговая таблица организаций'!Q312</f>
        <v>0</v>
      </c>
      <c r="W323" s="49">
        <f>IF('Рейтинговая таблица организаций'!Q312&lt;1,0,(IF('Рейтинговая таблица организаций'!Q312&lt;4,20,100)))</f>
        <v>0</v>
      </c>
      <c r="X323" s="49" t="s">
        <v>268</v>
      </c>
      <c r="Y323" s="49">
        <f>'Рейтинговая таблица организаций'!T312</f>
        <v>0</v>
      </c>
      <c r="Z323" s="49">
        <f>'Рейтинговая таблица организаций'!U312</f>
        <v>0</v>
      </c>
      <c r="AA323" s="49" t="str">
        <f>IF('Рейтинговая таблица организаций'!Z312&lt;1,"Отсутствуют условия доступности для инвалидов",(IF('Рейтинговая таблица организаций'!Z312&lt;5,"Количество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3" s="63">
        <f>'Рейтинговая таблица организаций'!Z312</f>
        <v>0</v>
      </c>
      <c r="AC323" s="49">
        <f>IF('Рейтинговая таблица организаций'!Z312&lt;1,0,(IF('Рейтинговая таблица организаций'!Z312&lt;5,20,100)))</f>
        <v>0</v>
      </c>
      <c r="AD323" s="49" t="str">
        <f>IF('Рейтинговая таблица организаций'!AA312&lt;1,"Отсутствуют условия доступности, позволяющие инвалидам получать услуги наравне с другими",(IF('Рейтинговая таблица организаций'!AA312&lt;5,"Количество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3" s="49">
        <f>'Рейтинговая таблица организаций'!AA312</f>
        <v>0</v>
      </c>
      <c r="AF323" s="49">
        <f>IF('Рейтинговая таблица организаций'!AA312&lt;1,0,(IF('Рейтинговая таблица организаций'!AA312&lt;5,20,100)))</f>
        <v>0</v>
      </c>
      <c r="AG323" s="49" t="s">
        <v>269</v>
      </c>
      <c r="AH323" s="49">
        <f>'Рейтинговая таблица организаций'!AB312</f>
        <v>0</v>
      </c>
      <c r="AI323" s="49">
        <f>'Рейтинговая таблица организаций'!AC312</f>
        <v>0</v>
      </c>
      <c r="AJ323" s="49" t="s">
        <v>270</v>
      </c>
      <c r="AK323" s="49">
        <f>'Рейтинговая таблица организаций'!AH312</f>
        <v>0</v>
      </c>
      <c r="AL323" s="49">
        <f>'Рейтинговая таблица организаций'!AI312</f>
        <v>0</v>
      </c>
      <c r="AM323" s="49" t="s">
        <v>271</v>
      </c>
      <c r="AN323" s="49">
        <f>'Рейтинговая таблица организаций'!AJ312</f>
        <v>0</v>
      </c>
      <c r="AO323" s="49">
        <f>'Рейтинговая таблица организаций'!AK312</f>
        <v>0</v>
      </c>
      <c r="AP323" s="49" t="s">
        <v>272</v>
      </c>
      <c r="AQ323" s="49">
        <f>'Рейтинговая таблица организаций'!AL312</f>
        <v>0</v>
      </c>
      <c r="AR323" s="49">
        <f>'Рейтинговая таблица организаций'!AM312</f>
        <v>0</v>
      </c>
      <c r="AS323" s="49" t="s">
        <v>273</v>
      </c>
      <c r="AT323" s="49">
        <f>'Рейтинговая таблица организаций'!AR312</f>
        <v>0</v>
      </c>
      <c r="AU323" s="49">
        <f>'Рейтинговая таблица организаций'!AS312</f>
        <v>0</v>
      </c>
      <c r="AV323" s="49" t="s">
        <v>274</v>
      </c>
      <c r="AW323" s="49">
        <f>'Рейтинговая таблица организаций'!AT312</f>
        <v>0</v>
      </c>
      <c r="AX323" s="49">
        <f>'Рейтинговая таблица организаций'!AU312</f>
        <v>0</v>
      </c>
      <c r="AY323" s="49" t="s">
        <v>275</v>
      </c>
      <c r="AZ323" s="49">
        <f>'Рейтинговая таблица организаций'!AV312</f>
        <v>0</v>
      </c>
      <c r="BA323" s="49">
        <f>'Рейтинговая таблица организаций'!AW312</f>
        <v>0</v>
      </c>
    </row>
    <row r="324" spans="1:53" ht="15.75" x14ac:dyDescent="0.25">
      <c r="A324" s="110">
        <f>Лист1!A312</f>
        <v>0</v>
      </c>
      <c r="B324" s="46">
        <f>'для bus.gov.ru'!B313</f>
        <v>0</v>
      </c>
      <c r="C324" s="46">
        <f>'для bus.gov.ru'!C313</f>
        <v>0</v>
      </c>
      <c r="D324" s="46">
        <f>'для bus.gov.ru'!D313</f>
        <v>0</v>
      </c>
      <c r="E324" s="46">
        <f>'для bus.gov.ru'!E313</f>
        <v>0</v>
      </c>
      <c r="F324" s="47" t="s">
        <v>264</v>
      </c>
      <c r="G324" s="48">
        <f>'Рейтинговая таблица организаций'!D313</f>
        <v>0</v>
      </c>
      <c r="H324" s="48">
        <f>'Рейтинговая таблица организаций'!E313</f>
        <v>0</v>
      </c>
      <c r="I324" s="47" t="s">
        <v>265</v>
      </c>
      <c r="J324" s="48">
        <f>'Рейтинговая таблица организаций'!F313</f>
        <v>0</v>
      </c>
      <c r="K324" s="48">
        <f>'Рейтинговая таблица организаций'!G313</f>
        <v>0</v>
      </c>
      <c r="L324" s="49" t="str">
        <f>IF('Рейтинговая таблица организаций'!H313&lt;1,"Отсутствуют или не функционируют дистанционные способы взаимодействия",(IF('Рейтинговая таблица организаций'!H313&lt;4,"В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4" s="49">
        <f>'Рейтинговая таблица организаций'!H313</f>
        <v>0</v>
      </c>
      <c r="N324" s="49">
        <f>IF('Рейтинговая таблица организаций'!H313&lt;1,0,(IF('Рейтинговая таблица организаций'!H313&lt;4,30,100)))</f>
        <v>0</v>
      </c>
      <c r="O324" s="49" t="s">
        <v>266</v>
      </c>
      <c r="P324" s="49">
        <f>'Рейтинговая таблица организаций'!I313</f>
        <v>0</v>
      </c>
      <c r="Q324" s="49">
        <f>'Рейтинговая таблица организаций'!J313</f>
        <v>0</v>
      </c>
      <c r="R324" s="49" t="s">
        <v>267</v>
      </c>
      <c r="S324" s="49">
        <f>'Рейтинговая таблица организаций'!K313</f>
        <v>0</v>
      </c>
      <c r="T324" s="49">
        <f>'Рейтинговая таблица организаций'!L313</f>
        <v>0</v>
      </c>
      <c r="U324" s="49" t="str">
        <f>IF('Рейтинговая таблица организаций'!Q313&lt;1,"Отсутствуют комфортные условия",(IF('Рейтинговая таблица организаций'!Q313&lt;5,"Количество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4" s="49">
        <f>'Рейтинговая таблица организаций'!Q313</f>
        <v>0</v>
      </c>
      <c r="W324" s="49">
        <f>IF('Рейтинговая таблица организаций'!Q313&lt;1,0,(IF('Рейтинговая таблица организаций'!Q313&lt;4,20,100)))</f>
        <v>0</v>
      </c>
      <c r="X324" s="49" t="s">
        <v>268</v>
      </c>
      <c r="Y324" s="49">
        <f>'Рейтинговая таблица организаций'!T313</f>
        <v>0</v>
      </c>
      <c r="Z324" s="49">
        <f>'Рейтинговая таблица организаций'!U313</f>
        <v>0</v>
      </c>
      <c r="AA324" s="49" t="str">
        <f>IF('Рейтинговая таблица организаций'!Z313&lt;1,"Отсутствуют условия доступности для инвалидов",(IF('Рейтинговая таблица организаций'!Z313&lt;5,"Количество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4" s="63">
        <f>'Рейтинговая таблица организаций'!Z313</f>
        <v>0</v>
      </c>
      <c r="AC324" s="49">
        <f>IF('Рейтинговая таблица организаций'!Z313&lt;1,0,(IF('Рейтинговая таблица организаций'!Z313&lt;5,20,100)))</f>
        <v>0</v>
      </c>
      <c r="AD324" s="49" t="str">
        <f>IF('Рейтинговая таблица организаций'!AA313&lt;1,"Отсутствуют условия доступности, позволяющие инвалидам получать услуги наравне с другими",(IF('Рейтинговая таблица организаций'!AA313&lt;5,"Количество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4" s="49">
        <f>'Рейтинговая таблица организаций'!AA313</f>
        <v>0</v>
      </c>
      <c r="AF324" s="49">
        <f>IF('Рейтинговая таблица организаций'!AA313&lt;1,0,(IF('Рейтинговая таблица организаций'!AA313&lt;5,20,100)))</f>
        <v>0</v>
      </c>
      <c r="AG324" s="49" t="s">
        <v>269</v>
      </c>
      <c r="AH324" s="49">
        <f>'Рейтинговая таблица организаций'!AB313</f>
        <v>0</v>
      </c>
      <c r="AI324" s="49">
        <f>'Рейтинговая таблица организаций'!AC313</f>
        <v>0</v>
      </c>
      <c r="AJ324" s="49" t="s">
        <v>270</v>
      </c>
      <c r="AK324" s="49">
        <f>'Рейтинговая таблица организаций'!AH313</f>
        <v>0</v>
      </c>
      <c r="AL324" s="49">
        <f>'Рейтинговая таблица организаций'!AI313</f>
        <v>0</v>
      </c>
      <c r="AM324" s="49" t="s">
        <v>271</v>
      </c>
      <c r="AN324" s="49">
        <f>'Рейтинговая таблица организаций'!AJ313</f>
        <v>0</v>
      </c>
      <c r="AO324" s="49">
        <f>'Рейтинговая таблица организаций'!AK313</f>
        <v>0</v>
      </c>
      <c r="AP324" s="49" t="s">
        <v>272</v>
      </c>
      <c r="AQ324" s="49">
        <f>'Рейтинговая таблица организаций'!AL313</f>
        <v>0</v>
      </c>
      <c r="AR324" s="49">
        <f>'Рейтинговая таблица организаций'!AM313</f>
        <v>0</v>
      </c>
      <c r="AS324" s="49" t="s">
        <v>273</v>
      </c>
      <c r="AT324" s="49">
        <f>'Рейтинговая таблица организаций'!AR313</f>
        <v>0</v>
      </c>
      <c r="AU324" s="49">
        <f>'Рейтинговая таблица организаций'!AS313</f>
        <v>0</v>
      </c>
      <c r="AV324" s="49" t="s">
        <v>274</v>
      </c>
      <c r="AW324" s="49">
        <f>'Рейтинговая таблица организаций'!AT313</f>
        <v>0</v>
      </c>
      <c r="AX324" s="49">
        <f>'Рейтинговая таблица организаций'!AU313</f>
        <v>0</v>
      </c>
      <c r="AY324" s="49" t="s">
        <v>275</v>
      </c>
      <c r="AZ324" s="49">
        <f>'Рейтинговая таблица организаций'!AV313</f>
        <v>0</v>
      </c>
      <c r="BA324" s="49">
        <f>'Рейтинговая таблица организаций'!AW313</f>
        <v>0</v>
      </c>
    </row>
    <row r="325" spans="1:53" ht="15.75" x14ac:dyDescent="0.25">
      <c r="A325" s="110">
        <f>Лист1!A313</f>
        <v>0</v>
      </c>
      <c r="B325" s="46">
        <f>'для bus.gov.ru'!B314</f>
        <v>0</v>
      </c>
      <c r="C325" s="46">
        <f>'для bus.gov.ru'!C314</f>
        <v>0</v>
      </c>
      <c r="D325" s="46">
        <f>'для bus.gov.ru'!D314</f>
        <v>0</v>
      </c>
      <c r="E325" s="46">
        <f>'для bus.gov.ru'!E314</f>
        <v>0</v>
      </c>
      <c r="F325" s="47" t="s">
        <v>264</v>
      </c>
      <c r="G325" s="48">
        <f>'Рейтинговая таблица организаций'!D314</f>
        <v>0</v>
      </c>
      <c r="H325" s="48">
        <f>'Рейтинговая таблица организаций'!E314</f>
        <v>0</v>
      </c>
      <c r="I325" s="47" t="s">
        <v>265</v>
      </c>
      <c r="J325" s="48">
        <f>'Рейтинговая таблица организаций'!F314</f>
        <v>0</v>
      </c>
      <c r="K325" s="48">
        <f>'Рейтинговая таблица организаций'!G314</f>
        <v>0</v>
      </c>
      <c r="L325" s="49" t="str">
        <f>IF('Рейтинговая таблица организаций'!H314&lt;1,"Отсутствуют или не функционируют дистанционные способы взаимодействия",(IF('Рейтинговая таблица организаций'!H314&lt;4,"В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5" s="49">
        <f>'Рейтинговая таблица организаций'!H314</f>
        <v>0</v>
      </c>
      <c r="N325" s="49">
        <f>IF('Рейтинговая таблица организаций'!H314&lt;1,0,(IF('Рейтинговая таблица организаций'!H314&lt;4,30,100)))</f>
        <v>0</v>
      </c>
      <c r="O325" s="49" t="s">
        <v>266</v>
      </c>
      <c r="P325" s="49">
        <f>'Рейтинговая таблица организаций'!I314</f>
        <v>0</v>
      </c>
      <c r="Q325" s="49">
        <f>'Рейтинговая таблица организаций'!J314</f>
        <v>0</v>
      </c>
      <c r="R325" s="49" t="s">
        <v>267</v>
      </c>
      <c r="S325" s="49">
        <f>'Рейтинговая таблица организаций'!K314</f>
        <v>0</v>
      </c>
      <c r="T325" s="49">
        <f>'Рейтинговая таблица организаций'!L314</f>
        <v>0</v>
      </c>
      <c r="U325" s="49" t="str">
        <f>IF('Рейтинговая таблица организаций'!Q314&lt;1,"Отсутствуют комфортные условия",(IF('Рейтинговая таблица организаций'!Q314&lt;5,"Количество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5" s="49">
        <f>'Рейтинговая таблица организаций'!Q314</f>
        <v>0</v>
      </c>
      <c r="W325" s="49">
        <f>IF('Рейтинговая таблица организаций'!Q314&lt;1,0,(IF('Рейтинговая таблица организаций'!Q314&lt;4,20,100)))</f>
        <v>0</v>
      </c>
      <c r="X325" s="49" t="s">
        <v>268</v>
      </c>
      <c r="Y325" s="49">
        <f>'Рейтинговая таблица организаций'!T314</f>
        <v>0</v>
      </c>
      <c r="Z325" s="49">
        <f>'Рейтинговая таблица организаций'!U314</f>
        <v>0</v>
      </c>
      <c r="AA325" s="49" t="str">
        <f>IF('Рейтинговая таблица организаций'!Z314&lt;1,"Отсутствуют условия доступности для инвалидов",(IF('Рейтинговая таблица организаций'!Z314&lt;5,"Количество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5" s="63">
        <f>'Рейтинговая таблица организаций'!Z314</f>
        <v>0</v>
      </c>
      <c r="AC325" s="49">
        <f>IF('Рейтинговая таблица организаций'!Z314&lt;1,0,(IF('Рейтинговая таблица организаций'!Z314&lt;5,20,100)))</f>
        <v>0</v>
      </c>
      <c r="AD325" s="49" t="str">
        <f>IF('Рейтинговая таблица организаций'!AA314&lt;1,"Отсутствуют условия доступности, позволяющие инвалидам получать услуги наравне с другими",(IF('Рейтинговая таблица организаций'!AA314&lt;5,"Количество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5" s="49">
        <f>'Рейтинговая таблица организаций'!AA314</f>
        <v>0</v>
      </c>
      <c r="AF325" s="49">
        <f>IF('Рейтинговая таблица организаций'!AA314&lt;1,0,(IF('Рейтинговая таблица организаций'!AA314&lt;5,20,100)))</f>
        <v>0</v>
      </c>
      <c r="AG325" s="49" t="s">
        <v>269</v>
      </c>
      <c r="AH325" s="49">
        <f>'Рейтинговая таблица организаций'!AB314</f>
        <v>0</v>
      </c>
      <c r="AI325" s="49">
        <f>'Рейтинговая таблица организаций'!AC314</f>
        <v>0</v>
      </c>
      <c r="AJ325" s="49" t="s">
        <v>270</v>
      </c>
      <c r="AK325" s="49">
        <f>'Рейтинговая таблица организаций'!AH314</f>
        <v>0</v>
      </c>
      <c r="AL325" s="49">
        <f>'Рейтинговая таблица организаций'!AI314</f>
        <v>0</v>
      </c>
      <c r="AM325" s="49" t="s">
        <v>271</v>
      </c>
      <c r="AN325" s="49">
        <f>'Рейтинговая таблица организаций'!AJ314</f>
        <v>0</v>
      </c>
      <c r="AO325" s="49">
        <f>'Рейтинговая таблица организаций'!AK314</f>
        <v>0</v>
      </c>
      <c r="AP325" s="49" t="s">
        <v>272</v>
      </c>
      <c r="AQ325" s="49">
        <f>'Рейтинговая таблица организаций'!AL314</f>
        <v>0</v>
      </c>
      <c r="AR325" s="49">
        <f>'Рейтинговая таблица организаций'!AM314</f>
        <v>0</v>
      </c>
      <c r="AS325" s="49" t="s">
        <v>273</v>
      </c>
      <c r="AT325" s="49">
        <f>'Рейтинговая таблица организаций'!AR314</f>
        <v>0</v>
      </c>
      <c r="AU325" s="49">
        <f>'Рейтинговая таблица организаций'!AS314</f>
        <v>0</v>
      </c>
      <c r="AV325" s="49" t="s">
        <v>274</v>
      </c>
      <c r="AW325" s="49">
        <f>'Рейтинговая таблица организаций'!AT314</f>
        <v>0</v>
      </c>
      <c r="AX325" s="49">
        <f>'Рейтинговая таблица организаций'!AU314</f>
        <v>0</v>
      </c>
      <c r="AY325" s="49" t="s">
        <v>275</v>
      </c>
      <c r="AZ325" s="49">
        <f>'Рейтинговая таблица организаций'!AV314</f>
        <v>0</v>
      </c>
      <c r="BA325" s="49">
        <f>'Рейтинговая таблица организаций'!AW314</f>
        <v>0</v>
      </c>
    </row>
    <row r="326" spans="1:53" ht="15.75" x14ac:dyDescent="0.25">
      <c r="A326" s="110">
        <f>Лист1!A314</f>
        <v>0</v>
      </c>
      <c r="B326" s="46">
        <f>'для bus.gov.ru'!B315</f>
        <v>0</v>
      </c>
      <c r="C326" s="46">
        <f>'для bus.gov.ru'!C315</f>
        <v>0</v>
      </c>
      <c r="D326" s="46">
        <f>'для bus.gov.ru'!D315</f>
        <v>0</v>
      </c>
      <c r="E326" s="46">
        <f>'для bus.gov.ru'!E315</f>
        <v>0</v>
      </c>
      <c r="F326" s="47" t="s">
        <v>264</v>
      </c>
      <c r="G326" s="48">
        <f>'Рейтинговая таблица организаций'!D315</f>
        <v>0</v>
      </c>
      <c r="H326" s="48">
        <f>'Рейтинговая таблица организаций'!E315</f>
        <v>0</v>
      </c>
      <c r="I326" s="47" t="s">
        <v>265</v>
      </c>
      <c r="J326" s="48">
        <f>'Рейтинговая таблица организаций'!F315</f>
        <v>0</v>
      </c>
      <c r="K326" s="48">
        <f>'Рейтинговая таблица организаций'!G315</f>
        <v>0</v>
      </c>
      <c r="L326" s="49" t="str">
        <f>IF('Рейтинговая таблица организаций'!H315&lt;1,"Отсутствуют или не функционируют дистанционные способы взаимодействия",(IF('Рейтинговая таблица организаций'!H315&lt;4,"В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6" s="49">
        <f>'Рейтинговая таблица организаций'!H315</f>
        <v>0</v>
      </c>
      <c r="N326" s="49">
        <f>IF('Рейтинговая таблица организаций'!H315&lt;1,0,(IF('Рейтинговая таблица организаций'!H315&lt;4,30,100)))</f>
        <v>0</v>
      </c>
      <c r="O326" s="49" t="s">
        <v>266</v>
      </c>
      <c r="P326" s="49">
        <f>'Рейтинговая таблица организаций'!I315</f>
        <v>0</v>
      </c>
      <c r="Q326" s="49">
        <f>'Рейтинговая таблица организаций'!J315</f>
        <v>0</v>
      </c>
      <c r="R326" s="49" t="s">
        <v>267</v>
      </c>
      <c r="S326" s="49">
        <f>'Рейтинговая таблица организаций'!K315</f>
        <v>0</v>
      </c>
      <c r="T326" s="49">
        <f>'Рейтинговая таблица организаций'!L315</f>
        <v>0</v>
      </c>
      <c r="U326" s="49" t="str">
        <f>IF('Рейтинговая таблица организаций'!Q315&lt;1,"Отсутствуют комфортные условия",(IF('Рейтинговая таблица организаций'!Q315&lt;5,"Количество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6" s="49">
        <f>'Рейтинговая таблица организаций'!Q315</f>
        <v>0</v>
      </c>
      <c r="W326" s="49">
        <f>IF('Рейтинговая таблица организаций'!Q315&lt;1,0,(IF('Рейтинговая таблица организаций'!Q315&lt;4,20,100)))</f>
        <v>0</v>
      </c>
      <c r="X326" s="49" t="s">
        <v>268</v>
      </c>
      <c r="Y326" s="49">
        <f>'Рейтинговая таблица организаций'!T315</f>
        <v>0</v>
      </c>
      <c r="Z326" s="49">
        <f>'Рейтинговая таблица организаций'!U315</f>
        <v>0</v>
      </c>
      <c r="AA326" s="49" t="str">
        <f>IF('Рейтинговая таблица организаций'!Z315&lt;1,"Отсутствуют условия доступности для инвалидов",(IF('Рейтинговая таблица организаций'!Z315&lt;5,"Количество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6" s="63">
        <f>'Рейтинговая таблица организаций'!Z315</f>
        <v>0</v>
      </c>
      <c r="AC326" s="49">
        <f>IF('Рейтинговая таблица организаций'!Z315&lt;1,0,(IF('Рейтинговая таблица организаций'!Z315&lt;5,20,100)))</f>
        <v>0</v>
      </c>
      <c r="AD326" s="49" t="str">
        <f>IF('Рейтинговая таблица организаций'!AA315&lt;1,"Отсутствуют условия доступности, позволяющие инвалидам получать услуги наравне с другими",(IF('Рейтинговая таблица организаций'!AA315&lt;5,"Количество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6" s="49">
        <f>'Рейтинговая таблица организаций'!AA315</f>
        <v>0</v>
      </c>
      <c r="AF326" s="49">
        <f>IF('Рейтинговая таблица организаций'!AA315&lt;1,0,(IF('Рейтинговая таблица организаций'!AA315&lt;5,20,100)))</f>
        <v>0</v>
      </c>
      <c r="AG326" s="49" t="s">
        <v>269</v>
      </c>
      <c r="AH326" s="49">
        <f>'Рейтинговая таблица организаций'!AB315</f>
        <v>0</v>
      </c>
      <c r="AI326" s="49">
        <f>'Рейтинговая таблица организаций'!AC315</f>
        <v>0</v>
      </c>
      <c r="AJ326" s="49" t="s">
        <v>270</v>
      </c>
      <c r="AK326" s="49">
        <f>'Рейтинговая таблица организаций'!AH315</f>
        <v>0</v>
      </c>
      <c r="AL326" s="49">
        <f>'Рейтинговая таблица организаций'!AI315</f>
        <v>0</v>
      </c>
      <c r="AM326" s="49" t="s">
        <v>271</v>
      </c>
      <c r="AN326" s="49">
        <f>'Рейтинговая таблица организаций'!AJ315</f>
        <v>0</v>
      </c>
      <c r="AO326" s="49">
        <f>'Рейтинговая таблица организаций'!AK315</f>
        <v>0</v>
      </c>
      <c r="AP326" s="49" t="s">
        <v>272</v>
      </c>
      <c r="AQ326" s="49">
        <f>'Рейтинговая таблица организаций'!AL315</f>
        <v>0</v>
      </c>
      <c r="AR326" s="49">
        <f>'Рейтинговая таблица организаций'!AM315</f>
        <v>0</v>
      </c>
      <c r="AS326" s="49" t="s">
        <v>273</v>
      </c>
      <c r="AT326" s="49">
        <f>'Рейтинговая таблица организаций'!AR315</f>
        <v>0</v>
      </c>
      <c r="AU326" s="49">
        <f>'Рейтинговая таблица организаций'!AS315</f>
        <v>0</v>
      </c>
      <c r="AV326" s="49" t="s">
        <v>274</v>
      </c>
      <c r="AW326" s="49">
        <f>'Рейтинговая таблица организаций'!AT315</f>
        <v>0</v>
      </c>
      <c r="AX326" s="49">
        <f>'Рейтинговая таблица организаций'!AU315</f>
        <v>0</v>
      </c>
      <c r="AY326" s="49" t="s">
        <v>275</v>
      </c>
      <c r="AZ326" s="49">
        <f>'Рейтинговая таблица организаций'!AV315</f>
        <v>0</v>
      </c>
      <c r="BA326" s="49">
        <f>'Рейтинговая таблица организаций'!AW315</f>
        <v>0</v>
      </c>
    </row>
    <row r="327" spans="1:53" ht="15.75" x14ac:dyDescent="0.25">
      <c r="A327" s="110">
        <f>Лист1!A315</f>
        <v>0</v>
      </c>
      <c r="B327" s="46">
        <f>'для bus.gov.ru'!B316</f>
        <v>0</v>
      </c>
      <c r="C327" s="46">
        <f>'для bus.gov.ru'!C316</f>
        <v>0</v>
      </c>
      <c r="D327" s="46">
        <f>'для bus.gov.ru'!D316</f>
        <v>0</v>
      </c>
      <c r="E327" s="46">
        <f>'для bus.gov.ru'!E316</f>
        <v>0</v>
      </c>
      <c r="F327" s="47" t="s">
        <v>264</v>
      </c>
      <c r="G327" s="48">
        <f>'Рейтинговая таблица организаций'!D316</f>
        <v>0</v>
      </c>
      <c r="H327" s="48">
        <f>'Рейтинговая таблица организаций'!E316</f>
        <v>0</v>
      </c>
      <c r="I327" s="47" t="s">
        <v>265</v>
      </c>
      <c r="J327" s="48">
        <f>'Рейтинговая таблица организаций'!F316</f>
        <v>0</v>
      </c>
      <c r="K327" s="48">
        <f>'Рейтинговая таблица организаций'!G316</f>
        <v>0</v>
      </c>
      <c r="L327" s="49" t="str">
        <f>IF('Рейтинговая таблица организаций'!H316&lt;1,"Отсутствуют или не функционируют дистанционные способы взаимодействия",(IF('Рейтинговая таблица организаций'!H316&lt;4,"В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7" s="49">
        <f>'Рейтинговая таблица организаций'!H316</f>
        <v>0</v>
      </c>
      <c r="N327" s="49">
        <f>IF('Рейтинговая таблица организаций'!H316&lt;1,0,(IF('Рейтинговая таблица организаций'!H316&lt;4,30,100)))</f>
        <v>0</v>
      </c>
      <c r="O327" s="49" t="s">
        <v>266</v>
      </c>
      <c r="P327" s="49">
        <f>'Рейтинговая таблица организаций'!I316</f>
        <v>0</v>
      </c>
      <c r="Q327" s="49">
        <f>'Рейтинговая таблица организаций'!J316</f>
        <v>0</v>
      </c>
      <c r="R327" s="49" t="s">
        <v>267</v>
      </c>
      <c r="S327" s="49">
        <f>'Рейтинговая таблица организаций'!K316</f>
        <v>0</v>
      </c>
      <c r="T327" s="49">
        <f>'Рейтинговая таблица организаций'!L316</f>
        <v>0</v>
      </c>
      <c r="U327" s="49" t="str">
        <f>IF('Рейтинговая таблица организаций'!Q316&lt;1,"Отсутствуют комфортные условия",(IF('Рейтинговая таблица организаций'!Q316&lt;5,"Количество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7" s="49">
        <f>'Рейтинговая таблица организаций'!Q316</f>
        <v>0</v>
      </c>
      <c r="W327" s="49">
        <f>IF('Рейтинговая таблица организаций'!Q316&lt;1,0,(IF('Рейтинговая таблица организаций'!Q316&lt;4,20,100)))</f>
        <v>0</v>
      </c>
      <c r="X327" s="49" t="s">
        <v>268</v>
      </c>
      <c r="Y327" s="49">
        <f>'Рейтинговая таблица организаций'!T316</f>
        <v>0</v>
      </c>
      <c r="Z327" s="49">
        <f>'Рейтинговая таблица организаций'!U316</f>
        <v>0</v>
      </c>
      <c r="AA327" s="49" t="str">
        <f>IF('Рейтинговая таблица организаций'!Z316&lt;1,"Отсутствуют условия доступности для инвалидов",(IF('Рейтинговая таблица организаций'!Z316&lt;5,"Количество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7" s="63">
        <f>'Рейтинговая таблица организаций'!Z316</f>
        <v>0</v>
      </c>
      <c r="AC327" s="49">
        <f>IF('Рейтинговая таблица организаций'!Z316&lt;1,0,(IF('Рейтинговая таблица организаций'!Z316&lt;5,20,100)))</f>
        <v>0</v>
      </c>
      <c r="AD327" s="49" t="str">
        <f>IF('Рейтинговая таблица организаций'!AA316&lt;1,"Отсутствуют условия доступности, позволяющие инвалидам получать услуги наравне с другими",(IF('Рейтинговая таблица организаций'!AA316&lt;5,"Количество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7" s="49">
        <f>'Рейтинговая таблица организаций'!AA316</f>
        <v>0</v>
      </c>
      <c r="AF327" s="49">
        <f>IF('Рейтинговая таблица организаций'!AA316&lt;1,0,(IF('Рейтинговая таблица организаций'!AA316&lt;5,20,100)))</f>
        <v>0</v>
      </c>
      <c r="AG327" s="49" t="s">
        <v>269</v>
      </c>
      <c r="AH327" s="49">
        <f>'Рейтинговая таблица организаций'!AB316</f>
        <v>0</v>
      </c>
      <c r="AI327" s="49">
        <f>'Рейтинговая таблица организаций'!AC316</f>
        <v>0</v>
      </c>
      <c r="AJ327" s="49" t="s">
        <v>270</v>
      </c>
      <c r="AK327" s="49">
        <f>'Рейтинговая таблица организаций'!AH316</f>
        <v>0</v>
      </c>
      <c r="AL327" s="49">
        <f>'Рейтинговая таблица организаций'!AI316</f>
        <v>0</v>
      </c>
      <c r="AM327" s="49" t="s">
        <v>271</v>
      </c>
      <c r="AN327" s="49">
        <f>'Рейтинговая таблица организаций'!AJ316</f>
        <v>0</v>
      </c>
      <c r="AO327" s="49">
        <f>'Рейтинговая таблица организаций'!AK316</f>
        <v>0</v>
      </c>
      <c r="AP327" s="49" t="s">
        <v>272</v>
      </c>
      <c r="AQ327" s="49">
        <f>'Рейтинговая таблица организаций'!AL316</f>
        <v>0</v>
      </c>
      <c r="AR327" s="49">
        <f>'Рейтинговая таблица организаций'!AM316</f>
        <v>0</v>
      </c>
      <c r="AS327" s="49" t="s">
        <v>273</v>
      </c>
      <c r="AT327" s="49">
        <f>'Рейтинговая таблица организаций'!AR316</f>
        <v>0</v>
      </c>
      <c r="AU327" s="49">
        <f>'Рейтинговая таблица организаций'!AS316</f>
        <v>0</v>
      </c>
      <c r="AV327" s="49" t="s">
        <v>274</v>
      </c>
      <c r="AW327" s="49">
        <f>'Рейтинговая таблица организаций'!AT316</f>
        <v>0</v>
      </c>
      <c r="AX327" s="49">
        <f>'Рейтинговая таблица организаций'!AU316</f>
        <v>0</v>
      </c>
      <c r="AY327" s="49" t="s">
        <v>275</v>
      </c>
      <c r="AZ327" s="49">
        <f>'Рейтинговая таблица организаций'!AV316</f>
        <v>0</v>
      </c>
      <c r="BA327" s="49">
        <f>'Рейтинговая таблица организаций'!AW316</f>
        <v>0</v>
      </c>
    </row>
    <row r="328" spans="1:53" ht="15.75" x14ac:dyDescent="0.25">
      <c r="A328" s="110">
        <f>Лист1!A316</f>
        <v>0</v>
      </c>
      <c r="B328" s="46">
        <f>'для bus.gov.ru'!B317</f>
        <v>0</v>
      </c>
      <c r="C328" s="46">
        <f>'для bus.gov.ru'!C317</f>
        <v>0</v>
      </c>
      <c r="D328" s="46">
        <f>'для bus.gov.ru'!D317</f>
        <v>0</v>
      </c>
      <c r="E328" s="46">
        <f>'для bus.gov.ru'!E317</f>
        <v>0</v>
      </c>
      <c r="F328" s="47" t="s">
        <v>264</v>
      </c>
      <c r="G328" s="48">
        <f>'Рейтинговая таблица организаций'!D317</f>
        <v>0</v>
      </c>
      <c r="H328" s="48">
        <f>'Рейтинговая таблица организаций'!E317</f>
        <v>0</v>
      </c>
      <c r="I328" s="47" t="s">
        <v>265</v>
      </c>
      <c r="J328" s="48">
        <f>'Рейтинговая таблица организаций'!F317</f>
        <v>0</v>
      </c>
      <c r="K328" s="48">
        <f>'Рейтинговая таблица организаций'!G317</f>
        <v>0</v>
      </c>
      <c r="L328" s="49" t="str">
        <f>IF('Рейтинговая таблица организаций'!H317&lt;1,"Отсутствуют или не функционируют дистанционные способы взаимодействия",(IF('Рейтинговая таблица организаций'!H317&lt;4,"В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8" s="49">
        <f>'Рейтинговая таблица организаций'!H317</f>
        <v>0</v>
      </c>
      <c r="N328" s="49">
        <f>IF('Рейтинговая таблица организаций'!H317&lt;1,0,(IF('Рейтинговая таблица организаций'!H317&lt;4,30,100)))</f>
        <v>0</v>
      </c>
      <c r="O328" s="49" t="s">
        <v>266</v>
      </c>
      <c r="P328" s="49">
        <f>'Рейтинговая таблица организаций'!I317</f>
        <v>0</v>
      </c>
      <c r="Q328" s="49">
        <f>'Рейтинговая таблица организаций'!J317</f>
        <v>0</v>
      </c>
      <c r="R328" s="49" t="s">
        <v>267</v>
      </c>
      <c r="S328" s="49">
        <f>'Рейтинговая таблица организаций'!K317</f>
        <v>0</v>
      </c>
      <c r="T328" s="49">
        <f>'Рейтинговая таблица организаций'!L317</f>
        <v>0</v>
      </c>
      <c r="U328" s="49" t="str">
        <f>IF('Рейтинговая таблица организаций'!Q317&lt;1,"Отсутствуют комфортные условия",(IF('Рейтинговая таблица организаций'!Q317&lt;5,"Количество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8" s="49">
        <f>'Рейтинговая таблица организаций'!Q317</f>
        <v>0</v>
      </c>
      <c r="W328" s="49">
        <f>IF('Рейтинговая таблица организаций'!Q317&lt;1,0,(IF('Рейтинговая таблица организаций'!Q317&lt;4,20,100)))</f>
        <v>0</v>
      </c>
      <c r="X328" s="49" t="s">
        <v>268</v>
      </c>
      <c r="Y328" s="49">
        <f>'Рейтинговая таблица организаций'!T317</f>
        <v>0</v>
      </c>
      <c r="Z328" s="49">
        <f>'Рейтинговая таблица организаций'!U317</f>
        <v>0</v>
      </c>
      <c r="AA328" s="49" t="str">
        <f>IF('Рейтинговая таблица организаций'!Z317&lt;1,"Отсутствуют условия доступности для инвалидов",(IF('Рейтинговая таблица организаций'!Z317&lt;5,"Количество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8" s="63">
        <f>'Рейтинговая таблица организаций'!Z317</f>
        <v>0</v>
      </c>
      <c r="AC328" s="49">
        <f>IF('Рейтинговая таблица организаций'!Z317&lt;1,0,(IF('Рейтинговая таблица организаций'!Z317&lt;5,20,100)))</f>
        <v>0</v>
      </c>
      <c r="AD328" s="49" t="str">
        <f>IF('Рейтинговая таблица организаций'!AA317&lt;1,"Отсутствуют условия доступности, позволяющие инвалидам получать услуги наравне с другими",(IF('Рейтинговая таблица организаций'!AA317&lt;5,"Количество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8" s="49">
        <f>'Рейтинговая таблица организаций'!AA317</f>
        <v>0</v>
      </c>
      <c r="AF328" s="49">
        <f>IF('Рейтинговая таблица организаций'!AA317&lt;1,0,(IF('Рейтинговая таблица организаций'!AA317&lt;5,20,100)))</f>
        <v>0</v>
      </c>
      <c r="AG328" s="49" t="s">
        <v>269</v>
      </c>
      <c r="AH328" s="49">
        <f>'Рейтинговая таблица организаций'!AB317</f>
        <v>0</v>
      </c>
      <c r="AI328" s="49">
        <f>'Рейтинговая таблица организаций'!AC317</f>
        <v>0</v>
      </c>
      <c r="AJ328" s="49" t="s">
        <v>270</v>
      </c>
      <c r="AK328" s="49">
        <f>'Рейтинговая таблица организаций'!AH317</f>
        <v>0</v>
      </c>
      <c r="AL328" s="49">
        <f>'Рейтинговая таблица организаций'!AI317</f>
        <v>0</v>
      </c>
      <c r="AM328" s="49" t="s">
        <v>271</v>
      </c>
      <c r="AN328" s="49">
        <f>'Рейтинговая таблица организаций'!AJ317</f>
        <v>0</v>
      </c>
      <c r="AO328" s="49">
        <f>'Рейтинговая таблица организаций'!AK317</f>
        <v>0</v>
      </c>
      <c r="AP328" s="49" t="s">
        <v>272</v>
      </c>
      <c r="AQ328" s="49">
        <f>'Рейтинговая таблица организаций'!AL317</f>
        <v>0</v>
      </c>
      <c r="AR328" s="49">
        <f>'Рейтинговая таблица организаций'!AM317</f>
        <v>0</v>
      </c>
      <c r="AS328" s="49" t="s">
        <v>273</v>
      </c>
      <c r="AT328" s="49">
        <f>'Рейтинговая таблица организаций'!AR317</f>
        <v>0</v>
      </c>
      <c r="AU328" s="49">
        <f>'Рейтинговая таблица организаций'!AS317</f>
        <v>0</v>
      </c>
      <c r="AV328" s="49" t="s">
        <v>274</v>
      </c>
      <c r="AW328" s="49">
        <f>'Рейтинговая таблица организаций'!AT317</f>
        <v>0</v>
      </c>
      <c r="AX328" s="49">
        <f>'Рейтинговая таблица организаций'!AU317</f>
        <v>0</v>
      </c>
      <c r="AY328" s="49" t="s">
        <v>275</v>
      </c>
      <c r="AZ328" s="49">
        <f>'Рейтинговая таблица организаций'!AV317</f>
        <v>0</v>
      </c>
      <c r="BA328" s="49">
        <f>'Рейтинговая таблица организаций'!AW317</f>
        <v>0</v>
      </c>
    </row>
    <row r="329" spans="1:53" ht="15.75" x14ac:dyDescent="0.25">
      <c r="A329" s="110">
        <f>Лист1!A317</f>
        <v>0</v>
      </c>
      <c r="B329" s="46">
        <f>'для bus.gov.ru'!B318</f>
        <v>0</v>
      </c>
      <c r="C329" s="46">
        <f>'для bus.gov.ru'!C318</f>
        <v>0</v>
      </c>
      <c r="D329" s="46">
        <f>'для bus.gov.ru'!D318</f>
        <v>0</v>
      </c>
      <c r="E329" s="46">
        <f>'для bus.gov.ru'!E318</f>
        <v>0</v>
      </c>
      <c r="F329" s="47" t="s">
        <v>264</v>
      </c>
      <c r="G329" s="48">
        <f>'Рейтинговая таблица организаций'!D318</f>
        <v>0</v>
      </c>
      <c r="H329" s="48">
        <f>'Рейтинговая таблица организаций'!E318</f>
        <v>0</v>
      </c>
      <c r="I329" s="47" t="s">
        <v>265</v>
      </c>
      <c r="J329" s="48">
        <f>'Рейтинговая таблица организаций'!F318</f>
        <v>0</v>
      </c>
      <c r="K329" s="48">
        <f>'Рейтинговая таблица организаций'!G318</f>
        <v>0</v>
      </c>
      <c r="L329" s="49" t="str">
        <f>IF('Рейтинговая таблица организаций'!H318&lt;1,"Отсутствуют или не функционируют дистанционные способы взаимодействия",(IF('Рейтинговая таблица организаций'!H318&lt;4,"В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29" s="49">
        <f>'Рейтинговая таблица организаций'!H318</f>
        <v>0</v>
      </c>
      <c r="N329" s="49">
        <f>IF('Рейтинговая таблица организаций'!H318&lt;1,0,(IF('Рейтинговая таблица организаций'!H318&lt;4,30,100)))</f>
        <v>0</v>
      </c>
      <c r="O329" s="49" t="s">
        <v>266</v>
      </c>
      <c r="P329" s="49">
        <f>'Рейтинговая таблица организаций'!I318</f>
        <v>0</v>
      </c>
      <c r="Q329" s="49">
        <f>'Рейтинговая таблица организаций'!J318</f>
        <v>0</v>
      </c>
      <c r="R329" s="49" t="s">
        <v>267</v>
      </c>
      <c r="S329" s="49">
        <f>'Рейтинговая таблица организаций'!K318</f>
        <v>0</v>
      </c>
      <c r="T329" s="49">
        <f>'Рейтинговая таблица организаций'!L318</f>
        <v>0</v>
      </c>
      <c r="U329" s="49" t="str">
        <f>IF('Рейтинговая таблица организаций'!Q318&lt;1,"Отсутствуют комфортные условия",(IF('Рейтинговая таблица организаций'!Q318&lt;5,"Количество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29" s="49">
        <f>'Рейтинговая таблица организаций'!Q318</f>
        <v>0</v>
      </c>
      <c r="W329" s="49">
        <f>IF('Рейтинговая таблица организаций'!Q318&lt;1,0,(IF('Рейтинговая таблица организаций'!Q318&lt;4,20,100)))</f>
        <v>0</v>
      </c>
      <c r="X329" s="49" t="s">
        <v>268</v>
      </c>
      <c r="Y329" s="49">
        <f>'Рейтинговая таблица организаций'!T318</f>
        <v>0</v>
      </c>
      <c r="Z329" s="49">
        <f>'Рейтинговая таблица организаций'!U318</f>
        <v>0</v>
      </c>
      <c r="AA329" s="49" t="str">
        <f>IF('Рейтинговая таблица организаций'!Z318&lt;1,"Отсутствуют условия доступности для инвалидов",(IF('Рейтинговая таблица организаций'!Z318&lt;5,"Количество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29" s="63">
        <f>'Рейтинговая таблица организаций'!Z318</f>
        <v>0</v>
      </c>
      <c r="AC329" s="49">
        <f>IF('Рейтинговая таблица организаций'!Z318&lt;1,0,(IF('Рейтинговая таблица организаций'!Z318&lt;5,20,100)))</f>
        <v>0</v>
      </c>
      <c r="AD329" s="49" t="str">
        <f>IF('Рейтинговая таблица организаций'!AA318&lt;1,"Отсутствуют условия доступности, позволяющие инвалидам получать услуги наравне с другими",(IF('Рейтинговая таблица организаций'!AA318&lt;5,"Количество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29" s="49">
        <f>'Рейтинговая таблица организаций'!AA318</f>
        <v>0</v>
      </c>
      <c r="AF329" s="49">
        <f>IF('Рейтинговая таблица организаций'!AA318&lt;1,0,(IF('Рейтинговая таблица организаций'!AA318&lt;5,20,100)))</f>
        <v>0</v>
      </c>
      <c r="AG329" s="49" t="s">
        <v>269</v>
      </c>
      <c r="AH329" s="49">
        <f>'Рейтинговая таблица организаций'!AB318</f>
        <v>0</v>
      </c>
      <c r="AI329" s="49">
        <f>'Рейтинговая таблица организаций'!AC318</f>
        <v>0</v>
      </c>
      <c r="AJ329" s="49" t="s">
        <v>270</v>
      </c>
      <c r="AK329" s="49">
        <f>'Рейтинговая таблица организаций'!AH318</f>
        <v>0</v>
      </c>
      <c r="AL329" s="49">
        <f>'Рейтинговая таблица организаций'!AI318</f>
        <v>0</v>
      </c>
      <c r="AM329" s="49" t="s">
        <v>271</v>
      </c>
      <c r="AN329" s="49">
        <f>'Рейтинговая таблица организаций'!AJ318</f>
        <v>0</v>
      </c>
      <c r="AO329" s="49">
        <f>'Рейтинговая таблица организаций'!AK318</f>
        <v>0</v>
      </c>
      <c r="AP329" s="49" t="s">
        <v>272</v>
      </c>
      <c r="AQ329" s="49">
        <f>'Рейтинговая таблица организаций'!AL318</f>
        <v>0</v>
      </c>
      <c r="AR329" s="49">
        <f>'Рейтинговая таблица организаций'!AM318</f>
        <v>0</v>
      </c>
      <c r="AS329" s="49" t="s">
        <v>273</v>
      </c>
      <c r="AT329" s="49">
        <f>'Рейтинговая таблица организаций'!AR318</f>
        <v>0</v>
      </c>
      <c r="AU329" s="49">
        <f>'Рейтинговая таблица организаций'!AS318</f>
        <v>0</v>
      </c>
      <c r="AV329" s="49" t="s">
        <v>274</v>
      </c>
      <c r="AW329" s="49">
        <f>'Рейтинговая таблица организаций'!AT318</f>
        <v>0</v>
      </c>
      <c r="AX329" s="49">
        <f>'Рейтинговая таблица организаций'!AU318</f>
        <v>0</v>
      </c>
      <c r="AY329" s="49" t="s">
        <v>275</v>
      </c>
      <c r="AZ329" s="49">
        <f>'Рейтинговая таблица организаций'!AV318</f>
        <v>0</v>
      </c>
      <c r="BA329" s="49">
        <f>'Рейтинговая таблица организаций'!AW318</f>
        <v>0</v>
      </c>
    </row>
    <row r="330" spans="1:53" ht="15.75" x14ac:dyDescent="0.25">
      <c r="A330" s="110">
        <f>Лист1!A318</f>
        <v>0</v>
      </c>
      <c r="B330" s="46">
        <f>'для bus.gov.ru'!B319</f>
        <v>0</v>
      </c>
      <c r="C330" s="46">
        <f>'для bus.gov.ru'!C319</f>
        <v>0</v>
      </c>
      <c r="D330" s="46">
        <f>'для bus.gov.ru'!D319</f>
        <v>0</v>
      </c>
      <c r="E330" s="46">
        <f>'для bus.gov.ru'!E319</f>
        <v>0</v>
      </c>
      <c r="F330" s="47" t="s">
        <v>264</v>
      </c>
      <c r="G330" s="48">
        <f>'Рейтинговая таблица организаций'!D319</f>
        <v>0</v>
      </c>
      <c r="H330" s="48">
        <f>'Рейтинговая таблица организаций'!E319</f>
        <v>0</v>
      </c>
      <c r="I330" s="47" t="s">
        <v>265</v>
      </c>
      <c r="J330" s="48">
        <f>'Рейтинговая таблица организаций'!F319</f>
        <v>0</v>
      </c>
      <c r="K330" s="48">
        <f>'Рейтинговая таблица организаций'!G319</f>
        <v>0</v>
      </c>
      <c r="L330" s="49" t="str">
        <f>IF('Рейтинговая таблица организаций'!H319&lt;1,"Отсутствуют или не функционируют дистанционные способы взаимодействия",(IF('Рейтинговая таблица организаций'!H319&lt;4,"В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0" s="49">
        <f>'Рейтинговая таблица организаций'!H319</f>
        <v>0</v>
      </c>
      <c r="N330" s="49">
        <f>IF('Рейтинговая таблица организаций'!H319&lt;1,0,(IF('Рейтинговая таблица организаций'!H319&lt;4,30,100)))</f>
        <v>0</v>
      </c>
      <c r="O330" s="49" t="s">
        <v>266</v>
      </c>
      <c r="P330" s="49">
        <f>'Рейтинговая таблица организаций'!I319</f>
        <v>0</v>
      </c>
      <c r="Q330" s="49">
        <f>'Рейтинговая таблица организаций'!J319</f>
        <v>0</v>
      </c>
      <c r="R330" s="49" t="s">
        <v>267</v>
      </c>
      <c r="S330" s="49">
        <f>'Рейтинговая таблица организаций'!K319</f>
        <v>0</v>
      </c>
      <c r="T330" s="49">
        <f>'Рейтинговая таблица организаций'!L319</f>
        <v>0</v>
      </c>
      <c r="U330" s="49" t="str">
        <f>IF('Рейтинговая таблица организаций'!Q319&lt;1,"Отсутствуют комфортные условия",(IF('Рейтинговая таблица организаций'!Q319&lt;5,"Количество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0" s="49">
        <f>'Рейтинговая таблица организаций'!Q319</f>
        <v>0</v>
      </c>
      <c r="W330" s="49">
        <f>IF('Рейтинговая таблица организаций'!Q319&lt;1,0,(IF('Рейтинговая таблица организаций'!Q319&lt;4,20,100)))</f>
        <v>0</v>
      </c>
      <c r="X330" s="49" t="s">
        <v>268</v>
      </c>
      <c r="Y330" s="49">
        <f>'Рейтинговая таблица организаций'!T319</f>
        <v>0</v>
      </c>
      <c r="Z330" s="49">
        <f>'Рейтинговая таблица организаций'!U319</f>
        <v>0</v>
      </c>
      <c r="AA330" s="49" t="str">
        <f>IF('Рейтинговая таблица организаций'!Z319&lt;1,"Отсутствуют условия доступности для инвалидов",(IF('Рейтинговая таблица организаций'!Z319&lt;5,"Количество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0" s="63">
        <f>'Рейтинговая таблица организаций'!Z319</f>
        <v>0</v>
      </c>
      <c r="AC330" s="49">
        <f>IF('Рейтинговая таблица организаций'!Z319&lt;1,0,(IF('Рейтинговая таблица организаций'!Z319&lt;5,20,100)))</f>
        <v>0</v>
      </c>
      <c r="AD330" s="49" t="str">
        <f>IF('Рейтинговая таблица организаций'!AA319&lt;1,"Отсутствуют условия доступности, позволяющие инвалидам получать услуги наравне с другими",(IF('Рейтинговая таблица организаций'!AA319&lt;5,"Количество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0" s="49">
        <f>'Рейтинговая таблица организаций'!AA319</f>
        <v>0</v>
      </c>
      <c r="AF330" s="49">
        <f>IF('Рейтинговая таблица организаций'!AA319&lt;1,0,(IF('Рейтинговая таблица организаций'!AA319&lt;5,20,100)))</f>
        <v>0</v>
      </c>
      <c r="AG330" s="49" t="s">
        <v>269</v>
      </c>
      <c r="AH330" s="49">
        <f>'Рейтинговая таблица организаций'!AB319</f>
        <v>0</v>
      </c>
      <c r="AI330" s="49">
        <f>'Рейтинговая таблица организаций'!AC319</f>
        <v>0</v>
      </c>
      <c r="AJ330" s="49" t="s">
        <v>270</v>
      </c>
      <c r="AK330" s="49">
        <f>'Рейтинговая таблица организаций'!AH319</f>
        <v>0</v>
      </c>
      <c r="AL330" s="49">
        <f>'Рейтинговая таблица организаций'!AI319</f>
        <v>0</v>
      </c>
      <c r="AM330" s="49" t="s">
        <v>271</v>
      </c>
      <c r="AN330" s="49">
        <f>'Рейтинговая таблица организаций'!AJ319</f>
        <v>0</v>
      </c>
      <c r="AO330" s="49">
        <f>'Рейтинговая таблица организаций'!AK319</f>
        <v>0</v>
      </c>
      <c r="AP330" s="49" t="s">
        <v>272</v>
      </c>
      <c r="AQ330" s="49">
        <f>'Рейтинговая таблица организаций'!AL319</f>
        <v>0</v>
      </c>
      <c r="AR330" s="49">
        <f>'Рейтинговая таблица организаций'!AM319</f>
        <v>0</v>
      </c>
      <c r="AS330" s="49" t="s">
        <v>273</v>
      </c>
      <c r="AT330" s="49">
        <f>'Рейтинговая таблица организаций'!AR319</f>
        <v>0</v>
      </c>
      <c r="AU330" s="49">
        <f>'Рейтинговая таблица организаций'!AS319</f>
        <v>0</v>
      </c>
      <c r="AV330" s="49" t="s">
        <v>274</v>
      </c>
      <c r="AW330" s="49">
        <f>'Рейтинговая таблица организаций'!AT319</f>
        <v>0</v>
      </c>
      <c r="AX330" s="49">
        <f>'Рейтинговая таблица организаций'!AU319</f>
        <v>0</v>
      </c>
      <c r="AY330" s="49" t="s">
        <v>275</v>
      </c>
      <c r="AZ330" s="49">
        <f>'Рейтинговая таблица организаций'!AV319</f>
        <v>0</v>
      </c>
      <c r="BA330" s="49">
        <f>'Рейтинговая таблица организаций'!AW319</f>
        <v>0</v>
      </c>
    </row>
    <row r="331" spans="1:53" ht="15.75" x14ac:dyDescent="0.25">
      <c r="A331" s="110">
        <f>Лист1!A319</f>
        <v>0</v>
      </c>
      <c r="B331" s="46">
        <f>'для bus.gov.ru'!B320</f>
        <v>0</v>
      </c>
      <c r="C331" s="46">
        <f>'для bus.gov.ru'!C320</f>
        <v>0</v>
      </c>
      <c r="D331" s="46">
        <f>'для bus.gov.ru'!D320</f>
        <v>0</v>
      </c>
      <c r="E331" s="46">
        <f>'для bus.gov.ru'!E320</f>
        <v>0</v>
      </c>
      <c r="F331" s="47" t="s">
        <v>264</v>
      </c>
      <c r="G331" s="48">
        <f>'Рейтинговая таблица организаций'!D320</f>
        <v>0</v>
      </c>
      <c r="H331" s="48">
        <f>'Рейтинговая таблица организаций'!E320</f>
        <v>0</v>
      </c>
      <c r="I331" s="47" t="s">
        <v>265</v>
      </c>
      <c r="J331" s="48">
        <f>'Рейтинговая таблица организаций'!F320</f>
        <v>0</v>
      </c>
      <c r="K331" s="48">
        <f>'Рейтинговая таблица организаций'!G320</f>
        <v>0</v>
      </c>
      <c r="L331" s="49" t="str">
        <f>IF('Рейтинговая таблица организаций'!H320&lt;1,"Отсутствуют или не функционируют дистанционные способы взаимодействия",(IF('Рейтинговая таблица организаций'!H320&lt;4,"В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1" s="49">
        <f>'Рейтинговая таблица организаций'!H320</f>
        <v>0</v>
      </c>
      <c r="N331" s="49">
        <f>IF('Рейтинговая таблица организаций'!H320&lt;1,0,(IF('Рейтинговая таблица организаций'!H320&lt;4,30,100)))</f>
        <v>0</v>
      </c>
      <c r="O331" s="49" t="s">
        <v>266</v>
      </c>
      <c r="P331" s="49">
        <f>'Рейтинговая таблица организаций'!I320</f>
        <v>0</v>
      </c>
      <c r="Q331" s="49">
        <f>'Рейтинговая таблица организаций'!J320</f>
        <v>0</v>
      </c>
      <c r="R331" s="49" t="s">
        <v>267</v>
      </c>
      <c r="S331" s="49">
        <f>'Рейтинговая таблица организаций'!K320</f>
        <v>0</v>
      </c>
      <c r="T331" s="49">
        <f>'Рейтинговая таблица организаций'!L320</f>
        <v>0</v>
      </c>
      <c r="U331" s="49" t="str">
        <f>IF('Рейтинговая таблица организаций'!Q320&lt;1,"Отсутствуют комфортные условия",(IF('Рейтинговая таблица организаций'!Q320&lt;5,"Количество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1" s="49">
        <f>'Рейтинговая таблица организаций'!Q320</f>
        <v>0</v>
      </c>
      <c r="W331" s="49">
        <f>IF('Рейтинговая таблица организаций'!Q320&lt;1,0,(IF('Рейтинговая таблица организаций'!Q320&lt;4,20,100)))</f>
        <v>0</v>
      </c>
      <c r="X331" s="49" t="s">
        <v>268</v>
      </c>
      <c r="Y331" s="49">
        <f>'Рейтинговая таблица организаций'!T320</f>
        <v>0</v>
      </c>
      <c r="Z331" s="49">
        <f>'Рейтинговая таблица организаций'!U320</f>
        <v>0</v>
      </c>
      <c r="AA331" s="49" t="str">
        <f>IF('Рейтинговая таблица организаций'!Z320&lt;1,"Отсутствуют условия доступности для инвалидов",(IF('Рейтинговая таблица организаций'!Z320&lt;5,"Количество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1" s="63">
        <f>'Рейтинговая таблица организаций'!Z320</f>
        <v>0</v>
      </c>
      <c r="AC331" s="49">
        <f>IF('Рейтинговая таблица организаций'!Z320&lt;1,0,(IF('Рейтинговая таблица организаций'!Z320&lt;5,20,100)))</f>
        <v>0</v>
      </c>
      <c r="AD331" s="49" t="str">
        <f>IF('Рейтинговая таблица организаций'!AA320&lt;1,"Отсутствуют условия доступности, позволяющие инвалидам получать услуги наравне с другими",(IF('Рейтинговая таблица организаций'!AA320&lt;5,"Количество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1" s="49">
        <f>'Рейтинговая таблица организаций'!AA320</f>
        <v>0</v>
      </c>
      <c r="AF331" s="49">
        <f>IF('Рейтинговая таблица организаций'!AA320&lt;1,0,(IF('Рейтинговая таблица организаций'!AA320&lt;5,20,100)))</f>
        <v>0</v>
      </c>
      <c r="AG331" s="49" t="s">
        <v>269</v>
      </c>
      <c r="AH331" s="49">
        <f>'Рейтинговая таблица организаций'!AB320</f>
        <v>0</v>
      </c>
      <c r="AI331" s="49">
        <f>'Рейтинговая таблица организаций'!AC320</f>
        <v>0</v>
      </c>
      <c r="AJ331" s="49" t="s">
        <v>270</v>
      </c>
      <c r="AK331" s="49">
        <f>'Рейтинговая таблица организаций'!AH320</f>
        <v>0</v>
      </c>
      <c r="AL331" s="49">
        <f>'Рейтинговая таблица организаций'!AI320</f>
        <v>0</v>
      </c>
      <c r="AM331" s="49" t="s">
        <v>271</v>
      </c>
      <c r="AN331" s="49">
        <f>'Рейтинговая таблица организаций'!AJ320</f>
        <v>0</v>
      </c>
      <c r="AO331" s="49">
        <f>'Рейтинговая таблица организаций'!AK320</f>
        <v>0</v>
      </c>
      <c r="AP331" s="49" t="s">
        <v>272</v>
      </c>
      <c r="AQ331" s="49">
        <f>'Рейтинговая таблица организаций'!AL320</f>
        <v>0</v>
      </c>
      <c r="AR331" s="49">
        <f>'Рейтинговая таблица организаций'!AM320</f>
        <v>0</v>
      </c>
      <c r="AS331" s="49" t="s">
        <v>273</v>
      </c>
      <c r="AT331" s="49">
        <f>'Рейтинговая таблица организаций'!AR320</f>
        <v>0</v>
      </c>
      <c r="AU331" s="49">
        <f>'Рейтинговая таблица организаций'!AS320</f>
        <v>0</v>
      </c>
      <c r="AV331" s="49" t="s">
        <v>274</v>
      </c>
      <c r="AW331" s="49">
        <f>'Рейтинговая таблица организаций'!AT320</f>
        <v>0</v>
      </c>
      <c r="AX331" s="49">
        <f>'Рейтинговая таблица организаций'!AU320</f>
        <v>0</v>
      </c>
      <c r="AY331" s="49" t="s">
        <v>275</v>
      </c>
      <c r="AZ331" s="49">
        <f>'Рейтинговая таблица организаций'!AV320</f>
        <v>0</v>
      </c>
      <c r="BA331" s="49">
        <f>'Рейтинговая таблица организаций'!AW320</f>
        <v>0</v>
      </c>
    </row>
    <row r="332" spans="1:53" ht="15.75" x14ac:dyDescent="0.25">
      <c r="A332" s="110">
        <f>Лист1!A320</f>
        <v>0</v>
      </c>
      <c r="B332" s="46">
        <f>'для bus.gov.ru'!B321</f>
        <v>0</v>
      </c>
      <c r="C332" s="46">
        <f>'для bus.gov.ru'!C321</f>
        <v>0</v>
      </c>
      <c r="D332" s="46">
        <f>'для bus.gov.ru'!D321</f>
        <v>0</v>
      </c>
      <c r="E332" s="46">
        <f>'для bus.gov.ru'!E321</f>
        <v>0</v>
      </c>
      <c r="F332" s="47" t="s">
        <v>264</v>
      </c>
      <c r="G332" s="48">
        <f>'Рейтинговая таблица организаций'!D321</f>
        <v>0</v>
      </c>
      <c r="H332" s="48">
        <f>'Рейтинговая таблица организаций'!E321</f>
        <v>0</v>
      </c>
      <c r="I332" s="47" t="s">
        <v>265</v>
      </c>
      <c r="J332" s="48">
        <f>'Рейтинговая таблица организаций'!F321</f>
        <v>0</v>
      </c>
      <c r="K332" s="48">
        <f>'Рейтинговая таблица организаций'!G321</f>
        <v>0</v>
      </c>
      <c r="L332" s="49" t="str">
        <f>IF('Рейтинговая таблица организаций'!H321&lt;1,"Отсутствуют или не функционируют дистанционные способы взаимодействия",(IF('Рейтинговая таблица организаций'!H321&lt;4,"В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2" s="49">
        <f>'Рейтинговая таблица организаций'!H321</f>
        <v>0</v>
      </c>
      <c r="N332" s="49">
        <f>IF('Рейтинговая таблица организаций'!H321&lt;1,0,(IF('Рейтинговая таблица организаций'!H321&lt;4,30,100)))</f>
        <v>0</v>
      </c>
      <c r="O332" s="49" t="s">
        <v>266</v>
      </c>
      <c r="P332" s="49">
        <f>'Рейтинговая таблица организаций'!I321</f>
        <v>0</v>
      </c>
      <c r="Q332" s="49">
        <f>'Рейтинговая таблица организаций'!J321</f>
        <v>0</v>
      </c>
      <c r="R332" s="49" t="s">
        <v>267</v>
      </c>
      <c r="S332" s="49">
        <f>'Рейтинговая таблица организаций'!K321</f>
        <v>0</v>
      </c>
      <c r="T332" s="49">
        <f>'Рейтинговая таблица организаций'!L321</f>
        <v>0</v>
      </c>
      <c r="U332" s="49" t="str">
        <f>IF('Рейтинговая таблица организаций'!Q321&lt;1,"Отсутствуют комфортные условия",(IF('Рейтинговая таблица организаций'!Q321&lt;5,"Количество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2" s="49">
        <f>'Рейтинговая таблица организаций'!Q321</f>
        <v>0</v>
      </c>
      <c r="W332" s="49">
        <f>IF('Рейтинговая таблица организаций'!Q321&lt;1,0,(IF('Рейтинговая таблица организаций'!Q321&lt;4,20,100)))</f>
        <v>0</v>
      </c>
      <c r="X332" s="49" t="s">
        <v>268</v>
      </c>
      <c r="Y332" s="49">
        <f>'Рейтинговая таблица организаций'!T321</f>
        <v>0</v>
      </c>
      <c r="Z332" s="49">
        <f>'Рейтинговая таблица организаций'!U321</f>
        <v>0</v>
      </c>
      <c r="AA332" s="49" t="str">
        <f>IF('Рейтинговая таблица организаций'!Z321&lt;1,"Отсутствуют условия доступности для инвалидов",(IF('Рейтинговая таблица организаций'!Z321&lt;5,"Количество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2" s="63">
        <f>'Рейтинговая таблица организаций'!Z321</f>
        <v>0</v>
      </c>
      <c r="AC332" s="49">
        <f>IF('Рейтинговая таблица организаций'!Z321&lt;1,0,(IF('Рейтинговая таблица организаций'!Z321&lt;5,20,100)))</f>
        <v>0</v>
      </c>
      <c r="AD332" s="49" t="str">
        <f>IF('Рейтинговая таблица организаций'!AA321&lt;1,"Отсутствуют условия доступности, позволяющие инвалидам получать услуги наравне с другими",(IF('Рейтинговая таблица организаций'!AA321&lt;5,"Количество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2" s="49">
        <f>'Рейтинговая таблица организаций'!AA321</f>
        <v>0</v>
      </c>
      <c r="AF332" s="49">
        <f>IF('Рейтинговая таблица организаций'!AA321&lt;1,0,(IF('Рейтинговая таблица организаций'!AA321&lt;5,20,100)))</f>
        <v>0</v>
      </c>
      <c r="AG332" s="49" t="s">
        <v>269</v>
      </c>
      <c r="AH332" s="49">
        <f>'Рейтинговая таблица организаций'!AB321</f>
        <v>0</v>
      </c>
      <c r="AI332" s="49">
        <f>'Рейтинговая таблица организаций'!AC321</f>
        <v>0</v>
      </c>
      <c r="AJ332" s="49" t="s">
        <v>270</v>
      </c>
      <c r="AK332" s="49">
        <f>'Рейтинговая таблица организаций'!AH321</f>
        <v>0</v>
      </c>
      <c r="AL332" s="49">
        <f>'Рейтинговая таблица организаций'!AI321</f>
        <v>0</v>
      </c>
      <c r="AM332" s="49" t="s">
        <v>271</v>
      </c>
      <c r="AN332" s="49">
        <f>'Рейтинговая таблица организаций'!AJ321</f>
        <v>0</v>
      </c>
      <c r="AO332" s="49">
        <f>'Рейтинговая таблица организаций'!AK321</f>
        <v>0</v>
      </c>
      <c r="AP332" s="49" t="s">
        <v>272</v>
      </c>
      <c r="AQ332" s="49">
        <f>'Рейтинговая таблица организаций'!AL321</f>
        <v>0</v>
      </c>
      <c r="AR332" s="49">
        <f>'Рейтинговая таблица организаций'!AM321</f>
        <v>0</v>
      </c>
      <c r="AS332" s="49" t="s">
        <v>273</v>
      </c>
      <c r="AT332" s="49">
        <f>'Рейтинговая таблица организаций'!AR321</f>
        <v>0</v>
      </c>
      <c r="AU332" s="49">
        <f>'Рейтинговая таблица организаций'!AS321</f>
        <v>0</v>
      </c>
      <c r="AV332" s="49" t="s">
        <v>274</v>
      </c>
      <c r="AW332" s="49">
        <f>'Рейтинговая таблица организаций'!AT321</f>
        <v>0</v>
      </c>
      <c r="AX332" s="49">
        <f>'Рейтинговая таблица организаций'!AU321</f>
        <v>0</v>
      </c>
      <c r="AY332" s="49" t="s">
        <v>275</v>
      </c>
      <c r="AZ332" s="49">
        <f>'Рейтинговая таблица организаций'!AV321</f>
        <v>0</v>
      </c>
      <c r="BA332" s="49">
        <f>'Рейтинговая таблица организаций'!AW321</f>
        <v>0</v>
      </c>
    </row>
    <row r="333" spans="1:53" ht="15.75" x14ac:dyDescent="0.25">
      <c r="A333" s="110">
        <f>Лист1!A321</f>
        <v>0</v>
      </c>
      <c r="B333" s="46">
        <f>'для bus.gov.ru'!B322</f>
        <v>0</v>
      </c>
      <c r="C333" s="46">
        <f>'для bus.gov.ru'!C322</f>
        <v>0</v>
      </c>
      <c r="D333" s="46">
        <f>'для bus.gov.ru'!D322</f>
        <v>0</v>
      </c>
      <c r="E333" s="46">
        <f>'для bus.gov.ru'!E322</f>
        <v>0</v>
      </c>
      <c r="F333" s="47" t="s">
        <v>264</v>
      </c>
      <c r="G333" s="48">
        <f>'Рейтинговая таблица организаций'!D322</f>
        <v>0</v>
      </c>
      <c r="H333" s="48">
        <f>'Рейтинговая таблица организаций'!E322</f>
        <v>0</v>
      </c>
      <c r="I333" s="47" t="s">
        <v>265</v>
      </c>
      <c r="J333" s="48">
        <f>'Рейтинговая таблица организаций'!F322</f>
        <v>0</v>
      </c>
      <c r="K333" s="48">
        <f>'Рейтинговая таблица организаций'!G322</f>
        <v>0</v>
      </c>
      <c r="L333" s="49" t="str">
        <f>IF('Рейтинговая таблица организаций'!H322&lt;1,"Отсутствуют или не функционируют дистанционные способы взаимодействия",(IF('Рейтинговая таблица организаций'!H322&lt;4,"В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3" s="49">
        <f>'Рейтинговая таблица организаций'!H322</f>
        <v>0</v>
      </c>
      <c r="N333" s="49">
        <f>IF('Рейтинговая таблица организаций'!H322&lt;1,0,(IF('Рейтинговая таблица организаций'!H322&lt;4,30,100)))</f>
        <v>0</v>
      </c>
      <c r="O333" s="49" t="s">
        <v>266</v>
      </c>
      <c r="P333" s="49">
        <f>'Рейтинговая таблица организаций'!I322</f>
        <v>0</v>
      </c>
      <c r="Q333" s="49">
        <f>'Рейтинговая таблица организаций'!J322</f>
        <v>0</v>
      </c>
      <c r="R333" s="49" t="s">
        <v>267</v>
      </c>
      <c r="S333" s="49">
        <f>'Рейтинговая таблица организаций'!K322</f>
        <v>0</v>
      </c>
      <c r="T333" s="49">
        <f>'Рейтинговая таблица организаций'!L322</f>
        <v>0</v>
      </c>
      <c r="U333" s="49" t="str">
        <f>IF('Рейтинговая таблица организаций'!Q322&lt;1,"Отсутствуют комфортные условия",(IF('Рейтинговая таблица организаций'!Q322&lt;5,"Количество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3" s="49">
        <f>'Рейтинговая таблица организаций'!Q322</f>
        <v>0</v>
      </c>
      <c r="W333" s="49">
        <f>IF('Рейтинговая таблица организаций'!Q322&lt;1,0,(IF('Рейтинговая таблица организаций'!Q322&lt;4,20,100)))</f>
        <v>0</v>
      </c>
      <c r="X333" s="49" t="s">
        <v>268</v>
      </c>
      <c r="Y333" s="49">
        <f>'Рейтинговая таблица организаций'!T322</f>
        <v>0</v>
      </c>
      <c r="Z333" s="49">
        <f>'Рейтинговая таблица организаций'!U322</f>
        <v>0</v>
      </c>
      <c r="AA333" s="49" t="str">
        <f>IF('Рейтинговая таблица организаций'!Z322&lt;1,"Отсутствуют условия доступности для инвалидов",(IF('Рейтинговая таблица организаций'!Z322&lt;5,"Количество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3" s="63">
        <f>'Рейтинговая таблица организаций'!Z322</f>
        <v>0</v>
      </c>
      <c r="AC333" s="49">
        <f>IF('Рейтинговая таблица организаций'!Z322&lt;1,0,(IF('Рейтинговая таблица организаций'!Z322&lt;5,20,100)))</f>
        <v>0</v>
      </c>
      <c r="AD333" s="49" t="str">
        <f>IF('Рейтинговая таблица организаций'!AA322&lt;1,"Отсутствуют условия доступности, позволяющие инвалидам получать услуги наравне с другими",(IF('Рейтинговая таблица организаций'!AA322&lt;5,"Количество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3" s="49">
        <f>'Рейтинговая таблица организаций'!AA322</f>
        <v>0</v>
      </c>
      <c r="AF333" s="49">
        <f>IF('Рейтинговая таблица организаций'!AA322&lt;1,0,(IF('Рейтинговая таблица организаций'!AA322&lt;5,20,100)))</f>
        <v>0</v>
      </c>
      <c r="AG333" s="49" t="s">
        <v>269</v>
      </c>
      <c r="AH333" s="49">
        <f>'Рейтинговая таблица организаций'!AB322</f>
        <v>0</v>
      </c>
      <c r="AI333" s="49">
        <f>'Рейтинговая таблица организаций'!AC322</f>
        <v>0</v>
      </c>
      <c r="AJ333" s="49" t="s">
        <v>270</v>
      </c>
      <c r="AK333" s="49">
        <f>'Рейтинговая таблица организаций'!AH322</f>
        <v>0</v>
      </c>
      <c r="AL333" s="49">
        <f>'Рейтинговая таблица организаций'!AI322</f>
        <v>0</v>
      </c>
      <c r="AM333" s="49" t="s">
        <v>271</v>
      </c>
      <c r="AN333" s="49">
        <f>'Рейтинговая таблица организаций'!AJ322</f>
        <v>0</v>
      </c>
      <c r="AO333" s="49">
        <f>'Рейтинговая таблица организаций'!AK322</f>
        <v>0</v>
      </c>
      <c r="AP333" s="49" t="s">
        <v>272</v>
      </c>
      <c r="AQ333" s="49">
        <f>'Рейтинговая таблица организаций'!AL322</f>
        <v>0</v>
      </c>
      <c r="AR333" s="49">
        <f>'Рейтинговая таблица организаций'!AM322</f>
        <v>0</v>
      </c>
      <c r="AS333" s="49" t="s">
        <v>273</v>
      </c>
      <c r="AT333" s="49">
        <f>'Рейтинговая таблица организаций'!AR322</f>
        <v>0</v>
      </c>
      <c r="AU333" s="49">
        <f>'Рейтинговая таблица организаций'!AS322</f>
        <v>0</v>
      </c>
      <c r="AV333" s="49" t="s">
        <v>274</v>
      </c>
      <c r="AW333" s="49">
        <f>'Рейтинговая таблица организаций'!AT322</f>
        <v>0</v>
      </c>
      <c r="AX333" s="49">
        <f>'Рейтинговая таблица организаций'!AU322</f>
        <v>0</v>
      </c>
      <c r="AY333" s="49" t="s">
        <v>275</v>
      </c>
      <c r="AZ333" s="49">
        <f>'Рейтинговая таблица организаций'!AV322</f>
        <v>0</v>
      </c>
      <c r="BA333" s="49">
        <f>'Рейтинговая таблица организаций'!AW322</f>
        <v>0</v>
      </c>
    </row>
    <row r="334" spans="1:53" ht="15.75" x14ac:dyDescent="0.25">
      <c r="A334" s="110">
        <f>Лист1!A322</f>
        <v>0</v>
      </c>
      <c r="B334" s="46">
        <f>'для bus.gov.ru'!B323</f>
        <v>0</v>
      </c>
      <c r="C334" s="46">
        <f>'для bus.gov.ru'!C323</f>
        <v>0</v>
      </c>
      <c r="D334" s="46">
        <f>'для bus.gov.ru'!D323</f>
        <v>0</v>
      </c>
      <c r="E334" s="46">
        <f>'для bus.gov.ru'!E323</f>
        <v>0</v>
      </c>
      <c r="F334" s="47" t="s">
        <v>264</v>
      </c>
      <c r="G334" s="48">
        <f>'Рейтинговая таблица организаций'!D323</f>
        <v>0</v>
      </c>
      <c r="H334" s="48">
        <f>'Рейтинговая таблица организаций'!E323</f>
        <v>0</v>
      </c>
      <c r="I334" s="47" t="s">
        <v>265</v>
      </c>
      <c r="J334" s="48">
        <f>'Рейтинговая таблица организаций'!F323</f>
        <v>0</v>
      </c>
      <c r="K334" s="48">
        <f>'Рейтинговая таблица организаций'!G323</f>
        <v>0</v>
      </c>
      <c r="L334" s="49" t="str">
        <f>IF('Рейтинговая таблица организаций'!H323&lt;1,"Отсутствуют или не функционируют дистанционные способы взаимодействия",(IF('Рейтинговая таблица организаций'!H323&lt;4,"В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4" s="49">
        <f>'Рейтинговая таблица организаций'!H323</f>
        <v>0</v>
      </c>
      <c r="N334" s="49">
        <f>IF('Рейтинговая таблица организаций'!H323&lt;1,0,(IF('Рейтинговая таблица организаций'!H323&lt;4,30,100)))</f>
        <v>0</v>
      </c>
      <c r="O334" s="49" t="s">
        <v>266</v>
      </c>
      <c r="P334" s="49">
        <f>'Рейтинговая таблица организаций'!I323</f>
        <v>0</v>
      </c>
      <c r="Q334" s="49">
        <f>'Рейтинговая таблица организаций'!J323</f>
        <v>0</v>
      </c>
      <c r="R334" s="49" t="s">
        <v>267</v>
      </c>
      <c r="S334" s="49">
        <f>'Рейтинговая таблица организаций'!K323</f>
        <v>0</v>
      </c>
      <c r="T334" s="49">
        <f>'Рейтинговая таблица организаций'!L323</f>
        <v>0</v>
      </c>
      <c r="U334" s="49" t="str">
        <f>IF('Рейтинговая таблица организаций'!Q323&lt;1,"Отсутствуют комфортные условия",(IF('Рейтинговая таблица организаций'!Q323&lt;5,"Количество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4" s="49">
        <f>'Рейтинговая таблица организаций'!Q323</f>
        <v>0</v>
      </c>
      <c r="W334" s="49">
        <f>IF('Рейтинговая таблица организаций'!Q323&lt;1,0,(IF('Рейтинговая таблица организаций'!Q323&lt;4,20,100)))</f>
        <v>0</v>
      </c>
      <c r="X334" s="49" t="s">
        <v>268</v>
      </c>
      <c r="Y334" s="49">
        <f>'Рейтинговая таблица организаций'!T323</f>
        <v>0</v>
      </c>
      <c r="Z334" s="49">
        <f>'Рейтинговая таблица организаций'!U323</f>
        <v>0</v>
      </c>
      <c r="AA334" s="49" t="str">
        <f>IF('Рейтинговая таблица организаций'!Z323&lt;1,"Отсутствуют условия доступности для инвалидов",(IF('Рейтинговая таблица организаций'!Z323&lt;5,"Количество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4" s="63">
        <f>'Рейтинговая таблица организаций'!Z323</f>
        <v>0</v>
      </c>
      <c r="AC334" s="49">
        <f>IF('Рейтинговая таблица организаций'!Z323&lt;1,0,(IF('Рейтинговая таблица организаций'!Z323&lt;5,20,100)))</f>
        <v>0</v>
      </c>
      <c r="AD334" s="49" t="str">
        <f>IF('Рейтинговая таблица организаций'!AA323&lt;1,"Отсутствуют условия доступности, позволяющие инвалидам получать услуги наравне с другими",(IF('Рейтинговая таблица организаций'!AA323&lt;5,"Количество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4" s="49">
        <f>'Рейтинговая таблица организаций'!AA323</f>
        <v>0</v>
      </c>
      <c r="AF334" s="49">
        <f>IF('Рейтинговая таблица организаций'!AA323&lt;1,0,(IF('Рейтинговая таблица организаций'!AA323&lt;5,20,100)))</f>
        <v>0</v>
      </c>
      <c r="AG334" s="49" t="s">
        <v>269</v>
      </c>
      <c r="AH334" s="49">
        <f>'Рейтинговая таблица организаций'!AB323</f>
        <v>0</v>
      </c>
      <c r="AI334" s="49">
        <f>'Рейтинговая таблица организаций'!AC323</f>
        <v>0</v>
      </c>
      <c r="AJ334" s="49" t="s">
        <v>270</v>
      </c>
      <c r="AK334" s="49">
        <f>'Рейтинговая таблица организаций'!AH323</f>
        <v>0</v>
      </c>
      <c r="AL334" s="49">
        <f>'Рейтинговая таблица организаций'!AI323</f>
        <v>0</v>
      </c>
      <c r="AM334" s="49" t="s">
        <v>271</v>
      </c>
      <c r="AN334" s="49">
        <f>'Рейтинговая таблица организаций'!AJ323</f>
        <v>0</v>
      </c>
      <c r="AO334" s="49">
        <f>'Рейтинговая таблица организаций'!AK323</f>
        <v>0</v>
      </c>
      <c r="AP334" s="49" t="s">
        <v>272</v>
      </c>
      <c r="AQ334" s="49">
        <f>'Рейтинговая таблица организаций'!AL323</f>
        <v>0</v>
      </c>
      <c r="AR334" s="49">
        <f>'Рейтинговая таблица организаций'!AM323</f>
        <v>0</v>
      </c>
      <c r="AS334" s="49" t="s">
        <v>273</v>
      </c>
      <c r="AT334" s="49">
        <f>'Рейтинговая таблица организаций'!AR323</f>
        <v>0</v>
      </c>
      <c r="AU334" s="49">
        <f>'Рейтинговая таблица организаций'!AS323</f>
        <v>0</v>
      </c>
      <c r="AV334" s="49" t="s">
        <v>274</v>
      </c>
      <c r="AW334" s="49">
        <f>'Рейтинговая таблица организаций'!AT323</f>
        <v>0</v>
      </c>
      <c r="AX334" s="49">
        <f>'Рейтинговая таблица организаций'!AU323</f>
        <v>0</v>
      </c>
      <c r="AY334" s="49" t="s">
        <v>275</v>
      </c>
      <c r="AZ334" s="49">
        <f>'Рейтинговая таблица организаций'!AV323</f>
        <v>0</v>
      </c>
      <c r="BA334" s="49">
        <f>'Рейтинговая таблица организаций'!AW323</f>
        <v>0</v>
      </c>
    </row>
    <row r="335" spans="1:53" ht="15.75" x14ac:dyDescent="0.25">
      <c r="A335" s="110">
        <f>Лист1!A323</f>
        <v>0</v>
      </c>
      <c r="B335" s="46">
        <f>'для bus.gov.ru'!B324</f>
        <v>0</v>
      </c>
      <c r="C335" s="46">
        <f>'для bus.gov.ru'!C324</f>
        <v>0</v>
      </c>
      <c r="D335" s="46">
        <f>'для bus.gov.ru'!D324</f>
        <v>0</v>
      </c>
      <c r="E335" s="46">
        <f>'для bus.gov.ru'!E324</f>
        <v>0</v>
      </c>
      <c r="F335" s="47" t="s">
        <v>264</v>
      </c>
      <c r="G335" s="48">
        <f>'Рейтинговая таблица организаций'!D324</f>
        <v>0</v>
      </c>
      <c r="H335" s="48">
        <f>'Рейтинговая таблица организаций'!E324</f>
        <v>0</v>
      </c>
      <c r="I335" s="47" t="s">
        <v>265</v>
      </c>
      <c r="J335" s="48">
        <f>'Рейтинговая таблица организаций'!F324</f>
        <v>0</v>
      </c>
      <c r="K335" s="48">
        <f>'Рейтинговая таблица организаций'!G324</f>
        <v>0</v>
      </c>
      <c r="L335" s="49" t="str">
        <f>IF('Рейтинговая таблица организаций'!H324&lt;1,"Отсутствуют или не функционируют дистанционные способы взаимодействия",(IF('Рейтинговая таблица организаций'!H324&lt;4,"В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5" s="49">
        <f>'Рейтинговая таблица организаций'!H324</f>
        <v>0</v>
      </c>
      <c r="N335" s="49">
        <f>IF('Рейтинговая таблица организаций'!H324&lt;1,0,(IF('Рейтинговая таблица организаций'!H324&lt;4,30,100)))</f>
        <v>0</v>
      </c>
      <c r="O335" s="49" t="s">
        <v>266</v>
      </c>
      <c r="P335" s="49">
        <f>'Рейтинговая таблица организаций'!I324</f>
        <v>0</v>
      </c>
      <c r="Q335" s="49">
        <f>'Рейтинговая таблица организаций'!J324</f>
        <v>0</v>
      </c>
      <c r="R335" s="49" t="s">
        <v>267</v>
      </c>
      <c r="S335" s="49">
        <f>'Рейтинговая таблица организаций'!K324</f>
        <v>0</v>
      </c>
      <c r="T335" s="49">
        <f>'Рейтинговая таблица организаций'!L324</f>
        <v>0</v>
      </c>
      <c r="U335" s="49" t="str">
        <f>IF('Рейтинговая таблица организаций'!Q324&lt;1,"Отсутствуют комфортные условия",(IF('Рейтинговая таблица организаций'!Q324&lt;5,"Количество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5" s="49">
        <f>'Рейтинговая таблица организаций'!Q324</f>
        <v>0</v>
      </c>
      <c r="W335" s="49">
        <f>IF('Рейтинговая таблица организаций'!Q324&lt;1,0,(IF('Рейтинговая таблица организаций'!Q324&lt;4,20,100)))</f>
        <v>0</v>
      </c>
      <c r="X335" s="49" t="s">
        <v>268</v>
      </c>
      <c r="Y335" s="49">
        <f>'Рейтинговая таблица организаций'!T324</f>
        <v>0</v>
      </c>
      <c r="Z335" s="49">
        <f>'Рейтинговая таблица организаций'!U324</f>
        <v>0</v>
      </c>
      <c r="AA335" s="49" t="str">
        <f>IF('Рейтинговая таблица организаций'!Z324&lt;1,"Отсутствуют условия доступности для инвалидов",(IF('Рейтинговая таблица организаций'!Z324&lt;5,"Количество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5" s="63">
        <f>'Рейтинговая таблица организаций'!Z324</f>
        <v>0</v>
      </c>
      <c r="AC335" s="49">
        <f>IF('Рейтинговая таблица организаций'!Z324&lt;1,0,(IF('Рейтинговая таблица организаций'!Z324&lt;5,20,100)))</f>
        <v>0</v>
      </c>
      <c r="AD335" s="49" t="str">
        <f>IF('Рейтинговая таблица организаций'!AA324&lt;1,"Отсутствуют условия доступности, позволяющие инвалидам получать услуги наравне с другими",(IF('Рейтинговая таблица организаций'!AA324&lt;5,"Количество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5" s="49">
        <f>'Рейтинговая таблица организаций'!AA324</f>
        <v>0</v>
      </c>
      <c r="AF335" s="49">
        <f>IF('Рейтинговая таблица организаций'!AA324&lt;1,0,(IF('Рейтинговая таблица организаций'!AA324&lt;5,20,100)))</f>
        <v>0</v>
      </c>
      <c r="AG335" s="49" t="s">
        <v>269</v>
      </c>
      <c r="AH335" s="49">
        <f>'Рейтинговая таблица организаций'!AB324</f>
        <v>0</v>
      </c>
      <c r="AI335" s="49">
        <f>'Рейтинговая таблица организаций'!AC324</f>
        <v>0</v>
      </c>
      <c r="AJ335" s="49" t="s">
        <v>270</v>
      </c>
      <c r="AK335" s="49">
        <f>'Рейтинговая таблица организаций'!AH324</f>
        <v>0</v>
      </c>
      <c r="AL335" s="49">
        <f>'Рейтинговая таблица организаций'!AI324</f>
        <v>0</v>
      </c>
      <c r="AM335" s="49" t="s">
        <v>271</v>
      </c>
      <c r="AN335" s="49">
        <f>'Рейтинговая таблица организаций'!AJ324</f>
        <v>0</v>
      </c>
      <c r="AO335" s="49">
        <f>'Рейтинговая таблица организаций'!AK324</f>
        <v>0</v>
      </c>
      <c r="AP335" s="49" t="s">
        <v>272</v>
      </c>
      <c r="AQ335" s="49">
        <f>'Рейтинговая таблица организаций'!AL324</f>
        <v>0</v>
      </c>
      <c r="AR335" s="49">
        <f>'Рейтинговая таблица организаций'!AM324</f>
        <v>0</v>
      </c>
      <c r="AS335" s="49" t="s">
        <v>273</v>
      </c>
      <c r="AT335" s="49">
        <f>'Рейтинговая таблица организаций'!AR324</f>
        <v>0</v>
      </c>
      <c r="AU335" s="49">
        <f>'Рейтинговая таблица организаций'!AS324</f>
        <v>0</v>
      </c>
      <c r="AV335" s="49" t="s">
        <v>274</v>
      </c>
      <c r="AW335" s="49">
        <f>'Рейтинговая таблица организаций'!AT324</f>
        <v>0</v>
      </c>
      <c r="AX335" s="49">
        <f>'Рейтинговая таблица организаций'!AU324</f>
        <v>0</v>
      </c>
      <c r="AY335" s="49" t="s">
        <v>275</v>
      </c>
      <c r="AZ335" s="49">
        <f>'Рейтинговая таблица организаций'!AV324</f>
        <v>0</v>
      </c>
      <c r="BA335" s="49">
        <f>'Рейтинговая таблица организаций'!AW324</f>
        <v>0</v>
      </c>
    </row>
    <row r="336" spans="1:53" ht="15.75" x14ac:dyDescent="0.25">
      <c r="A336" s="110">
        <f>Лист1!A324</f>
        <v>0</v>
      </c>
      <c r="B336" s="46">
        <f>'для bus.gov.ru'!B325</f>
        <v>0</v>
      </c>
      <c r="C336" s="46">
        <f>'для bus.gov.ru'!C325</f>
        <v>0</v>
      </c>
      <c r="D336" s="46">
        <f>'для bus.gov.ru'!D325</f>
        <v>0</v>
      </c>
      <c r="E336" s="46">
        <f>'для bus.gov.ru'!E325</f>
        <v>0</v>
      </c>
      <c r="F336" s="47" t="s">
        <v>264</v>
      </c>
      <c r="G336" s="48">
        <f>'Рейтинговая таблица организаций'!D325</f>
        <v>0</v>
      </c>
      <c r="H336" s="48">
        <f>'Рейтинговая таблица организаций'!E325</f>
        <v>0</v>
      </c>
      <c r="I336" s="47" t="s">
        <v>265</v>
      </c>
      <c r="J336" s="48">
        <f>'Рейтинговая таблица организаций'!F325</f>
        <v>0</v>
      </c>
      <c r="K336" s="48">
        <f>'Рейтинговая таблица организаций'!G325</f>
        <v>0</v>
      </c>
      <c r="L336" s="49" t="str">
        <f>IF('Рейтинговая таблица организаций'!H325&lt;1,"Отсутствуют или не функционируют дистанционные способы взаимодействия",(IF('Рейтинговая таблица организаций'!H325&lt;4,"В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6" s="49">
        <f>'Рейтинговая таблица организаций'!H325</f>
        <v>0</v>
      </c>
      <c r="N336" s="49">
        <f>IF('Рейтинговая таблица организаций'!H325&lt;1,0,(IF('Рейтинговая таблица организаций'!H325&lt;4,30,100)))</f>
        <v>0</v>
      </c>
      <c r="O336" s="49" t="s">
        <v>266</v>
      </c>
      <c r="P336" s="49">
        <f>'Рейтинговая таблица организаций'!I325</f>
        <v>0</v>
      </c>
      <c r="Q336" s="49">
        <f>'Рейтинговая таблица организаций'!J325</f>
        <v>0</v>
      </c>
      <c r="R336" s="49" t="s">
        <v>267</v>
      </c>
      <c r="S336" s="49">
        <f>'Рейтинговая таблица организаций'!K325</f>
        <v>0</v>
      </c>
      <c r="T336" s="49">
        <f>'Рейтинговая таблица организаций'!L325</f>
        <v>0</v>
      </c>
      <c r="U336" s="49" t="str">
        <f>IF('Рейтинговая таблица организаций'!Q325&lt;1,"Отсутствуют комфортные условия",(IF('Рейтинговая таблица организаций'!Q325&lt;5,"Количество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6" s="49">
        <f>'Рейтинговая таблица организаций'!Q325</f>
        <v>0</v>
      </c>
      <c r="W336" s="49">
        <f>IF('Рейтинговая таблица организаций'!Q325&lt;1,0,(IF('Рейтинговая таблица организаций'!Q325&lt;4,20,100)))</f>
        <v>0</v>
      </c>
      <c r="X336" s="49" t="s">
        <v>268</v>
      </c>
      <c r="Y336" s="49">
        <f>'Рейтинговая таблица организаций'!T325</f>
        <v>0</v>
      </c>
      <c r="Z336" s="49">
        <f>'Рейтинговая таблица организаций'!U325</f>
        <v>0</v>
      </c>
      <c r="AA336" s="49" t="str">
        <f>IF('Рейтинговая таблица организаций'!Z325&lt;1,"Отсутствуют условия доступности для инвалидов",(IF('Рейтинговая таблица организаций'!Z325&lt;5,"Количество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6" s="63">
        <f>'Рейтинговая таблица организаций'!Z325</f>
        <v>0</v>
      </c>
      <c r="AC336" s="49">
        <f>IF('Рейтинговая таблица организаций'!Z325&lt;1,0,(IF('Рейтинговая таблица организаций'!Z325&lt;5,20,100)))</f>
        <v>0</v>
      </c>
      <c r="AD336" s="49" t="str">
        <f>IF('Рейтинговая таблица организаций'!AA325&lt;1,"Отсутствуют условия доступности, позволяющие инвалидам получать услуги наравне с другими",(IF('Рейтинговая таблица организаций'!AA325&lt;5,"Количество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6" s="49">
        <f>'Рейтинговая таблица организаций'!AA325</f>
        <v>0</v>
      </c>
      <c r="AF336" s="49">
        <f>IF('Рейтинговая таблица организаций'!AA325&lt;1,0,(IF('Рейтинговая таблица организаций'!AA325&lt;5,20,100)))</f>
        <v>0</v>
      </c>
      <c r="AG336" s="49" t="s">
        <v>269</v>
      </c>
      <c r="AH336" s="49">
        <f>'Рейтинговая таблица организаций'!AB325</f>
        <v>0</v>
      </c>
      <c r="AI336" s="49">
        <f>'Рейтинговая таблица организаций'!AC325</f>
        <v>0</v>
      </c>
      <c r="AJ336" s="49" t="s">
        <v>270</v>
      </c>
      <c r="AK336" s="49">
        <f>'Рейтинговая таблица организаций'!AH325</f>
        <v>0</v>
      </c>
      <c r="AL336" s="49">
        <f>'Рейтинговая таблица организаций'!AI325</f>
        <v>0</v>
      </c>
      <c r="AM336" s="49" t="s">
        <v>271</v>
      </c>
      <c r="AN336" s="49">
        <f>'Рейтинговая таблица организаций'!AJ325</f>
        <v>0</v>
      </c>
      <c r="AO336" s="49">
        <f>'Рейтинговая таблица организаций'!AK325</f>
        <v>0</v>
      </c>
      <c r="AP336" s="49" t="s">
        <v>272</v>
      </c>
      <c r="AQ336" s="49">
        <f>'Рейтинговая таблица организаций'!AL325</f>
        <v>0</v>
      </c>
      <c r="AR336" s="49">
        <f>'Рейтинговая таблица организаций'!AM325</f>
        <v>0</v>
      </c>
      <c r="AS336" s="49" t="s">
        <v>273</v>
      </c>
      <c r="AT336" s="49">
        <f>'Рейтинговая таблица организаций'!AR325</f>
        <v>0</v>
      </c>
      <c r="AU336" s="49">
        <f>'Рейтинговая таблица организаций'!AS325</f>
        <v>0</v>
      </c>
      <c r="AV336" s="49" t="s">
        <v>274</v>
      </c>
      <c r="AW336" s="49">
        <f>'Рейтинговая таблица организаций'!AT325</f>
        <v>0</v>
      </c>
      <c r="AX336" s="49">
        <f>'Рейтинговая таблица организаций'!AU325</f>
        <v>0</v>
      </c>
      <c r="AY336" s="49" t="s">
        <v>275</v>
      </c>
      <c r="AZ336" s="49">
        <f>'Рейтинговая таблица организаций'!AV325</f>
        <v>0</v>
      </c>
      <c r="BA336" s="49">
        <f>'Рейтинговая таблица организаций'!AW325</f>
        <v>0</v>
      </c>
    </row>
    <row r="337" spans="1:53" ht="15.75" x14ac:dyDescent="0.25">
      <c r="A337" s="110">
        <f>Лист1!A325</f>
        <v>0</v>
      </c>
      <c r="B337" s="46">
        <f>'для bus.gov.ru'!B326</f>
        <v>0</v>
      </c>
      <c r="C337" s="46">
        <f>'для bus.gov.ru'!C326</f>
        <v>0</v>
      </c>
      <c r="D337" s="46">
        <f>'для bus.gov.ru'!D326</f>
        <v>0</v>
      </c>
      <c r="E337" s="46">
        <f>'для bus.gov.ru'!E326</f>
        <v>0</v>
      </c>
      <c r="F337" s="47" t="s">
        <v>264</v>
      </c>
      <c r="G337" s="48">
        <f>'Рейтинговая таблица организаций'!D326</f>
        <v>0</v>
      </c>
      <c r="H337" s="48">
        <f>'Рейтинговая таблица организаций'!E326</f>
        <v>0</v>
      </c>
      <c r="I337" s="47" t="s">
        <v>265</v>
      </c>
      <c r="J337" s="48">
        <f>'Рейтинговая таблица организаций'!F326</f>
        <v>0</v>
      </c>
      <c r="K337" s="48">
        <f>'Рейтинговая таблица организаций'!G326</f>
        <v>0</v>
      </c>
      <c r="L337" s="49" t="str">
        <f>IF('Рейтинговая таблица организаций'!H326&lt;1,"Отсутствуют или не функционируют дистанционные способы взаимодействия",(IF('Рейтинговая таблица организаций'!H326&lt;4,"В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7" s="49">
        <f>'Рейтинговая таблица организаций'!H326</f>
        <v>0</v>
      </c>
      <c r="N337" s="49">
        <f>IF('Рейтинговая таблица организаций'!H326&lt;1,0,(IF('Рейтинговая таблица организаций'!H326&lt;4,30,100)))</f>
        <v>0</v>
      </c>
      <c r="O337" s="49" t="s">
        <v>266</v>
      </c>
      <c r="P337" s="49">
        <f>'Рейтинговая таблица организаций'!I326</f>
        <v>0</v>
      </c>
      <c r="Q337" s="49">
        <f>'Рейтинговая таблица организаций'!J326</f>
        <v>0</v>
      </c>
      <c r="R337" s="49" t="s">
        <v>267</v>
      </c>
      <c r="S337" s="49">
        <f>'Рейтинговая таблица организаций'!K326</f>
        <v>0</v>
      </c>
      <c r="T337" s="49">
        <f>'Рейтинговая таблица организаций'!L326</f>
        <v>0</v>
      </c>
      <c r="U337" s="49" t="str">
        <f>IF('Рейтинговая таблица организаций'!Q326&lt;1,"Отсутствуют комфортные условия",(IF('Рейтинговая таблица организаций'!Q326&lt;5,"Количество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7" s="49">
        <f>'Рейтинговая таблица организаций'!Q326</f>
        <v>0</v>
      </c>
      <c r="W337" s="49">
        <f>IF('Рейтинговая таблица организаций'!Q326&lt;1,0,(IF('Рейтинговая таблица организаций'!Q326&lt;4,20,100)))</f>
        <v>0</v>
      </c>
      <c r="X337" s="49" t="s">
        <v>268</v>
      </c>
      <c r="Y337" s="49">
        <f>'Рейтинговая таблица организаций'!T326</f>
        <v>0</v>
      </c>
      <c r="Z337" s="49">
        <f>'Рейтинговая таблица организаций'!U326</f>
        <v>0</v>
      </c>
      <c r="AA337" s="49" t="str">
        <f>IF('Рейтинговая таблица организаций'!Z326&lt;1,"Отсутствуют условия доступности для инвалидов",(IF('Рейтинговая таблица организаций'!Z326&lt;5,"Количество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7" s="63">
        <f>'Рейтинговая таблица организаций'!Z326</f>
        <v>0</v>
      </c>
      <c r="AC337" s="49">
        <f>IF('Рейтинговая таблица организаций'!Z326&lt;1,0,(IF('Рейтинговая таблица организаций'!Z326&lt;5,20,100)))</f>
        <v>0</v>
      </c>
      <c r="AD337" s="49" t="str">
        <f>IF('Рейтинговая таблица организаций'!AA326&lt;1,"Отсутствуют условия доступности, позволяющие инвалидам получать услуги наравне с другими",(IF('Рейтинговая таблица организаций'!AA326&lt;5,"Количество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7" s="49">
        <f>'Рейтинговая таблица организаций'!AA326</f>
        <v>0</v>
      </c>
      <c r="AF337" s="49">
        <f>IF('Рейтинговая таблица организаций'!AA326&lt;1,0,(IF('Рейтинговая таблица организаций'!AA326&lt;5,20,100)))</f>
        <v>0</v>
      </c>
      <c r="AG337" s="49" t="s">
        <v>269</v>
      </c>
      <c r="AH337" s="49">
        <f>'Рейтинговая таблица организаций'!AB326</f>
        <v>0</v>
      </c>
      <c r="AI337" s="49">
        <f>'Рейтинговая таблица организаций'!AC326</f>
        <v>0</v>
      </c>
      <c r="AJ337" s="49" t="s">
        <v>270</v>
      </c>
      <c r="AK337" s="49">
        <f>'Рейтинговая таблица организаций'!AH326</f>
        <v>0</v>
      </c>
      <c r="AL337" s="49">
        <f>'Рейтинговая таблица организаций'!AI326</f>
        <v>0</v>
      </c>
      <c r="AM337" s="49" t="s">
        <v>271</v>
      </c>
      <c r="AN337" s="49">
        <f>'Рейтинговая таблица организаций'!AJ326</f>
        <v>0</v>
      </c>
      <c r="AO337" s="49">
        <f>'Рейтинговая таблица организаций'!AK326</f>
        <v>0</v>
      </c>
      <c r="AP337" s="49" t="s">
        <v>272</v>
      </c>
      <c r="AQ337" s="49">
        <f>'Рейтинговая таблица организаций'!AL326</f>
        <v>0</v>
      </c>
      <c r="AR337" s="49">
        <f>'Рейтинговая таблица организаций'!AM326</f>
        <v>0</v>
      </c>
      <c r="AS337" s="49" t="s">
        <v>273</v>
      </c>
      <c r="AT337" s="49">
        <f>'Рейтинговая таблица организаций'!AR326</f>
        <v>0</v>
      </c>
      <c r="AU337" s="49">
        <f>'Рейтинговая таблица организаций'!AS326</f>
        <v>0</v>
      </c>
      <c r="AV337" s="49" t="s">
        <v>274</v>
      </c>
      <c r="AW337" s="49">
        <f>'Рейтинговая таблица организаций'!AT326</f>
        <v>0</v>
      </c>
      <c r="AX337" s="49">
        <f>'Рейтинговая таблица организаций'!AU326</f>
        <v>0</v>
      </c>
      <c r="AY337" s="49" t="s">
        <v>275</v>
      </c>
      <c r="AZ337" s="49">
        <f>'Рейтинговая таблица организаций'!AV326</f>
        <v>0</v>
      </c>
      <c r="BA337" s="49">
        <f>'Рейтинговая таблица организаций'!AW326</f>
        <v>0</v>
      </c>
    </row>
    <row r="338" spans="1:53" ht="15.75" x14ac:dyDescent="0.25">
      <c r="A338" s="110">
        <f>Лист1!A326</f>
        <v>0</v>
      </c>
      <c r="B338" s="46">
        <f>'для bus.gov.ru'!B327</f>
        <v>0</v>
      </c>
      <c r="C338" s="46">
        <f>'для bus.gov.ru'!C327</f>
        <v>0</v>
      </c>
      <c r="D338" s="46">
        <f>'для bus.gov.ru'!D327</f>
        <v>0</v>
      </c>
      <c r="E338" s="46">
        <f>'для bus.gov.ru'!E327</f>
        <v>0</v>
      </c>
      <c r="F338" s="47" t="s">
        <v>264</v>
      </c>
      <c r="G338" s="48">
        <f>'Рейтинговая таблица организаций'!D327</f>
        <v>0</v>
      </c>
      <c r="H338" s="48">
        <f>'Рейтинговая таблица организаций'!E327</f>
        <v>0</v>
      </c>
      <c r="I338" s="47" t="s">
        <v>265</v>
      </c>
      <c r="J338" s="48">
        <f>'Рейтинговая таблица организаций'!F327</f>
        <v>0</v>
      </c>
      <c r="K338" s="48">
        <f>'Рейтинговая таблица организаций'!G327</f>
        <v>0</v>
      </c>
      <c r="L338" s="49" t="str">
        <f>IF('Рейтинговая таблица организаций'!H327&lt;1,"Отсутствуют или не функционируют дистанционные способы взаимодействия",(IF('Рейтинговая таблица организаций'!H327&lt;4,"В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8" s="49">
        <f>'Рейтинговая таблица организаций'!H327</f>
        <v>0</v>
      </c>
      <c r="N338" s="49">
        <f>IF('Рейтинговая таблица организаций'!H327&lt;1,0,(IF('Рейтинговая таблица организаций'!H327&lt;4,30,100)))</f>
        <v>0</v>
      </c>
      <c r="O338" s="49" t="s">
        <v>266</v>
      </c>
      <c r="P338" s="49">
        <f>'Рейтинговая таблица организаций'!I327</f>
        <v>0</v>
      </c>
      <c r="Q338" s="49">
        <f>'Рейтинговая таблица организаций'!J327</f>
        <v>0</v>
      </c>
      <c r="R338" s="49" t="s">
        <v>267</v>
      </c>
      <c r="S338" s="49">
        <f>'Рейтинговая таблица организаций'!K327</f>
        <v>0</v>
      </c>
      <c r="T338" s="49">
        <f>'Рейтинговая таблица организаций'!L327</f>
        <v>0</v>
      </c>
      <c r="U338" s="49" t="str">
        <f>IF('Рейтинговая таблица организаций'!Q327&lt;1,"Отсутствуют комфортные условия",(IF('Рейтинговая таблица организаций'!Q327&lt;5,"Количество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8" s="49">
        <f>'Рейтинговая таблица организаций'!Q327</f>
        <v>0</v>
      </c>
      <c r="W338" s="49">
        <f>IF('Рейтинговая таблица организаций'!Q327&lt;1,0,(IF('Рейтинговая таблица организаций'!Q327&lt;4,20,100)))</f>
        <v>0</v>
      </c>
      <c r="X338" s="49" t="s">
        <v>268</v>
      </c>
      <c r="Y338" s="49">
        <f>'Рейтинговая таблица организаций'!T327</f>
        <v>0</v>
      </c>
      <c r="Z338" s="49">
        <f>'Рейтинговая таблица организаций'!U327</f>
        <v>0</v>
      </c>
      <c r="AA338" s="49" t="str">
        <f>IF('Рейтинговая таблица организаций'!Z327&lt;1,"Отсутствуют условия доступности для инвалидов",(IF('Рейтинговая таблица организаций'!Z327&lt;5,"Количество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8" s="63">
        <f>'Рейтинговая таблица организаций'!Z327</f>
        <v>0</v>
      </c>
      <c r="AC338" s="49">
        <f>IF('Рейтинговая таблица организаций'!Z327&lt;1,0,(IF('Рейтинговая таблица организаций'!Z327&lt;5,20,100)))</f>
        <v>0</v>
      </c>
      <c r="AD338" s="49" t="str">
        <f>IF('Рейтинговая таблица организаций'!AA327&lt;1,"Отсутствуют условия доступности, позволяющие инвалидам получать услуги наравне с другими",(IF('Рейтинговая таблица организаций'!AA327&lt;5,"Количество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8" s="49">
        <f>'Рейтинговая таблица организаций'!AA327</f>
        <v>0</v>
      </c>
      <c r="AF338" s="49">
        <f>IF('Рейтинговая таблица организаций'!AA327&lt;1,0,(IF('Рейтинговая таблица организаций'!AA327&lt;5,20,100)))</f>
        <v>0</v>
      </c>
      <c r="AG338" s="49" t="s">
        <v>269</v>
      </c>
      <c r="AH338" s="49">
        <f>'Рейтинговая таблица организаций'!AB327</f>
        <v>0</v>
      </c>
      <c r="AI338" s="49">
        <f>'Рейтинговая таблица организаций'!AC327</f>
        <v>0</v>
      </c>
      <c r="AJ338" s="49" t="s">
        <v>270</v>
      </c>
      <c r="AK338" s="49">
        <f>'Рейтинговая таблица организаций'!AH327</f>
        <v>0</v>
      </c>
      <c r="AL338" s="49">
        <f>'Рейтинговая таблица организаций'!AI327</f>
        <v>0</v>
      </c>
      <c r="AM338" s="49" t="s">
        <v>271</v>
      </c>
      <c r="AN338" s="49">
        <f>'Рейтинговая таблица организаций'!AJ327</f>
        <v>0</v>
      </c>
      <c r="AO338" s="49">
        <f>'Рейтинговая таблица организаций'!AK327</f>
        <v>0</v>
      </c>
      <c r="AP338" s="49" t="s">
        <v>272</v>
      </c>
      <c r="AQ338" s="49">
        <f>'Рейтинговая таблица организаций'!AL327</f>
        <v>0</v>
      </c>
      <c r="AR338" s="49">
        <f>'Рейтинговая таблица организаций'!AM327</f>
        <v>0</v>
      </c>
      <c r="AS338" s="49" t="s">
        <v>273</v>
      </c>
      <c r="AT338" s="49">
        <f>'Рейтинговая таблица организаций'!AR327</f>
        <v>0</v>
      </c>
      <c r="AU338" s="49">
        <f>'Рейтинговая таблица организаций'!AS327</f>
        <v>0</v>
      </c>
      <c r="AV338" s="49" t="s">
        <v>274</v>
      </c>
      <c r="AW338" s="49">
        <f>'Рейтинговая таблица организаций'!AT327</f>
        <v>0</v>
      </c>
      <c r="AX338" s="49">
        <f>'Рейтинговая таблица организаций'!AU327</f>
        <v>0</v>
      </c>
      <c r="AY338" s="49" t="s">
        <v>275</v>
      </c>
      <c r="AZ338" s="49">
        <f>'Рейтинговая таблица организаций'!AV327</f>
        <v>0</v>
      </c>
      <c r="BA338" s="49">
        <f>'Рейтинговая таблица организаций'!AW327</f>
        <v>0</v>
      </c>
    </row>
    <row r="339" spans="1:53" ht="15.75" x14ac:dyDescent="0.25">
      <c r="A339" s="110">
        <f>Лист1!A327</f>
        <v>0</v>
      </c>
      <c r="B339" s="46">
        <f>'для bus.gov.ru'!B328</f>
        <v>0</v>
      </c>
      <c r="C339" s="46">
        <f>'для bus.gov.ru'!C328</f>
        <v>0</v>
      </c>
      <c r="D339" s="46">
        <f>'для bus.gov.ru'!D328</f>
        <v>0</v>
      </c>
      <c r="E339" s="46">
        <f>'для bus.gov.ru'!E328</f>
        <v>0</v>
      </c>
      <c r="F339" s="47" t="s">
        <v>264</v>
      </c>
      <c r="G339" s="48">
        <f>'Рейтинговая таблица организаций'!D328</f>
        <v>0</v>
      </c>
      <c r="H339" s="48">
        <f>'Рейтинговая таблица организаций'!E328</f>
        <v>0</v>
      </c>
      <c r="I339" s="47" t="s">
        <v>265</v>
      </c>
      <c r="J339" s="48">
        <f>'Рейтинговая таблица организаций'!F328</f>
        <v>0</v>
      </c>
      <c r="K339" s="48">
        <f>'Рейтинговая таблица организаций'!G328</f>
        <v>0</v>
      </c>
      <c r="L339" s="49" t="str">
        <f>IF('Рейтинговая таблица организаций'!H328&lt;1,"Отсутствуют или не функционируют дистанционные способы взаимодействия",(IF('Рейтинговая таблица организаций'!H328&lt;4,"В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39" s="49">
        <f>'Рейтинговая таблица организаций'!H328</f>
        <v>0</v>
      </c>
      <c r="N339" s="49">
        <f>IF('Рейтинговая таблица организаций'!H328&lt;1,0,(IF('Рейтинговая таблица организаций'!H328&lt;4,30,100)))</f>
        <v>0</v>
      </c>
      <c r="O339" s="49" t="s">
        <v>266</v>
      </c>
      <c r="P339" s="49">
        <f>'Рейтинговая таблица организаций'!I328</f>
        <v>0</v>
      </c>
      <c r="Q339" s="49">
        <f>'Рейтинговая таблица организаций'!J328</f>
        <v>0</v>
      </c>
      <c r="R339" s="49" t="s">
        <v>267</v>
      </c>
      <c r="S339" s="49">
        <f>'Рейтинговая таблица организаций'!K328</f>
        <v>0</v>
      </c>
      <c r="T339" s="49">
        <f>'Рейтинговая таблица организаций'!L328</f>
        <v>0</v>
      </c>
      <c r="U339" s="49" t="str">
        <f>IF('Рейтинговая таблица организаций'!Q328&lt;1,"Отсутствуют комфортные условия",(IF('Рейтинговая таблица организаций'!Q328&lt;5,"Количество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39" s="49">
        <f>'Рейтинговая таблица организаций'!Q328</f>
        <v>0</v>
      </c>
      <c r="W339" s="49">
        <f>IF('Рейтинговая таблица организаций'!Q328&lt;1,0,(IF('Рейтинговая таблица организаций'!Q328&lt;4,20,100)))</f>
        <v>0</v>
      </c>
      <c r="X339" s="49" t="s">
        <v>268</v>
      </c>
      <c r="Y339" s="49">
        <f>'Рейтинговая таблица организаций'!T328</f>
        <v>0</v>
      </c>
      <c r="Z339" s="49">
        <f>'Рейтинговая таблица организаций'!U328</f>
        <v>0</v>
      </c>
      <c r="AA339" s="49" t="str">
        <f>IF('Рейтинговая таблица организаций'!Z328&lt;1,"Отсутствуют условия доступности для инвалидов",(IF('Рейтинговая таблица организаций'!Z328&lt;5,"Количество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39" s="63">
        <f>'Рейтинговая таблица организаций'!Z328</f>
        <v>0</v>
      </c>
      <c r="AC339" s="49">
        <f>IF('Рейтинговая таблица организаций'!Z328&lt;1,0,(IF('Рейтинговая таблица организаций'!Z328&lt;5,20,100)))</f>
        <v>0</v>
      </c>
      <c r="AD339" s="49" t="str">
        <f>IF('Рейтинговая таблица организаций'!AA328&lt;1,"Отсутствуют условия доступности, позволяющие инвалидам получать услуги наравне с другими",(IF('Рейтинговая таблица организаций'!AA328&lt;5,"Количество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39" s="49">
        <f>'Рейтинговая таблица организаций'!AA328</f>
        <v>0</v>
      </c>
      <c r="AF339" s="49">
        <f>IF('Рейтинговая таблица организаций'!AA328&lt;1,0,(IF('Рейтинговая таблица организаций'!AA328&lt;5,20,100)))</f>
        <v>0</v>
      </c>
      <c r="AG339" s="49" t="s">
        <v>269</v>
      </c>
      <c r="AH339" s="49">
        <f>'Рейтинговая таблица организаций'!AB328</f>
        <v>0</v>
      </c>
      <c r="AI339" s="49">
        <f>'Рейтинговая таблица организаций'!AC328</f>
        <v>0</v>
      </c>
      <c r="AJ339" s="49" t="s">
        <v>270</v>
      </c>
      <c r="AK339" s="49">
        <f>'Рейтинговая таблица организаций'!AH328</f>
        <v>0</v>
      </c>
      <c r="AL339" s="49">
        <f>'Рейтинговая таблица организаций'!AI328</f>
        <v>0</v>
      </c>
      <c r="AM339" s="49" t="s">
        <v>271</v>
      </c>
      <c r="AN339" s="49">
        <f>'Рейтинговая таблица организаций'!AJ328</f>
        <v>0</v>
      </c>
      <c r="AO339" s="49">
        <f>'Рейтинговая таблица организаций'!AK328</f>
        <v>0</v>
      </c>
      <c r="AP339" s="49" t="s">
        <v>272</v>
      </c>
      <c r="AQ339" s="49">
        <f>'Рейтинговая таблица организаций'!AL328</f>
        <v>0</v>
      </c>
      <c r="AR339" s="49">
        <f>'Рейтинговая таблица организаций'!AM328</f>
        <v>0</v>
      </c>
      <c r="AS339" s="49" t="s">
        <v>273</v>
      </c>
      <c r="AT339" s="49">
        <f>'Рейтинговая таблица организаций'!AR328</f>
        <v>0</v>
      </c>
      <c r="AU339" s="49">
        <f>'Рейтинговая таблица организаций'!AS328</f>
        <v>0</v>
      </c>
      <c r="AV339" s="49" t="s">
        <v>274</v>
      </c>
      <c r="AW339" s="49">
        <f>'Рейтинговая таблица организаций'!AT328</f>
        <v>0</v>
      </c>
      <c r="AX339" s="49">
        <f>'Рейтинговая таблица организаций'!AU328</f>
        <v>0</v>
      </c>
      <c r="AY339" s="49" t="s">
        <v>275</v>
      </c>
      <c r="AZ339" s="49">
        <f>'Рейтинговая таблица организаций'!AV328</f>
        <v>0</v>
      </c>
      <c r="BA339" s="49">
        <f>'Рейтинговая таблица организаций'!AW328</f>
        <v>0</v>
      </c>
    </row>
    <row r="340" spans="1:53" ht="15.75" x14ac:dyDescent="0.25">
      <c r="A340" s="110">
        <f>Лист1!A328</f>
        <v>0</v>
      </c>
      <c r="B340" s="46">
        <f>'для bus.gov.ru'!B329</f>
        <v>0</v>
      </c>
      <c r="C340" s="46">
        <f>'для bus.gov.ru'!C329</f>
        <v>0</v>
      </c>
      <c r="D340" s="46">
        <f>'для bus.gov.ru'!D329</f>
        <v>0</v>
      </c>
      <c r="E340" s="46">
        <f>'для bus.gov.ru'!E329</f>
        <v>0</v>
      </c>
      <c r="F340" s="47" t="s">
        <v>264</v>
      </c>
      <c r="G340" s="48">
        <f>'Рейтинговая таблица организаций'!D329</f>
        <v>0</v>
      </c>
      <c r="H340" s="48">
        <f>'Рейтинговая таблица организаций'!E329</f>
        <v>0</v>
      </c>
      <c r="I340" s="47" t="s">
        <v>265</v>
      </c>
      <c r="J340" s="48">
        <f>'Рейтинговая таблица организаций'!F329</f>
        <v>0</v>
      </c>
      <c r="K340" s="48">
        <f>'Рейтинговая таблица организаций'!G329</f>
        <v>0</v>
      </c>
      <c r="L340" s="49" t="str">
        <f>IF('Рейтинговая таблица организаций'!H329&lt;1,"Отсутствуют или не функционируют дистанционные способы взаимодействия",(IF('Рейтинговая таблица организаций'!H329&lt;4,"В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0" s="49">
        <f>'Рейтинговая таблица организаций'!H329</f>
        <v>0</v>
      </c>
      <c r="N340" s="49">
        <f>IF('Рейтинговая таблица организаций'!H329&lt;1,0,(IF('Рейтинговая таблица организаций'!H329&lt;4,30,100)))</f>
        <v>0</v>
      </c>
      <c r="O340" s="49" t="s">
        <v>266</v>
      </c>
      <c r="P340" s="49">
        <f>'Рейтинговая таблица организаций'!I329</f>
        <v>0</v>
      </c>
      <c r="Q340" s="49">
        <f>'Рейтинговая таблица организаций'!J329</f>
        <v>0</v>
      </c>
      <c r="R340" s="49" t="s">
        <v>267</v>
      </c>
      <c r="S340" s="49">
        <f>'Рейтинговая таблица организаций'!K329</f>
        <v>0</v>
      </c>
      <c r="T340" s="49">
        <f>'Рейтинговая таблица организаций'!L329</f>
        <v>0</v>
      </c>
      <c r="U340" s="49" t="str">
        <f>IF('Рейтинговая таблица организаций'!Q329&lt;1,"Отсутствуют комфортные условия",(IF('Рейтинговая таблица организаций'!Q329&lt;5,"Количество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0" s="49">
        <f>'Рейтинговая таблица организаций'!Q329</f>
        <v>0</v>
      </c>
      <c r="W340" s="49">
        <f>IF('Рейтинговая таблица организаций'!Q329&lt;1,0,(IF('Рейтинговая таблица организаций'!Q329&lt;4,20,100)))</f>
        <v>0</v>
      </c>
      <c r="X340" s="49" t="s">
        <v>268</v>
      </c>
      <c r="Y340" s="49">
        <f>'Рейтинговая таблица организаций'!T329</f>
        <v>0</v>
      </c>
      <c r="Z340" s="49">
        <f>'Рейтинговая таблица организаций'!U329</f>
        <v>0</v>
      </c>
      <c r="AA340" s="49" t="str">
        <f>IF('Рейтинговая таблица организаций'!Z329&lt;1,"Отсутствуют условия доступности для инвалидов",(IF('Рейтинговая таблица организаций'!Z329&lt;5,"Количество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0" s="63">
        <f>'Рейтинговая таблица организаций'!Z329</f>
        <v>0</v>
      </c>
      <c r="AC340" s="49">
        <f>IF('Рейтинговая таблица организаций'!Z329&lt;1,0,(IF('Рейтинговая таблица организаций'!Z329&lt;5,20,100)))</f>
        <v>0</v>
      </c>
      <c r="AD340" s="49" t="str">
        <f>IF('Рейтинговая таблица организаций'!AA329&lt;1,"Отсутствуют условия доступности, позволяющие инвалидам получать услуги наравне с другими",(IF('Рейтинговая таблица организаций'!AA329&lt;5,"Количество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0" s="49">
        <f>'Рейтинговая таблица организаций'!AA329</f>
        <v>0</v>
      </c>
      <c r="AF340" s="49">
        <f>IF('Рейтинговая таблица организаций'!AA329&lt;1,0,(IF('Рейтинговая таблица организаций'!AA329&lt;5,20,100)))</f>
        <v>0</v>
      </c>
      <c r="AG340" s="49" t="s">
        <v>269</v>
      </c>
      <c r="AH340" s="49">
        <f>'Рейтинговая таблица организаций'!AB329</f>
        <v>0</v>
      </c>
      <c r="AI340" s="49">
        <f>'Рейтинговая таблица организаций'!AC329</f>
        <v>0</v>
      </c>
      <c r="AJ340" s="49" t="s">
        <v>270</v>
      </c>
      <c r="AK340" s="49">
        <f>'Рейтинговая таблица организаций'!AH329</f>
        <v>0</v>
      </c>
      <c r="AL340" s="49">
        <f>'Рейтинговая таблица организаций'!AI329</f>
        <v>0</v>
      </c>
      <c r="AM340" s="49" t="s">
        <v>271</v>
      </c>
      <c r="AN340" s="49">
        <f>'Рейтинговая таблица организаций'!AJ329</f>
        <v>0</v>
      </c>
      <c r="AO340" s="49">
        <f>'Рейтинговая таблица организаций'!AK329</f>
        <v>0</v>
      </c>
      <c r="AP340" s="49" t="s">
        <v>272</v>
      </c>
      <c r="AQ340" s="49">
        <f>'Рейтинговая таблица организаций'!AL329</f>
        <v>0</v>
      </c>
      <c r="AR340" s="49">
        <f>'Рейтинговая таблица организаций'!AM329</f>
        <v>0</v>
      </c>
      <c r="AS340" s="49" t="s">
        <v>273</v>
      </c>
      <c r="AT340" s="49">
        <f>'Рейтинговая таблица организаций'!AR329</f>
        <v>0</v>
      </c>
      <c r="AU340" s="49">
        <f>'Рейтинговая таблица организаций'!AS329</f>
        <v>0</v>
      </c>
      <c r="AV340" s="49" t="s">
        <v>274</v>
      </c>
      <c r="AW340" s="49">
        <f>'Рейтинговая таблица организаций'!AT329</f>
        <v>0</v>
      </c>
      <c r="AX340" s="49">
        <f>'Рейтинговая таблица организаций'!AU329</f>
        <v>0</v>
      </c>
      <c r="AY340" s="49" t="s">
        <v>275</v>
      </c>
      <c r="AZ340" s="49">
        <f>'Рейтинговая таблица организаций'!AV329</f>
        <v>0</v>
      </c>
      <c r="BA340" s="49">
        <f>'Рейтинговая таблица организаций'!AW329</f>
        <v>0</v>
      </c>
    </row>
    <row r="341" spans="1:53" ht="15.75" x14ac:dyDescent="0.25">
      <c r="A341" s="110">
        <f>Лист1!A329</f>
        <v>0</v>
      </c>
      <c r="B341" s="46">
        <f>'для bus.gov.ru'!B330</f>
        <v>0</v>
      </c>
      <c r="C341" s="46">
        <f>'для bus.gov.ru'!C330</f>
        <v>0</v>
      </c>
      <c r="D341" s="46">
        <f>'для bus.gov.ru'!D330</f>
        <v>0</v>
      </c>
      <c r="E341" s="46">
        <f>'для bus.gov.ru'!E330</f>
        <v>0</v>
      </c>
      <c r="F341" s="47" t="s">
        <v>264</v>
      </c>
      <c r="G341" s="48">
        <f>'Рейтинговая таблица организаций'!D330</f>
        <v>0</v>
      </c>
      <c r="H341" s="48">
        <f>'Рейтинговая таблица организаций'!E330</f>
        <v>0</v>
      </c>
      <c r="I341" s="47" t="s">
        <v>265</v>
      </c>
      <c r="J341" s="48">
        <f>'Рейтинговая таблица организаций'!F330</f>
        <v>0</v>
      </c>
      <c r="K341" s="48">
        <f>'Рейтинговая таблица организаций'!G330</f>
        <v>0</v>
      </c>
      <c r="L341" s="49" t="str">
        <f>IF('Рейтинговая таблица организаций'!H330&lt;1,"Отсутствуют или не функционируют дистанционные способы взаимодействия",(IF('Рейтинговая таблица организаций'!H330&lt;4,"В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1" s="49">
        <f>'Рейтинговая таблица организаций'!H330</f>
        <v>0</v>
      </c>
      <c r="N341" s="49">
        <f>IF('Рейтинговая таблица организаций'!H330&lt;1,0,(IF('Рейтинговая таблица организаций'!H330&lt;4,30,100)))</f>
        <v>0</v>
      </c>
      <c r="O341" s="49" t="s">
        <v>266</v>
      </c>
      <c r="P341" s="49">
        <f>'Рейтинговая таблица организаций'!I330</f>
        <v>0</v>
      </c>
      <c r="Q341" s="49">
        <f>'Рейтинговая таблица организаций'!J330</f>
        <v>0</v>
      </c>
      <c r="R341" s="49" t="s">
        <v>267</v>
      </c>
      <c r="S341" s="49">
        <f>'Рейтинговая таблица организаций'!K330</f>
        <v>0</v>
      </c>
      <c r="T341" s="49">
        <f>'Рейтинговая таблица организаций'!L330</f>
        <v>0</v>
      </c>
      <c r="U341" s="49" t="str">
        <f>IF('Рейтинговая таблица организаций'!Q330&lt;1,"Отсутствуют комфортные условия",(IF('Рейтинговая таблица организаций'!Q330&lt;5,"Количество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1" s="49">
        <f>'Рейтинговая таблица организаций'!Q330</f>
        <v>0</v>
      </c>
      <c r="W341" s="49">
        <f>IF('Рейтинговая таблица организаций'!Q330&lt;1,0,(IF('Рейтинговая таблица организаций'!Q330&lt;4,20,100)))</f>
        <v>0</v>
      </c>
      <c r="X341" s="49" t="s">
        <v>268</v>
      </c>
      <c r="Y341" s="49">
        <f>'Рейтинговая таблица организаций'!T330</f>
        <v>0</v>
      </c>
      <c r="Z341" s="49">
        <f>'Рейтинговая таблица организаций'!U330</f>
        <v>0</v>
      </c>
      <c r="AA341" s="49" t="str">
        <f>IF('Рейтинговая таблица организаций'!Z330&lt;1,"Отсутствуют условия доступности для инвалидов",(IF('Рейтинговая таблица организаций'!Z330&lt;5,"Количество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1" s="63">
        <f>'Рейтинговая таблица организаций'!Z330</f>
        <v>0</v>
      </c>
      <c r="AC341" s="49">
        <f>IF('Рейтинговая таблица организаций'!Z330&lt;1,0,(IF('Рейтинговая таблица организаций'!Z330&lt;5,20,100)))</f>
        <v>0</v>
      </c>
      <c r="AD341" s="49" t="str">
        <f>IF('Рейтинговая таблица организаций'!AA330&lt;1,"Отсутствуют условия доступности, позволяющие инвалидам получать услуги наравне с другими",(IF('Рейтинговая таблица организаций'!AA330&lt;5,"Количество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1" s="49">
        <f>'Рейтинговая таблица организаций'!AA330</f>
        <v>0</v>
      </c>
      <c r="AF341" s="49">
        <f>IF('Рейтинговая таблица организаций'!AA330&lt;1,0,(IF('Рейтинговая таблица организаций'!AA330&lt;5,20,100)))</f>
        <v>0</v>
      </c>
      <c r="AG341" s="49" t="s">
        <v>269</v>
      </c>
      <c r="AH341" s="49">
        <f>'Рейтинговая таблица организаций'!AB330</f>
        <v>0</v>
      </c>
      <c r="AI341" s="49">
        <f>'Рейтинговая таблица организаций'!AC330</f>
        <v>0</v>
      </c>
      <c r="AJ341" s="49" t="s">
        <v>270</v>
      </c>
      <c r="AK341" s="49">
        <f>'Рейтинговая таблица организаций'!AH330</f>
        <v>0</v>
      </c>
      <c r="AL341" s="49">
        <f>'Рейтинговая таблица организаций'!AI330</f>
        <v>0</v>
      </c>
      <c r="AM341" s="49" t="s">
        <v>271</v>
      </c>
      <c r="AN341" s="49">
        <f>'Рейтинговая таблица организаций'!AJ330</f>
        <v>0</v>
      </c>
      <c r="AO341" s="49">
        <f>'Рейтинговая таблица организаций'!AK330</f>
        <v>0</v>
      </c>
      <c r="AP341" s="49" t="s">
        <v>272</v>
      </c>
      <c r="AQ341" s="49">
        <f>'Рейтинговая таблица организаций'!AL330</f>
        <v>0</v>
      </c>
      <c r="AR341" s="49">
        <f>'Рейтинговая таблица организаций'!AM330</f>
        <v>0</v>
      </c>
      <c r="AS341" s="49" t="s">
        <v>273</v>
      </c>
      <c r="AT341" s="49">
        <f>'Рейтинговая таблица организаций'!AR330</f>
        <v>0</v>
      </c>
      <c r="AU341" s="49">
        <f>'Рейтинговая таблица организаций'!AS330</f>
        <v>0</v>
      </c>
      <c r="AV341" s="49" t="s">
        <v>274</v>
      </c>
      <c r="AW341" s="49">
        <f>'Рейтинговая таблица организаций'!AT330</f>
        <v>0</v>
      </c>
      <c r="AX341" s="49">
        <f>'Рейтинговая таблица организаций'!AU330</f>
        <v>0</v>
      </c>
      <c r="AY341" s="49" t="s">
        <v>275</v>
      </c>
      <c r="AZ341" s="49">
        <f>'Рейтинговая таблица организаций'!AV330</f>
        <v>0</v>
      </c>
      <c r="BA341" s="49">
        <f>'Рейтинговая таблица организаций'!AW330</f>
        <v>0</v>
      </c>
    </row>
    <row r="342" spans="1:53" ht="15.75" x14ac:dyDescent="0.25">
      <c r="A342" s="110">
        <f>Лист1!A330</f>
        <v>0</v>
      </c>
      <c r="B342" s="46">
        <f>'для bus.gov.ru'!B331</f>
        <v>0</v>
      </c>
      <c r="C342" s="46">
        <f>'для bus.gov.ru'!C331</f>
        <v>0</v>
      </c>
      <c r="D342" s="46">
        <f>'для bus.gov.ru'!D331</f>
        <v>0</v>
      </c>
      <c r="E342" s="46">
        <f>'для bus.gov.ru'!E331</f>
        <v>0</v>
      </c>
      <c r="F342" s="47" t="s">
        <v>264</v>
      </c>
      <c r="G342" s="48">
        <f>'Рейтинговая таблица организаций'!D331</f>
        <v>0</v>
      </c>
      <c r="H342" s="48">
        <f>'Рейтинговая таблица организаций'!E331</f>
        <v>0</v>
      </c>
      <c r="I342" s="47" t="s">
        <v>265</v>
      </c>
      <c r="J342" s="48">
        <f>'Рейтинговая таблица организаций'!F331</f>
        <v>0</v>
      </c>
      <c r="K342" s="48">
        <f>'Рейтинговая таблица организаций'!G331</f>
        <v>0</v>
      </c>
      <c r="L342" s="49" t="str">
        <f>IF('Рейтинговая таблица организаций'!H331&lt;1,"Отсутствуют или не функционируют дистанционные способы взаимодействия",(IF('Рейтинговая таблица организаций'!H331&lt;4,"В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2" s="49">
        <f>'Рейтинговая таблица организаций'!H331</f>
        <v>0</v>
      </c>
      <c r="N342" s="49">
        <f>IF('Рейтинговая таблица организаций'!H331&lt;1,0,(IF('Рейтинговая таблица организаций'!H331&lt;4,30,100)))</f>
        <v>0</v>
      </c>
      <c r="O342" s="49" t="s">
        <v>266</v>
      </c>
      <c r="P342" s="49">
        <f>'Рейтинговая таблица организаций'!I331</f>
        <v>0</v>
      </c>
      <c r="Q342" s="49">
        <f>'Рейтинговая таблица организаций'!J331</f>
        <v>0</v>
      </c>
      <c r="R342" s="49" t="s">
        <v>267</v>
      </c>
      <c r="S342" s="49">
        <f>'Рейтинговая таблица организаций'!K331</f>
        <v>0</v>
      </c>
      <c r="T342" s="49">
        <f>'Рейтинговая таблица организаций'!L331</f>
        <v>0</v>
      </c>
      <c r="U342" s="49" t="str">
        <f>IF('Рейтинговая таблица организаций'!Q331&lt;1,"Отсутствуют комфортные условия",(IF('Рейтинговая таблица организаций'!Q331&lt;5,"Количество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2" s="49">
        <f>'Рейтинговая таблица организаций'!Q331</f>
        <v>0</v>
      </c>
      <c r="W342" s="49">
        <f>IF('Рейтинговая таблица организаций'!Q331&lt;1,0,(IF('Рейтинговая таблица организаций'!Q331&lt;4,20,100)))</f>
        <v>0</v>
      </c>
      <c r="X342" s="49" t="s">
        <v>268</v>
      </c>
      <c r="Y342" s="49">
        <f>'Рейтинговая таблица организаций'!T331</f>
        <v>0</v>
      </c>
      <c r="Z342" s="49">
        <f>'Рейтинговая таблица организаций'!U331</f>
        <v>0</v>
      </c>
      <c r="AA342" s="49" t="str">
        <f>IF('Рейтинговая таблица организаций'!Z331&lt;1,"Отсутствуют условия доступности для инвалидов",(IF('Рейтинговая таблица организаций'!Z331&lt;5,"Количество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2" s="63">
        <f>'Рейтинговая таблица организаций'!Z331</f>
        <v>0</v>
      </c>
      <c r="AC342" s="49">
        <f>IF('Рейтинговая таблица организаций'!Z331&lt;1,0,(IF('Рейтинговая таблица организаций'!Z331&lt;5,20,100)))</f>
        <v>0</v>
      </c>
      <c r="AD342" s="49" t="str">
        <f>IF('Рейтинговая таблица организаций'!AA331&lt;1,"Отсутствуют условия доступности, позволяющие инвалидам получать услуги наравне с другими",(IF('Рейтинговая таблица организаций'!AA331&lt;5,"Количество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2" s="49">
        <f>'Рейтинговая таблица организаций'!AA331</f>
        <v>0</v>
      </c>
      <c r="AF342" s="49">
        <f>IF('Рейтинговая таблица организаций'!AA331&lt;1,0,(IF('Рейтинговая таблица организаций'!AA331&lt;5,20,100)))</f>
        <v>0</v>
      </c>
      <c r="AG342" s="49" t="s">
        <v>269</v>
      </c>
      <c r="AH342" s="49">
        <f>'Рейтинговая таблица организаций'!AB331</f>
        <v>0</v>
      </c>
      <c r="AI342" s="49">
        <f>'Рейтинговая таблица организаций'!AC331</f>
        <v>0</v>
      </c>
      <c r="AJ342" s="49" t="s">
        <v>270</v>
      </c>
      <c r="AK342" s="49">
        <f>'Рейтинговая таблица организаций'!AH331</f>
        <v>0</v>
      </c>
      <c r="AL342" s="49">
        <f>'Рейтинговая таблица организаций'!AI331</f>
        <v>0</v>
      </c>
      <c r="AM342" s="49" t="s">
        <v>271</v>
      </c>
      <c r="AN342" s="49">
        <f>'Рейтинговая таблица организаций'!AJ331</f>
        <v>0</v>
      </c>
      <c r="AO342" s="49">
        <f>'Рейтинговая таблица организаций'!AK331</f>
        <v>0</v>
      </c>
      <c r="AP342" s="49" t="s">
        <v>272</v>
      </c>
      <c r="AQ342" s="49">
        <f>'Рейтинговая таблица организаций'!AL331</f>
        <v>0</v>
      </c>
      <c r="AR342" s="49">
        <f>'Рейтинговая таблица организаций'!AM331</f>
        <v>0</v>
      </c>
      <c r="AS342" s="49" t="s">
        <v>273</v>
      </c>
      <c r="AT342" s="49">
        <f>'Рейтинговая таблица организаций'!AR331</f>
        <v>0</v>
      </c>
      <c r="AU342" s="49">
        <f>'Рейтинговая таблица организаций'!AS331</f>
        <v>0</v>
      </c>
      <c r="AV342" s="49" t="s">
        <v>274</v>
      </c>
      <c r="AW342" s="49">
        <f>'Рейтинговая таблица организаций'!AT331</f>
        <v>0</v>
      </c>
      <c r="AX342" s="49">
        <f>'Рейтинговая таблица организаций'!AU331</f>
        <v>0</v>
      </c>
      <c r="AY342" s="49" t="s">
        <v>275</v>
      </c>
      <c r="AZ342" s="49">
        <f>'Рейтинговая таблица организаций'!AV331</f>
        <v>0</v>
      </c>
      <c r="BA342" s="49">
        <f>'Рейтинговая таблица организаций'!AW331</f>
        <v>0</v>
      </c>
    </row>
    <row r="343" spans="1:53" ht="15.75" x14ac:dyDescent="0.25">
      <c r="A343" s="110">
        <f>Лист1!A331</f>
        <v>0</v>
      </c>
      <c r="B343" s="46">
        <f>'для bus.gov.ru'!B332</f>
        <v>0</v>
      </c>
      <c r="C343" s="46">
        <f>'для bus.gov.ru'!C332</f>
        <v>0</v>
      </c>
      <c r="D343" s="46">
        <f>'для bus.gov.ru'!D332</f>
        <v>0</v>
      </c>
      <c r="E343" s="46">
        <f>'для bus.gov.ru'!E332</f>
        <v>0</v>
      </c>
      <c r="F343" s="47" t="s">
        <v>264</v>
      </c>
      <c r="G343" s="48">
        <f>'Рейтинговая таблица организаций'!D332</f>
        <v>0</v>
      </c>
      <c r="H343" s="48">
        <f>'Рейтинговая таблица организаций'!E332</f>
        <v>0</v>
      </c>
      <c r="I343" s="47" t="s">
        <v>265</v>
      </c>
      <c r="J343" s="48">
        <f>'Рейтинговая таблица организаций'!F332</f>
        <v>0</v>
      </c>
      <c r="K343" s="48">
        <f>'Рейтинговая таблица организаций'!G332</f>
        <v>0</v>
      </c>
      <c r="L343" s="49" t="str">
        <f>IF('Рейтинговая таблица организаций'!H332&lt;1,"Отсутствуют или не функционируют дистанционные способы взаимодействия",(IF('Рейтинговая таблица организаций'!H332&lt;4,"В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3" s="49">
        <f>'Рейтинговая таблица организаций'!H332</f>
        <v>0</v>
      </c>
      <c r="N343" s="49">
        <f>IF('Рейтинговая таблица организаций'!H332&lt;1,0,(IF('Рейтинговая таблица организаций'!H332&lt;4,30,100)))</f>
        <v>0</v>
      </c>
      <c r="O343" s="49" t="s">
        <v>266</v>
      </c>
      <c r="P343" s="49">
        <f>'Рейтинговая таблица организаций'!I332</f>
        <v>0</v>
      </c>
      <c r="Q343" s="49">
        <f>'Рейтинговая таблица организаций'!J332</f>
        <v>0</v>
      </c>
      <c r="R343" s="49" t="s">
        <v>267</v>
      </c>
      <c r="S343" s="49">
        <f>'Рейтинговая таблица организаций'!K332</f>
        <v>0</v>
      </c>
      <c r="T343" s="49">
        <f>'Рейтинговая таблица организаций'!L332</f>
        <v>0</v>
      </c>
      <c r="U343" s="49" t="str">
        <f>IF('Рейтинговая таблица организаций'!Q332&lt;1,"Отсутствуют комфортные условия",(IF('Рейтинговая таблица организаций'!Q332&lt;5,"Количество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3" s="49">
        <f>'Рейтинговая таблица организаций'!Q332</f>
        <v>0</v>
      </c>
      <c r="W343" s="49">
        <f>IF('Рейтинговая таблица организаций'!Q332&lt;1,0,(IF('Рейтинговая таблица организаций'!Q332&lt;4,20,100)))</f>
        <v>0</v>
      </c>
      <c r="X343" s="49" t="s">
        <v>268</v>
      </c>
      <c r="Y343" s="49">
        <f>'Рейтинговая таблица организаций'!T332</f>
        <v>0</v>
      </c>
      <c r="Z343" s="49">
        <f>'Рейтинговая таблица организаций'!U332</f>
        <v>0</v>
      </c>
      <c r="AA343" s="49" t="str">
        <f>IF('Рейтинговая таблица организаций'!Z332&lt;1,"Отсутствуют условия доступности для инвалидов",(IF('Рейтинговая таблица организаций'!Z332&lt;5,"Количество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3" s="63">
        <f>'Рейтинговая таблица организаций'!Z332</f>
        <v>0</v>
      </c>
      <c r="AC343" s="49">
        <f>IF('Рейтинговая таблица организаций'!Z332&lt;1,0,(IF('Рейтинговая таблица организаций'!Z332&lt;5,20,100)))</f>
        <v>0</v>
      </c>
      <c r="AD343" s="49" t="str">
        <f>IF('Рейтинговая таблица организаций'!AA332&lt;1,"Отсутствуют условия доступности, позволяющие инвалидам получать услуги наравне с другими",(IF('Рейтинговая таблица организаций'!AA332&lt;5,"Количество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3" s="49">
        <f>'Рейтинговая таблица организаций'!AA332</f>
        <v>0</v>
      </c>
      <c r="AF343" s="49">
        <f>IF('Рейтинговая таблица организаций'!AA332&lt;1,0,(IF('Рейтинговая таблица организаций'!AA332&lt;5,20,100)))</f>
        <v>0</v>
      </c>
      <c r="AG343" s="49" t="s">
        <v>269</v>
      </c>
      <c r="AH343" s="49">
        <f>'Рейтинговая таблица организаций'!AB332</f>
        <v>0</v>
      </c>
      <c r="AI343" s="49">
        <f>'Рейтинговая таблица организаций'!AC332</f>
        <v>0</v>
      </c>
      <c r="AJ343" s="49" t="s">
        <v>270</v>
      </c>
      <c r="AK343" s="49">
        <f>'Рейтинговая таблица организаций'!AH332</f>
        <v>0</v>
      </c>
      <c r="AL343" s="49">
        <f>'Рейтинговая таблица организаций'!AI332</f>
        <v>0</v>
      </c>
      <c r="AM343" s="49" t="s">
        <v>271</v>
      </c>
      <c r="AN343" s="49">
        <f>'Рейтинговая таблица организаций'!AJ332</f>
        <v>0</v>
      </c>
      <c r="AO343" s="49">
        <f>'Рейтинговая таблица организаций'!AK332</f>
        <v>0</v>
      </c>
      <c r="AP343" s="49" t="s">
        <v>272</v>
      </c>
      <c r="AQ343" s="49">
        <f>'Рейтинговая таблица организаций'!AL332</f>
        <v>0</v>
      </c>
      <c r="AR343" s="49">
        <f>'Рейтинговая таблица организаций'!AM332</f>
        <v>0</v>
      </c>
      <c r="AS343" s="49" t="s">
        <v>273</v>
      </c>
      <c r="AT343" s="49">
        <f>'Рейтинговая таблица организаций'!AR332</f>
        <v>0</v>
      </c>
      <c r="AU343" s="49">
        <f>'Рейтинговая таблица организаций'!AS332</f>
        <v>0</v>
      </c>
      <c r="AV343" s="49" t="s">
        <v>274</v>
      </c>
      <c r="AW343" s="49">
        <f>'Рейтинговая таблица организаций'!AT332</f>
        <v>0</v>
      </c>
      <c r="AX343" s="49">
        <f>'Рейтинговая таблица организаций'!AU332</f>
        <v>0</v>
      </c>
      <c r="AY343" s="49" t="s">
        <v>275</v>
      </c>
      <c r="AZ343" s="49">
        <f>'Рейтинговая таблица организаций'!AV332</f>
        <v>0</v>
      </c>
      <c r="BA343" s="49">
        <f>'Рейтинговая таблица организаций'!AW332</f>
        <v>0</v>
      </c>
    </row>
    <row r="344" spans="1:53" ht="15.75" x14ac:dyDescent="0.25">
      <c r="A344" s="110">
        <f>Лист1!A332</f>
        <v>0</v>
      </c>
      <c r="B344" s="46">
        <f>'для bus.gov.ru'!B333</f>
        <v>0</v>
      </c>
      <c r="C344" s="46">
        <f>'для bus.gov.ru'!C333</f>
        <v>0</v>
      </c>
      <c r="D344" s="46">
        <f>'для bus.gov.ru'!D333</f>
        <v>0</v>
      </c>
      <c r="E344" s="46">
        <f>'для bus.gov.ru'!E333</f>
        <v>0</v>
      </c>
      <c r="F344" s="47" t="s">
        <v>264</v>
      </c>
      <c r="G344" s="48">
        <f>'Рейтинговая таблица организаций'!D333</f>
        <v>0</v>
      </c>
      <c r="H344" s="48">
        <f>'Рейтинговая таблица организаций'!E333</f>
        <v>0</v>
      </c>
      <c r="I344" s="47" t="s">
        <v>265</v>
      </c>
      <c r="J344" s="48">
        <f>'Рейтинговая таблица организаций'!F333</f>
        <v>0</v>
      </c>
      <c r="K344" s="48">
        <f>'Рейтинговая таблица организаций'!G333</f>
        <v>0</v>
      </c>
      <c r="L344" s="49" t="str">
        <f>IF('Рейтинговая таблица организаций'!H333&lt;1,"Отсутствуют или не функционируют дистанционные способы взаимодействия",(IF('Рейтинговая таблица организаций'!H333&lt;4,"В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4" s="49">
        <f>'Рейтинговая таблица организаций'!H333</f>
        <v>0</v>
      </c>
      <c r="N344" s="49">
        <f>IF('Рейтинговая таблица организаций'!H333&lt;1,0,(IF('Рейтинговая таблица организаций'!H333&lt;4,30,100)))</f>
        <v>0</v>
      </c>
      <c r="O344" s="49" t="s">
        <v>266</v>
      </c>
      <c r="P344" s="49">
        <f>'Рейтинговая таблица организаций'!I333</f>
        <v>0</v>
      </c>
      <c r="Q344" s="49">
        <f>'Рейтинговая таблица организаций'!J333</f>
        <v>0</v>
      </c>
      <c r="R344" s="49" t="s">
        <v>267</v>
      </c>
      <c r="S344" s="49">
        <f>'Рейтинговая таблица организаций'!K333</f>
        <v>0</v>
      </c>
      <c r="T344" s="49">
        <f>'Рейтинговая таблица организаций'!L333</f>
        <v>0</v>
      </c>
      <c r="U344" s="49" t="str">
        <f>IF('Рейтинговая таблица организаций'!Q333&lt;1,"Отсутствуют комфортные условия",(IF('Рейтинговая таблица организаций'!Q333&lt;5,"Количество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4" s="49">
        <f>'Рейтинговая таблица организаций'!Q333</f>
        <v>0</v>
      </c>
      <c r="W344" s="49">
        <f>IF('Рейтинговая таблица организаций'!Q333&lt;1,0,(IF('Рейтинговая таблица организаций'!Q333&lt;4,20,100)))</f>
        <v>0</v>
      </c>
      <c r="X344" s="49" t="s">
        <v>268</v>
      </c>
      <c r="Y344" s="49">
        <f>'Рейтинговая таблица организаций'!T333</f>
        <v>0</v>
      </c>
      <c r="Z344" s="49">
        <f>'Рейтинговая таблица организаций'!U333</f>
        <v>0</v>
      </c>
      <c r="AA344" s="49" t="str">
        <f>IF('Рейтинговая таблица организаций'!Z333&lt;1,"Отсутствуют условия доступности для инвалидов",(IF('Рейтинговая таблица организаций'!Z333&lt;5,"Количество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4" s="63">
        <f>'Рейтинговая таблица организаций'!Z333</f>
        <v>0</v>
      </c>
      <c r="AC344" s="49">
        <f>IF('Рейтинговая таблица организаций'!Z333&lt;1,0,(IF('Рейтинговая таблица организаций'!Z333&lt;5,20,100)))</f>
        <v>0</v>
      </c>
      <c r="AD344" s="49" t="str">
        <f>IF('Рейтинговая таблица организаций'!AA333&lt;1,"Отсутствуют условия доступности, позволяющие инвалидам получать услуги наравне с другими",(IF('Рейтинговая таблица организаций'!AA333&lt;5,"Количество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4" s="49">
        <f>'Рейтинговая таблица организаций'!AA333</f>
        <v>0</v>
      </c>
      <c r="AF344" s="49">
        <f>IF('Рейтинговая таблица организаций'!AA333&lt;1,0,(IF('Рейтинговая таблица организаций'!AA333&lt;5,20,100)))</f>
        <v>0</v>
      </c>
      <c r="AG344" s="49" t="s">
        <v>269</v>
      </c>
      <c r="AH344" s="49">
        <f>'Рейтинговая таблица организаций'!AB333</f>
        <v>0</v>
      </c>
      <c r="AI344" s="49">
        <f>'Рейтинговая таблица организаций'!AC333</f>
        <v>0</v>
      </c>
      <c r="AJ344" s="49" t="s">
        <v>270</v>
      </c>
      <c r="AK344" s="49">
        <f>'Рейтинговая таблица организаций'!AH333</f>
        <v>0</v>
      </c>
      <c r="AL344" s="49">
        <f>'Рейтинговая таблица организаций'!AI333</f>
        <v>0</v>
      </c>
      <c r="AM344" s="49" t="s">
        <v>271</v>
      </c>
      <c r="AN344" s="49">
        <f>'Рейтинговая таблица организаций'!AJ333</f>
        <v>0</v>
      </c>
      <c r="AO344" s="49">
        <f>'Рейтинговая таблица организаций'!AK333</f>
        <v>0</v>
      </c>
      <c r="AP344" s="49" t="s">
        <v>272</v>
      </c>
      <c r="AQ344" s="49">
        <f>'Рейтинговая таблица организаций'!AL333</f>
        <v>0</v>
      </c>
      <c r="AR344" s="49">
        <f>'Рейтинговая таблица организаций'!AM333</f>
        <v>0</v>
      </c>
      <c r="AS344" s="49" t="s">
        <v>273</v>
      </c>
      <c r="AT344" s="49">
        <f>'Рейтинговая таблица организаций'!AR333</f>
        <v>0</v>
      </c>
      <c r="AU344" s="49">
        <f>'Рейтинговая таблица организаций'!AS333</f>
        <v>0</v>
      </c>
      <c r="AV344" s="49" t="s">
        <v>274</v>
      </c>
      <c r="AW344" s="49">
        <f>'Рейтинговая таблица организаций'!AT333</f>
        <v>0</v>
      </c>
      <c r="AX344" s="49">
        <f>'Рейтинговая таблица организаций'!AU333</f>
        <v>0</v>
      </c>
      <c r="AY344" s="49" t="s">
        <v>275</v>
      </c>
      <c r="AZ344" s="49">
        <f>'Рейтинговая таблица организаций'!AV333</f>
        <v>0</v>
      </c>
      <c r="BA344" s="49">
        <f>'Рейтинговая таблица организаций'!AW333</f>
        <v>0</v>
      </c>
    </row>
    <row r="345" spans="1:53" ht="15.75" x14ac:dyDescent="0.25">
      <c r="A345" s="110">
        <f>Лист1!A333</f>
        <v>0</v>
      </c>
      <c r="B345" s="46">
        <f>'для bus.gov.ru'!B334</f>
        <v>0</v>
      </c>
      <c r="C345" s="46">
        <f>'для bus.gov.ru'!C334</f>
        <v>0</v>
      </c>
      <c r="D345" s="46">
        <f>'для bus.gov.ru'!D334</f>
        <v>0</v>
      </c>
      <c r="E345" s="46">
        <f>'для bus.gov.ru'!E334</f>
        <v>0</v>
      </c>
      <c r="F345" s="47" t="s">
        <v>264</v>
      </c>
      <c r="G345" s="48">
        <f>'Рейтинговая таблица организаций'!D334</f>
        <v>0</v>
      </c>
      <c r="H345" s="48">
        <f>'Рейтинговая таблица организаций'!E334</f>
        <v>0</v>
      </c>
      <c r="I345" s="47" t="s">
        <v>265</v>
      </c>
      <c r="J345" s="48">
        <f>'Рейтинговая таблица организаций'!F334</f>
        <v>0</v>
      </c>
      <c r="K345" s="48">
        <f>'Рейтинговая таблица организаций'!G334</f>
        <v>0</v>
      </c>
      <c r="L345" s="49" t="str">
        <f>IF('Рейтинговая таблица организаций'!H334&lt;1,"Отсутствуют или не функционируют дистанционные способы взаимодействия",(IF('Рейтинговая таблица организаций'!H334&lt;4,"В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5" s="49">
        <f>'Рейтинговая таблица организаций'!H334</f>
        <v>0</v>
      </c>
      <c r="N345" s="49">
        <f>IF('Рейтинговая таблица организаций'!H334&lt;1,0,(IF('Рейтинговая таблица организаций'!H334&lt;4,30,100)))</f>
        <v>0</v>
      </c>
      <c r="O345" s="49" t="s">
        <v>266</v>
      </c>
      <c r="P345" s="49">
        <f>'Рейтинговая таблица организаций'!I334</f>
        <v>0</v>
      </c>
      <c r="Q345" s="49">
        <f>'Рейтинговая таблица организаций'!J334</f>
        <v>0</v>
      </c>
      <c r="R345" s="49" t="s">
        <v>267</v>
      </c>
      <c r="S345" s="49">
        <f>'Рейтинговая таблица организаций'!K334</f>
        <v>0</v>
      </c>
      <c r="T345" s="49">
        <f>'Рейтинговая таблица организаций'!L334</f>
        <v>0</v>
      </c>
      <c r="U345" s="49" t="str">
        <f>IF('Рейтинговая таблица организаций'!Q334&lt;1,"Отсутствуют комфортные условия",(IF('Рейтинговая таблица организаций'!Q334&lt;5,"Количество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5" s="49">
        <f>'Рейтинговая таблица организаций'!Q334</f>
        <v>0</v>
      </c>
      <c r="W345" s="49">
        <f>IF('Рейтинговая таблица организаций'!Q334&lt;1,0,(IF('Рейтинговая таблица организаций'!Q334&lt;4,20,100)))</f>
        <v>0</v>
      </c>
      <c r="X345" s="49" t="s">
        <v>268</v>
      </c>
      <c r="Y345" s="49">
        <f>'Рейтинговая таблица организаций'!T334</f>
        <v>0</v>
      </c>
      <c r="Z345" s="49">
        <f>'Рейтинговая таблица организаций'!U334</f>
        <v>0</v>
      </c>
      <c r="AA345" s="49" t="str">
        <f>IF('Рейтинговая таблица организаций'!Z334&lt;1,"Отсутствуют условия доступности для инвалидов",(IF('Рейтинговая таблица организаций'!Z334&lt;5,"Количество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5" s="63">
        <f>'Рейтинговая таблица организаций'!Z334</f>
        <v>0</v>
      </c>
      <c r="AC345" s="49">
        <f>IF('Рейтинговая таблица организаций'!Z334&lt;1,0,(IF('Рейтинговая таблица организаций'!Z334&lt;5,20,100)))</f>
        <v>0</v>
      </c>
      <c r="AD345" s="49" t="str">
        <f>IF('Рейтинговая таблица организаций'!AA334&lt;1,"Отсутствуют условия доступности, позволяющие инвалидам получать услуги наравне с другими",(IF('Рейтинговая таблица организаций'!AA334&lt;5,"Количество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5" s="49">
        <f>'Рейтинговая таблица организаций'!AA334</f>
        <v>0</v>
      </c>
      <c r="AF345" s="49">
        <f>IF('Рейтинговая таблица организаций'!AA334&lt;1,0,(IF('Рейтинговая таблица организаций'!AA334&lt;5,20,100)))</f>
        <v>0</v>
      </c>
      <c r="AG345" s="49" t="s">
        <v>269</v>
      </c>
      <c r="AH345" s="49">
        <f>'Рейтинговая таблица организаций'!AB334</f>
        <v>0</v>
      </c>
      <c r="AI345" s="49">
        <f>'Рейтинговая таблица организаций'!AC334</f>
        <v>0</v>
      </c>
      <c r="AJ345" s="49" t="s">
        <v>270</v>
      </c>
      <c r="AK345" s="49">
        <f>'Рейтинговая таблица организаций'!AH334</f>
        <v>0</v>
      </c>
      <c r="AL345" s="49">
        <f>'Рейтинговая таблица организаций'!AI334</f>
        <v>0</v>
      </c>
      <c r="AM345" s="49" t="s">
        <v>271</v>
      </c>
      <c r="AN345" s="49">
        <f>'Рейтинговая таблица организаций'!AJ334</f>
        <v>0</v>
      </c>
      <c r="AO345" s="49">
        <f>'Рейтинговая таблица организаций'!AK334</f>
        <v>0</v>
      </c>
      <c r="AP345" s="49" t="s">
        <v>272</v>
      </c>
      <c r="AQ345" s="49">
        <f>'Рейтинговая таблица организаций'!AL334</f>
        <v>0</v>
      </c>
      <c r="AR345" s="49">
        <f>'Рейтинговая таблица организаций'!AM334</f>
        <v>0</v>
      </c>
      <c r="AS345" s="49" t="s">
        <v>273</v>
      </c>
      <c r="AT345" s="49">
        <f>'Рейтинговая таблица организаций'!AR334</f>
        <v>0</v>
      </c>
      <c r="AU345" s="49">
        <f>'Рейтинговая таблица организаций'!AS334</f>
        <v>0</v>
      </c>
      <c r="AV345" s="49" t="s">
        <v>274</v>
      </c>
      <c r="AW345" s="49">
        <f>'Рейтинговая таблица организаций'!AT334</f>
        <v>0</v>
      </c>
      <c r="AX345" s="49">
        <f>'Рейтинговая таблица организаций'!AU334</f>
        <v>0</v>
      </c>
      <c r="AY345" s="49" t="s">
        <v>275</v>
      </c>
      <c r="AZ345" s="49">
        <f>'Рейтинговая таблица организаций'!AV334</f>
        <v>0</v>
      </c>
      <c r="BA345" s="49">
        <f>'Рейтинговая таблица организаций'!AW334</f>
        <v>0</v>
      </c>
    </row>
    <row r="346" spans="1:53" ht="15.75" x14ac:dyDescent="0.25">
      <c r="A346" s="110">
        <f>Лист1!A334</f>
        <v>0</v>
      </c>
      <c r="B346" s="46">
        <f>'для bus.gov.ru'!B335</f>
        <v>0</v>
      </c>
      <c r="C346" s="46">
        <f>'для bus.gov.ru'!C335</f>
        <v>0</v>
      </c>
      <c r="D346" s="46">
        <f>'для bus.gov.ru'!D335</f>
        <v>0</v>
      </c>
      <c r="E346" s="46">
        <f>'для bus.gov.ru'!E335</f>
        <v>0</v>
      </c>
      <c r="F346" s="47" t="s">
        <v>264</v>
      </c>
      <c r="G346" s="48">
        <f>'Рейтинговая таблица организаций'!D335</f>
        <v>0</v>
      </c>
      <c r="H346" s="48">
        <f>'Рейтинговая таблица организаций'!E335</f>
        <v>0</v>
      </c>
      <c r="I346" s="47" t="s">
        <v>265</v>
      </c>
      <c r="J346" s="48">
        <f>'Рейтинговая таблица организаций'!F335</f>
        <v>0</v>
      </c>
      <c r="K346" s="48">
        <f>'Рейтинговая таблица организаций'!G335</f>
        <v>0</v>
      </c>
      <c r="L346" s="49" t="str">
        <f>IF('Рейтинговая таблица организаций'!H335&lt;1,"Отсутствуют или не функционируют дистанционные способы взаимодействия",(IF('Рейтинговая таблица организаций'!H335&lt;4,"В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6" s="49">
        <f>'Рейтинговая таблица организаций'!H335</f>
        <v>0</v>
      </c>
      <c r="N346" s="49">
        <f>IF('Рейтинговая таблица организаций'!H335&lt;1,0,(IF('Рейтинговая таблица организаций'!H335&lt;4,30,100)))</f>
        <v>0</v>
      </c>
      <c r="O346" s="49" t="s">
        <v>266</v>
      </c>
      <c r="P346" s="49">
        <f>'Рейтинговая таблица организаций'!I335</f>
        <v>0</v>
      </c>
      <c r="Q346" s="49">
        <f>'Рейтинговая таблица организаций'!J335</f>
        <v>0</v>
      </c>
      <c r="R346" s="49" t="s">
        <v>267</v>
      </c>
      <c r="S346" s="49">
        <f>'Рейтинговая таблица организаций'!K335</f>
        <v>0</v>
      </c>
      <c r="T346" s="49">
        <f>'Рейтинговая таблица организаций'!L335</f>
        <v>0</v>
      </c>
      <c r="U346" s="49" t="str">
        <f>IF('Рейтинговая таблица организаций'!Q335&lt;1,"Отсутствуют комфортные условия",(IF('Рейтинговая таблица организаций'!Q335&lt;5,"Количество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6" s="49">
        <f>'Рейтинговая таблица организаций'!Q335</f>
        <v>0</v>
      </c>
      <c r="W346" s="49">
        <f>IF('Рейтинговая таблица организаций'!Q335&lt;1,0,(IF('Рейтинговая таблица организаций'!Q335&lt;4,20,100)))</f>
        <v>0</v>
      </c>
      <c r="X346" s="49" t="s">
        <v>268</v>
      </c>
      <c r="Y346" s="49">
        <f>'Рейтинговая таблица организаций'!T335</f>
        <v>0</v>
      </c>
      <c r="Z346" s="49">
        <f>'Рейтинговая таблица организаций'!U335</f>
        <v>0</v>
      </c>
      <c r="AA346" s="49" t="str">
        <f>IF('Рейтинговая таблица организаций'!Z335&lt;1,"Отсутствуют условия доступности для инвалидов",(IF('Рейтинговая таблица организаций'!Z335&lt;5,"Количество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6" s="63">
        <f>'Рейтинговая таблица организаций'!Z335</f>
        <v>0</v>
      </c>
      <c r="AC346" s="49">
        <f>IF('Рейтинговая таблица организаций'!Z335&lt;1,0,(IF('Рейтинговая таблица организаций'!Z335&lt;5,20,100)))</f>
        <v>0</v>
      </c>
      <c r="AD346" s="49" t="str">
        <f>IF('Рейтинговая таблица организаций'!AA335&lt;1,"Отсутствуют условия доступности, позволяющие инвалидам получать услуги наравне с другими",(IF('Рейтинговая таблица организаций'!AA335&lt;5,"Количество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6" s="49">
        <f>'Рейтинговая таблица организаций'!AA335</f>
        <v>0</v>
      </c>
      <c r="AF346" s="49">
        <f>IF('Рейтинговая таблица организаций'!AA335&lt;1,0,(IF('Рейтинговая таблица организаций'!AA335&lt;5,20,100)))</f>
        <v>0</v>
      </c>
      <c r="AG346" s="49" t="s">
        <v>269</v>
      </c>
      <c r="AH346" s="49">
        <f>'Рейтинговая таблица организаций'!AB335</f>
        <v>0</v>
      </c>
      <c r="AI346" s="49">
        <f>'Рейтинговая таблица организаций'!AC335</f>
        <v>0</v>
      </c>
      <c r="AJ346" s="49" t="s">
        <v>270</v>
      </c>
      <c r="AK346" s="49">
        <f>'Рейтинговая таблица организаций'!AH335</f>
        <v>0</v>
      </c>
      <c r="AL346" s="49">
        <f>'Рейтинговая таблица организаций'!AI335</f>
        <v>0</v>
      </c>
      <c r="AM346" s="49" t="s">
        <v>271</v>
      </c>
      <c r="AN346" s="49">
        <f>'Рейтинговая таблица организаций'!AJ335</f>
        <v>0</v>
      </c>
      <c r="AO346" s="49">
        <f>'Рейтинговая таблица организаций'!AK335</f>
        <v>0</v>
      </c>
      <c r="AP346" s="49" t="s">
        <v>272</v>
      </c>
      <c r="AQ346" s="49">
        <f>'Рейтинговая таблица организаций'!AL335</f>
        <v>0</v>
      </c>
      <c r="AR346" s="49">
        <f>'Рейтинговая таблица организаций'!AM335</f>
        <v>0</v>
      </c>
      <c r="AS346" s="49" t="s">
        <v>273</v>
      </c>
      <c r="AT346" s="49">
        <f>'Рейтинговая таблица организаций'!AR335</f>
        <v>0</v>
      </c>
      <c r="AU346" s="49">
        <f>'Рейтинговая таблица организаций'!AS335</f>
        <v>0</v>
      </c>
      <c r="AV346" s="49" t="s">
        <v>274</v>
      </c>
      <c r="AW346" s="49">
        <f>'Рейтинговая таблица организаций'!AT335</f>
        <v>0</v>
      </c>
      <c r="AX346" s="49">
        <f>'Рейтинговая таблица организаций'!AU335</f>
        <v>0</v>
      </c>
      <c r="AY346" s="49" t="s">
        <v>275</v>
      </c>
      <c r="AZ346" s="49">
        <f>'Рейтинговая таблица организаций'!AV335</f>
        <v>0</v>
      </c>
      <c r="BA346" s="49">
        <f>'Рейтинговая таблица организаций'!AW335</f>
        <v>0</v>
      </c>
    </row>
    <row r="347" spans="1:53" ht="15.75" x14ac:dyDescent="0.25">
      <c r="A347" s="110">
        <f>Лист1!A335</f>
        <v>0</v>
      </c>
      <c r="B347" s="46">
        <f>'для bus.gov.ru'!B336</f>
        <v>0</v>
      </c>
      <c r="C347" s="46">
        <f>'для bus.gov.ru'!C336</f>
        <v>0</v>
      </c>
      <c r="D347" s="46">
        <f>'для bus.gov.ru'!D336</f>
        <v>0</v>
      </c>
      <c r="E347" s="46">
        <f>'для bus.gov.ru'!E336</f>
        <v>0</v>
      </c>
      <c r="F347" s="47" t="s">
        <v>264</v>
      </c>
      <c r="G347" s="48">
        <f>'Рейтинговая таблица организаций'!D336</f>
        <v>0</v>
      </c>
      <c r="H347" s="48">
        <f>'Рейтинговая таблица организаций'!E336</f>
        <v>0</v>
      </c>
      <c r="I347" s="47" t="s">
        <v>265</v>
      </c>
      <c r="J347" s="48">
        <f>'Рейтинговая таблица организаций'!F336</f>
        <v>0</v>
      </c>
      <c r="K347" s="48">
        <f>'Рейтинговая таблица организаций'!G336</f>
        <v>0</v>
      </c>
      <c r="L347" s="49" t="str">
        <f>IF('Рейтинговая таблица организаций'!H336&lt;1,"Отсутствуют или не функционируют дистанционные способы взаимодействия",(IF('Рейтинговая таблица организаций'!H336&lt;4,"В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7" s="49">
        <f>'Рейтинговая таблица организаций'!H336</f>
        <v>0</v>
      </c>
      <c r="N347" s="49">
        <f>IF('Рейтинговая таблица организаций'!H336&lt;1,0,(IF('Рейтинговая таблица организаций'!H336&lt;4,30,100)))</f>
        <v>0</v>
      </c>
      <c r="O347" s="49" t="s">
        <v>266</v>
      </c>
      <c r="P347" s="49">
        <f>'Рейтинговая таблица организаций'!I336</f>
        <v>0</v>
      </c>
      <c r="Q347" s="49">
        <f>'Рейтинговая таблица организаций'!J336</f>
        <v>0</v>
      </c>
      <c r="R347" s="49" t="s">
        <v>267</v>
      </c>
      <c r="S347" s="49">
        <f>'Рейтинговая таблица организаций'!K336</f>
        <v>0</v>
      </c>
      <c r="T347" s="49">
        <f>'Рейтинговая таблица организаций'!L336</f>
        <v>0</v>
      </c>
      <c r="U347" s="49" t="str">
        <f>IF('Рейтинговая таблица организаций'!Q336&lt;1,"Отсутствуют комфортные условия",(IF('Рейтинговая таблица организаций'!Q336&lt;5,"Количество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7" s="49">
        <f>'Рейтинговая таблица организаций'!Q336</f>
        <v>0</v>
      </c>
      <c r="W347" s="49">
        <f>IF('Рейтинговая таблица организаций'!Q336&lt;1,0,(IF('Рейтинговая таблица организаций'!Q336&lt;4,20,100)))</f>
        <v>0</v>
      </c>
      <c r="X347" s="49" t="s">
        <v>268</v>
      </c>
      <c r="Y347" s="49">
        <f>'Рейтинговая таблица организаций'!T336</f>
        <v>0</v>
      </c>
      <c r="Z347" s="49">
        <f>'Рейтинговая таблица организаций'!U336</f>
        <v>0</v>
      </c>
      <c r="AA347" s="49" t="str">
        <f>IF('Рейтинговая таблица организаций'!Z336&lt;1,"Отсутствуют условия доступности для инвалидов",(IF('Рейтинговая таблица организаций'!Z336&lt;5,"Количество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7" s="63">
        <f>'Рейтинговая таблица организаций'!Z336</f>
        <v>0</v>
      </c>
      <c r="AC347" s="49">
        <f>IF('Рейтинговая таблица организаций'!Z336&lt;1,0,(IF('Рейтинговая таблица организаций'!Z336&lt;5,20,100)))</f>
        <v>0</v>
      </c>
      <c r="AD347" s="49" t="str">
        <f>IF('Рейтинговая таблица организаций'!AA336&lt;1,"Отсутствуют условия доступности, позволяющие инвалидам получать услуги наравне с другими",(IF('Рейтинговая таблица организаций'!AA336&lt;5,"Количество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7" s="49">
        <f>'Рейтинговая таблица организаций'!AA336</f>
        <v>0</v>
      </c>
      <c r="AF347" s="49">
        <f>IF('Рейтинговая таблица организаций'!AA336&lt;1,0,(IF('Рейтинговая таблица организаций'!AA336&lt;5,20,100)))</f>
        <v>0</v>
      </c>
      <c r="AG347" s="49" t="s">
        <v>269</v>
      </c>
      <c r="AH347" s="49">
        <f>'Рейтинговая таблица организаций'!AB336</f>
        <v>0</v>
      </c>
      <c r="AI347" s="49">
        <f>'Рейтинговая таблица организаций'!AC336</f>
        <v>0</v>
      </c>
      <c r="AJ347" s="49" t="s">
        <v>270</v>
      </c>
      <c r="AK347" s="49">
        <f>'Рейтинговая таблица организаций'!AH336</f>
        <v>0</v>
      </c>
      <c r="AL347" s="49">
        <f>'Рейтинговая таблица организаций'!AI336</f>
        <v>0</v>
      </c>
      <c r="AM347" s="49" t="s">
        <v>271</v>
      </c>
      <c r="AN347" s="49">
        <f>'Рейтинговая таблица организаций'!AJ336</f>
        <v>0</v>
      </c>
      <c r="AO347" s="49">
        <f>'Рейтинговая таблица организаций'!AK336</f>
        <v>0</v>
      </c>
      <c r="AP347" s="49" t="s">
        <v>272</v>
      </c>
      <c r="AQ347" s="49">
        <f>'Рейтинговая таблица организаций'!AL336</f>
        <v>0</v>
      </c>
      <c r="AR347" s="49">
        <f>'Рейтинговая таблица организаций'!AM336</f>
        <v>0</v>
      </c>
      <c r="AS347" s="49" t="s">
        <v>273</v>
      </c>
      <c r="AT347" s="49">
        <f>'Рейтинговая таблица организаций'!AR336</f>
        <v>0</v>
      </c>
      <c r="AU347" s="49">
        <f>'Рейтинговая таблица организаций'!AS336</f>
        <v>0</v>
      </c>
      <c r="AV347" s="49" t="s">
        <v>274</v>
      </c>
      <c r="AW347" s="49">
        <f>'Рейтинговая таблица организаций'!AT336</f>
        <v>0</v>
      </c>
      <c r="AX347" s="49">
        <f>'Рейтинговая таблица организаций'!AU336</f>
        <v>0</v>
      </c>
      <c r="AY347" s="49" t="s">
        <v>275</v>
      </c>
      <c r="AZ347" s="49">
        <f>'Рейтинговая таблица организаций'!AV336</f>
        <v>0</v>
      </c>
      <c r="BA347" s="49">
        <f>'Рейтинговая таблица организаций'!AW336</f>
        <v>0</v>
      </c>
    </row>
    <row r="348" spans="1:53" ht="15.75" x14ac:dyDescent="0.25">
      <c r="A348" s="110">
        <f>Лист1!A336</f>
        <v>0</v>
      </c>
      <c r="B348" s="46">
        <f>'для bus.gov.ru'!B337</f>
        <v>0</v>
      </c>
      <c r="C348" s="46">
        <f>'для bus.gov.ru'!C337</f>
        <v>0</v>
      </c>
      <c r="D348" s="46">
        <f>'для bus.gov.ru'!D337</f>
        <v>0</v>
      </c>
      <c r="E348" s="46">
        <f>'для bus.gov.ru'!E337</f>
        <v>0</v>
      </c>
      <c r="F348" s="47" t="s">
        <v>264</v>
      </c>
      <c r="G348" s="48">
        <f>'Рейтинговая таблица организаций'!D337</f>
        <v>0</v>
      </c>
      <c r="H348" s="48">
        <f>'Рейтинговая таблица организаций'!E337</f>
        <v>0</v>
      </c>
      <c r="I348" s="47" t="s">
        <v>265</v>
      </c>
      <c r="J348" s="48">
        <f>'Рейтинговая таблица организаций'!F337</f>
        <v>0</v>
      </c>
      <c r="K348" s="48">
        <f>'Рейтинговая таблица организаций'!G337</f>
        <v>0</v>
      </c>
      <c r="L348" s="49" t="str">
        <f>IF('Рейтинговая таблица организаций'!H337&lt;1,"Отсутствуют или не функционируют дистанционные способы взаимодействия",(IF('Рейтинговая таблица организаций'!H337&lt;4,"В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8" s="49">
        <f>'Рейтинговая таблица организаций'!H337</f>
        <v>0</v>
      </c>
      <c r="N348" s="49">
        <f>IF('Рейтинговая таблица организаций'!H337&lt;1,0,(IF('Рейтинговая таблица организаций'!H337&lt;4,30,100)))</f>
        <v>0</v>
      </c>
      <c r="O348" s="49" t="s">
        <v>266</v>
      </c>
      <c r="P348" s="49">
        <f>'Рейтинговая таблица организаций'!I337</f>
        <v>0</v>
      </c>
      <c r="Q348" s="49">
        <f>'Рейтинговая таблица организаций'!J337</f>
        <v>0</v>
      </c>
      <c r="R348" s="49" t="s">
        <v>267</v>
      </c>
      <c r="S348" s="49">
        <f>'Рейтинговая таблица организаций'!K337</f>
        <v>0</v>
      </c>
      <c r="T348" s="49">
        <f>'Рейтинговая таблица организаций'!L337</f>
        <v>0</v>
      </c>
      <c r="U348" s="49" t="str">
        <f>IF('Рейтинговая таблица организаций'!Q337&lt;1,"Отсутствуют комфортные условия",(IF('Рейтинговая таблица организаций'!Q337&lt;5,"Количество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8" s="49">
        <f>'Рейтинговая таблица организаций'!Q337</f>
        <v>0</v>
      </c>
      <c r="W348" s="49">
        <f>IF('Рейтинговая таблица организаций'!Q337&lt;1,0,(IF('Рейтинговая таблица организаций'!Q337&lt;4,20,100)))</f>
        <v>0</v>
      </c>
      <c r="X348" s="49" t="s">
        <v>268</v>
      </c>
      <c r="Y348" s="49">
        <f>'Рейтинговая таблица организаций'!T337</f>
        <v>0</v>
      </c>
      <c r="Z348" s="49">
        <f>'Рейтинговая таблица организаций'!U337</f>
        <v>0</v>
      </c>
      <c r="AA348" s="49" t="str">
        <f>IF('Рейтинговая таблица организаций'!Z337&lt;1,"Отсутствуют условия доступности для инвалидов",(IF('Рейтинговая таблица организаций'!Z337&lt;5,"Количество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8" s="63">
        <f>'Рейтинговая таблица организаций'!Z337</f>
        <v>0</v>
      </c>
      <c r="AC348" s="49">
        <f>IF('Рейтинговая таблица организаций'!Z337&lt;1,0,(IF('Рейтинговая таблица организаций'!Z337&lt;5,20,100)))</f>
        <v>0</v>
      </c>
      <c r="AD348" s="49" t="str">
        <f>IF('Рейтинговая таблица организаций'!AA337&lt;1,"Отсутствуют условия доступности, позволяющие инвалидам получать услуги наравне с другими",(IF('Рейтинговая таблица организаций'!AA337&lt;5,"Количество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8" s="49">
        <f>'Рейтинговая таблица организаций'!AA337</f>
        <v>0</v>
      </c>
      <c r="AF348" s="49">
        <f>IF('Рейтинговая таблица организаций'!AA337&lt;1,0,(IF('Рейтинговая таблица организаций'!AA337&lt;5,20,100)))</f>
        <v>0</v>
      </c>
      <c r="AG348" s="49" t="s">
        <v>269</v>
      </c>
      <c r="AH348" s="49">
        <f>'Рейтинговая таблица организаций'!AB337</f>
        <v>0</v>
      </c>
      <c r="AI348" s="49">
        <f>'Рейтинговая таблица организаций'!AC337</f>
        <v>0</v>
      </c>
      <c r="AJ348" s="49" t="s">
        <v>270</v>
      </c>
      <c r="AK348" s="49">
        <f>'Рейтинговая таблица организаций'!AH337</f>
        <v>0</v>
      </c>
      <c r="AL348" s="49">
        <f>'Рейтинговая таблица организаций'!AI337</f>
        <v>0</v>
      </c>
      <c r="AM348" s="49" t="s">
        <v>271</v>
      </c>
      <c r="AN348" s="49">
        <f>'Рейтинговая таблица организаций'!AJ337</f>
        <v>0</v>
      </c>
      <c r="AO348" s="49">
        <f>'Рейтинговая таблица организаций'!AK337</f>
        <v>0</v>
      </c>
      <c r="AP348" s="49" t="s">
        <v>272</v>
      </c>
      <c r="AQ348" s="49">
        <f>'Рейтинговая таблица организаций'!AL337</f>
        <v>0</v>
      </c>
      <c r="AR348" s="49">
        <f>'Рейтинговая таблица организаций'!AM337</f>
        <v>0</v>
      </c>
      <c r="AS348" s="49" t="s">
        <v>273</v>
      </c>
      <c r="AT348" s="49">
        <f>'Рейтинговая таблица организаций'!AR337</f>
        <v>0</v>
      </c>
      <c r="AU348" s="49">
        <f>'Рейтинговая таблица организаций'!AS337</f>
        <v>0</v>
      </c>
      <c r="AV348" s="49" t="s">
        <v>274</v>
      </c>
      <c r="AW348" s="49">
        <f>'Рейтинговая таблица организаций'!AT337</f>
        <v>0</v>
      </c>
      <c r="AX348" s="49">
        <f>'Рейтинговая таблица организаций'!AU337</f>
        <v>0</v>
      </c>
      <c r="AY348" s="49" t="s">
        <v>275</v>
      </c>
      <c r="AZ348" s="49">
        <f>'Рейтинговая таблица организаций'!AV337</f>
        <v>0</v>
      </c>
      <c r="BA348" s="49">
        <f>'Рейтинговая таблица организаций'!AW337</f>
        <v>0</v>
      </c>
    </row>
    <row r="349" spans="1:53" ht="15.75" x14ac:dyDescent="0.25">
      <c r="A349" s="110">
        <f>Лист1!A337</f>
        <v>0</v>
      </c>
      <c r="B349" s="46">
        <f>'для bus.gov.ru'!B338</f>
        <v>0</v>
      </c>
      <c r="C349" s="46">
        <f>'для bus.gov.ru'!C338</f>
        <v>0</v>
      </c>
      <c r="D349" s="46">
        <f>'для bus.gov.ru'!D338</f>
        <v>0</v>
      </c>
      <c r="E349" s="46">
        <f>'для bus.gov.ru'!E338</f>
        <v>0</v>
      </c>
      <c r="F349" s="47" t="s">
        <v>264</v>
      </c>
      <c r="G349" s="48">
        <f>'Рейтинговая таблица организаций'!D338</f>
        <v>0</v>
      </c>
      <c r="H349" s="48">
        <f>'Рейтинговая таблица организаций'!E338</f>
        <v>0</v>
      </c>
      <c r="I349" s="47" t="s">
        <v>265</v>
      </c>
      <c r="J349" s="48">
        <f>'Рейтинговая таблица организаций'!F338</f>
        <v>0</v>
      </c>
      <c r="K349" s="48">
        <f>'Рейтинговая таблица организаций'!G338</f>
        <v>0</v>
      </c>
      <c r="L349" s="49" t="str">
        <f>IF('Рейтинговая таблица организаций'!H338&lt;1,"Отсутствуют или не функционируют дистанционные способы взаимодействия",(IF('Рейтинговая таблица организаций'!H338&lt;4,"В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49" s="49">
        <f>'Рейтинговая таблица организаций'!H338</f>
        <v>0</v>
      </c>
      <c r="N349" s="49">
        <f>IF('Рейтинговая таблица организаций'!H338&lt;1,0,(IF('Рейтинговая таблица организаций'!H338&lt;4,30,100)))</f>
        <v>0</v>
      </c>
      <c r="O349" s="49" t="s">
        <v>266</v>
      </c>
      <c r="P349" s="49">
        <f>'Рейтинговая таблица организаций'!I338</f>
        <v>0</v>
      </c>
      <c r="Q349" s="49">
        <f>'Рейтинговая таблица организаций'!J338</f>
        <v>0</v>
      </c>
      <c r="R349" s="49" t="s">
        <v>267</v>
      </c>
      <c r="S349" s="49">
        <f>'Рейтинговая таблица организаций'!K338</f>
        <v>0</v>
      </c>
      <c r="T349" s="49">
        <f>'Рейтинговая таблица организаций'!L338</f>
        <v>0</v>
      </c>
      <c r="U349" s="49" t="str">
        <f>IF('Рейтинговая таблица организаций'!Q338&lt;1,"Отсутствуют комфортные условия",(IF('Рейтинговая таблица организаций'!Q338&lt;5,"Количество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49" s="49">
        <f>'Рейтинговая таблица организаций'!Q338</f>
        <v>0</v>
      </c>
      <c r="W349" s="49">
        <f>IF('Рейтинговая таблица организаций'!Q338&lt;1,0,(IF('Рейтинговая таблица организаций'!Q338&lt;4,20,100)))</f>
        <v>0</v>
      </c>
      <c r="X349" s="49" t="s">
        <v>268</v>
      </c>
      <c r="Y349" s="49">
        <f>'Рейтинговая таблица организаций'!T338</f>
        <v>0</v>
      </c>
      <c r="Z349" s="49">
        <f>'Рейтинговая таблица организаций'!U338</f>
        <v>0</v>
      </c>
      <c r="AA349" s="49" t="str">
        <f>IF('Рейтинговая таблица организаций'!Z338&lt;1,"Отсутствуют условия доступности для инвалидов",(IF('Рейтинговая таблица организаций'!Z338&lt;5,"Количество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49" s="63">
        <f>'Рейтинговая таблица организаций'!Z338</f>
        <v>0</v>
      </c>
      <c r="AC349" s="49">
        <f>IF('Рейтинговая таблица организаций'!Z338&lt;1,0,(IF('Рейтинговая таблица организаций'!Z338&lt;5,20,100)))</f>
        <v>0</v>
      </c>
      <c r="AD349" s="49" t="str">
        <f>IF('Рейтинговая таблица организаций'!AA338&lt;1,"Отсутствуют условия доступности, позволяющие инвалидам получать услуги наравне с другими",(IF('Рейтинговая таблица организаций'!AA338&lt;5,"Количество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49" s="49">
        <f>'Рейтинговая таблица организаций'!AA338</f>
        <v>0</v>
      </c>
      <c r="AF349" s="49">
        <f>IF('Рейтинговая таблица организаций'!AA338&lt;1,0,(IF('Рейтинговая таблица организаций'!AA338&lt;5,20,100)))</f>
        <v>0</v>
      </c>
      <c r="AG349" s="49" t="s">
        <v>269</v>
      </c>
      <c r="AH349" s="49">
        <f>'Рейтинговая таблица организаций'!AB338</f>
        <v>0</v>
      </c>
      <c r="AI349" s="49">
        <f>'Рейтинговая таблица организаций'!AC338</f>
        <v>0</v>
      </c>
      <c r="AJ349" s="49" t="s">
        <v>270</v>
      </c>
      <c r="AK349" s="49">
        <f>'Рейтинговая таблица организаций'!AH338</f>
        <v>0</v>
      </c>
      <c r="AL349" s="49">
        <f>'Рейтинговая таблица организаций'!AI338</f>
        <v>0</v>
      </c>
      <c r="AM349" s="49" t="s">
        <v>271</v>
      </c>
      <c r="AN349" s="49">
        <f>'Рейтинговая таблица организаций'!AJ338</f>
        <v>0</v>
      </c>
      <c r="AO349" s="49">
        <f>'Рейтинговая таблица организаций'!AK338</f>
        <v>0</v>
      </c>
      <c r="AP349" s="49" t="s">
        <v>272</v>
      </c>
      <c r="AQ349" s="49">
        <f>'Рейтинговая таблица организаций'!AL338</f>
        <v>0</v>
      </c>
      <c r="AR349" s="49">
        <f>'Рейтинговая таблица организаций'!AM338</f>
        <v>0</v>
      </c>
      <c r="AS349" s="49" t="s">
        <v>273</v>
      </c>
      <c r="AT349" s="49">
        <f>'Рейтинговая таблица организаций'!AR338</f>
        <v>0</v>
      </c>
      <c r="AU349" s="49">
        <f>'Рейтинговая таблица организаций'!AS338</f>
        <v>0</v>
      </c>
      <c r="AV349" s="49" t="s">
        <v>274</v>
      </c>
      <c r="AW349" s="49">
        <f>'Рейтинговая таблица организаций'!AT338</f>
        <v>0</v>
      </c>
      <c r="AX349" s="49">
        <f>'Рейтинговая таблица организаций'!AU338</f>
        <v>0</v>
      </c>
      <c r="AY349" s="49" t="s">
        <v>275</v>
      </c>
      <c r="AZ349" s="49">
        <f>'Рейтинговая таблица организаций'!AV338</f>
        <v>0</v>
      </c>
      <c r="BA349" s="49">
        <f>'Рейтинговая таблица организаций'!AW338</f>
        <v>0</v>
      </c>
    </row>
    <row r="350" spans="1:53" ht="15.75" x14ac:dyDescent="0.25">
      <c r="A350" s="110">
        <f>Лист1!A338</f>
        <v>0</v>
      </c>
      <c r="B350" s="46">
        <f>'для bus.gov.ru'!B339</f>
        <v>0</v>
      </c>
      <c r="C350" s="46">
        <f>'для bus.gov.ru'!C339</f>
        <v>0</v>
      </c>
      <c r="D350" s="46">
        <f>'для bus.gov.ru'!D339</f>
        <v>0</v>
      </c>
      <c r="E350" s="46">
        <f>'для bus.gov.ru'!E339</f>
        <v>0</v>
      </c>
      <c r="F350" s="47" t="s">
        <v>264</v>
      </c>
      <c r="G350" s="48">
        <f>'Рейтинговая таблица организаций'!D339</f>
        <v>0</v>
      </c>
      <c r="H350" s="48">
        <f>'Рейтинговая таблица организаций'!E339</f>
        <v>0</v>
      </c>
      <c r="I350" s="47" t="s">
        <v>265</v>
      </c>
      <c r="J350" s="48">
        <f>'Рейтинговая таблица организаций'!F339</f>
        <v>0</v>
      </c>
      <c r="K350" s="48">
        <f>'Рейтинговая таблица организаций'!G339</f>
        <v>0</v>
      </c>
      <c r="L350" s="49" t="str">
        <f>IF('Рейтинговая таблица организаций'!H339&lt;1,"Отсутствуют или не функционируют дистанционные способы взаимодействия",(IF('Рейтинговая таблица организаций'!H339&lt;4,"В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0" s="49">
        <f>'Рейтинговая таблица организаций'!H339</f>
        <v>0</v>
      </c>
      <c r="N350" s="49">
        <f>IF('Рейтинговая таблица организаций'!H339&lt;1,0,(IF('Рейтинговая таблица организаций'!H339&lt;4,30,100)))</f>
        <v>0</v>
      </c>
      <c r="O350" s="49" t="s">
        <v>266</v>
      </c>
      <c r="P350" s="49">
        <f>'Рейтинговая таблица организаций'!I339</f>
        <v>0</v>
      </c>
      <c r="Q350" s="49">
        <f>'Рейтинговая таблица организаций'!J339</f>
        <v>0</v>
      </c>
      <c r="R350" s="49" t="s">
        <v>267</v>
      </c>
      <c r="S350" s="49">
        <f>'Рейтинговая таблица организаций'!K339</f>
        <v>0</v>
      </c>
      <c r="T350" s="49">
        <f>'Рейтинговая таблица организаций'!L339</f>
        <v>0</v>
      </c>
      <c r="U350" s="49" t="str">
        <f>IF('Рейтинговая таблица организаций'!Q339&lt;1,"Отсутствуют комфортные условия",(IF('Рейтинговая таблица организаций'!Q339&lt;5,"Количество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0" s="49">
        <f>'Рейтинговая таблица организаций'!Q339</f>
        <v>0</v>
      </c>
      <c r="W350" s="49">
        <f>IF('Рейтинговая таблица организаций'!Q339&lt;1,0,(IF('Рейтинговая таблица организаций'!Q339&lt;4,20,100)))</f>
        <v>0</v>
      </c>
      <c r="X350" s="49" t="s">
        <v>268</v>
      </c>
      <c r="Y350" s="49">
        <f>'Рейтинговая таблица организаций'!T339</f>
        <v>0</v>
      </c>
      <c r="Z350" s="49">
        <f>'Рейтинговая таблица организаций'!U339</f>
        <v>0</v>
      </c>
      <c r="AA350" s="49" t="str">
        <f>IF('Рейтинговая таблица организаций'!Z339&lt;1,"Отсутствуют условия доступности для инвалидов",(IF('Рейтинговая таблица организаций'!Z339&lt;5,"Количество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0" s="63">
        <f>'Рейтинговая таблица организаций'!Z339</f>
        <v>0</v>
      </c>
      <c r="AC350" s="49">
        <f>IF('Рейтинговая таблица организаций'!Z339&lt;1,0,(IF('Рейтинговая таблица организаций'!Z339&lt;5,20,100)))</f>
        <v>0</v>
      </c>
      <c r="AD350" s="49" t="str">
        <f>IF('Рейтинговая таблица организаций'!AA339&lt;1,"Отсутствуют условия доступности, позволяющие инвалидам получать услуги наравне с другими",(IF('Рейтинговая таблица организаций'!AA339&lt;5,"Количество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0" s="49">
        <f>'Рейтинговая таблица организаций'!AA339</f>
        <v>0</v>
      </c>
      <c r="AF350" s="49">
        <f>IF('Рейтинговая таблица организаций'!AA339&lt;1,0,(IF('Рейтинговая таблица организаций'!AA339&lt;5,20,100)))</f>
        <v>0</v>
      </c>
      <c r="AG350" s="49" t="s">
        <v>269</v>
      </c>
      <c r="AH350" s="49">
        <f>'Рейтинговая таблица организаций'!AB339</f>
        <v>0</v>
      </c>
      <c r="AI350" s="49">
        <f>'Рейтинговая таблица организаций'!AC339</f>
        <v>0</v>
      </c>
      <c r="AJ350" s="49" t="s">
        <v>270</v>
      </c>
      <c r="AK350" s="49">
        <f>'Рейтинговая таблица организаций'!AH339</f>
        <v>0</v>
      </c>
      <c r="AL350" s="49">
        <f>'Рейтинговая таблица организаций'!AI339</f>
        <v>0</v>
      </c>
      <c r="AM350" s="49" t="s">
        <v>271</v>
      </c>
      <c r="AN350" s="49">
        <f>'Рейтинговая таблица организаций'!AJ339</f>
        <v>0</v>
      </c>
      <c r="AO350" s="49">
        <f>'Рейтинговая таблица организаций'!AK339</f>
        <v>0</v>
      </c>
      <c r="AP350" s="49" t="s">
        <v>272</v>
      </c>
      <c r="AQ350" s="49">
        <f>'Рейтинговая таблица организаций'!AL339</f>
        <v>0</v>
      </c>
      <c r="AR350" s="49">
        <f>'Рейтинговая таблица организаций'!AM339</f>
        <v>0</v>
      </c>
      <c r="AS350" s="49" t="s">
        <v>273</v>
      </c>
      <c r="AT350" s="49">
        <f>'Рейтинговая таблица организаций'!AR339</f>
        <v>0</v>
      </c>
      <c r="AU350" s="49">
        <f>'Рейтинговая таблица организаций'!AS339</f>
        <v>0</v>
      </c>
      <c r="AV350" s="49" t="s">
        <v>274</v>
      </c>
      <c r="AW350" s="49">
        <f>'Рейтинговая таблица организаций'!AT339</f>
        <v>0</v>
      </c>
      <c r="AX350" s="49">
        <f>'Рейтинговая таблица организаций'!AU339</f>
        <v>0</v>
      </c>
      <c r="AY350" s="49" t="s">
        <v>275</v>
      </c>
      <c r="AZ350" s="49">
        <f>'Рейтинговая таблица организаций'!AV339</f>
        <v>0</v>
      </c>
      <c r="BA350" s="49">
        <f>'Рейтинговая таблица организаций'!AW339</f>
        <v>0</v>
      </c>
    </row>
    <row r="351" spans="1:53" ht="15.75" x14ac:dyDescent="0.25">
      <c r="A351" s="110">
        <f>Лист1!A339</f>
        <v>0</v>
      </c>
      <c r="B351" s="46">
        <f>'для bus.gov.ru'!B340</f>
        <v>0</v>
      </c>
      <c r="C351" s="46">
        <f>'для bus.gov.ru'!C340</f>
        <v>0</v>
      </c>
      <c r="D351" s="46">
        <f>'для bus.gov.ru'!D340</f>
        <v>0</v>
      </c>
      <c r="E351" s="46">
        <f>'для bus.gov.ru'!E340</f>
        <v>0</v>
      </c>
      <c r="F351" s="47" t="s">
        <v>264</v>
      </c>
      <c r="G351" s="48">
        <f>'Рейтинговая таблица организаций'!D340</f>
        <v>0</v>
      </c>
      <c r="H351" s="48">
        <f>'Рейтинговая таблица организаций'!E340</f>
        <v>0</v>
      </c>
      <c r="I351" s="47" t="s">
        <v>265</v>
      </c>
      <c r="J351" s="48">
        <f>'Рейтинговая таблица организаций'!F340</f>
        <v>0</v>
      </c>
      <c r="K351" s="48">
        <f>'Рейтинговая таблица организаций'!G340</f>
        <v>0</v>
      </c>
      <c r="L351" s="49" t="str">
        <f>IF('Рейтинговая таблица организаций'!H340&lt;1,"Отсутствуют или не функционируют дистанционные способы взаимодействия",(IF('Рейтинговая таблица организаций'!H340&lt;4,"В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1" s="49">
        <f>'Рейтинговая таблица организаций'!H340</f>
        <v>0</v>
      </c>
      <c r="N351" s="49">
        <f>IF('Рейтинговая таблица организаций'!H340&lt;1,0,(IF('Рейтинговая таблица организаций'!H340&lt;4,30,100)))</f>
        <v>0</v>
      </c>
      <c r="O351" s="49" t="s">
        <v>266</v>
      </c>
      <c r="P351" s="49">
        <f>'Рейтинговая таблица организаций'!I340</f>
        <v>0</v>
      </c>
      <c r="Q351" s="49">
        <f>'Рейтинговая таблица организаций'!J340</f>
        <v>0</v>
      </c>
      <c r="R351" s="49" t="s">
        <v>267</v>
      </c>
      <c r="S351" s="49">
        <f>'Рейтинговая таблица организаций'!K340</f>
        <v>0</v>
      </c>
      <c r="T351" s="49">
        <f>'Рейтинговая таблица организаций'!L340</f>
        <v>0</v>
      </c>
      <c r="U351" s="49" t="str">
        <f>IF('Рейтинговая таблица организаций'!Q340&lt;1,"Отсутствуют комфортные условия",(IF('Рейтинговая таблица организаций'!Q340&lt;5,"Количество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1" s="49">
        <f>'Рейтинговая таблица организаций'!Q340</f>
        <v>0</v>
      </c>
      <c r="W351" s="49">
        <f>IF('Рейтинговая таблица организаций'!Q340&lt;1,0,(IF('Рейтинговая таблица организаций'!Q340&lt;4,20,100)))</f>
        <v>0</v>
      </c>
      <c r="X351" s="49" t="s">
        <v>268</v>
      </c>
      <c r="Y351" s="49">
        <f>'Рейтинговая таблица организаций'!T340</f>
        <v>0</v>
      </c>
      <c r="Z351" s="49">
        <f>'Рейтинговая таблица организаций'!U340</f>
        <v>0</v>
      </c>
      <c r="AA351" s="49" t="str">
        <f>IF('Рейтинговая таблица организаций'!Z340&lt;1,"Отсутствуют условия доступности для инвалидов",(IF('Рейтинговая таблица организаций'!Z340&lt;5,"Количество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1" s="63">
        <f>'Рейтинговая таблица организаций'!Z340</f>
        <v>0</v>
      </c>
      <c r="AC351" s="49">
        <f>IF('Рейтинговая таблица организаций'!Z340&lt;1,0,(IF('Рейтинговая таблица организаций'!Z340&lt;5,20,100)))</f>
        <v>0</v>
      </c>
      <c r="AD351" s="49" t="str">
        <f>IF('Рейтинговая таблица организаций'!AA340&lt;1,"Отсутствуют условия доступности, позволяющие инвалидам получать услуги наравне с другими",(IF('Рейтинговая таблица организаций'!AA340&lt;5,"Количество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1" s="49">
        <f>'Рейтинговая таблица организаций'!AA340</f>
        <v>0</v>
      </c>
      <c r="AF351" s="49">
        <f>IF('Рейтинговая таблица организаций'!AA340&lt;1,0,(IF('Рейтинговая таблица организаций'!AA340&lt;5,20,100)))</f>
        <v>0</v>
      </c>
      <c r="AG351" s="49" t="s">
        <v>269</v>
      </c>
      <c r="AH351" s="49">
        <f>'Рейтинговая таблица организаций'!AB340</f>
        <v>0</v>
      </c>
      <c r="AI351" s="49">
        <f>'Рейтинговая таблица организаций'!AC340</f>
        <v>0</v>
      </c>
      <c r="AJ351" s="49" t="s">
        <v>270</v>
      </c>
      <c r="AK351" s="49">
        <f>'Рейтинговая таблица организаций'!AH340</f>
        <v>0</v>
      </c>
      <c r="AL351" s="49">
        <f>'Рейтинговая таблица организаций'!AI340</f>
        <v>0</v>
      </c>
      <c r="AM351" s="49" t="s">
        <v>271</v>
      </c>
      <c r="AN351" s="49">
        <f>'Рейтинговая таблица организаций'!AJ340</f>
        <v>0</v>
      </c>
      <c r="AO351" s="49">
        <f>'Рейтинговая таблица организаций'!AK340</f>
        <v>0</v>
      </c>
      <c r="AP351" s="49" t="s">
        <v>272</v>
      </c>
      <c r="AQ351" s="49">
        <f>'Рейтинговая таблица организаций'!AL340</f>
        <v>0</v>
      </c>
      <c r="AR351" s="49">
        <f>'Рейтинговая таблица организаций'!AM340</f>
        <v>0</v>
      </c>
      <c r="AS351" s="49" t="s">
        <v>273</v>
      </c>
      <c r="AT351" s="49">
        <f>'Рейтинговая таблица организаций'!AR340</f>
        <v>0</v>
      </c>
      <c r="AU351" s="49">
        <f>'Рейтинговая таблица организаций'!AS340</f>
        <v>0</v>
      </c>
      <c r="AV351" s="49" t="s">
        <v>274</v>
      </c>
      <c r="AW351" s="49">
        <f>'Рейтинговая таблица организаций'!AT340</f>
        <v>0</v>
      </c>
      <c r="AX351" s="49">
        <f>'Рейтинговая таблица организаций'!AU340</f>
        <v>0</v>
      </c>
      <c r="AY351" s="49" t="s">
        <v>275</v>
      </c>
      <c r="AZ351" s="49">
        <f>'Рейтинговая таблица организаций'!AV340</f>
        <v>0</v>
      </c>
      <c r="BA351" s="49">
        <f>'Рейтинговая таблица организаций'!AW340</f>
        <v>0</v>
      </c>
    </row>
    <row r="352" spans="1:53" ht="15.75" x14ac:dyDescent="0.25">
      <c r="A352" s="110">
        <f>Лист1!A340</f>
        <v>0</v>
      </c>
      <c r="B352" s="46">
        <f>'для bus.gov.ru'!B341</f>
        <v>0</v>
      </c>
      <c r="C352" s="46">
        <f>'для bus.gov.ru'!C341</f>
        <v>0</v>
      </c>
      <c r="D352" s="46">
        <f>'для bus.gov.ru'!D341</f>
        <v>0</v>
      </c>
      <c r="E352" s="46">
        <f>'для bus.gov.ru'!E341</f>
        <v>0</v>
      </c>
      <c r="F352" s="47" t="s">
        <v>264</v>
      </c>
      <c r="G352" s="48">
        <f>'Рейтинговая таблица организаций'!D341</f>
        <v>0</v>
      </c>
      <c r="H352" s="48">
        <f>'Рейтинговая таблица организаций'!E341</f>
        <v>0</v>
      </c>
      <c r="I352" s="47" t="s">
        <v>265</v>
      </c>
      <c r="J352" s="48">
        <f>'Рейтинговая таблица организаций'!F341</f>
        <v>0</v>
      </c>
      <c r="K352" s="48">
        <f>'Рейтинговая таблица организаций'!G341</f>
        <v>0</v>
      </c>
      <c r="L352" s="49" t="str">
        <f>IF('Рейтинговая таблица организаций'!H341&lt;1,"Отсутствуют или не функционируют дистанционные способы взаимодействия",(IF('Рейтинговая таблица организаций'!H341&lt;4,"В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2" s="49">
        <f>'Рейтинговая таблица организаций'!H341</f>
        <v>0</v>
      </c>
      <c r="N352" s="49">
        <f>IF('Рейтинговая таблица организаций'!H341&lt;1,0,(IF('Рейтинговая таблица организаций'!H341&lt;4,30,100)))</f>
        <v>0</v>
      </c>
      <c r="O352" s="49" t="s">
        <v>266</v>
      </c>
      <c r="P352" s="49">
        <f>'Рейтинговая таблица организаций'!I341</f>
        <v>0</v>
      </c>
      <c r="Q352" s="49">
        <f>'Рейтинговая таблица организаций'!J341</f>
        <v>0</v>
      </c>
      <c r="R352" s="49" t="s">
        <v>267</v>
      </c>
      <c r="S352" s="49">
        <f>'Рейтинговая таблица организаций'!K341</f>
        <v>0</v>
      </c>
      <c r="T352" s="49">
        <f>'Рейтинговая таблица организаций'!L341</f>
        <v>0</v>
      </c>
      <c r="U352" s="49" t="str">
        <f>IF('Рейтинговая таблица организаций'!Q341&lt;1,"Отсутствуют комфортные условия",(IF('Рейтинговая таблица организаций'!Q341&lt;5,"Количество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2" s="49">
        <f>'Рейтинговая таблица организаций'!Q341</f>
        <v>0</v>
      </c>
      <c r="W352" s="49">
        <f>IF('Рейтинговая таблица организаций'!Q341&lt;1,0,(IF('Рейтинговая таблица организаций'!Q341&lt;4,20,100)))</f>
        <v>0</v>
      </c>
      <c r="X352" s="49" t="s">
        <v>268</v>
      </c>
      <c r="Y352" s="49">
        <f>'Рейтинговая таблица организаций'!T341</f>
        <v>0</v>
      </c>
      <c r="Z352" s="49">
        <f>'Рейтинговая таблица организаций'!U341</f>
        <v>0</v>
      </c>
      <c r="AA352" s="49" t="str">
        <f>IF('Рейтинговая таблица организаций'!Z341&lt;1,"Отсутствуют условия доступности для инвалидов",(IF('Рейтинговая таблица организаций'!Z341&lt;5,"Количество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2" s="63">
        <f>'Рейтинговая таблица организаций'!Z341</f>
        <v>0</v>
      </c>
      <c r="AC352" s="49">
        <f>IF('Рейтинговая таблица организаций'!Z341&lt;1,0,(IF('Рейтинговая таблица организаций'!Z341&lt;5,20,100)))</f>
        <v>0</v>
      </c>
      <c r="AD352" s="49" t="str">
        <f>IF('Рейтинговая таблица организаций'!AA341&lt;1,"Отсутствуют условия доступности, позволяющие инвалидам получать услуги наравне с другими",(IF('Рейтинговая таблица организаций'!AA341&lt;5,"Количество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2" s="49">
        <f>'Рейтинговая таблица организаций'!AA341</f>
        <v>0</v>
      </c>
      <c r="AF352" s="49">
        <f>IF('Рейтинговая таблица организаций'!AA341&lt;1,0,(IF('Рейтинговая таблица организаций'!AA341&lt;5,20,100)))</f>
        <v>0</v>
      </c>
      <c r="AG352" s="49" t="s">
        <v>269</v>
      </c>
      <c r="AH352" s="49">
        <f>'Рейтинговая таблица организаций'!AB341</f>
        <v>0</v>
      </c>
      <c r="AI352" s="49">
        <f>'Рейтинговая таблица организаций'!AC341</f>
        <v>0</v>
      </c>
      <c r="AJ352" s="49" t="s">
        <v>270</v>
      </c>
      <c r="AK352" s="49">
        <f>'Рейтинговая таблица организаций'!AH341</f>
        <v>0</v>
      </c>
      <c r="AL352" s="49">
        <f>'Рейтинговая таблица организаций'!AI341</f>
        <v>0</v>
      </c>
      <c r="AM352" s="49" t="s">
        <v>271</v>
      </c>
      <c r="AN352" s="49">
        <f>'Рейтинговая таблица организаций'!AJ341</f>
        <v>0</v>
      </c>
      <c r="AO352" s="49">
        <f>'Рейтинговая таблица организаций'!AK341</f>
        <v>0</v>
      </c>
      <c r="AP352" s="49" t="s">
        <v>272</v>
      </c>
      <c r="AQ352" s="49">
        <f>'Рейтинговая таблица организаций'!AL341</f>
        <v>0</v>
      </c>
      <c r="AR352" s="49">
        <f>'Рейтинговая таблица организаций'!AM341</f>
        <v>0</v>
      </c>
      <c r="AS352" s="49" t="s">
        <v>273</v>
      </c>
      <c r="AT352" s="49">
        <f>'Рейтинговая таблица организаций'!AR341</f>
        <v>0</v>
      </c>
      <c r="AU352" s="49">
        <f>'Рейтинговая таблица организаций'!AS341</f>
        <v>0</v>
      </c>
      <c r="AV352" s="49" t="s">
        <v>274</v>
      </c>
      <c r="AW352" s="49">
        <f>'Рейтинговая таблица организаций'!AT341</f>
        <v>0</v>
      </c>
      <c r="AX352" s="49">
        <f>'Рейтинговая таблица организаций'!AU341</f>
        <v>0</v>
      </c>
      <c r="AY352" s="49" t="s">
        <v>275</v>
      </c>
      <c r="AZ352" s="49">
        <f>'Рейтинговая таблица организаций'!AV341</f>
        <v>0</v>
      </c>
      <c r="BA352" s="49">
        <f>'Рейтинговая таблица организаций'!AW341</f>
        <v>0</v>
      </c>
    </row>
    <row r="353" spans="1:53" ht="15.75" x14ac:dyDescent="0.25">
      <c r="A353" s="110">
        <f>Лист1!A341</f>
        <v>0</v>
      </c>
      <c r="B353" s="46">
        <f>'для bus.gov.ru'!B342</f>
        <v>0</v>
      </c>
      <c r="C353" s="46">
        <f>'для bus.gov.ru'!C342</f>
        <v>0</v>
      </c>
      <c r="D353" s="46">
        <f>'для bus.gov.ru'!D342</f>
        <v>0</v>
      </c>
      <c r="E353" s="46">
        <f>'для bus.gov.ru'!E342</f>
        <v>0</v>
      </c>
      <c r="F353" s="47" t="s">
        <v>264</v>
      </c>
      <c r="G353" s="48">
        <f>'Рейтинговая таблица организаций'!D342</f>
        <v>0</v>
      </c>
      <c r="H353" s="48">
        <f>'Рейтинговая таблица организаций'!E342</f>
        <v>0</v>
      </c>
      <c r="I353" s="47" t="s">
        <v>265</v>
      </c>
      <c r="J353" s="48">
        <f>'Рейтинговая таблица организаций'!F342</f>
        <v>0</v>
      </c>
      <c r="K353" s="48">
        <f>'Рейтинговая таблица организаций'!G342</f>
        <v>0</v>
      </c>
      <c r="L353" s="49" t="str">
        <f>IF('Рейтинговая таблица организаций'!H342&lt;1,"Отсутствуют или не функционируют дистанционные способы взаимодействия",(IF('Рейтинговая таблица организаций'!H342&lt;4,"В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3" s="49">
        <f>'Рейтинговая таблица организаций'!H342</f>
        <v>0</v>
      </c>
      <c r="N353" s="49">
        <f>IF('Рейтинговая таблица организаций'!H342&lt;1,0,(IF('Рейтинговая таблица организаций'!H342&lt;4,30,100)))</f>
        <v>0</v>
      </c>
      <c r="O353" s="49" t="s">
        <v>266</v>
      </c>
      <c r="P353" s="49">
        <f>'Рейтинговая таблица организаций'!I342</f>
        <v>0</v>
      </c>
      <c r="Q353" s="49">
        <f>'Рейтинговая таблица организаций'!J342</f>
        <v>0</v>
      </c>
      <c r="R353" s="49" t="s">
        <v>267</v>
      </c>
      <c r="S353" s="49">
        <f>'Рейтинговая таблица организаций'!K342</f>
        <v>0</v>
      </c>
      <c r="T353" s="49">
        <f>'Рейтинговая таблица организаций'!L342</f>
        <v>0</v>
      </c>
      <c r="U353" s="49" t="str">
        <f>IF('Рейтинговая таблица организаций'!Q342&lt;1,"Отсутствуют комфортные условия",(IF('Рейтинговая таблица организаций'!Q342&lt;5,"Количество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3" s="49">
        <f>'Рейтинговая таблица организаций'!Q342</f>
        <v>0</v>
      </c>
      <c r="W353" s="49">
        <f>IF('Рейтинговая таблица организаций'!Q342&lt;1,0,(IF('Рейтинговая таблица организаций'!Q342&lt;4,20,100)))</f>
        <v>0</v>
      </c>
      <c r="X353" s="49" t="s">
        <v>268</v>
      </c>
      <c r="Y353" s="49">
        <f>'Рейтинговая таблица организаций'!T342</f>
        <v>0</v>
      </c>
      <c r="Z353" s="49">
        <f>'Рейтинговая таблица организаций'!U342</f>
        <v>0</v>
      </c>
      <c r="AA353" s="49" t="str">
        <f>IF('Рейтинговая таблица организаций'!Z342&lt;1,"Отсутствуют условия доступности для инвалидов",(IF('Рейтинговая таблица организаций'!Z342&lt;5,"Количество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3" s="63">
        <f>'Рейтинговая таблица организаций'!Z342</f>
        <v>0</v>
      </c>
      <c r="AC353" s="49">
        <f>IF('Рейтинговая таблица организаций'!Z342&lt;1,0,(IF('Рейтинговая таблица организаций'!Z342&lt;5,20,100)))</f>
        <v>0</v>
      </c>
      <c r="AD353" s="49" t="str">
        <f>IF('Рейтинговая таблица организаций'!AA342&lt;1,"Отсутствуют условия доступности, позволяющие инвалидам получать услуги наравне с другими",(IF('Рейтинговая таблица организаций'!AA342&lt;5,"Количество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3" s="49">
        <f>'Рейтинговая таблица организаций'!AA342</f>
        <v>0</v>
      </c>
      <c r="AF353" s="49">
        <f>IF('Рейтинговая таблица организаций'!AA342&lt;1,0,(IF('Рейтинговая таблица организаций'!AA342&lt;5,20,100)))</f>
        <v>0</v>
      </c>
      <c r="AG353" s="49" t="s">
        <v>269</v>
      </c>
      <c r="AH353" s="49">
        <f>'Рейтинговая таблица организаций'!AB342</f>
        <v>0</v>
      </c>
      <c r="AI353" s="49">
        <f>'Рейтинговая таблица организаций'!AC342</f>
        <v>0</v>
      </c>
      <c r="AJ353" s="49" t="s">
        <v>270</v>
      </c>
      <c r="AK353" s="49">
        <f>'Рейтинговая таблица организаций'!AH342</f>
        <v>0</v>
      </c>
      <c r="AL353" s="49">
        <f>'Рейтинговая таблица организаций'!AI342</f>
        <v>0</v>
      </c>
      <c r="AM353" s="49" t="s">
        <v>271</v>
      </c>
      <c r="AN353" s="49">
        <f>'Рейтинговая таблица организаций'!AJ342</f>
        <v>0</v>
      </c>
      <c r="AO353" s="49">
        <f>'Рейтинговая таблица организаций'!AK342</f>
        <v>0</v>
      </c>
      <c r="AP353" s="49" t="s">
        <v>272</v>
      </c>
      <c r="AQ353" s="49">
        <f>'Рейтинговая таблица организаций'!AL342</f>
        <v>0</v>
      </c>
      <c r="AR353" s="49">
        <f>'Рейтинговая таблица организаций'!AM342</f>
        <v>0</v>
      </c>
      <c r="AS353" s="49" t="s">
        <v>273</v>
      </c>
      <c r="AT353" s="49">
        <f>'Рейтинговая таблица организаций'!AR342</f>
        <v>0</v>
      </c>
      <c r="AU353" s="49">
        <f>'Рейтинговая таблица организаций'!AS342</f>
        <v>0</v>
      </c>
      <c r="AV353" s="49" t="s">
        <v>274</v>
      </c>
      <c r="AW353" s="49">
        <f>'Рейтинговая таблица организаций'!AT342</f>
        <v>0</v>
      </c>
      <c r="AX353" s="49">
        <f>'Рейтинговая таблица организаций'!AU342</f>
        <v>0</v>
      </c>
      <c r="AY353" s="49" t="s">
        <v>275</v>
      </c>
      <c r="AZ353" s="49">
        <f>'Рейтинговая таблица организаций'!AV342</f>
        <v>0</v>
      </c>
      <c r="BA353" s="49">
        <f>'Рейтинговая таблица организаций'!AW342</f>
        <v>0</v>
      </c>
    </row>
    <row r="354" spans="1:53" ht="15.75" x14ac:dyDescent="0.25">
      <c r="A354" s="110">
        <f>Лист1!A342</f>
        <v>0</v>
      </c>
      <c r="B354" s="46">
        <f>'для bus.gov.ru'!B343</f>
        <v>0</v>
      </c>
      <c r="C354" s="46">
        <f>'для bus.gov.ru'!C343</f>
        <v>0</v>
      </c>
      <c r="D354" s="46">
        <f>'для bus.gov.ru'!D343</f>
        <v>0</v>
      </c>
      <c r="E354" s="46">
        <f>'для bus.gov.ru'!E343</f>
        <v>0</v>
      </c>
      <c r="F354" s="47" t="s">
        <v>264</v>
      </c>
      <c r="G354" s="48">
        <f>'Рейтинговая таблица организаций'!D343</f>
        <v>0</v>
      </c>
      <c r="H354" s="48">
        <f>'Рейтинговая таблица организаций'!E343</f>
        <v>0</v>
      </c>
      <c r="I354" s="47" t="s">
        <v>265</v>
      </c>
      <c r="J354" s="48">
        <f>'Рейтинговая таблица организаций'!F343</f>
        <v>0</v>
      </c>
      <c r="K354" s="48">
        <f>'Рейтинговая таблица организаций'!G343</f>
        <v>0</v>
      </c>
      <c r="L354" s="49" t="str">
        <f>IF('Рейтинговая таблица организаций'!H343&lt;1,"Отсутствуют или не функционируют дистанционные способы взаимодействия",(IF('Рейтинговая таблица организаций'!H343&lt;4,"В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4" s="49">
        <f>'Рейтинговая таблица организаций'!H343</f>
        <v>0</v>
      </c>
      <c r="N354" s="49">
        <f>IF('Рейтинговая таблица организаций'!H343&lt;1,0,(IF('Рейтинговая таблица организаций'!H343&lt;4,30,100)))</f>
        <v>0</v>
      </c>
      <c r="O354" s="49" t="s">
        <v>266</v>
      </c>
      <c r="P354" s="49">
        <f>'Рейтинговая таблица организаций'!I343</f>
        <v>0</v>
      </c>
      <c r="Q354" s="49">
        <f>'Рейтинговая таблица организаций'!J343</f>
        <v>0</v>
      </c>
      <c r="R354" s="49" t="s">
        <v>267</v>
      </c>
      <c r="S354" s="49">
        <f>'Рейтинговая таблица организаций'!K343</f>
        <v>0</v>
      </c>
      <c r="T354" s="49">
        <f>'Рейтинговая таблица организаций'!L343</f>
        <v>0</v>
      </c>
      <c r="U354" s="49" t="str">
        <f>IF('Рейтинговая таблица организаций'!Q343&lt;1,"Отсутствуют комфортные условия",(IF('Рейтинговая таблица организаций'!Q343&lt;5,"Количество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4" s="49">
        <f>'Рейтинговая таблица организаций'!Q343</f>
        <v>0</v>
      </c>
      <c r="W354" s="49">
        <f>IF('Рейтинговая таблица организаций'!Q343&lt;1,0,(IF('Рейтинговая таблица организаций'!Q343&lt;4,20,100)))</f>
        <v>0</v>
      </c>
      <c r="X354" s="49" t="s">
        <v>268</v>
      </c>
      <c r="Y354" s="49">
        <f>'Рейтинговая таблица организаций'!T343</f>
        <v>0</v>
      </c>
      <c r="Z354" s="49">
        <f>'Рейтинговая таблица организаций'!U343</f>
        <v>0</v>
      </c>
      <c r="AA354" s="49" t="str">
        <f>IF('Рейтинговая таблица организаций'!Z343&lt;1,"Отсутствуют условия доступности для инвалидов",(IF('Рейтинговая таблица организаций'!Z343&lt;5,"Количество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4" s="63">
        <f>'Рейтинговая таблица организаций'!Z343</f>
        <v>0</v>
      </c>
      <c r="AC354" s="49">
        <f>IF('Рейтинговая таблица организаций'!Z343&lt;1,0,(IF('Рейтинговая таблица организаций'!Z343&lt;5,20,100)))</f>
        <v>0</v>
      </c>
      <c r="AD354" s="49" t="str">
        <f>IF('Рейтинговая таблица организаций'!AA343&lt;1,"Отсутствуют условия доступности, позволяющие инвалидам получать услуги наравне с другими",(IF('Рейтинговая таблица организаций'!AA343&lt;5,"Количество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4" s="49">
        <f>'Рейтинговая таблица организаций'!AA343</f>
        <v>0</v>
      </c>
      <c r="AF354" s="49">
        <f>IF('Рейтинговая таблица организаций'!AA343&lt;1,0,(IF('Рейтинговая таблица организаций'!AA343&lt;5,20,100)))</f>
        <v>0</v>
      </c>
      <c r="AG354" s="49" t="s">
        <v>269</v>
      </c>
      <c r="AH354" s="49">
        <f>'Рейтинговая таблица организаций'!AB343</f>
        <v>0</v>
      </c>
      <c r="AI354" s="49">
        <f>'Рейтинговая таблица организаций'!AC343</f>
        <v>0</v>
      </c>
      <c r="AJ354" s="49" t="s">
        <v>270</v>
      </c>
      <c r="AK354" s="49">
        <f>'Рейтинговая таблица организаций'!AH343</f>
        <v>0</v>
      </c>
      <c r="AL354" s="49">
        <f>'Рейтинговая таблица организаций'!AI343</f>
        <v>0</v>
      </c>
      <c r="AM354" s="49" t="s">
        <v>271</v>
      </c>
      <c r="AN354" s="49">
        <f>'Рейтинговая таблица организаций'!AJ343</f>
        <v>0</v>
      </c>
      <c r="AO354" s="49">
        <f>'Рейтинговая таблица организаций'!AK343</f>
        <v>0</v>
      </c>
      <c r="AP354" s="49" t="s">
        <v>272</v>
      </c>
      <c r="AQ354" s="49">
        <f>'Рейтинговая таблица организаций'!AL343</f>
        <v>0</v>
      </c>
      <c r="AR354" s="49">
        <f>'Рейтинговая таблица организаций'!AM343</f>
        <v>0</v>
      </c>
      <c r="AS354" s="49" t="s">
        <v>273</v>
      </c>
      <c r="AT354" s="49">
        <f>'Рейтинговая таблица организаций'!AR343</f>
        <v>0</v>
      </c>
      <c r="AU354" s="49">
        <f>'Рейтинговая таблица организаций'!AS343</f>
        <v>0</v>
      </c>
      <c r="AV354" s="49" t="s">
        <v>274</v>
      </c>
      <c r="AW354" s="49">
        <f>'Рейтинговая таблица организаций'!AT343</f>
        <v>0</v>
      </c>
      <c r="AX354" s="49">
        <f>'Рейтинговая таблица организаций'!AU343</f>
        <v>0</v>
      </c>
      <c r="AY354" s="49" t="s">
        <v>275</v>
      </c>
      <c r="AZ354" s="49">
        <f>'Рейтинговая таблица организаций'!AV343</f>
        <v>0</v>
      </c>
      <c r="BA354" s="49">
        <f>'Рейтинговая таблица организаций'!AW343</f>
        <v>0</v>
      </c>
    </row>
    <row r="355" spans="1:53" ht="15.75" x14ac:dyDescent="0.25">
      <c r="A355" s="110">
        <f>Лист1!A343</f>
        <v>0</v>
      </c>
      <c r="B355" s="46">
        <f>'для bus.gov.ru'!B344</f>
        <v>0</v>
      </c>
      <c r="C355" s="46">
        <f>'для bus.gov.ru'!C344</f>
        <v>0</v>
      </c>
      <c r="D355" s="46">
        <f>'для bus.gov.ru'!D344</f>
        <v>0</v>
      </c>
      <c r="E355" s="46">
        <f>'для bus.gov.ru'!E344</f>
        <v>0</v>
      </c>
      <c r="F355" s="47" t="s">
        <v>264</v>
      </c>
      <c r="G355" s="48">
        <f>'Рейтинговая таблица организаций'!D344</f>
        <v>0</v>
      </c>
      <c r="H355" s="48">
        <f>'Рейтинговая таблица организаций'!E344</f>
        <v>0</v>
      </c>
      <c r="I355" s="47" t="s">
        <v>265</v>
      </c>
      <c r="J355" s="48">
        <f>'Рейтинговая таблица организаций'!F344</f>
        <v>0</v>
      </c>
      <c r="K355" s="48">
        <f>'Рейтинговая таблица организаций'!G344</f>
        <v>0</v>
      </c>
      <c r="L355" s="49" t="str">
        <f>IF('Рейтинговая таблица организаций'!H344&lt;1,"Отсутствуют или не функционируют дистанционные способы взаимодействия",(IF('Рейтинговая таблица организаций'!H344&lt;4,"В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5" s="49">
        <f>'Рейтинговая таблица организаций'!H344</f>
        <v>0</v>
      </c>
      <c r="N355" s="49">
        <f>IF('Рейтинговая таблица организаций'!H344&lt;1,0,(IF('Рейтинговая таблица организаций'!H344&lt;4,30,100)))</f>
        <v>0</v>
      </c>
      <c r="O355" s="49" t="s">
        <v>266</v>
      </c>
      <c r="P355" s="49">
        <f>'Рейтинговая таблица организаций'!I344</f>
        <v>0</v>
      </c>
      <c r="Q355" s="49">
        <f>'Рейтинговая таблица организаций'!J344</f>
        <v>0</v>
      </c>
      <c r="R355" s="49" t="s">
        <v>267</v>
      </c>
      <c r="S355" s="49">
        <f>'Рейтинговая таблица организаций'!K344</f>
        <v>0</v>
      </c>
      <c r="T355" s="49">
        <f>'Рейтинговая таблица организаций'!L344</f>
        <v>0</v>
      </c>
      <c r="U355" s="49" t="str">
        <f>IF('Рейтинговая таблица организаций'!Q344&lt;1,"Отсутствуют комфортные условия",(IF('Рейтинговая таблица организаций'!Q344&lt;5,"Количество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5" s="49">
        <f>'Рейтинговая таблица организаций'!Q344</f>
        <v>0</v>
      </c>
      <c r="W355" s="49">
        <f>IF('Рейтинговая таблица организаций'!Q344&lt;1,0,(IF('Рейтинговая таблица организаций'!Q344&lt;4,20,100)))</f>
        <v>0</v>
      </c>
      <c r="X355" s="49" t="s">
        <v>268</v>
      </c>
      <c r="Y355" s="49">
        <f>'Рейтинговая таблица организаций'!T344</f>
        <v>0</v>
      </c>
      <c r="Z355" s="49">
        <f>'Рейтинговая таблица организаций'!U344</f>
        <v>0</v>
      </c>
      <c r="AA355" s="49" t="str">
        <f>IF('Рейтинговая таблица организаций'!Z344&lt;1,"Отсутствуют условия доступности для инвалидов",(IF('Рейтинговая таблица организаций'!Z344&lt;5,"Количество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5" s="63">
        <f>'Рейтинговая таблица организаций'!Z344</f>
        <v>0</v>
      </c>
      <c r="AC355" s="49">
        <f>IF('Рейтинговая таблица организаций'!Z344&lt;1,0,(IF('Рейтинговая таблица организаций'!Z344&lt;5,20,100)))</f>
        <v>0</v>
      </c>
      <c r="AD355" s="49" t="str">
        <f>IF('Рейтинговая таблица организаций'!AA344&lt;1,"Отсутствуют условия доступности, позволяющие инвалидам получать услуги наравне с другими",(IF('Рейтинговая таблица организаций'!AA344&lt;5,"Количество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5" s="49">
        <f>'Рейтинговая таблица организаций'!AA344</f>
        <v>0</v>
      </c>
      <c r="AF355" s="49">
        <f>IF('Рейтинговая таблица организаций'!AA344&lt;1,0,(IF('Рейтинговая таблица организаций'!AA344&lt;5,20,100)))</f>
        <v>0</v>
      </c>
      <c r="AG355" s="49" t="s">
        <v>269</v>
      </c>
      <c r="AH355" s="49">
        <f>'Рейтинговая таблица организаций'!AB344</f>
        <v>0</v>
      </c>
      <c r="AI355" s="49">
        <f>'Рейтинговая таблица организаций'!AC344</f>
        <v>0</v>
      </c>
      <c r="AJ355" s="49" t="s">
        <v>270</v>
      </c>
      <c r="AK355" s="49">
        <f>'Рейтинговая таблица организаций'!AH344</f>
        <v>0</v>
      </c>
      <c r="AL355" s="49">
        <f>'Рейтинговая таблица организаций'!AI344</f>
        <v>0</v>
      </c>
      <c r="AM355" s="49" t="s">
        <v>271</v>
      </c>
      <c r="AN355" s="49">
        <f>'Рейтинговая таблица организаций'!AJ344</f>
        <v>0</v>
      </c>
      <c r="AO355" s="49">
        <f>'Рейтинговая таблица организаций'!AK344</f>
        <v>0</v>
      </c>
      <c r="AP355" s="49" t="s">
        <v>272</v>
      </c>
      <c r="AQ355" s="49">
        <f>'Рейтинговая таблица организаций'!AL344</f>
        <v>0</v>
      </c>
      <c r="AR355" s="49">
        <f>'Рейтинговая таблица организаций'!AM344</f>
        <v>0</v>
      </c>
      <c r="AS355" s="49" t="s">
        <v>273</v>
      </c>
      <c r="AT355" s="49">
        <f>'Рейтинговая таблица организаций'!AR344</f>
        <v>0</v>
      </c>
      <c r="AU355" s="49">
        <f>'Рейтинговая таблица организаций'!AS344</f>
        <v>0</v>
      </c>
      <c r="AV355" s="49" t="s">
        <v>274</v>
      </c>
      <c r="AW355" s="49">
        <f>'Рейтинговая таблица организаций'!AT344</f>
        <v>0</v>
      </c>
      <c r="AX355" s="49">
        <f>'Рейтинговая таблица организаций'!AU344</f>
        <v>0</v>
      </c>
      <c r="AY355" s="49" t="s">
        <v>275</v>
      </c>
      <c r="AZ355" s="49">
        <f>'Рейтинговая таблица организаций'!AV344</f>
        <v>0</v>
      </c>
      <c r="BA355" s="49">
        <f>'Рейтинговая таблица организаций'!AW344</f>
        <v>0</v>
      </c>
    </row>
    <row r="356" spans="1:53" ht="15.75" x14ac:dyDescent="0.25">
      <c r="A356" s="110">
        <f>Лист1!A344</f>
        <v>0</v>
      </c>
      <c r="B356" s="46">
        <f>'для bus.gov.ru'!B345</f>
        <v>0</v>
      </c>
      <c r="C356" s="46">
        <f>'для bus.gov.ru'!C345</f>
        <v>0</v>
      </c>
      <c r="D356" s="46">
        <f>'для bus.gov.ru'!D345</f>
        <v>0</v>
      </c>
      <c r="E356" s="46">
        <f>'для bus.gov.ru'!E345</f>
        <v>0</v>
      </c>
      <c r="F356" s="47" t="s">
        <v>264</v>
      </c>
      <c r="G356" s="48">
        <f>'Рейтинговая таблица организаций'!D345</f>
        <v>0</v>
      </c>
      <c r="H356" s="48">
        <f>'Рейтинговая таблица организаций'!E345</f>
        <v>0</v>
      </c>
      <c r="I356" s="47" t="s">
        <v>265</v>
      </c>
      <c r="J356" s="48">
        <f>'Рейтинговая таблица организаций'!F345</f>
        <v>0</v>
      </c>
      <c r="K356" s="48">
        <f>'Рейтинговая таблица организаций'!G345</f>
        <v>0</v>
      </c>
      <c r="L356" s="49" t="str">
        <f>IF('Рейтинговая таблица организаций'!H345&lt;1,"Отсутствуют или не функционируют дистанционные способы взаимодействия",(IF('Рейтинговая таблица организаций'!H345&lt;4,"В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6" s="49">
        <f>'Рейтинговая таблица организаций'!H345</f>
        <v>0</v>
      </c>
      <c r="N356" s="49">
        <f>IF('Рейтинговая таблица организаций'!H345&lt;1,0,(IF('Рейтинговая таблица организаций'!H345&lt;4,30,100)))</f>
        <v>0</v>
      </c>
      <c r="O356" s="49" t="s">
        <v>266</v>
      </c>
      <c r="P356" s="49">
        <f>'Рейтинговая таблица организаций'!I345</f>
        <v>0</v>
      </c>
      <c r="Q356" s="49">
        <f>'Рейтинговая таблица организаций'!J345</f>
        <v>0</v>
      </c>
      <c r="R356" s="49" t="s">
        <v>267</v>
      </c>
      <c r="S356" s="49">
        <f>'Рейтинговая таблица организаций'!K345</f>
        <v>0</v>
      </c>
      <c r="T356" s="49">
        <f>'Рейтинговая таблица организаций'!L345</f>
        <v>0</v>
      </c>
      <c r="U356" s="49" t="str">
        <f>IF('Рейтинговая таблица организаций'!Q345&lt;1,"Отсутствуют комфортные условия",(IF('Рейтинговая таблица организаций'!Q345&lt;5,"Количество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6" s="49">
        <f>'Рейтинговая таблица организаций'!Q345</f>
        <v>0</v>
      </c>
      <c r="W356" s="49">
        <f>IF('Рейтинговая таблица организаций'!Q345&lt;1,0,(IF('Рейтинговая таблица организаций'!Q345&lt;4,20,100)))</f>
        <v>0</v>
      </c>
      <c r="X356" s="49" t="s">
        <v>268</v>
      </c>
      <c r="Y356" s="49">
        <f>'Рейтинговая таблица организаций'!T345</f>
        <v>0</v>
      </c>
      <c r="Z356" s="49">
        <f>'Рейтинговая таблица организаций'!U345</f>
        <v>0</v>
      </c>
      <c r="AA356" s="49" t="str">
        <f>IF('Рейтинговая таблица организаций'!Z345&lt;1,"Отсутствуют условия доступности для инвалидов",(IF('Рейтинговая таблица организаций'!Z345&lt;5,"Количество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6" s="63">
        <f>'Рейтинговая таблица организаций'!Z345</f>
        <v>0</v>
      </c>
      <c r="AC356" s="49">
        <f>IF('Рейтинговая таблица организаций'!Z345&lt;1,0,(IF('Рейтинговая таблица организаций'!Z345&lt;5,20,100)))</f>
        <v>0</v>
      </c>
      <c r="AD356" s="49" t="str">
        <f>IF('Рейтинговая таблица организаций'!AA345&lt;1,"Отсутствуют условия доступности, позволяющие инвалидам получать услуги наравне с другими",(IF('Рейтинговая таблица организаций'!AA345&lt;5,"Количество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6" s="49">
        <f>'Рейтинговая таблица организаций'!AA345</f>
        <v>0</v>
      </c>
      <c r="AF356" s="49">
        <f>IF('Рейтинговая таблица организаций'!AA345&lt;1,0,(IF('Рейтинговая таблица организаций'!AA345&lt;5,20,100)))</f>
        <v>0</v>
      </c>
      <c r="AG356" s="49" t="s">
        <v>269</v>
      </c>
      <c r="AH356" s="49">
        <f>'Рейтинговая таблица организаций'!AB345</f>
        <v>0</v>
      </c>
      <c r="AI356" s="49">
        <f>'Рейтинговая таблица организаций'!AC345</f>
        <v>0</v>
      </c>
      <c r="AJ356" s="49" t="s">
        <v>270</v>
      </c>
      <c r="AK356" s="49">
        <f>'Рейтинговая таблица организаций'!AH345</f>
        <v>0</v>
      </c>
      <c r="AL356" s="49">
        <f>'Рейтинговая таблица организаций'!AI345</f>
        <v>0</v>
      </c>
      <c r="AM356" s="49" t="s">
        <v>271</v>
      </c>
      <c r="AN356" s="49">
        <f>'Рейтинговая таблица организаций'!AJ345</f>
        <v>0</v>
      </c>
      <c r="AO356" s="49">
        <f>'Рейтинговая таблица организаций'!AK345</f>
        <v>0</v>
      </c>
      <c r="AP356" s="49" t="s">
        <v>272</v>
      </c>
      <c r="AQ356" s="49">
        <f>'Рейтинговая таблица организаций'!AL345</f>
        <v>0</v>
      </c>
      <c r="AR356" s="49">
        <f>'Рейтинговая таблица организаций'!AM345</f>
        <v>0</v>
      </c>
      <c r="AS356" s="49" t="s">
        <v>273</v>
      </c>
      <c r="AT356" s="49">
        <f>'Рейтинговая таблица организаций'!AR345</f>
        <v>0</v>
      </c>
      <c r="AU356" s="49">
        <f>'Рейтинговая таблица организаций'!AS345</f>
        <v>0</v>
      </c>
      <c r="AV356" s="49" t="s">
        <v>274</v>
      </c>
      <c r="AW356" s="49">
        <f>'Рейтинговая таблица организаций'!AT345</f>
        <v>0</v>
      </c>
      <c r="AX356" s="49">
        <f>'Рейтинговая таблица организаций'!AU345</f>
        <v>0</v>
      </c>
      <c r="AY356" s="49" t="s">
        <v>275</v>
      </c>
      <c r="AZ356" s="49">
        <f>'Рейтинговая таблица организаций'!AV345</f>
        <v>0</v>
      </c>
      <c r="BA356" s="49">
        <f>'Рейтинговая таблица организаций'!AW345</f>
        <v>0</v>
      </c>
    </row>
    <row r="357" spans="1:53" ht="15.75" x14ac:dyDescent="0.25">
      <c r="A357" s="110">
        <f>Лист1!A345</f>
        <v>0</v>
      </c>
      <c r="B357" s="46">
        <f>'для bus.gov.ru'!B346</f>
        <v>0</v>
      </c>
      <c r="C357" s="46">
        <f>'для bus.gov.ru'!C346</f>
        <v>0</v>
      </c>
      <c r="D357" s="46">
        <f>'для bus.gov.ru'!D346</f>
        <v>0</v>
      </c>
      <c r="E357" s="46">
        <f>'для bus.gov.ru'!E346</f>
        <v>0</v>
      </c>
      <c r="F357" s="47" t="s">
        <v>264</v>
      </c>
      <c r="G357" s="48">
        <f>'Рейтинговая таблица организаций'!D346</f>
        <v>0</v>
      </c>
      <c r="H357" s="48">
        <f>'Рейтинговая таблица организаций'!E346</f>
        <v>0</v>
      </c>
      <c r="I357" s="47" t="s">
        <v>265</v>
      </c>
      <c r="J357" s="48">
        <f>'Рейтинговая таблица организаций'!F346</f>
        <v>0</v>
      </c>
      <c r="K357" s="48">
        <f>'Рейтинговая таблица организаций'!G346</f>
        <v>0</v>
      </c>
      <c r="L357" s="49" t="str">
        <f>IF('Рейтинговая таблица организаций'!H346&lt;1,"Отсутствуют или не функционируют дистанционные способы взаимодействия",(IF('Рейтинговая таблица организаций'!H346&lt;4,"В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7" s="49">
        <f>'Рейтинговая таблица организаций'!H346</f>
        <v>0</v>
      </c>
      <c r="N357" s="49">
        <f>IF('Рейтинговая таблица организаций'!H346&lt;1,0,(IF('Рейтинговая таблица организаций'!H346&lt;4,30,100)))</f>
        <v>0</v>
      </c>
      <c r="O357" s="49" t="s">
        <v>266</v>
      </c>
      <c r="P357" s="49">
        <f>'Рейтинговая таблица организаций'!I346</f>
        <v>0</v>
      </c>
      <c r="Q357" s="49">
        <f>'Рейтинговая таблица организаций'!J346</f>
        <v>0</v>
      </c>
      <c r="R357" s="49" t="s">
        <v>267</v>
      </c>
      <c r="S357" s="49">
        <f>'Рейтинговая таблица организаций'!K346</f>
        <v>0</v>
      </c>
      <c r="T357" s="49">
        <f>'Рейтинговая таблица организаций'!L346</f>
        <v>0</v>
      </c>
      <c r="U357" s="49" t="str">
        <f>IF('Рейтинговая таблица организаций'!Q346&lt;1,"Отсутствуют комфортные условия",(IF('Рейтинговая таблица организаций'!Q346&lt;5,"Количество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7" s="49">
        <f>'Рейтинговая таблица организаций'!Q346</f>
        <v>0</v>
      </c>
      <c r="W357" s="49">
        <f>IF('Рейтинговая таблица организаций'!Q346&lt;1,0,(IF('Рейтинговая таблица организаций'!Q346&lt;4,20,100)))</f>
        <v>0</v>
      </c>
      <c r="X357" s="49" t="s">
        <v>268</v>
      </c>
      <c r="Y357" s="49">
        <f>'Рейтинговая таблица организаций'!T346</f>
        <v>0</v>
      </c>
      <c r="Z357" s="49">
        <f>'Рейтинговая таблица организаций'!U346</f>
        <v>0</v>
      </c>
      <c r="AA357" s="49" t="str">
        <f>IF('Рейтинговая таблица организаций'!Z346&lt;1,"Отсутствуют условия доступности для инвалидов",(IF('Рейтинговая таблица организаций'!Z346&lt;5,"Количество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7" s="63">
        <f>'Рейтинговая таблица организаций'!Z346</f>
        <v>0</v>
      </c>
      <c r="AC357" s="49">
        <f>IF('Рейтинговая таблица организаций'!Z346&lt;1,0,(IF('Рейтинговая таблица организаций'!Z346&lt;5,20,100)))</f>
        <v>0</v>
      </c>
      <c r="AD357" s="49" t="str">
        <f>IF('Рейтинговая таблица организаций'!AA346&lt;1,"Отсутствуют условия доступности, позволяющие инвалидам получать услуги наравне с другими",(IF('Рейтинговая таблица организаций'!AA346&lt;5,"Количество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7" s="49">
        <f>'Рейтинговая таблица организаций'!AA346</f>
        <v>0</v>
      </c>
      <c r="AF357" s="49">
        <f>IF('Рейтинговая таблица организаций'!AA346&lt;1,0,(IF('Рейтинговая таблица организаций'!AA346&lt;5,20,100)))</f>
        <v>0</v>
      </c>
      <c r="AG357" s="49" t="s">
        <v>269</v>
      </c>
      <c r="AH357" s="49">
        <f>'Рейтинговая таблица организаций'!AB346</f>
        <v>0</v>
      </c>
      <c r="AI357" s="49">
        <f>'Рейтинговая таблица организаций'!AC346</f>
        <v>0</v>
      </c>
      <c r="AJ357" s="49" t="s">
        <v>270</v>
      </c>
      <c r="AK357" s="49">
        <f>'Рейтинговая таблица организаций'!AH346</f>
        <v>0</v>
      </c>
      <c r="AL357" s="49">
        <f>'Рейтинговая таблица организаций'!AI346</f>
        <v>0</v>
      </c>
      <c r="AM357" s="49" t="s">
        <v>271</v>
      </c>
      <c r="AN357" s="49">
        <f>'Рейтинговая таблица организаций'!AJ346</f>
        <v>0</v>
      </c>
      <c r="AO357" s="49">
        <f>'Рейтинговая таблица организаций'!AK346</f>
        <v>0</v>
      </c>
      <c r="AP357" s="49" t="s">
        <v>272</v>
      </c>
      <c r="AQ357" s="49">
        <f>'Рейтинговая таблица организаций'!AL346</f>
        <v>0</v>
      </c>
      <c r="AR357" s="49">
        <f>'Рейтинговая таблица организаций'!AM346</f>
        <v>0</v>
      </c>
      <c r="AS357" s="49" t="s">
        <v>273</v>
      </c>
      <c r="AT357" s="49">
        <f>'Рейтинговая таблица организаций'!AR346</f>
        <v>0</v>
      </c>
      <c r="AU357" s="49">
        <f>'Рейтинговая таблица организаций'!AS346</f>
        <v>0</v>
      </c>
      <c r="AV357" s="49" t="s">
        <v>274</v>
      </c>
      <c r="AW357" s="49">
        <f>'Рейтинговая таблица организаций'!AT346</f>
        <v>0</v>
      </c>
      <c r="AX357" s="49">
        <f>'Рейтинговая таблица организаций'!AU346</f>
        <v>0</v>
      </c>
      <c r="AY357" s="49" t="s">
        <v>275</v>
      </c>
      <c r="AZ357" s="49">
        <f>'Рейтинговая таблица организаций'!AV346</f>
        <v>0</v>
      </c>
      <c r="BA357" s="49">
        <f>'Рейтинговая таблица организаций'!AW346</f>
        <v>0</v>
      </c>
    </row>
    <row r="358" spans="1:53" ht="15.75" x14ac:dyDescent="0.25">
      <c r="A358" s="110">
        <f>Лист1!A346</f>
        <v>0</v>
      </c>
      <c r="B358" s="46">
        <f>'для bus.gov.ru'!B347</f>
        <v>0</v>
      </c>
      <c r="C358" s="46">
        <f>'для bus.gov.ru'!C347</f>
        <v>0</v>
      </c>
      <c r="D358" s="46">
        <f>'для bus.gov.ru'!D347</f>
        <v>0</v>
      </c>
      <c r="E358" s="46">
        <f>'для bus.gov.ru'!E347</f>
        <v>0</v>
      </c>
      <c r="F358" s="47" t="s">
        <v>264</v>
      </c>
      <c r="G358" s="48">
        <f>'Рейтинговая таблица организаций'!D347</f>
        <v>0</v>
      </c>
      <c r="H358" s="48">
        <f>'Рейтинговая таблица организаций'!E347</f>
        <v>0</v>
      </c>
      <c r="I358" s="47" t="s">
        <v>265</v>
      </c>
      <c r="J358" s="48">
        <f>'Рейтинговая таблица организаций'!F347</f>
        <v>0</v>
      </c>
      <c r="K358" s="48">
        <f>'Рейтинговая таблица организаций'!G347</f>
        <v>0</v>
      </c>
      <c r="L358" s="49" t="str">
        <f>IF('Рейтинговая таблица организаций'!H347&lt;1,"Отсутствуют или не функционируют дистанционные способы взаимодействия",(IF('Рейтинговая таблица организаций'!H347&lt;4,"В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8" s="49">
        <f>'Рейтинговая таблица организаций'!H347</f>
        <v>0</v>
      </c>
      <c r="N358" s="49">
        <f>IF('Рейтинговая таблица организаций'!H347&lt;1,0,(IF('Рейтинговая таблица организаций'!H347&lt;4,30,100)))</f>
        <v>0</v>
      </c>
      <c r="O358" s="49" t="s">
        <v>266</v>
      </c>
      <c r="P358" s="49">
        <f>'Рейтинговая таблица организаций'!I347</f>
        <v>0</v>
      </c>
      <c r="Q358" s="49">
        <f>'Рейтинговая таблица организаций'!J347</f>
        <v>0</v>
      </c>
      <c r="R358" s="49" t="s">
        <v>267</v>
      </c>
      <c r="S358" s="49">
        <f>'Рейтинговая таблица организаций'!K347</f>
        <v>0</v>
      </c>
      <c r="T358" s="49">
        <f>'Рейтинговая таблица организаций'!L347</f>
        <v>0</v>
      </c>
      <c r="U358" s="49" t="str">
        <f>IF('Рейтинговая таблица организаций'!Q347&lt;1,"Отсутствуют комфортные условия",(IF('Рейтинговая таблица организаций'!Q347&lt;5,"Количество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8" s="49">
        <f>'Рейтинговая таблица организаций'!Q347</f>
        <v>0</v>
      </c>
      <c r="W358" s="49">
        <f>IF('Рейтинговая таблица организаций'!Q347&lt;1,0,(IF('Рейтинговая таблица организаций'!Q347&lt;4,20,100)))</f>
        <v>0</v>
      </c>
      <c r="X358" s="49" t="s">
        <v>268</v>
      </c>
      <c r="Y358" s="49">
        <f>'Рейтинговая таблица организаций'!T347</f>
        <v>0</v>
      </c>
      <c r="Z358" s="49">
        <f>'Рейтинговая таблица организаций'!U347</f>
        <v>0</v>
      </c>
      <c r="AA358" s="49" t="str">
        <f>IF('Рейтинговая таблица организаций'!Z347&lt;1,"Отсутствуют условия доступности для инвалидов",(IF('Рейтинговая таблица организаций'!Z347&lt;5,"Количество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8" s="63">
        <f>'Рейтинговая таблица организаций'!Z347</f>
        <v>0</v>
      </c>
      <c r="AC358" s="49">
        <f>IF('Рейтинговая таблица организаций'!Z347&lt;1,0,(IF('Рейтинговая таблица организаций'!Z347&lt;5,20,100)))</f>
        <v>0</v>
      </c>
      <c r="AD358" s="49" t="str">
        <f>IF('Рейтинговая таблица организаций'!AA347&lt;1,"Отсутствуют условия доступности, позволяющие инвалидам получать услуги наравне с другими",(IF('Рейтинговая таблица организаций'!AA347&lt;5,"Количество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8" s="49">
        <f>'Рейтинговая таблица организаций'!AA347</f>
        <v>0</v>
      </c>
      <c r="AF358" s="49">
        <f>IF('Рейтинговая таблица организаций'!AA347&lt;1,0,(IF('Рейтинговая таблица организаций'!AA347&lt;5,20,100)))</f>
        <v>0</v>
      </c>
      <c r="AG358" s="49" t="s">
        <v>269</v>
      </c>
      <c r="AH358" s="49">
        <f>'Рейтинговая таблица организаций'!AB347</f>
        <v>0</v>
      </c>
      <c r="AI358" s="49">
        <f>'Рейтинговая таблица организаций'!AC347</f>
        <v>0</v>
      </c>
      <c r="AJ358" s="49" t="s">
        <v>270</v>
      </c>
      <c r="AK358" s="49">
        <f>'Рейтинговая таблица организаций'!AH347</f>
        <v>0</v>
      </c>
      <c r="AL358" s="49">
        <f>'Рейтинговая таблица организаций'!AI347</f>
        <v>0</v>
      </c>
      <c r="AM358" s="49" t="s">
        <v>271</v>
      </c>
      <c r="AN358" s="49">
        <f>'Рейтинговая таблица организаций'!AJ347</f>
        <v>0</v>
      </c>
      <c r="AO358" s="49">
        <f>'Рейтинговая таблица организаций'!AK347</f>
        <v>0</v>
      </c>
      <c r="AP358" s="49" t="s">
        <v>272</v>
      </c>
      <c r="AQ358" s="49">
        <f>'Рейтинговая таблица организаций'!AL347</f>
        <v>0</v>
      </c>
      <c r="AR358" s="49">
        <f>'Рейтинговая таблица организаций'!AM347</f>
        <v>0</v>
      </c>
      <c r="AS358" s="49" t="s">
        <v>273</v>
      </c>
      <c r="AT358" s="49">
        <f>'Рейтинговая таблица организаций'!AR347</f>
        <v>0</v>
      </c>
      <c r="AU358" s="49">
        <f>'Рейтинговая таблица организаций'!AS347</f>
        <v>0</v>
      </c>
      <c r="AV358" s="49" t="s">
        <v>274</v>
      </c>
      <c r="AW358" s="49">
        <f>'Рейтинговая таблица организаций'!AT347</f>
        <v>0</v>
      </c>
      <c r="AX358" s="49">
        <f>'Рейтинговая таблица организаций'!AU347</f>
        <v>0</v>
      </c>
      <c r="AY358" s="49" t="s">
        <v>275</v>
      </c>
      <c r="AZ358" s="49">
        <f>'Рейтинговая таблица организаций'!AV347</f>
        <v>0</v>
      </c>
      <c r="BA358" s="49">
        <f>'Рейтинговая таблица организаций'!AW347</f>
        <v>0</v>
      </c>
    </row>
    <row r="359" spans="1:53" ht="15.75" x14ac:dyDescent="0.25">
      <c r="A359" s="110">
        <f>Лист1!A347</f>
        <v>0</v>
      </c>
      <c r="B359" s="46">
        <f>'для bus.gov.ru'!B348</f>
        <v>0</v>
      </c>
      <c r="C359" s="46">
        <f>'для bus.gov.ru'!C348</f>
        <v>0</v>
      </c>
      <c r="D359" s="46">
        <f>'для bus.gov.ru'!D348</f>
        <v>0</v>
      </c>
      <c r="E359" s="46">
        <f>'для bus.gov.ru'!E348</f>
        <v>0</v>
      </c>
      <c r="F359" s="47" t="s">
        <v>264</v>
      </c>
      <c r="G359" s="48">
        <f>'Рейтинговая таблица организаций'!D348</f>
        <v>0</v>
      </c>
      <c r="H359" s="48">
        <f>'Рейтинговая таблица организаций'!E348</f>
        <v>0</v>
      </c>
      <c r="I359" s="47" t="s">
        <v>265</v>
      </c>
      <c r="J359" s="48">
        <f>'Рейтинговая таблица организаций'!F348</f>
        <v>0</v>
      </c>
      <c r="K359" s="48">
        <f>'Рейтинговая таблица организаций'!G348</f>
        <v>0</v>
      </c>
      <c r="L359" s="49" t="str">
        <f>IF('Рейтинговая таблица организаций'!H348&lt;1,"Отсутствуют или не функционируют дистанционные способы взаимодействия",(IF('Рейтинговая таблица организаций'!H348&lt;4,"В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59" s="49">
        <f>'Рейтинговая таблица организаций'!H348</f>
        <v>0</v>
      </c>
      <c r="N359" s="49">
        <f>IF('Рейтинговая таблица организаций'!H348&lt;1,0,(IF('Рейтинговая таблица организаций'!H348&lt;4,30,100)))</f>
        <v>0</v>
      </c>
      <c r="O359" s="49" t="s">
        <v>266</v>
      </c>
      <c r="P359" s="49">
        <f>'Рейтинговая таблица организаций'!I348</f>
        <v>0</v>
      </c>
      <c r="Q359" s="49">
        <f>'Рейтинговая таблица организаций'!J348</f>
        <v>0</v>
      </c>
      <c r="R359" s="49" t="s">
        <v>267</v>
      </c>
      <c r="S359" s="49">
        <f>'Рейтинговая таблица организаций'!K348</f>
        <v>0</v>
      </c>
      <c r="T359" s="49">
        <f>'Рейтинговая таблица организаций'!L348</f>
        <v>0</v>
      </c>
      <c r="U359" s="49" t="str">
        <f>IF('Рейтинговая таблица организаций'!Q348&lt;1,"Отсутствуют комфортные условия",(IF('Рейтинговая таблица организаций'!Q348&lt;5,"Количество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59" s="49">
        <f>'Рейтинговая таблица организаций'!Q348</f>
        <v>0</v>
      </c>
      <c r="W359" s="49">
        <f>IF('Рейтинговая таблица организаций'!Q348&lt;1,0,(IF('Рейтинговая таблица организаций'!Q348&lt;4,20,100)))</f>
        <v>0</v>
      </c>
      <c r="X359" s="49" t="s">
        <v>268</v>
      </c>
      <c r="Y359" s="49">
        <f>'Рейтинговая таблица организаций'!T348</f>
        <v>0</v>
      </c>
      <c r="Z359" s="49">
        <f>'Рейтинговая таблица организаций'!U348</f>
        <v>0</v>
      </c>
      <c r="AA359" s="49" t="str">
        <f>IF('Рейтинговая таблица организаций'!Z348&lt;1,"Отсутствуют условия доступности для инвалидов",(IF('Рейтинговая таблица организаций'!Z348&lt;5,"Количество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59" s="63">
        <f>'Рейтинговая таблица организаций'!Z348</f>
        <v>0</v>
      </c>
      <c r="AC359" s="49">
        <f>IF('Рейтинговая таблица организаций'!Z348&lt;1,0,(IF('Рейтинговая таблица организаций'!Z348&lt;5,20,100)))</f>
        <v>0</v>
      </c>
      <c r="AD359" s="49" t="str">
        <f>IF('Рейтинговая таблица организаций'!AA348&lt;1,"Отсутствуют условия доступности, позволяющие инвалидам получать услуги наравне с другими",(IF('Рейтинговая таблица организаций'!AA348&lt;5,"Количество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59" s="49">
        <f>'Рейтинговая таблица организаций'!AA348</f>
        <v>0</v>
      </c>
      <c r="AF359" s="49">
        <f>IF('Рейтинговая таблица организаций'!AA348&lt;1,0,(IF('Рейтинговая таблица организаций'!AA348&lt;5,20,100)))</f>
        <v>0</v>
      </c>
      <c r="AG359" s="49" t="s">
        <v>269</v>
      </c>
      <c r="AH359" s="49">
        <f>'Рейтинговая таблица организаций'!AB348</f>
        <v>0</v>
      </c>
      <c r="AI359" s="49">
        <f>'Рейтинговая таблица организаций'!AC348</f>
        <v>0</v>
      </c>
      <c r="AJ359" s="49" t="s">
        <v>270</v>
      </c>
      <c r="AK359" s="49">
        <f>'Рейтинговая таблица организаций'!AH348</f>
        <v>0</v>
      </c>
      <c r="AL359" s="49">
        <f>'Рейтинговая таблица организаций'!AI348</f>
        <v>0</v>
      </c>
      <c r="AM359" s="49" t="s">
        <v>271</v>
      </c>
      <c r="AN359" s="49">
        <f>'Рейтинговая таблица организаций'!AJ348</f>
        <v>0</v>
      </c>
      <c r="AO359" s="49">
        <f>'Рейтинговая таблица организаций'!AK348</f>
        <v>0</v>
      </c>
      <c r="AP359" s="49" t="s">
        <v>272</v>
      </c>
      <c r="AQ359" s="49">
        <f>'Рейтинговая таблица организаций'!AL348</f>
        <v>0</v>
      </c>
      <c r="AR359" s="49">
        <f>'Рейтинговая таблица организаций'!AM348</f>
        <v>0</v>
      </c>
      <c r="AS359" s="49" t="s">
        <v>273</v>
      </c>
      <c r="AT359" s="49">
        <f>'Рейтинговая таблица организаций'!AR348</f>
        <v>0</v>
      </c>
      <c r="AU359" s="49">
        <f>'Рейтинговая таблица организаций'!AS348</f>
        <v>0</v>
      </c>
      <c r="AV359" s="49" t="s">
        <v>274</v>
      </c>
      <c r="AW359" s="49">
        <f>'Рейтинговая таблица организаций'!AT348</f>
        <v>0</v>
      </c>
      <c r="AX359" s="49">
        <f>'Рейтинговая таблица организаций'!AU348</f>
        <v>0</v>
      </c>
      <c r="AY359" s="49" t="s">
        <v>275</v>
      </c>
      <c r="AZ359" s="49">
        <f>'Рейтинговая таблица организаций'!AV348</f>
        <v>0</v>
      </c>
      <c r="BA359" s="49">
        <f>'Рейтинговая таблица организаций'!AW348</f>
        <v>0</v>
      </c>
    </row>
    <row r="360" spans="1:53" ht="15.75" x14ac:dyDescent="0.25">
      <c r="A360" s="110">
        <f>Лист1!A348</f>
        <v>0</v>
      </c>
      <c r="B360" s="46">
        <f>'для bus.gov.ru'!B349</f>
        <v>0</v>
      </c>
      <c r="C360" s="46">
        <f>'для bus.gov.ru'!C349</f>
        <v>0</v>
      </c>
      <c r="D360" s="46">
        <f>'для bus.gov.ru'!D349</f>
        <v>0</v>
      </c>
      <c r="E360" s="46">
        <f>'для bus.gov.ru'!E349</f>
        <v>0</v>
      </c>
      <c r="F360" s="47" t="s">
        <v>264</v>
      </c>
      <c r="G360" s="48">
        <f>'Рейтинговая таблица организаций'!D349</f>
        <v>0</v>
      </c>
      <c r="H360" s="48">
        <f>'Рейтинговая таблица организаций'!E349</f>
        <v>0</v>
      </c>
      <c r="I360" s="47" t="s">
        <v>265</v>
      </c>
      <c r="J360" s="48">
        <f>'Рейтинговая таблица организаций'!F349</f>
        <v>0</v>
      </c>
      <c r="K360" s="48">
        <f>'Рейтинговая таблица организаций'!G349</f>
        <v>0</v>
      </c>
      <c r="L360" s="49" t="str">
        <f>IF('Рейтинговая таблица организаций'!H349&lt;1,"Отсутствуют или не функционируют дистанционные способы взаимодействия",(IF('Рейтинговая таблица организаций'!H349&lt;4,"В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0" s="49">
        <f>'Рейтинговая таблица организаций'!H349</f>
        <v>0</v>
      </c>
      <c r="N360" s="49">
        <f>IF('Рейтинговая таблица организаций'!H349&lt;1,0,(IF('Рейтинговая таблица организаций'!H349&lt;4,30,100)))</f>
        <v>0</v>
      </c>
      <c r="O360" s="49" t="s">
        <v>266</v>
      </c>
      <c r="P360" s="49">
        <f>'Рейтинговая таблица организаций'!I349</f>
        <v>0</v>
      </c>
      <c r="Q360" s="49">
        <f>'Рейтинговая таблица организаций'!J349</f>
        <v>0</v>
      </c>
      <c r="R360" s="49" t="s">
        <v>267</v>
      </c>
      <c r="S360" s="49">
        <f>'Рейтинговая таблица организаций'!K349</f>
        <v>0</v>
      </c>
      <c r="T360" s="49">
        <f>'Рейтинговая таблица организаций'!L349</f>
        <v>0</v>
      </c>
      <c r="U360" s="49" t="str">
        <f>IF('Рейтинговая таблица организаций'!Q349&lt;1,"Отсутствуют комфортные условия",(IF('Рейтинговая таблица организаций'!Q349&lt;5,"Количество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0" s="49">
        <f>'Рейтинговая таблица организаций'!Q349</f>
        <v>0</v>
      </c>
      <c r="W360" s="49">
        <f>IF('Рейтинговая таблица организаций'!Q349&lt;1,0,(IF('Рейтинговая таблица организаций'!Q349&lt;4,20,100)))</f>
        <v>0</v>
      </c>
      <c r="X360" s="49" t="s">
        <v>268</v>
      </c>
      <c r="Y360" s="49">
        <f>'Рейтинговая таблица организаций'!T349</f>
        <v>0</v>
      </c>
      <c r="Z360" s="49">
        <f>'Рейтинговая таблица организаций'!U349</f>
        <v>0</v>
      </c>
      <c r="AA360" s="49" t="str">
        <f>IF('Рейтинговая таблица организаций'!Z349&lt;1,"Отсутствуют условия доступности для инвалидов",(IF('Рейтинговая таблица организаций'!Z349&lt;5,"Количество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0" s="63">
        <f>'Рейтинговая таблица организаций'!Z349</f>
        <v>0</v>
      </c>
      <c r="AC360" s="49">
        <f>IF('Рейтинговая таблица организаций'!Z349&lt;1,0,(IF('Рейтинговая таблица организаций'!Z349&lt;5,20,100)))</f>
        <v>0</v>
      </c>
      <c r="AD360" s="49" t="str">
        <f>IF('Рейтинговая таблица организаций'!AA349&lt;1,"Отсутствуют условия доступности, позволяющие инвалидам получать услуги наравне с другими",(IF('Рейтинговая таблица организаций'!AA349&lt;5,"Количество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0" s="49">
        <f>'Рейтинговая таблица организаций'!AA349</f>
        <v>0</v>
      </c>
      <c r="AF360" s="49">
        <f>IF('Рейтинговая таблица организаций'!AA349&lt;1,0,(IF('Рейтинговая таблица организаций'!AA349&lt;5,20,100)))</f>
        <v>0</v>
      </c>
      <c r="AG360" s="49" t="s">
        <v>269</v>
      </c>
      <c r="AH360" s="49">
        <f>'Рейтинговая таблица организаций'!AB349</f>
        <v>0</v>
      </c>
      <c r="AI360" s="49">
        <f>'Рейтинговая таблица организаций'!AC349</f>
        <v>0</v>
      </c>
      <c r="AJ360" s="49" t="s">
        <v>270</v>
      </c>
      <c r="AK360" s="49">
        <f>'Рейтинговая таблица организаций'!AH349</f>
        <v>0</v>
      </c>
      <c r="AL360" s="49">
        <f>'Рейтинговая таблица организаций'!AI349</f>
        <v>0</v>
      </c>
      <c r="AM360" s="49" t="s">
        <v>271</v>
      </c>
      <c r="AN360" s="49">
        <f>'Рейтинговая таблица организаций'!AJ349</f>
        <v>0</v>
      </c>
      <c r="AO360" s="49">
        <f>'Рейтинговая таблица организаций'!AK349</f>
        <v>0</v>
      </c>
      <c r="AP360" s="49" t="s">
        <v>272</v>
      </c>
      <c r="AQ360" s="49">
        <f>'Рейтинговая таблица организаций'!AL349</f>
        <v>0</v>
      </c>
      <c r="AR360" s="49">
        <f>'Рейтинговая таблица организаций'!AM349</f>
        <v>0</v>
      </c>
      <c r="AS360" s="49" t="s">
        <v>273</v>
      </c>
      <c r="AT360" s="49">
        <f>'Рейтинговая таблица организаций'!AR349</f>
        <v>0</v>
      </c>
      <c r="AU360" s="49">
        <f>'Рейтинговая таблица организаций'!AS349</f>
        <v>0</v>
      </c>
      <c r="AV360" s="49" t="s">
        <v>274</v>
      </c>
      <c r="AW360" s="49">
        <f>'Рейтинговая таблица организаций'!AT349</f>
        <v>0</v>
      </c>
      <c r="AX360" s="49">
        <f>'Рейтинговая таблица организаций'!AU349</f>
        <v>0</v>
      </c>
      <c r="AY360" s="49" t="s">
        <v>275</v>
      </c>
      <c r="AZ360" s="49">
        <f>'Рейтинговая таблица организаций'!AV349</f>
        <v>0</v>
      </c>
      <c r="BA360" s="49">
        <f>'Рейтинговая таблица организаций'!AW349</f>
        <v>0</v>
      </c>
    </row>
    <row r="361" spans="1:53" ht="15.75" x14ac:dyDescent="0.25">
      <c r="A361" s="110">
        <f>Лист1!A349</f>
        <v>0</v>
      </c>
      <c r="B361" s="46">
        <f>'для bus.gov.ru'!B350</f>
        <v>0</v>
      </c>
      <c r="C361" s="46">
        <f>'для bus.gov.ru'!C350</f>
        <v>0</v>
      </c>
      <c r="D361" s="46">
        <f>'для bus.gov.ru'!D350</f>
        <v>0</v>
      </c>
      <c r="E361" s="46">
        <f>'для bus.gov.ru'!E350</f>
        <v>0</v>
      </c>
      <c r="F361" s="47" t="s">
        <v>264</v>
      </c>
      <c r="G361" s="48">
        <f>'Рейтинговая таблица организаций'!D350</f>
        <v>0</v>
      </c>
      <c r="H361" s="48">
        <f>'Рейтинговая таблица организаций'!E350</f>
        <v>0</v>
      </c>
      <c r="I361" s="47" t="s">
        <v>265</v>
      </c>
      <c r="J361" s="48">
        <f>'Рейтинговая таблица организаций'!F350</f>
        <v>0</v>
      </c>
      <c r="K361" s="48">
        <f>'Рейтинговая таблица организаций'!G350</f>
        <v>0</v>
      </c>
      <c r="L361" s="49" t="str">
        <f>IF('Рейтинговая таблица организаций'!H350&lt;1,"Отсутствуют или не функционируют дистанционные способы взаимодействия",(IF('Рейтинговая таблица организаций'!H350&lt;4,"В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1" s="49">
        <f>'Рейтинговая таблица организаций'!H350</f>
        <v>0</v>
      </c>
      <c r="N361" s="49">
        <f>IF('Рейтинговая таблица организаций'!H350&lt;1,0,(IF('Рейтинговая таблица организаций'!H350&lt;4,30,100)))</f>
        <v>0</v>
      </c>
      <c r="O361" s="49" t="s">
        <v>266</v>
      </c>
      <c r="P361" s="49">
        <f>'Рейтинговая таблица организаций'!I350</f>
        <v>0</v>
      </c>
      <c r="Q361" s="49">
        <f>'Рейтинговая таблица организаций'!J350</f>
        <v>0</v>
      </c>
      <c r="R361" s="49" t="s">
        <v>267</v>
      </c>
      <c r="S361" s="49">
        <f>'Рейтинговая таблица организаций'!K350</f>
        <v>0</v>
      </c>
      <c r="T361" s="49">
        <f>'Рейтинговая таблица организаций'!L350</f>
        <v>0</v>
      </c>
      <c r="U361" s="49" t="str">
        <f>IF('Рейтинговая таблица организаций'!Q350&lt;1,"Отсутствуют комфортные условия",(IF('Рейтинговая таблица организаций'!Q350&lt;5,"Количество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1" s="49">
        <f>'Рейтинговая таблица организаций'!Q350</f>
        <v>0</v>
      </c>
      <c r="W361" s="49">
        <f>IF('Рейтинговая таблица организаций'!Q350&lt;1,0,(IF('Рейтинговая таблица организаций'!Q350&lt;4,20,100)))</f>
        <v>0</v>
      </c>
      <c r="X361" s="49" t="s">
        <v>268</v>
      </c>
      <c r="Y361" s="49">
        <f>'Рейтинговая таблица организаций'!T350</f>
        <v>0</v>
      </c>
      <c r="Z361" s="49">
        <f>'Рейтинговая таблица организаций'!U350</f>
        <v>0</v>
      </c>
      <c r="AA361" s="49" t="str">
        <f>IF('Рейтинговая таблица организаций'!Z350&lt;1,"Отсутствуют условия доступности для инвалидов",(IF('Рейтинговая таблица организаций'!Z350&lt;5,"Количество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1" s="63">
        <f>'Рейтинговая таблица организаций'!Z350</f>
        <v>0</v>
      </c>
      <c r="AC361" s="49">
        <f>IF('Рейтинговая таблица организаций'!Z350&lt;1,0,(IF('Рейтинговая таблица организаций'!Z350&lt;5,20,100)))</f>
        <v>0</v>
      </c>
      <c r="AD361" s="49" t="str">
        <f>IF('Рейтинговая таблица организаций'!AA350&lt;1,"Отсутствуют условия доступности, позволяющие инвалидам получать услуги наравне с другими",(IF('Рейтинговая таблица организаций'!AA350&lt;5,"Количество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1" s="49">
        <f>'Рейтинговая таблица организаций'!AA350</f>
        <v>0</v>
      </c>
      <c r="AF361" s="49">
        <f>IF('Рейтинговая таблица организаций'!AA350&lt;1,0,(IF('Рейтинговая таблица организаций'!AA350&lt;5,20,100)))</f>
        <v>0</v>
      </c>
      <c r="AG361" s="49" t="s">
        <v>269</v>
      </c>
      <c r="AH361" s="49">
        <f>'Рейтинговая таблица организаций'!AB350</f>
        <v>0</v>
      </c>
      <c r="AI361" s="49">
        <f>'Рейтинговая таблица организаций'!AC350</f>
        <v>0</v>
      </c>
      <c r="AJ361" s="49" t="s">
        <v>270</v>
      </c>
      <c r="AK361" s="49">
        <f>'Рейтинговая таблица организаций'!AH350</f>
        <v>0</v>
      </c>
      <c r="AL361" s="49">
        <f>'Рейтинговая таблица организаций'!AI350</f>
        <v>0</v>
      </c>
      <c r="AM361" s="49" t="s">
        <v>271</v>
      </c>
      <c r="AN361" s="49">
        <f>'Рейтинговая таблица организаций'!AJ350</f>
        <v>0</v>
      </c>
      <c r="AO361" s="49">
        <f>'Рейтинговая таблица организаций'!AK350</f>
        <v>0</v>
      </c>
      <c r="AP361" s="49" t="s">
        <v>272</v>
      </c>
      <c r="AQ361" s="49">
        <f>'Рейтинговая таблица организаций'!AL350</f>
        <v>0</v>
      </c>
      <c r="AR361" s="49">
        <f>'Рейтинговая таблица организаций'!AM350</f>
        <v>0</v>
      </c>
      <c r="AS361" s="49" t="s">
        <v>273</v>
      </c>
      <c r="AT361" s="49">
        <f>'Рейтинговая таблица организаций'!AR350</f>
        <v>0</v>
      </c>
      <c r="AU361" s="49">
        <f>'Рейтинговая таблица организаций'!AS350</f>
        <v>0</v>
      </c>
      <c r="AV361" s="49" t="s">
        <v>274</v>
      </c>
      <c r="AW361" s="49">
        <f>'Рейтинговая таблица организаций'!AT350</f>
        <v>0</v>
      </c>
      <c r="AX361" s="49">
        <f>'Рейтинговая таблица организаций'!AU350</f>
        <v>0</v>
      </c>
      <c r="AY361" s="49" t="s">
        <v>275</v>
      </c>
      <c r="AZ361" s="49">
        <f>'Рейтинговая таблица организаций'!AV350</f>
        <v>0</v>
      </c>
      <c r="BA361" s="49">
        <f>'Рейтинговая таблица организаций'!AW350</f>
        <v>0</v>
      </c>
    </row>
    <row r="362" spans="1:53" ht="15.75" x14ac:dyDescent="0.25">
      <c r="A362" s="110">
        <f>Лист1!A350</f>
        <v>0</v>
      </c>
      <c r="B362" s="46">
        <f>'для bus.gov.ru'!B351</f>
        <v>0</v>
      </c>
      <c r="C362" s="46">
        <f>'для bus.gov.ru'!C351</f>
        <v>0</v>
      </c>
      <c r="D362" s="46">
        <f>'для bus.gov.ru'!D351</f>
        <v>0</v>
      </c>
      <c r="E362" s="46">
        <f>'для bus.gov.ru'!E351</f>
        <v>0</v>
      </c>
      <c r="F362" s="47" t="s">
        <v>264</v>
      </c>
      <c r="G362" s="48">
        <f>'Рейтинговая таблица организаций'!D351</f>
        <v>0</v>
      </c>
      <c r="H362" s="48">
        <f>'Рейтинговая таблица организаций'!E351</f>
        <v>0</v>
      </c>
      <c r="I362" s="47" t="s">
        <v>265</v>
      </c>
      <c r="J362" s="48">
        <f>'Рейтинговая таблица организаций'!F351</f>
        <v>0</v>
      </c>
      <c r="K362" s="48">
        <f>'Рейтинговая таблица организаций'!G351</f>
        <v>0</v>
      </c>
      <c r="L362" s="49" t="str">
        <f>IF('Рейтинговая таблица организаций'!H351&lt;1,"Отсутствуют или не функционируют дистанционные способы взаимодействия",(IF('Рейтинговая таблица организаций'!H351&lt;4,"В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2" s="49">
        <f>'Рейтинговая таблица организаций'!H351</f>
        <v>0</v>
      </c>
      <c r="N362" s="49">
        <f>IF('Рейтинговая таблица организаций'!H351&lt;1,0,(IF('Рейтинговая таблица организаций'!H351&lt;4,30,100)))</f>
        <v>0</v>
      </c>
      <c r="O362" s="49" t="s">
        <v>266</v>
      </c>
      <c r="P362" s="49">
        <f>'Рейтинговая таблица организаций'!I351</f>
        <v>0</v>
      </c>
      <c r="Q362" s="49">
        <f>'Рейтинговая таблица организаций'!J351</f>
        <v>0</v>
      </c>
      <c r="R362" s="49" t="s">
        <v>267</v>
      </c>
      <c r="S362" s="49">
        <f>'Рейтинговая таблица организаций'!K351</f>
        <v>0</v>
      </c>
      <c r="T362" s="49">
        <f>'Рейтинговая таблица организаций'!L351</f>
        <v>0</v>
      </c>
      <c r="U362" s="49" t="str">
        <f>IF('Рейтинговая таблица организаций'!Q351&lt;1,"Отсутствуют комфортные условия",(IF('Рейтинговая таблица организаций'!Q351&lt;5,"Количество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2" s="49">
        <f>'Рейтинговая таблица организаций'!Q351</f>
        <v>0</v>
      </c>
      <c r="W362" s="49">
        <f>IF('Рейтинговая таблица организаций'!Q351&lt;1,0,(IF('Рейтинговая таблица организаций'!Q351&lt;4,20,100)))</f>
        <v>0</v>
      </c>
      <c r="X362" s="49" t="s">
        <v>268</v>
      </c>
      <c r="Y362" s="49">
        <f>'Рейтинговая таблица организаций'!T351</f>
        <v>0</v>
      </c>
      <c r="Z362" s="49">
        <f>'Рейтинговая таблица организаций'!U351</f>
        <v>0</v>
      </c>
      <c r="AA362" s="49" t="str">
        <f>IF('Рейтинговая таблица организаций'!Z351&lt;1,"Отсутствуют условия доступности для инвалидов",(IF('Рейтинговая таблица организаций'!Z351&lt;5,"Количество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2" s="63">
        <f>'Рейтинговая таблица организаций'!Z351</f>
        <v>0</v>
      </c>
      <c r="AC362" s="49">
        <f>IF('Рейтинговая таблица организаций'!Z351&lt;1,0,(IF('Рейтинговая таблица организаций'!Z351&lt;5,20,100)))</f>
        <v>0</v>
      </c>
      <c r="AD362" s="49" t="str">
        <f>IF('Рейтинговая таблица организаций'!AA351&lt;1,"Отсутствуют условия доступности, позволяющие инвалидам получать услуги наравне с другими",(IF('Рейтинговая таблица организаций'!AA351&lt;5,"Количество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2" s="49">
        <f>'Рейтинговая таблица организаций'!AA351</f>
        <v>0</v>
      </c>
      <c r="AF362" s="49">
        <f>IF('Рейтинговая таблица организаций'!AA351&lt;1,0,(IF('Рейтинговая таблица организаций'!AA351&lt;5,20,100)))</f>
        <v>0</v>
      </c>
      <c r="AG362" s="49" t="s">
        <v>269</v>
      </c>
      <c r="AH362" s="49">
        <f>'Рейтинговая таблица организаций'!AB351</f>
        <v>0</v>
      </c>
      <c r="AI362" s="49">
        <f>'Рейтинговая таблица организаций'!AC351</f>
        <v>0</v>
      </c>
      <c r="AJ362" s="49" t="s">
        <v>270</v>
      </c>
      <c r="AK362" s="49">
        <f>'Рейтинговая таблица организаций'!AH351</f>
        <v>0</v>
      </c>
      <c r="AL362" s="49">
        <f>'Рейтинговая таблица организаций'!AI351</f>
        <v>0</v>
      </c>
      <c r="AM362" s="49" t="s">
        <v>271</v>
      </c>
      <c r="AN362" s="49">
        <f>'Рейтинговая таблица организаций'!AJ351</f>
        <v>0</v>
      </c>
      <c r="AO362" s="49">
        <f>'Рейтинговая таблица организаций'!AK351</f>
        <v>0</v>
      </c>
      <c r="AP362" s="49" t="s">
        <v>272</v>
      </c>
      <c r="AQ362" s="49">
        <f>'Рейтинговая таблица организаций'!AL351</f>
        <v>0</v>
      </c>
      <c r="AR362" s="49">
        <f>'Рейтинговая таблица организаций'!AM351</f>
        <v>0</v>
      </c>
      <c r="AS362" s="49" t="s">
        <v>273</v>
      </c>
      <c r="AT362" s="49">
        <f>'Рейтинговая таблица организаций'!AR351</f>
        <v>0</v>
      </c>
      <c r="AU362" s="49">
        <f>'Рейтинговая таблица организаций'!AS351</f>
        <v>0</v>
      </c>
      <c r="AV362" s="49" t="s">
        <v>274</v>
      </c>
      <c r="AW362" s="49">
        <f>'Рейтинговая таблица организаций'!AT351</f>
        <v>0</v>
      </c>
      <c r="AX362" s="49">
        <f>'Рейтинговая таблица организаций'!AU351</f>
        <v>0</v>
      </c>
      <c r="AY362" s="49" t="s">
        <v>275</v>
      </c>
      <c r="AZ362" s="49">
        <f>'Рейтинговая таблица организаций'!AV351</f>
        <v>0</v>
      </c>
      <c r="BA362" s="49">
        <f>'Рейтинговая таблица организаций'!AW351</f>
        <v>0</v>
      </c>
    </row>
    <row r="363" spans="1:53" ht="15.75" x14ac:dyDescent="0.25">
      <c r="A363" s="110">
        <f>Лист1!A351</f>
        <v>0</v>
      </c>
      <c r="B363" s="46">
        <f>'для bus.gov.ru'!B352</f>
        <v>0</v>
      </c>
      <c r="C363" s="46">
        <f>'для bus.gov.ru'!C352</f>
        <v>0</v>
      </c>
      <c r="D363" s="46">
        <f>'для bus.gov.ru'!D352</f>
        <v>0</v>
      </c>
      <c r="E363" s="46">
        <f>'для bus.gov.ru'!E352</f>
        <v>0</v>
      </c>
      <c r="F363" s="47" t="s">
        <v>264</v>
      </c>
      <c r="G363" s="48">
        <f>'Рейтинговая таблица организаций'!D352</f>
        <v>0</v>
      </c>
      <c r="H363" s="48">
        <f>'Рейтинговая таблица организаций'!E352</f>
        <v>0</v>
      </c>
      <c r="I363" s="47" t="s">
        <v>265</v>
      </c>
      <c r="J363" s="48">
        <f>'Рейтинговая таблица организаций'!F352</f>
        <v>0</v>
      </c>
      <c r="K363" s="48">
        <f>'Рейтинговая таблица организаций'!G352</f>
        <v>0</v>
      </c>
      <c r="L363" s="49" t="str">
        <f>IF('Рейтинговая таблица организаций'!H352&lt;1,"Отсутствуют или не функционируют дистанционные способы взаимодействия",(IF('Рейтинговая таблица организаций'!H352&lt;4,"В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3" s="49">
        <f>'Рейтинговая таблица организаций'!H352</f>
        <v>0</v>
      </c>
      <c r="N363" s="49">
        <f>IF('Рейтинговая таблица организаций'!H352&lt;1,0,(IF('Рейтинговая таблица организаций'!H352&lt;4,30,100)))</f>
        <v>0</v>
      </c>
      <c r="O363" s="49" t="s">
        <v>266</v>
      </c>
      <c r="P363" s="49">
        <f>'Рейтинговая таблица организаций'!I352</f>
        <v>0</v>
      </c>
      <c r="Q363" s="49">
        <f>'Рейтинговая таблица организаций'!J352</f>
        <v>0</v>
      </c>
      <c r="R363" s="49" t="s">
        <v>267</v>
      </c>
      <c r="S363" s="49">
        <f>'Рейтинговая таблица организаций'!K352</f>
        <v>0</v>
      </c>
      <c r="T363" s="49">
        <f>'Рейтинговая таблица организаций'!L352</f>
        <v>0</v>
      </c>
      <c r="U363" s="49" t="str">
        <f>IF('Рейтинговая таблица организаций'!Q352&lt;1,"Отсутствуют комфортные условия",(IF('Рейтинговая таблица организаций'!Q352&lt;5,"Количество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3" s="49">
        <f>'Рейтинговая таблица организаций'!Q352</f>
        <v>0</v>
      </c>
      <c r="W363" s="49">
        <f>IF('Рейтинговая таблица организаций'!Q352&lt;1,0,(IF('Рейтинговая таблица организаций'!Q352&lt;4,20,100)))</f>
        <v>0</v>
      </c>
      <c r="X363" s="49" t="s">
        <v>268</v>
      </c>
      <c r="Y363" s="49">
        <f>'Рейтинговая таблица организаций'!T352</f>
        <v>0</v>
      </c>
      <c r="Z363" s="49">
        <f>'Рейтинговая таблица организаций'!U352</f>
        <v>0</v>
      </c>
      <c r="AA363" s="49" t="str">
        <f>IF('Рейтинговая таблица организаций'!Z352&lt;1,"Отсутствуют условия доступности для инвалидов",(IF('Рейтинговая таблица организаций'!Z352&lt;5,"Количество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3" s="63">
        <f>'Рейтинговая таблица организаций'!Z352</f>
        <v>0</v>
      </c>
      <c r="AC363" s="49">
        <f>IF('Рейтинговая таблица организаций'!Z352&lt;1,0,(IF('Рейтинговая таблица организаций'!Z352&lt;5,20,100)))</f>
        <v>0</v>
      </c>
      <c r="AD363" s="49" t="str">
        <f>IF('Рейтинговая таблица организаций'!AA352&lt;1,"Отсутствуют условия доступности, позволяющие инвалидам получать услуги наравне с другими",(IF('Рейтинговая таблица организаций'!AA352&lt;5,"Количество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3" s="49">
        <f>'Рейтинговая таблица организаций'!AA352</f>
        <v>0</v>
      </c>
      <c r="AF363" s="49">
        <f>IF('Рейтинговая таблица организаций'!AA352&lt;1,0,(IF('Рейтинговая таблица организаций'!AA352&lt;5,20,100)))</f>
        <v>0</v>
      </c>
      <c r="AG363" s="49" t="s">
        <v>269</v>
      </c>
      <c r="AH363" s="49">
        <f>'Рейтинговая таблица организаций'!AB352</f>
        <v>0</v>
      </c>
      <c r="AI363" s="49">
        <f>'Рейтинговая таблица организаций'!AC352</f>
        <v>0</v>
      </c>
      <c r="AJ363" s="49" t="s">
        <v>270</v>
      </c>
      <c r="AK363" s="49">
        <f>'Рейтинговая таблица организаций'!AH352</f>
        <v>0</v>
      </c>
      <c r="AL363" s="49">
        <f>'Рейтинговая таблица организаций'!AI352</f>
        <v>0</v>
      </c>
      <c r="AM363" s="49" t="s">
        <v>271</v>
      </c>
      <c r="AN363" s="49">
        <f>'Рейтинговая таблица организаций'!AJ352</f>
        <v>0</v>
      </c>
      <c r="AO363" s="49">
        <f>'Рейтинговая таблица организаций'!AK352</f>
        <v>0</v>
      </c>
      <c r="AP363" s="49" t="s">
        <v>272</v>
      </c>
      <c r="AQ363" s="49">
        <f>'Рейтинговая таблица организаций'!AL352</f>
        <v>0</v>
      </c>
      <c r="AR363" s="49">
        <f>'Рейтинговая таблица организаций'!AM352</f>
        <v>0</v>
      </c>
      <c r="AS363" s="49" t="s">
        <v>273</v>
      </c>
      <c r="AT363" s="49">
        <f>'Рейтинговая таблица организаций'!AR352</f>
        <v>0</v>
      </c>
      <c r="AU363" s="49">
        <f>'Рейтинговая таблица организаций'!AS352</f>
        <v>0</v>
      </c>
      <c r="AV363" s="49" t="s">
        <v>274</v>
      </c>
      <c r="AW363" s="49">
        <f>'Рейтинговая таблица организаций'!AT352</f>
        <v>0</v>
      </c>
      <c r="AX363" s="49">
        <f>'Рейтинговая таблица организаций'!AU352</f>
        <v>0</v>
      </c>
      <c r="AY363" s="49" t="s">
        <v>275</v>
      </c>
      <c r="AZ363" s="49">
        <f>'Рейтинговая таблица организаций'!AV352</f>
        <v>0</v>
      </c>
      <c r="BA363" s="49">
        <f>'Рейтинговая таблица организаций'!AW352</f>
        <v>0</v>
      </c>
    </row>
    <row r="364" spans="1:53" ht="15.75" x14ac:dyDescent="0.25">
      <c r="A364" s="110">
        <f>Лист1!A352</f>
        <v>0</v>
      </c>
      <c r="B364" s="46">
        <f>'для bus.gov.ru'!B353</f>
        <v>0</v>
      </c>
      <c r="C364" s="46">
        <f>'для bus.gov.ru'!C353</f>
        <v>0</v>
      </c>
      <c r="D364" s="46">
        <f>'для bus.gov.ru'!D353</f>
        <v>0</v>
      </c>
      <c r="E364" s="46">
        <f>'для bus.gov.ru'!E353</f>
        <v>0</v>
      </c>
      <c r="F364" s="47" t="s">
        <v>264</v>
      </c>
      <c r="G364" s="48">
        <f>'Рейтинговая таблица организаций'!D353</f>
        <v>0</v>
      </c>
      <c r="H364" s="48">
        <f>'Рейтинговая таблица организаций'!E353</f>
        <v>0</v>
      </c>
      <c r="I364" s="47" t="s">
        <v>265</v>
      </c>
      <c r="J364" s="48">
        <f>'Рейтинговая таблица организаций'!F353</f>
        <v>0</v>
      </c>
      <c r="K364" s="48">
        <f>'Рейтинговая таблица организаций'!G353</f>
        <v>0</v>
      </c>
      <c r="L364" s="49" t="str">
        <f>IF('Рейтинговая таблица организаций'!H353&lt;1,"Отсутствуют или не функционируют дистанционные способы взаимодействия",(IF('Рейтинговая таблица организаций'!H353&lt;4,"В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4" s="49">
        <f>'Рейтинговая таблица организаций'!H353</f>
        <v>0</v>
      </c>
      <c r="N364" s="49">
        <f>IF('Рейтинговая таблица организаций'!H353&lt;1,0,(IF('Рейтинговая таблица организаций'!H353&lt;4,30,100)))</f>
        <v>0</v>
      </c>
      <c r="O364" s="49" t="s">
        <v>266</v>
      </c>
      <c r="P364" s="49">
        <f>'Рейтинговая таблица организаций'!I353</f>
        <v>0</v>
      </c>
      <c r="Q364" s="49">
        <f>'Рейтинговая таблица организаций'!J353</f>
        <v>0</v>
      </c>
      <c r="R364" s="49" t="s">
        <v>267</v>
      </c>
      <c r="S364" s="49">
        <f>'Рейтинговая таблица организаций'!K353</f>
        <v>0</v>
      </c>
      <c r="T364" s="49">
        <f>'Рейтинговая таблица организаций'!L353</f>
        <v>0</v>
      </c>
      <c r="U364" s="49" t="str">
        <f>IF('Рейтинговая таблица организаций'!Q353&lt;1,"Отсутствуют комфортные условия",(IF('Рейтинговая таблица организаций'!Q353&lt;5,"Количество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4" s="49">
        <f>'Рейтинговая таблица организаций'!Q353</f>
        <v>0</v>
      </c>
      <c r="W364" s="49">
        <f>IF('Рейтинговая таблица организаций'!Q353&lt;1,0,(IF('Рейтинговая таблица организаций'!Q353&lt;4,20,100)))</f>
        <v>0</v>
      </c>
      <c r="X364" s="49" t="s">
        <v>268</v>
      </c>
      <c r="Y364" s="49">
        <f>'Рейтинговая таблица организаций'!T353</f>
        <v>0</v>
      </c>
      <c r="Z364" s="49">
        <f>'Рейтинговая таблица организаций'!U353</f>
        <v>0</v>
      </c>
      <c r="AA364" s="49" t="str">
        <f>IF('Рейтинговая таблица организаций'!Z353&lt;1,"Отсутствуют условия доступности для инвалидов",(IF('Рейтинговая таблица организаций'!Z353&lt;5,"Количество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4" s="63">
        <f>'Рейтинговая таблица организаций'!Z353</f>
        <v>0</v>
      </c>
      <c r="AC364" s="49">
        <f>IF('Рейтинговая таблица организаций'!Z353&lt;1,0,(IF('Рейтинговая таблица организаций'!Z353&lt;5,20,100)))</f>
        <v>0</v>
      </c>
      <c r="AD364" s="49" t="str">
        <f>IF('Рейтинговая таблица организаций'!AA353&lt;1,"Отсутствуют условия доступности, позволяющие инвалидам получать услуги наравне с другими",(IF('Рейтинговая таблица организаций'!AA353&lt;5,"Количество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4" s="49">
        <f>'Рейтинговая таблица организаций'!AA353</f>
        <v>0</v>
      </c>
      <c r="AF364" s="49">
        <f>IF('Рейтинговая таблица организаций'!AA353&lt;1,0,(IF('Рейтинговая таблица организаций'!AA353&lt;5,20,100)))</f>
        <v>0</v>
      </c>
      <c r="AG364" s="49" t="s">
        <v>269</v>
      </c>
      <c r="AH364" s="49">
        <f>'Рейтинговая таблица организаций'!AB353</f>
        <v>0</v>
      </c>
      <c r="AI364" s="49">
        <f>'Рейтинговая таблица организаций'!AC353</f>
        <v>0</v>
      </c>
      <c r="AJ364" s="49" t="s">
        <v>270</v>
      </c>
      <c r="AK364" s="49">
        <f>'Рейтинговая таблица организаций'!AH353</f>
        <v>0</v>
      </c>
      <c r="AL364" s="49">
        <f>'Рейтинговая таблица организаций'!AI353</f>
        <v>0</v>
      </c>
      <c r="AM364" s="49" t="s">
        <v>271</v>
      </c>
      <c r="AN364" s="49">
        <f>'Рейтинговая таблица организаций'!AJ353</f>
        <v>0</v>
      </c>
      <c r="AO364" s="49">
        <f>'Рейтинговая таблица организаций'!AK353</f>
        <v>0</v>
      </c>
      <c r="AP364" s="49" t="s">
        <v>272</v>
      </c>
      <c r="AQ364" s="49">
        <f>'Рейтинговая таблица организаций'!AL353</f>
        <v>0</v>
      </c>
      <c r="AR364" s="49">
        <f>'Рейтинговая таблица организаций'!AM353</f>
        <v>0</v>
      </c>
      <c r="AS364" s="49" t="s">
        <v>273</v>
      </c>
      <c r="AT364" s="49">
        <f>'Рейтинговая таблица организаций'!AR353</f>
        <v>0</v>
      </c>
      <c r="AU364" s="49">
        <f>'Рейтинговая таблица организаций'!AS353</f>
        <v>0</v>
      </c>
      <c r="AV364" s="49" t="s">
        <v>274</v>
      </c>
      <c r="AW364" s="49">
        <f>'Рейтинговая таблица организаций'!AT353</f>
        <v>0</v>
      </c>
      <c r="AX364" s="49">
        <f>'Рейтинговая таблица организаций'!AU353</f>
        <v>0</v>
      </c>
      <c r="AY364" s="49" t="s">
        <v>275</v>
      </c>
      <c r="AZ364" s="49">
        <f>'Рейтинговая таблица организаций'!AV353</f>
        <v>0</v>
      </c>
      <c r="BA364" s="49">
        <f>'Рейтинговая таблица организаций'!AW353</f>
        <v>0</v>
      </c>
    </row>
    <row r="365" spans="1:53" ht="15.75" x14ac:dyDescent="0.25">
      <c r="A365" s="110">
        <f>Лист1!A353</f>
        <v>0</v>
      </c>
      <c r="B365" s="46">
        <f>'для bus.gov.ru'!B354</f>
        <v>0</v>
      </c>
      <c r="C365" s="46">
        <f>'для bus.gov.ru'!C354</f>
        <v>0</v>
      </c>
      <c r="D365" s="46">
        <f>'для bus.gov.ru'!D354</f>
        <v>0</v>
      </c>
      <c r="E365" s="46">
        <f>'для bus.gov.ru'!E354</f>
        <v>0</v>
      </c>
      <c r="F365" s="47" t="s">
        <v>264</v>
      </c>
      <c r="G365" s="48">
        <f>'Рейтинговая таблица организаций'!D354</f>
        <v>0</v>
      </c>
      <c r="H365" s="48">
        <f>'Рейтинговая таблица организаций'!E354</f>
        <v>0</v>
      </c>
      <c r="I365" s="47" t="s">
        <v>265</v>
      </c>
      <c r="J365" s="48">
        <f>'Рейтинговая таблица организаций'!F354</f>
        <v>0</v>
      </c>
      <c r="K365" s="48">
        <f>'Рейтинговая таблица организаций'!G354</f>
        <v>0</v>
      </c>
      <c r="L365" s="49" t="str">
        <f>IF('Рейтинговая таблица организаций'!H354&lt;1,"Отсутствуют или не функционируют дистанционные способы взаимодействия",(IF('Рейтинговая таблица организаций'!H354&lt;4,"В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5" s="49">
        <f>'Рейтинговая таблица организаций'!H354</f>
        <v>0</v>
      </c>
      <c r="N365" s="49">
        <f>IF('Рейтинговая таблица организаций'!H354&lt;1,0,(IF('Рейтинговая таблица организаций'!H354&lt;4,30,100)))</f>
        <v>0</v>
      </c>
      <c r="O365" s="49" t="s">
        <v>266</v>
      </c>
      <c r="P365" s="49">
        <f>'Рейтинговая таблица организаций'!I354</f>
        <v>0</v>
      </c>
      <c r="Q365" s="49">
        <f>'Рейтинговая таблица организаций'!J354</f>
        <v>0</v>
      </c>
      <c r="R365" s="49" t="s">
        <v>267</v>
      </c>
      <c r="S365" s="49">
        <f>'Рейтинговая таблица организаций'!K354</f>
        <v>0</v>
      </c>
      <c r="T365" s="49">
        <f>'Рейтинговая таблица организаций'!L354</f>
        <v>0</v>
      </c>
      <c r="U365" s="49" t="str">
        <f>IF('Рейтинговая таблица организаций'!Q354&lt;1,"Отсутствуют комфортные условия",(IF('Рейтинговая таблица организаций'!Q354&lt;5,"Количество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5" s="49">
        <f>'Рейтинговая таблица организаций'!Q354</f>
        <v>0</v>
      </c>
      <c r="W365" s="49">
        <f>IF('Рейтинговая таблица организаций'!Q354&lt;1,0,(IF('Рейтинговая таблица организаций'!Q354&lt;4,20,100)))</f>
        <v>0</v>
      </c>
      <c r="X365" s="49" t="s">
        <v>268</v>
      </c>
      <c r="Y365" s="49">
        <f>'Рейтинговая таблица организаций'!T354</f>
        <v>0</v>
      </c>
      <c r="Z365" s="49">
        <f>'Рейтинговая таблица организаций'!U354</f>
        <v>0</v>
      </c>
      <c r="AA365" s="49" t="str">
        <f>IF('Рейтинговая таблица организаций'!Z354&lt;1,"Отсутствуют условия доступности для инвалидов",(IF('Рейтинговая таблица организаций'!Z354&lt;5,"Количество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5" s="63">
        <f>'Рейтинговая таблица организаций'!Z354</f>
        <v>0</v>
      </c>
      <c r="AC365" s="49">
        <f>IF('Рейтинговая таблица организаций'!Z354&lt;1,0,(IF('Рейтинговая таблица организаций'!Z354&lt;5,20,100)))</f>
        <v>0</v>
      </c>
      <c r="AD365" s="49" t="str">
        <f>IF('Рейтинговая таблица организаций'!AA354&lt;1,"Отсутствуют условия доступности, позволяющие инвалидам получать услуги наравне с другими",(IF('Рейтинговая таблица организаций'!AA354&lt;5,"Количество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5" s="49">
        <f>'Рейтинговая таблица организаций'!AA354</f>
        <v>0</v>
      </c>
      <c r="AF365" s="49">
        <f>IF('Рейтинговая таблица организаций'!AA354&lt;1,0,(IF('Рейтинговая таблица организаций'!AA354&lt;5,20,100)))</f>
        <v>0</v>
      </c>
      <c r="AG365" s="49" t="s">
        <v>269</v>
      </c>
      <c r="AH365" s="49">
        <f>'Рейтинговая таблица организаций'!AB354</f>
        <v>0</v>
      </c>
      <c r="AI365" s="49">
        <f>'Рейтинговая таблица организаций'!AC354</f>
        <v>0</v>
      </c>
      <c r="AJ365" s="49" t="s">
        <v>270</v>
      </c>
      <c r="AK365" s="49">
        <f>'Рейтинговая таблица организаций'!AH354</f>
        <v>0</v>
      </c>
      <c r="AL365" s="49">
        <f>'Рейтинговая таблица организаций'!AI354</f>
        <v>0</v>
      </c>
      <c r="AM365" s="49" t="s">
        <v>271</v>
      </c>
      <c r="AN365" s="49">
        <f>'Рейтинговая таблица организаций'!AJ354</f>
        <v>0</v>
      </c>
      <c r="AO365" s="49">
        <f>'Рейтинговая таблица организаций'!AK354</f>
        <v>0</v>
      </c>
      <c r="AP365" s="49" t="s">
        <v>272</v>
      </c>
      <c r="AQ365" s="49">
        <f>'Рейтинговая таблица организаций'!AL354</f>
        <v>0</v>
      </c>
      <c r="AR365" s="49">
        <f>'Рейтинговая таблица организаций'!AM354</f>
        <v>0</v>
      </c>
      <c r="AS365" s="49" t="s">
        <v>273</v>
      </c>
      <c r="AT365" s="49">
        <f>'Рейтинговая таблица организаций'!AR354</f>
        <v>0</v>
      </c>
      <c r="AU365" s="49">
        <f>'Рейтинговая таблица организаций'!AS354</f>
        <v>0</v>
      </c>
      <c r="AV365" s="49" t="s">
        <v>274</v>
      </c>
      <c r="AW365" s="49">
        <f>'Рейтинговая таблица организаций'!AT354</f>
        <v>0</v>
      </c>
      <c r="AX365" s="49">
        <f>'Рейтинговая таблица организаций'!AU354</f>
        <v>0</v>
      </c>
      <c r="AY365" s="49" t="s">
        <v>275</v>
      </c>
      <c r="AZ365" s="49">
        <f>'Рейтинговая таблица организаций'!AV354</f>
        <v>0</v>
      </c>
      <c r="BA365" s="49">
        <f>'Рейтинговая таблица организаций'!AW354</f>
        <v>0</v>
      </c>
    </row>
    <row r="366" spans="1:53" ht="15.75" x14ac:dyDescent="0.25">
      <c r="A366" s="110">
        <f>Лист1!A354</f>
        <v>0</v>
      </c>
      <c r="B366" s="46">
        <f>'для bus.gov.ru'!B355</f>
        <v>0</v>
      </c>
      <c r="C366" s="46">
        <f>'для bus.gov.ru'!C355</f>
        <v>0</v>
      </c>
      <c r="D366" s="46">
        <f>'для bus.gov.ru'!D355</f>
        <v>0</v>
      </c>
      <c r="E366" s="46">
        <f>'для bus.gov.ru'!E355</f>
        <v>0</v>
      </c>
      <c r="F366" s="47" t="s">
        <v>264</v>
      </c>
      <c r="G366" s="48">
        <f>'Рейтинговая таблица организаций'!D355</f>
        <v>0</v>
      </c>
      <c r="H366" s="48">
        <f>'Рейтинговая таблица организаций'!E355</f>
        <v>0</v>
      </c>
      <c r="I366" s="47" t="s">
        <v>265</v>
      </c>
      <c r="J366" s="48">
        <f>'Рейтинговая таблица организаций'!F355</f>
        <v>0</v>
      </c>
      <c r="K366" s="48">
        <f>'Рейтинговая таблица организаций'!G355</f>
        <v>0</v>
      </c>
      <c r="L366" s="49" t="str">
        <f>IF('Рейтинговая таблица организаций'!H355&lt;1,"Отсутствуют или не функционируют дистанционные способы взаимодействия",(IF('Рейтинговая таблица организаций'!H355&lt;4,"В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6" s="49">
        <f>'Рейтинговая таблица организаций'!H355</f>
        <v>0</v>
      </c>
      <c r="N366" s="49">
        <f>IF('Рейтинговая таблица организаций'!H355&lt;1,0,(IF('Рейтинговая таблица организаций'!H355&lt;4,30,100)))</f>
        <v>0</v>
      </c>
      <c r="O366" s="49" t="s">
        <v>266</v>
      </c>
      <c r="P366" s="49">
        <f>'Рейтинговая таблица организаций'!I355</f>
        <v>0</v>
      </c>
      <c r="Q366" s="49">
        <f>'Рейтинговая таблица организаций'!J355</f>
        <v>0</v>
      </c>
      <c r="R366" s="49" t="s">
        <v>267</v>
      </c>
      <c r="S366" s="49">
        <f>'Рейтинговая таблица организаций'!K355</f>
        <v>0</v>
      </c>
      <c r="T366" s="49">
        <f>'Рейтинговая таблица организаций'!L355</f>
        <v>0</v>
      </c>
      <c r="U366" s="49" t="str">
        <f>IF('Рейтинговая таблица организаций'!Q355&lt;1,"Отсутствуют комфортные условия",(IF('Рейтинговая таблица организаций'!Q355&lt;5,"Количество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6" s="49">
        <f>'Рейтинговая таблица организаций'!Q355</f>
        <v>0</v>
      </c>
      <c r="W366" s="49">
        <f>IF('Рейтинговая таблица организаций'!Q355&lt;1,0,(IF('Рейтинговая таблица организаций'!Q355&lt;4,20,100)))</f>
        <v>0</v>
      </c>
      <c r="X366" s="49" t="s">
        <v>268</v>
      </c>
      <c r="Y366" s="49">
        <f>'Рейтинговая таблица организаций'!T355</f>
        <v>0</v>
      </c>
      <c r="Z366" s="49">
        <f>'Рейтинговая таблица организаций'!U355</f>
        <v>0</v>
      </c>
      <c r="AA366" s="49" t="str">
        <f>IF('Рейтинговая таблица организаций'!Z355&lt;1,"Отсутствуют условия доступности для инвалидов",(IF('Рейтинговая таблица организаций'!Z355&lt;5,"Количество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6" s="63">
        <f>'Рейтинговая таблица организаций'!Z355</f>
        <v>0</v>
      </c>
      <c r="AC366" s="49">
        <f>IF('Рейтинговая таблица организаций'!Z355&lt;1,0,(IF('Рейтинговая таблица организаций'!Z355&lt;5,20,100)))</f>
        <v>0</v>
      </c>
      <c r="AD366" s="49" t="str">
        <f>IF('Рейтинговая таблица организаций'!AA355&lt;1,"Отсутствуют условия доступности, позволяющие инвалидам получать услуги наравне с другими",(IF('Рейтинговая таблица организаций'!AA355&lt;5,"Количество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6" s="49">
        <f>'Рейтинговая таблица организаций'!AA355</f>
        <v>0</v>
      </c>
      <c r="AF366" s="49">
        <f>IF('Рейтинговая таблица организаций'!AA355&lt;1,0,(IF('Рейтинговая таблица организаций'!AA355&lt;5,20,100)))</f>
        <v>0</v>
      </c>
      <c r="AG366" s="49" t="s">
        <v>269</v>
      </c>
      <c r="AH366" s="49">
        <f>'Рейтинговая таблица организаций'!AB355</f>
        <v>0</v>
      </c>
      <c r="AI366" s="49">
        <f>'Рейтинговая таблица организаций'!AC355</f>
        <v>0</v>
      </c>
      <c r="AJ366" s="49" t="s">
        <v>270</v>
      </c>
      <c r="AK366" s="49">
        <f>'Рейтинговая таблица организаций'!AH355</f>
        <v>0</v>
      </c>
      <c r="AL366" s="49">
        <f>'Рейтинговая таблица организаций'!AI355</f>
        <v>0</v>
      </c>
      <c r="AM366" s="49" t="s">
        <v>271</v>
      </c>
      <c r="AN366" s="49">
        <f>'Рейтинговая таблица организаций'!AJ355</f>
        <v>0</v>
      </c>
      <c r="AO366" s="49">
        <f>'Рейтинговая таблица организаций'!AK355</f>
        <v>0</v>
      </c>
      <c r="AP366" s="49" t="s">
        <v>272</v>
      </c>
      <c r="AQ366" s="49">
        <f>'Рейтинговая таблица организаций'!AL355</f>
        <v>0</v>
      </c>
      <c r="AR366" s="49">
        <f>'Рейтинговая таблица организаций'!AM355</f>
        <v>0</v>
      </c>
      <c r="AS366" s="49" t="s">
        <v>273</v>
      </c>
      <c r="AT366" s="49">
        <f>'Рейтинговая таблица организаций'!AR355</f>
        <v>0</v>
      </c>
      <c r="AU366" s="49">
        <f>'Рейтинговая таблица организаций'!AS355</f>
        <v>0</v>
      </c>
      <c r="AV366" s="49" t="s">
        <v>274</v>
      </c>
      <c r="AW366" s="49">
        <f>'Рейтинговая таблица организаций'!AT355</f>
        <v>0</v>
      </c>
      <c r="AX366" s="49">
        <f>'Рейтинговая таблица организаций'!AU355</f>
        <v>0</v>
      </c>
      <c r="AY366" s="49" t="s">
        <v>275</v>
      </c>
      <c r="AZ366" s="49">
        <f>'Рейтинговая таблица организаций'!AV355</f>
        <v>0</v>
      </c>
      <c r="BA366" s="49">
        <f>'Рейтинговая таблица организаций'!AW355</f>
        <v>0</v>
      </c>
    </row>
    <row r="367" spans="1:53" ht="15.75" x14ac:dyDescent="0.25">
      <c r="A367" s="110">
        <f>Лист1!A355</f>
        <v>0</v>
      </c>
      <c r="B367" s="46">
        <f>'для bus.gov.ru'!B356</f>
        <v>0</v>
      </c>
      <c r="C367" s="46">
        <f>'для bus.gov.ru'!C356</f>
        <v>0</v>
      </c>
      <c r="D367" s="46">
        <f>'для bus.gov.ru'!D356</f>
        <v>0</v>
      </c>
      <c r="E367" s="46">
        <f>'для bus.gov.ru'!E356</f>
        <v>0</v>
      </c>
      <c r="F367" s="47" t="s">
        <v>264</v>
      </c>
      <c r="G367" s="48">
        <f>'Рейтинговая таблица организаций'!D356</f>
        <v>0</v>
      </c>
      <c r="H367" s="48">
        <f>'Рейтинговая таблица организаций'!E356</f>
        <v>0</v>
      </c>
      <c r="I367" s="47" t="s">
        <v>265</v>
      </c>
      <c r="J367" s="48">
        <f>'Рейтинговая таблица организаций'!F356</f>
        <v>0</v>
      </c>
      <c r="K367" s="48">
        <f>'Рейтинговая таблица организаций'!G356</f>
        <v>0</v>
      </c>
      <c r="L367" s="49" t="str">
        <f>IF('Рейтинговая таблица организаций'!H356&lt;1,"Отсутствуют или не функционируют дистанционные способы взаимодействия",(IF('Рейтинговая таблица организаций'!H356&lt;4,"В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7" s="49">
        <f>'Рейтинговая таблица организаций'!H356</f>
        <v>0</v>
      </c>
      <c r="N367" s="49">
        <f>IF('Рейтинговая таблица организаций'!H356&lt;1,0,(IF('Рейтинговая таблица организаций'!H356&lt;4,30,100)))</f>
        <v>0</v>
      </c>
      <c r="O367" s="49" t="s">
        <v>266</v>
      </c>
      <c r="P367" s="49">
        <f>'Рейтинговая таблица организаций'!I356</f>
        <v>0</v>
      </c>
      <c r="Q367" s="49">
        <f>'Рейтинговая таблица организаций'!J356</f>
        <v>0</v>
      </c>
      <c r="R367" s="49" t="s">
        <v>267</v>
      </c>
      <c r="S367" s="49">
        <f>'Рейтинговая таблица организаций'!K356</f>
        <v>0</v>
      </c>
      <c r="T367" s="49">
        <f>'Рейтинговая таблица организаций'!L356</f>
        <v>0</v>
      </c>
      <c r="U367" s="49" t="str">
        <f>IF('Рейтинговая таблица организаций'!Q356&lt;1,"Отсутствуют комфортные условия",(IF('Рейтинговая таблица организаций'!Q356&lt;5,"Количество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7" s="49">
        <f>'Рейтинговая таблица организаций'!Q356</f>
        <v>0</v>
      </c>
      <c r="W367" s="49">
        <f>IF('Рейтинговая таблица организаций'!Q356&lt;1,0,(IF('Рейтинговая таблица организаций'!Q356&lt;4,20,100)))</f>
        <v>0</v>
      </c>
      <c r="X367" s="49" t="s">
        <v>268</v>
      </c>
      <c r="Y367" s="49">
        <f>'Рейтинговая таблица организаций'!T356</f>
        <v>0</v>
      </c>
      <c r="Z367" s="49">
        <f>'Рейтинговая таблица организаций'!U356</f>
        <v>0</v>
      </c>
      <c r="AA367" s="49" t="str">
        <f>IF('Рейтинговая таблица организаций'!Z356&lt;1,"Отсутствуют условия доступности для инвалидов",(IF('Рейтинговая таблица организаций'!Z356&lt;5,"Количество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7" s="63">
        <f>'Рейтинговая таблица организаций'!Z356</f>
        <v>0</v>
      </c>
      <c r="AC367" s="49">
        <f>IF('Рейтинговая таблица организаций'!Z356&lt;1,0,(IF('Рейтинговая таблица организаций'!Z356&lt;5,20,100)))</f>
        <v>0</v>
      </c>
      <c r="AD367" s="49" t="str">
        <f>IF('Рейтинговая таблица организаций'!AA356&lt;1,"Отсутствуют условия доступности, позволяющие инвалидам получать услуги наравне с другими",(IF('Рейтинговая таблица организаций'!AA356&lt;5,"Количество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7" s="49">
        <f>'Рейтинговая таблица организаций'!AA356</f>
        <v>0</v>
      </c>
      <c r="AF367" s="49">
        <f>IF('Рейтинговая таблица организаций'!AA356&lt;1,0,(IF('Рейтинговая таблица организаций'!AA356&lt;5,20,100)))</f>
        <v>0</v>
      </c>
      <c r="AG367" s="49" t="s">
        <v>269</v>
      </c>
      <c r="AH367" s="49">
        <f>'Рейтинговая таблица организаций'!AB356</f>
        <v>0</v>
      </c>
      <c r="AI367" s="49">
        <f>'Рейтинговая таблица организаций'!AC356</f>
        <v>0</v>
      </c>
      <c r="AJ367" s="49" t="s">
        <v>270</v>
      </c>
      <c r="AK367" s="49">
        <f>'Рейтинговая таблица организаций'!AH356</f>
        <v>0</v>
      </c>
      <c r="AL367" s="49">
        <f>'Рейтинговая таблица организаций'!AI356</f>
        <v>0</v>
      </c>
      <c r="AM367" s="49" t="s">
        <v>271</v>
      </c>
      <c r="AN367" s="49">
        <f>'Рейтинговая таблица организаций'!AJ356</f>
        <v>0</v>
      </c>
      <c r="AO367" s="49">
        <f>'Рейтинговая таблица организаций'!AK356</f>
        <v>0</v>
      </c>
      <c r="AP367" s="49" t="s">
        <v>272</v>
      </c>
      <c r="AQ367" s="49">
        <f>'Рейтинговая таблица организаций'!AL356</f>
        <v>0</v>
      </c>
      <c r="AR367" s="49">
        <f>'Рейтинговая таблица организаций'!AM356</f>
        <v>0</v>
      </c>
      <c r="AS367" s="49" t="s">
        <v>273</v>
      </c>
      <c r="AT367" s="49">
        <f>'Рейтинговая таблица организаций'!AR356</f>
        <v>0</v>
      </c>
      <c r="AU367" s="49">
        <f>'Рейтинговая таблица организаций'!AS356</f>
        <v>0</v>
      </c>
      <c r="AV367" s="49" t="s">
        <v>274</v>
      </c>
      <c r="AW367" s="49">
        <f>'Рейтинговая таблица организаций'!AT356</f>
        <v>0</v>
      </c>
      <c r="AX367" s="49">
        <f>'Рейтинговая таблица организаций'!AU356</f>
        <v>0</v>
      </c>
      <c r="AY367" s="49" t="s">
        <v>275</v>
      </c>
      <c r="AZ367" s="49">
        <f>'Рейтинговая таблица организаций'!AV356</f>
        <v>0</v>
      </c>
      <c r="BA367" s="49">
        <f>'Рейтинговая таблица организаций'!AW356</f>
        <v>0</v>
      </c>
    </row>
    <row r="368" spans="1:53" ht="15.75" x14ac:dyDescent="0.25">
      <c r="A368" s="110">
        <f>Лист1!A356</f>
        <v>0</v>
      </c>
      <c r="B368" s="46">
        <f>'для bus.gov.ru'!B357</f>
        <v>0</v>
      </c>
      <c r="C368" s="46">
        <f>'для bus.gov.ru'!C357</f>
        <v>0</v>
      </c>
      <c r="D368" s="46">
        <f>'для bus.gov.ru'!D357</f>
        <v>0</v>
      </c>
      <c r="E368" s="46">
        <f>'для bus.gov.ru'!E357</f>
        <v>0</v>
      </c>
      <c r="F368" s="47" t="s">
        <v>264</v>
      </c>
      <c r="G368" s="48">
        <f>'Рейтинговая таблица организаций'!D357</f>
        <v>0</v>
      </c>
      <c r="H368" s="48">
        <f>'Рейтинговая таблица организаций'!E357</f>
        <v>0</v>
      </c>
      <c r="I368" s="47" t="s">
        <v>265</v>
      </c>
      <c r="J368" s="48">
        <f>'Рейтинговая таблица организаций'!F357</f>
        <v>0</v>
      </c>
      <c r="K368" s="48">
        <f>'Рейтинговая таблица организаций'!G357</f>
        <v>0</v>
      </c>
      <c r="L368" s="49" t="str">
        <f>IF('Рейтинговая таблица организаций'!H357&lt;1,"Отсутствуют или не функционируют дистанционные способы взаимодействия",(IF('Рейтинговая таблица организаций'!H357&lt;4,"В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8" s="49">
        <f>'Рейтинговая таблица организаций'!H357</f>
        <v>0</v>
      </c>
      <c r="N368" s="49">
        <f>IF('Рейтинговая таблица организаций'!H357&lt;1,0,(IF('Рейтинговая таблица организаций'!H357&lt;4,30,100)))</f>
        <v>0</v>
      </c>
      <c r="O368" s="49" t="s">
        <v>266</v>
      </c>
      <c r="P368" s="49">
        <f>'Рейтинговая таблица организаций'!I357</f>
        <v>0</v>
      </c>
      <c r="Q368" s="49">
        <f>'Рейтинговая таблица организаций'!J357</f>
        <v>0</v>
      </c>
      <c r="R368" s="49" t="s">
        <v>267</v>
      </c>
      <c r="S368" s="49">
        <f>'Рейтинговая таблица организаций'!K357</f>
        <v>0</v>
      </c>
      <c r="T368" s="49">
        <f>'Рейтинговая таблица организаций'!L357</f>
        <v>0</v>
      </c>
      <c r="U368" s="49" t="str">
        <f>IF('Рейтинговая таблица организаций'!Q357&lt;1,"Отсутствуют комфортные условия",(IF('Рейтинговая таблица организаций'!Q357&lt;5,"Количество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8" s="49">
        <f>'Рейтинговая таблица организаций'!Q357</f>
        <v>0</v>
      </c>
      <c r="W368" s="49">
        <f>IF('Рейтинговая таблица организаций'!Q357&lt;1,0,(IF('Рейтинговая таблица организаций'!Q357&lt;4,20,100)))</f>
        <v>0</v>
      </c>
      <c r="X368" s="49" t="s">
        <v>268</v>
      </c>
      <c r="Y368" s="49">
        <f>'Рейтинговая таблица организаций'!T357</f>
        <v>0</v>
      </c>
      <c r="Z368" s="49">
        <f>'Рейтинговая таблица организаций'!U357</f>
        <v>0</v>
      </c>
      <c r="AA368" s="49" t="str">
        <f>IF('Рейтинговая таблица организаций'!Z357&lt;1,"Отсутствуют условия доступности для инвалидов",(IF('Рейтинговая таблица организаций'!Z357&lt;5,"Количество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8" s="63">
        <f>'Рейтинговая таблица организаций'!Z357</f>
        <v>0</v>
      </c>
      <c r="AC368" s="49">
        <f>IF('Рейтинговая таблица организаций'!Z357&lt;1,0,(IF('Рейтинговая таблица организаций'!Z357&lt;5,20,100)))</f>
        <v>0</v>
      </c>
      <c r="AD368" s="49" t="str">
        <f>IF('Рейтинговая таблица организаций'!AA357&lt;1,"Отсутствуют условия доступности, позволяющие инвалидам получать услуги наравне с другими",(IF('Рейтинговая таблица организаций'!AA357&lt;5,"Количество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8" s="49">
        <f>'Рейтинговая таблица организаций'!AA357</f>
        <v>0</v>
      </c>
      <c r="AF368" s="49">
        <f>IF('Рейтинговая таблица организаций'!AA357&lt;1,0,(IF('Рейтинговая таблица организаций'!AA357&lt;5,20,100)))</f>
        <v>0</v>
      </c>
      <c r="AG368" s="49" t="s">
        <v>269</v>
      </c>
      <c r="AH368" s="49">
        <f>'Рейтинговая таблица организаций'!AB357</f>
        <v>0</v>
      </c>
      <c r="AI368" s="49">
        <f>'Рейтинговая таблица организаций'!AC357</f>
        <v>0</v>
      </c>
      <c r="AJ368" s="49" t="s">
        <v>270</v>
      </c>
      <c r="AK368" s="49">
        <f>'Рейтинговая таблица организаций'!AH357</f>
        <v>0</v>
      </c>
      <c r="AL368" s="49">
        <f>'Рейтинговая таблица организаций'!AI357</f>
        <v>0</v>
      </c>
      <c r="AM368" s="49" t="s">
        <v>271</v>
      </c>
      <c r="AN368" s="49">
        <f>'Рейтинговая таблица организаций'!AJ357</f>
        <v>0</v>
      </c>
      <c r="AO368" s="49">
        <f>'Рейтинговая таблица организаций'!AK357</f>
        <v>0</v>
      </c>
      <c r="AP368" s="49" t="s">
        <v>272</v>
      </c>
      <c r="AQ368" s="49">
        <f>'Рейтинговая таблица организаций'!AL357</f>
        <v>0</v>
      </c>
      <c r="AR368" s="49">
        <f>'Рейтинговая таблица организаций'!AM357</f>
        <v>0</v>
      </c>
      <c r="AS368" s="49" t="s">
        <v>273</v>
      </c>
      <c r="AT368" s="49">
        <f>'Рейтинговая таблица организаций'!AR357</f>
        <v>0</v>
      </c>
      <c r="AU368" s="49">
        <f>'Рейтинговая таблица организаций'!AS357</f>
        <v>0</v>
      </c>
      <c r="AV368" s="49" t="s">
        <v>274</v>
      </c>
      <c r="AW368" s="49">
        <f>'Рейтинговая таблица организаций'!AT357</f>
        <v>0</v>
      </c>
      <c r="AX368" s="49">
        <f>'Рейтинговая таблица организаций'!AU357</f>
        <v>0</v>
      </c>
      <c r="AY368" s="49" t="s">
        <v>275</v>
      </c>
      <c r="AZ368" s="49">
        <f>'Рейтинговая таблица организаций'!AV357</f>
        <v>0</v>
      </c>
      <c r="BA368" s="49">
        <f>'Рейтинговая таблица организаций'!AW357</f>
        <v>0</v>
      </c>
    </row>
    <row r="369" spans="1:53" ht="15.75" x14ac:dyDescent="0.25">
      <c r="A369" s="110">
        <f>Лист1!A357</f>
        <v>0</v>
      </c>
      <c r="B369" s="46">
        <f>'для bus.gov.ru'!B358</f>
        <v>0</v>
      </c>
      <c r="C369" s="46">
        <f>'для bus.gov.ru'!C358</f>
        <v>0</v>
      </c>
      <c r="D369" s="46">
        <f>'для bus.gov.ru'!D358</f>
        <v>0</v>
      </c>
      <c r="E369" s="46">
        <f>'для bus.gov.ru'!E358</f>
        <v>0</v>
      </c>
      <c r="F369" s="47" t="s">
        <v>264</v>
      </c>
      <c r="G369" s="48">
        <f>'Рейтинговая таблица организаций'!D358</f>
        <v>0</v>
      </c>
      <c r="H369" s="48">
        <f>'Рейтинговая таблица организаций'!E358</f>
        <v>0</v>
      </c>
      <c r="I369" s="47" t="s">
        <v>265</v>
      </c>
      <c r="J369" s="48">
        <f>'Рейтинговая таблица организаций'!F358</f>
        <v>0</v>
      </c>
      <c r="K369" s="48">
        <f>'Рейтинговая таблица организаций'!G358</f>
        <v>0</v>
      </c>
      <c r="L369" s="49" t="str">
        <f>IF('Рейтинговая таблица организаций'!H358&lt;1,"Отсутствуют или не функционируют дистанционные способы взаимодействия",(IF('Рейтинговая таблица организаций'!H358&lt;4,"В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69" s="49">
        <f>'Рейтинговая таблица организаций'!H358</f>
        <v>0</v>
      </c>
      <c r="N369" s="49">
        <f>IF('Рейтинговая таблица организаций'!H358&lt;1,0,(IF('Рейтинговая таблица организаций'!H358&lt;4,30,100)))</f>
        <v>0</v>
      </c>
      <c r="O369" s="49" t="s">
        <v>266</v>
      </c>
      <c r="P369" s="49">
        <f>'Рейтинговая таблица организаций'!I358</f>
        <v>0</v>
      </c>
      <c r="Q369" s="49">
        <f>'Рейтинговая таблица организаций'!J358</f>
        <v>0</v>
      </c>
      <c r="R369" s="49" t="s">
        <v>267</v>
      </c>
      <c r="S369" s="49">
        <f>'Рейтинговая таблица организаций'!K358</f>
        <v>0</v>
      </c>
      <c r="T369" s="49">
        <f>'Рейтинговая таблица организаций'!L358</f>
        <v>0</v>
      </c>
      <c r="U369" s="49" t="str">
        <f>IF('Рейтинговая таблица организаций'!Q358&lt;1,"Отсутствуют комфортные условия",(IF('Рейтинговая таблица организаций'!Q358&lt;5,"Количество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69" s="49">
        <f>'Рейтинговая таблица организаций'!Q358</f>
        <v>0</v>
      </c>
      <c r="W369" s="49">
        <f>IF('Рейтинговая таблица организаций'!Q358&lt;1,0,(IF('Рейтинговая таблица организаций'!Q358&lt;4,20,100)))</f>
        <v>0</v>
      </c>
      <c r="X369" s="49" t="s">
        <v>268</v>
      </c>
      <c r="Y369" s="49">
        <f>'Рейтинговая таблица организаций'!T358</f>
        <v>0</v>
      </c>
      <c r="Z369" s="49">
        <f>'Рейтинговая таблица организаций'!U358</f>
        <v>0</v>
      </c>
      <c r="AA369" s="49" t="str">
        <f>IF('Рейтинговая таблица организаций'!Z358&lt;1,"Отсутствуют условия доступности для инвалидов",(IF('Рейтинговая таблица организаций'!Z358&lt;5,"Количество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69" s="63">
        <f>'Рейтинговая таблица организаций'!Z358</f>
        <v>0</v>
      </c>
      <c r="AC369" s="49">
        <f>IF('Рейтинговая таблица организаций'!Z358&lt;1,0,(IF('Рейтинговая таблица организаций'!Z358&lt;5,20,100)))</f>
        <v>0</v>
      </c>
      <c r="AD369" s="49" t="str">
        <f>IF('Рейтинговая таблица организаций'!AA358&lt;1,"Отсутствуют условия доступности, позволяющие инвалидам получать услуги наравне с другими",(IF('Рейтинговая таблица организаций'!AA358&lt;5,"Количество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69" s="49">
        <f>'Рейтинговая таблица организаций'!AA358</f>
        <v>0</v>
      </c>
      <c r="AF369" s="49">
        <f>IF('Рейтинговая таблица организаций'!AA358&lt;1,0,(IF('Рейтинговая таблица организаций'!AA358&lt;5,20,100)))</f>
        <v>0</v>
      </c>
      <c r="AG369" s="49" t="s">
        <v>269</v>
      </c>
      <c r="AH369" s="49">
        <f>'Рейтинговая таблица организаций'!AB358</f>
        <v>0</v>
      </c>
      <c r="AI369" s="49">
        <f>'Рейтинговая таблица организаций'!AC358</f>
        <v>0</v>
      </c>
      <c r="AJ369" s="49" t="s">
        <v>270</v>
      </c>
      <c r="AK369" s="49">
        <f>'Рейтинговая таблица организаций'!AH358</f>
        <v>0</v>
      </c>
      <c r="AL369" s="49">
        <f>'Рейтинговая таблица организаций'!AI358</f>
        <v>0</v>
      </c>
      <c r="AM369" s="49" t="s">
        <v>271</v>
      </c>
      <c r="AN369" s="49">
        <f>'Рейтинговая таблица организаций'!AJ358</f>
        <v>0</v>
      </c>
      <c r="AO369" s="49">
        <f>'Рейтинговая таблица организаций'!AK358</f>
        <v>0</v>
      </c>
      <c r="AP369" s="49" t="s">
        <v>272</v>
      </c>
      <c r="AQ369" s="49">
        <f>'Рейтинговая таблица организаций'!AL358</f>
        <v>0</v>
      </c>
      <c r="AR369" s="49">
        <f>'Рейтинговая таблица организаций'!AM358</f>
        <v>0</v>
      </c>
      <c r="AS369" s="49" t="s">
        <v>273</v>
      </c>
      <c r="AT369" s="49">
        <f>'Рейтинговая таблица организаций'!AR358</f>
        <v>0</v>
      </c>
      <c r="AU369" s="49">
        <f>'Рейтинговая таблица организаций'!AS358</f>
        <v>0</v>
      </c>
      <c r="AV369" s="49" t="s">
        <v>274</v>
      </c>
      <c r="AW369" s="49">
        <f>'Рейтинговая таблица организаций'!AT358</f>
        <v>0</v>
      </c>
      <c r="AX369" s="49">
        <f>'Рейтинговая таблица организаций'!AU358</f>
        <v>0</v>
      </c>
      <c r="AY369" s="49" t="s">
        <v>275</v>
      </c>
      <c r="AZ369" s="49">
        <f>'Рейтинговая таблица организаций'!AV358</f>
        <v>0</v>
      </c>
      <c r="BA369" s="49">
        <f>'Рейтинговая таблица организаций'!AW358</f>
        <v>0</v>
      </c>
    </row>
    <row r="370" spans="1:53" ht="15.75" x14ac:dyDescent="0.25">
      <c r="A370" s="110">
        <f>Лист1!A358</f>
        <v>0</v>
      </c>
      <c r="B370" s="46">
        <f>'для bus.gov.ru'!B359</f>
        <v>0</v>
      </c>
      <c r="C370" s="46">
        <f>'для bus.gov.ru'!C359</f>
        <v>0</v>
      </c>
      <c r="D370" s="46">
        <f>'для bus.gov.ru'!D359</f>
        <v>0</v>
      </c>
      <c r="E370" s="46">
        <f>'для bus.gov.ru'!E359</f>
        <v>0</v>
      </c>
      <c r="F370" s="47" t="s">
        <v>264</v>
      </c>
      <c r="G370" s="48">
        <f>'Рейтинговая таблица организаций'!D359</f>
        <v>0</v>
      </c>
      <c r="H370" s="48">
        <f>'Рейтинговая таблица организаций'!E359</f>
        <v>0</v>
      </c>
      <c r="I370" s="47" t="s">
        <v>265</v>
      </c>
      <c r="J370" s="48">
        <f>'Рейтинговая таблица организаций'!F359</f>
        <v>0</v>
      </c>
      <c r="K370" s="48">
        <f>'Рейтинговая таблица организаций'!G359</f>
        <v>0</v>
      </c>
      <c r="L370" s="49" t="str">
        <f>IF('Рейтинговая таблица организаций'!H359&lt;1,"Отсутствуют или не функционируют дистанционные способы взаимодействия",(IF('Рейтинговая таблица организаций'!H359&lt;4,"В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0" s="49">
        <f>'Рейтинговая таблица организаций'!H359</f>
        <v>0</v>
      </c>
      <c r="N370" s="49">
        <f>IF('Рейтинговая таблица организаций'!H359&lt;1,0,(IF('Рейтинговая таблица организаций'!H359&lt;4,30,100)))</f>
        <v>0</v>
      </c>
      <c r="O370" s="49" t="s">
        <v>266</v>
      </c>
      <c r="P370" s="49">
        <f>'Рейтинговая таблица организаций'!I359</f>
        <v>0</v>
      </c>
      <c r="Q370" s="49">
        <f>'Рейтинговая таблица организаций'!J359</f>
        <v>0</v>
      </c>
      <c r="R370" s="49" t="s">
        <v>267</v>
      </c>
      <c r="S370" s="49">
        <f>'Рейтинговая таблица организаций'!K359</f>
        <v>0</v>
      </c>
      <c r="T370" s="49">
        <f>'Рейтинговая таблица организаций'!L359</f>
        <v>0</v>
      </c>
      <c r="U370" s="49" t="str">
        <f>IF('Рейтинговая таблица организаций'!Q359&lt;1,"Отсутствуют комфортные условия",(IF('Рейтинговая таблица организаций'!Q359&lt;5,"Количество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0" s="49">
        <f>'Рейтинговая таблица организаций'!Q359</f>
        <v>0</v>
      </c>
      <c r="W370" s="49">
        <f>IF('Рейтинговая таблица организаций'!Q359&lt;1,0,(IF('Рейтинговая таблица организаций'!Q359&lt;4,20,100)))</f>
        <v>0</v>
      </c>
      <c r="X370" s="49" t="s">
        <v>268</v>
      </c>
      <c r="Y370" s="49">
        <f>'Рейтинговая таблица организаций'!T359</f>
        <v>0</v>
      </c>
      <c r="Z370" s="49">
        <f>'Рейтинговая таблица организаций'!U359</f>
        <v>0</v>
      </c>
      <c r="AA370" s="49" t="str">
        <f>IF('Рейтинговая таблица организаций'!Z359&lt;1,"Отсутствуют условия доступности для инвалидов",(IF('Рейтинговая таблица организаций'!Z359&lt;5,"Количество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0" s="63">
        <f>'Рейтинговая таблица организаций'!Z359</f>
        <v>0</v>
      </c>
      <c r="AC370" s="49">
        <f>IF('Рейтинговая таблица организаций'!Z359&lt;1,0,(IF('Рейтинговая таблица организаций'!Z359&lt;5,20,100)))</f>
        <v>0</v>
      </c>
      <c r="AD370" s="49" t="str">
        <f>IF('Рейтинговая таблица организаций'!AA359&lt;1,"Отсутствуют условия доступности, позволяющие инвалидам получать услуги наравне с другими",(IF('Рейтинговая таблица организаций'!AA359&lt;5,"Количество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0" s="49">
        <f>'Рейтинговая таблица организаций'!AA359</f>
        <v>0</v>
      </c>
      <c r="AF370" s="49">
        <f>IF('Рейтинговая таблица организаций'!AA359&lt;1,0,(IF('Рейтинговая таблица организаций'!AA359&lt;5,20,100)))</f>
        <v>0</v>
      </c>
      <c r="AG370" s="49" t="s">
        <v>269</v>
      </c>
      <c r="AH370" s="49">
        <f>'Рейтинговая таблица организаций'!AB359</f>
        <v>0</v>
      </c>
      <c r="AI370" s="49">
        <f>'Рейтинговая таблица организаций'!AC359</f>
        <v>0</v>
      </c>
      <c r="AJ370" s="49" t="s">
        <v>270</v>
      </c>
      <c r="AK370" s="49">
        <f>'Рейтинговая таблица организаций'!AH359</f>
        <v>0</v>
      </c>
      <c r="AL370" s="49">
        <f>'Рейтинговая таблица организаций'!AI359</f>
        <v>0</v>
      </c>
      <c r="AM370" s="49" t="s">
        <v>271</v>
      </c>
      <c r="AN370" s="49">
        <f>'Рейтинговая таблица организаций'!AJ359</f>
        <v>0</v>
      </c>
      <c r="AO370" s="49">
        <f>'Рейтинговая таблица организаций'!AK359</f>
        <v>0</v>
      </c>
      <c r="AP370" s="49" t="s">
        <v>272</v>
      </c>
      <c r="AQ370" s="49">
        <f>'Рейтинговая таблица организаций'!AL359</f>
        <v>0</v>
      </c>
      <c r="AR370" s="49">
        <f>'Рейтинговая таблица организаций'!AM359</f>
        <v>0</v>
      </c>
      <c r="AS370" s="49" t="s">
        <v>273</v>
      </c>
      <c r="AT370" s="49">
        <f>'Рейтинговая таблица организаций'!AR359</f>
        <v>0</v>
      </c>
      <c r="AU370" s="49">
        <f>'Рейтинговая таблица организаций'!AS359</f>
        <v>0</v>
      </c>
      <c r="AV370" s="49" t="s">
        <v>274</v>
      </c>
      <c r="AW370" s="49">
        <f>'Рейтинговая таблица организаций'!AT359</f>
        <v>0</v>
      </c>
      <c r="AX370" s="49">
        <f>'Рейтинговая таблица организаций'!AU359</f>
        <v>0</v>
      </c>
      <c r="AY370" s="49" t="s">
        <v>275</v>
      </c>
      <c r="AZ370" s="49">
        <f>'Рейтинговая таблица организаций'!AV359</f>
        <v>0</v>
      </c>
      <c r="BA370" s="49">
        <f>'Рейтинговая таблица организаций'!AW359</f>
        <v>0</v>
      </c>
    </row>
    <row r="371" spans="1:53" ht="15.75" x14ac:dyDescent="0.25">
      <c r="A371" s="110">
        <f>Лист1!A359</f>
        <v>0</v>
      </c>
      <c r="B371" s="46">
        <f>'для bus.gov.ru'!B360</f>
        <v>0</v>
      </c>
      <c r="C371" s="46">
        <f>'для bus.gov.ru'!C360</f>
        <v>0</v>
      </c>
      <c r="D371" s="46">
        <f>'для bus.gov.ru'!D360</f>
        <v>0</v>
      </c>
      <c r="E371" s="46">
        <f>'для bus.gov.ru'!E360</f>
        <v>0</v>
      </c>
      <c r="F371" s="47" t="s">
        <v>264</v>
      </c>
      <c r="G371" s="48">
        <f>'Рейтинговая таблица организаций'!D360</f>
        <v>0</v>
      </c>
      <c r="H371" s="48">
        <f>'Рейтинговая таблица организаций'!E360</f>
        <v>0</v>
      </c>
      <c r="I371" s="47" t="s">
        <v>265</v>
      </c>
      <c r="J371" s="48">
        <f>'Рейтинговая таблица организаций'!F360</f>
        <v>0</v>
      </c>
      <c r="K371" s="48">
        <f>'Рейтинговая таблица организаций'!G360</f>
        <v>0</v>
      </c>
      <c r="L371" s="49" t="str">
        <f>IF('Рейтинговая таблица организаций'!H360&lt;1,"Отсутствуют или не функционируют дистанционные способы взаимодействия",(IF('Рейтинговая таблица организаций'!H360&lt;4,"В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1" s="49">
        <f>'Рейтинговая таблица организаций'!H360</f>
        <v>0</v>
      </c>
      <c r="N371" s="49">
        <f>IF('Рейтинговая таблица организаций'!H360&lt;1,0,(IF('Рейтинговая таблица организаций'!H360&lt;4,30,100)))</f>
        <v>0</v>
      </c>
      <c r="O371" s="49" t="s">
        <v>266</v>
      </c>
      <c r="P371" s="49">
        <f>'Рейтинговая таблица организаций'!I360</f>
        <v>0</v>
      </c>
      <c r="Q371" s="49">
        <f>'Рейтинговая таблица организаций'!J360</f>
        <v>0</v>
      </c>
      <c r="R371" s="49" t="s">
        <v>267</v>
      </c>
      <c r="S371" s="49">
        <f>'Рейтинговая таблица организаций'!K360</f>
        <v>0</v>
      </c>
      <c r="T371" s="49">
        <f>'Рейтинговая таблица организаций'!L360</f>
        <v>0</v>
      </c>
      <c r="U371" s="49" t="str">
        <f>IF('Рейтинговая таблица организаций'!Q360&lt;1,"Отсутствуют комфортные условия",(IF('Рейтинговая таблица организаций'!Q360&lt;5,"Количество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1" s="49">
        <f>'Рейтинговая таблица организаций'!Q360</f>
        <v>0</v>
      </c>
      <c r="W371" s="49">
        <f>IF('Рейтинговая таблица организаций'!Q360&lt;1,0,(IF('Рейтинговая таблица организаций'!Q360&lt;4,20,100)))</f>
        <v>0</v>
      </c>
      <c r="X371" s="49" t="s">
        <v>268</v>
      </c>
      <c r="Y371" s="49">
        <f>'Рейтинговая таблица организаций'!T360</f>
        <v>0</v>
      </c>
      <c r="Z371" s="49">
        <f>'Рейтинговая таблица организаций'!U360</f>
        <v>0</v>
      </c>
      <c r="AA371" s="49" t="str">
        <f>IF('Рейтинговая таблица организаций'!Z360&lt;1,"Отсутствуют условия доступности для инвалидов",(IF('Рейтинговая таблица организаций'!Z360&lt;5,"Количество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1" s="63">
        <f>'Рейтинговая таблица организаций'!Z360</f>
        <v>0</v>
      </c>
      <c r="AC371" s="49">
        <f>IF('Рейтинговая таблица организаций'!Z360&lt;1,0,(IF('Рейтинговая таблица организаций'!Z360&lt;5,20,100)))</f>
        <v>0</v>
      </c>
      <c r="AD371" s="49" t="str">
        <f>IF('Рейтинговая таблица организаций'!AA360&lt;1,"Отсутствуют условия доступности, позволяющие инвалидам получать услуги наравне с другими",(IF('Рейтинговая таблица организаций'!AA360&lt;5,"Количество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1" s="49">
        <f>'Рейтинговая таблица организаций'!AA360</f>
        <v>0</v>
      </c>
      <c r="AF371" s="49">
        <f>IF('Рейтинговая таблица организаций'!AA360&lt;1,0,(IF('Рейтинговая таблица организаций'!AA360&lt;5,20,100)))</f>
        <v>0</v>
      </c>
      <c r="AG371" s="49" t="s">
        <v>269</v>
      </c>
      <c r="AH371" s="49">
        <f>'Рейтинговая таблица организаций'!AB360</f>
        <v>0</v>
      </c>
      <c r="AI371" s="49">
        <f>'Рейтинговая таблица организаций'!AC360</f>
        <v>0</v>
      </c>
      <c r="AJ371" s="49" t="s">
        <v>270</v>
      </c>
      <c r="AK371" s="49">
        <f>'Рейтинговая таблица организаций'!AH360</f>
        <v>0</v>
      </c>
      <c r="AL371" s="49">
        <f>'Рейтинговая таблица организаций'!AI360</f>
        <v>0</v>
      </c>
      <c r="AM371" s="49" t="s">
        <v>271</v>
      </c>
      <c r="AN371" s="49">
        <f>'Рейтинговая таблица организаций'!AJ360</f>
        <v>0</v>
      </c>
      <c r="AO371" s="49">
        <f>'Рейтинговая таблица организаций'!AK360</f>
        <v>0</v>
      </c>
      <c r="AP371" s="49" t="s">
        <v>272</v>
      </c>
      <c r="AQ371" s="49">
        <f>'Рейтинговая таблица организаций'!AL360</f>
        <v>0</v>
      </c>
      <c r="AR371" s="49">
        <f>'Рейтинговая таблица организаций'!AM360</f>
        <v>0</v>
      </c>
      <c r="AS371" s="49" t="s">
        <v>273</v>
      </c>
      <c r="AT371" s="49">
        <f>'Рейтинговая таблица организаций'!AR360</f>
        <v>0</v>
      </c>
      <c r="AU371" s="49">
        <f>'Рейтинговая таблица организаций'!AS360</f>
        <v>0</v>
      </c>
      <c r="AV371" s="49" t="s">
        <v>274</v>
      </c>
      <c r="AW371" s="49">
        <f>'Рейтинговая таблица организаций'!AT360</f>
        <v>0</v>
      </c>
      <c r="AX371" s="49">
        <f>'Рейтинговая таблица организаций'!AU360</f>
        <v>0</v>
      </c>
      <c r="AY371" s="49" t="s">
        <v>275</v>
      </c>
      <c r="AZ371" s="49">
        <f>'Рейтинговая таблица организаций'!AV360</f>
        <v>0</v>
      </c>
      <c r="BA371" s="49">
        <f>'Рейтинговая таблица организаций'!AW360</f>
        <v>0</v>
      </c>
    </row>
    <row r="372" spans="1:53" ht="15.75" x14ac:dyDescent="0.25">
      <c r="A372" s="110">
        <f>Лист1!A360</f>
        <v>0</v>
      </c>
      <c r="B372" s="46">
        <f>'для bus.gov.ru'!B361</f>
        <v>0</v>
      </c>
      <c r="C372" s="46">
        <f>'для bus.gov.ru'!C361</f>
        <v>0</v>
      </c>
      <c r="D372" s="46">
        <f>'для bus.gov.ru'!D361</f>
        <v>0</v>
      </c>
      <c r="E372" s="46">
        <f>'для bus.gov.ru'!E361</f>
        <v>0</v>
      </c>
      <c r="F372" s="47" t="s">
        <v>264</v>
      </c>
      <c r="G372" s="48">
        <f>'Рейтинговая таблица организаций'!D361</f>
        <v>0</v>
      </c>
      <c r="H372" s="48">
        <f>'Рейтинговая таблица организаций'!E361</f>
        <v>0</v>
      </c>
      <c r="I372" s="47" t="s">
        <v>265</v>
      </c>
      <c r="J372" s="48">
        <f>'Рейтинговая таблица организаций'!F361</f>
        <v>0</v>
      </c>
      <c r="K372" s="48">
        <f>'Рейтинговая таблица организаций'!G361</f>
        <v>0</v>
      </c>
      <c r="L372" s="49" t="str">
        <f>IF('Рейтинговая таблица организаций'!H361&lt;1,"Отсутствуют или не функционируют дистанционные способы взаимодействия",(IF('Рейтинговая таблица организаций'!H361&lt;4,"В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2" s="49">
        <f>'Рейтинговая таблица организаций'!H361</f>
        <v>0</v>
      </c>
      <c r="N372" s="49">
        <f>IF('Рейтинговая таблица организаций'!H361&lt;1,0,(IF('Рейтинговая таблица организаций'!H361&lt;4,30,100)))</f>
        <v>0</v>
      </c>
      <c r="O372" s="49" t="s">
        <v>266</v>
      </c>
      <c r="P372" s="49">
        <f>'Рейтинговая таблица организаций'!I361</f>
        <v>0</v>
      </c>
      <c r="Q372" s="49">
        <f>'Рейтинговая таблица организаций'!J361</f>
        <v>0</v>
      </c>
      <c r="R372" s="49" t="s">
        <v>267</v>
      </c>
      <c r="S372" s="49">
        <f>'Рейтинговая таблица организаций'!K361</f>
        <v>0</v>
      </c>
      <c r="T372" s="49">
        <f>'Рейтинговая таблица организаций'!L361</f>
        <v>0</v>
      </c>
      <c r="U372" s="49" t="str">
        <f>IF('Рейтинговая таблица организаций'!Q361&lt;1,"Отсутствуют комфортные условия",(IF('Рейтинговая таблица организаций'!Q361&lt;5,"Количество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2" s="49">
        <f>'Рейтинговая таблица организаций'!Q361</f>
        <v>0</v>
      </c>
      <c r="W372" s="49">
        <f>IF('Рейтинговая таблица организаций'!Q361&lt;1,0,(IF('Рейтинговая таблица организаций'!Q361&lt;4,20,100)))</f>
        <v>0</v>
      </c>
      <c r="X372" s="49" t="s">
        <v>268</v>
      </c>
      <c r="Y372" s="49">
        <f>'Рейтинговая таблица организаций'!T361</f>
        <v>0</v>
      </c>
      <c r="Z372" s="49">
        <f>'Рейтинговая таблица организаций'!U361</f>
        <v>0</v>
      </c>
      <c r="AA372" s="49" t="str">
        <f>IF('Рейтинговая таблица организаций'!Z361&lt;1,"Отсутствуют условия доступности для инвалидов",(IF('Рейтинговая таблица организаций'!Z361&lt;5,"Количество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2" s="63">
        <f>'Рейтинговая таблица организаций'!Z361</f>
        <v>0</v>
      </c>
      <c r="AC372" s="49">
        <f>IF('Рейтинговая таблица организаций'!Z361&lt;1,0,(IF('Рейтинговая таблица организаций'!Z361&lt;5,20,100)))</f>
        <v>0</v>
      </c>
      <c r="AD372" s="49" t="str">
        <f>IF('Рейтинговая таблица организаций'!AA361&lt;1,"Отсутствуют условия доступности, позволяющие инвалидам получать услуги наравне с другими",(IF('Рейтинговая таблица организаций'!AA361&lt;5,"Количество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2" s="49">
        <f>'Рейтинговая таблица организаций'!AA361</f>
        <v>0</v>
      </c>
      <c r="AF372" s="49">
        <f>IF('Рейтинговая таблица организаций'!AA361&lt;1,0,(IF('Рейтинговая таблица организаций'!AA361&lt;5,20,100)))</f>
        <v>0</v>
      </c>
      <c r="AG372" s="49" t="s">
        <v>269</v>
      </c>
      <c r="AH372" s="49">
        <f>'Рейтинговая таблица организаций'!AB361</f>
        <v>0</v>
      </c>
      <c r="AI372" s="49">
        <f>'Рейтинговая таблица организаций'!AC361</f>
        <v>0</v>
      </c>
      <c r="AJ372" s="49" t="s">
        <v>270</v>
      </c>
      <c r="AK372" s="49">
        <f>'Рейтинговая таблица организаций'!AH361</f>
        <v>0</v>
      </c>
      <c r="AL372" s="49">
        <f>'Рейтинговая таблица организаций'!AI361</f>
        <v>0</v>
      </c>
      <c r="AM372" s="49" t="s">
        <v>271</v>
      </c>
      <c r="AN372" s="49">
        <f>'Рейтинговая таблица организаций'!AJ361</f>
        <v>0</v>
      </c>
      <c r="AO372" s="49">
        <f>'Рейтинговая таблица организаций'!AK361</f>
        <v>0</v>
      </c>
      <c r="AP372" s="49" t="s">
        <v>272</v>
      </c>
      <c r="AQ372" s="49">
        <f>'Рейтинговая таблица организаций'!AL361</f>
        <v>0</v>
      </c>
      <c r="AR372" s="49">
        <f>'Рейтинговая таблица организаций'!AM361</f>
        <v>0</v>
      </c>
      <c r="AS372" s="49" t="s">
        <v>273</v>
      </c>
      <c r="AT372" s="49">
        <f>'Рейтинговая таблица организаций'!AR361</f>
        <v>0</v>
      </c>
      <c r="AU372" s="49">
        <f>'Рейтинговая таблица организаций'!AS361</f>
        <v>0</v>
      </c>
      <c r="AV372" s="49" t="s">
        <v>274</v>
      </c>
      <c r="AW372" s="49">
        <f>'Рейтинговая таблица организаций'!AT361</f>
        <v>0</v>
      </c>
      <c r="AX372" s="49">
        <f>'Рейтинговая таблица организаций'!AU361</f>
        <v>0</v>
      </c>
      <c r="AY372" s="49" t="s">
        <v>275</v>
      </c>
      <c r="AZ372" s="49">
        <f>'Рейтинговая таблица организаций'!AV361</f>
        <v>0</v>
      </c>
      <c r="BA372" s="49">
        <f>'Рейтинговая таблица организаций'!AW361</f>
        <v>0</v>
      </c>
    </row>
    <row r="373" spans="1:53" ht="15.75" x14ac:dyDescent="0.25">
      <c r="A373" s="110">
        <f>Лист1!A361</f>
        <v>0</v>
      </c>
      <c r="B373" s="46">
        <f>'для bus.gov.ru'!B362</f>
        <v>0</v>
      </c>
      <c r="C373" s="46">
        <f>'для bus.gov.ru'!C362</f>
        <v>0</v>
      </c>
      <c r="D373" s="46">
        <f>'для bus.gov.ru'!D362</f>
        <v>0</v>
      </c>
      <c r="E373" s="46">
        <f>'для bus.gov.ru'!E362</f>
        <v>0</v>
      </c>
      <c r="F373" s="47" t="s">
        <v>264</v>
      </c>
      <c r="G373" s="48">
        <f>'Рейтинговая таблица организаций'!D362</f>
        <v>0</v>
      </c>
      <c r="H373" s="48">
        <f>'Рейтинговая таблица организаций'!E362</f>
        <v>0</v>
      </c>
      <c r="I373" s="47" t="s">
        <v>265</v>
      </c>
      <c r="J373" s="48">
        <f>'Рейтинговая таблица организаций'!F362</f>
        <v>0</v>
      </c>
      <c r="K373" s="48">
        <f>'Рейтинговая таблица организаций'!G362</f>
        <v>0</v>
      </c>
      <c r="L373" s="49" t="str">
        <f>IF('Рейтинговая таблица организаций'!H362&lt;1,"Отсутствуют или не функционируют дистанционные способы взаимодействия",(IF('Рейтинговая таблица организаций'!H362&lt;4,"В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3" s="49">
        <f>'Рейтинговая таблица организаций'!H362</f>
        <v>0</v>
      </c>
      <c r="N373" s="49">
        <f>IF('Рейтинговая таблица организаций'!H362&lt;1,0,(IF('Рейтинговая таблица организаций'!H362&lt;4,30,100)))</f>
        <v>0</v>
      </c>
      <c r="O373" s="49" t="s">
        <v>266</v>
      </c>
      <c r="P373" s="49">
        <f>'Рейтинговая таблица организаций'!I362</f>
        <v>0</v>
      </c>
      <c r="Q373" s="49">
        <f>'Рейтинговая таблица организаций'!J362</f>
        <v>0</v>
      </c>
      <c r="R373" s="49" t="s">
        <v>267</v>
      </c>
      <c r="S373" s="49">
        <f>'Рейтинговая таблица организаций'!K362</f>
        <v>0</v>
      </c>
      <c r="T373" s="49">
        <f>'Рейтинговая таблица организаций'!L362</f>
        <v>0</v>
      </c>
      <c r="U373" s="49" t="str">
        <f>IF('Рейтинговая таблица организаций'!Q362&lt;1,"Отсутствуют комфортные условия",(IF('Рейтинговая таблица организаций'!Q362&lt;5,"Количество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3" s="49">
        <f>'Рейтинговая таблица организаций'!Q362</f>
        <v>0</v>
      </c>
      <c r="W373" s="49">
        <f>IF('Рейтинговая таблица организаций'!Q362&lt;1,0,(IF('Рейтинговая таблица организаций'!Q362&lt;4,20,100)))</f>
        <v>0</v>
      </c>
      <c r="X373" s="49" t="s">
        <v>268</v>
      </c>
      <c r="Y373" s="49">
        <f>'Рейтинговая таблица организаций'!T362</f>
        <v>0</v>
      </c>
      <c r="Z373" s="49">
        <f>'Рейтинговая таблица организаций'!U362</f>
        <v>0</v>
      </c>
      <c r="AA373" s="49" t="str">
        <f>IF('Рейтинговая таблица организаций'!Z362&lt;1,"Отсутствуют условия доступности для инвалидов",(IF('Рейтинговая таблица организаций'!Z362&lt;5,"Количество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3" s="63">
        <f>'Рейтинговая таблица организаций'!Z362</f>
        <v>0</v>
      </c>
      <c r="AC373" s="49">
        <f>IF('Рейтинговая таблица организаций'!Z362&lt;1,0,(IF('Рейтинговая таблица организаций'!Z362&lt;5,20,100)))</f>
        <v>0</v>
      </c>
      <c r="AD373" s="49" t="str">
        <f>IF('Рейтинговая таблица организаций'!AA362&lt;1,"Отсутствуют условия доступности, позволяющие инвалидам получать услуги наравне с другими",(IF('Рейтинговая таблица организаций'!AA362&lt;5,"Количество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3" s="49">
        <f>'Рейтинговая таблица организаций'!AA362</f>
        <v>0</v>
      </c>
      <c r="AF373" s="49">
        <f>IF('Рейтинговая таблица организаций'!AA362&lt;1,0,(IF('Рейтинговая таблица организаций'!AA362&lt;5,20,100)))</f>
        <v>0</v>
      </c>
      <c r="AG373" s="49" t="s">
        <v>269</v>
      </c>
      <c r="AH373" s="49">
        <f>'Рейтинговая таблица организаций'!AB362</f>
        <v>0</v>
      </c>
      <c r="AI373" s="49">
        <f>'Рейтинговая таблица организаций'!AC362</f>
        <v>0</v>
      </c>
      <c r="AJ373" s="49" t="s">
        <v>270</v>
      </c>
      <c r="AK373" s="49">
        <f>'Рейтинговая таблица организаций'!AH362</f>
        <v>0</v>
      </c>
      <c r="AL373" s="49">
        <f>'Рейтинговая таблица организаций'!AI362</f>
        <v>0</v>
      </c>
      <c r="AM373" s="49" t="s">
        <v>271</v>
      </c>
      <c r="AN373" s="49">
        <f>'Рейтинговая таблица организаций'!AJ362</f>
        <v>0</v>
      </c>
      <c r="AO373" s="49">
        <f>'Рейтинговая таблица организаций'!AK362</f>
        <v>0</v>
      </c>
      <c r="AP373" s="49" t="s">
        <v>272</v>
      </c>
      <c r="AQ373" s="49">
        <f>'Рейтинговая таблица организаций'!AL362</f>
        <v>0</v>
      </c>
      <c r="AR373" s="49">
        <f>'Рейтинговая таблица организаций'!AM362</f>
        <v>0</v>
      </c>
      <c r="AS373" s="49" t="s">
        <v>273</v>
      </c>
      <c r="AT373" s="49">
        <f>'Рейтинговая таблица организаций'!AR362</f>
        <v>0</v>
      </c>
      <c r="AU373" s="49">
        <f>'Рейтинговая таблица организаций'!AS362</f>
        <v>0</v>
      </c>
      <c r="AV373" s="49" t="s">
        <v>274</v>
      </c>
      <c r="AW373" s="49">
        <f>'Рейтинговая таблица организаций'!AT362</f>
        <v>0</v>
      </c>
      <c r="AX373" s="49">
        <f>'Рейтинговая таблица организаций'!AU362</f>
        <v>0</v>
      </c>
      <c r="AY373" s="49" t="s">
        <v>275</v>
      </c>
      <c r="AZ373" s="49">
        <f>'Рейтинговая таблица организаций'!AV362</f>
        <v>0</v>
      </c>
      <c r="BA373" s="49">
        <f>'Рейтинговая таблица организаций'!AW362</f>
        <v>0</v>
      </c>
    </row>
    <row r="374" spans="1:53" ht="15.75" x14ac:dyDescent="0.25">
      <c r="A374" s="110">
        <f>Лист1!A362</f>
        <v>0</v>
      </c>
      <c r="B374" s="46">
        <f>'для bus.gov.ru'!B363</f>
        <v>0</v>
      </c>
      <c r="C374" s="46">
        <f>'для bus.gov.ru'!C363</f>
        <v>0</v>
      </c>
      <c r="D374" s="46">
        <f>'для bus.gov.ru'!D363</f>
        <v>0</v>
      </c>
      <c r="E374" s="46">
        <f>'для bus.gov.ru'!E363</f>
        <v>0</v>
      </c>
      <c r="F374" s="47" t="s">
        <v>264</v>
      </c>
      <c r="G374" s="48">
        <f>'Рейтинговая таблица организаций'!D363</f>
        <v>0</v>
      </c>
      <c r="H374" s="48">
        <f>'Рейтинговая таблица организаций'!E363</f>
        <v>0</v>
      </c>
      <c r="I374" s="47" t="s">
        <v>265</v>
      </c>
      <c r="J374" s="48">
        <f>'Рейтинговая таблица организаций'!F363</f>
        <v>0</v>
      </c>
      <c r="K374" s="48">
        <f>'Рейтинговая таблица организаций'!G363</f>
        <v>0</v>
      </c>
      <c r="L374" s="49" t="str">
        <f>IF('Рейтинговая таблица организаций'!H363&lt;1,"Отсутствуют или не функционируют дистанционные способы взаимодействия",(IF('Рейтинговая таблица организаций'!H363&lt;4,"В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4" s="49">
        <f>'Рейтинговая таблица организаций'!H363</f>
        <v>0</v>
      </c>
      <c r="N374" s="49">
        <f>IF('Рейтинговая таблица организаций'!H363&lt;1,0,(IF('Рейтинговая таблица организаций'!H363&lt;4,30,100)))</f>
        <v>0</v>
      </c>
      <c r="O374" s="49" t="s">
        <v>266</v>
      </c>
      <c r="P374" s="49">
        <f>'Рейтинговая таблица организаций'!I363</f>
        <v>0</v>
      </c>
      <c r="Q374" s="49">
        <f>'Рейтинговая таблица организаций'!J363</f>
        <v>0</v>
      </c>
      <c r="R374" s="49" t="s">
        <v>267</v>
      </c>
      <c r="S374" s="49">
        <f>'Рейтинговая таблица организаций'!K363</f>
        <v>0</v>
      </c>
      <c r="T374" s="49">
        <f>'Рейтинговая таблица организаций'!L363</f>
        <v>0</v>
      </c>
      <c r="U374" s="49" t="str">
        <f>IF('Рейтинговая таблица организаций'!Q363&lt;1,"Отсутствуют комфортные условия",(IF('Рейтинговая таблица организаций'!Q363&lt;5,"Количество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4" s="49">
        <f>'Рейтинговая таблица организаций'!Q363</f>
        <v>0</v>
      </c>
      <c r="W374" s="49">
        <f>IF('Рейтинговая таблица организаций'!Q363&lt;1,0,(IF('Рейтинговая таблица организаций'!Q363&lt;4,20,100)))</f>
        <v>0</v>
      </c>
      <c r="X374" s="49" t="s">
        <v>268</v>
      </c>
      <c r="Y374" s="49">
        <f>'Рейтинговая таблица организаций'!T363</f>
        <v>0</v>
      </c>
      <c r="Z374" s="49">
        <f>'Рейтинговая таблица организаций'!U363</f>
        <v>0</v>
      </c>
      <c r="AA374" s="49" t="str">
        <f>IF('Рейтинговая таблица организаций'!Z363&lt;1,"Отсутствуют условия доступности для инвалидов",(IF('Рейтинговая таблица организаций'!Z363&lt;5,"Количество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4" s="63">
        <f>'Рейтинговая таблица организаций'!Z363</f>
        <v>0</v>
      </c>
      <c r="AC374" s="49">
        <f>IF('Рейтинговая таблица организаций'!Z363&lt;1,0,(IF('Рейтинговая таблица организаций'!Z363&lt;5,20,100)))</f>
        <v>0</v>
      </c>
      <c r="AD374" s="49" t="str">
        <f>IF('Рейтинговая таблица организаций'!AA363&lt;1,"Отсутствуют условия доступности, позволяющие инвалидам получать услуги наравне с другими",(IF('Рейтинговая таблица организаций'!AA363&lt;5,"Количество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4" s="49">
        <f>'Рейтинговая таблица организаций'!AA363</f>
        <v>0</v>
      </c>
      <c r="AF374" s="49">
        <f>IF('Рейтинговая таблица организаций'!AA363&lt;1,0,(IF('Рейтинговая таблица организаций'!AA363&lt;5,20,100)))</f>
        <v>0</v>
      </c>
      <c r="AG374" s="49" t="s">
        <v>269</v>
      </c>
      <c r="AH374" s="49">
        <f>'Рейтинговая таблица организаций'!AB363</f>
        <v>0</v>
      </c>
      <c r="AI374" s="49">
        <f>'Рейтинговая таблица организаций'!AC363</f>
        <v>0</v>
      </c>
      <c r="AJ374" s="49" t="s">
        <v>270</v>
      </c>
      <c r="AK374" s="49">
        <f>'Рейтинговая таблица организаций'!AH363</f>
        <v>0</v>
      </c>
      <c r="AL374" s="49">
        <f>'Рейтинговая таблица организаций'!AI363</f>
        <v>0</v>
      </c>
      <c r="AM374" s="49" t="s">
        <v>271</v>
      </c>
      <c r="AN374" s="49">
        <f>'Рейтинговая таблица организаций'!AJ363</f>
        <v>0</v>
      </c>
      <c r="AO374" s="49">
        <f>'Рейтинговая таблица организаций'!AK363</f>
        <v>0</v>
      </c>
      <c r="AP374" s="49" t="s">
        <v>272</v>
      </c>
      <c r="AQ374" s="49">
        <f>'Рейтинговая таблица организаций'!AL363</f>
        <v>0</v>
      </c>
      <c r="AR374" s="49">
        <f>'Рейтинговая таблица организаций'!AM363</f>
        <v>0</v>
      </c>
      <c r="AS374" s="49" t="s">
        <v>273</v>
      </c>
      <c r="AT374" s="49">
        <f>'Рейтинговая таблица организаций'!AR363</f>
        <v>0</v>
      </c>
      <c r="AU374" s="49">
        <f>'Рейтинговая таблица организаций'!AS363</f>
        <v>0</v>
      </c>
      <c r="AV374" s="49" t="s">
        <v>274</v>
      </c>
      <c r="AW374" s="49">
        <f>'Рейтинговая таблица организаций'!AT363</f>
        <v>0</v>
      </c>
      <c r="AX374" s="49">
        <f>'Рейтинговая таблица организаций'!AU363</f>
        <v>0</v>
      </c>
      <c r="AY374" s="49" t="s">
        <v>275</v>
      </c>
      <c r="AZ374" s="49">
        <f>'Рейтинговая таблица организаций'!AV363</f>
        <v>0</v>
      </c>
      <c r="BA374" s="49">
        <f>'Рейтинговая таблица организаций'!AW363</f>
        <v>0</v>
      </c>
    </row>
    <row r="375" spans="1:53" ht="15.75" x14ac:dyDescent="0.25">
      <c r="A375" s="110">
        <f>Лист1!A363</f>
        <v>0</v>
      </c>
      <c r="B375" s="46">
        <f>'для bus.gov.ru'!B364</f>
        <v>0</v>
      </c>
      <c r="C375" s="46">
        <f>'для bus.gov.ru'!C364</f>
        <v>0</v>
      </c>
      <c r="D375" s="46">
        <f>'для bus.gov.ru'!D364</f>
        <v>0</v>
      </c>
      <c r="E375" s="46">
        <f>'для bus.gov.ru'!E364</f>
        <v>0</v>
      </c>
      <c r="F375" s="47" t="s">
        <v>264</v>
      </c>
      <c r="G375" s="48">
        <f>'Рейтинговая таблица организаций'!D364</f>
        <v>0</v>
      </c>
      <c r="H375" s="48">
        <f>'Рейтинговая таблица организаций'!E364</f>
        <v>0</v>
      </c>
      <c r="I375" s="47" t="s">
        <v>265</v>
      </c>
      <c r="J375" s="48">
        <f>'Рейтинговая таблица организаций'!F364</f>
        <v>0</v>
      </c>
      <c r="K375" s="48">
        <f>'Рейтинговая таблица организаций'!G364</f>
        <v>0</v>
      </c>
      <c r="L375" s="49" t="str">
        <f>IF('Рейтинговая таблица организаций'!H364&lt;1,"Отсутствуют или не функционируют дистанционные способы взаимодействия",(IF('Рейтинговая таблица организаций'!H364&lt;4,"В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5" s="49">
        <f>'Рейтинговая таблица организаций'!H364</f>
        <v>0</v>
      </c>
      <c r="N375" s="49">
        <f>IF('Рейтинговая таблица организаций'!H364&lt;1,0,(IF('Рейтинговая таблица организаций'!H364&lt;4,30,100)))</f>
        <v>0</v>
      </c>
      <c r="O375" s="49" t="s">
        <v>266</v>
      </c>
      <c r="P375" s="49">
        <f>'Рейтинговая таблица организаций'!I364</f>
        <v>0</v>
      </c>
      <c r="Q375" s="49">
        <f>'Рейтинговая таблица организаций'!J364</f>
        <v>0</v>
      </c>
      <c r="R375" s="49" t="s">
        <v>267</v>
      </c>
      <c r="S375" s="49">
        <f>'Рейтинговая таблица организаций'!K364</f>
        <v>0</v>
      </c>
      <c r="T375" s="49">
        <f>'Рейтинговая таблица организаций'!L364</f>
        <v>0</v>
      </c>
      <c r="U375" s="49" t="str">
        <f>IF('Рейтинговая таблица организаций'!Q364&lt;1,"Отсутствуют комфортные условия",(IF('Рейтинговая таблица организаций'!Q364&lt;5,"Количество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5" s="49">
        <f>'Рейтинговая таблица организаций'!Q364</f>
        <v>0</v>
      </c>
      <c r="W375" s="49">
        <f>IF('Рейтинговая таблица организаций'!Q364&lt;1,0,(IF('Рейтинговая таблица организаций'!Q364&lt;4,20,100)))</f>
        <v>0</v>
      </c>
      <c r="X375" s="49" t="s">
        <v>268</v>
      </c>
      <c r="Y375" s="49">
        <f>'Рейтинговая таблица организаций'!T364</f>
        <v>0</v>
      </c>
      <c r="Z375" s="49">
        <f>'Рейтинговая таблица организаций'!U364</f>
        <v>0</v>
      </c>
      <c r="AA375" s="49" t="str">
        <f>IF('Рейтинговая таблица организаций'!Z364&lt;1,"Отсутствуют условия доступности для инвалидов",(IF('Рейтинговая таблица организаций'!Z364&lt;5,"Количество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5" s="63">
        <f>'Рейтинговая таблица организаций'!Z364</f>
        <v>0</v>
      </c>
      <c r="AC375" s="49">
        <f>IF('Рейтинговая таблица организаций'!Z364&lt;1,0,(IF('Рейтинговая таблица организаций'!Z364&lt;5,20,100)))</f>
        <v>0</v>
      </c>
      <c r="AD375" s="49" t="str">
        <f>IF('Рейтинговая таблица организаций'!AA364&lt;1,"Отсутствуют условия доступности, позволяющие инвалидам получать услуги наравне с другими",(IF('Рейтинговая таблица организаций'!AA364&lt;5,"Количество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5" s="49">
        <f>'Рейтинговая таблица организаций'!AA364</f>
        <v>0</v>
      </c>
      <c r="AF375" s="49">
        <f>IF('Рейтинговая таблица организаций'!AA364&lt;1,0,(IF('Рейтинговая таблица организаций'!AA364&lt;5,20,100)))</f>
        <v>0</v>
      </c>
      <c r="AG375" s="49" t="s">
        <v>269</v>
      </c>
      <c r="AH375" s="49">
        <f>'Рейтинговая таблица организаций'!AB364</f>
        <v>0</v>
      </c>
      <c r="AI375" s="49">
        <f>'Рейтинговая таблица организаций'!AC364</f>
        <v>0</v>
      </c>
      <c r="AJ375" s="49" t="s">
        <v>270</v>
      </c>
      <c r="AK375" s="49">
        <f>'Рейтинговая таблица организаций'!AH364</f>
        <v>0</v>
      </c>
      <c r="AL375" s="49">
        <f>'Рейтинговая таблица организаций'!AI364</f>
        <v>0</v>
      </c>
      <c r="AM375" s="49" t="s">
        <v>271</v>
      </c>
      <c r="AN375" s="49">
        <f>'Рейтинговая таблица организаций'!AJ364</f>
        <v>0</v>
      </c>
      <c r="AO375" s="49">
        <f>'Рейтинговая таблица организаций'!AK364</f>
        <v>0</v>
      </c>
      <c r="AP375" s="49" t="s">
        <v>272</v>
      </c>
      <c r="AQ375" s="49">
        <f>'Рейтинговая таблица организаций'!AL364</f>
        <v>0</v>
      </c>
      <c r="AR375" s="49">
        <f>'Рейтинговая таблица организаций'!AM364</f>
        <v>0</v>
      </c>
      <c r="AS375" s="49" t="s">
        <v>273</v>
      </c>
      <c r="AT375" s="49">
        <f>'Рейтинговая таблица организаций'!AR364</f>
        <v>0</v>
      </c>
      <c r="AU375" s="49">
        <f>'Рейтинговая таблица организаций'!AS364</f>
        <v>0</v>
      </c>
      <c r="AV375" s="49" t="s">
        <v>274</v>
      </c>
      <c r="AW375" s="49">
        <f>'Рейтинговая таблица организаций'!AT364</f>
        <v>0</v>
      </c>
      <c r="AX375" s="49">
        <f>'Рейтинговая таблица организаций'!AU364</f>
        <v>0</v>
      </c>
      <c r="AY375" s="49" t="s">
        <v>275</v>
      </c>
      <c r="AZ375" s="49">
        <f>'Рейтинговая таблица организаций'!AV364</f>
        <v>0</v>
      </c>
      <c r="BA375" s="49">
        <f>'Рейтинговая таблица организаций'!AW364</f>
        <v>0</v>
      </c>
    </row>
    <row r="376" spans="1:53" ht="15.75" x14ac:dyDescent="0.25">
      <c r="A376" s="110">
        <f>Лист1!A364</f>
        <v>0</v>
      </c>
      <c r="B376" s="46">
        <f>'для bus.gov.ru'!B365</f>
        <v>0</v>
      </c>
      <c r="C376" s="46">
        <f>'для bus.gov.ru'!C365</f>
        <v>0</v>
      </c>
      <c r="D376" s="46">
        <f>'для bus.gov.ru'!D365</f>
        <v>0</v>
      </c>
      <c r="E376" s="46">
        <f>'для bus.gov.ru'!E365</f>
        <v>0</v>
      </c>
      <c r="F376" s="47" t="s">
        <v>264</v>
      </c>
      <c r="G376" s="48">
        <f>'Рейтинговая таблица организаций'!D365</f>
        <v>0</v>
      </c>
      <c r="H376" s="48">
        <f>'Рейтинговая таблица организаций'!E365</f>
        <v>0</v>
      </c>
      <c r="I376" s="47" t="s">
        <v>265</v>
      </c>
      <c r="J376" s="48">
        <f>'Рейтинговая таблица организаций'!F365</f>
        <v>0</v>
      </c>
      <c r="K376" s="48">
        <f>'Рейтинговая таблица организаций'!G365</f>
        <v>0</v>
      </c>
      <c r="L376" s="49" t="str">
        <f>IF('Рейтинговая таблица организаций'!H365&lt;1,"Отсутствуют или не функционируют дистанционные способы взаимодействия",(IF('Рейтинговая таблица организаций'!H365&lt;4,"В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6" s="49">
        <f>'Рейтинговая таблица организаций'!H365</f>
        <v>0</v>
      </c>
      <c r="N376" s="49">
        <f>IF('Рейтинговая таблица организаций'!H365&lt;1,0,(IF('Рейтинговая таблица организаций'!H365&lt;4,30,100)))</f>
        <v>0</v>
      </c>
      <c r="O376" s="49" t="s">
        <v>266</v>
      </c>
      <c r="P376" s="49">
        <f>'Рейтинговая таблица организаций'!I365</f>
        <v>0</v>
      </c>
      <c r="Q376" s="49">
        <f>'Рейтинговая таблица организаций'!J365</f>
        <v>0</v>
      </c>
      <c r="R376" s="49" t="s">
        <v>267</v>
      </c>
      <c r="S376" s="49">
        <f>'Рейтинговая таблица организаций'!K365</f>
        <v>0</v>
      </c>
      <c r="T376" s="49">
        <f>'Рейтинговая таблица организаций'!L365</f>
        <v>0</v>
      </c>
      <c r="U376" s="49" t="str">
        <f>IF('Рейтинговая таблица организаций'!Q365&lt;1,"Отсутствуют комфортные условия",(IF('Рейтинговая таблица организаций'!Q365&lt;5,"Количество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6" s="49">
        <f>'Рейтинговая таблица организаций'!Q365</f>
        <v>0</v>
      </c>
      <c r="W376" s="49">
        <f>IF('Рейтинговая таблица организаций'!Q365&lt;1,0,(IF('Рейтинговая таблица организаций'!Q365&lt;4,20,100)))</f>
        <v>0</v>
      </c>
      <c r="X376" s="49" t="s">
        <v>268</v>
      </c>
      <c r="Y376" s="49">
        <f>'Рейтинговая таблица организаций'!T365</f>
        <v>0</v>
      </c>
      <c r="Z376" s="49">
        <f>'Рейтинговая таблица организаций'!U365</f>
        <v>0</v>
      </c>
      <c r="AA376" s="49" t="str">
        <f>IF('Рейтинговая таблица организаций'!Z365&lt;1,"Отсутствуют условия доступности для инвалидов",(IF('Рейтинговая таблица организаций'!Z365&lt;5,"Количество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6" s="63">
        <f>'Рейтинговая таблица организаций'!Z365</f>
        <v>0</v>
      </c>
      <c r="AC376" s="49">
        <f>IF('Рейтинговая таблица организаций'!Z365&lt;1,0,(IF('Рейтинговая таблица организаций'!Z365&lt;5,20,100)))</f>
        <v>0</v>
      </c>
      <c r="AD376" s="49" t="str">
        <f>IF('Рейтинговая таблица организаций'!AA365&lt;1,"Отсутствуют условия доступности, позволяющие инвалидам получать услуги наравне с другими",(IF('Рейтинговая таблица организаций'!AA365&lt;5,"Количество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6" s="49">
        <f>'Рейтинговая таблица организаций'!AA365</f>
        <v>0</v>
      </c>
      <c r="AF376" s="49">
        <f>IF('Рейтинговая таблица организаций'!AA365&lt;1,0,(IF('Рейтинговая таблица организаций'!AA365&lt;5,20,100)))</f>
        <v>0</v>
      </c>
      <c r="AG376" s="49" t="s">
        <v>269</v>
      </c>
      <c r="AH376" s="49">
        <f>'Рейтинговая таблица организаций'!AB365</f>
        <v>0</v>
      </c>
      <c r="AI376" s="49">
        <f>'Рейтинговая таблица организаций'!AC365</f>
        <v>0</v>
      </c>
      <c r="AJ376" s="49" t="s">
        <v>270</v>
      </c>
      <c r="AK376" s="49">
        <f>'Рейтинговая таблица организаций'!AH365</f>
        <v>0</v>
      </c>
      <c r="AL376" s="49">
        <f>'Рейтинговая таблица организаций'!AI365</f>
        <v>0</v>
      </c>
      <c r="AM376" s="49" t="s">
        <v>271</v>
      </c>
      <c r="AN376" s="49">
        <f>'Рейтинговая таблица организаций'!AJ365</f>
        <v>0</v>
      </c>
      <c r="AO376" s="49">
        <f>'Рейтинговая таблица организаций'!AK365</f>
        <v>0</v>
      </c>
      <c r="AP376" s="49" t="s">
        <v>272</v>
      </c>
      <c r="AQ376" s="49">
        <f>'Рейтинговая таблица организаций'!AL365</f>
        <v>0</v>
      </c>
      <c r="AR376" s="49">
        <f>'Рейтинговая таблица организаций'!AM365</f>
        <v>0</v>
      </c>
      <c r="AS376" s="49" t="s">
        <v>273</v>
      </c>
      <c r="AT376" s="49">
        <f>'Рейтинговая таблица организаций'!AR365</f>
        <v>0</v>
      </c>
      <c r="AU376" s="49">
        <f>'Рейтинговая таблица организаций'!AS365</f>
        <v>0</v>
      </c>
      <c r="AV376" s="49" t="s">
        <v>274</v>
      </c>
      <c r="AW376" s="49">
        <f>'Рейтинговая таблица организаций'!AT365</f>
        <v>0</v>
      </c>
      <c r="AX376" s="49">
        <f>'Рейтинговая таблица организаций'!AU365</f>
        <v>0</v>
      </c>
      <c r="AY376" s="49" t="s">
        <v>275</v>
      </c>
      <c r="AZ376" s="49">
        <f>'Рейтинговая таблица организаций'!AV365</f>
        <v>0</v>
      </c>
      <c r="BA376" s="49">
        <f>'Рейтинговая таблица организаций'!AW365</f>
        <v>0</v>
      </c>
    </row>
    <row r="377" spans="1:53" ht="15.75" x14ac:dyDescent="0.25">
      <c r="A377" s="110">
        <f>Лист1!A365</f>
        <v>0</v>
      </c>
      <c r="B377" s="46">
        <f>'для bus.gov.ru'!B366</f>
        <v>0</v>
      </c>
      <c r="C377" s="46">
        <f>'для bus.gov.ru'!C366</f>
        <v>0</v>
      </c>
      <c r="D377" s="46">
        <f>'для bus.gov.ru'!D366</f>
        <v>0</v>
      </c>
      <c r="E377" s="46">
        <f>'для bus.gov.ru'!E366</f>
        <v>0</v>
      </c>
      <c r="F377" s="47" t="s">
        <v>264</v>
      </c>
      <c r="G377" s="48">
        <f>'Рейтинговая таблица организаций'!D366</f>
        <v>0</v>
      </c>
      <c r="H377" s="48">
        <f>'Рейтинговая таблица организаций'!E366</f>
        <v>0</v>
      </c>
      <c r="I377" s="47" t="s">
        <v>265</v>
      </c>
      <c r="J377" s="48">
        <f>'Рейтинговая таблица организаций'!F366</f>
        <v>0</v>
      </c>
      <c r="K377" s="48">
        <f>'Рейтинговая таблица организаций'!G366</f>
        <v>0</v>
      </c>
      <c r="L377" s="49" t="str">
        <f>IF('Рейтинговая таблица организаций'!H366&lt;1,"Отсутствуют или не функционируют дистанционные способы взаимодействия",(IF('Рейтинговая таблица организаций'!H366&lt;4,"В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7" s="49">
        <f>'Рейтинговая таблица организаций'!H366</f>
        <v>0</v>
      </c>
      <c r="N377" s="49">
        <f>IF('Рейтинговая таблица организаций'!H366&lt;1,0,(IF('Рейтинговая таблица организаций'!H366&lt;4,30,100)))</f>
        <v>0</v>
      </c>
      <c r="O377" s="49" t="s">
        <v>266</v>
      </c>
      <c r="P377" s="49">
        <f>'Рейтинговая таблица организаций'!I366</f>
        <v>0</v>
      </c>
      <c r="Q377" s="49">
        <f>'Рейтинговая таблица организаций'!J366</f>
        <v>0</v>
      </c>
      <c r="R377" s="49" t="s">
        <v>267</v>
      </c>
      <c r="S377" s="49">
        <f>'Рейтинговая таблица организаций'!K366</f>
        <v>0</v>
      </c>
      <c r="T377" s="49">
        <f>'Рейтинговая таблица организаций'!L366</f>
        <v>0</v>
      </c>
      <c r="U377" s="49" t="str">
        <f>IF('Рейтинговая таблица организаций'!Q366&lt;1,"Отсутствуют комфортные условия",(IF('Рейтинговая таблица организаций'!Q366&lt;5,"Количество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7" s="49">
        <f>'Рейтинговая таблица организаций'!Q366</f>
        <v>0</v>
      </c>
      <c r="W377" s="49">
        <f>IF('Рейтинговая таблица организаций'!Q366&lt;1,0,(IF('Рейтинговая таблица организаций'!Q366&lt;4,20,100)))</f>
        <v>0</v>
      </c>
      <c r="X377" s="49" t="s">
        <v>268</v>
      </c>
      <c r="Y377" s="49">
        <f>'Рейтинговая таблица организаций'!T366</f>
        <v>0</v>
      </c>
      <c r="Z377" s="49">
        <f>'Рейтинговая таблица организаций'!U366</f>
        <v>0</v>
      </c>
      <c r="AA377" s="49" t="str">
        <f>IF('Рейтинговая таблица организаций'!Z366&lt;1,"Отсутствуют условия доступности для инвалидов",(IF('Рейтинговая таблица организаций'!Z366&lt;5,"Количество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7" s="63">
        <f>'Рейтинговая таблица организаций'!Z366</f>
        <v>0</v>
      </c>
      <c r="AC377" s="49">
        <f>IF('Рейтинговая таблица организаций'!Z366&lt;1,0,(IF('Рейтинговая таблица организаций'!Z366&lt;5,20,100)))</f>
        <v>0</v>
      </c>
      <c r="AD377" s="49" t="str">
        <f>IF('Рейтинговая таблица организаций'!AA366&lt;1,"Отсутствуют условия доступности, позволяющие инвалидам получать услуги наравне с другими",(IF('Рейтинговая таблица организаций'!AA366&lt;5,"Количество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7" s="49">
        <f>'Рейтинговая таблица организаций'!AA366</f>
        <v>0</v>
      </c>
      <c r="AF377" s="49">
        <f>IF('Рейтинговая таблица организаций'!AA366&lt;1,0,(IF('Рейтинговая таблица организаций'!AA366&lt;5,20,100)))</f>
        <v>0</v>
      </c>
      <c r="AG377" s="49" t="s">
        <v>269</v>
      </c>
      <c r="AH377" s="49">
        <f>'Рейтинговая таблица организаций'!AB366</f>
        <v>0</v>
      </c>
      <c r="AI377" s="49">
        <f>'Рейтинговая таблица организаций'!AC366</f>
        <v>0</v>
      </c>
      <c r="AJ377" s="49" t="s">
        <v>270</v>
      </c>
      <c r="AK377" s="49">
        <f>'Рейтинговая таблица организаций'!AH366</f>
        <v>0</v>
      </c>
      <c r="AL377" s="49">
        <f>'Рейтинговая таблица организаций'!AI366</f>
        <v>0</v>
      </c>
      <c r="AM377" s="49" t="s">
        <v>271</v>
      </c>
      <c r="AN377" s="49">
        <f>'Рейтинговая таблица организаций'!AJ366</f>
        <v>0</v>
      </c>
      <c r="AO377" s="49">
        <f>'Рейтинговая таблица организаций'!AK366</f>
        <v>0</v>
      </c>
      <c r="AP377" s="49" t="s">
        <v>272</v>
      </c>
      <c r="AQ377" s="49">
        <f>'Рейтинговая таблица организаций'!AL366</f>
        <v>0</v>
      </c>
      <c r="AR377" s="49">
        <f>'Рейтинговая таблица организаций'!AM366</f>
        <v>0</v>
      </c>
      <c r="AS377" s="49" t="s">
        <v>273</v>
      </c>
      <c r="AT377" s="49">
        <f>'Рейтинговая таблица организаций'!AR366</f>
        <v>0</v>
      </c>
      <c r="AU377" s="49">
        <f>'Рейтинговая таблица организаций'!AS366</f>
        <v>0</v>
      </c>
      <c r="AV377" s="49" t="s">
        <v>274</v>
      </c>
      <c r="AW377" s="49">
        <f>'Рейтинговая таблица организаций'!AT366</f>
        <v>0</v>
      </c>
      <c r="AX377" s="49">
        <f>'Рейтинговая таблица организаций'!AU366</f>
        <v>0</v>
      </c>
      <c r="AY377" s="49" t="s">
        <v>275</v>
      </c>
      <c r="AZ377" s="49">
        <f>'Рейтинговая таблица организаций'!AV366</f>
        <v>0</v>
      </c>
      <c r="BA377" s="49">
        <f>'Рейтинговая таблица организаций'!AW366</f>
        <v>0</v>
      </c>
    </row>
    <row r="378" spans="1:53" ht="15.75" x14ac:dyDescent="0.25">
      <c r="A378" s="110">
        <f>Лист1!A366</f>
        <v>0</v>
      </c>
      <c r="B378" s="46">
        <f>'для bus.gov.ru'!B367</f>
        <v>0</v>
      </c>
      <c r="C378" s="46">
        <f>'для bus.gov.ru'!C367</f>
        <v>0</v>
      </c>
      <c r="D378" s="46">
        <f>'для bus.gov.ru'!D367</f>
        <v>0</v>
      </c>
      <c r="E378" s="46">
        <f>'для bus.gov.ru'!E367</f>
        <v>0</v>
      </c>
      <c r="F378" s="47" t="s">
        <v>264</v>
      </c>
      <c r="G378" s="48">
        <f>'Рейтинговая таблица организаций'!D367</f>
        <v>0</v>
      </c>
      <c r="H378" s="48">
        <f>'Рейтинговая таблица организаций'!E367</f>
        <v>0</v>
      </c>
      <c r="I378" s="47" t="s">
        <v>265</v>
      </c>
      <c r="J378" s="48">
        <f>'Рейтинговая таблица организаций'!F367</f>
        <v>0</v>
      </c>
      <c r="K378" s="48">
        <f>'Рейтинговая таблица организаций'!G367</f>
        <v>0</v>
      </c>
      <c r="L378" s="49" t="str">
        <f>IF('Рейтинговая таблица организаций'!H367&lt;1,"Отсутствуют или не функционируют дистанционные способы взаимодействия",(IF('Рейтинговая таблица организаций'!H367&lt;4,"В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8" s="49">
        <f>'Рейтинговая таблица организаций'!H367</f>
        <v>0</v>
      </c>
      <c r="N378" s="49">
        <f>IF('Рейтинговая таблица организаций'!H367&lt;1,0,(IF('Рейтинговая таблица организаций'!H367&lt;4,30,100)))</f>
        <v>0</v>
      </c>
      <c r="O378" s="49" t="s">
        <v>266</v>
      </c>
      <c r="P378" s="49">
        <f>'Рейтинговая таблица организаций'!I367</f>
        <v>0</v>
      </c>
      <c r="Q378" s="49">
        <f>'Рейтинговая таблица организаций'!J367</f>
        <v>0</v>
      </c>
      <c r="R378" s="49" t="s">
        <v>267</v>
      </c>
      <c r="S378" s="49">
        <f>'Рейтинговая таблица организаций'!K367</f>
        <v>0</v>
      </c>
      <c r="T378" s="49">
        <f>'Рейтинговая таблица организаций'!L367</f>
        <v>0</v>
      </c>
      <c r="U378" s="49" t="str">
        <f>IF('Рейтинговая таблица организаций'!Q367&lt;1,"Отсутствуют комфортные условия",(IF('Рейтинговая таблица организаций'!Q367&lt;5,"Количество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8" s="49">
        <f>'Рейтинговая таблица организаций'!Q367</f>
        <v>0</v>
      </c>
      <c r="W378" s="49">
        <f>IF('Рейтинговая таблица организаций'!Q367&lt;1,0,(IF('Рейтинговая таблица организаций'!Q367&lt;4,20,100)))</f>
        <v>0</v>
      </c>
      <c r="X378" s="49" t="s">
        <v>268</v>
      </c>
      <c r="Y378" s="49">
        <f>'Рейтинговая таблица организаций'!T367</f>
        <v>0</v>
      </c>
      <c r="Z378" s="49">
        <f>'Рейтинговая таблица организаций'!U367</f>
        <v>0</v>
      </c>
      <c r="AA378" s="49" t="str">
        <f>IF('Рейтинговая таблица организаций'!Z367&lt;1,"Отсутствуют условия доступности для инвалидов",(IF('Рейтинговая таблица организаций'!Z367&lt;5,"Количество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8" s="63">
        <f>'Рейтинговая таблица организаций'!Z367</f>
        <v>0</v>
      </c>
      <c r="AC378" s="49">
        <f>IF('Рейтинговая таблица организаций'!Z367&lt;1,0,(IF('Рейтинговая таблица организаций'!Z367&lt;5,20,100)))</f>
        <v>0</v>
      </c>
      <c r="AD378" s="49" t="str">
        <f>IF('Рейтинговая таблица организаций'!AA367&lt;1,"Отсутствуют условия доступности, позволяющие инвалидам получать услуги наравне с другими",(IF('Рейтинговая таблица организаций'!AA367&lt;5,"Количество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8" s="49">
        <f>'Рейтинговая таблица организаций'!AA367</f>
        <v>0</v>
      </c>
      <c r="AF378" s="49">
        <f>IF('Рейтинговая таблица организаций'!AA367&lt;1,0,(IF('Рейтинговая таблица организаций'!AA367&lt;5,20,100)))</f>
        <v>0</v>
      </c>
      <c r="AG378" s="49" t="s">
        <v>269</v>
      </c>
      <c r="AH378" s="49">
        <f>'Рейтинговая таблица организаций'!AB367</f>
        <v>0</v>
      </c>
      <c r="AI378" s="49">
        <f>'Рейтинговая таблица организаций'!AC367</f>
        <v>0</v>
      </c>
      <c r="AJ378" s="49" t="s">
        <v>270</v>
      </c>
      <c r="AK378" s="49">
        <f>'Рейтинговая таблица организаций'!AH367</f>
        <v>0</v>
      </c>
      <c r="AL378" s="49">
        <f>'Рейтинговая таблица организаций'!AI367</f>
        <v>0</v>
      </c>
      <c r="AM378" s="49" t="s">
        <v>271</v>
      </c>
      <c r="AN378" s="49">
        <f>'Рейтинговая таблица организаций'!AJ367</f>
        <v>0</v>
      </c>
      <c r="AO378" s="49">
        <f>'Рейтинговая таблица организаций'!AK367</f>
        <v>0</v>
      </c>
      <c r="AP378" s="49" t="s">
        <v>272</v>
      </c>
      <c r="AQ378" s="49">
        <f>'Рейтинговая таблица организаций'!AL367</f>
        <v>0</v>
      </c>
      <c r="AR378" s="49">
        <f>'Рейтинговая таблица организаций'!AM367</f>
        <v>0</v>
      </c>
      <c r="AS378" s="49" t="s">
        <v>273</v>
      </c>
      <c r="AT378" s="49">
        <f>'Рейтинговая таблица организаций'!AR367</f>
        <v>0</v>
      </c>
      <c r="AU378" s="49">
        <f>'Рейтинговая таблица организаций'!AS367</f>
        <v>0</v>
      </c>
      <c r="AV378" s="49" t="s">
        <v>274</v>
      </c>
      <c r="AW378" s="49">
        <f>'Рейтинговая таблица организаций'!AT367</f>
        <v>0</v>
      </c>
      <c r="AX378" s="49">
        <f>'Рейтинговая таблица организаций'!AU367</f>
        <v>0</v>
      </c>
      <c r="AY378" s="49" t="s">
        <v>275</v>
      </c>
      <c r="AZ378" s="49">
        <f>'Рейтинговая таблица организаций'!AV367</f>
        <v>0</v>
      </c>
      <c r="BA378" s="49">
        <f>'Рейтинговая таблица организаций'!AW367</f>
        <v>0</v>
      </c>
    </row>
    <row r="379" spans="1:53" ht="15.75" x14ac:dyDescent="0.25">
      <c r="A379" s="110">
        <f>Лист1!A367</f>
        <v>0</v>
      </c>
      <c r="B379" s="46">
        <f>'для bus.gov.ru'!B368</f>
        <v>0</v>
      </c>
      <c r="C379" s="46">
        <f>'для bus.gov.ru'!C368</f>
        <v>0</v>
      </c>
      <c r="D379" s="46">
        <f>'для bus.gov.ru'!D368</f>
        <v>0</v>
      </c>
      <c r="E379" s="46">
        <f>'для bus.gov.ru'!E368</f>
        <v>0</v>
      </c>
      <c r="F379" s="47" t="s">
        <v>264</v>
      </c>
      <c r="G379" s="48">
        <f>'Рейтинговая таблица организаций'!D368</f>
        <v>0</v>
      </c>
      <c r="H379" s="48">
        <f>'Рейтинговая таблица организаций'!E368</f>
        <v>0</v>
      </c>
      <c r="I379" s="47" t="s">
        <v>265</v>
      </c>
      <c r="J379" s="48">
        <f>'Рейтинговая таблица организаций'!F368</f>
        <v>0</v>
      </c>
      <c r="K379" s="48">
        <f>'Рейтинговая таблица организаций'!G368</f>
        <v>0</v>
      </c>
      <c r="L379" s="49" t="str">
        <f>IF('Рейтинговая таблица организаций'!H368&lt;1,"Отсутствуют или не функционируют дистанционные способы взаимодействия",(IF('Рейтинговая таблица организаций'!H368&lt;4,"В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79" s="49">
        <f>'Рейтинговая таблица организаций'!H368</f>
        <v>0</v>
      </c>
      <c r="N379" s="49">
        <f>IF('Рейтинговая таблица организаций'!H368&lt;1,0,(IF('Рейтинговая таблица организаций'!H368&lt;4,30,100)))</f>
        <v>0</v>
      </c>
      <c r="O379" s="49" t="s">
        <v>266</v>
      </c>
      <c r="P379" s="49">
        <f>'Рейтинговая таблица организаций'!I368</f>
        <v>0</v>
      </c>
      <c r="Q379" s="49">
        <f>'Рейтинговая таблица организаций'!J368</f>
        <v>0</v>
      </c>
      <c r="R379" s="49" t="s">
        <v>267</v>
      </c>
      <c r="S379" s="49">
        <f>'Рейтинговая таблица организаций'!K368</f>
        <v>0</v>
      </c>
      <c r="T379" s="49">
        <f>'Рейтинговая таблица организаций'!L368</f>
        <v>0</v>
      </c>
      <c r="U379" s="49" t="str">
        <f>IF('Рейтинговая таблица организаций'!Q368&lt;1,"Отсутствуют комфортные условия",(IF('Рейтинговая таблица организаций'!Q368&lt;5,"Количество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79" s="49">
        <f>'Рейтинговая таблица организаций'!Q368</f>
        <v>0</v>
      </c>
      <c r="W379" s="49">
        <f>IF('Рейтинговая таблица организаций'!Q368&lt;1,0,(IF('Рейтинговая таблица организаций'!Q368&lt;4,20,100)))</f>
        <v>0</v>
      </c>
      <c r="X379" s="49" t="s">
        <v>268</v>
      </c>
      <c r="Y379" s="49">
        <f>'Рейтинговая таблица организаций'!T368</f>
        <v>0</v>
      </c>
      <c r="Z379" s="49">
        <f>'Рейтинговая таблица организаций'!U368</f>
        <v>0</v>
      </c>
      <c r="AA379" s="49" t="str">
        <f>IF('Рейтинговая таблица организаций'!Z368&lt;1,"Отсутствуют условия доступности для инвалидов",(IF('Рейтинговая таблица организаций'!Z368&lt;5,"Количество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79" s="63">
        <f>'Рейтинговая таблица организаций'!Z368</f>
        <v>0</v>
      </c>
      <c r="AC379" s="49">
        <f>IF('Рейтинговая таблица организаций'!Z368&lt;1,0,(IF('Рейтинговая таблица организаций'!Z368&lt;5,20,100)))</f>
        <v>0</v>
      </c>
      <c r="AD379" s="49" t="str">
        <f>IF('Рейтинговая таблица организаций'!AA368&lt;1,"Отсутствуют условия доступности, позволяющие инвалидам получать услуги наравне с другими",(IF('Рейтинговая таблица организаций'!AA368&lt;5,"Количество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79" s="49">
        <f>'Рейтинговая таблица организаций'!AA368</f>
        <v>0</v>
      </c>
      <c r="AF379" s="49">
        <f>IF('Рейтинговая таблица организаций'!AA368&lt;1,0,(IF('Рейтинговая таблица организаций'!AA368&lt;5,20,100)))</f>
        <v>0</v>
      </c>
      <c r="AG379" s="49" t="s">
        <v>269</v>
      </c>
      <c r="AH379" s="49">
        <f>'Рейтинговая таблица организаций'!AB368</f>
        <v>0</v>
      </c>
      <c r="AI379" s="49">
        <f>'Рейтинговая таблица организаций'!AC368</f>
        <v>0</v>
      </c>
      <c r="AJ379" s="49" t="s">
        <v>270</v>
      </c>
      <c r="AK379" s="49">
        <f>'Рейтинговая таблица организаций'!AH368</f>
        <v>0</v>
      </c>
      <c r="AL379" s="49">
        <f>'Рейтинговая таблица организаций'!AI368</f>
        <v>0</v>
      </c>
      <c r="AM379" s="49" t="s">
        <v>271</v>
      </c>
      <c r="AN379" s="49">
        <f>'Рейтинговая таблица организаций'!AJ368</f>
        <v>0</v>
      </c>
      <c r="AO379" s="49">
        <f>'Рейтинговая таблица организаций'!AK368</f>
        <v>0</v>
      </c>
      <c r="AP379" s="49" t="s">
        <v>272</v>
      </c>
      <c r="AQ379" s="49">
        <f>'Рейтинговая таблица организаций'!AL368</f>
        <v>0</v>
      </c>
      <c r="AR379" s="49">
        <f>'Рейтинговая таблица организаций'!AM368</f>
        <v>0</v>
      </c>
      <c r="AS379" s="49" t="s">
        <v>273</v>
      </c>
      <c r="AT379" s="49">
        <f>'Рейтинговая таблица организаций'!AR368</f>
        <v>0</v>
      </c>
      <c r="AU379" s="49">
        <f>'Рейтинговая таблица организаций'!AS368</f>
        <v>0</v>
      </c>
      <c r="AV379" s="49" t="s">
        <v>274</v>
      </c>
      <c r="AW379" s="49">
        <f>'Рейтинговая таблица организаций'!AT368</f>
        <v>0</v>
      </c>
      <c r="AX379" s="49">
        <f>'Рейтинговая таблица организаций'!AU368</f>
        <v>0</v>
      </c>
      <c r="AY379" s="49" t="s">
        <v>275</v>
      </c>
      <c r="AZ379" s="49">
        <f>'Рейтинговая таблица организаций'!AV368</f>
        <v>0</v>
      </c>
      <c r="BA379" s="49">
        <f>'Рейтинговая таблица организаций'!AW368</f>
        <v>0</v>
      </c>
    </row>
    <row r="380" spans="1:53" ht="15.75" x14ac:dyDescent="0.25">
      <c r="A380" s="110">
        <f>Лист1!A368</f>
        <v>0</v>
      </c>
      <c r="B380" s="46">
        <f>'для bus.gov.ru'!B369</f>
        <v>0</v>
      </c>
      <c r="C380" s="46">
        <f>'для bus.gov.ru'!C369</f>
        <v>0</v>
      </c>
      <c r="D380" s="46">
        <f>'для bus.gov.ru'!D369</f>
        <v>0</v>
      </c>
      <c r="E380" s="46">
        <f>'для bus.gov.ru'!E369</f>
        <v>0</v>
      </c>
      <c r="F380" s="47" t="s">
        <v>264</v>
      </c>
      <c r="G380" s="48">
        <f>'Рейтинговая таблица организаций'!D369</f>
        <v>0</v>
      </c>
      <c r="H380" s="48">
        <f>'Рейтинговая таблица организаций'!E369</f>
        <v>0</v>
      </c>
      <c r="I380" s="47" t="s">
        <v>265</v>
      </c>
      <c r="J380" s="48">
        <f>'Рейтинговая таблица организаций'!F369</f>
        <v>0</v>
      </c>
      <c r="K380" s="48">
        <f>'Рейтинговая таблица организаций'!G369</f>
        <v>0</v>
      </c>
      <c r="L380" s="49" t="str">
        <f>IF('Рейтинговая таблица организаций'!H369&lt;1,"Отсутствуют или не функционируют дистанционные способы взаимодействия",(IF('Рейтинговая таблица организаций'!H369&lt;4,"В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0" s="49">
        <f>'Рейтинговая таблица организаций'!H369</f>
        <v>0</v>
      </c>
      <c r="N380" s="49">
        <f>IF('Рейтинговая таблица организаций'!H369&lt;1,0,(IF('Рейтинговая таблица организаций'!H369&lt;4,30,100)))</f>
        <v>0</v>
      </c>
      <c r="O380" s="49" t="s">
        <v>266</v>
      </c>
      <c r="P380" s="49">
        <f>'Рейтинговая таблица организаций'!I369</f>
        <v>0</v>
      </c>
      <c r="Q380" s="49">
        <f>'Рейтинговая таблица организаций'!J369</f>
        <v>0</v>
      </c>
      <c r="R380" s="49" t="s">
        <v>267</v>
      </c>
      <c r="S380" s="49">
        <f>'Рейтинговая таблица организаций'!K369</f>
        <v>0</v>
      </c>
      <c r="T380" s="49">
        <f>'Рейтинговая таблица организаций'!L369</f>
        <v>0</v>
      </c>
      <c r="U380" s="49" t="str">
        <f>IF('Рейтинговая таблица организаций'!Q369&lt;1,"Отсутствуют комфортные условия",(IF('Рейтинговая таблица организаций'!Q369&lt;5,"Количество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0" s="49">
        <f>'Рейтинговая таблица организаций'!Q369</f>
        <v>0</v>
      </c>
      <c r="W380" s="49">
        <f>IF('Рейтинговая таблица организаций'!Q369&lt;1,0,(IF('Рейтинговая таблица организаций'!Q369&lt;4,20,100)))</f>
        <v>0</v>
      </c>
      <c r="X380" s="49" t="s">
        <v>268</v>
      </c>
      <c r="Y380" s="49">
        <f>'Рейтинговая таблица организаций'!T369</f>
        <v>0</v>
      </c>
      <c r="Z380" s="49">
        <f>'Рейтинговая таблица организаций'!U369</f>
        <v>0</v>
      </c>
      <c r="AA380" s="49" t="str">
        <f>IF('Рейтинговая таблица организаций'!Z369&lt;1,"Отсутствуют условия доступности для инвалидов",(IF('Рейтинговая таблица организаций'!Z369&lt;5,"Количество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0" s="63">
        <f>'Рейтинговая таблица организаций'!Z369</f>
        <v>0</v>
      </c>
      <c r="AC380" s="49">
        <f>IF('Рейтинговая таблица организаций'!Z369&lt;1,0,(IF('Рейтинговая таблица организаций'!Z369&lt;5,20,100)))</f>
        <v>0</v>
      </c>
      <c r="AD380" s="49" t="str">
        <f>IF('Рейтинговая таблица организаций'!AA369&lt;1,"Отсутствуют условия доступности, позволяющие инвалидам получать услуги наравне с другими",(IF('Рейтинговая таблица организаций'!AA369&lt;5,"Количество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0" s="49">
        <f>'Рейтинговая таблица организаций'!AA369</f>
        <v>0</v>
      </c>
      <c r="AF380" s="49">
        <f>IF('Рейтинговая таблица организаций'!AA369&lt;1,0,(IF('Рейтинговая таблица организаций'!AA369&lt;5,20,100)))</f>
        <v>0</v>
      </c>
      <c r="AG380" s="49" t="s">
        <v>269</v>
      </c>
      <c r="AH380" s="49">
        <f>'Рейтинговая таблица организаций'!AB369</f>
        <v>0</v>
      </c>
      <c r="AI380" s="49">
        <f>'Рейтинговая таблица организаций'!AC369</f>
        <v>0</v>
      </c>
      <c r="AJ380" s="49" t="s">
        <v>270</v>
      </c>
      <c r="AK380" s="49">
        <f>'Рейтинговая таблица организаций'!AH369</f>
        <v>0</v>
      </c>
      <c r="AL380" s="49">
        <f>'Рейтинговая таблица организаций'!AI369</f>
        <v>0</v>
      </c>
      <c r="AM380" s="49" t="s">
        <v>271</v>
      </c>
      <c r="AN380" s="49">
        <f>'Рейтинговая таблица организаций'!AJ369</f>
        <v>0</v>
      </c>
      <c r="AO380" s="49">
        <f>'Рейтинговая таблица организаций'!AK369</f>
        <v>0</v>
      </c>
      <c r="AP380" s="49" t="s">
        <v>272</v>
      </c>
      <c r="AQ380" s="49">
        <f>'Рейтинговая таблица организаций'!AL369</f>
        <v>0</v>
      </c>
      <c r="AR380" s="49">
        <f>'Рейтинговая таблица организаций'!AM369</f>
        <v>0</v>
      </c>
      <c r="AS380" s="49" t="s">
        <v>273</v>
      </c>
      <c r="AT380" s="49">
        <f>'Рейтинговая таблица организаций'!AR369</f>
        <v>0</v>
      </c>
      <c r="AU380" s="49">
        <f>'Рейтинговая таблица организаций'!AS369</f>
        <v>0</v>
      </c>
      <c r="AV380" s="49" t="s">
        <v>274</v>
      </c>
      <c r="AW380" s="49">
        <f>'Рейтинговая таблица организаций'!AT369</f>
        <v>0</v>
      </c>
      <c r="AX380" s="49">
        <f>'Рейтинговая таблица организаций'!AU369</f>
        <v>0</v>
      </c>
      <c r="AY380" s="49" t="s">
        <v>275</v>
      </c>
      <c r="AZ380" s="49">
        <f>'Рейтинговая таблица организаций'!AV369</f>
        <v>0</v>
      </c>
      <c r="BA380" s="49">
        <f>'Рейтинговая таблица организаций'!AW369</f>
        <v>0</v>
      </c>
    </row>
    <row r="381" spans="1:53" ht="15.75" x14ac:dyDescent="0.25">
      <c r="A381" s="110">
        <f>Лист1!A369</f>
        <v>0</v>
      </c>
      <c r="B381" s="46">
        <f>'для bus.gov.ru'!B370</f>
        <v>0</v>
      </c>
      <c r="C381" s="46">
        <f>'для bus.gov.ru'!C370</f>
        <v>0</v>
      </c>
      <c r="D381" s="46">
        <f>'для bus.gov.ru'!D370</f>
        <v>0</v>
      </c>
      <c r="E381" s="46">
        <f>'для bus.gov.ru'!E370</f>
        <v>0</v>
      </c>
      <c r="F381" s="47" t="s">
        <v>264</v>
      </c>
      <c r="G381" s="48">
        <f>'Рейтинговая таблица организаций'!D370</f>
        <v>0</v>
      </c>
      <c r="H381" s="48">
        <f>'Рейтинговая таблица организаций'!E370</f>
        <v>0</v>
      </c>
      <c r="I381" s="47" t="s">
        <v>265</v>
      </c>
      <c r="J381" s="48">
        <f>'Рейтинговая таблица организаций'!F370</f>
        <v>0</v>
      </c>
      <c r="K381" s="48">
        <f>'Рейтинговая таблица организаций'!G370</f>
        <v>0</v>
      </c>
      <c r="L381" s="49" t="str">
        <f>IF('Рейтинговая таблица организаций'!H370&lt;1,"Отсутствуют или не функционируют дистанционные способы взаимодействия",(IF('Рейтинговая таблица организаций'!H370&lt;4,"В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1" s="49">
        <f>'Рейтинговая таблица организаций'!H370</f>
        <v>0</v>
      </c>
      <c r="N381" s="49">
        <f>IF('Рейтинговая таблица организаций'!H370&lt;1,0,(IF('Рейтинговая таблица организаций'!H370&lt;4,30,100)))</f>
        <v>0</v>
      </c>
      <c r="O381" s="49" t="s">
        <v>266</v>
      </c>
      <c r="P381" s="49">
        <f>'Рейтинговая таблица организаций'!I370</f>
        <v>0</v>
      </c>
      <c r="Q381" s="49">
        <f>'Рейтинговая таблица организаций'!J370</f>
        <v>0</v>
      </c>
      <c r="R381" s="49" t="s">
        <v>267</v>
      </c>
      <c r="S381" s="49">
        <f>'Рейтинговая таблица организаций'!K370</f>
        <v>0</v>
      </c>
      <c r="T381" s="49">
        <f>'Рейтинговая таблица организаций'!L370</f>
        <v>0</v>
      </c>
      <c r="U381" s="49" t="str">
        <f>IF('Рейтинговая таблица организаций'!Q370&lt;1,"Отсутствуют комфортные условия",(IF('Рейтинговая таблица организаций'!Q370&lt;5,"Количество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1" s="49">
        <f>'Рейтинговая таблица организаций'!Q370</f>
        <v>0</v>
      </c>
      <c r="W381" s="49">
        <f>IF('Рейтинговая таблица организаций'!Q370&lt;1,0,(IF('Рейтинговая таблица организаций'!Q370&lt;4,20,100)))</f>
        <v>0</v>
      </c>
      <c r="X381" s="49" t="s">
        <v>268</v>
      </c>
      <c r="Y381" s="49">
        <f>'Рейтинговая таблица организаций'!T370</f>
        <v>0</v>
      </c>
      <c r="Z381" s="49">
        <f>'Рейтинговая таблица организаций'!U370</f>
        <v>0</v>
      </c>
      <c r="AA381" s="49" t="str">
        <f>IF('Рейтинговая таблица организаций'!Z370&lt;1,"Отсутствуют условия доступности для инвалидов",(IF('Рейтинговая таблица организаций'!Z370&lt;5,"Количество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1" s="63">
        <f>'Рейтинговая таблица организаций'!Z370</f>
        <v>0</v>
      </c>
      <c r="AC381" s="49">
        <f>IF('Рейтинговая таблица организаций'!Z370&lt;1,0,(IF('Рейтинговая таблица организаций'!Z370&lt;5,20,100)))</f>
        <v>0</v>
      </c>
      <c r="AD381" s="49" t="str">
        <f>IF('Рейтинговая таблица организаций'!AA370&lt;1,"Отсутствуют условия доступности, позволяющие инвалидам получать услуги наравне с другими",(IF('Рейтинговая таблица организаций'!AA370&lt;5,"Количество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1" s="49">
        <f>'Рейтинговая таблица организаций'!AA370</f>
        <v>0</v>
      </c>
      <c r="AF381" s="49">
        <f>IF('Рейтинговая таблица организаций'!AA370&lt;1,0,(IF('Рейтинговая таблица организаций'!AA370&lt;5,20,100)))</f>
        <v>0</v>
      </c>
      <c r="AG381" s="49" t="s">
        <v>269</v>
      </c>
      <c r="AH381" s="49">
        <f>'Рейтинговая таблица организаций'!AB370</f>
        <v>0</v>
      </c>
      <c r="AI381" s="49">
        <f>'Рейтинговая таблица организаций'!AC370</f>
        <v>0</v>
      </c>
      <c r="AJ381" s="49" t="s">
        <v>270</v>
      </c>
      <c r="AK381" s="49">
        <f>'Рейтинговая таблица организаций'!AH370</f>
        <v>0</v>
      </c>
      <c r="AL381" s="49">
        <f>'Рейтинговая таблица организаций'!AI370</f>
        <v>0</v>
      </c>
      <c r="AM381" s="49" t="s">
        <v>271</v>
      </c>
      <c r="AN381" s="49">
        <f>'Рейтинговая таблица организаций'!AJ370</f>
        <v>0</v>
      </c>
      <c r="AO381" s="49">
        <f>'Рейтинговая таблица организаций'!AK370</f>
        <v>0</v>
      </c>
      <c r="AP381" s="49" t="s">
        <v>272</v>
      </c>
      <c r="AQ381" s="49">
        <f>'Рейтинговая таблица организаций'!AL370</f>
        <v>0</v>
      </c>
      <c r="AR381" s="49">
        <f>'Рейтинговая таблица организаций'!AM370</f>
        <v>0</v>
      </c>
      <c r="AS381" s="49" t="s">
        <v>273</v>
      </c>
      <c r="AT381" s="49">
        <f>'Рейтинговая таблица организаций'!AR370</f>
        <v>0</v>
      </c>
      <c r="AU381" s="49">
        <f>'Рейтинговая таблица организаций'!AS370</f>
        <v>0</v>
      </c>
      <c r="AV381" s="49" t="s">
        <v>274</v>
      </c>
      <c r="AW381" s="49">
        <f>'Рейтинговая таблица организаций'!AT370</f>
        <v>0</v>
      </c>
      <c r="AX381" s="49">
        <f>'Рейтинговая таблица организаций'!AU370</f>
        <v>0</v>
      </c>
      <c r="AY381" s="49" t="s">
        <v>275</v>
      </c>
      <c r="AZ381" s="49">
        <f>'Рейтинговая таблица организаций'!AV370</f>
        <v>0</v>
      </c>
      <c r="BA381" s="49">
        <f>'Рейтинговая таблица организаций'!AW370</f>
        <v>0</v>
      </c>
    </row>
    <row r="382" spans="1:53" ht="15.75" x14ac:dyDescent="0.25">
      <c r="A382" s="110">
        <f>Лист1!A370</f>
        <v>0</v>
      </c>
      <c r="B382" s="46">
        <f>'для bus.gov.ru'!B371</f>
        <v>0</v>
      </c>
      <c r="C382" s="46">
        <f>'для bus.gov.ru'!C371</f>
        <v>0</v>
      </c>
      <c r="D382" s="46">
        <f>'для bus.gov.ru'!D371</f>
        <v>0</v>
      </c>
      <c r="E382" s="46">
        <f>'для bus.gov.ru'!E371</f>
        <v>0</v>
      </c>
      <c r="F382" s="47" t="s">
        <v>264</v>
      </c>
      <c r="G382" s="48">
        <f>'Рейтинговая таблица организаций'!D371</f>
        <v>0</v>
      </c>
      <c r="H382" s="48">
        <f>'Рейтинговая таблица организаций'!E371</f>
        <v>0</v>
      </c>
      <c r="I382" s="47" t="s">
        <v>265</v>
      </c>
      <c r="J382" s="48">
        <f>'Рейтинговая таблица организаций'!F371</f>
        <v>0</v>
      </c>
      <c r="K382" s="48">
        <f>'Рейтинговая таблица организаций'!G371</f>
        <v>0</v>
      </c>
      <c r="L382" s="49" t="str">
        <f>IF('Рейтинговая таблица организаций'!H371&lt;1,"Отсутствуют или не функционируют дистанционные способы взаимодействия",(IF('Рейтинговая таблица организаций'!H371&lt;4,"В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2" s="49">
        <f>'Рейтинговая таблица организаций'!H371</f>
        <v>0</v>
      </c>
      <c r="N382" s="49">
        <f>IF('Рейтинговая таблица организаций'!H371&lt;1,0,(IF('Рейтинговая таблица организаций'!H371&lt;4,30,100)))</f>
        <v>0</v>
      </c>
      <c r="O382" s="49" t="s">
        <v>266</v>
      </c>
      <c r="P382" s="49">
        <f>'Рейтинговая таблица организаций'!I371</f>
        <v>0</v>
      </c>
      <c r="Q382" s="49">
        <f>'Рейтинговая таблица организаций'!J371</f>
        <v>0</v>
      </c>
      <c r="R382" s="49" t="s">
        <v>267</v>
      </c>
      <c r="S382" s="49">
        <f>'Рейтинговая таблица организаций'!K371</f>
        <v>0</v>
      </c>
      <c r="T382" s="49">
        <f>'Рейтинговая таблица организаций'!L371</f>
        <v>0</v>
      </c>
      <c r="U382" s="49" t="str">
        <f>IF('Рейтинговая таблица организаций'!Q371&lt;1,"Отсутствуют комфортные условия",(IF('Рейтинговая таблица организаций'!Q371&lt;5,"Количество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2" s="49">
        <f>'Рейтинговая таблица организаций'!Q371</f>
        <v>0</v>
      </c>
      <c r="W382" s="49">
        <f>IF('Рейтинговая таблица организаций'!Q371&lt;1,0,(IF('Рейтинговая таблица организаций'!Q371&lt;4,20,100)))</f>
        <v>0</v>
      </c>
      <c r="X382" s="49" t="s">
        <v>268</v>
      </c>
      <c r="Y382" s="49">
        <f>'Рейтинговая таблица организаций'!T371</f>
        <v>0</v>
      </c>
      <c r="Z382" s="49">
        <f>'Рейтинговая таблица организаций'!U371</f>
        <v>0</v>
      </c>
      <c r="AA382" s="49" t="str">
        <f>IF('Рейтинговая таблица организаций'!Z371&lt;1,"Отсутствуют условия доступности для инвалидов",(IF('Рейтинговая таблица организаций'!Z371&lt;5,"Количество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2" s="63">
        <f>'Рейтинговая таблица организаций'!Z371</f>
        <v>0</v>
      </c>
      <c r="AC382" s="49">
        <f>IF('Рейтинговая таблица организаций'!Z371&lt;1,0,(IF('Рейтинговая таблица организаций'!Z371&lt;5,20,100)))</f>
        <v>0</v>
      </c>
      <c r="AD382" s="49" t="str">
        <f>IF('Рейтинговая таблица организаций'!AA371&lt;1,"Отсутствуют условия доступности, позволяющие инвалидам получать услуги наравне с другими",(IF('Рейтинговая таблица организаций'!AA371&lt;5,"Количество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2" s="49">
        <f>'Рейтинговая таблица организаций'!AA371</f>
        <v>0</v>
      </c>
      <c r="AF382" s="49">
        <f>IF('Рейтинговая таблица организаций'!AA371&lt;1,0,(IF('Рейтинговая таблица организаций'!AA371&lt;5,20,100)))</f>
        <v>0</v>
      </c>
      <c r="AG382" s="49" t="s">
        <v>269</v>
      </c>
      <c r="AH382" s="49">
        <f>'Рейтинговая таблица организаций'!AB371</f>
        <v>0</v>
      </c>
      <c r="AI382" s="49">
        <f>'Рейтинговая таблица организаций'!AC371</f>
        <v>0</v>
      </c>
      <c r="AJ382" s="49" t="s">
        <v>270</v>
      </c>
      <c r="AK382" s="49">
        <f>'Рейтинговая таблица организаций'!AH371</f>
        <v>0</v>
      </c>
      <c r="AL382" s="49">
        <f>'Рейтинговая таблица организаций'!AI371</f>
        <v>0</v>
      </c>
      <c r="AM382" s="49" t="s">
        <v>271</v>
      </c>
      <c r="AN382" s="49">
        <f>'Рейтинговая таблица организаций'!AJ371</f>
        <v>0</v>
      </c>
      <c r="AO382" s="49">
        <f>'Рейтинговая таблица организаций'!AK371</f>
        <v>0</v>
      </c>
      <c r="AP382" s="49" t="s">
        <v>272</v>
      </c>
      <c r="AQ382" s="49">
        <f>'Рейтинговая таблица организаций'!AL371</f>
        <v>0</v>
      </c>
      <c r="AR382" s="49">
        <f>'Рейтинговая таблица организаций'!AM371</f>
        <v>0</v>
      </c>
      <c r="AS382" s="49" t="s">
        <v>273</v>
      </c>
      <c r="AT382" s="49">
        <f>'Рейтинговая таблица организаций'!AR371</f>
        <v>0</v>
      </c>
      <c r="AU382" s="49">
        <f>'Рейтинговая таблица организаций'!AS371</f>
        <v>0</v>
      </c>
      <c r="AV382" s="49" t="s">
        <v>274</v>
      </c>
      <c r="AW382" s="49">
        <f>'Рейтинговая таблица организаций'!AT371</f>
        <v>0</v>
      </c>
      <c r="AX382" s="49">
        <f>'Рейтинговая таблица организаций'!AU371</f>
        <v>0</v>
      </c>
      <c r="AY382" s="49" t="s">
        <v>275</v>
      </c>
      <c r="AZ382" s="49">
        <f>'Рейтинговая таблица организаций'!AV371</f>
        <v>0</v>
      </c>
      <c r="BA382" s="49">
        <f>'Рейтинговая таблица организаций'!AW371</f>
        <v>0</v>
      </c>
    </row>
    <row r="383" spans="1:53" ht="15.75" x14ac:dyDescent="0.25">
      <c r="A383" s="110">
        <f>Лист1!A371</f>
        <v>0</v>
      </c>
      <c r="B383" s="46">
        <f>'для bus.gov.ru'!B372</f>
        <v>0</v>
      </c>
      <c r="C383" s="46">
        <f>'для bus.gov.ru'!C372</f>
        <v>0</v>
      </c>
      <c r="D383" s="46">
        <f>'для bus.gov.ru'!D372</f>
        <v>0</v>
      </c>
      <c r="E383" s="46">
        <f>'для bus.gov.ru'!E372</f>
        <v>0</v>
      </c>
      <c r="F383" s="47" t="s">
        <v>264</v>
      </c>
      <c r="G383" s="48">
        <f>'Рейтинговая таблица организаций'!D372</f>
        <v>0</v>
      </c>
      <c r="H383" s="48">
        <f>'Рейтинговая таблица организаций'!E372</f>
        <v>0</v>
      </c>
      <c r="I383" s="47" t="s">
        <v>265</v>
      </c>
      <c r="J383" s="48">
        <f>'Рейтинговая таблица организаций'!F372</f>
        <v>0</v>
      </c>
      <c r="K383" s="48">
        <f>'Рейтинговая таблица организаций'!G372</f>
        <v>0</v>
      </c>
      <c r="L383" s="49" t="str">
        <f>IF('Рейтинговая таблица организаций'!H372&lt;1,"Отсутствуют или не функционируют дистанционные способы взаимодействия",(IF('Рейтинговая таблица организаций'!H372&lt;4,"В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3" s="49">
        <f>'Рейтинговая таблица организаций'!H372</f>
        <v>0</v>
      </c>
      <c r="N383" s="49">
        <f>IF('Рейтинговая таблица организаций'!H372&lt;1,0,(IF('Рейтинговая таблица организаций'!H372&lt;4,30,100)))</f>
        <v>0</v>
      </c>
      <c r="O383" s="49" t="s">
        <v>266</v>
      </c>
      <c r="P383" s="49">
        <f>'Рейтинговая таблица организаций'!I372</f>
        <v>0</v>
      </c>
      <c r="Q383" s="49">
        <f>'Рейтинговая таблица организаций'!J372</f>
        <v>0</v>
      </c>
      <c r="R383" s="49" t="s">
        <v>267</v>
      </c>
      <c r="S383" s="49">
        <f>'Рейтинговая таблица организаций'!K372</f>
        <v>0</v>
      </c>
      <c r="T383" s="49">
        <f>'Рейтинговая таблица организаций'!L372</f>
        <v>0</v>
      </c>
      <c r="U383" s="49" t="str">
        <f>IF('Рейтинговая таблица организаций'!Q372&lt;1,"Отсутствуют комфортные условия",(IF('Рейтинговая таблица организаций'!Q372&lt;5,"Количество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3" s="49">
        <f>'Рейтинговая таблица организаций'!Q372</f>
        <v>0</v>
      </c>
      <c r="W383" s="49">
        <f>IF('Рейтинговая таблица организаций'!Q372&lt;1,0,(IF('Рейтинговая таблица организаций'!Q372&lt;4,20,100)))</f>
        <v>0</v>
      </c>
      <c r="X383" s="49" t="s">
        <v>268</v>
      </c>
      <c r="Y383" s="49">
        <f>'Рейтинговая таблица организаций'!T372</f>
        <v>0</v>
      </c>
      <c r="Z383" s="49">
        <f>'Рейтинговая таблица организаций'!U372</f>
        <v>0</v>
      </c>
      <c r="AA383" s="49" t="str">
        <f>IF('Рейтинговая таблица организаций'!Z372&lt;1,"Отсутствуют условия доступности для инвалидов",(IF('Рейтинговая таблица организаций'!Z372&lt;5,"Количество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3" s="63">
        <f>'Рейтинговая таблица организаций'!Z372</f>
        <v>0</v>
      </c>
      <c r="AC383" s="49">
        <f>IF('Рейтинговая таблица организаций'!Z372&lt;1,0,(IF('Рейтинговая таблица организаций'!Z372&lt;5,20,100)))</f>
        <v>0</v>
      </c>
      <c r="AD383" s="49" t="str">
        <f>IF('Рейтинговая таблица организаций'!AA372&lt;1,"Отсутствуют условия доступности, позволяющие инвалидам получать услуги наравне с другими",(IF('Рейтинговая таблица организаций'!AA372&lt;5,"Количество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3" s="49">
        <f>'Рейтинговая таблица организаций'!AA372</f>
        <v>0</v>
      </c>
      <c r="AF383" s="49">
        <f>IF('Рейтинговая таблица организаций'!AA372&lt;1,0,(IF('Рейтинговая таблица организаций'!AA372&lt;5,20,100)))</f>
        <v>0</v>
      </c>
      <c r="AG383" s="49" t="s">
        <v>269</v>
      </c>
      <c r="AH383" s="49">
        <f>'Рейтинговая таблица организаций'!AB372</f>
        <v>0</v>
      </c>
      <c r="AI383" s="49">
        <f>'Рейтинговая таблица организаций'!AC372</f>
        <v>0</v>
      </c>
      <c r="AJ383" s="49" t="s">
        <v>270</v>
      </c>
      <c r="AK383" s="49">
        <f>'Рейтинговая таблица организаций'!AH372</f>
        <v>0</v>
      </c>
      <c r="AL383" s="49">
        <f>'Рейтинговая таблица организаций'!AI372</f>
        <v>0</v>
      </c>
      <c r="AM383" s="49" t="s">
        <v>271</v>
      </c>
      <c r="AN383" s="49">
        <f>'Рейтинговая таблица организаций'!AJ372</f>
        <v>0</v>
      </c>
      <c r="AO383" s="49">
        <f>'Рейтинговая таблица организаций'!AK372</f>
        <v>0</v>
      </c>
      <c r="AP383" s="49" t="s">
        <v>272</v>
      </c>
      <c r="AQ383" s="49">
        <f>'Рейтинговая таблица организаций'!AL372</f>
        <v>0</v>
      </c>
      <c r="AR383" s="49">
        <f>'Рейтинговая таблица организаций'!AM372</f>
        <v>0</v>
      </c>
      <c r="AS383" s="49" t="s">
        <v>273</v>
      </c>
      <c r="AT383" s="49">
        <f>'Рейтинговая таблица организаций'!AR372</f>
        <v>0</v>
      </c>
      <c r="AU383" s="49">
        <f>'Рейтинговая таблица организаций'!AS372</f>
        <v>0</v>
      </c>
      <c r="AV383" s="49" t="s">
        <v>274</v>
      </c>
      <c r="AW383" s="49">
        <f>'Рейтинговая таблица организаций'!AT372</f>
        <v>0</v>
      </c>
      <c r="AX383" s="49">
        <f>'Рейтинговая таблица организаций'!AU372</f>
        <v>0</v>
      </c>
      <c r="AY383" s="49" t="s">
        <v>275</v>
      </c>
      <c r="AZ383" s="49">
        <f>'Рейтинговая таблица организаций'!AV372</f>
        <v>0</v>
      </c>
      <c r="BA383" s="49">
        <f>'Рейтинговая таблица организаций'!AW372</f>
        <v>0</v>
      </c>
    </row>
    <row r="384" spans="1:53" ht="15.75" x14ac:dyDescent="0.25">
      <c r="A384" s="110">
        <f>Лист1!A372</f>
        <v>0</v>
      </c>
      <c r="B384" s="46">
        <f>'для bus.gov.ru'!B373</f>
        <v>0</v>
      </c>
      <c r="C384" s="46">
        <f>'для bus.gov.ru'!C373</f>
        <v>0</v>
      </c>
      <c r="D384" s="46">
        <f>'для bus.gov.ru'!D373</f>
        <v>0</v>
      </c>
      <c r="E384" s="46">
        <f>'для bus.gov.ru'!E373</f>
        <v>0</v>
      </c>
      <c r="F384" s="47" t="s">
        <v>264</v>
      </c>
      <c r="G384" s="48">
        <f>'Рейтинговая таблица организаций'!D373</f>
        <v>0</v>
      </c>
      <c r="H384" s="48">
        <f>'Рейтинговая таблица организаций'!E373</f>
        <v>0</v>
      </c>
      <c r="I384" s="47" t="s">
        <v>265</v>
      </c>
      <c r="J384" s="48">
        <f>'Рейтинговая таблица организаций'!F373</f>
        <v>0</v>
      </c>
      <c r="K384" s="48">
        <f>'Рейтинговая таблица организаций'!G373</f>
        <v>0</v>
      </c>
      <c r="L384" s="49" t="str">
        <f>IF('Рейтинговая таблица организаций'!H373&lt;1,"Отсутствуют или не функционируют дистанционные способы взаимодействия",(IF('Рейтинговая таблица организаций'!H373&lt;4,"В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4" s="49">
        <f>'Рейтинговая таблица организаций'!H373</f>
        <v>0</v>
      </c>
      <c r="N384" s="49">
        <f>IF('Рейтинговая таблица организаций'!H373&lt;1,0,(IF('Рейтинговая таблица организаций'!H373&lt;4,30,100)))</f>
        <v>0</v>
      </c>
      <c r="O384" s="49" t="s">
        <v>266</v>
      </c>
      <c r="P384" s="49">
        <f>'Рейтинговая таблица организаций'!I373</f>
        <v>0</v>
      </c>
      <c r="Q384" s="49">
        <f>'Рейтинговая таблица организаций'!J373</f>
        <v>0</v>
      </c>
      <c r="R384" s="49" t="s">
        <v>267</v>
      </c>
      <c r="S384" s="49">
        <f>'Рейтинговая таблица организаций'!K373</f>
        <v>0</v>
      </c>
      <c r="T384" s="49">
        <f>'Рейтинговая таблица организаций'!L373</f>
        <v>0</v>
      </c>
      <c r="U384" s="49" t="str">
        <f>IF('Рейтинговая таблица организаций'!Q373&lt;1,"Отсутствуют комфортные условия",(IF('Рейтинговая таблица организаций'!Q373&lt;5,"Количество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4" s="49">
        <f>'Рейтинговая таблица организаций'!Q373</f>
        <v>0</v>
      </c>
      <c r="W384" s="49">
        <f>IF('Рейтинговая таблица организаций'!Q373&lt;1,0,(IF('Рейтинговая таблица организаций'!Q373&lt;4,20,100)))</f>
        <v>0</v>
      </c>
      <c r="X384" s="49" t="s">
        <v>268</v>
      </c>
      <c r="Y384" s="49">
        <f>'Рейтинговая таблица организаций'!T373</f>
        <v>0</v>
      </c>
      <c r="Z384" s="49">
        <f>'Рейтинговая таблица организаций'!U373</f>
        <v>0</v>
      </c>
      <c r="AA384" s="49" t="str">
        <f>IF('Рейтинговая таблица организаций'!Z373&lt;1,"Отсутствуют условия доступности для инвалидов",(IF('Рейтинговая таблица организаций'!Z373&lt;5,"Количество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4" s="63">
        <f>'Рейтинговая таблица организаций'!Z373</f>
        <v>0</v>
      </c>
      <c r="AC384" s="49">
        <f>IF('Рейтинговая таблица организаций'!Z373&lt;1,0,(IF('Рейтинговая таблица организаций'!Z373&lt;5,20,100)))</f>
        <v>0</v>
      </c>
      <c r="AD384" s="49" t="str">
        <f>IF('Рейтинговая таблица организаций'!AA373&lt;1,"Отсутствуют условия доступности, позволяющие инвалидам получать услуги наравне с другими",(IF('Рейтинговая таблица организаций'!AA373&lt;5,"Количество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4" s="49">
        <f>'Рейтинговая таблица организаций'!AA373</f>
        <v>0</v>
      </c>
      <c r="AF384" s="49">
        <f>IF('Рейтинговая таблица организаций'!AA373&lt;1,0,(IF('Рейтинговая таблица организаций'!AA373&lt;5,20,100)))</f>
        <v>0</v>
      </c>
      <c r="AG384" s="49" t="s">
        <v>269</v>
      </c>
      <c r="AH384" s="49">
        <f>'Рейтинговая таблица организаций'!AB373</f>
        <v>0</v>
      </c>
      <c r="AI384" s="49">
        <f>'Рейтинговая таблица организаций'!AC373</f>
        <v>0</v>
      </c>
      <c r="AJ384" s="49" t="s">
        <v>270</v>
      </c>
      <c r="AK384" s="49">
        <f>'Рейтинговая таблица организаций'!AH373</f>
        <v>0</v>
      </c>
      <c r="AL384" s="49">
        <f>'Рейтинговая таблица организаций'!AI373</f>
        <v>0</v>
      </c>
      <c r="AM384" s="49" t="s">
        <v>271</v>
      </c>
      <c r="AN384" s="49">
        <f>'Рейтинговая таблица организаций'!AJ373</f>
        <v>0</v>
      </c>
      <c r="AO384" s="49">
        <f>'Рейтинговая таблица организаций'!AK373</f>
        <v>0</v>
      </c>
      <c r="AP384" s="49" t="s">
        <v>272</v>
      </c>
      <c r="AQ384" s="49">
        <f>'Рейтинговая таблица организаций'!AL373</f>
        <v>0</v>
      </c>
      <c r="AR384" s="49">
        <f>'Рейтинговая таблица организаций'!AM373</f>
        <v>0</v>
      </c>
      <c r="AS384" s="49" t="s">
        <v>273</v>
      </c>
      <c r="AT384" s="49">
        <f>'Рейтинговая таблица организаций'!AR373</f>
        <v>0</v>
      </c>
      <c r="AU384" s="49">
        <f>'Рейтинговая таблица организаций'!AS373</f>
        <v>0</v>
      </c>
      <c r="AV384" s="49" t="s">
        <v>274</v>
      </c>
      <c r="AW384" s="49">
        <f>'Рейтинговая таблица организаций'!AT373</f>
        <v>0</v>
      </c>
      <c r="AX384" s="49">
        <f>'Рейтинговая таблица организаций'!AU373</f>
        <v>0</v>
      </c>
      <c r="AY384" s="49" t="s">
        <v>275</v>
      </c>
      <c r="AZ384" s="49">
        <f>'Рейтинговая таблица организаций'!AV373</f>
        <v>0</v>
      </c>
      <c r="BA384" s="49">
        <f>'Рейтинговая таблица организаций'!AW373</f>
        <v>0</v>
      </c>
    </row>
    <row r="385" spans="1:53" ht="15.75" x14ac:dyDescent="0.25">
      <c r="A385" s="110">
        <f>Лист1!A373</f>
        <v>0</v>
      </c>
      <c r="B385" s="46">
        <f>'для bus.gov.ru'!B374</f>
        <v>0</v>
      </c>
      <c r="C385" s="46">
        <f>'для bus.gov.ru'!C374</f>
        <v>0</v>
      </c>
      <c r="D385" s="46">
        <f>'для bus.gov.ru'!D374</f>
        <v>0</v>
      </c>
      <c r="E385" s="46">
        <f>'для bus.gov.ru'!E374</f>
        <v>0</v>
      </c>
      <c r="F385" s="47" t="s">
        <v>264</v>
      </c>
      <c r="G385" s="48">
        <f>'Рейтинговая таблица организаций'!D374</f>
        <v>0</v>
      </c>
      <c r="H385" s="48">
        <f>'Рейтинговая таблица организаций'!E374</f>
        <v>0</v>
      </c>
      <c r="I385" s="47" t="s">
        <v>265</v>
      </c>
      <c r="J385" s="48">
        <f>'Рейтинговая таблица организаций'!F374</f>
        <v>0</v>
      </c>
      <c r="K385" s="48">
        <f>'Рейтинговая таблица организаций'!G374</f>
        <v>0</v>
      </c>
      <c r="L385" s="49" t="str">
        <f>IF('Рейтинговая таблица организаций'!H374&lt;1,"Отсутствуют или не функционируют дистанционные способы взаимодействия",(IF('Рейтинговая таблица организаций'!H374&lt;4,"В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5" s="49">
        <f>'Рейтинговая таблица организаций'!H374</f>
        <v>0</v>
      </c>
      <c r="N385" s="49">
        <f>IF('Рейтинговая таблица организаций'!H374&lt;1,0,(IF('Рейтинговая таблица организаций'!H374&lt;4,30,100)))</f>
        <v>0</v>
      </c>
      <c r="O385" s="49" t="s">
        <v>266</v>
      </c>
      <c r="P385" s="49">
        <f>'Рейтинговая таблица организаций'!I374</f>
        <v>0</v>
      </c>
      <c r="Q385" s="49">
        <f>'Рейтинговая таблица организаций'!J374</f>
        <v>0</v>
      </c>
      <c r="R385" s="49" t="s">
        <v>267</v>
      </c>
      <c r="S385" s="49">
        <f>'Рейтинговая таблица организаций'!K374</f>
        <v>0</v>
      </c>
      <c r="T385" s="49">
        <f>'Рейтинговая таблица организаций'!L374</f>
        <v>0</v>
      </c>
      <c r="U385" s="49" t="str">
        <f>IF('Рейтинговая таблица организаций'!Q374&lt;1,"Отсутствуют комфортные условия",(IF('Рейтинговая таблица организаций'!Q374&lt;5,"Количество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5" s="49">
        <f>'Рейтинговая таблица организаций'!Q374</f>
        <v>0</v>
      </c>
      <c r="W385" s="49">
        <f>IF('Рейтинговая таблица организаций'!Q374&lt;1,0,(IF('Рейтинговая таблица организаций'!Q374&lt;4,20,100)))</f>
        <v>0</v>
      </c>
      <c r="X385" s="49" t="s">
        <v>268</v>
      </c>
      <c r="Y385" s="49">
        <f>'Рейтинговая таблица организаций'!T374</f>
        <v>0</v>
      </c>
      <c r="Z385" s="49">
        <f>'Рейтинговая таблица организаций'!U374</f>
        <v>0</v>
      </c>
      <c r="AA385" s="49" t="str">
        <f>IF('Рейтинговая таблица организаций'!Z374&lt;1,"Отсутствуют условия доступности для инвалидов",(IF('Рейтинговая таблица организаций'!Z374&lt;5,"Количество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5" s="63">
        <f>'Рейтинговая таблица организаций'!Z374</f>
        <v>0</v>
      </c>
      <c r="AC385" s="49">
        <f>IF('Рейтинговая таблица организаций'!Z374&lt;1,0,(IF('Рейтинговая таблица организаций'!Z374&lt;5,20,100)))</f>
        <v>0</v>
      </c>
      <c r="AD385" s="49" t="str">
        <f>IF('Рейтинговая таблица организаций'!AA374&lt;1,"Отсутствуют условия доступности, позволяющие инвалидам получать услуги наравне с другими",(IF('Рейтинговая таблица организаций'!AA374&lt;5,"Количество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5" s="49">
        <f>'Рейтинговая таблица организаций'!AA374</f>
        <v>0</v>
      </c>
      <c r="AF385" s="49">
        <f>IF('Рейтинговая таблица организаций'!AA374&lt;1,0,(IF('Рейтинговая таблица организаций'!AA374&lt;5,20,100)))</f>
        <v>0</v>
      </c>
      <c r="AG385" s="49" t="s">
        <v>269</v>
      </c>
      <c r="AH385" s="49">
        <f>'Рейтинговая таблица организаций'!AB374</f>
        <v>0</v>
      </c>
      <c r="AI385" s="49">
        <f>'Рейтинговая таблица организаций'!AC374</f>
        <v>0</v>
      </c>
      <c r="AJ385" s="49" t="s">
        <v>270</v>
      </c>
      <c r="AK385" s="49">
        <f>'Рейтинговая таблица организаций'!AH374</f>
        <v>0</v>
      </c>
      <c r="AL385" s="49">
        <f>'Рейтинговая таблица организаций'!AI374</f>
        <v>0</v>
      </c>
      <c r="AM385" s="49" t="s">
        <v>271</v>
      </c>
      <c r="AN385" s="49">
        <f>'Рейтинговая таблица организаций'!AJ374</f>
        <v>0</v>
      </c>
      <c r="AO385" s="49">
        <f>'Рейтинговая таблица организаций'!AK374</f>
        <v>0</v>
      </c>
      <c r="AP385" s="49" t="s">
        <v>272</v>
      </c>
      <c r="AQ385" s="49">
        <f>'Рейтинговая таблица организаций'!AL374</f>
        <v>0</v>
      </c>
      <c r="AR385" s="49">
        <f>'Рейтинговая таблица организаций'!AM374</f>
        <v>0</v>
      </c>
      <c r="AS385" s="49" t="s">
        <v>273</v>
      </c>
      <c r="AT385" s="49">
        <f>'Рейтинговая таблица организаций'!AR374</f>
        <v>0</v>
      </c>
      <c r="AU385" s="49">
        <f>'Рейтинговая таблица организаций'!AS374</f>
        <v>0</v>
      </c>
      <c r="AV385" s="49" t="s">
        <v>274</v>
      </c>
      <c r="AW385" s="49">
        <f>'Рейтинговая таблица организаций'!AT374</f>
        <v>0</v>
      </c>
      <c r="AX385" s="49">
        <f>'Рейтинговая таблица организаций'!AU374</f>
        <v>0</v>
      </c>
      <c r="AY385" s="49" t="s">
        <v>275</v>
      </c>
      <c r="AZ385" s="49">
        <f>'Рейтинговая таблица организаций'!AV374</f>
        <v>0</v>
      </c>
      <c r="BA385" s="49">
        <f>'Рейтинговая таблица организаций'!AW374</f>
        <v>0</v>
      </c>
    </row>
    <row r="386" spans="1:53" ht="15.75" x14ac:dyDescent="0.25">
      <c r="A386" s="110">
        <f>Лист1!A374</f>
        <v>0</v>
      </c>
      <c r="B386" s="46">
        <f>'для bus.gov.ru'!B375</f>
        <v>0</v>
      </c>
      <c r="C386" s="46">
        <f>'для bus.gov.ru'!C375</f>
        <v>0</v>
      </c>
      <c r="D386" s="46">
        <f>'для bus.gov.ru'!D375</f>
        <v>0</v>
      </c>
      <c r="E386" s="46">
        <f>'для bus.gov.ru'!E375</f>
        <v>0</v>
      </c>
      <c r="F386" s="47" t="s">
        <v>264</v>
      </c>
      <c r="G386" s="48">
        <f>'Рейтинговая таблица организаций'!D375</f>
        <v>0</v>
      </c>
      <c r="H386" s="48">
        <f>'Рейтинговая таблица организаций'!E375</f>
        <v>0</v>
      </c>
      <c r="I386" s="47" t="s">
        <v>265</v>
      </c>
      <c r="J386" s="48">
        <f>'Рейтинговая таблица организаций'!F375</f>
        <v>0</v>
      </c>
      <c r="K386" s="48">
        <f>'Рейтинговая таблица организаций'!G375</f>
        <v>0</v>
      </c>
      <c r="L386" s="49" t="str">
        <f>IF('Рейтинговая таблица организаций'!H375&lt;1,"Отсутствуют или не функционируют дистанционные способы взаимодействия",(IF('Рейтинговая таблица организаций'!H375&lt;4,"В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6" s="49">
        <f>'Рейтинговая таблица организаций'!H375</f>
        <v>0</v>
      </c>
      <c r="N386" s="49">
        <f>IF('Рейтинговая таблица организаций'!H375&lt;1,0,(IF('Рейтинговая таблица организаций'!H375&lt;4,30,100)))</f>
        <v>0</v>
      </c>
      <c r="O386" s="49" t="s">
        <v>266</v>
      </c>
      <c r="P386" s="49">
        <f>'Рейтинговая таблица организаций'!I375</f>
        <v>0</v>
      </c>
      <c r="Q386" s="49">
        <f>'Рейтинговая таблица организаций'!J375</f>
        <v>0</v>
      </c>
      <c r="R386" s="49" t="s">
        <v>267</v>
      </c>
      <c r="S386" s="49">
        <f>'Рейтинговая таблица организаций'!K375</f>
        <v>0</v>
      </c>
      <c r="T386" s="49">
        <f>'Рейтинговая таблица организаций'!L375</f>
        <v>0</v>
      </c>
      <c r="U386" s="49" t="str">
        <f>IF('Рейтинговая таблица организаций'!Q375&lt;1,"Отсутствуют комфортные условия",(IF('Рейтинговая таблица организаций'!Q375&lt;5,"Количество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6" s="49">
        <f>'Рейтинговая таблица организаций'!Q375</f>
        <v>0</v>
      </c>
      <c r="W386" s="49">
        <f>IF('Рейтинговая таблица организаций'!Q375&lt;1,0,(IF('Рейтинговая таблица организаций'!Q375&lt;4,20,100)))</f>
        <v>0</v>
      </c>
      <c r="X386" s="49" t="s">
        <v>268</v>
      </c>
      <c r="Y386" s="49">
        <f>'Рейтинговая таблица организаций'!T375</f>
        <v>0</v>
      </c>
      <c r="Z386" s="49">
        <f>'Рейтинговая таблица организаций'!U375</f>
        <v>0</v>
      </c>
      <c r="AA386" s="49" t="str">
        <f>IF('Рейтинговая таблица организаций'!Z375&lt;1,"Отсутствуют условия доступности для инвалидов",(IF('Рейтинговая таблица организаций'!Z375&lt;5,"Количество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6" s="63">
        <f>'Рейтинговая таблица организаций'!Z375</f>
        <v>0</v>
      </c>
      <c r="AC386" s="49">
        <f>IF('Рейтинговая таблица организаций'!Z375&lt;1,0,(IF('Рейтинговая таблица организаций'!Z375&lt;5,20,100)))</f>
        <v>0</v>
      </c>
      <c r="AD386" s="49" t="str">
        <f>IF('Рейтинговая таблица организаций'!AA375&lt;1,"Отсутствуют условия доступности, позволяющие инвалидам получать услуги наравне с другими",(IF('Рейтинговая таблица организаций'!AA375&lt;5,"Количество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6" s="49">
        <f>'Рейтинговая таблица организаций'!AA375</f>
        <v>0</v>
      </c>
      <c r="AF386" s="49">
        <f>IF('Рейтинговая таблица организаций'!AA375&lt;1,0,(IF('Рейтинговая таблица организаций'!AA375&lt;5,20,100)))</f>
        <v>0</v>
      </c>
      <c r="AG386" s="49" t="s">
        <v>269</v>
      </c>
      <c r="AH386" s="49">
        <f>'Рейтинговая таблица организаций'!AB375</f>
        <v>0</v>
      </c>
      <c r="AI386" s="49">
        <f>'Рейтинговая таблица организаций'!AC375</f>
        <v>0</v>
      </c>
      <c r="AJ386" s="49" t="s">
        <v>270</v>
      </c>
      <c r="AK386" s="49">
        <f>'Рейтинговая таблица организаций'!AH375</f>
        <v>0</v>
      </c>
      <c r="AL386" s="49">
        <f>'Рейтинговая таблица организаций'!AI375</f>
        <v>0</v>
      </c>
      <c r="AM386" s="49" t="s">
        <v>271</v>
      </c>
      <c r="AN386" s="49">
        <f>'Рейтинговая таблица организаций'!AJ375</f>
        <v>0</v>
      </c>
      <c r="AO386" s="49">
        <f>'Рейтинговая таблица организаций'!AK375</f>
        <v>0</v>
      </c>
      <c r="AP386" s="49" t="s">
        <v>272</v>
      </c>
      <c r="AQ386" s="49">
        <f>'Рейтинговая таблица организаций'!AL375</f>
        <v>0</v>
      </c>
      <c r="AR386" s="49">
        <f>'Рейтинговая таблица организаций'!AM375</f>
        <v>0</v>
      </c>
      <c r="AS386" s="49" t="s">
        <v>273</v>
      </c>
      <c r="AT386" s="49">
        <f>'Рейтинговая таблица организаций'!AR375</f>
        <v>0</v>
      </c>
      <c r="AU386" s="49">
        <f>'Рейтинговая таблица организаций'!AS375</f>
        <v>0</v>
      </c>
      <c r="AV386" s="49" t="s">
        <v>274</v>
      </c>
      <c r="AW386" s="49">
        <f>'Рейтинговая таблица организаций'!AT375</f>
        <v>0</v>
      </c>
      <c r="AX386" s="49">
        <f>'Рейтинговая таблица организаций'!AU375</f>
        <v>0</v>
      </c>
      <c r="AY386" s="49" t="s">
        <v>275</v>
      </c>
      <c r="AZ386" s="49">
        <f>'Рейтинговая таблица организаций'!AV375</f>
        <v>0</v>
      </c>
      <c r="BA386" s="49">
        <f>'Рейтинговая таблица организаций'!AW375</f>
        <v>0</v>
      </c>
    </row>
    <row r="387" spans="1:53" ht="15.75" x14ac:dyDescent="0.25">
      <c r="A387" s="110">
        <f>Лист1!A375</f>
        <v>0</v>
      </c>
      <c r="B387" s="46">
        <f>'для bus.gov.ru'!B376</f>
        <v>0</v>
      </c>
      <c r="C387" s="46">
        <f>'для bus.gov.ru'!C376</f>
        <v>0</v>
      </c>
      <c r="D387" s="46">
        <f>'для bus.gov.ru'!D376</f>
        <v>0</v>
      </c>
      <c r="E387" s="46">
        <f>'для bus.gov.ru'!E376</f>
        <v>0</v>
      </c>
      <c r="F387" s="47" t="s">
        <v>264</v>
      </c>
      <c r="G387" s="48">
        <f>'Рейтинговая таблица организаций'!D376</f>
        <v>0</v>
      </c>
      <c r="H387" s="48">
        <f>'Рейтинговая таблица организаций'!E376</f>
        <v>0</v>
      </c>
      <c r="I387" s="47" t="s">
        <v>265</v>
      </c>
      <c r="J387" s="48">
        <f>'Рейтинговая таблица организаций'!F376</f>
        <v>0</v>
      </c>
      <c r="K387" s="48">
        <f>'Рейтинговая таблица организаций'!G376</f>
        <v>0</v>
      </c>
      <c r="L387" s="49" t="str">
        <f>IF('Рейтинговая таблица организаций'!H376&lt;1,"Отсутствуют или не функционируют дистанционные способы взаимодействия",(IF('Рейтинговая таблица организаций'!H376&lt;4,"В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7" s="49">
        <f>'Рейтинговая таблица организаций'!H376</f>
        <v>0</v>
      </c>
      <c r="N387" s="49">
        <f>IF('Рейтинговая таблица организаций'!H376&lt;1,0,(IF('Рейтинговая таблица организаций'!H376&lt;4,30,100)))</f>
        <v>0</v>
      </c>
      <c r="O387" s="49" t="s">
        <v>266</v>
      </c>
      <c r="P387" s="49">
        <f>'Рейтинговая таблица организаций'!I376</f>
        <v>0</v>
      </c>
      <c r="Q387" s="49">
        <f>'Рейтинговая таблица организаций'!J376</f>
        <v>0</v>
      </c>
      <c r="R387" s="49" t="s">
        <v>267</v>
      </c>
      <c r="S387" s="49">
        <f>'Рейтинговая таблица организаций'!K376</f>
        <v>0</v>
      </c>
      <c r="T387" s="49">
        <f>'Рейтинговая таблица организаций'!L376</f>
        <v>0</v>
      </c>
      <c r="U387" s="49" t="str">
        <f>IF('Рейтинговая таблица организаций'!Q376&lt;1,"Отсутствуют комфортные условия",(IF('Рейтинговая таблица организаций'!Q376&lt;5,"Количество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7" s="49">
        <f>'Рейтинговая таблица организаций'!Q376</f>
        <v>0</v>
      </c>
      <c r="W387" s="49">
        <f>IF('Рейтинговая таблица организаций'!Q376&lt;1,0,(IF('Рейтинговая таблица организаций'!Q376&lt;4,20,100)))</f>
        <v>0</v>
      </c>
      <c r="X387" s="49" t="s">
        <v>268</v>
      </c>
      <c r="Y387" s="49">
        <f>'Рейтинговая таблица организаций'!T376</f>
        <v>0</v>
      </c>
      <c r="Z387" s="49">
        <f>'Рейтинговая таблица организаций'!U376</f>
        <v>0</v>
      </c>
      <c r="AA387" s="49" t="str">
        <f>IF('Рейтинговая таблица организаций'!Z376&lt;1,"Отсутствуют условия доступности для инвалидов",(IF('Рейтинговая таблица организаций'!Z376&lt;5,"Количество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7" s="63">
        <f>'Рейтинговая таблица организаций'!Z376</f>
        <v>0</v>
      </c>
      <c r="AC387" s="49">
        <f>IF('Рейтинговая таблица организаций'!Z376&lt;1,0,(IF('Рейтинговая таблица организаций'!Z376&lt;5,20,100)))</f>
        <v>0</v>
      </c>
      <c r="AD387" s="49" t="str">
        <f>IF('Рейтинговая таблица организаций'!AA376&lt;1,"Отсутствуют условия доступности, позволяющие инвалидам получать услуги наравне с другими",(IF('Рейтинговая таблица организаций'!AA376&lt;5,"Количество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7" s="49">
        <f>'Рейтинговая таблица организаций'!AA376</f>
        <v>0</v>
      </c>
      <c r="AF387" s="49">
        <f>IF('Рейтинговая таблица организаций'!AA376&lt;1,0,(IF('Рейтинговая таблица организаций'!AA376&lt;5,20,100)))</f>
        <v>0</v>
      </c>
      <c r="AG387" s="49" t="s">
        <v>269</v>
      </c>
      <c r="AH387" s="49">
        <f>'Рейтинговая таблица организаций'!AB376</f>
        <v>0</v>
      </c>
      <c r="AI387" s="49">
        <f>'Рейтинговая таблица организаций'!AC376</f>
        <v>0</v>
      </c>
      <c r="AJ387" s="49" t="s">
        <v>270</v>
      </c>
      <c r="AK387" s="49">
        <f>'Рейтинговая таблица организаций'!AH376</f>
        <v>0</v>
      </c>
      <c r="AL387" s="49">
        <f>'Рейтинговая таблица организаций'!AI376</f>
        <v>0</v>
      </c>
      <c r="AM387" s="49" t="s">
        <v>271</v>
      </c>
      <c r="AN387" s="49">
        <f>'Рейтинговая таблица организаций'!AJ376</f>
        <v>0</v>
      </c>
      <c r="AO387" s="49">
        <f>'Рейтинговая таблица организаций'!AK376</f>
        <v>0</v>
      </c>
      <c r="AP387" s="49" t="s">
        <v>272</v>
      </c>
      <c r="AQ387" s="49">
        <f>'Рейтинговая таблица организаций'!AL376</f>
        <v>0</v>
      </c>
      <c r="AR387" s="49">
        <f>'Рейтинговая таблица организаций'!AM376</f>
        <v>0</v>
      </c>
      <c r="AS387" s="49" t="s">
        <v>273</v>
      </c>
      <c r="AT387" s="49">
        <f>'Рейтинговая таблица организаций'!AR376</f>
        <v>0</v>
      </c>
      <c r="AU387" s="49">
        <f>'Рейтинговая таблица организаций'!AS376</f>
        <v>0</v>
      </c>
      <c r="AV387" s="49" t="s">
        <v>274</v>
      </c>
      <c r="AW387" s="49">
        <f>'Рейтинговая таблица организаций'!AT376</f>
        <v>0</v>
      </c>
      <c r="AX387" s="49">
        <f>'Рейтинговая таблица организаций'!AU376</f>
        <v>0</v>
      </c>
      <c r="AY387" s="49" t="s">
        <v>275</v>
      </c>
      <c r="AZ387" s="49">
        <f>'Рейтинговая таблица организаций'!AV376</f>
        <v>0</v>
      </c>
      <c r="BA387" s="49">
        <f>'Рейтинговая таблица организаций'!AW376</f>
        <v>0</v>
      </c>
    </row>
    <row r="388" spans="1:53" ht="15.75" x14ac:dyDescent="0.25">
      <c r="A388" s="110">
        <f>Лист1!A376</f>
        <v>0</v>
      </c>
      <c r="B388" s="46">
        <f>'для bus.gov.ru'!B377</f>
        <v>0</v>
      </c>
      <c r="C388" s="46">
        <f>'для bus.gov.ru'!C377</f>
        <v>0</v>
      </c>
      <c r="D388" s="46">
        <f>'для bus.gov.ru'!D377</f>
        <v>0</v>
      </c>
      <c r="E388" s="46">
        <f>'для bus.gov.ru'!E377</f>
        <v>0</v>
      </c>
      <c r="F388" s="47" t="s">
        <v>264</v>
      </c>
      <c r="G388" s="48">
        <f>'Рейтинговая таблица организаций'!D377</f>
        <v>0</v>
      </c>
      <c r="H388" s="48">
        <f>'Рейтинговая таблица организаций'!E377</f>
        <v>0</v>
      </c>
      <c r="I388" s="47" t="s">
        <v>265</v>
      </c>
      <c r="J388" s="48">
        <f>'Рейтинговая таблица организаций'!F377</f>
        <v>0</v>
      </c>
      <c r="K388" s="48">
        <f>'Рейтинговая таблица организаций'!G377</f>
        <v>0</v>
      </c>
      <c r="L388" s="49" t="str">
        <f>IF('Рейтинговая таблица организаций'!H377&lt;1,"Отсутствуют или не функционируют дистанционные способы взаимодействия",(IF('Рейтинговая таблица организаций'!H377&lt;4,"В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8" s="49">
        <f>'Рейтинговая таблица организаций'!H377</f>
        <v>0</v>
      </c>
      <c r="N388" s="49">
        <f>IF('Рейтинговая таблица организаций'!H377&lt;1,0,(IF('Рейтинговая таблица организаций'!H377&lt;4,30,100)))</f>
        <v>0</v>
      </c>
      <c r="O388" s="49" t="s">
        <v>266</v>
      </c>
      <c r="P388" s="49">
        <f>'Рейтинговая таблица организаций'!I377</f>
        <v>0</v>
      </c>
      <c r="Q388" s="49">
        <f>'Рейтинговая таблица организаций'!J377</f>
        <v>0</v>
      </c>
      <c r="R388" s="49" t="s">
        <v>267</v>
      </c>
      <c r="S388" s="49">
        <f>'Рейтинговая таблица организаций'!K377</f>
        <v>0</v>
      </c>
      <c r="T388" s="49">
        <f>'Рейтинговая таблица организаций'!L377</f>
        <v>0</v>
      </c>
      <c r="U388" s="49" t="str">
        <f>IF('Рейтинговая таблица организаций'!Q377&lt;1,"Отсутствуют комфортные условия",(IF('Рейтинговая таблица организаций'!Q377&lt;5,"Количество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8" s="49">
        <f>'Рейтинговая таблица организаций'!Q377</f>
        <v>0</v>
      </c>
      <c r="W388" s="49">
        <f>IF('Рейтинговая таблица организаций'!Q377&lt;1,0,(IF('Рейтинговая таблица организаций'!Q377&lt;4,20,100)))</f>
        <v>0</v>
      </c>
      <c r="X388" s="49" t="s">
        <v>268</v>
      </c>
      <c r="Y388" s="49">
        <f>'Рейтинговая таблица организаций'!T377</f>
        <v>0</v>
      </c>
      <c r="Z388" s="49">
        <f>'Рейтинговая таблица организаций'!U377</f>
        <v>0</v>
      </c>
      <c r="AA388" s="49" t="str">
        <f>IF('Рейтинговая таблица организаций'!Z377&lt;1,"Отсутствуют условия доступности для инвалидов",(IF('Рейтинговая таблица организаций'!Z377&lt;5,"Количество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8" s="63">
        <f>'Рейтинговая таблица организаций'!Z377</f>
        <v>0</v>
      </c>
      <c r="AC388" s="49">
        <f>IF('Рейтинговая таблица организаций'!Z377&lt;1,0,(IF('Рейтинговая таблица организаций'!Z377&lt;5,20,100)))</f>
        <v>0</v>
      </c>
      <c r="AD388" s="49" t="str">
        <f>IF('Рейтинговая таблица организаций'!AA377&lt;1,"Отсутствуют условия доступности, позволяющие инвалидам получать услуги наравне с другими",(IF('Рейтинговая таблица организаций'!AA377&lt;5,"Количество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8" s="49">
        <f>'Рейтинговая таблица организаций'!AA377</f>
        <v>0</v>
      </c>
      <c r="AF388" s="49">
        <f>IF('Рейтинговая таблица организаций'!AA377&lt;1,0,(IF('Рейтинговая таблица организаций'!AA377&lt;5,20,100)))</f>
        <v>0</v>
      </c>
      <c r="AG388" s="49" t="s">
        <v>269</v>
      </c>
      <c r="AH388" s="49">
        <f>'Рейтинговая таблица организаций'!AB377</f>
        <v>0</v>
      </c>
      <c r="AI388" s="49">
        <f>'Рейтинговая таблица организаций'!AC377</f>
        <v>0</v>
      </c>
      <c r="AJ388" s="49" t="s">
        <v>270</v>
      </c>
      <c r="AK388" s="49">
        <f>'Рейтинговая таблица организаций'!AH377</f>
        <v>0</v>
      </c>
      <c r="AL388" s="49">
        <f>'Рейтинговая таблица организаций'!AI377</f>
        <v>0</v>
      </c>
      <c r="AM388" s="49" t="s">
        <v>271</v>
      </c>
      <c r="AN388" s="49">
        <f>'Рейтинговая таблица организаций'!AJ377</f>
        <v>0</v>
      </c>
      <c r="AO388" s="49">
        <f>'Рейтинговая таблица организаций'!AK377</f>
        <v>0</v>
      </c>
      <c r="AP388" s="49" t="s">
        <v>272</v>
      </c>
      <c r="AQ388" s="49">
        <f>'Рейтинговая таблица организаций'!AL377</f>
        <v>0</v>
      </c>
      <c r="AR388" s="49">
        <f>'Рейтинговая таблица организаций'!AM377</f>
        <v>0</v>
      </c>
      <c r="AS388" s="49" t="s">
        <v>273</v>
      </c>
      <c r="AT388" s="49">
        <f>'Рейтинговая таблица организаций'!AR377</f>
        <v>0</v>
      </c>
      <c r="AU388" s="49">
        <f>'Рейтинговая таблица организаций'!AS377</f>
        <v>0</v>
      </c>
      <c r="AV388" s="49" t="s">
        <v>274</v>
      </c>
      <c r="AW388" s="49">
        <f>'Рейтинговая таблица организаций'!AT377</f>
        <v>0</v>
      </c>
      <c r="AX388" s="49">
        <f>'Рейтинговая таблица организаций'!AU377</f>
        <v>0</v>
      </c>
      <c r="AY388" s="49" t="s">
        <v>275</v>
      </c>
      <c r="AZ388" s="49">
        <f>'Рейтинговая таблица организаций'!AV377</f>
        <v>0</v>
      </c>
      <c r="BA388" s="49">
        <f>'Рейтинговая таблица организаций'!AW377</f>
        <v>0</v>
      </c>
    </row>
    <row r="389" spans="1:53" ht="15.75" x14ac:dyDescent="0.25">
      <c r="A389" s="110">
        <f>Лист1!A377</f>
        <v>0</v>
      </c>
      <c r="B389" s="46">
        <f>'для bus.gov.ru'!B378</f>
        <v>0</v>
      </c>
      <c r="C389" s="46">
        <f>'для bus.gov.ru'!C378</f>
        <v>0</v>
      </c>
      <c r="D389" s="46">
        <f>'для bus.gov.ru'!D378</f>
        <v>0</v>
      </c>
      <c r="E389" s="46">
        <f>'для bus.gov.ru'!E378</f>
        <v>0</v>
      </c>
      <c r="F389" s="47" t="s">
        <v>264</v>
      </c>
      <c r="G389" s="48">
        <f>'Рейтинговая таблица организаций'!D378</f>
        <v>0</v>
      </c>
      <c r="H389" s="48">
        <f>'Рейтинговая таблица организаций'!E378</f>
        <v>0</v>
      </c>
      <c r="I389" s="47" t="s">
        <v>265</v>
      </c>
      <c r="J389" s="48">
        <f>'Рейтинговая таблица организаций'!F378</f>
        <v>0</v>
      </c>
      <c r="K389" s="48">
        <f>'Рейтинговая таблица организаций'!G378</f>
        <v>0</v>
      </c>
      <c r="L389" s="49" t="str">
        <f>IF('Рейтинговая таблица организаций'!H378&lt;1,"Отсутствуют или не функционируют дистанционные способы взаимодействия",(IF('Рейтинговая таблица организаций'!H378&lt;4,"В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89" s="49">
        <f>'Рейтинговая таблица организаций'!H378</f>
        <v>0</v>
      </c>
      <c r="N389" s="49">
        <f>IF('Рейтинговая таблица организаций'!H378&lt;1,0,(IF('Рейтинговая таблица организаций'!H378&lt;4,30,100)))</f>
        <v>0</v>
      </c>
      <c r="O389" s="49" t="s">
        <v>266</v>
      </c>
      <c r="P389" s="49">
        <f>'Рейтинговая таблица организаций'!I378</f>
        <v>0</v>
      </c>
      <c r="Q389" s="49">
        <f>'Рейтинговая таблица организаций'!J378</f>
        <v>0</v>
      </c>
      <c r="R389" s="49" t="s">
        <v>267</v>
      </c>
      <c r="S389" s="49">
        <f>'Рейтинговая таблица организаций'!K378</f>
        <v>0</v>
      </c>
      <c r="T389" s="49">
        <f>'Рейтинговая таблица организаций'!L378</f>
        <v>0</v>
      </c>
      <c r="U389" s="49" t="str">
        <f>IF('Рейтинговая таблица организаций'!Q378&lt;1,"Отсутствуют комфортные условия",(IF('Рейтинговая таблица организаций'!Q378&lt;5,"Количество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89" s="49">
        <f>'Рейтинговая таблица организаций'!Q378</f>
        <v>0</v>
      </c>
      <c r="W389" s="49">
        <f>IF('Рейтинговая таблица организаций'!Q378&lt;1,0,(IF('Рейтинговая таблица организаций'!Q378&lt;4,20,100)))</f>
        <v>0</v>
      </c>
      <c r="X389" s="49" t="s">
        <v>268</v>
      </c>
      <c r="Y389" s="49">
        <f>'Рейтинговая таблица организаций'!T378</f>
        <v>0</v>
      </c>
      <c r="Z389" s="49">
        <f>'Рейтинговая таблица организаций'!U378</f>
        <v>0</v>
      </c>
      <c r="AA389" s="49" t="str">
        <f>IF('Рейтинговая таблица организаций'!Z378&lt;1,"Отсутствуют условия доступности для инвалидов",(IF('Рейтинговая таблица организаций'!Z378&lt;5,"Количество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89" s="63">
        <f>'Рейтинговая таблица организаций'!Z378</f>
        <v>0</v>
      </c>
      <c r="AC389" s="49">
        <f>IF('Рейтинговая таблица организаций'!Z378&lt;1,0,(IF('Рейтинговая таблица организаций'!Z378&lt;5,20,100)))</f>
        <v>0</v>
      </c>
      <c r="AD389" s="49" t="str">
        <f>IF('Рейтинговая таблица организаций'!AA378&lt;1,"Отсутствуют условия доступности, позволяющие инвалидам получать услуги наравне с другими",(IF('Рейтинговая таблица организаций'!AA378&lt;5,"Количество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89" s="49">
        <f>'Рейтинговая таблица организаций'!AA378</f>
        <v>0</v>
      </c>
      <c r="AF389" s="49">
        <f>IF('Рейтинговая таблица организаций'!AA378&lt;1,0,(IF('Рейтинговая таблица организаций'!AA378&lt;5,20,100)))</f>
        <v>0</v>
      </c>
      <c r="AG389" s="49" t="s">
        <v>269</v>
      </c>
      <c r="AH389" s="49">
        <f>'Рейтинговая таблица организаций'!AB378</f>
        <v>0</v>
      </c>
      <c r="AI389" s="49">
        <f>'Рейтинговая таблица организаций'!AC378</f>
        <v>0</v>
      </c>
      <c r="AJ389" s="49" t="s">
        <v>270</v>
      </c>
      <c r="AK389" s="49">
        <f>'Рейтинговая таблица организаций'!AH378</f>
        <v>0</v>
      </c>
      <c r="AL389" s="49">
        <f>'Рейтинговая таблица организаций'!AI378</f>
        <v>0</v>
      </c>
      <c r="AM389" s="49" t="s">
        <v>271</v>
      </c>
      <c r="AN389" s="49">
        <f>'Рейтинговая таблица организаций'!AJ378</f>
        <v>0</v>
      </c>
      <c r="AO389" s="49">
        <f>'Рейтинговая таблица организаций'!AK378</f>
        <v>0</v>
      </c>
      <c r="AP389" s="49" t="s">
        <v>272</v>
      </c>
      <c r="AQ389" s="49">
        <f>'Рейтинговая таблица организаций'!AL378</f>
        <v>0</v>
      </c>
      <c r="AR389" s="49">
        <f>'Рейтинговая таблица организаций'!AM378</f>
        <v>0</v>
      </c>
      <c r="AS389" s="49" t="s">
        <v>273</v>
      </c>
      <c r="AT389" s="49">
        <f>'Рейтинговая таблица организаций'!AR378</f>
        <v>0</v>
      </c>
      <c r="AU389" s="49">
        <f>'Рейтинговая таблица организаций'!AS378</f>
        <v>0</v>
      </c>
      <c r="AV389" s="49" t="s">
        <v>274</v>
      </c>
      <c r="AW389" s="49">
        <f>'Рейтинговая таблица организаций'!AT378</f>
        <v>0</v>
      </c>
      <c r="AX389" s="49">
        <f>'Рейтинговая таблица организаций'!AU378</f>
        <v>0</v>
      </c>
      <c r="AY389" s="49" t="s">
        <v>275</v>
      </c>
      <c r="AZ389" s="49">
        <f>'Рейтинговая таблица организаций'!AV378</f>
        <v>0</v>
      </c>
      <c r="BA389" s="49">
        <f>'Рейтинговая таблица организаций'!AW378</f>
        <v>0</v>
      </c>
    </row>
    <row r="390" spans="1:53" ht="15.75" x14ac:dyDescent="0.25">
      <c r="A390" s="110">
        <f>Лист1!A378</f>
        <v>0</v>
      </c>
      <c r="B390" s="46">
        <f>'для bus.gov.ru'!B379</f>
        <v>0</v>
      </c>
      <c r="C390" s="46">
        <f>'для bus.gov.ru'!C379</f>
        <v>0</v>
      </c>
      <c r="D390" s="46">
        <f>'для bus.gov.ru'!D379</f>
        <v>0</v>
      </c>
      <c r="E390" s="46">
        <f>'для bus.gov.ru'!E379</f>
        <v>0</v>
      </c>
      <c r="F390" s="47" t="s">
        <v>264</v>
      </c>
      <c r="G390" s="48">
        <f>'Рейтинговая таблица организаций'!D379</f>
        <v>0</v>
      </c>
      <c r="H390" s="48">
        <f>'Рейтинговая таблица организаций'!E379</f>
        <v>0</v>
      </c>
      <c r="I390" s="47" t="s">
        <v>265</v>
      </c>
      <c r="J390" s="48">
        <f>'Рейтинговая таблица организаций'!F379</f>
        <v>0</v>
      </c>
      <c r="K390" s="48">
        <f>'Рейтинговая таблица организаций'!G379</f>
        <v>0</v>
      </c>
      <c r="L390" s="49" t="str">
        <f>IF('Рейтинговая таблица организаций'!H379&lt;1,"Отсутствуют или не функционируют дистанционные способы взаимодействия",(IF('Рейтинговая таблица организаций'!H379&lt;4,"В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0" s="49">
        <f>'Рейтинговая таблица организаций'!H379</f>
        <v>0</v>
      </c>
      <c r="N390" s="49">
        <f>IF('Рейтинговая таблица организаций'!H379&lt;1,0,(IF('Рейтинговая таблица организаций'!H379&lt;4,30,100)))</f>
        <v>0</v>
      </c>
      <c r="O390" s="49" t="s">
        <v>266</v>
      </c>
      <c r="P390" s="49">
        <f>'Рейтинговая таблица организаций'!I379</f>
        <v>0</v>
      </c>
      <c r="Q390" s="49">
        <f>'Рейтинговая таблица организаций'!J379</f>
        <v>0</v>
      </c>
      <c r="R390" s="49" t="s">
        <v>267</v>
      </c>
      <c r="S390" s="49">
        <f>'Рейтинговая таблица организаций'!K379</f>
        <v>0</v>
      </c>
      <c r="T390" s="49">
        <f>'Рейтинговая таблица организаций'!L379</f>
        <v>0</v>
      </c>
      <c r="U390" s="49" t="str">
        <f>IF('Рейтинговая таблица организаций'!Q379&lt;1,"Отсутствуют комфортные условия",(IF('Рейтинговая таблица организаций'!Q379&lt;5,"Количество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0" s="49">
        <f>'Рейтинговая таблица организаций'!Q379</f>
        <v>0</v>
      </c>
      <c r="W390" s="49">
        <f>IF('Рейтинговая таблица организаций'!Q379&lt;1,0,(IF('Рейтинговая таблица организаций'!Q379&lt;4,20,100)))</f>
        <v>0</v>
      </c>
      <c r="X390" s="49" t="s">
        <v>268</v>
      </c>
      <c r="Y390" s="49">
        <f>'Рейтинговая таблица организаций'!T379</f>
        <v>0</v>
      </c>
      <c r="Z390" s="49">
        <f>'Рейтинговая таблица организаций'!U379</f>
        <v>0</v>
      </c>
      <c r="AA390" s="49" t="str">
        <f>IF('Рейтинговая таблица организаций'!Z379&lt;1,"Отсутствуют условия доступности для инвалидов",(IF('Рейтинговая таблица организаций'!Z379&lt;5,"Количество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0" s="63">
        <f>'Рейтинговая таблица организаций'!Z379</f>
        <v>0</v>
      </c>
      <c r="AC390" s="49">
        <f>IF('Рейтинговая таблица организаций'!Z379&lt;1,0,(IF('Рейтинговая таблица организаций'!Z379&lt;5,20,100)))</f>
        <v>0</v>
      </c>
      <c r="AD390" s="49" t="str">
        <f>IF('Рейтинговая таблица организаций'!AA379&lt;1,"Отсутствуют условия доступности, позволяющие инвалидам получать услуги наравне с другими",(IF('Рейтинговая таблица организаций'!AA379&lt;5,"Количество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0" s="49">
        <f>'Рейтинговая таблица организаций'!AA379</f>
        <v>0</v>
      </c>
      <c r="AF390" s="49">
        <f>IF('Рейтинговая таблица организаций'!AA379&lt;1,0,(IF('Рейтинговая таблица организаций'!AA379&lt;5,20,100)))</f>
        <v>0</v>
      </c>
      <c r="AG390" s="49" t="s">
        <v>269</v>
      </c>
      <c r="AH390" s="49">
        <f>'Рейтинговая таблица организаций'!AB379</f>
        <v>0</v>
      </c>
      <c r="AI390" s="49">
        <f>'Рейтинговая таблица организаций'!AC379</f>
        <v>0</v>
      </c>
      <c r="AJ390" s="49" t="s">
        <v>270</v>
      </c>
      <c r="AK390" s="49">
        <f>'Рейтинговая таблица организаций'!AH379</f>
        <v>0</v>
      </c>
      <c r="AL390" s="49">
        <f>'Рейтинговая таблица организаций'!AI379</f>
        <v>0</v>
      </c>
      <c r="AM390" s="49" t="s">
        <v>271</v>
      </c>
      <c r="AN390" s="49">
        <f>'Рейтинговая таблица организаций'!AJ379</f>
        <v>0</v>
      </c>
      <c r="AO390" s="49">
        <f>'Рейтинговая таблица организаций'!AK379</f>
        <v>0</v>
      </c>
      <c r="AP390" s="49" t="s">
        <v>272</v>
      </c>
      <c r="AQ390" s="49">
        <f>'Рейтинговая таблица организаций'!AL379</f>
        <v>0</v>
      </c>
      <c r="AR390" s="49">
        <f>'Рейтинговая таблица организаций'!AM379</f>
        <v>0</v>
      </c>
      <c r="AS390" s="49" t="s">
        <v>273</v>
      </c>
      <c r="AT390" s="49">
        <f>'Рейтинговая таблица организаций'!AR379</f>
        <v>0</v>
      </c>
      <c r="AU390" s="49">
        <f>'Рейтинговая таблица организаций'!AS379</f>
        <v>0</v>
      </c>
      <c r="AV390" s="49" t="s">
        <v>274</v>
      </c>
      <c r="AW390" s="49">
        <f>'Рейтинговая таблица организаций'!AT379</f>
        <v>0</v>
      </c>
      <c r="AX390" s="49">
        <f>'Рейтинговая таблица организаций'!AU379</f>
        <v>0</v>
      </c>
      <c r="AY390" s="49" t="s">
        <v>275</v>
      </c>
      <c r="AZ390" s="49">
        <f>'Рейтинговая таблица организаций'!AV379</f>
        <v>0</v>
      </c>
      <c r="BA390" s="49">
        <f>'Рейтинговая таблица организаций'!AW379</f>
        <v>0</v>
      </c>
    </row>
    <row r="391" spans="1:53" ht="15.75" x14ac:dyDescent="0.25">
      <c r="A391" s="110">
        <f>Лист1!A379</f>
        <v>0</v>
      </c>
      <c r="B391" s="46">
        <f>'для bus.gov.ru'!B380</f>
        <v>0</v>
      </c>
      <c r="C391" s="46">
        <f>'для bus.gov.ru'!C380</f>
        <v>0</v>
      </c>
      <c r="D391" s="46">
        <f>'для bus.gov.ru'!D380</f>
        <v>0</v>
      </c>
      <c r="E391" s="46">
        <f>'для bus.gov.ru'!E380</f>
        <v>0</v>
      </c>
      <c r="F391" s="47" t="s">
        <v>264</v>
      </c>
      <c r="G391" s="48">
        <f>'Рейтинговая таблица организаций'!D380</f>
        <v>0</v>
      </c>
      <c r="H391" s="48">
        <f>'Рейтинговая таблица организаций'!E380</f>
        <v>0</v>
      </c>
      <c r="I391" s="47" t="s">
        <v>265</v>
      </c>
      <c r="J391" s="48">
        <f>'Рейтинговая таблица организаций'!F380</f>
        <v>0</v>
      </c>
      <c r="K391" s="48">
        <f>'Рейтинговая таблица организаций'!G380</f>
        <v>0</v>
      </c>
      <c r="L391" s="49" t="str">
        <f>IF('Рейтинговая таблица организаций'!H380&lt;1,"Отсутствуют или не функционируют дистанционные способы взаимодействия",(IF('Рейтинговая таблица организаций'!H380&lt;4,"В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1" s="49">
        <f>'Рейтинговая таблица организаций'!H380</f>
        <v>0</v>
      </c>
      <c r="N391" s="49">
        <f>IF('Рейтинговая таблица организаций'!H380&lt;1,0,(IF('Рейтинговая таблица организаций'!H380&lt;4,30,100)))</f>
        <v>0</v>
      </c>
      <c r="O391" s="49" t="s">
        <v>266</v>
      </c>
      <c r="P391" s="49">
        <f>'Рейтинговая таблица организаций'!I380</f>
        <v>0</v>
      </c>
      <c r="Q391" s="49">
        <f>'Рейтинговая таблица организаций'!J380</f>
        <v>0</v>
      </c>
      <c r="R391" s="49" t="s">
        <v>267</v>
      </c>
      <c r="S391" s="49">
        <f>'Рейтинговая таблица организаций'!K380</f>
        <v>0</v>
      </c>
      <c r="T391" s="49">
        <f>'Рейтинговая таблица организаций'!L380</f>
        <v>0</v>
      </c>
      <c r="U391" s="49" t="str">
        <f>IF('Рейтинговая таблица организаций'!Q380&lt;1,"Отсутствуют комфортные условия",(IF('Рейтинговая таблица организаций'!Q380&lt;5,"Количество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1" s="49">
        <f>'Рейтинговая таблица организаций'!Q380</f>
        <v>0</v>
      </c>
      <c r="W391" s="49">
        <f>IF('Рейтинговая таблица организаций'!Q380&lt;1,0,(IF('Рейтинговая таблица организаций'!Q380&lt;4,20,100)))</f>
        <v>0</v>
      </c>
      <c r="X391" s="49" t="s">
        <v>268</v>
      </c>
      <c r="Y391" s="49">
        <f>'Рейтинговая таблица организаций'!T380</f>
        <v>0</v>
      </c>
      <c r="Z391" s="49">
        <f>'Рейтинговая таблица организаций'!U380</f>
        <v>0</v>
      </c>
      <c r="AA391" s="49" t="str">
        <f>IF('Рейтинговая таблица организаций'!Z380&lt;1,"Отсутствуют условия доступности для инвалидов",(IF('Рейтинговая таблица организаций'!Z380&lt;5,"Количество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1" s="63">
        <f>'Рейтинговая таблица организаций'!Z380</f>
        <v>0</v>
      </c>
      <c r="AC391" s="49">
        <f>IF('Рейтинговая таблица организаций'!Z380&lt;1,0,(IF('Рейтинговая таблица организаций'!Z380&lt;5,20,100)))</f>
        <v>0</v>
      </c>
      <c r="AD391" s="49" t="str">
        <f>IF('Рейтинговая таблица организаций'!AA380&lt;1,"Отсутствуют условия доступности, позволяющие инвалидам получать услуги наравне с другими",(IF('Рейтинговая таблица организаций'!AA380&lt;5,"Количество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1" s="49">
        <f>'Рейтинговая таблица организаций'!AA380</f>
        <v>0</v>
      </c>
      <c r="AF391" s="49">
        <f>IF('Рейтинговая таблица организаций'!AA380&lt;1,0,(IF('Рейтинговая таблица организаций'!AA380&lt;5,20,100)))</f>
        <v>0</v>
      </c>
      <c r="AG391" s="49" t="s">
        <v>269</v>
      </c>
      <c r="AH391" s="49">
        <f>'Рейтинговая таблица организаций'!AB380</f>
        <v>0</v>
      </c>
      <c r="AI391" s="49">
        <f>'Рейтинговая таблица организаций'!AC380</f>
        <v>0</v>
      </c>
      <c r="AJ391" s="49" t="s">
        <v>270</v>
      </c>
      <c r="AK391" s="49">
        <f>'Рейтинговая таблица организаций'!AH380</f>
        <v>0</v>
      </c>
      <c r="AL391" s="49">
        <f>'Рейтинговая таблица организаций'!AI380</f>
        <v>0</v>
      </c>
      <c r="AM391" s="49" t="s">
        <v>271</v>
      </c>
      <c r="AN391" s="49">
        <f>'Рейтинговая таблица организаций'!AJ380</f>
        <v>0</v>
      </c>
      <c r="AO391" s="49">
        <f>'Рейтинговая таблица организаций'!AK380</f>
        <v>0</v>
      </c>
      <c r="AP391" s="49" t="s">
        <v>272</v>
      </c>
      <c r="AQ391" s="49">
        <f>'Рейтинговая таблица организаций'!AL380</f>
        <v>0</v>
      </c>
      <c r="AR391" s="49">
        <f>'Рейтинговая таблица организаций'!AM380</f>
        <v>0</v>
      </c>
      <c r="AS391" s="49" t="s">
        <v>273</v>
      </c>
      <c r="AT391" s="49">
        <f>'Рейтинговая таблица организаций'!AR380</f>
        <v>0</v>
      </c>
      <c r="AU391" s="49">
        <f>'Рейтинговая таблица организаций'!AS380</f>
        <v>0</v>
      </c>
      <c r="AV391" s="49" t="s">
        <v>274</v>
      </c>
      <c r="AW391" s="49">
        <f>'Рейтинговая таблица организаций'!AT380</f>
        <v>0</v>
      </c>
      <c r="AX391" s="49">
        <f>'Рейтинговая таблица организаций'!AU380</f>
        <v>0</v>
      </c>
      <c r="AY391" s="49" t="s">
        <v>275</v>
      </c>
      <c r="AZ391" s="49">
        <f>'Рейтинговая таблица организаций'!AV380</f>
        <v>0</v>
      </c>
      <c r="BA391" s="49">
        <f>'Рейтинговая таблица организаций'!AW380</f>
        <v>0</v>
      </c>
    </row>
    <row r="392" spans="1:53" ht="15.75" x14ac:dyDescent="0.25">
      <c r="A392" s="110">
        <f>Лист1!A380</f>
        <v>0</v>
      </c>
      <c r="B392" s="46">
        <f>'для bus.gov.ru'!B381</f>
        <v>0</v>
      </c>
      <c r="C392" s="46">
        <f>'для bus.gov.ru'!C381</f>
        <v>0</v>
      </c>
      <c r="D392" s="46">
        <f>'для bus.gov.ru'!D381</f>
        <v>0</v>
      </c>
      <c r="E392" s="46">
        <f>'для bus.gov.ru'!E381</f>
        <v>0</v>
      </c>
      <c r="F392" s="47" t="s">
        <v>264</v>
      </c>
      <c r="G392" s="48">
        <f>'Рейтинговая таблица организаций'!D381</f>
        <v>0</v>
      </c>
      <c r="H392" s="48">
        <f>'Рейтинговая таблица организаций'!E381</f>
        <v>0</v>
      </c>
      <c r="I392" s="47" t="s">
        <v>265</v>
      </c>
      <c r="J392" s="48">
        <f>'Рейтинговая таблица организаций'!F381</f>
        <v>0</v>
      </c>
      <c r="K392" s="48">
        <f>'Рейтинговая таблица организаций'!G381</f>
        <v>0</v>
      </c>
      <c r="L392" s="49" t="str">
        <f>IF('Рейтинговая таблица организаций'!H381&lt;1,"Отсутствуют или не функционируют дистанционные способы взаимодействия",(IF('Рейтинговая таблица организаций'!H381&lt;4,"В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2" s="49">
        <f>'Рейтинговая таблица организаций'!H381</f>
        <v>0</v>
      </c>
      <c r="N392" s="49">
        <f>IF('Рейтинговая таблица организаций'!H381&lt;1,0,(IF('Рейтинговая таблица организаций'!H381&lt;4,30,100)))</f>
        <v>0</v>
      </c>
      <c r="O392" s="49" t="s">
        <v>266</v>
      </c>
      <c r="P392" s="49">
        <f>'Рейтинговая таблица организаций'!I381</f>
        <v>0</v>
      </c>
      <c r="Q392" s="49">
        <f>'Рейтинговая таблица организаций'!J381</f>
        <v>0</v>
      </c>
      <c r="R392" s="49" t="s">
        <v>267</v>
      </c>
      <c r="S392" s="49">
        <f>'Рейтинговая таблица организаций'!K381</f>
        <v>0</v>
      </c>
      <c r="T392" s="49">
        <f>'Рейтинговая таблица организаций'!L381</f>
        <v>0</v>
      </c>
      <c r="U392" s="49" t="str">
        <f>IF('Рейтинговая таблица организаций'!Q381&lt;1,"Отсутствуют комфортные условия",(IF('Рейтинговая таблица организаций'!Q381&lt;5,"Количество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2" s="49">
        <f>'Рейтинговая таблица организаций'!Q381</f>
        <v>0</v>
      </c>
      <c r="W392" s="49">
        <f>IF('Рейтинговая таблица организаций'!Q381&lt;1,0,(IF('Рейтинговая таблица организаций'!Q381&lt;4,20,100)))</f>
        <v>0</v>
      </c>
      <c r="X392" s="49" t="s">
        <v>268</v>
      </c>
      <c r="Y392" s="49">
        <f>'Рейтинговая таблица организаций'!T381</f>
        <v>0</v>
      </c>
      <c r="Z392" s="49">
        <f>'Рейтинговая таблица организаций'!U381</f>
        <v>0</v>
      </c>
      <c r="AA392" s="49" t="str">
        <f>IF('Рейтинговая таблица организаций'!Z381&lt;1,"Отсутствуют условия доступности для инвалидов",(IF('Рейтинговая таблица организаций'!Z381&lt;5,"Количество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2" s="63">
        <f>'Рейтинговая таблица организаций'!Z381</f>
        <v>0</v>
      </c>
      <c r="AC392" s="49">
        <f>IF('Рейтинговая таблица организаций'!Z381&lt;1,0,(IF('Рейтинговая таблица организаций'!Z381&lt;5,20,100)))</f>
        <v>0</v>
      </c>
      <c r="AD392" s="49" t="str">
        <f>IF('Рейтинговая таблица организаций'!AA381&lt;1,"Отсутствуют условия доступности, позволяющие инвалидам получать услуги наравне с другими",(IF('Рейтинговая таблица организаций'!AA381&lt;5,"Количество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2" s="49">
        <f>'Рейтинговая таблица организаций'!AA381</f>
        <v>0</v>
      </c>
      <c r="AF392" s="49">
        <f>IF('Рейтинговая таблица организаций'!AA381&lt;1,0,(IF('Рейтинговая таблица организаций'!AA381&lt;5,20,100)))</f>
        <v>0</v>
      </c>
      <c r="AG392" s="49" t="s">
        <v>269</v>
      </c>
      <c r="AH392" s="49">
        <f>'Рейтинговая таблица организаций'!AB381</f>
        <v>0</v>
      </c>
      <c r="AI392" s="49">
        <f>'Рейтинговая таблица организаций'!AC381</f>
        <v>0</v>
      </c>
      <c r="AJ392" s="49" t="s">
        <v>270</v>
      </c>
      <c r="AK392" s="49">
        <f>'Рейтинговая таблица организаций'!AH381</f>
        <v>0</v>
      </c>
      <c r="AL392" s="49">
        <f>'Рейтинговая таблица организаций'!AI381</f>
        <v>0</v>
      </c>
      <c r="AM392" s="49" t="s">
        <v>271</v>
      </c>
      <c r="AN392" s="49">
        <f>'Рейтинговая таблица организаций'!AJ381</f>
        <v>0</v>
      </c>
      <c r="AO392" s="49">
        <f>'Рейтинговая таблица организаций'!AK381</f>
        <v>0</v>
      </c>
      <c r="AP392" s="49" t="s">
        <v>272</v>
      </c>
      <c r="AQ392" s="49">
        <f>'Рейтинговая таблица организаций'!AL381</f>
        <v>0</v>
      </c>
      <c r="AR392" s="49">
        <f>'Рейтинговая таблица организаций'!AM381</f>
        <v>0</v>
      </c>
      <c r="AS392" s="49" t="s">
        <v>273</v>
      </c>
      <c r="AT392" s="49">
        <f>'Рейтинговая таблица организаций'!AR381</f>
        <v>0</v>
      </c>
      <c r="AU392" s="49">
        <f>'Рейтинговая таблица организаций'!AS381</f>
        <v>0</v>
      </c>
      <c r="AV392" s="49" t="s">
        <v>274</v>
      </c>
      <c r="AW392" s="49">
        <f>'Рейтинговая таблица организаций'!AT381</f>
        <v>0</v>
      </c>
      <c r="AX392" s="49">
        <f>'Рейтинговая таблица организаций'!AU381</f>
        <v>0</v>
      </c>
      <c r="AY392" s="49" t="s">
        <v>275</v>
      </c>
      <c r="AZ392" s="49">
        <f>'Рейтинговая таблица организаций'!AV381</f>
        <v>0</v>
      </c>
      <c r="BA392" s="49">
        <f>'Рейтинговая таблица организаций'!AW381</f>
        <v>0</v>
      </c>
    </row>
    <row r="393" spans="1:53" ht="15.75" x14ac:dyDescent="0.25">
      <c r="A393" s="110">
        <f>Лист1!A381</f>
        <v>0</v>
      </c>
      <c r="B393" s="46">
        <f>'для bus.gov.ru'!B382</f>
        <v>0</v>
      </c>
      <c r="C393" s="46">
        <f>'для bus.gov.ru'!C382</f>
        <v>0</v>
      </c>
      <c r="D393" s="46">
        <f>'для bus.gov.ru'!D382</f>
        <v>0</v>
      </c>
      <c r="E393" s="46">
        <f>'для bus.gov.ru'!E382</f>
        <v>0</v>
      </c>
      <c r="F393" s="47" t="s">
        <v>264</v>
      </c>
      <c r="G393" s="48">
        <f>'Рейтинговая таблица организаций'!D382</f>
        <v>0</v>
      </c>
      <c r="H393" s="48">
        <f>'Рейтинговая таблица организаций'!E382</f>
        <v>0</v>
      </c>
      <c r="I393" s="47" t="s">
        <v>265</v>
      </c>
      <c r="J393" s="48">
        <f>'Рейтинговая таблица организаций'!F382</f>
        <v>0</v>
      </c>
      <c r="K393" s="48">
        <f>'Рейтинговая таблица организаций'!G382</f>
        <v>0</v>
      </c>
      <c r="L393" s="49" t="str">
        <f>IF('Рейтинговая таблица организаций'!H382&lt;1,"Отсутствуют или не функционируют дистанционные способы взаимодействия",(IF('Рейтинговая таблица организаций'!H382&lt;4,"В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3" s="49">
        <f>'Рейтинговая таблица организаций'!H382</f>
        <v>0</v>
      </c>
      <c r="N393" s="49">
        <f>IF('Рейтинговая таблица организаций'!H382&lt;1,0,(IF('Рейтинговая таблица организаций'!H382&lt;4,30,100)))</f>
        <v>0</v>
      </c>
      <c r="O393" s="49" t="s">
        <v>266</v>
      </c>
      <c r="P393" s="49">
        <f>'Рейтинговая таблица организаций'!I382</f>
        <v>0</v>
      </c>
      <c r="Q393" s="49">
        <f>'Рейтинговая таблица организаций'!J382</f>
        <v>0</v>
      </c>
      <c r="R393" s="49" t="s">
        <v>267</v>
      </c>
      <c r="S393" s="49">
        <f>'Рейтинговая таблица организаций'!K382</f>
        <v>0</v>
      </c>
      <c r="T393" s="49">
        <f>'Рейтинговая таблица организаций'!L382</f>
        <v>0</v>
      </c>
      <c r="U393" s="49" t="str">
        <f>IF('Рейтинговая таблица организаций'!Q382&lt;1,"Отсутствуют комфортные условия",(IF('Рейтинговая таблица организаций'!Q382&lt;5,"Количество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3" s="49">
        <f>'Рейтинговая таблица организаций'!Q382</f>
        <v>0</v>
      </c>
      <c r="W393" s="49">
        <f>IF('Рейтинговая таблица организаций'!Q382&lt;1,0,(IF('Рейтинговая таблица организаций'!Q382&lt;4,20,100)))</f>
        <v>0</v>
      </c>
      <c r="X393" s="49" t="s">
        <v>268</v>
      </c>
      <c r="Y393" s="49">
        <f>'Рейтинговая таблица организаций'!T382</f>
        <v>0</v>
      </c>
      <c r="Z393" s="49">
        <f>'Рейтинговая таблица организаций'!U382</f>
        <v>0</v>
      </c>
      <c r="AA393" s="49" t="str">
        <f>IF('Рейтинговая таблица организаций'!Z382&lt;1,"Отсутствуют условия доступности для инвалидов",(IF('Рейтинговая таблица организаций'!Z382&lt;5,"Количество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3" s="63">
        <f>'Рейтинговая таблица организаций'!Z382</f>
        <v>0</v>
      </c>
      <c r="AC393" s="49">
        <f>IF('Рейтинговая таблица организаций'!Z382&lt;1,0,(IF('Рейтинговая таблица организаций'!Z382&lt;5,20,100)))</f>
        <v>0</v>
      </c>
      <c r="AD393" s="49" t="str">
        <f>IF('Рейтинговая таблица организаций'!AA382&lt;1,"Отсутствуют условия доступности, позволяющие инвалидам получать услуги наравне с другими",(IF('Рейтинговая таблица организаций'!AA382&lt;5,"Количество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3" s="49">
        <f>'Рейтинговая таблица организаций'!AA382</f>
        <v>0</v>
      </c>
      <c r="AF393" s="49">
        <f>IF('Рейтинговая таблица организаций'!AA382&lt;1,0,(IF('Рейтинговая таблица организаций'!AA382&lt;5,20,100)))</f>
        <v>0</v>
      </c>
      <c r="AG393" s="49" t="s">
        <v>269</v>
      </c>
      <c r="AH393" s="49">
        <f>'Рейтинговая таблица организаций'!AB382</f>
        <v>0</v>
      </c>
      <c r="AI393" s="49">
        <f>'Рейтинговая таблица организаций'!AC382</f>
        <v>0</v>
      </c>
      <c r="AJ393" s="49" t="s">
        <v>270</v>
      </c>
      <c r="AK393" s="49">
        <f>'Рейтинговая таблица организаций'!AH382</f>
        <v>0</v>
      </c>
      <c r="AL393" s="49">
        <f>'Рейтинговая таблица организаций'!AI382</f>
        <v>0</v>
      </c>
      <c r="AM393" s="49" t="s">
        <v>271</v>
      </c>
      <c r="AN393" s="49">
        <f>'Рейтинговая таблица организаций'!AJ382</f>
        <v>0</v>
      </c>
      <c r="AO393" s="49">
        <f>'Рейтинговая таблица организаций'!AK382</f>
        <v>0</v>
      </c>
      <c r="AP393" s="49" t="s">
        <v>272</v>
      </c>
      <c r="AQ393" s="49">
        <f>'Рейтинговая таблица организаций'!AL382</f>
        <v>0</v>
      </c>
      <c r="AR393" s="49">
        <f>'Рейтинговая таблица организаций'!AM382</f>
        <v>0</v>
      </c>
      <c r="AS393" s="49" t="s">
        <v>273</v>
      </c>
      <c r="AT393" s="49">
        <f>'Рейтинговая таблица организаций'!AR382</f>
        <v>0</v>
      </c>
      <c r="AU393" s="49">
        <f>'Рейтинговая таблица организаций'!AS382</f>
        <v>0</v>
      </c>
      <c r="AV393" s="49" t="s">
        <v>274</v>
      </c>
      <c r="AW393" s="49">
        <f>'Рейтинговая таблица организаций'!AT382</f>
        <v>0</v>
      </c>
      <c r="AX393" s="49">
        <f>'Рейтинговая таблица организаций'!AU382</f>
        <v>0</v>
      </c>
      <c r="AY393" s="49" t="s">
        <v>275</v>
      </c>
      <c r="AZ393" s="49">
        <f>'Рейтинговая таблица организаций'!AV382</f>
        <v>0</v>
      </c>
      <c r="BA393" s="49">
        <f>'Рейтинговая таблица организаций'!AW382</f>
        <v>0</v>
      </c>
    </row>
    <row r="394" spans="1:53" ht="15.75" x14ac:dyDescent="0.25">
      <c r="A394" s="110">
        <f>Лист1!A382</f>
        <v>0</v>
      </c>
      <c r="B394" s="46">
        <f>'для bus.gov.ru'!B383</f>
        <v>0</v>
      </c>
      <c r="C394" s="46">
        <f>'для bus.gov.ru'!C383</f>
        <v>0</v>
      </c>
      <c r="D394" s="46">
        <f>'для bus.gov.ru'!D383</f>
        <v>0</v>
      </c>
      <c r="E394" s="46">
        <f>'для bus.gov.ru'!E383</f>
        <v>0</v>
      </c>
      <c r="F394" s="47" t="s">
        <v>264</v>
      </c>
      <c r="G394" s="48">
        <f>'Рейтинговая таблица организаций'!D383</f>
        <v>0</v>
      </c>
      <c r="H394" s="48">
        <f>'Рейтинговая таблица организаций'!E383</f>
        <v>0</v>
      </c>
      <c r="I394" s="47" t="s">
        <v>265</v>
      </c>
      <c r="J394" s="48">
        <f>'Рейтинговая таблица организаций'!F383</f>
        <v>0</v>
      </c>
      <c r="K394" s="48">
        <f>'Рейтинговая таблица организаций'!G383</f>
        <v>0</v>
      </c>
      <c r="L394" s="49" t="str">
        <f>IF('Рейтинговая таблица организаций'!H383&lt;1,"Отсутствуют или не функционируют дистанционные способы взаимодействия",(IF('Рейтинговая таблица организаций'!H383&lt;4,"В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4" s="49">
        <f>'Рейтинговая таблица организаций'!H383</f>
        <v>0</v>
      </c>
      <c r="N394" s="49">
        <f>IF('Рейтинговая таблица организаций'!H383&lt;1,0,(IF('Рейтинговая таблица организаций'!H383&lt;4,30,100)))</f>
        <v>0</v>
      </c>
      <c r="O394" s="49" t="s">
        <v>266</v>
      </c>
      <c r="P394" s="49">
        <f>'Рейтинговая таблица организаций'!I383</f>
        <v>0</v>
      </c>
      <c r="Q394" s="49">
        <f>'Рейтинговая таблица организаций'!J383</f>
        <v>0</v>
      </c>
      <c r="R394" s="49" t="s">
        <v>267</v>
      </c>
      <c r="S394" s="49">
        <f>'Рейтинговая таблица организаций'!K383</f>
        <v>0</v>
      </c>
      <c r="T394" s="49">
        <f>'Рейтинговая таблица организаций'!L383</f>
        <v>0</v>
      </c>
      <c r="U394" s="49" t="str">
        <f>IF('Рейтинговая таблица организаций'!Q383&lt;1,"Отсутствуют комфортные условия",(IF('Рейтинговая таблица организаций'!Q383&lt;5,"Количество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4" s="49">
        <f>'Рейтинговая таблица организаций'!Q383</f>
        <v>0</v>
      </c>
      <c r="W394" s="49">
        <f>IF('Рейтинговая таблица организаций'!Q383&lt;1,0,(IF('Рейтинговая таблица организаций'!Q383&lt;4,20,100)))</f>
        <v>0</v>
      </c>
      <c r="X394" s="49" t="s">
        <v>268</v>
      </c>
      <c r="Y394" s="49">
        <f>'Рейтинговая таблица организаций'!T383</f>
        <v>0</v>
      </c>
      <c r="Z394" s="49">
        <f>'Рейтинговая таблица организаций'!U383</f>
        <v>0</v>
      </c>
      <c r="AA394" s="49" t="str">
        <f>IF('Рейтинговая таблица организаций'!Z383&lt;1,"Отсутствуют условия доступности для инвалидов",(IF('Рейтинговая таблица организаций'!Z383&lt;5,"Количество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4" s="63">
        <f>'Рейтинговая таблица организаций'!Z383</f>
        <v>0</v>
      </c>
      <c r="AC394" s="49">
        <f>IF('Рейтинговая таблица организаций'!Z383&lt;1,0,(IF('Рейтинговая таблица организаций'!Z383&lt;5,20,100)))</f>
        <v>0</v>
      </c>
      <c r="AD394" s="49" t="str">
        <f>IF('Рейтинговая таблица организаций'!AA383&lt;1,"Отсутствуют условия доступности, позволяющие инвалидам получать услуги наравне с другими",(IF('Рейтинговая таблица организаций'!AA383&lt;5,"Количество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4" s="49">
        <f>'Рейтинговая таблица организаций'!AA383</f>
        <v>0</v>
      </c>
      <c r="AF394" s="49">
        <f>IF('Рейтинговая таблица организаций'!AA383&lt;1,0,(IF('Рейтинговая таблица организаций'!AA383&lt;5,20,100)))</f>
        <v>0</v>
      </c>
      <c r="AG394" s="49" t="s">
        <v>269</v>
      </c>
      <c r="AH394" s="49">
        <f>'Рейтинговая таблица организаций'!AB383</f>
        <v>0</v>
      </c>
      <c r="AI394" s="49">
        <f>'Рейтинговая таблица организаций'!AC383</f>
        <v>0</v>
      </c>
      <c r="AJ394" s="49" t="s">
        <v>270</v>
      </c>
      <c r="AK394" s="49">
        <f>'Рейтинговая таблица организаций'!AH383</f>
        <v>0</v>
      </c>
      <c r="AL394" s="49">
        <f>'Рейтинговая таблица организаций'!AI383</f>
        <v>0</v>
      </c>
      <c r="AM394" s="49" t="s">
        <v>271</v>
      </c>
      <c r="AN394" s="49">
        <f>'Рейтинговая таблица организаций'!AJ383</f>
        <v>0</v>
      </c>
      <c r="AO394" s="49">
        <f>'Рейтинговая таблица организаций'!AK383</f>
        <v>0</v>
      </c>
      <c r="AP394" s="49" t="s">
        <v>272</v>
      </c>
      <c r="AQ394" s="49">
        <f>'Рейтинговая таблица организаций'!AL383</f>
        <v>0</v>
      </c>
      <c r="AR394" s="49">
        <f>'Рейтинговая таблица организаций'!AM383</f>
        <v>0</v>
      </c>
      <c r="AS394" s="49" t="s">
        <v>273</v>
      </c>
      <c r="AT394" s="49">
        <f>'Рейтинговая таблица организаций'!AR383</f>
        <v>0</v>
      </c>
      <c r="AU394" s="49">
        <f>'Рейтинговая таблица организаций'!AS383</f>
        <v>0</v>
      </c>
      <c r="AV394" s="49" t="s">
        <v>274</v>
      </c>
      <c r="AW394" s="49">
        <f>'Рейтинговая таблица организаций'!AT383</f>
        <v>0</v>
      </c>
      <c r="AX394" s="49">
        <f>'Рейтинговая таблица организаций'!AU383</f>
        <v>0</v>
      </c>
      <c r="AY394" s="49" t="s">
        <v>275</v>
      </c>
      <c r="AZ394" s="49">
        <f>'Рейтинговая таблица организаций'!AV383</f>
        <v>0</v>
      </c>
      <c r="BA394" s="49">
        <f>'Рейтинговая таблица организаций'!AW383</f>
        <v>0</v>
      </c>
    </row>
    <row r="395" spans="1:53" ht="15.75" x14ac:dyDescent="0.25">
      <c r="A395" s="110">
        <f>Лист1!A383</f>
        <v>0</v>
      </c>
      <c r="B395" s="46">
        <f>'для bus.gov.ru'!B384</f>
        <v>0</v>
      </c>
      <c r="C395" s="46">
        <f>'для bus.gov.ru'!C384</f>
        <v>0</v>
      </c>
      <c r="D395" s="46">
        <f>'для bus.gov.ru'!D384</f>
        <v>0</v>
      </c>
      <c r="E395" s="46">
        <f>'для bus.gov.ru'!E384</f>
        <v>0</v>
      </c>
      <c r="F395" s="47" t="s">
        <v>264</v>
      </c>
      <c r="G395" s="48">
        <f>'Рейтинговая таблица организаций'!D384</f>
        <v>0</v>
      </c>
      <c r="H395" s="48">
        <f>'Рейтинговая таблица организаций'!E384</f>
        <v>0</v>
      </c>
      <c r="I395" s="47" t="s">
        <v>265</v>
      </c>
      <c r="J395" s="48">
        <f>'Рейтинговая таблица организаций'!F384</f>
        <v>0</v>
      </c>
      <c r="K395" s="48">
        <f>'Рейтинговая таблица организаций'!G384</f>
        <v>0</v>
      </c>
      <c r="L395" s="49" t="str">
        <f>IF('Рейтинговая таблица организаций'!H384&lt;1,"Отсутствуют или не функционируют дистанционные способы взаимодействия",(IF('Рейтинговая таблица организаций'!H384&lt;4,"В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5" s="49">
        <f>'Рейтинговая таблица организаций'!H384</f>
        <v>0</v>
      </c>
      <c r="N395" s="49">
        <f>IF('Рейтинговая таблица организаций'!H384&lt;1,0,(IF('Рейтинговая таблица организаций'!H384&lt;4,30,100)))</f>
        <v>0</v>
      </c>
      <c r="O395" s="49" t="s">
        <v>266</v>
      </c>
      <c r="P395" s="49">
        <f>'Рейтинговая таблица организаций'!I384</f>
        <v>0</v>
      </c>
      <c r="Q395" s="49">
        <f>'Рейтинговая таблица организаций'!J384</f>
        <v>0</v>
      </c>
      <c r="R395" s="49" t="s">
        <v>267</v>
      </c>
      <c r="S395" s="49">
        <f>'Рейтинговая таблица организаций'!K384</f>
        <v>0</v>
      </c>
      <c r="T395" s="49">
        <f>'Рейтинговая таблица организаций'!L384</f>
        <v>0</v>
      </c>
      <c r="U395" s="49" t="str">
        <f>IF('Рейтинговая таблица организаций'!Q384&lt;1,"Отсутствуют комфортные условия",(IF('Рейтинговая таблица организаций'!Q384&lt;5,"Количество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5" s="49">
        <f>'Рейтинговая таблица организаций'!Q384</f>
        <v>0</v>
      </c>
      <c r="W395" s="49">
        <f>IF('Рейтинговая таблица организаций'!Q384&lt;1,0,(IF('Рейтинговая таблица организаций'!Q384&lt;4,20,100)))</f>
        <v>0</v>
      </c>
      <c r="X395" s="49" t="s">
        <v>268</v>
      </c>
      <c r="Y395" s="49">
        <f>'Рейтинговая таблица организаций'!T384</f>
        <v>0</v>
      </c>
      <c r="Z395" s="49">
        <f>'Рейтинговая таблица организаций'!U384</f>
        <v>0</v>
      </c>
      <c r="AA395" s="49" t="str">
        <f>IF('Рейтинговая таблица организаций'!Z384&lt;1,"Отсутствуют условия доступности для инвалидов",(IF('Рейтинговая таблица организаций'!Z384&lt;5,"Количество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5" s="63">
        <f>'Рейтинговая таблица организаций'!Z384</f>
        <v>0</v>
      </c>
      <c r="AC395" s="49">
        <f>IF('Рейтинговая таблица организаций'!Z384&lt;1,0,(IF('Рейтинговая таблица организаций'!Z384&lt;5,20,100)))</f>
        <v>0</v>
      </c>
      <c r="AD395" s="49" t="str">
        <f>IF('Рейтинговая таблица организаций'!AA384&lt;1,"Отсутствуют условия доступности, позволяющие инвалидам получать услуги наравне с другими",(IF('Рейтинговая таблица организаций'!AA384&lt;5,"Количество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5" s="49">
        <f>'Рейтинговая таблица организаций'!AA384</f>
        <v>0</v>
      </c>
      <c r="AF395" s="49">
        <f>IF('Рейтинговая таблица организаций'!AA384&lt;1,0,(IF('Рейтинговая таблица организаций'!AA384&lt;5,20,100)))</f>
        <v>0</v>
      </c>
      <c r="AG395" s="49" t="s">
        <v>269</v>
      </c>
      <c r="AH395" s="49">
        <f>'Рейтинговая таблица организаций'!AB384</f>
        <v>0</v>
      </c>
      <c r="AI395" s="49">
        <f>'Рейтинговая таблица организаций'!AC384</f>
        <v>0</v>
      </c>
      <c r="AJ395" s="49" t="s">
        <v>270</v>
      </c>
      <c r="AK395" s="49">
        <f>'Рейтинговая таблица организаций'!AH384</f>
        <v>0</v>
      </c>
      <c r="AL395" s="49">
        <f>'Рейтинговая таблица организаций'!AI384</f>
        <v>0</v>
      </c>
      <c r="AM395" s="49" t="s">
        <v>271</v>
      </c>
      <c r="AN395" s="49">
        <f>'Рейтинговая таблица организаций'!AJ384</f>
        <v>0</v>
      </c>
      <c r="AO395" s="49">
        <f>'Рейтинговая таблица организаций'!AK384</f>
        <v>0</v>
      </c>
      <c r="AP395" s="49" t="s">
        <v>272</v>
      </c>
      <c r="AQ395" s="49">
        <f>'Рейтинговая таблица организаций'!AL384</f>
        <v>0</v>
      </c>
      <c r="AR395" s="49">
        <f>'Рейтинговая таблица организаций'!AM384</f>
        <v>0</v>
      </c>
      <c r="AS395" s="49" t="s">
        <v>273</v>
      </c>
      <c r="AT395" s="49">
        <f>'Рейтинговая таблица организаций'!AR384</f>
        <v>0</v>
      </c>
      <c r="AU395" s="49">
        <f>'Рейтинговая таблица организаций'!AS384</f>
        <v>0</v>
      </c>
      <c r="AV395" s="49" t="s">
        <v>274</v>
      </c>
      <c r="AW395" s="49">
        <f>'Рейтинговая таблица организаций'!AT384</f>
        <v>0</v>
      </c>
      <c r="AX395" s="49">
        <f>'Рейтинговая таблица организаций'!AU384</f>
        <v>0</v>
      </c>
      <c r="AY395" s="49" t="s">
        <v>275</v>
      </c>
      <c r="AZ395" s="49">
        <f>'Рейтинговая таблица организаций'!AV384</f>
        <v>0</v>
      </c>
      <c r="BA395" s="49">
        <f>'Рейтинговая таблица организаций'!AW384</f>
        <v>0</v>
      </c>
    </row>
    <row r="396" spans="1:53" ht="15.75" x14ac:dyDescent="0.25">
      <c r="A396" s="110">
        <f>Лист1!A384</f>
        <v>0</v>
      </c>
      <c r="B396" s="46">
        <f>'для bus.gov.ru'!B385</f>
        <v>0</v>
      </c>
      <c r="C396" s="46">
        <f>'для bus.gov.ru'!C385</f>
        <v>0</v>
      </c>
      <c r="D396" s="46">
        <f>'для bus.gov.ru'!D385</f>
        <v>0</v>
      </c>
      <c r="E396" s="46">
        <f>'для bus.gov.ru'!E385</f>
        <v>0</v>
      </c>
      <c r="F396" s="47" t="s">
        <v>264</v>
      </c>
      <c r="G396" s="48">
        <f>'Рейтинговая таблица организаций'!D385</f>
        <v>0</v>
      </c>
      <c r="H396" s="48">
        <f>'Рейтинговая таблица организаций'!E385</f>
        <v>0</v>
      </c>
      <c r="I396" s="47" t="s">
        <v>265</v>
      </c>
      <c r="J396" s="48">
        <f>'Рейтинговая таблица организаций'!F385</f>
        <v>0</v>
      </c>
      <c r="K396" s="48">
        <f>'Рейтинговая таблица организаций'!G385</f>
        <v>0</v>
      </c>
      <c r="L396" s="49" t="str">
        <f>IF('Рейтинговая таблица организаций'!H385&lt;1,"Отсутствуют или не функционируют дистанционные способы взаимодействия",(IF('Рейтинговая таблица организаций'!H385&lt;4,"В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6" s="49">
        <f>'Рейтинговая таблица организаций'!H385</f>
        <v>0</v>
      </c>
      <c r="N396" s="49">
        <f>IF('Рейтинговая таблица организаций'!H385&lt;1,0,(IF('Рейтинговая таблица организаций'!H385&lt;4,30,100)))</f>
        <v>0</v>
      </c>
      <c r="O396" s="49" t="s">
        <v>266</v>
      </c>
      <c r="P396" s="49">
        <f>'Рейтинговая таблица организаций'!I385</f>
        <v>0</v>
      </c>
      <c r="Q396" s="49">
        <f>'Рейтинговая таблица организаций'!J385</f>
        <v>0</v>
      </c>
      <c r="R396" s="49" t="s">
        <v>267</v>
      </c>
      <c r="S396" s="49">
        <f>'Рейтинговая таблица организаций'!K385</f>
        <v>0</v>
      </c>
      <c r="T396" s="49">
        <f>'Рейтинговая таблица организаций'!L385</f>
        <v>0</v>
      </c>
      <c r="U396" s="49" t="str">
        <f>IF('Рейтинговая таблица организаций'!Q385&lt;1,"Отсутствуют комфортные условия",(IF('Рейтинговая таблица организаций'!Q385&lt;5,"Количество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6" s="49">
        <f>'Рейтинговая таблица организаций'!Q385</f>
        <v>0</v>
      </c>
      <c r="W396" s="49">
        <f>IF('Рейтинговая таблица организаций'!Q385&lt;1,0,(IF('Рейтинговая таблица организаций'!Q385&lt;4,20,100)))</f>
        <v>0</v>
      </c>
      <c r="X396" s="49" t="s">
        <v>268</v>
      </c>
      <c r="Y396" s="49">
        <f>'Рейтинговая таблица организаций'!T385</f>
        <v>0</v>
      </c>
      <c r="Z396" s="49">
        <f>'Рейтинговая таблица организаций'!U385</f>
        <v>0</v>
      </c>
      <c r="AA396" s="49" t="str">
        <f>IF('Рейтинговая таблица организаций'!Z385&lt;1,"Отсутствуют условия доступности для инвалидов",(IF('Рейтинговая таблица организаций'!Z385&lt;5,"Количество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6" s="63">
        <f>'Рейтинговая таблица организаций'!Z385</f>
        <v>0</v>
      </c>
      <c r="AC396" s="49">
        <f>IF('Рейтинговая таблица организаций'!Z385&lt;1,0,(IF('Рейтинговая таблица организаций'!Z385&lt;5,20,100)))</f>
        <v>0</v>
      </c>
      <c r="AD396" s="49" t="str">
        <f>IF('Рейтинговая таблица организаций'!AA385&lt;1,"Отсутствуют условия доступности, позволяющие инвалидам получать услуги наравне с другими",(IF('Рейтинговая таблица организаций'!AA385&lt;5,"Количество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6" s="49">
        <f>'Рейтинговая таблица организаций'!AA385</f>
        <v>0</v>
      </c>
      <c r="AF396" s="49">
        <f>IF('Рейтинговая таблица организаций'!AA385&lt;1,0,(IF('Рейтинговая таблица организаций'!AA385&lt;5,20,100)))</f>
        <v>0</v>
      </c>
      <c r="AG396" s="49" t="s">
        <v>269</v>
      </c>
      <c r="AH396" s="49">
        <f>'Рейтинговая таблица организаций'!AB385</f>
        <v>0</v>
      </c>
      <c r="AI396" s="49">
        <f>'Рейтинговая таблица организаций'!AC385</f>
        <v>0</v>
      </c>
      <c r="AJ396" s="49" t="s">
        <v>270</v>
      </c>
      <c r="AK396" s="49">
        <f>'Рейтинговая таблица организаций'!AH385</f>
        <v>0</v>
      </c>
      <c r="AL396" s="49">
        <f>'Рейтинговая таблица организаций'!AI385</f>
        <v>0</v>
      </c>
      <c r="AM396" s="49" t="s">
        <v>271</v>
      </c>
      <c r="AN396" s="49">
        <f>'Рейтинговая таблица организаций'!AJ385</f>
        <v>0</v>
      </c>
      <c r="AO396" s="49">
        <f>'Рейтинговая таблица организаций'!AK385</f>
        <v>0</v>
      </c>
      <c r="AP396" s="49" t="s">
        <v>272</v>
      </c>
      <c r="AQ396" s="49">
        <f>'Рейтинговая таблица организаций'!AL385</f>
        <v>0</v>
      </c>
      <c r="AR396" s="49">
        <f>'Рейтинговая таблица организаций'!AM385</f>
        <v>0</v>
      </c>
      <c r="AS396" s="49" t="s">
        <v>273</v>
      </c>
      <c r="AT396" s="49">
        <f>'Рейтинговая таблица организаций'!AR385</f>
        <v>0</v>
      </c>
      <c r="AU396" s="49">
        <f>'Рейтинговая таблица организаций'!AS385</f>
        <v>0</v>
      </c>
      <c r="AV396" s="49" t="s">
        <v>274</v>
      </c>
      <c r="AW396" s="49">
        <f>'Рейтинговая таблица организаций'!AT385</f>
        <v>0</v>
      </c>
      <c r="AX396" s="49">
        <f>'Рейтинговая таблица организаций'!AU385</f>
        <v>0</v>
      </c>
      <c r="AY396" s="49" t="s">
        <v>275</v>
      </c>
      <c r="AZ396" s="49">
        <f>'Рейтинговая таблица организаций'!AV385</f>
        <v>0</v>
      </c>
      <c r="BA396" s="49">
        <f>'Рейтинговая таблица организаций'!AW385</f>
        <v>0</v>
      </c>
    </row>
    <row r="397" spans="1:53" ht="15.75" x14ac:dyDescent="0.25">
      <c r="A397" s="110">
        <f>Лист1!A385</f>
        <v>0</v>
      </c>
      <c r="B397" s="46">
        <f>'для bus.gov.ru'!B386</f>
        <v>0</v>
      </c>
      <c r="C397" s="46">
        <f>'для bus.gov.ru'!C386</f>
        <v>0</v>
      </c>
      <c r="D397" s="46">
        <f>'для bus.gov.ru'!D386</f>
        <v>0</v>
      </c>
      <c r="E397" s="46">
        <f>'для bus.gov.ru'!E386</f>
        <v>0</v>
      </c>
      <c r="F397" s="47" t="s">
        <v>264</v>
      </c>
      <c r="G397" s="48">
        <f>'Рейтинговая таблица организаций'!D386</f>
        <v>0</v>
      </c>
      <c r="H397" s="48">
        <f>'Рейтинговая таблица организаций'!E386</f>
        <v>0</v>
      </c>
      <c r="I397" s="47" t="s">
        <v>265</v>
      </c>
      <c r="J397" s="48">
        <f>'Рейтинговая таблица организаций'!F386</f>
        <v>0</v>
      </c>
      <c r="K397" s="48">
        <f>'Рейтинговая таблица организаций'!G386</f>
        <v>0</v>
      </c>
      <c r="L397" s="49" t="str">
        <f>IF('Рейтинговая таблица организаций'!H386&lt;1,"Отсутствуют или не функционируют дистанционные способы взаимодействия",(IF('Рейтинговая таблица организаций'!H386&lt;4,"В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7" s="49">
        <f>'Рейтинговая таблица организаций'!H386</f>
        <v>0</v>
      </c>
      <c r="N397" s="49">
        <f>IF('Рейтинговая таблица организаций'!H386&lt;1,0,(IF('Рейтинговая таблица организаций'!H386&lt;4,30,100)))</f>
        <v>0</v>
      </c>
      <c r="O397" s="49" t="s">
        <v>266</v>
      </c>
      <c r="P397" s="49">
        <f>'Рейтинговая таблица организаций'!I386</f>
        <v>0</v>
      </c>
      <c r="Q397" s="49">
        <f>'Рейтинговая таблица организаций'!J386</f>
        <v>0</v>
      </c>
      <c r="R397" s="49" t="s">
        <v>267</v>
      </c>
      <c r="S397" s="49">
        <f>'Рейтинговая таблица организаций'!K386</f>
        <v>0</v>
      </c>
      <c r="T397" s="49">
        <f>'Рейтинговая таблица организаций'!L386</f>
        <v>0</v>
      </c>
      <c r="U397" s="49" t="str">
        <f>IF('Рейтинговая таблица организаций'!Q386&lt;1,"Отсутствуют комфортные условия",(IF('Рейтинговая таблица организаций'!Q386&lt;5,"Количество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7" s="49">
        <f>'Рейтинговая таблица организаций'!Q386</f>
        <v>0</v>
      </c>
      <c r="W397" s="49">
        <f>IF('Рейтинговая таблица организаций'!Q386&lt;1,0,(IF('Рейтинговая таблица организаций'!Q386&lt;4,20,100)))</f>
        <v>0</v>
      </c>
      <c r="X397" s="49" t="s">
        <v>268</v>
      </c>
      <c r="Y397" s="49">
        <f>'Рейтинговая таблица организаций'!T386</f>
        <v>0</v>
      </c>
      <c r="Z397" s="49">
        <f>'Рейтинговая таблица организаций'!U386</f>
        <v>0</v>
      </c>
      <c r="AA397" s="49" t="str">
        <f>IF('Рейтинговая таблица организаций'!Z386&lt;1,"Отсутствуют условия доступности для инвалидов",(IF('Рейтинговая таблица организаций'!Z386&lt;5,"Количество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7" s="63">
        <f>'Рейтинговая таблица организаций'!Z386</f>
        <v>0</v>
      </c>
      <c r="AC397" s="49">
        <f>IF('Рейтинговая таблица организаций'!Z386&lt;1,0,(IF('Рейтинговая таблица организаций'!Z386&lt;5,20,100)))</f>
        <v>0</v>
      </c>
      <c r="AD397" s="49" t="str">
        <f>IF('Рейтинговая таблица организаций'!AA386&lt;1,"Отсутствуют условия доступности, позволяющие инвалидам получать услуги наравне с другими",(IF('Рейтинговая таблица организаций'!AA386&lt;5,"Количество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7" s="49">
        <f>'Рейтинговая таблица организаций'!AA386</f>
        <v>0</v>
      </c>
      <c r="AF397" s="49">
        <f>IF('Рейтинговая таблица организаций'!AA386&lt;1,0,(IF('Рейтинговая таблица организаций'!AA386&lt;5,20,100)))</f>
        <v>0</v>
      </c>
      <c r="AG397" s="49" t="s">
        <v>269</v>
      </c>
      <c r="AH397" s="49">
        <f>'Рейтинговая таблица организаций'!AB386</f>
        <v>0</v>
      </c>
      <c r="AI397" s="49">
        <f>'Рейтинговая таблица организаций'!AC386</f>
        <v>0</v>
      </c>
      <c r="AJ397" s="49" t="s">
        <v>270</v>
      </c>
      <c r="AK397" s="49">
        <f>'Рейтинговая таблица организаций'!AH386</f>
        <v>0</v>
      </c>
      <c r="AL397" s="49">
        <f>'Рейтинговая таблица организаций'!AI386</f>
        <v>0</v>
      </c>
      <c r="AM397" s="49" t="s">
        <v>271</v>
      </c>
      <c r="AN397" s="49">
        <f>'Рейтинговая таблица организаций'!AJ386</f>
        <v>0</v>
      </c>
      <c r="AO397" s="49">
        <f>'Рейтинговая таблица организаций'!AK386</f>
        <v>0</v>
      </c>
      <c r="AP397" s="49" t="s">
        <v>272</v>
      </c>
      <c r="AQ397" s="49">
        <f>'Рейтинговая таблица организаций'!AL386</f>
        <v>0</v>
      </c>
      <c r="AR397" s="49">
        <f>'Рейтинговая таблица организаций'!AM386</f>
        <v>0</v>
      </c>
      <c r="AS397" s="49" t="s">
        <v>273</v>
      </c>
      <c r="AT397" s="49">
        <f>'Рейтинговая таблица организаций'!AR386</f>
        <v>0</v>
      </c>
      <c r="AU397" s="49">
        <f>'Рейтинговая таблица организаций'!AS386</f>
        <v>0</v>
      </c>
      <c r="AV397" s="49" t="s">
        <v>274</v>
      </c>
      <c r="AW397" s="49">
        <f>'Рейтинговая таблица организаций'!AT386</f>
        <v>0</v>
      </c>
      <c r="AX397" s="49">
        <f>'Рейтинговая таблица организаций'!AU386</f>
        <v>0</v>
      </c>
      <c r="AY397" s="49" t="s">
        <v>275</v>
      </c>
      <c r="AZ397" s="49">
        <f>'Рейтинговая таблица организаций'!AV386</f>
        <v>0</v>
      </c>
      <c r="BA397" s="49">
        <f>'Рейтинговая таблица организаций'!AW386</f>
        <v>0</v>
      </c>
    </row>
    <row r="398" spans="1:53" ht="15.75" x14ac:dyDescent="0.25">
      <c r="A398" s="110">
        <f>Лист1!A386</f>
        <v>0</v>
      </c>
      <c r="B398" s="46">
        <f>'для bus.gov.ru'!B387</f>
        <v>0</v>
      </c>
      <c r="C398" s="46">
        <f>'для bus.gov.ru'!C387</f>
        <v>0</v>
      </c>
      <c r="D398" s="46">
        <f>'для bus.gov.ru'!D387</f>
        <v>0</v>
      </c>
      <c r="E398" s="46">
        <f>'для bus.gov.ru'!E387</f>
        <v>0</v>
      </c>
      <c r="F398" s="47" t="s">
        <v>264</v>
      </c>
      <c r="G398" s="48">
        <f>'Рейтинговая таблица организаций'!D387</f>
        <v>0</v>
      </c>
      <c r="H398" s="48">
        <f>'Рейтинговая таблица организаций'!E387</f>
        <v>0</v>
      </c>
      <c r="I398" s="47" t="s">
        <v>265</v>
      </c>
      <c r="J398" s="48">
        <f>'Рейтинговая таблица организаций'!F387</f>
        <v>0</v>
      </c>
      <c r="K398" s="48">
        <f>'Рейтинговая таблица организаций'!G387</f>
        <v>0</v>
      </c>
      <c r="L398" s="49" t="str">
        <f>IF('Рейтинговая таблица организаций'!H387&lt;1,"Отсутствуют или не функционируют дистанционные способы взаимодействия",(IF('Рейтинговая таблица организаций'!H387&lt;4,"В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8" s="49">
        <f>'Рейтинговая таблица организаций'!H387</f>
        <v>0</v>
      </c>
      <c r="N398" s="49">
        <f>IF('Рейтинговая таблица организаций'!H387&lt;1,0,(IF('Рейтинговая таблица организаций'!H387&lt;4,30,100)))</f>
        <v>0</v>
      </c>
      <c r="O398" s="49" t="s">
        <v>266</v>
      </c>
      <c r="P398" s="49">
        <f>'Рейтинговая таблица организаций'!I387</f>
        <v>0</v>
      </c>
      <c r="Q398" s="49">
        <f>'Рейтинговая таблица организаций'!J387</f>
        <v>0</v>
      </c>
      <c r="R398" s="49" t="s">
        <v>267</v>
      </c>
      <c r="S398" s="49">
        <f>'Рейтинговая таблица организаций'!K387</f>
        <v>0</v>
      </c>
      <c r="T398" s="49">
        <f>'Рейтинговая таблица организаций'!L387</f>
        <v>0</v>
      </c>
      <c r="U398" s="49" t="str">
        <f>IF('Рейтинговая таблица организаций'!Q387&lt;1,"Отсутствуют комфортные условия",(IF('Рейтинговая таблица организаций'!Q387&lt;5,"Количество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8" s="49">
        <f>'Рейтинговая таблица организаций'!Q387</f>
        <v>0</v>
      </c>
      <c r="W398" s="49">
        <f>IF('Рейтинговая таблица организаций'!Q387&lt;1,0,(IF('Рейтинговая таблица организаций'!Q387&lt;4,20,100)))</f>
        <v>0</v>
      </c>
      <c r="X398" s="49" t="s">
        <v>268</v>
      </c>
      <c r="Y398" s="49">
        <f>'Рейтинговая таблица организаций'!T387</f>
        <v>0</v>
      </c>
      <c r="Z398" s="49">
        <f>'Рейтинговая таблица организаций'!U387</f>
        <v>0</v>
      </c>
      <c r="AA398" s="49" t="str">
        <f>IF('Рейтинговая таблица организаций'!Z387&lt;1,"Отсутствуют условия доступности для инвалидов",(IF('Рейтинговая таблица организаций'!Z387&lt;5,"Количество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8" s="63">
        <f>'Рейтинговая таблица организаций'!Z387</f>
        <v>0</v>
      </c>
      <c r="AC398" s="49">
        <f>IF('Рейтинговая таблица организаций'!Z387&lt;1,0,(IF('Рейтинговая таблица организаций'!Z387&lt;5,20,100)))</f>
        <v>0</v>
      </c>
      <c r="AD398" s="49" t="str">
        <f>IF('Рейтинговая таблица организаций'!AA387&lt;1,"Отсутствуют условия доступности, позволяющие инвалидам получать услуги наравне с другими",(IF('Рейтинговая таблица организаций'!AA387&lt;5,"Количество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8" s="49">
        <f>'Рейтинговая таблица организаций'!AA387</f>
        <v>0</v>
      </c>
      <c r="AF398" s="49">
        <f>IF('Рейтинговая таблица организаций'!AA387&lt;1,0,(IF('Рейтинговая таблица организаций'!AA387&lt;5,20,100)))</f>
        <v>0</v>
      </c>
      <c r="AG398" s="49" t="s">
        <v>269</v>
      </c>
      <c r="AH398" s="49">
        <f>'Рейтинговая таблица организаций'!AB387</f>
        <v>0</v>
      </c>
      <c r="AI398" s="49">
        <f>'Рейтинговая таблица организаций'!AC387</f>
        <v>0</v>
      </c>
      <c r="AJ398" s="49" t="s">
        <v>270</v>
      </c>
      <c r="AK398" s="49">
        <f>'Рейтинговая таблица организаций'!AH387</f>
        <v>0</v>
      </c>
      <c r="AL398" s="49">
        <f>'Рейтинговая таблица организаций'!AI387</f>
        <v>0</v>
      </c>
      <c r="AM398" s="49" t="s">
        <v>271</v>
      </c>
      <c r="AN398" s="49">
        <f>'Рейтинговая таблица организаций'!AJ387</f>
        <v>0</v>
      </c>
      <c r="AO398" s="49">
        <f>'Рейтинговая таблица организаций'!AK387</f>
        <v>0</v>
      </c>
      <c r="AP398" s="49" t="s">
        <v>272</v>
      </c>
      <c r="AQ398" s="49">
        <f>'Рейтинговая таблица организаций'!AL387</f>
        <v>0</v>
      </c>
      <c r="AR398" s="49">
        <f>'Рейтинговая таблица организаций'!AM387</f>
        <v>0</v>
      </c>
      <c r="AS398" s="49" t="s">
        <v>273</v>
      </c>
      <c r="AT398" s="49">
        <f>'Рейтинговая таблица организаций'!AR387</f>
        <v>0</v>
      </c>
      <c r="AU398" s="49">
        <f>'Рейтинговая таблица организаций'!AS387</f>
        <v>0</v>
      </c>
      <c r="AV398" s="49" t="s">
        <v>274</v>
      </c>
      <c r="AW398" s="49">
        <f>'Рейтинговая таблица организаций'!AT387</f>
        <v>0</v>
      </c>
      <c r="AX398" s="49">
        <f>'Рейтинговая таблица организаций'!AU387</f>
        <v>0</v>
      </c>
      <c r="AY398" s="49" t="s">
        <v>275</v>
      </c>
      <c r="AZ398" s="49">
        <f>'Рейтинговая таблица организаций'!AV387</f>
        <v>0</v>
      </c>
      <c r="BA398" s="49">
        <f>'Рейтинговая таблица организаций'!AW387</f>
        <v>0</v>
      </c>
    </row>
    <row r="399" spans="1:53" ht="15.75" x14ac:dyDescent="0.25">
      <c r="A399" s="110">
        <f>Лист1!A387</f>
        <v>0</v>
      </c>
      <c r="B399" s="46">
        <f>'для bus.gov.ru'!B388</f>
        <v>0</v>
      </c>
      <c r="C399" s="46">
        <f>'для bus.gov.ru'!C388</f>
        <v>0</v>
      </c>
      <c r="D399" s="46">
        <f>'для bus.gov.ru'!D388</f>
        <v>0</v>
      </c>
      <c r="E399" s="46">
        <f>'для bus.gov.ru'!E388</f>
        <v>0</v>
      </c>
      <c r="F399" s="47" t="s">
        <v>264</v>
      </c>
      <c r="G399" s="48">
        <f>'Рейтинговая таблица организаций'!D388</f>
        <v>0</v>
      </c>
      <c r="H399" s="48">
        <f>'Рейтинговая таблица организаций'!E388</f>
        <v>0</v>
      </c>
      <c r="I399" s="47" t="s">
        <v>265</v>
      </c>
      <c r="J399" s="48">
        <f>'Рейтинговая таблица организаций'!F388</f>
        <v>0</v>
      </c>
      <c r="K399" s="48">
        <f>'Рейтинговая таблица организаций'!G388</f>
        <v>0</v>
      </c>
      <c r="L399" s="49" t="str">
        <f>IF('Рейтинговая таблица организаций'!H388&lt;1,"Отсутствуют или не функционируют дистанционные способы взаимодействия",(IF('Рейтинговая таблица организаций'!H388&lt;4,"В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399" s="49">
        <f>'Рейтинговая таблица организаций'!H388</f>
        <v>0</v>
      </c>
      <c r="N399" s="49">
        <f>IF('Рейтинговая таблица организаций'!H388&lt;1,0,(IF('Рейтинговая таблица организаций'!H388&lt;4,30,100)))</f>
        <v>0</v>
      </c>
      <c r="O399" s="49" t="s">
        <v>266</v>
      </c>
      <c r="P399" s="49">
        <f>'Рейтинговая таблица организаций'!I388</f>
        <v>0</v>
      </c>
      <c r="Q399" s="49">
        <f>'Рейтинговая таблица организаций'!J388</f>
        <v>0</v>
      </c>
      <c r="R399" s="49" t="s">
        <v>267</v>
      </c>
      <c r="S399" s="49">
        <f>'Рейтинговая таблица организаций'!K388</f>
        <v>0</v>
      </c>
      <c r="T399" s="49">
        <f>'Рейтинговая таблица организаций'!L388</f>
        <v>0</v>
      </c>
      <c r="U399" s="49" t="str">
        <f>IF('Рейтинговая таблица организаций'!Q388&lt;1,"Отсутствуют комфортные условия",(IF('Рейтинговая таблица организаций'!Q388&lt;5,"Количество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399" s="49">
        <f>'Рейтинговая таблица организаций'!Q388</f>
        <v>0</v>
      </c>
      <c r="W399" s="49">
        <f>IF('Рейтинговая таблица организаций'!Q388&lt;1,0,(IF('Рейтинговая таблица организаций'!Q388&lt;4,20,100)))</f>
        <v>0</v>
      </c>
      <c r="X399" s="49" t="s">
        <v>268</v>
      </c>
      <c r="Y399" s="49">
        <f>'Рейтинговая таблица организаций'!T388</f>
        <v>0</v>
      </c>
      <c r="Z399" s="49">
        <f>'Рейтинговая таблица организаций'!U388</f>
        <v>0</v>
      </c>
      <c r="AA399" s="49" t="str">
        <f>IF('Рейтинговая таблица организаций'!Z388&lt;1,"Отсутствуют условия доступности для инвалидов",(IF('Рейтинговая таблица организаций'!Z388&lt;5,"Количество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399" s="63">
        <f>'Рейтинговая таблица организаций'!Z388</f>
        <v>0</v>
      </c>
      <c r="AC399" s="49">
        <f>IF('Рейтинговая таблица организаций'!Z388&lt;1,0,(IF('Рейтинговая таблица организаций'!Z388&lt;5,20,100)))</f>
        <v>0</v>
      </c>
      <c r="AD399" s="49" t="str">
        <f>IF('Рейтинговая таблица организаций'!AA388&lt;1,"Отсутствуют условия доступности, позволяющие инвалидам получать услуги наравне с другими",(IF('Рейтинговая таблица организаций'!AA388&lt;5,"Количество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399" s="49">
        <f>'Рейтинговая таблица организаций'!AA388</f>
        <v>0</v>
      </c>
      <c r="AF399" s="49">
        <f>IF('Рейтинговая таблица организаций'!AA388&lt;1,0,(IF('Рейтинговая таблица организаций'!AA388&lt;5,20,100)))</f>
        <v>0</v>
      </c>
      <c r="AG399" s="49" t="s">
        <v>269</v>
      </c>
      <c r="AH399" s="49">
        <f>'Рейтинговая таблица организаций'!AB388</f>
        <v>0</v>
      </c>
      <c r="AI399" s="49">
        <f>'Рейтинговая таблица организаций'!AC388</f>
        <v>0</v>
      </c>
      <c r="AJ399" s="49" t="s">
        <v>270</v>
      </c>
      <c r="AK399" s="49">
        <f>'Рейтинговая таблица организаций'!AH388</f>
        <v>0</v>
      </c>
      <c r="AL399" s="49">
        <f>'Рейтинговая таблица организаций'!AI388</f>
        <v>0</v>
      </c>
      <c r="AM399" s="49" t="s">
        <v>271</v>
      </c>
      <c r="AN399" s="49">
        <f>'Рейтинговая таблица организаций'!AJ388</f>
        <v>0</v>
      </c>
      <c r="AO399" s="49">
        <f>'Рейтинговая таблица организаций'!AK388</f>
        <v>0</v>
      </c>
      <c r="AP399" s="49" t="s">
        <v>272</v>
      </c>
      <c r="AQ399" s="49">
        <f>'Рейтинговая таблица организаций'!AL388</f>
        <v>0</v>
      </c>
      <c r="AR399" s="49">
        <f>'Рейтинговая таблица организаций'!AM388</f>
        <v>0</v>
      </c>
      <c r="AS399" s="49" t="s">
        <v>273</v>
      </c>
      <c r="AT399" s="49">
        <f>'Рейтинговая таблица организаций'!AR388</f>
        <v>0</v>
      </c>
      <c r="AU399" s="49">
        <f>'Рейтинговая таблица организаций'!AS388</f>
        <v>0</v>
      </c>
      <c r="AV399" s="49" t="s">
        <v>274</v>
      </c>
      <c r="AW399" s="49">
        <f>'Рейтинговая таблица организаций'!AT388</f>
        <v>0</v>
      </c>
      <c r="AX399" s="49">
        <f>'Рейтинговая таблица организаций'!AU388</f>
        <v>0</v>
      </c>
      <c r="AY399" s="49" t="s">
        <v>275</v>
      </c>
      <c r="AZ399" s="49">
        <f>'Рейтинговая таблица организаций'!AV388</f>
        <v>0</v>
      </c>
      <c r="BA399" s="49">
        <f>'Рейтинговая таблица организаций'!AW388</f>
        <v>0</v>
      </c>
    </row>
    <row r="400" spans="1:53" ht="15.75" x14ac:dyDescent="0.25">
      <c r="A400" s="110">
        <f>Лист1!A388</f>
        <v>0</v>
      </c>
      <c r="B400" s="46">
        <f>'для bus.gov.ru'!B389</f>
        <v>0</v>
      </c>
      <c r="C400" s="46">
        <f>'для bus.gov.ru'!C389</f>
        <v>0</v>
      </c>
      <c r="D400" s="46">
        <f>'для bus.gov.ru'!D389</f>
        <v>0</v>
      </c>
      <c r="E400" s="46">
        <f>'для bus.gov.ru'!E389</f>
        <v>0</v>
      </c>
      <c r="F400" s="47" t="s">
        <v>264</v>
      </c>
      <c r="G400" s="48">
        <f>'Рейтинговая таблица организаций'!D389</f>
        <v>0</v>
      </c>
      <c r="H400" s="48">
        <f>'Рейтинговая таблица организаций'!E389</f>
        <v>0</v>
      </c>
      <c r="I400" s="47" t="s">
        <v>265</v>
      </c>
      <c r="J400" s="48">
        <f>'Рейтинговая таблица организаций'!F389</f>
        <v>0</v>
      </c>
      <c r="K400" s="48">
        <f>'Рейтинговая таблица организаций'!G389</f>
        <v>0</v>
      </c>
      <c r="L400" s="49" t="str">
        <f>IF('Рейтинговая таблица организаций'!H389&lt;1,"Отсутствуют или не функционируют дистанционные способы взаимодействия",(IF('Рейтинговая таблица организаций'!H389&lt;4,"В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0" s="49">
        <f>'Рейтинговая таблица организаций'!H389</f>
        <v>0</v>
      </c>
      <c r="N400" s="49">
        <f>IF('Рейтинговая таблица организаций'!H389&lt;1,0,(IF('Рейтинговая таблица организаций'!H389&lt;4,30,100)))</f>
        <v>0</v>
      </c>
      <c r="O400" s="49" t="s">
        <v>266</v>
      </c>
      <c r="P400" s="49">
        <f>'Рейтинговая таблица организаций'!I389</f>
        <v>0</v>
      </c>
      <c r="Q400" s="49">
        <f>'Рейтинговая таблица организаций'!J389</f>
        <v>0</v>
      </c>
      <c r="R400" s="49" t="s">
        <v>267</v>
      </c>
      <c r="S400" s="49">
        <f>'Рейтинговая таблица организаций'!K389</f>
        <v>0</v>
      </c>
      <c r="T400" s="49">
        <f>'Рейтинговая таблица организаций'!L389</f>
        <v>0</v>
      </c>
      <c r="U400" s="49" t="str">
        <f>IF('Рейтинговая таблица организаций'!Q389&lt;1,"Отсутствуют комфортные условия",(IF('Рейтинговая таблица организаций'!Q389&lt;5,"Количество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0" s="49">
        <f>'Рейтинговая таблица организаций'!Q389</f>
        <v>0</v>
      </c>
      <c r="W400" s="49">
        <f>IF('Рейтинговая таблица организаций'!Q389&lt;1,0,(IF('Рейтинговая таблица организаций'!Q389&lt;4,20,100)))</f>
        <v>0</v>
      </c>
      <c r="X400" s="49" t="s">
        <v>268</v>
      </c>
      <c r="Y400" s="49">
        <f>'Рейтинговая таблица организаций'!T389</f>
        <v>0</v>
      </c>
      <c r="Z400" s="49">
        <f>'Рейтинговая таблица организаций'!U389</f>
        <v>0</v>
      </c>
      <c r="AA400" s="49" t="str">
        <f>IF('Рейтинговая таблица организаций'!Z389&lt;1,"Отсутствуют условия доступности для инвалидов",(IF('Рейтинговая таблица организаций'!Z389&lt;5,"Количество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0" s="63">
        <f>'Рейтинговая таблица организаций'!Z389</f>
        <v>0</v>
      </c>
      <c r="AC400" s="49">
        <f>IF('Рейтинговая таблица организаций'!Z389&lt;1,0,(IF('Рейтинговая таблица организаций'!Z389&lt;5,20,100)))</f>
        <v>0</v>
      </c>
      <c r="AD400" s="49" t="str">
        <f>IF('Рейтинговая таблица организаций'!AA389&lt;1,"Отсутствуют условия доступности, позволяющие инвалидам получать услуги наравне с другими",(IF('Рейтинговая таблица организаций'!AA389&lt;5,"Количество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0" s="49">
        <f>'Рейтинговая таблица организаций'!AA389</f>
        <v>0</v>
      </c>
      <c r="AF400" s="49">
        <f>IF('Рейтинговая таблица организаций'!AA389&lt;1,0,(IF('Рейтинговая таблица организаций'!AA389&lt;5,20,100)))</f>
        <v>0</v>
      </c>
      <c r="AG400" s="49" t="s">
        <v>269</v>
      </c>
      <c r="AH400" s="49">
        <f>'Рейтинговая таблица организаций'!AB389</f>
        <v>0</v>
      </c>
      <c r="AI400" s="49">
        <f>'Рейтинговая таблица организаций'!AC389</f>
        <v>0</v>
      </c>
      <c r="AJ400" s="49" t="s">
        <v>270</v>
      </c>
      <c r="AK400" s="49">
        <f>'Рейтинговая таблица организаций'!AH389</f>
        <v>0</v>
      </c>
      <c r="AL400" s="49">
        <f>'Рейтинговая таблица организаций'!AI389</f>
        <v>0</v>
      </c>
      <c r="AM400" s="49" t="s">
        <v>271</v>
      </c>
      <c r="AN400" s="49">
        <f>'Рейтинговая таблица организаций'!AJ389</f>
        <v>0</v>
      </c>
      <c r="AO400" s="49">
        <f>'Рейтинговая таблица организаций'!AK389</f>
        <v>0</v>
      </c>
      <c r="AP400" s="49" t="s">
        <v>272</v>
      </c>
      <c r="AQ400" s="49">
        <f>'Рейтинговая таблица организаций'!AL389</f>
        <v>0</v>
      </c>
      <c r="AR400" s="49">
        <f>'Рейтинговая таблица организаций'!AM389</f>
        <v>0</v>
      </c>
      <c r="AS400" s="49" t="s">
        <v>273</v>
      </c>
      <c r="AT400" s="49">
        <f>'Рейтинговая таблица организаций'!AR389</f>
        <v>0</v>
      </c>
      <c r="AU400" s="49">
        <f>'Рейтинговая таблица организаций'!AS389</f>
        <v>0</v>
      </c>
      <c r="AV400" s="49" t="s">
        <v>274</v>
      </c>
      <c r="AW400" s="49">
        <f>'Рейтинговая таблица организаций'!AT389</f>
        <v>0</v>
      </c>
      <c r="AX400" s="49">
        <f>'Рейтинговая таблица организаций'!AU389</f>
        <v>0</v>
      </c>
      <c r="AY400" s="49" t="s">
        <v>275</v>
      </c>
      <c r="AZ400" s="49">
        <f>'Рейтинговая таблица организаций'!AV389</f>
        <v>0</v>
      </c>
      <c r="BA400" s="49">
        <f>'Рейтинговая таблица организаций'!AW389</f>
        <v>0</v>
      </c>
    </row>
    <row r="401" spans="1:53" ht="15.75" x14ac:dyDescent="0.25">
      <c r="A401" s="110">
        <f>Лист1!A389</f>
        <v>0</v>
      </c>
      <c r="B401" s="46">
        <f>'для bus.gov.ru'!B390</f>
        <v>0</v>
      </c>
      <c r="C401" s="46">
        <f>'для bus.gov.ru'!C390</f>
        <v>0</v>
      </c>
      <c r="D401" s="46">
        <f>'для bus.gov.ru'!D390</f>
        <v>0</v>
      </c>
      <c r="E401" s="46">
        <f>'для bus.gov.ru'!E390</f>
        <v>0</v>
      </c>
      <c r="F401" s="47" t="s">
        <v>264</v>
      </c>
      <c r="G401" s="48">
        <f>'Рейтинговая таблица организаций'!D390</f>
        <v>0</v>
      </c>
      <c r="H401" s="48">
        <f>'Рейтинговая таблица организаций'!E390</f>
        <v>0</v>
      </c>
      <c r="I401" s="47" t="s">
        <v>265</v>
      </c>
      <c r="J401" s="48">
        <f>'Рейтинговая таблица организаций'!F390</f>
        <v>0</v>
      </c>
      <c r="K401" s="48">
        <f>'Рейтинговая таблица организаций'!G390</f>
        <v>0</v>
      </c>
      <c r="L401" s="49" t="str">
        <f>IF('Рейтинговая таблица организаций'!H390&lt;1,"Отсутствуют или не функционируют дистанционные способы взаимодействия",(IF('Рейтинговая таблица организаций'!H390&lt;4,"В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1" s="49">
        <f>'Рейтинговая таблица организаций'!H390</f>
        <v>0</v>
      </c>
      <c r="N401" s="49">
        <f>IF('Рейтинговая таблица организаций'!H390&lt;1,0,(IF('Рейтинговая таблица организаций'!H390&lt;4,30,100)))</f>
        <v>0</v>
      </c>
      <c r="O401" s="49" t="s">
        <v>266</v>
      </c>
      <c r="P401" s="49">
        <f>'Рейтинговая таблица организаций'!I390</f>
        <v>0</v>
      </c>
      <c r="Q401" s="49">
        <f>'Рейтинговая таблица организаций'!J390</f>
        <v>0</v>
      </c>
      <c r="R401" s="49" t="s">
        <v>267</v>
      </c>
      <c r="S401" s="49">
        <f>'Рейтинговая таблица организаций'!K390</f>
        <v>0</v>
      </c>
      <c r="T401" s="49">
        <f>'Рейтинговая таблица организаций'!L390</f>
        <v>0</v>
      </c>
      <c r="U401" s="49" t="str">
        <f>IF('Рейтинговая таблица организаций'!Q390&lt;1,"Отсутствуют комфортные условия",(IF('Рейтинговая таблица организаций'!Q390&lt;5,"Количество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1" s="49">
        <f>'Рейтинговая таблица организаций'!Q390</f>
        <v>0</v>
      </c>
      <c r="W401" s="49">
        <f>IF('Рейтинговая таблица организаций'!Q390&lt;1,0,(IF('Рейтинговая таблица организаций'!Q390&lt;4,20,100)))</f>
        <v>0</v>
      </c>
      <c r="X401" s="49" t="s">
        <v>268</v>
      </c>
      <c r="Y401" s="49">
        <f>'Рейтинговая таблица организаций'!T390</f>
        <v>0</v>
      </c>
      <c r="Z401" s="49">
        <f>'Рейтинговая таблица организаций'!U390</f>
        <v>0</v>
      </c>
      <c r="AA401" s="49" t="str">
        <f>IF('Рейтинговая таблица организаций'!Z390&lt;1,"Отсутствуют условия доступности для инвалидов",(IF('Рейтинговая таблица организаций'!Z390&lt;5,"Количество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1" s="63">
        <f>'Рейтинговая таблица организаций'!Z390</f>
        <v>0</v>
      </c>
      <c r="AC401" s="49">
        <f>IF('Рейтинговая таблица организаций'!Z390&lt;1,0,(IF('Рейтинговая таблица организаций'!Z390&lt;5,20,100)))</f>
        <v>0</v>
      </c>
      <c r="AD401" s="49" t="str">
        <f>IF('Рейтинговая таблица организаций'!AA390&lt;1,"Отсутствуют условия доступности, позволяющие инвалидам получать услуги наравне с другими",(IF('Рейтинговая таблица организаций'!AA390&lt;5,"Количество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1" s="49">
        <f>'Рейтинговая таблица организаций'!AA390</f>
        <v>0</v>
      </c>
      <c r="AF401" s="49">
        <f>IF('Рейтинговая таблица организаций'!AA390&lt;1,0,(IF('Рейтинговая таблица организаций'!AA390&lt;5,20,100)))</f>
        <v>0</v>
      </c>
      <c r="AG401" s="49" t="s">
        <v>269</v>
      </c>
      <c r="AH401" s="49">
        <f>'Рейтинговая таблица организаций'!AB390</f>
        <v>0</v>
      </c>
      <c r="AI401" s="49">
        <f>'Рейтинговая таблица организаций'!AC390</f>
        <v>0</v>
      </c>
      <c r="AJ401" s="49" t="s">
        <v>270</v>
      </c>
      <c r="AK401" s="49">
        <f>'Рейтинговая таблица организаций'!AH390</f>
        <v>0</v>
      </c>
      <c r="AL401" s="49">
        <f>'Рейтинговая таблица организаций'!AI390</f>
        <v>0</v>
      </c>
      <c r="AM401" s="49" t="s">
        <v>271</v>
      </c>
      <c r="AN401" s="49">
        <f>'Рейтинговая таблица организаций'!AJ390</f>
        <v>0</v>
      </c>
      <c r="AO401" s="49">
        <f>'Рейтинговая таблица организаций'!AK390</f>
        <v>0</v>
      </c>
      <c r="AP401" s="49" t="s">
        <v>272</v>
      </c>
      <c r="AQ401" s="49">
        <f>'Рейтинговая таблица организаций'!AL390</f>
        <v>0</v>
      </c>
      <c r="AR401" s="49">
        <f>'Рейтинговая таблица организаций'!AM390</f>
        <v>0</v>
      </c>
      <c r="AS401" s="49" t="s">
        <v>273</v>
      </c>
      <c r="AT401" s="49">
        <f>'Рейтинговая таблица организаций'!AR390</f>
        <v>0</v>
      </c>
      <c r="AU401" s="49">
        <f>'Рейтинговая таблица организаций'!AS390</f>
        <v>0</v>
      </c>
      <c r="AV401" s="49" t="s">
        <v>274</v>
      </c>
      <c r="AW401" s="49">
        <f>'Рейтинговая таблица организаций'!AT390</f>
        <v>0</v>
      </c>
      <c r="AX401" s="49">
        <f>'Рейтинговая таблица организаций'!AU390</f>
        <v>0</v>
      </c>
      <c r="AY401" s="49" t="s">
        <v>275</v>
      </c>
      <c r="AZ401" s="49">
        <f>'Рейтинговая таблица организаций'!AV390</f>
        <v>0</v>
      </c>
      <c r="BA401" s="49">
        <f>'Рейтинговая таблица организаций'!AW390</f>
        <v>0</v>
      </c>
    </row>
    <row r="402" spans="1:53" ht="15.75" x14ac:dyDescent="0.25">
      <c r="A402" s="110">
        <f>Лист1!A390</f>
        <v>0</v>
      </c>
      <c r="B402" s="46">
        <f>'для bus.gov.ru'!B391</f>
        <v>0</v>
      </c>
      <c r="C402" s="46">
        <f>'для bus.gov.ru'!C391</f>
        <v>0</v>
      </c>
      <c r="D402" s="46">
        <f>'для bus.gov.ru'!D391</f>
        <v>0</v>
      </c>
      <c r="E402" s="46">
        <f>'для bus.gov.ru'!E391</f>
        <v>0</v>
      </c>
      <c r="F402" s="47" t="s">
        <v>264</v>
      </c>
      <c r="G402" s="48">
        <f>'Рейтинговая таблица организаций'!D391</f>
        <v>0</v>
      </c>
      <c r="H402" s="48">
        <f>'Рейтинговая таблица организаций'!E391</f>
        <v>0</v>
      </c>
      <c r="I402" s="47" t="s">
        <v>265</v>
      </c>
      <c r="J402" s="48">
        <f>'Рейтинговая таблица организаций'!F391</f>
        <v>0</v>
      </c>
      <c r="K402" s="48">
        <f>'Рейтинговая таблица организаций'!G391</f>
        <v>0</v>
      </c>
      <c r="L402" s="49" t="str">
        <f>IF('Рейтинговая таблица организаций'!H391&lt;1,"Отсутствуют или не функционируют дистанционные способы взаимодействия",(IF('Рейтинговая таблица организаций'!H391&lt;4,"В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2" s="49">
        <f>'Рейтинговая таблица организаций'!H391</f>
        <v>0</v>
      </c>
      <c r="N402" s="49">
        <f>IF('Рейтинговая таблица организаций'!H391&lt;1,0,(IF('Рейтинговая таблица организаций'!H391&lt;4,30,100)))</f>
        <v>0</v>
      </c>
      <c r="O402" s="49" t="s">
        <v>266</v>
      </c>
      <c r="P402" s="49">
        <f>'Рейтинговая таблица организаций'!I391</f>
        <v>0</v>
      </c>
      <c r="Q402" s="49">
        <f>'Рейтинговая таблица организаций'!J391</f>
        <v>0</v>
      </c>
      <c r="R402" s="49" t="s">
        <v>267</v>
      </c>
      <c r="S402" s="49">
        <f>'Рейтинговая таблица организаций'!K391</f>
        <v>0</v>
      </c>
      <c r="T402" s="49">
        <f>'Рейтинговая таблица организаций'!L391</f>
        <v>0</v>
      </c>
      <c r="U402" s="49" t="str">
        <f>IF('Рейтинговая таблица организаций'!Q391&lt;1,"Отсутствуют комфортные условия",(IF('Рейтинговая таблица организаций'!Q391&lt;5,"Количество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2" s="49">
        <f>'Рейтинговая таблица организаций'!Q391</f>
        <v>0</v>
      </c>
      <c r="W402" s="49">
        <f>IF('Рейтинговая таблица организаций'!Q391&lt;1,0,(IF('Рейтинговая таблица организаций'!Q391&lt;4,20,100)))</f>
        <v>0</v>
      </c>
      <c r="X402" s="49" t="s">
        <v>268</v>
      </c>
      <c r="Y402" s="49">
        <f>'Рейтинговая таблица организаций'!T391</f>
        <v>0</v>
      </c>
      <c r="Z402" s="49">
        <f>'Рейтинговая таблица организаций'!U391</f>
        <v>0</v>
      </c>
      <c r="AA402" s="49" t="str">
        <f>IF('Рейтинговая таблица организаций'!Z391&lt;1,"Отсутствуют условия доступности для инвалидов",(IF('Рейтинговая таблица организаций'!Z391&lt;5,"Количество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2" s="63">
        <f>'Рейтинговая таблица организаций'!Z391</f>
        <v>0</v>
      </c>
      <c r="AC402" s="49">
        <f>IF('Рейтинговая таблица организаций'!Z391&lt;1,0,(IF('Рейтинговая таблица организаций'!Z391&lt;5,20,100)))</f>
        <v>0</v>
      </c>
      <c r="AD402" s="49" t="str">
        <f>IF('Рейтинговая таблица организаций'!AA391&lt;1,"Отсутствуют условия доступности, позволяющие инвалидам получать услуги наравне с другими",(IF('Рейтинговая таблица организаций'!AA391&lt;5,"Количество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2" s="49">
        <f>'Рейтинговая таблица организаций'!AA391</f>
        <v>0</v>
      </c>
      <c r="AF402" s="49">
        <f>IF('Рейтинговая таблица организаций'!AA391&lt;1,0,(IF('Рейтинговая таблица организаций'!AA391&lt;5,20,100)))</f>
        <v>0</v>
      </c>
      <c r="AG402" s="49" t="s">
        <v>269</v>
      </c>
      <c r="AH402" s="49">
        <f>'Рейтинговая таблица организаций'!AB391</f>
        <v>0</v>
      </c>
      <c r="AI402" s="49">
        <f>'Рейтинговая таблица организаций'!AC391</f>
        <v>0</v>
      </c>
      <c r="AJ402" s="49" t="s">
        <v>270</v>
      </c>
      <c r="AK402" s="49">
        <f>'Рейтинговая таблица организаций'!AH391</f>
        <v>0</v>
      </c>
      <c r="AL402" s="49">
        <f>'Рейтинговая таблица организаций'!AI391</f>
        <v>0</v>
      </c>
      <c r="AM402" s="49" t="s">
        <v>271</v>
      </c>
      <c r="AN402" s="49">
        <f>'Рейтинговая таблица организаций'!AJ391</f>
        <v>0</v>
      </c>
      <c r="AO402" s="49">
        <f>'Рейтинговая таблица организаций'!AK391</f>
        <v>0</v>
      </c>
      <c r="AP402" s="49" t="s">
        <v>272</v>
      </c>
      <c r="AQ402" s="49">
        <f>'Рейтинговая таблица организаций'!AL391</f>
        <v>0</v>
      </c>
      <c r="AR402" s="49">
        <f>'Рейтинговая таблица организаций'!AM391</f>
        <v>0</v>
      </c>
      <c r="AS402" s="49" t="s">
        <v>273</v>
      </c>
      <c r="AT402" s="49">
        <f>'Рейтинговая таблица организаций'!AR391</f>
        <v>0</v>
      </c>
      <c r="AU402" s="49">
        <f>'Рейтинговая таблица организаций'!AS391</f>
        <v>0</v>
      </c>
      <c r="AV402" s="49" t="s">
        <v>274</v>
      </c>
      <c r="AW402" s="49">
        <f>'Рейтинговая таблица организаций'!AT391</f>
        <v>0</v>
      </c>
      <c r="AX402" s="49">
        <f>'Рейтинговая таблица организаций'!AU391</f>
        <v>0</v>
      </c>
      <c r="AY402" s="49" t="s">
        <v>275</v>
      </c>
      <c r="AZ402" s="49">
        <f>'Рейтинговая таблица организаций'!AV391</f>
        <v>0</v>
      </c>
      <c r="BA402" s="49">
        <f>'Рейтинговая таблица организаций'!AW391</f>
        <v>0</v>
      </c>
    </row>
    <row r="403" spans="1:53" ht="15.75" x14ac:dyDescent="0.25">
      <c r="A403" s="110">
        <f>Лист1!A391</f>
        <v>0</v>
      </c>
      <c r="B403" s="46">
        <f>'для bus.gov.ru'!B392</f>
        <v>0</v>
      </c>
      <c r="C403" s="46">
        <f>'для bus.gov.ru'!C392</f>
        <v>0</v>
      </c>
      <c r="D403" s="46">
        <f>'для bus.gov.ru'!D392</f>
        <v>0</v>
      </c>
      <c r="E403" s="46">
        <f>'для bus.gov.ru'!E392</f>
        <v>0</v>
      </c>
      <c r="F403" s="47" t="s">
        <v>264</v>
      </c>
      <c r="G403" s="48">
        <f>'Рейтинговая таблица организаций'!D392</f>
        <v>0</v>
      </c>
      <c r="H403" s="48">
        <f>'Рейтинговая таблица организаций'!E392</f>
        <v>0</v>
      </c>
      <c r="I403" s="47" t="s">
        <v>265</v>
      </c>
      <c r="J403" s="48">
        <f>'Рейтинговая таблица организаций'!F392</f>
        <v>0</v>
      </c>
      <c r="K403" s="48">
        <f>'Рейтинговая таблица организаций'!G392</f>
        <v>0</v>
      </c>
      <c r="L403" s="49" t="str">
        <f>IF('Рейтинговая таблица организаций'!H392&lt;1,"Отсутствуют или не функционируют дистанционные способы взаимодействия",(IF('Рейтинговая таблица организаций'!H392&lt;4,"В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3" s="49">
        <f>'Рейтинговая таблица организаций'!H392</f>
        <v>0</v>
      </c>
      <c r="N403" s="49">
        <f>IF('Рейтинговая таблица организаций'!H392&lt;1,0,(IF('Рейтинговая таблица организаций'!H392&lt;4,30,100)))</f>
        <v>0</v>
      </c>
      <c r="O403" s="49" t="s">
        <v>266</v>
      </c>
      <c r="P403" s="49">
        <f>'Рейтинговая таблица организаций'!I392</f>
        <v>0</v>
      </c>
      <c r="Q403" s="49">
        <f>'Рейтинговая таблица организаций'!J392</f>
        <v>0</v>
      </c>
      <c r="R403" s="49" t="s">
        <v>267</v>
      </c>
      <c r="S403" s="49">
        <f>'Рейтинговая таблица организаций'!K392</f>
        <v>0</v>
      </c>
      <c r="T403" s="49">
        <f>'Рейтинговая таблица организаций'!L392</f>
        <v>0</v>
      </c>
      <c r="U403" s="49" t="str">
        <f>IF('Рейтинговая таблица организаций'!Q392&lt;1,"Отсутствуют комфортные условия",(IF('Рейтинговая таблица организаций'!Q392&lt;5,"Количество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3" s="49">
        <f>'Рейтинговая таблица организаций'!Q392</f>
        <v>0</v>
      </c>
      <c r="W403" s="49">
        <f>IF('Рейтинговая таблица организаций'!Q392&lt;1,0,(IF('Рейтинговая таблица организаций'!Q392&lt;4,20,100)))</f>
        <v>0</v>
      </c>
      <c r="X403" s="49" t="s">
        <v>268</v>
      </c>
      <c r="Y403" s="49">
        <f>'Рейтинговая таблица организаций'!T392</f>
        <v>0</v>
      </c>
      <c r="Z403" s="49">
        <f>'Рейтинговая таблица организаций'!U392</f>
        <v>0</v>
      </c>
      <c r="AA403" s="49" t="str">
        <f>IF('Рейтинговая таблица организаций'!Z392&lt;1,"Отсутствуют условия доступности для инвалидов",(IF('Рейтинговая таблица организаций'!Z392&lt;5,"Количество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3" s="63">
        <f>'Рейтинговая таблица организаций'!Z392</f>
        <v>0</v>
      </c>
      <c r="AC403" s="49">
        <f>IF('Рейтинговая таблица организаций'!Z392&lt;1,0,(IF('Рейтинговая таблица организаций'!Z392&lt;5,20,100)))</f>
        <v>0</v>
      </c>
      <c r="AD403" s="49" t="str">
        <f>IF('Рейтинговая таблица организаций'!AA392&lt;1,"Отсутствуют условия доступности, позволяющие инвалидам получать услуги наравне с другими",(IF('Рейтинговая таблица организаций'!AA392&lt;5,"Количество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3" s="49">
        <f>'Рейтинговая таблица организаций'!AA392</f>
        <v>0</v>
      </c>
      <c r="AF403" s="49">
        <f>IF('Рейтинговая таблица организаций'!AA392&lt;1,0,(IF('Рейтинговая таблица организаций'!AA392&lt;5,20,100)))</f>
        <v>0</v>
      </c>
      <c r="AG403" s="49" t="s">
        <v>269</v>
      </c>
      <c r="AH403" s="49">
        <f>'Рейтинговая таблица организаций'!AB392</f>
        <v>0</v>
      </c>
      <c r="AI403" s="49">
        <f>'Рейтинговая таблица организаций'!AC392</f>
        <v>0</v>
      </c>
      <c r="AJ403" s="49" t="s">
        <v>270</v>
      </c>
      <c r="AK403" s="49">
        <f>'Рейтинговая таблица организаций'!AH392</f>
        <v>0</v>
      </c>
      <c r="AL403" s="49">
        <f>'Рейтинговая таблица организаций'!AI392</f>
        <v>0</v>
      </c>
      <c r="AM403" s="49" t="s">
        <v>271</v>
      </c>
      <c r="AN403" s="49">
        <f>'Рейтинговая таблица организаций'!AJ392</f>
        <v>0</v>
      </c>
      <c r="AO403" s="49">
        <f>'Рейтинговая таблица организаций'!AK392</f>
        <v>0</v>
      </c>
      <c r="AP403" s="49" t="s">
        <v>272</v>
      </c>
      <c r="AQ403" s="49">
        <f>'Рейтинговая таблица организаций'!AL392</f>
        <v>0</v>
      </c>
      <c r="AR403" s="49">
        <f>'Рейтинговая таблица организаций'!AM392</f>
        <v>0</v>
      </c>
      <c r="AS403" s="49" t="s">
        <v>273</v>
      </c>
      <c r="AT403" s="49">
        <f>'Рейтинговая таблица организаций'!AR392</f>
        <v>0</v>
      </c>
      <c r="AU403" s="49">
        <f>'Рейтинговая таблица организаций'!AS392</f>
        <v>0</v>
      </c>
      <c r="AV403" s="49" t="s">
        <v>274</v>
      </c>
      <c r="AW403" s="49">
        <f>'Рейтинговая таблица организаций'!AT392</f>
        <v>0</v>
      </c>
      <c r="AX403" s="49">
        <f>'Рейтинговая таблица организаций'!AU392</f>
        <v>0</v>
      </c>
      <c r="AY403" s="49" t="s">
        <v>275</v>
      </c>
      <c r="AZ403" s="49">
        <f>'Рейтинговая таблица организаций'!AV392</f>
        <v>0</v>
      </c>
      <c r="BA403" s="49">
        <f>'Рейтинговая таблица организаций'!AW392</f>
        <v>0</v>
      </c>
    </row>
    <row r="404" spans="1:53" ht="15.75" x14ac:dyDescent="0.25">
      <c r="A404" s="110">
        <f>Лист1!A392</f>
        <v>0</v>
      </c>
      <c r="B404" s="46">
        <f>'для bus.gov.ru'!B393</f>
        <v>0</v>
      </c>
      <c r="C404" s="46">
        <f>'для bus.gov.ru'!C393</f>
        <v>0</v>
      </c>
      <c r="D404" s="46">
        <f>'для bus.gov.ru'!D393</f>
        <v>0</v>
      </c>
      <c r="E404" s="46">
        <f>'для bus.gov.ru'!E393</f>
        <v>0</v>
      </c>
      <c r="F404" s="47" t="s">
        <v>264</v>
      </c>
      <c r="G404" s="48">
        <f>'Рейтинговая таблица организаций'!D393</f>
        <v>0</v>
      </c>
      <c r="H404" s="48">
        <f>'Рейтинговая таблица организаций'!E393</f>
        <v>0</v>
      </c>
      <c r="I404" s="47" t="s">
        <v>265</v>
      </c>
      <c r="J404" s="48">
        <f>'Рейтинговая таблица организаций'!F393</f>
        <v>0</v>
      </c>
      <c r="K404" s="48">
        <f>'Рейтинговая таблица организаций'!G393</f>
        <v>0</v>
      </c>
      <c r="L404" s="49" t="str">
        <f>IF('Рейтинговая таблица организаций'!H393&lt;1,"Отсутствуют или не функционируют дистанционные способы взаимодействия",(IF('Рейтинговая таблица организаций'!H393&lt;4,"В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4" s="49">
        <f>'Рейтинговая таблица организаций'!H393</f>
        <v>0</v>
      </c>
      <c r="N404" s="49">
        <f>IF('Рейтинговая таблица организаций'!H393&lt;1,0,(IF('Рейтинговая таблица организаций'!H393&lt;4,30,100)))</f>
        <v>0</v>
      </c>
      <c r="O404" s="49" t="s">
        <v>266</v>
      </c>
      <c r="P404" s="49">
        <f>'Рейтинговая таблица организаций'!I393</f>
        <v>0</v>
      </c>
      <c r="Q404" s="49">
        <f>'Рейтинговая таблица организаций'!J393</f>
        <v>0</v>
      </c>
      <c r="R404" s="49" t="s">
        <v>267</v>
      </c>
      <c r="S404" s="49">
        <f>'Рейтинговая таблица организаций'!K393</f>
        <v>0</v>
      </c>
      <c r="T404" s="49">
        <f>'Рейтинговая таблица организаций'!L393</f>
        <v>0</v>
      </c>
      <c r="U404" s="49" t="str">
        <f>IF('Рейтинговая таблица организаций'!Q393&lt;1,"Отсутствуют комфортные условия",(IF('Рейтинговая таблица организаций'!Q393&lt;5,"Количество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4" s="49">
        <f>'Рейтинговая таблица организаций'!Q393</f>
        <v>0</v>
      </c>
      <c r="W404" s="49">
        <f>IF('Рейтинговая таблица организаций'!Q393&lt;1,0,(IF('Рейтинговая таблица организаций'!Q393&lt;4,20,100)))</f>
        <v>0</v>
      </c>
      <c r="X404" s="49" t="s">
        <v>268</v>
      </c>
      <c r="Y404" s="49">
        <f>'Рейтинговая таблица организаций'!T393</f>
        <v>0</v>
      </c>
      <c r="Z404" s="49">
        <f>'Рейтинговая таблица организаций'!U393</f>
        <v>0</v>
      </c>
      <c r="AA404" s="49" t="str">
        <f>IF('Рейтинговая таблица организаций'!Z393&lt;1,"Отсутствуют условия доступности для инвалидов",(IF('Рейтинговая таблица организаций'!Z393&lt;5,"Количество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4" s="63">
        <f>'Рейтинговая таблица организаций'!Z393</f>
        <v>0</v>
      </c>
      <c r="AC404" s="49">
        <f>IF('Рейтинговая таблица организаций'!Z393&lt;1,0,(IF('Рейтинговая таблица организаций'!Z393&lt;5,20,100)))</f>
        <v>0</v>
      </c>
      <c r="AD404" s="49" t="str">
        <f>IF('Рейтинговая таблица организаций'!AA393&lt;1,"Отсутствуют условия доступности, позволяющие инвалидам получать услуги наравне с другими",(IF('Рейтинговая таблица организаций'!AA393&lt;5,"Количество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4" s="49">
        <f>'Рейтинговая таблица организаций'!AA393</f>
        <v>0</v>
      </c>
      <c r="AF404" s="49">
        <f>IF('Рейтинговая таблица организаций'!AA393&lt;1,0,(IF('Рейтинговая таблица организаций'!AA393&lt;5,20,100)))</f>
        <v>0</v>
      </c>
      <c r="AG404" s="49" t="s">
        <v>269</v>
      </c>
      <c r="AH404" s="49">
        <f>'Рейтинговая таблица организаций'!AB393</f>
        <v>0</v>
      </c>
      <c r="AI404" s="49">
        <f>'Рейтинговая таблица организаций'!AC393</f>
        <v>0</v>
      </c>
      <c r="AJ404" s="49" t="s">
        <v>270</v>
      </c>
      <c r="AK404" s="49">
        <f>'Рейтинговая таблица организаций'!AH393</f>
        <v>0</v>
      </c>
      <c r="AL404" s="49">
        <f>'Рейтинговая таблица организаций'!AI393</f>
        <v>0</v>
      </c>
      <c r="AM404" s="49" t="s">
        <v>271</v>
      </c>
      <c r="AN404" s="49">
        <f>'Рейтинговая таблица организаций'!AJ393</f>
        <v>0</v>
      </c>
      <c r="AO404" s="49">
        <f>'Рейтинговая таблица организаций'!AK393</f>
        <v>0</v>
      </c>
      <c r="AP404" s="49" t="s">
        <v>272</v>
      </c>
      <c r="AQ404" s="49">
        <f>'Рейтинговая таблица организаций'!AL393</f>
        <v>0</v>
      </c>
      <c r="AR404" s="49">
        <f>'Рейтинговая таблица организаций'!AM393</f>
        <v>0</v>
      </c>
      <c r="AS404" s="49" t="s">
        <v>273</v>
      </c>
      <c r="AT404" s="49">
        <f>'Рейтинговая таблица организаций'!AR393</f>
        <v>0</v>
      </c>
      <c r="AU404" s="49">
        <f>'Рейтинговая таблица организаций'!AS393</f>
        <v>0</v>
      </c>
      <c r="AV404" s="49" t="s">
        <v>274</v>
      </c>
      <c r="AW404" s="49">
        <f>'Рейтинговая таблица организаций'!AT393</f>
        <v>0</v>
      </c>
      <c r="AX404" s="49">
        <f>'Рейтинговая таблица организаций'!AU393</f>
        <v>0</v>
      </c>
      <c r="AY404" s="49" t="s">
        <v>275</v>
      </c>
      <c r="AZ404" s="49">
        <f>'Рейтинговая таблица организаций'!AV393</f>
        <v>0</v>
      </c>
      <c r="BA404" s="49">
        <f>'Рейтинговая таблица организаций'!AW393</f>
        <v>0</v>
      </c>
    </row>
    <row r="405" spans="1:53" ht="15.75" x14ac:dyDescent="0.25">
      <c r="A405" s="110">
        <f>Лист1!A393</f>
        <v>0</v>
      </c>
      <c r="B405" s="46">
        <f>'для bus.gov.ru'!B394</f>
        <v>0</v>
      </c>
      <c r="C405" s="46">
        <f>'для bus.gov.ru'!C394</f>
        <v>0</v>
      </c>
      <c r="D405" s="46">
        <f>'для bus.gov.ru'!D394</f>
        <v>0</v>
      </c>
      <c r="E405" s="46">
        <f>'для bus.gov.ru'!E394</f>
        <v>0</v>
      </c>
      <c r="F405" s="47" t="s">
        <v>264</v>
      </c>
      <c r="G405" s="48">
        <f>'Рейтинговая таблица организаций'!D394</f>
        <v>0</v>
      </c>
      <c r="H405" s="48">
        <f>'Рейтинговая таблица организаций'!E394</f>
        <v>0</v>
      </c>
      <c r="I405" s="47" t="s">
        <v>265</v>
      </c>
      <c r="J405" s="48">
        <f>'Рейтинговая таблица организаций'!F394</f>
        <v>0</v>
      </c>
      <c r="K405" s="48">
        <f>'Рейтинговая таблица организаций'!G394</f>
        <v>0</v>
      </c>
      <c r="L405" s="49" t="str">
        <f>IF('Рейтинговая таблица организаций'!H394&lt;1,"Отсутствуют или не функционируют дистанционные способы взаимодействия",(IF('Рейтинговая таблица организаций'!H394&lt;4,"В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5" s="49">
        <f>'Рейтинговая таблица организаций'!H394</f>
        <v>0</v>
      </c>
      <c r="N405" s="49">
        <f>IF('Рейтинговая таблица организаций'!H394&lt;1,0,(IF('Рейтинговая таблица организаций'!H394&lt;4,30,100)))</f>
        <v>0</v>
      </c>
      <c r="O405" s="49" t="s">
        <v>266</v>
      </c>
      <c r="P405" s="49">
        <f>'Рейтинговая таблица организаций'!I394</f>
        <v>0</v>
      </c>
      <c r="Q405" s="49">
        <f>'Рейтинговая таблица организаций'!J394</f>
        <v>0</v>
      </c>
      <c r="R405" s="49" t="s">
        <v>267</v>
      </c>
      <c r="S405" s="49">
        <f>'Рейтинговая таблица организаций'!K394</f>
        <v>0</v>
      </c>
      <c r="T405" s="49">
        <f>'Рейтинговая таблица организаций'!L394</f>
        <v>0</v>
      </c>
      <c r="U405" s="49" t="str">
        <f>IF('Рейтинговая таблица организаций'!Q394&lt;1,"Отсутствуют комфортные условия",(IF('Рейтинговая таблица организаций'!Q394&lt;5,"Количество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5" s="49">
        <f>'Рейтинговая таблица организаций'!Q394</f>
        <v>0</v>
      </c>
      <c r="W405" s="49">
        <f>IF('Рейтинговая таблица организаций'!Q394&lt;1,0,(IF('Рейтинговая таблица организаций'!Q394&lt;4,20,100)))</f>
        <v>0</v>
      </c>
      <c r="X405" s="49" t="s">
        <v>268</v>
      </c>
      <c r="Y405" s="49">
        <f>'Рейтинговая таблица организаций'!T394</f>
        <v>0</v>
      </c>
      <c r="Z405" s="49">
        <f>'Рейтинговая таблица организаций'!U394</f>
        <v>0</v>
      </c>
      <c r="AA405" s="49" t="str">
        <f>IF('Рейтинговая таблица организаций'!Z394&lt;1,"Отсутствуют условия доступности для инвалидов",(IF('Рейтинговая таблица организаций'!Z394&lt;5,"Количество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5" s="63">
        <f>'Рейтинговая таблица организаций'!Z394</f>
        <v>0</v>
      </c>
      <c r="AC405" s="49">
        <f>IF('Рейтинговая таблица организаций'!Z394&lt;1,0,(IF('Рейтинговая таблица организаций'!Z394&lt;5,20,100)))</f>
        <v>0</v>
      </c>
      <c r="AD405" s="49" t="str">
        <f>IF('Рейтинговая таблица организаций'!AA394&lt;1,"Отсутствуют условия доступности, позволяющие инвалидам получать услуги наравне с другими",(IF('Рейтинговая таблица организаций'!AA394&lt;5,"Количество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5" s="49">
        <f>'Рейтинговая таблица организаций'!AA394</f>
        <v>0</v>
      </c>
      <c r="AF405" s="49">
        <f>IF('Рейтинговая таблица организаций'!AA394&lt;1,0,(IF('Рейтинговая таблица организаций'!AA394&lt;5,20,100)))</f>
        <v>0</v>
      </c>
      <c r="AG405" s="49" t="s">
        <v>269</v>
      </c>
      <c r="AH405" s="49">
        <f>'Рейтинговая таблица организаций'!AB394</f>
        <v>0</v>
      </c>
      <c r="AI405" s="49">
        <f>'Рейтинговая таблица организаций'!AC394</f>
        <v>0</v>
      </c>
      <c r="AJ405" s="49" t="s">
        <v>270</v>
      </c>
      <c r="AK405" s="49">
        <f>'Рейтинговая таблица организаций'!AH394</f>
        <v>0</v>
      </c>
      <c r="AL405" s="49">
        <f>'Рейтинговая таблица организаций'!AI394</f>
        <v>0</v>
      </c>
      <c r="AM405" s="49" t="s">
        <v>271</v>
      </c>
      <c r="AN405" s="49">
        <f>'Рейтинговая таблица организаций'!AJ394</f>
        <v>0</v>
      </c>
      <c r="AO405" s="49">
        <f>'Рейтинговая таблица организаций'!AK394</f>
        <v>0</v>
      </c>
      <c r="AP405" s="49" t="s">
        <v>272</v>
      </c>
      <c r="AQ405" s="49">
        <f>'Рейтинговая таблица организаций'!AL394</f>
        <v>0</v>
      </c>
      <c r="AR405" s="49">
        <f>'Рейтинговая таблица организаций'!AM394</f>
        <v>0</v>
      </c>
      <c r="AS405" s="49" t="s">
        <v>273</v>
      </c>
      <c r="AT405" s="49">
        <f>'Рейтинговая таблица организаций'!AR394</f>
        <v>0</v>
      </c>
      <c r="AU405" s="49">
        <f>'Рейтинговая таблица организаций'!AS394</f>
        <v>0</v>
      </c>
      <c r="AV405" s="49" t="s">
        <v>274</v>
      </c>
      <c r="AW405" s="49">
        <f>'Рейтинговая таблица организаций'!AT394</f>
        <v>0</v>
      </c>
      <c r="AX405" s="49">
        <f>'Рейтинговая таблица организаций'!AU394</f>
        <v>0</v>
      </c>
      <c r="AY405" s="49" t="s">
        <v>275</v>
      </c>
      <c r="AZ405" s="49">
        <f>'Рейтинговая таблица организаций'!AV394</f>
        <v>0</v>
      </c>
      <c r="BA405" s="49">
        <f>'Рейтинговая таблица организаций'!AW394</f>
        <v>0</v>
      </c>
    </row>
    <row r="406" spans="1:53" ht="15.75" x14ac:dyDescent="0.25">
      <c r="A406" s="110">
        <f>Лист1!A394</f>
        <v>0</v>
      </c>
      <c r="B406" s="46">
        <f>'для bus.gov.ru'!B395</f>
        <v>0</v>
      </c>
      <c r="C406" s="46">
        <f>'для bus.gov.ru'!C395</f>
        <v>0</v>
      </c>
      <c r="D406" s="46">
        <f>'для bus.gov.ru'!D395</f>
        <v>0</v>
      </c>
      <c r="E406" s="46">
        <f>'для bus.gov.ru'!E395</f>
        <v>0</v>
      </c>
      <c r="F406" s="47" t="s">
        <v>264</v>
      </c>
      <c r="G406" s="48">
        <f>'Рейтинговая таблица организаций'!D395</f>
        <v>0</v>
      </c>
      <c r="H406" s="48">
        <f>'Рейтинговая таблица организаций'!E395</f>
        <v>0</v>
      </c>
      <c r="I406" s="47" t="s">
        <v>265</v>
      </c>
      <c r="J406" s="48">
        <f>'Рейтинговая таблица организаций'!F395</f>
        <v>0</v>
      </c>
      <c r="K406" s="48">
        <f>'Рейтинговая таблица организаций'!G395</f>
        <v>0</v>
      </c>
      <c r="L406" s="49" t="str">
        <f>IF('Рейтинговая таблица организаций'!H395&lt;1,"Отсутствуют или не функционируют дистанционные способы взаимодействия",(IF('Рейтинговая таблица организаций'!H395&lt;4,"В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6" s="49">
        <f>'Рейтинговая таблица организаций'!H395</f>
        <v>0</v>
      </c>
      <c r="N406" s="49">
        <f>IF('Рейтинговая таблица организаций'!H395&lt;1,0,(IF('Рейтинговая таблица организаций'!H395&lt;4,30,100)))</f>
        <v>0</v>
      </c>
      <c r="O406" s="49" t="s">
        <v>266</v>
      </c>
      <c r="P406" s="49">
        <f>'Рейтинговая таблица организаций'!I395</f>
        <v>0</v>
      </c>
      <c r="Q406" s="49">
        <f>'Рейтинговая таблица организаций'!J395</f>
        <v>0</v>
      </c>
      <c r="R406" s="49" t="s">
        <v>267</v>
      </c>
      <c r="S406" s="49">
        <f>'Рейтинговая таблица организаций'!K395</f>
        <v>0</v>
      </c>
      <c r="T406" s="49">
        <f>'Рейтинговая таблица организаций'!L395</f>
        <v>0</v>
      </c>
      <c r="U406" s="49" t="str">
        <f>IF('Рейтинговая таблица организаций'!Q395&lt;1,"Отсутствуют комфортные условия",(IF('Рейтинговая таблица организаций'!Q395&lt;5,"Количество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6" s="49">
        <f>'Рейтинговая таблица организаций'!Q395</f>
        <v>0</v>
      </c>
      <c r="W406" s="49">
        <f>IF('Рейтинговая таблица организаций'!Q395&lt;1,0,(IF('Рейтинговая таблица организаций'!Q395&lt;4,20,100)))</f>
        <v>0</v>
      </c>
      <c r="X406" s="49" t="s">
        <v>268</v>
      </c>
      <c r="Y406" s="49">
        <f>'Рейтинговая таблица организаций'!T395</f>
        <v>0</v>
      </c>
      <c r="Z406" s="49">
        <f>'Рейтинговая таблица организаций'!U395</f>
        <v>0</v>
      </c>
      <c r="AA406" s="49" t="str">
        <f>IF('Рейтинговая таблица организаций'!Z395&lt;1,"Отсутствуют условия доступности для инвалидов",(IF('Рейтинговая таблица организаций'!Z395&lt;5,"Количество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6" s="63">
        <f>'Рейтинговая таблица организаций'!Z395</f>
        <v>0</v>
      </c>
      <c r="AC406" s="49">
        <f>IF('Рейтинговая таблица организаций'!Z395&lt;1,0,(IF('Рейтинговая таблица организаций'!Z395&lt;5,20,100)))</f>
        <v>0</v>
      </c>
      <c r="AD406" s="49" t="str">
        <f>IF('Рейтинговая таблица организаций'!AA395&lt;1,"Отсутствуют условия доступности, позволяющие инвалидам получать услуги наравне с другими",(IF('Рейтинговая таблица организаций'!AA395&lt;5,"Количество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6" s="49">
        <f>'Рейтинговая таблица организаций'!AA395</f>
        <v>0</v>
      </c>
      <c r="AF406" s="49">
        <f>IF('Рейтинговая таблица организаций'!AA395&lt;1,0,(IF('Рейтинговая таблица организаций'!AA395&lt;5,20,100)))</f>
        <v>0</v>
      </c>
      <c r="AG406" s="49" t="s">
        <v>269</v>
      </c>
      <c r="AH406" s="49">
        <f>'Рейтинговая таблица организаций'!AB395</f>
        <v>0</v>
      </c>
      <c r="AI406" s="49">
        <f>'Рейтинговая таблица организаций'!AC395</f>
        <v>0</v>
      </c>
      <c r="AJ406" s="49" t="s">
        <v>270</v>
      </c>
      <c r="AK406" s="49">
        <f>'Рейтинговая таблица организаций'!AH395</f>
        <v>0</v>
      </c>
      <c r="AL406" s="49">
        <f>'Рейтинговая таблица организаций'!AI395</f>
        <v>0</v>
      </c>
      <c r="AM406" s="49" t="s">
        <v>271</v>
      </c>
      <c r="AN406" s="49">
        <f>'Рейтинговая таблица организаций'!AJ395</f>
        <v>0</v>
      </c>
      <c r="AO406" s="49">
        <f>'Рейтинговая таблица организаций'!AK395</f>
        <v>0</v>
      </c>
      <c r="AP406" s="49" t="s">
        <v>272</v>
      </c>
      <c r="AQ406" s="49">
        <f>'Рейтинговая таблица организаций'!AL395</f>
        <v>0</v>
      </c>
      <c r="AR406" s="49">
        <f>'Рейтинговая таблица организаций'!AM395</f>
        <v>0</v>
      </c>
      <c r="AS406" s="49" t="s">
        <v>273</v>
      </c>
      <c r="AT406" s="49">
        <f>'Рейтинговая таблица организаций'!AR395</f>
        <v>0</v>
      </c>
      <c r="AU406" s="49">
        <f>'Рейтинговая таблица организаций'!AS395</f>
        <v>0</v>
      </c>
      <c r="AV406" s="49" t="s">
        <v>274</v>
      </c>
      <c r="AW406" s="49">
        <f>'Рейтинговая таблица организаций'!AT395</f>
        <v>0</v>
      </c>
      <c r="AX406" s="49">
        <f>'Рейтинговая таблица организаций'!AU395</f>
        <v>0</v>
      </c>
      <c r="AY406" s="49" t="s">
        <v>275</v>
      </c>
      <c r="AZ406" s="49">
        <f>'Рейтинговая таблица организаций'!AV395</f>
        <v>0</v>
      </c>
      <c r="BA406" s="49">
        <f>'Рейтинговая таблица организаций'!AW395</f>
        <v>0</v>
      </c>
    </row>
    <row r="407" spans="1:53" ht="15.75" x14ac:dyDescent="0.25">
      <c r="A407" s="110">
        <f>Лист1!A395</f>
        <v>0</v>
      </c>
      <c r="B407" s="46">
        <f>'для bus.gov.ru'!B396</f>
        <v>0</v>
      </c>
      <c r="C407" s="46">
        <f>'для bus.gov.ru'!C396</f>
        <v>0</v>
      </c>
      <c r="D407" s="46">
        <f>'для bus.gov.ru'!D396</f>
        <v>0</v>
      </c>
      <c r="E407" s="46">
        <f>'для bus.gov.ru'!E396</f>
        <v>0</v>
      </c>
      <c r="F407" s="47" t="s">
        <v>264</v>
      </c>
      <c r="G407" s="48">
        <f>'Рейтинговая таблица организаций'!D396</f>
        <v>0</v>
      </c>
      <c r="H407" s="48">
        <f>'Рейтинговая таблица организаций'!E396</f>
        <v>0</v>
      </c>
      <c r="I407" s="47" t="s">
        <v>265</v>
      </c>
      <c r="J407" s="48">
        <f>'Рейтинговая таблица организаций'!F396</f>
        <v>0</v>
      </c>
      <c r="K407" s="48">
        <f>'Рейтинговая таблица организаций'!G396</f>
        <v>0</v>
      </c>
      <c r="L407" s="49" t="str">
        <f>IF('Рейтинговая таблица организаций'!H396&lt;1,"Отсутствуют или не функционируют дистанционные способы взаимодействия",(IF('Рейтинговая таблица организаций'!H396&lt;4,"В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7" s="49">
        <f>'Рейтинговая таблица организаций'!H396</f>
        <v>0</v>
      </c>
      <c r="N407" s="49">
        <f>IF('Рейтинговая таблица организаций'!H396&lt;1,0,(IF('Рейтинговая таблица организаций'!H396&lt;4,30,100)))</f>
        <v>0</v>
      </c>
      <c r="O407" s="49" t="s">
        <v>266</v>
      </c>
      <c r="P407" s="49">
        <f>'Рейтинговая таблица организаций'!I396</f>
        <v>0</v>
      </c>
      <c r="Q407" s="49">
        <f>'Рейтинговая таблица организаций'!J396</f>
        <v>0</v>
      </c>
      <c r="R407" s="49" t="s">
        <v>267</v>
      </c>
      <c r="S407" s="49">
        <f>'Рейтинговая таблица организаций'!K396</f>
        <v>0</v>
      </c>
      <c r="T407" s="49">
        <f>'Рейтинговая таблица организаций'!L396</f>
        <v>0</v>
      </c>
      <c r="U407" s="49" t="str">
        <f>IF('Рейтинговая таблица организаций'!Q396&lt;1,"Отсутствуют комфортные условия",(IF('Рейтинговая таблица организаций'!Q396&lt;5,"Количество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7" s="49">
        <f>'Рейтинговая таблица организаций'!Q396</f>
        <v>0</v>
      </c>
      <c r="W407" s="49">
        <f>IF('Рейтинговая таблица организаций'!Q396&lt;1,0,(IF('Рейтинговая таблица организаций'!Q396&lt;4,20,100)))</f>
        <v>0</v>
      </c>
      <c r="X407" s="49" t="s">
        <v>268</v>
      </c>
      <c r="Y407" s="49">
        <f>'Рейтинговая таблица организаций'!T396</f>
        <v>0</v>
      </c>
      <c r="Z407" s="49">
        <f>'Рейтинговая таблица организаций'!U396</f>
        <v>0</v>
      </c>
      <c r="AA407" s="49" t="str">
        <f>IF('Рейтинговая таблица организаций'!Z396&lt;1,"Отсутствуют условия доступности для инвалидов",(IF('Рейтинговая таблица организаций'!Z396&lt;5,"Количество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7" s="63">
        <f>'Рейтинговая таблица организаций'!Z396</f>
        <v>0</v>
      </c>
      <c r="AC407" s="49">
        <f>IF('Рейтинговая таблица организаций'!Z396&lt;1,0,(IF('Рейтинговая таблица организаций'!Z396&lt;5,20,100)))</f>
        <v>0</v>
      </c>
      <c r="AD407" s="49" t="str">
        <f>IF('Рейтинговая таблица организаций'!AA396&lt;1,"Отсутствуют условия доступности, позволяющие инвалидам получать услуги наравне с другими",(IF('Рейтинговая таблица организаций'!AA396&lt;5,"Количество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7" s="49">
        <f>'Рейтинговая таблица организаций'!AA396</f>
        <v>0</v>
      </c>
      <c r="AF407" s="49">
        <f>IF('Рейтинговая таблица организаций'!AA396&lt;1,0,(IF('Рейтинговая таблица организаций'!AA396&lt;5,20,100)))</f>
        <v>0</v>
      </c>
      <c r="AG407" s="49" t="s">
        <v>269</v>
      </c>
      <c r="AH407" s="49">
        <f>'Рейтинговая таблица организаций'!AB396</f>
        <v>0</v>
      </c>
      <c r="AI407" s="49">
        <f>'Рейтинговая таблица организаций'!AC396</f>
        <v>0</v>
      </c>
      <c r="AJ407" s="49" t="s">
        <v>270</v>
      </c>
      <c r="AK407" s="49">
        <f>'Рейтинговая таблица организаций'!AH396</f>
        <v>0</v>
      </c>
      <c r="AL407" s="49">
        <f>'Рейтинговая таблица организаций'!AI396</f>
        <v>0</v>
      </c>
      <c r="AM407" s="49" t="s">
        <v>271</v>
      </c>
      <c r="AN407" s="49">
        <f>'Рейтинговая таблица организаций'!AJ396</f>
        <v>0</v>
      </c>
      <c r="AO407" s="49">
        <f>'Рейтинговая таблица организаций'!AK396</f>
        <v>0</v>
      </c>
      <c r="AP407" s="49" t="s">
        <v>272</v>
      </c>
      <c r="AQ407" s="49">
        <f>'Рейтинговая таблица организаций'!AL396</f>
        <v>0</v>
      </c>
      <c r="AR407" s="49">
        <f>'Рейтинговая таблица организаций'!AM396</f>
        <v>0</v>
      </c>
      <c r="AS407" s="49" t="s">
        <v>273</v>
      </c>
      <c r="AT407" s="49">
        <f>'Рейтинговая таблица организаций'!AR396</f>
        <v>0</v>
      </c>
      <c r="AU407" s="49">
        <f>'Рейтинговая таблица организаций'!AS396</f>
        <v>0</v>
      </c>
      <c r="AV407" s="49" t="s">
        <v>274</v>
      </c>
      <c r="AW407" s="49">
        <f>'Рейтинговая таблица организаций'!AT396</f>
        <v>0</v>
      </c>
      <c r="AX407" s="49">
        <f>'Рейтинговая таблица организаций'!AU396</f>
        <v>0</v>
      </c>
      <c r="AY407" s="49" t="s">
        <v>275</v>
      </c>
      <c r="AZ407" s="49">
        <f>'Рейтинговая таблица организаций'!AV396</f>
        <v>0</v>
      </c>
      <c r="BA407" s="49">
        <f>'Рейтинговая таблица организаций'!AW396</f>
        <v>0</v>
      </c>
    </row>
    <row r="408" spans="1:53" ht="15.75" x14ac:dyDescent="0.25">
      <c r="A408" s="110">
        <f>Лист1!A396</f>
        <v>0</v>
      </c>
      <c r="B408" s="46">
        <f>'для bus.gov.ru'!B397</f>
        <v>0</v>
      </c>
      <c r="C408" s="46">
        <f>'для bus.gov.ru'!C397</f>
        <v>0</v>
      </c>
      <c r="D408" s="46">
        <f>'для bus.gov.ru'!D397</f>
        <v>0</v>
      </c>
      <c r="E408" s="46">
        <f>'для bus.gov.ru'!E397</f>
        <v>0</v>
      </c>
      <c r="F408" s="47" t="s">
        <v>264</v>
      </c>
      <c r="G408" s="48">
        <f>'Рейтинговая таблица организаций'!D397</f>
        <v>0</v>
      </c>
      <c r="H408" s="48">
        <f>'Рейтинговая таблица организаций'!E397</f>
        <v>0</v>
      </c>
      <c r="I408" s="47" t="s">
        <v>265</v>
      </c>
      <c r="J408" s="48">
        <f>'Рейтинговая таблица организаций'!F397</f>
        <v>0</v>
      </c>
      <c r="K408" s="48">
        <f>'Рейтинговая таблица организаций'!G397</f>
        <v>0</v>
      </c>
      <c r="L408" s="49" t="str">
        <f>IF('Рейтинговая таблица организаций'!H397&lt;1,"Отсутствуют или не функционируют дистанционные способы взаимодействия",(IF('Рейтинговая таблица организаций'!H397&lt;4,"В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8" s="49">
        <f>'Рейтинговая таблица организаций'!H397</f>
        <v>0</v>
      </c>
      <c r="N408" s="49">
        <f>IF('Рейтинговая таблица организаций'!H397&lt;1,0,(IF('Рейтинговая таблица организаций'!H397&lt;4,30,100)))</f>
        <v>0</v>
      </c>
      <c r="O408" s="49" t="s">
        <v>266</v>
      </c>
      <c r="P408" s="49">
        <f>'Рейтинговая таблица организаций'!I397</f>
        <v>0</v>
      </c>
      <c r="Q408" s="49">
        <f>'Рейтинговая таблица организаций'!J397</f>
        <v>0</v>
      </c>
      <c r="R408" s="49" t="s">
        <v>267</v>
      </c>
      <c r="S408" s="49">
        <f>'Рейтинговая таблица организаций'!K397</f>
        <v>0</v>
      </c>
      <c r="T408" s="49">
        <f>'Рейтинговая таблица организаций'!L397</f>
        <v>0</v>
      </c>
      <c r="U408" s="49" t="str">
        <f>IF('Рейтинговая таблица организаций'!Q397&lt;1,"Отсутствуют комфортные условия",(IF('Рейтинговая таблица организаций'!Q397&lt;5,"Количество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8" s="49">
        <f>'Рейтинговая таблица организаций'!Q397</f>
        <v>0</v>
      </c>
      <c r="W408" s="49">
        <f>IF('Рейтинговая таблица организаций'!Q397&lt;1,0,(IF('Рейтинговая таблица организаций'!Q397&lt;4,20,100)))</f>
        <v>0</v>
      </c>
      <c r="X408" s="49" t="s">
        <v>268</v>
      </c>
      <c r="Y408" s="49">
        <f>'Рейтинговая таблица организаций'!T397</f>
        <v>0</v>
      </c>
      <c r="Z408" s="49">
        <f>'Рейтинговая таблица организаций'!U397</f>
        <v>0</v>
      </c>
      <c r="AA408" s="49" t="str">
        <f>IF('Рейтинговая таблица организаций'!Z397&lt;1,"Отсутствуют условия доступности для инвалидов",(IF('Рейтинговая таблица организаций'!Z397&lt;5,"Количество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8" s="63">
        <f>'Рейтинговая таблица организаций'!Z397</f>
        <v>0</v>
      </c>
      <c r="AC408" s="49">
        <f>IF('Рейтинговая таблица организаций'!Z397&lt;1,0,(IF('Рейтинговая таблица организаций'!Z397&lt;5,20,100)))</f>
        <v>0</v>
      </c>
      <c r="AD408" s="49" t="str">
        <f>IF('Рейтинговая таблица организаций'!AA397&lt;1,"Отсутствуют условия доступности, позволяющие инвалидам получать услуги наравне с другими",(IF('Рейтинговая таблица организаций'!AA397&lt;5,"Количество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8" s="49">
        <f>'Рейтинговая таблица организаций'!AA397</f>
        <v>0</v>
      </c>
      <c r="AF408" s="49">
        <f>IF('Рейтинговая таблица организаций'!AA397&lt;1,0,(IF('Рейтинговая таблица организаций'!AA397&lt;5,20,100)))</f>
        <v>0</v>
      </c>
      <c r="AG408" s="49" t="s">
        <v>269</v>
      </c>
      <c r="AH408" s="49">
        <f>'Рейтинговая таблица организаций'!AB397</f>
        <v>0</v>
      </c>
      <c r="AI408" s="49">
        <f>'Рейтинговая таблица организаций'!AC397</f>
        <v>0</v>
      </c>
      <c r="AJ408" s="49" t="s">
        <v>270</v>
      </c>
      <c r="AK408" s="49">
        <f>'Рейтинговая таблица организаций'!AH397</f>
        <v>0</v>
      </c>
      <c r="AL408" s="49">
        <f>'Рейтинговая таблица организаций'!AI397</f>
        <v>0</v>
      </c>
      <c r="AM408" s="49" t="s">
        <v>271</v>
      </c>
      <c r="AN408" s="49">
        <f>'Рейтинговая таблица организаций'!AJ397</f>
        <v>0</v>
      </c>
      <c r="AO408" s="49">
        <f>'Рейтинговая таблица организаций'!AK397</f>
        <v>0</v>
      </c>
      <c r="AP408" s="49" t="s">
        <v>272</v>
      </c>
      <c r="AQ408" s="49">
        <f>'Рейтинговая таблица организаций'!AL397</f>
        <v>0</v>
      </c>
      <c r="AR408" s="49">
        <f>'Рейтинговая таблица организаций'!AM397</f>
        <v>0</v>
      </c>
      <c r="AS408" s="49" t="s">
        <v>273</v>
      </c>
      <c r="AT408" s="49">
        <f>'Рейтинговая таблица организаций'!AR397</f>
        <v>0</v>
      </c>
      <c r="AU408" s="49">
        <f>'Рейтинговая таблица организаций'!AS397</f>
        <v>0</v>
      </c>
      <c r="AV408" s="49" t="s">
        <v>274</v>
      </c>
      <c r="AW408" s="49">
        <f>'Рейтинговая таблица организаций'!AT397</f>
        <v>0</v>
      </c>
      <c r="AX408" s="49">
        <f>'Рейтинговая таблица организаций'!AU397</f>
        <v>0</v>
      </c>
      <c r="AY408" s="49" t="s">
        <v>275</v>
      </c>
      <c r="AZ408" s="49">
        <f>'Рейтинговая таблица организаций'!AV397</f>
        <v>0</v>
      </c>
      <c r="BA408" s="49">
        <f>'Рейтинговая таблица организаций'!AW397</f>
        <v>0</v>
      </c>
    </row>
    <row r="409" spans="1:53" ht="15.75" x14ac:dyDescent="0.25">
      <c r="A409" s="110">
        <f>Лист1!A397</f>
        <v>0</v>
      </c>
      <c r="B409" s="46">
        <f>'для bus.gov.ru'!B398</f>
        <v>0</v>
      </c>
      <c r="C409" s="46">
        <f>'для bus.gov.ru'!C398</f>
        <v>0</v>
      </c>
      <c r="D409" s="46">
        <f>'для bus.gov.ru'!D398</f>
        <v>0</v>
      </c>
      <c r="E409" s="46">
        <f>'для bus.gov.ru'!E398</f>
        <v>0</v>
      </c>
      <c r="F409" s="47" t="s">
        <v>264</v>
      </c>
      <c r="G409" s="48">
        <f>'Рейтинговая таблица организаций'!D398</f>
        <v>0</v>
      </c>
      <c r="H409" s="48">
        <f>'Рейтинговая таблица организаций'!E398</f>
        <v>0</v>
      </c>
      <c r="I409" s="47" t="s">
        <v>265</v>
      </c>
      <c r="J409" s="48">
        <f>'Рейтинговая таблица организаций'!F398</f>
        <v>0</v>
      </c>
      <c r="K409" s="48">
        <f>'Рейтинговая таблица организаций'!G398</f>
        <v>0</v>
      </c>
      <c r="L409" s="49" t="str">
        <f>IF('Рейтинговая таблица организаций'!H398&lt;1,"Отсутствуют или не функционируют дистанционные способы взаимодействия",(IF('Рейтинговая таблица организаций'!H398&lt;4,"В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09" s="49">
        <f>'Рейтинговая таблица организаций'!H398</f>
        <v>0</v>
      </c>
      <c r="N409" s="49">
        <f>IF('Рейтинговая таблица организаций'!H398&lt;1,0,(IF('Рейтинговая таблица организаций'!H398&lt;4,30,100)))</f>
        <v>0</v>
      </c>
      <c r="O409" s="49" t="s">
        <v>266</v>
      </c>
      <c r="P409" s="49">
        <f>'Рейтинговая таблица организаций'!I398</f>
        <v>0</v>
      </c>
      <c r="Q409" s="49">
        <f>'Рейтинговая таблица организаций'!J398</f>
        <v>0</v>
      </c>
      <c r="R409" s="49" t="s">
        <v>267</v>
      </c>
      <c r="S409" s="49">
        <f>'Рейтинговая таблица организаций'!K398</f>
        <v>0</v>
      </c>
      <c r="T409" s="49">
        <f>'Рейтинговая таблица организаций'!L398</f>
        <v>0</v>
      </c>
      <c r="U409" s="49" t="str">
        <f>IF('Рейтинговая таблица организаций'!Q398&lt;1,"Отсутствуют комфортные условия",(IF('Рейтинговая таблица организаций'!Q398&lt;5,"Количество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09" s="49">
        <f>'Рейтинговая таблица организаций'!Q398</f>
        <v>0</v>
      </c>
      <c r="W409" s="49">
        <f>IF('Рейтинговая таблица организаций'!Q398&lt;1,0,(IF('Рейтинговая таблица организаций'!Q398&lt;4,20,100)))</f>
        <v>0</v>
      </c>
      <c r="X409" s="49" t="s">
        <v>268</v>
      </c>
      <c r="Y409" s="49">
        <f>'Рейтинговая таблица организаций'!T398</f>
        <v>0</v>
      </c>
      <c r="Z409" s="49">
        <f>'Рейтинговая таблица организаций'!U398</f>
        <v>0</v>
      </c>
      <c r="AA409" s="49" t="str">
        <f>IF('Рейтинговая таблица организаций'!Z398&lt;1,"Отсутствуют условия доступности для инвалидов",(IF('Рейтинговая таблица организаций'!Z398&lt;5,"Количество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09" s="63">
        <f>'Рейтинговая таблица организаций'!Z398</f>
        <v>0</v>
      </c>
      <c r="AC409" s="49">
        <f>IF('Рейтинговая таблица организаций'!Z398&lt;1,0,(IF('Рейтинговая таблица организаций'!Z398&lt;5,20,100)))</f>
        <v>0</v>
      </c>
      <c r="AD409" s="49" t="str">
        <f>IF('Рейтинговая таблица организаций'!AA398&lt;1,"Отсутствуют условия доступности, позволяющие инвалидам получать услуги наравне с другими",(IF('Рейтинговая таблица организаций'!AA398&lt;5,"Количество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09" s="49">
        <f>'Рейтинговая таблица организаций'!AA398</f>
        <v>0</v>
      </c>
      <c r="AF409" s="49">
        <f>IF('Рейтинговая таблица организаций'!AA398&lt;1,0,(IF('Рейтинговая таблица организаций'!AA398&lt;5,20,100)))</f>
        <v>0</v>
      </c>
      <c r="AG409" s="49" t="s">
        <v>269</v>
      </c>
      <c r="AH409" s="49">
        <f>'Рейтинговая таблица организаций'!AB398</f>
        <v>0</v>
      </c>
      <c r="AI409" s="49">
        <f>'Рейтинговая таблица организаций'!AC398</f>
        <v>0</v>
      </c>
      <c r="AJ409" s="49" t="s">
        <v>270</v>
      </c>
      <c r="AK409" s="49">
        <f>'Рейтинговая таблица организаций'!AH398</f>
        <v>0</v>
      </c>
      <c r="AL409" s="49">
        <f>'Рейтинговая таблица организаций'!AI398</f>
        <v>0</v>
      </c>
      <c r="AM409" s="49" t="s">
        <v>271</v>
      </c>
      <c r="AN409" s="49">
        <f>'Рейтинговая таблица организаций'!AJ398</f>
        <v>0</v>
      </c>
      <c r="AO409" s="49">
        <f>'Рейтинговая таблица организаций'!AK398</f>
        <v>0</v>
      </c>
      <c r="AP409" s="49" t="s">
        <v>272</v>
      </c>
      <c r="AQ409" s="49">
        <f>'Рейтинговая таблица организаций'!AL398</f>
        <v>0</v>
      </c>
      <c r="AR409" s="49">
        <f>'Рейтинговая таблица организаций'!AM398</f>
        <v>0</v>
      </c>
      <c r="AS409" s="49" t="s">
        <v>273</v>
      </c>
      <c r="AT409" s="49">
        <f>'Рейтинговая таблица организаций'!AR398</f>
        <v>0</v>
      </c>
      <c r="AU409" s="49">
        <f>'Рейтинговая таблица организаций'!AS398</f>
        <v>0</v>
      </c>
      <c r="AV409" s="49" t="s">
        <v>274</v>
      </c>
      <c r="AW409" s="49">
        <f>'Рейтинговая таблица организаций'!AT398</f>
        <v>0</v>
      </c>
      <c r="AX409" s="49">
        <f>'Рейтинговая таблица организаций'!AU398</f>
        <v>0</v>
      </c>
      <c r="AY409" s="49" t="s">
        <v>275</v>
      </c>
      <c r="AZ409" s="49">
        <f>'Рейтинговая таблица организаций'!AV398</f>
        <v>0</v>
      </c>
      <c r="BA409" s="49">
        <f>'Рейтинговая таблица организаций'!AW398</f>
        <v>0</v>
      </c>
    </row>
    <row r="410" spans="1:53" ht="15.75" x14ac:dyDescent="0.25">
      <c r="A410" s="110">
        <f>Лист1!A398</f>
        <v>0</v>
      </c>
      <c r="B410" s="46">
        <f>'для bus.gov.ru'!B399</f>
        <v>0</v>
      </c>
      <c r="C410" s="46">
        <f>'для bus.gov.ru'!C399</f>
        <v>0</v>
      </c>
      <c r="D410" s="46">
        <f>'для bus.gov.ru'!D399</f>
        <v>0</v>
      </c>
      <c r="E410" s="46">
        <f>'для bus.gov.ru'!E399</f>
        <v>0</v>
      </c>
      <c r="F410" s="47" t="s">
        <v>264</v>
      </c>
      <c r="G410" s="48">
        <f>'Рейтинговая таблица организаций'!D399</f>
        <v>0</v>
      </c>
      <c r="H410" s="48">
        <f>'Рейтинговая таблица организаций'!E399</f>
        <v>0</v>
      </c>
      <c r="I410" s="47" t="s">
        <v>265</v>
      </c>
      <c r="J410" s="48">
        <f>'Рейтинговая таблица организаций'!F399</f>
        <v>0</v>
      </c>
      <c r="K410" s="48">
        <f>'Рейтинговая таблица организаций'!G399</f>
        <v>0</v>
      </c>
      <c r="L410" s="49" t="str">
        <f>IF('Рейтинговая таблица организаций'!H399&lt;1,"Отсутствуют или не функционируют дистанционные способы взаимодействия",(IF('Рейтинговая таблица организаций'!H399&lt;4,"В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0" s="49">
        <f>'Рейтинговая таблица организаций'!H399</f>
        <v>0</v>
      </c>
      <c r="N410" s="49">
        <f>IF('Рейтинговая таблица организаций'!H399&lt;1,0,(IF('Рейтинговая таблица организаций'!H399&lt;4,30,100)))</f>
        <v>0</v>
      </c>
      <c r="O410" s="49" t="s">
        <v>266</v>
      </c>
      <c r="P410" s="49">
        <f>'Рейтинговая таблица организаций'!I399</f>
        <v>0</v>
      </c>
      <c r="Q410" s="49">
        <f>'Рейтинговая таблица организаций'!J399</f>
        <v>0</v>
      </c>
      <c r="R410" s="49" t="s">
        <v>267</v>
      </c>
      <c r="S410" s="49">
        <f>'Рейтинговая таблица организаций'!K399</f>
        <v>0</v>
      </c>
      <c r="T410" s="49">
        <f>'Рейтинговая таблица организаций'!L399</f>
        <v>0</v>
      </c>
      <c r="U410" s="49" t="str">
        <f>IF('Рейтинговая таблица организаций'!Q399&lt;1,"Отсутствуют комфортные условия",(IF('Рейтинговая таблица организаций'!Q399&lt;5,"Количество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0" s="49">
        <f>'Рейтинговая таблица организаций'!Q399</f>
        <v>0</v>
      </c>
      <c r="W410" s="49">
        <f>IF('Рейтинговая таблица организаций'!Q399&lt;1,0,(IF('Рейтинговая таблица организаций'!Q399&lt;4,20,100)))</f>
        <v>0</v>
      </c>
      <c r="X410" s="49" t="s">
        <v>268</v>
      </c>
      <c r="Y410" s="49">
        <f>'Рейтинговая таблица организаций'!T399</f>
        <v>0</v>
      </c>
      <c r="Z410" s="49">
        <f>'Рейтинговая таблица организаций'!U399</f>
        <v>0</v>
      </c>
      <c r="AA410" s="49" t="str">
        <f>IF('Рейтинговая таблица организаций'!Z399&lt;1,"Отсутствуют условия доступности для инвалидов",(IF('Рейтинговая таблица организаций'!Z399&lt;5,"Количество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0" s="63">
        <f>'Рейтинговая таблица организаций'!Z399</f>
        <v>0</v>
      </c>
      <c r="AC410" s="49">
        <f>IF('Рейтинговая таблица организаций'!Z399&lt;1,0,(IF('Рейтинговая таблица организаций'!Z399&lt;5,20,100)))</f>
        <v>0</v>
      </c>
      <c r="AD410" s="49" t="str">
        <f>IF('Рейтинговая таблица организаций'!AA399&lt;1,"Отсутствуют условия доступности, позволяющие инвалидам получать услуги наравне с другими",(IF('Рейтинговая таблица организаций'!AA399&lt;5,"Количество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0" s="49">
        <f>'Рейтинговая таблица организаций'!AA399</f>
        <v>0</v>
      </c>
      <c r="AF410" s="49">
        <f>IF('Рейтинговая таблица организаций'!AA399&lt;1,0,(IF('Рейтинговая таблица организаций'!AA399&lt;5,20,100)))</f>
        <v>0</v>
      </c>
      <c r="AG410" s="49" t="s">
        <v>269</v>
      </c>
      <c r="AH410" s="49">
        <f>'Рейтинговая таблица организаций'!AB399</f>
        <v>0</v>
      </c>
      <c r="AI410" s="49">
        <f>'Рейтинговая таблица организаций'!AC399</f>
        <v>0</v>
      </c>
      <c r="AJ410" s="49" t="s">
        <v>270</v>
      </c>
      <c r="AK410" s="49">
        <f>'Рейтинговая таблица организаций'!AH399</f>
        <v>0</v>
      </c>
      <c r="AL410" s="49">
        <f>'Рейтинговая таблица организаций'!AI399</f>
        <v>0</v>
      </c>
      <c r="AM410" s="49" t="s">
        <v>271</v>
      </c>
      <c r="AN410" s="49">
        <f>'Рейтинговая таблица организаций'!AJ399</f>
        <v>0</v>
      </c>
      <c r="AO410" s="49">
        <f>'Рейтинговая таблица организаций'!AK399</f>
        <v>0</v>
      </c>
      <c r="AP410" s="49" t="s">
        <v>272</v>
      </c>
      <c r="AQ410" s="49">
        <f>'Рейтинговая таблица организаций'!AL399</f>
        <v>0</v>
      </c>
      <c r="AR410" s="49">
        <f>'Рейтинговая таблица организаций'!AM399</f>
        <v>0</v>
      </c>
      <c r="AS410" s="49" t="s">
        <v>273</v>
      </c>
      <c r="AT410" s="49">
        <f>'Рейтинговая таблица организаций'!AR399</f>
        <v>0</v>
      </c>
      <c r="AU410" s="49">
        <f>'Рейтинговая таблица организаций'!AS399</f>
        <v>0</v>
      </c>
      <c r="AV410" s="49" t="s">
        <v>274</v>
      </c>
      <c r="AW410" s="49">
        <f>'Рейтинговая таблица организаций'!AT399</f>
        <v>0</v>
      </c>
      <c r="AX410" s="49">
        <f>'Рейтинговая таблица организаций'!AU399</f>
        <v>0</v>
      </c>
      <c r="AY410" s="49" t="s">
        <v>275</v>
      </c>
      <c r="AZ410" s="49">
        <f>'Рейтинговая таблица организаций'!AV399</f>
        <v>0</v>
      </c>
      <c r="BA410" s="49">
        <f>'Рейтинговая таблица организаций'!AW399</f>
        <v>0</v>
      </c>
    </row>
    <row r="411" spans="1:53" ht="15.75" x14ac:dyDescent="0.25">
      <c r="A411" s="110">
        <f>Лист1!A399</f>
        <v>0</v>
      </c>
      <c r="B411" s="46">
        <f>'для bus.gov.ru'!B400</f>
        <v>0</v>
      </c>
      <c r="C411" s="46">
        <f>'для bus.gov.ru'!C400</f>
        <v>0</v>
      </c>
      <c r="D411" s="46">
        <f>'для bus.gov.ru'!D400</f>
        <v>0</v>
      </c>
      <c r="E411" s="46">
        <f>'для bus.gov.ru'!E400</f>
        <v>0</v>
      </c>
      <c r="F411" s="47" t="s">
        <v>264</v>
      </c>
      <c r="G411" s="48">
        <f>'Рейтинговая таблица организаций'!D400</f>
        <v>0</v>
      </c>
      <c r="H411" s="48">
        <f>'Рейтинговая таблица организаций'!E400</f>
        <v>0</v>
      </c>
      <c r="I411" s="47" t="s">
        <v>265</v>
      </c>
      <c r="J411" s="48">
        <f>'Рейтинговая таблица организаций'!F400</f>
        <v>0</v>
      </c>
      <c r="K411" s="48">
        <f>'Рейтинговая таблица организаций'!G400</f>
        <v>0</v>
      </c>
      <c r="L411" s="49" t="str">
        <f>IF('Рейтинговая таблица организаций'!H400&lt;1,"Отсутствуют или не функционируют дистанционные способы взаимодействия",(IF('Рейтинговая таблица организаций'!H400&lt;4,"В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1" s="49">
        <f>'Рейтинговая таблица организаций'!H400</f>
        <v>0</v>
      </c>
      <c r="N411" s="49">
        <f>IF('Рейтинговая таблица организаций'!H400&lt;1,0,(IF('Рейтинговая таблица организаций'!H400&lt;4,30,100)))</f>
        <v>0</v>
      </c>
      <c r="O411" s="49" t="s">
        <v>266</v>
      </c>
      <c r="P411" s="49">
        <f>'Рейтинговая таблица организаций'!I400</f>
        <v>0</v>
      </c>
      <c r="Q411" s="49">
        <f>'Рейтинговая таблица организаций'!J400</f>
        <v>0</v>
      </c>
      <c r="R411" s="49" t="s">
        <v>267</v>
      </c>
      <c r="S411" s="49">
        <f>'Рейтинговая таблица организаций'!K400</f>
        <v>0</v>
      </c>
      <c r="T411" s="49">
        <f>'Рейтинговая таблица организаций'!L400</f>
        <v>0</v>
      </c>
      <c r="U411" s="49" t="str">
        <f>IF('Рейтинговая таблица организаций'!Q400&lt;1,"Отсутствуют комфортные условия",(IF('Рейтинговая таблица организаций'!Q400&lt;5,"Количество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1" s="49">
        <f>'Рейтинговая таблица организаций'!Q400</f>
        <v>0</v>
      </c>
      <c r="W411" s="49">
        <f>IF('Рейтинговая таблица организаций'!Q400&lt;1,0,(IF('Рейтинговая таблица организаций'!Q400&lt;4,20,100)))</f>
        <v>0</v>
      </c>
      <c r="X411" s="49" t="s">
        <v>268</v>
      </c>
      <c r="Y411" s="49">
        <f>'Рейтинговая таблица организаций'!T400</f>
        <v>0</v>
      </c>
      <c r="Z411" s="49">
        <f>'Рейтинговая таблица организаций'!U400</f>
        <v>0</v>
      </c>
      <c r="AA411" s="49" t="str">
        <f>IF('Рейтинговая таблица организаций'!Z400&lt;1,"Отсутствуют условия доступности для инвалидов",(IF('Рейтинговая таблица организаций'!Z400&lt;5,"Количество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1" s="63">
        <f>'Рейтинговая таблица организаций'!Z400</f>
        <v>0</v>
      </c>
      <c r="AC411" s="49">
        <f>IF('Рейтинговая таблица организаций'!Z400&lt;1,0,(IF('Рейтинговая таблица организаций'!Z400&lt;5,20,100)))</f>
        <v>0</v>
      </c>
      <c r="AD411" s="49" t="str">
        <f>IF('Рейтинговая таблица организаций'!AA400&lt;1,"Отсутствуют условия доступности, позволяющие инвалидам получать услуги наравне с другими",(IF('Рейтинговая таблица организаций'!AA400&lt;5,"Количество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1" s="49">
        <f>'Рейтинговая таблица организаций'!AA400</f>
        <v>0</v>
      </c>
      <c r="AF411" s="49">
        <f>IF('Рейтинговая таблица организаций'!AA400&lt;1,0,(IF('Рейтинговая таблица организаций'!AA400&lt;5,20,100)))</f>
        <v>0</v>
      </c>
      <c r="AG411" s="49" t="s">
        <v>269</v>
      </c>
      <c r="AH411" s="49">
        <f>'Рейтинговая таблица организаций'!AB400</f>
        <v>0</v>
      </c>
      <c r="AI411" s="49">
        <f>'Рейтинговая таблица организаций'!AC400</f>
        <v>0</v>
      </c>
      <c r="AJ411" s="49" t="s">
        <v>270</v>
      </c>
      <c r="AK411" s="49">
        <f>'Рейтинговая таблица организаций'!AH400</f>
        <v>0</v>
      </c>
      <c r="AL411" s="49">
        <f>'Рейтинговая таблица организаций'!AI400</f>
        <v>0</v>
      </c>
      <c r="AM411" s="49" t="s">
        <v>271</v>
      </c>
      <c r="AN411" s="49">
        <f>'Рейтинговая таблица организаций'!AJ400</f>
        <v>0</v>
      </c>
      <c r="AO411" s="49">
        <f>'Рейтинговая таблица организаций'!AK400</f>
        <v>0</v>
      </c>
      <c r="AP411" s="49" t="s">
        <v>272</v>
      </c>
      <c r="AQ411" s="49">
        <f>'Рейтинговая таблица организаций'!AL400</f>
        <v>0</v>
      </c>
      <c r="AR411" s="49">
        <f>'Рейтинговая таблица организаций'!AM400</f>
        <v>0</v>
      </c>
      <c r="AS411" s="49" t="s">
        <v>273</v>
      </c>
      <c r="AT411" s="49">
        <f>'Рейтинговая таблица организаций'!AR400</f>
        <v>0</v>
      </c>
      <c r="AU411" s="49">
        <f>'Рейтинговая таблица организаций'!AS400</f>
        <v>0</v>
      </c>
      <c r="AV411" s="49" t="s">
        <v>274</v>
      </c>
      <c r="AW411" s="49">
        <f>'Рейтинговая таблица организаций'!AT400</f>
        <v>0</v>
      </c>
      <c r="AX411" s="49">
        <f>'Рейтинговая таблица организаций'!AU400</f>
        <v>0</v>
      </c>
      <c r="AY411" s="49" t="s">
        <v>275</v>
      </c>
      <c r="AZ411" s="49">
        <f>'Рейтинговая таблица организаций'!AV400</f>
        <v>0</v>
      </c>
      <c r="BA411" s="49">
        <f>'Рейтинговая таблица организаций'!AW400</f>
        <v>0</v>
      </c>
    </row>
    <row r="412" spans="1:53" ht="15.75" x14ac:dyDescent="0.25">
      <c r="A412" s="110">
        <f>Лист1!A400</f>
        <v>0</v>
      </c>
      <c r="B412" s="46">
        <f>'для bus.gov.ru'!B401</f>
        <v>0</v>
      </c>
      <c r="C412" s="46">
        <f>'для bus.gov.ru'!C401</f>
        <v>0</v>
      </c>
      <c r="D412" s="46">
        <f>'для bus.gov.ru'!D401</f>
        <v>0</v>
      </c>
      <c r="E412" s="46">
        <f>'для bus.gov.ru'!E401</f>
        <v>0</v>
      </c>
      <c r="F412" s="47" t="s">
        <v>264</v>
      </c>
      <c r="G412" s="48">
        <f>'Рейтинговая таблица организаций'!D401</f>
        <v>0</v>
      </c>
      <c r="H412" s="48">
        <f>'Рейтинговая таблица организаций'!E401</f>
        <v>0</v>
      </c>
      <c r="I412" s="47" t="s">
        <v>265</v>
      </c>
      <c r="J412" s="48">
        <f>'Рейтинговая таблица организаций'!F401</f>
        <v>0</v>
      </c>
      <c r="K412" s="48">
        <f>'Рейтинговая таблица организаций'!G401</f>
        <v>0</v>
      </c>
      <c r="L412" s="49" t="str">
        <f>IF('Рейтинговая таблица организаций'!H401&lt;1,"Отсутствуют или не функционируют дистанционные способы взаимодействия",(IF('Рейтинговая таблица организаций'!H401&lt;4,"В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2" s="49">
        <f>'Рейтинговая таблица организаций'!H401</f>
        <v>0</v>
      </c>
      <c r="N412" s="49">
        <f>IF('Рейтинговая таблица организаций'!H401&lt;1,0,(IF('Рейтинговая таблица организаций'!H401&lt;4,30,100)))</f>
        <v>0</v>
      </c>
      <c r="O412" s="49" t="s">
        <v>266</v>
      </c>
      <c r="P412" s="49">
        <f>'Рейтинговая таблица организаций'!I401</f>
        <v>0</v>
      </c>
      <c r="Q412" s="49">
        <f>'Рейтинговая таблица организаций'!J401</f>
        <v>0</v>
      </c>
      <c r="R412" s="49" t="s">
        <v>267</v>
      </c>
      <c r="S412" s="49">
        <f>'Рейтинговая таблица организаций'!K401</f>
        <v>0</v>
      </c>
      <c r="T412" s="49">
        <f>'Рейтинговая таблица организаций'!L401</f>
        <v>0</v>
      </c>
      <c r="U412" s="49" t="str">
        <f>IF('Рейтинговая таблица организаций'!Q401&lt;1,"Отсутствуют комфортные условия",(IF('Рейтинговая таблица организаций'!Q401&lt;5,"Количество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2" s="49">
        <f>'Рейтинговая таблица организаций'!Q401</f>
        <v>0</v>
      </c>
      <c r="W412" s="49">
        <f>IF('Рейтинговая таблица организаций'!Q401&lt;1,0,(IF('Рейтинговая таблица организаций'!Q401&lt;4,20,100)))</f>
        <v>0</v>
      </c>
      <c r="X412" s="49" t="s">
        <v>268</v>
      </c>
      <c r="Y412" s="49">
        <f>'Рейтинговая таблица организаций'!T401</f>
        <v>0</v>
      </c>
      <c r="Z412" s="49">
        <f>'Рейтинговая таблица организаций'!U401</f>
        <v>0</v>
      </c>
      <c r="AA412" s="49" t="str">
        <f>IF('Рейтинговая таблица организаций'!Z401&lt;1,"Отсутствуют условия доступности для инвалидов",(IF('Рейтинговая таблица организаций'!Z401&lt;5,"Количество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2" s="63">
        <f>'Рейтинговая таблица организаций'!Z401</f>
        <v>0</v>
      </c>
      <c r="AC412" s="49">
        <f>IF('Рейтинговая таблица организаций'!Z401&lt;1,0,(IF('Рейтинговая таблица организаций'!Z401&lt;5,20,100)))</f>
        <v>0</v>
      </c>
      <c r="AD412" s="49" t="str">
        <f>IF('Рейтинговая таблица организаций'!AA401&lt;1,"Отсутствуют условия доступности, позволяющие инвалидам получать услуги наравне с другими",(IF('Рейтинговая таблица организаций'!AA401&lt;5,"Количество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2" s="49">
        <f>'Рейтинговая таблица организаций'!AA401</f>
        <v>0</v>
      </c>
      <c r="AF412" s="49">
        <f>IF('Рейтинговая таблица организаций'!AA401&lt;1,0,(IF('Рейтинговая таблица организаций'!AA401&lt;5,20,100)))</f>
        <v>0</v>
      </c>
      <c r="AG412" s="49" t="s">
        <v>269</v>
      </c>
      <c r="AH412" s="49">
        <f>'Рейтинговая таблица организаций'!AB401</f>
        <v>0</v>
      </c>
      <c r="AI412" s="49">
        <f>'Рейтинговая таблица организаций'!AC401</f>
        <v>0</v>
      </c>
      <c r="AJ412" s="49" t="s">
        <v>270</v>
      </c>
      <c r="AK412" s="49">
        <f>'Рейтинговая таблица организаций'!AH401</f>
        <v>0</v>
      </c>
      <c r="AL412" s="49">
        <f>'Рейтинговая таблица организаций'!AI401</f>
        <v>0</v>
      </c>
      <c r="AM412" s="49" t="s">
        <v>271</v>
      </c>
      <c r="AN412" s="49">
        <f>'Рейтинговая таблица организаций'!AJ401</f>
        <v>0</v>
      </c>
      <c r="AO412" s="49">
        <f>'Рейтинговая таблица организаций'!AK401</f>
        <v>0</v>
      </c>
      <c r="AP412" s="49" t="s">
        <v>272</v>
      </c>
      <c r="AQ412" s="49">
        <f>'Рейтинговая таблица организаций'!AL401</f>
        <v>0</v>
      </c>
      <c r="AR412" s="49">
        <f>'Рейтинговая таблица организаций'!AM401</f>
        <v>0</v>
      </c>
      <c r="AS412" s="49" t="s">
        <v>273</v>
      </c>
      <c r="AT412" s="49">
        <f>'Рейтинговая таблица организаций'!AR401</f>
        <v>0</v>
      </c>
      <c r="AU412" s="49">
        <f>'Рейтинговая таблица организаций'!AS401</f>
        <v>0</v>
      </c>
      <c r="AV412" s="49" t="s">
        <v>274</v>
      </c>
      <c r="AW412" s="49">
        <f>'Рейтинговая таблица организаций'!AT401</f>
        <v>0</v>
      </c>
      <c r="AX412" s="49">
        <f>'Рейтинговая таблица организаций'!AU401</f>
        <v>0</v>
      </c>
      <c r="AY412" s="49" t="s">
        <v>275</v>
      </c>
      <c r="AZ412" s="49">
        <f>'Рейтинговая таблица организаций'!AV401</f>
        <v>0</v>
      </c>
      <c r="BA412" s="49">
        <f>'Рейтинговая таблица организаций'!AW401</f>
        <v>0</v>
      </c>
    </row>
    <row r="413" spans="1:53" ht="15.75" x14ac:dyDescent="0.25">
      <c r="A413" s="110">
        <f>Лист1!A401</f>
        <v>0</v>
      </c>
      <c r="B413" s="46">
        <f>'для bus.gov.ru'!B402</f>
        <v>0</v>
      </c>
      <c r="C413" s="46">
        <f>'для bus.gov.ru'!C402</f>
        <v>0</v>
      </c>
      <c r="D413" s="46">
        <f>'для bus.gov.ru'!D402</f>
        <v>0</v>
      </c>
      <c r="E413" s="46">
        <f>'для bus.gov.ru'!E402</f>
        <v>0</v>
      </c>
      <c r="F413" s="47" t="s">
        <v>264</v>
      </c>
      <c r="G413" s="48">
        <f>'Рейтинговая таблица организаций'!D402</f>
        <v>0</v>
      </c>
      <c r="H413" s="48">
        <f>'Рейтинговая таблица организаций'!E402</f>
        <v>0</v>
      </c>
      <c r="I413" s="47" t="s">
        <v>265</v>
      </c>
      <c r="J413" s="48">
        <f>'Рейтинговая таблица организаций'!F402</f>
        <v>0</v>
      </c>
      <c r="K413" s="48">
        <f>'Рейтинговая таблица организаций'!G402</f>
        <v>0</v>
      </c>
      <c r="L413" s="49" t="str">
        <f>IF('Рейтинговая таблица организаций'!H402&lt;1,"Отсутствуют или не функционируют дистанционные способы взаимодействия",(IF('Рейтинговая таблица организаций'!H402&lt;4,"В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3" s="49">
        <f>'Рейтинговая таблица организаций'!H402</f>
        <v>0</v>
      </c>
      <c r="N413" s="49">
        <f>IF('Рейтинговая таблица организаций'!H402&lt;1,0,(IF('Рейтинговая таблица организаций'!H402&lt;4,30,100)))</f>
        <v>0</v>
      </c>
      <c r="O413" s="49" t="s">
        <v>266</v>
      </c>
      <c r="P413" s="49">
        <f>'Рейтинговая таблица организаций'!I402</f>
        <v>0</v>
      </c>
      <c r="Q413" s="49">
        <f>'Рейтинговая таблица организаций'!J402</f>
        <v>0</v>
      </c>
      <c r="R413" s="49" t="s">
        <v>267</v>
      </c>
      <c r="S413" s="49">
        <f>'Рейтинговая таблица организаций'!K402</f>
        <v>0</v>
      </c>
      <c r="T413" s="49">
        <f>'Рейтинговая таблица организаций'!L402</f>
        <v>0</v>
      </c>
      <c r="U413" s="49" t="str">
        <f>IF('Рейтинговая таблица организаций'!Q402&lt;1,"Отсутствуют комфортные условия",(IF('Рейтинговая таблица организаций'!Q402&lt;5,"Количество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3" s="49">
        <f>'Рейтинговая таблица организаций'!Q402</f>
        <v>0</v>
      </c>
      <c r="W413" s="49">
        <f>IF('Рейтинговая таблица организаций'!Q402&lt;1,0,(IF('Рейтинговая таблица организаций'!Q402&lt;4,20,100)))</f>
        <v>0</v>
      </c>
      <c r="X413" s="49" t="s">
        <v>268</v>
      </c>
      <c r="Y413" s="49">
        <f>'Рейтинговая таблица организаций'!T402</f>
        <v>0</v>
      </c>
      <c r="Z413" s="49">
        <f>'Рейтинговая таблица организаций'!U402</f>
        <v>0</v>
      </c>
      <c r="AA413" s="49" t="str">
        <f>IF('Рейтинговая таблица организаций'!Z402&lt;1,"Отсутствуют условия доступности для инвалидов",(IF('Рейтинговая таблица организаций'!Z402&lt;5,"Количество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3" s="63">
        <f>'Рейтинговая таблица организаций'!Z402</f>
        <v>0</v>
      </c>
      <c r="AC413" s="49">
        <f>IF('Рейтинговая таблица организаций'!Z402&lt;1,0,(IF('Рейтинговая таблица организаций'!Z402&lt;5,20,100)))</f>
        <v>0</v>
      </c>
      <c r="AD413" s="49" t="str">
        <f>IF('Рейтинговая таблица организаций'!AA402&lt;1,"Отсутствуют условия доступности, позволяющие инвалидам получать услуги наравне с другими",(IF('Рейтинговая таблица организаций'!AA402&lt;5,"Количество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3" s="49">
        <f>'Рейтинговая таблица организаций'!AA402</f>
        <v>0</v>
      </c>
      <c r="AF413" s="49">
        <f>IF('Рейтинговая таблица организаций'!AA402&lt;1,0,(IF('Рейтинговая таблица организаций'!AA402&lt;5,20,100)))</f>
        <v>0</v>
      </c>
      <c r="AG413" s="49" t="s">
        <v>269</v>
      </c>
      <c r="AH413" s="49">
        <f>'Рейтинговая таблица организаций'!AB402</f>
        <v>0</v>
      </c>
      <c r="AI413" s="49">
        <f>'Рейтинговая таблица организаций'!AC402</f>
        <v>0</v>
      </c>
      <c r="AJ413" s="49" t="s">
        <v>270</v>
      </c>
      <c r="AK413" s="49">
        <f>'Рейтинговая таблица организаций'!AH402</f>
        <v>0</v>
      </c>
      <c r="AL413" s="49">
        <f>'Рейтинговая таблица организаций'!AI402</f>
        <v>0</v>
      </c>
      <c r="AM413" s="49" t="s">
        <v>271</v>
      </c>
      <c r="AN413" s="49">
        <f>'Рейтинговая таблица организаций'!AJ402</f>
        <v>0</v>
      </c>
      <c r="AO413" s="49">
        <f>'Рейтинговая таблица организаций'!AK402</f>
        <v>0</v>
      </c>
      <c r="AP413" s="49" t="s">
        <v>272</v>
      </c>
      <c r="AQ413" s="49">
        <f>'Рейтинговая таблица организаций'!AL402</f>
        <v>0</v>
      </c>
      <c r="AR413" s="49">
        <f>'Рейтинговая таблица организаций'!AM402</f>
        <v>0</v>
      </c>
      <c r="AS413" s="49" t="s">
        <v>273</v>
      </c>
      <c r="AT413" s="49">
        <f>'Рейтинговая таблица организаций'!AR402</f>
        <v>0</v>
      </c>
      <c r="AU413" s="49">
        <f>'Рейтинговая таблица организаций'!AS402</f>
        <v>0</v>
      </c>
      <c r="AV413" s="49" t="s">
        <v>274</v>
      </c>
      <c r="AW413" s="49">
        <f>'Рейтинговая таблица организаций'!AT402</f>
        <v>0</v>
      </c>
      <c r="AX413" s="49">
        <f>'Рейтинговая таблица организаций'!AU402</f>
        <v>0</v>
      </c>
      <c r="AY413" s="49" t="s">
        <v>275</v>
      </c>
      <c r="AZ413" s="49">
        <f>'Рейтинговая таблица организаций'!AV402</f>
        <v>0</v>
      </c>
      <c r="BA413" s="49">
        <f>'Рейтинговая таблица организаций'!AW402</f>
        <v>0</v>
      </c>
    </row>
    <row r="414" spans="1:53" ht="15.75" x14ac:dyDescent="0.25">
      <c r="A414" s="110">
        <f>Лист1!A402</f>
        <v>0</v>
      </c>
      <c r="B414" s="46">
        <f>'для bus.gov.ru'!B403</f>
        <v>0</v>
      </c>
      <c r="C414" s="46">
        <f>'для bus.gov.ru'!C403</f>
        <v>0</v>
      </c>
      <c r="D414" s="46">
        <f>'для bus.gov.ru'!D403</f>
        <v>0</v>
      </c>
      <c r="E414" s="46">
        <f>'для bus.gov.ru'!E403</f>
        <v>0</v>
      </c>
      <c r="F414" s="47" t="s">
        <v>264</v>
      </c>
      <c r="G414" s="48">
        <f>'Рейтинговая таблица организаций'!D403</f>
        <v>0</v>
      </c>
      <c r="H414" s="48">
        <f>'Рейтинговая таблица организаций'!E403</f>
        <v>0</v>
      </c>
      <c r="I414" s="47" t="s">
        <v>265</v>
      </c>
      <c r="J414" s="48">
        <f>'Рейтинговая таблица организаций'!F403</f>
        <v>0</v>
      </c>
      <c r="K414" s="48">
        <f>'Рейтинговая таблица организаций'!G403</f>
        <v>0</v>
      </c>
      <c r="L414" s="49" t="str">
        <f>IF('Рейтинговая таблица организаций'!H403&lt;1,"Отсутствуют или не функционируют дистанционные способы взаимодействия",(IF('Рейтинговая таблица организаций'!H403&lt;4,"В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4" s="49">
        <f>'Рейтинговая таблица организаций'!H403</f>
        <v>0</v>
      </c>
      <c r="N414" s="49">
        <f>IF('Рейтинговая таблица организаций'!H403&lt;1,0,(IF('Рейтинговая таблица организаций'!H403&lt;4,30,100)))</f>
        <v>0</v>
      </c>
      <c r="O414" s="49" t="s">
        <v>266</v>
      </c>
      <c r="P414" s="49">
        <f>'Рейтинговая таблица организаций'!I403</f>
        <v>0</v>
      </c>
      <c r="Q414" s="49">
        <f>'Рейтинговая таблица организаций'!J403</f>
        <v>0</v>
      </c>
      <c r="R414" s="49" t="s">
        <v>267</v>
      </c>
      <c r="S414" s="49">
        <f>'Рейтинговая таблица организаций'!K403</f>
        <v>0</v>
      </c>
      <c r="T414" s="49">
        <f>'Рейтинговая таблица организаций'!L403</f>
        <v>0</v>
      </c>
      <c r="U414" s="49" t="str">
        <f>IF('Рейтинговая таблица организаций'!Q403&lt;1,"Отсутствуют комфортные условия",(IF('Рейтинговая таблица организаций'!Q403&lt;5,"Количество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4" s="49">
        <f>'Рейтинговая таблица организаций'!Q403</f>
        <v>0</v>
      </c>
      <c r="W414" s="49">
        <f>IF('Рейтинговая таблица организаций'!Q403&lt;1,0,(IF('Рейтинговая таблица организаций'!Q403&lt;4,20,100)))</f>
        <v>0</v>
      </c>
      <c r="X414" s="49" t="s">
        <v>268</v>
      </c>
      <c r="Y414" s="49">
        <f>'Рейтинговая таблица организаций'!T403</f>
        <v>0</v>
      </c>
      <c r="Z414" s="49">
        <f>'Рейтинговая таблица организаций'!U403</f>
        <v>0</v>
      </c>
      <c r="AA414" s="49" t="str">
        <f>IF('Рейтинговая таблица организаций'!Z403&lt;1,"Отсутствуют условия доступности для инвалидов",(IF('Рейтинговая таблица организаций'!Z403&lt;5,"Количество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4" s="63">
        <f>'Рейтинговая таблица организаций'!Z403</f>
        <v>0</v>
      </c>
      <c r="AC414" s="49">
        <f>IF('Рейтинговая таблица организаций'!Z403&lt;1,0,(IF('Рейтинговая таблица организаций'!Z403&lt;5,20,100)))</f>
        <v>0</v>
      </c>
      <c r="AD414" s="49" t="str">
        <f>IF('Рейтинговая таблица организаций'!AA403&lt;1,"Отсутствуют условия доступности, позволяющие инвалидам получать услуги наравне с другими",(IF('Рейтинговая таблица организаций'!AA403&lt;5,"Количество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4" s="49">
        <f>'Рейтинговая таблица организаций'!AA403</f>
        <v>0</v>
      </c>
      <c r="AF414" s="49">
        <f>IF('Рейтинговая таблица организаций'!AA403&lt;1,0,(IF('Рейтинговая таблица организаций'!AA403&lt;5,20,100)))</f>
        <v>0</v>
      </c>
      <c r="AG414" s="49" t="s">
        <v>269</v>
      </c>
      <c r="AH414" s="49">
        <f>'Рейтинговая таблица организаций'!AB403</f>
        <v>0</v>
      </c>
      <c r="AI414" s="49">
        <f>'Рейтинговая таблица организаций'!AC403</f>
        <v>0</v>
      </c>
      <c r="AJ414" s="49" t="s">
        <v>270</v>
      </c>
      <c r="AK414" s="49">
        <f>'Рейтинговая таблица организаций'!AH403</f>
        <v>0</v>
      </c>
      <c r="AL414" s="49">
        <f>'Рейтинговая таблица организаций'!AI403</f>
        <v>0</v>
      </c>
      <c r="AM414" s="49" t="s">
        <v>271</v>
      </c>
      <c r="AN414" s="49">
        <f>'Рейтинговая таблица организаций'!AJ403</f>
        <v>0</v>
      </c>
      <c r="AO414" s="49">
        <f>'Рейтинговая таблица организаций'!AK403</f>
        <v>0</v>
      </c>
      <c r="AP414" s="49" t="s">
        <v>272</v>
      </c>
      <c r="AQ414" s="49">
        <f>'Рейтинговая таблица организаций'!AL403</f>
        <v>0</v>
      </c>
      <c r="AR414" s="49">
        <f>'Рейтинговая таблица организаций'!AM403</f>
        <v>0</v>
      </c>
      <c r="AS414" s="49" t="s">
        <v>273</v>
      </c>
      <c r="AT414" s="49">
        <f>'Рейтинговая таблица организаций'!AR403</f>
        <v>0</v>
      </c>
      <c r="AU414" s="49">
        <f>'Рейтинговая таблица организаций'!AS403</f>
        <v>0</v>
      </c>
      <c r="AV414" s="49" t="s">
        <v>274</v>
      </c>
      <c r="AW414" s="49">
        <f>'Рейтинговая таблица организаций'!AT403</f>
        <v>0</v>
      </c>
      <c r="AX414" s="49">
        <f>'Рейтинговая таблица организаций'!AU403</f>
        <v>0</v>
      </c>
      <c r="AY414" s="49" t="s">
        <v>275</v>
      </c>
      <c r="AZ414" s="49">
        <f>'Рейтинговая таблица организаций'!AV403</f>
        <v>0</v>
      </c>
      <c r="BA414" s="49">
        <f>'Рейтинговая таблица организаций'!AW403</f>
        <v>0</v>
      </c>
    </row>
    <row r="415" spans="1:53" ht="15.75" x14ac:dyDescent="0.25">
      <c r="A415" s="110">
        <f>Лист1!A403</f>
        <v>0</v>
      </c>
      <c r="B415" s="46">
        <f>'для bus.gov.ru'!B404</f>
        <v>0</v>
      </c>
      <c r="C415" s="46">
        <f>'для bus.gov.ru'!C404</f>
        <v>0</v>
      </c>
      <c r="D415" s="46">
        <f>'для bus.gov.ru'!D404</f>
        <v>0</v>
      </c>
      <c r="E415" s="46">
        <f>'для bus.gov.ru'!E404</f>
        <v>0</v>
      </c>
      <c r="F415" s="47" t="s">
        <v>264</v>
      </c>
      <c r="G415" s="48">
        <f>'Рейтинговая таблица организаций'!D404</f>
        <v>0</v>
      </c>
      <c r="H415" s="48">
        <f>'Рейтинговая таблица организаций'!E404</f>
        <v>0</v>
      </c>
      <c r="I415" s="47" t="s">
        <v>265</v>
      </c>
      <c r="J415" s="48">
        <f>'Рейтинговая таблица организаций'!F404</f>
        <v>0</v>
      </c>
      <c r="K415" s="48">
        <f>'Рейтинговая таблица организаций'!G404</f>
        <v>0</v>
      </c>
      <c r="L415" s="49" t="str">
        <f>IF('Рейтинговая таблица организаций'!H404&lt;1,"Отсутствуют или не функционируют дистанционные способы взаимодействия",(IF('Рейтинговая таблица организаций'!H404&lt;4,"В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5" s="49">
        <f>'Рейтинговая таблица организаций'!H404</f>
        <v>0</v>
      </c>
      <c r="N415" s="49">
        <f>IF('Рейтинговая таблица организаций'!H404&lt;1,0,(IF('Рейтинговая таблица организаций'!H404&lt;4,30,100)))</f>
        <v>0</v>
      </c>
      <c r="O415" s="49" t="s">
        <v>266</v>
      </c>
      <c r="P415" s="49">
        <f>'Рейтинговая таблица организаций'!I404</f>
        <v>0</v>
      </c>
      <c r="Q415" s="49">
        <f>'Рейтинговая таблица организаций'!J404</f>
        <v>0</v>
      </c>
      <c r="R415" s="49" t="s">
        <v>267</v>
      </c>
      <c r="S415" s="49">
        <f>'Рейтинговая таблица организаций'!K404</f>
        <v>0</v>
      </c>
      <c r="T415" s="49">
        <f>'Рейтинговая таблица организаций'!L404</f>
        <v>0</v>
      </c>
      <c r="U415" s="49" t="str">
        <f>IF('Рейтинговая таблица организаций'!Q404&lt;1,"Отсутствуют комфортные условия",(IF('Рейтинговая таблица организаций'!Q404&lt;5,"Количество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5" s="49">
        <f>'Рейтинговая таблица организаций'!Q404</f>
        <v>0</v>
      </c>
      <c r="W415" s="49">
        <f>IF('Рейтинговая таблица организаций'!Q404&lt;1,0,(IF('Рейтинговая таблица организаций'!Q404&lt;4,20,100)))</f>
        <v>0</v>
      </c>
      <c r="X415" s="49" t="s">
        <v>268</v>
      </c>
      <c r="Y415" s="49">
        <f>'Рейтинговая таблица организаций'!T404</f>
        <v>0</v>
      </c>
      <c r="Z415" s="49">
        <f>'Рейтинговая таблица организаций'!U404</f>
        <v>0</v>
      </c>
      <c r="AA415" s="49" t="str">
        <f>IF('Рейтинговая таблица организаций'!Z404&lt;1,"Отсутствуют условия доступности для инвалидов",(IF('Рейтинговая таблица организаций'!Z404&lt;5,"Количество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5" s="63">
        <f>'Рейтинговая таблица организаций'!Z404</f>
        <v>0</v>
      </c>
      <c r="AC415" s="49">
        <f>IF('Рейтинговая таблица организаций'!Z404&lt;1,0,(IF('Рейтинговая таблица организаций'!Z404&lt;5,20,100)))</f>
        <v>0</v>
      </c>
      <c r="AD415" s="49" t="str">
        <f>IF('Рейтинговая таблица организаций'!AA404&lt;1,"Отсутствуют условия доступности, позволяющие инвалидам получать услуги наравне с другими",(IF('Рейтинговая таблица организаций'!AA404&lt;5,"Количество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5" s="49">
        <f>'Рейтинговая таблица организаций'!AA404</f>
        <v>0</v>
      </c>
      <c r="AF415" s="49">
        <f>IF('Рейтинговая таблица организаций'!AA404&lt;1,0,(IF('Рейтинговая таблица организаций'!AA404&lt;5,20,100)))</f>
        <v>0</v>
      </c>
      <c r="AG415" s="49" t="s">
        <v>269</v>
      </c>
      <c r="AH415" s="49">
        <f>'Рейтинговая таблица организаций'!AB404</f>
        <v>0</v>
      </c>
      <c r="AI415" s="49">
        <f>'Рейтинговая таблица организаций'!AC404</f>
        <v>0</v>
      </c>
      <c r="AJ415" s="49" t="s">
        <v>270</v>
      </c>
      <c r="AK415" s="49">
        <f>'Рейтинговая таблица организаций'!AH404</f>
        <v>0</v>
      </c>
      <c r="AL415" s="49">
        <f>'Рейтинговая таблица организаций'!AI404</f>
        <v>0</v>
      </c>
      <c r="AM415" s="49" t="s">
        <v>271</v>
      </c>
      <c r="AN415" s="49">
        <f>'Рейтинговая таблица организаций'!AJ404</f>
        <v>0</v>
      </c>
      <c r="AO415" s="49">
        <f>'Рейтинговая таблица организаций'!AK404</f>
        <v>0</v>
      </c>
      <c r="AP415" s="49" t="s">
        <v>272</v>
      </c>
      <c r="AQ415" s="49">
        <f>'Рейтинговая таблица организаций'!AL404</f>
        <v>0</v>
      </c>
      <c r="AR415" s="49">
        <f>'Рейтинговая таблица организаций'!AM404</f>
        <v>0</v>
      </c>
      <c r="AS415" s="49" t="s">
        <v>273</v>
      </c>
      <c r="AT415" s="49">
        <f>'Рейтинговая таблица организаций'!AR404</f>
        <v>0</v>
      </c>
      <c r="AU415" s="49">
        <f>'Рейтинговая таблица организаций'!AS404</f>
        <v>0</v>
      </c>
      <c r="AV415" s="49" t="s">
        <v>274</v>
      </c>
      <c r="AW415" s="49">
        <f>'Рейтинговая таблица организаций'!AT404</f>
        <v>0</v>
      </c>
      <c r="AX415" s="49">
        <f>'Рейтинговая таблица организаций'!AU404</f>
        <v>0</v>
      </c>
      <c r="AY415" s="49" t="s">
        <v>275</v>
      </c>
      <c r="AZ415" s="49">
        <f>'Рейтинговая таблица организаций'!AV404</f>
        <v>0</v>
      </c>
      <c r="BA415" s="49">
        <f>'Рейтинговая таблица организаций'!AW404</f>
        <v>0</v>
      </c>
    </row>
    <row r="416" spans="1:53" ht="15.75" x14ac:dyDescent="0.25">
      <c r="A416" s="110">
        <f>Лист1!A404</f>
        <v>0</v>
      </c>
      <c r="B416" s="46">
        <f>'для bus.gov.ru'!B405</f>
        <v>0</v>
      </c>
      <c r="C416" s="46">
        <f>'для bus.gov.ru'!C405</f>
        <v>0</v>
      </c>
      <c r="D416" s="46">
        <f>'для bus.gov.ru'!D405</f>
        <v>0</v>
      </c>
      <c r="E416" s="46">
        <f>'для bus.gov.ru'!E405</f>
        <v>0</v>
      </c>
      <c r="F416" s="47" t="s">
        <v>264</v>
      </c>
      <c r="G416" s="48">
        <f>'Рейтинговая таблица организаций'!D405</f>
        <v>0</v>
      </c>
      <c r="H416" s="48">
        <f>'Рейтинговая таблица организаций'!E405</f>
        <v>0</v>
      </c>
      <c r="I416" s="47" t="s">
        <v>265</v>
      </c>
      <c r="J416" s="48">
        <f>'Рейтинговая таблица организаций'!F405</f>
        <v>0</v>
      </c>
      <c r="K416" s="48">
        <f>'Рейтинговая таблица организаций'!G405</f>
        <v>0</v>
      </c>
      <c r="L416" s="49" t="str">
        <f>IF('Рейтинговая таблица организаций'!H405&lt;1,"Отсутствуют или не функционируют дистанционные способы взаимодействия",(IF('Рейтинговая таблица организаций'!H405&lt;4,"В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6" s="49">
        <f>'Рейтинговая таблица организаций'!H405</f>
        <v>0</v>
      </c>
      <c r="N416" s="49">
        <f>IF('Рейтинговая таблица организаций'!H405&lt;1,0,(IF('Рейтинговая таблица организаций'!H405&lt;4,30,100)))</f>
        <v>0</v>
      </c>
      <c r="O416" s="49" t="s">
        <v>266</v>
      </c>
      <c r="P416" s="49">
        <f>'Рейтинговая таблица организаций'!I405</f>
        <v>0</v>
      </c>
      <c r="Q416" s="49">
        <f>'Рейтинговая таблица организаций'!J405</f>
        <v>0</v>
      </c>
      <c r="R416" s="49" t="s">
        <v>267</v>
      </c>
      <c r="S416" s="49">
        <f>'Рейтинговая таблица организаций'!K405</f>
        <v>0</v>
      </c>
      <c r="T416" s="49">
        <f>'Рейтинговая таблица организаций'!L405</f>
        <v>0</v>
      </c>
      <c r="U416" s="49" t="str">
        <f>IF('Рейтинговая таблица организаций'!Q405&lt;1,"Отсутствуют комфортные условия",(IF('Рейтинговая таблица организаций'!Q405&lt;5,"Количество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6" s="49">
        <f>'Рейтинговая таблица организаций'!Q405</f>
        <v>0</v>
      </c>
      <c r="W416" s="49">
        <f>IF('Рейтинговая таблица организаций'!Q405&lt;1,0,(IF('Рейтинговая таблица организаций'!Q405&lt;4,20,100)))</f>
        <v>0</v>
      </c>
      <c r="X416" s="49" t="s">
        <v>268</v>
      </c>
      <c r="Y416" s="49">
        <f>'Рейтинговая таблица организаций'!T405</f>
        <v>0</v>
      </c>
      <c r="Z416" s="49">
        <f>'Рейтинговая таблица организаций'!U405</f>
        <v>0</v>
      </c>
      <c r="AA416" s="49" t="str">
        <f>IF('Рейтинговая таблица организаций'!Z405&lt;1,"Отсутствуют условия доступности для инвалидов",(IF('Рейтинговая таблица организаций'!Z405&lt;5,"Количество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6" s="63">
        <f>'Рейтинговая таблица организаций'!Z405</f>
        <v>0</v>
      </c>
      <c r="AC416" s="49">
        <f>IF('Рейтинговая таблица организаций'!Z405&lt;1,0,(IF('Рейтинговая таблица организаций'!Z405&lt;5,20,100)))</f>
        <v>0</v>
      </c>
      <c r="AD416" s="49" t="str">
        <f>IF('Рейтинговая таблица организаций'!AA405&lt;1,"Отсутствуют условия доступности, позволяющие инвалидам получать услуги наравне с другими",(IF('Рейтинговая таблица организаций'!AA405&lt;5,"Количество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6" s="49">
        <f>'Рейтинговая таблица организаций'!AA405</f>
        <v>0</v>
      </c>
      <c r="AF416" s="49">
        <f>IF('Рейтинговая таблица организаций'!AA405&lt;1,0,(IF('Рейтинговая таблица организаций'!AA405&lt;5,20,100)))</f>
        <v>0</v>
      </c>
      <c r="AG416" s="49" t="s">
        <v>269</v>
      </c>
      <c r="AH416" s="49">
        <f>'Рейтинговая таблица организаций'!AB405</f>
        <v>0</v>
      </c>
      <c r="AI416" s="49">
        <f>'Рейтинговая таблица организаций'!AC405</f>
        <v>0</v>
      </c>
      <c r="AJ416" s="49" t="s">
        <v>270</v>
      </c>
      <c r="AK416" s="49">
        <f>'Рейтинговая таблица организаций'!AH405</f>
        <v>0</v>
      </c>
      <c r="AL416" s="49">
        <f>'Рейтинговая таблица организаций'!AI405</f>
        <v>0</v>
      </c>
      <c r="AM416" s="49" t="s">
        <v>271</v>
      </c>
      <c r="AN416" s="49">
        <f>'Рейтинговая таблица организаций'!AJ405</f>
        <v>0</v>
      </c>
      <c r="AO416" s="49">
        <f>'Рейтинговая таблица организаций'!AK405</f>
        <v>0</v>
      </c>
      <c r="AP416" s="49" t="s">
        <v>272</v>
      </c>
      <c r="AQ416" s="49">
        <f>'Рейтинговая таблица организаций'!AL405</f>
        <v>0</v>
      </c>
      <c r="AR416" s="49">
        <f>'Рейтинговая таблица организаций'!AM405</f>
        <v>0</v>
      </c>
      <c r="AS416" s="49" t="s">
        <v>273</v>
      </c>
      <c r="AT416" s="49">
        <f>'Рейтинговая таблица организаций'!AR405</f>
        <v>0</v>
      </c>
      <c r="AU416" s="49">
        <f>'Рейтинговая таблица организаций'!AS405</f>
        <v>0</v>
      </c>
      <c r="AV416" s="49" t="s">
        <v>274</v>
      </c>
      <c r="AW416" s="49">
        <f>'Рейтинговая таблица организаций'!AT405</f>
        <v>0</v>
      </c>
      <c r="AX416" s="49">
        <f>'Рейтинговая таблица организаций'!AU405</f>
        <v>0</v>
      </c>
      <c r="AY416" s="49" t="s">
        <v>275</v>
      </c>
      <c r="AZ416" s="49">
        <f>'Рейтинговая таблица организаций'!AV405</f>
        <v>0</v>
      </c>
      <c r="BA416" s="49">
        <f>'Рейтинговая таблица организаций'!AW405</f>
        <v>0</v>
      </c>
    </row>
    <row r="417" spans="1:53" ht="15.75" x14ac:dyDescent="0.25">
      <c r="A417" s="110">
        <f>Лист1!A405</f>
        <v>0</v>
      </c>
      <c r="B417" s="46">
        <f>'для bus.gov.ru'!B406</f>
        <v>0</v>
      </c>
      <c r="C417" s="46">
        <f>'для bus.gov.ru'!C406</f>
        <v>0</v>
      </c>
      <c r="D417" s="46">
        <f>'для bus.gov.ru'!D406</f>
        <v>0</v>
      </c>
      <c r="E417" s="46">
        <f>'для bus.gov.ru'!E406</f>
        <v>0</v>
      </c>
      <c r="F417" s="47" t="s">
        <v>264</v>
      </c>
      <c r="G417" s="48">
        <f>'Рейтинговая таблица организаций'!D406</f>
        <v>0</v>
      </c>
      <c r="H417" s="48">
        <f>'Рейтинговая таблица организаций'!E406</f>
        <v>0</v>
      </c>
      <c r="I417" s="47" t="s">
        <v>265</v>
      </c>
      <c r="J417" s="48">
        <f>'Рейтинговая таблица организаций'!F406</f>
        <v>0</v>
      </c>
      <c r="K417" s="48">
        <f>'Рейтинговая таблица организаций'!G406</f>
        <v>0</v>
      </c>
      <c r="L417" s="49" t="str">
        <f>IF('Рейтинговая таблица организаций'!H406&lt;1,"Отсутствуют или не функционируют дистанционные способы взаимодействия",(IF('Рейтинговая таблица организаций'!H406&lt;4,"В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7" s="49">
        <f>'Рейтинговая таблица организаций'!H406</f>
        <v>0</v>
      </c>
      <c r="N417" s="49">
        <f>IF('Рейтинговая таблица организаций'!H406&lt;1,0,(IF('Рейтинговая таблица организаций'!H406&lt;4,30,100)))</f>
        <v>0</v>
      </c>
      <c r="O417" s="49" t="s">
        <v>266</v>
      </c>
      <c r="P417" s="49">
        <f>'Рейтинговая таблица организаций'!I406</f>
        <v>0</v>
      </c>
      <c r="Q417" s="49">
        <f>'Рейтинговая таблица организаций'!J406</f>
        <v>0</v>
      </c>
      <c r="R417" s="49" t="s">
        <v>267</v>
      </c>
      <c r="S417" s="49">
        <f>'Рейтинговая таблица организаций'!K406</f>
        <v>0</v>
      </c>
      <c r="T417" s="49">
        <f>'Рейтинговая таблица организаций'!L406</f>
        <v>0</v>
      </c>
      <c r="U417" s="49" t="str">
        <f>IF('Рейтинговая таблица организаций'!Q406&lt;1,"Отсутствуют комфортные условия",(IF('Рейтинговая таблица организаций'!Q406&lt;5,"Количество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7" s="49">
        <f>'Рейтинговая таблица организаций'!Q406</f>
        <v>0</v>
      </c>
      <c r="W417" s="49">
        <f>IF('Рейтинговая таблица организаций'!Q406&lt;1,0,(IF('Рейтинговая таблица организаций'!Q406&lt;4,20,100)))</f>
        <v>0</v>
      </c>
      <c r="X417" s="49" t="s">
        <v>268</v>
      </c>
      <c r="Y417" s="49">
        <f>'Рейтинговая таблица организаций'!T406</f>
        <v>0</v>
      </c>
      <c r="Z417" s="49">
        <f>'Рейтинговая таблица организаций'!U406</f>
        <v>0</v>
      </c>
      <c r="AA417" s="49" t="str">
        <f>IF('Рейтинговая таблица организаций'!Z406&lt;1,"Отсутствуют условия доступности для инвалидов",(IF('Рейтинговая таблица организаций'!Z406&lt;5,"Количество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7" s="63">
        <f>'Рейтинговая таблица организаций'!Z406</f>
        <v>0</v>
      </c>
      <c r="AC417" s="49">
        <f>IF('Рейтинговая таблица организаций'!Z406&lt;1,0,(IF('Рейтинговая таблица организаций'!Z406&lt;5,20,100)))</f>
        <v>0</v>
      </c>
      <c r="AD417" s="49" t="str">
        <f>IF('Рейтинговая таблица организаций'!AA406&lt;1,"Отсутствуют условия доступности, позволяющие инвалидам получать услуги наравне с другими",(IF('Рейтинговая таблица организаций'!AA406&lt;5,"Количество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7" s="49">
        <f>'Рейтинговая таблица организаций'!AA406</f>
        <v>0</v>
      </c>
      <c r="AF417" s="49">
        <f>IF('Рейтинговая таблица организаций'!AA406&lt;1,0,(IF('Рейтинговая таблица организаций'!AA406&lt;5,20,100)))</f>
        <v>0</v>
      </c>
      <c r="AG417" s="49" t="s">
        <v>269</v>
      </c>
      <c r="AH417" s="49">
        <f>'Рейтинговая таблица организаций'!AB406</f>
        <v>0</v>
      </c>
      <c r="AI417" s="49">
        <f>'Рейтинговая таблица организаций'!AC406</f>
        <v>0</v>
      </c>
      <c r="AJ417" s="49" t="s">
        <v>270</v>
      </c>
      <c r="AK417" s="49">
        <f>'Рейтинговая таблица организаций'!AH406</f>
        <v>0</v>
      </c>
      <c r="AL417" s="49">
        <f>'Рейтинговая таблица организаций'!AI406</f>
        <v>0</v>
      </c>
      <c r="AM417" s="49" t="s">
        <v>271</v>
      </c>
      <c r="AN417" s="49">
        <f>'Рейтинговая таблица организаций'!AJ406</f>
        <v>0</v>
      </c>
      <c r="AO417" s="49">
        <f>'Рейтинговая таблица организаций'!AK406</f>
        <v>0</v>
      </c>
      <c r="AP417" s="49" t="s">
        <v>272</v>
      </c>
      <c r="AQ417" s="49">
        <f>'Рейтинговая таблица организаций'!AL406</f>
        <v>0</v>
      </c>
      <c r="AR417" s="49">
        <f>'Рейтинговая таблица организаций'!AM406</f>
        <v>0</v>
      </c>
      <c r="AS417" s="49" t="s">
        <v>273</v>
      </c>
      <c r="AT417" s="49">
        <f>'Рейтинговая таблица организаций'!AR406</f>
        <v>0</v>
      </c>
      <c r="AU417" s="49">
        <f>'Рейтинговая таблица организаций'!AS406</f>
        <v>0</v>
      </c>
      <c r="AV417" s="49" t="s">
        <v>274</v>
      </c>
      <c r="AW417" s="49">
        <f>'Рейтинговая таблица организаций'!AT406</f>
        <v>0</v>
      </c>
      <c r="AX417" s="49">
        <f>'Рейтинговая таблица организаций'!AU406</f>
        <v>0</v>
      </c>
      <c r="AY417" s="49" t="s">
        <v>275</v>
      </c>
      <c r="AZ417" s="49">
        <f>'Рейтинговая таблица организаций'!AV406</f>
        <v>0</v>
      </c>
      <c r="BA417" s="49">
        <f>'Рейтинговая таблица организаций'!AW406</f>
        <v>0</v>
      </c>
    </row>
    <row r="418" spans="1:53" ht="15.75" x14ac:dyDescent="0.25">
      <c r="A418" s="110">
        <f>Лист1!A406</f>
        <v>0</v>
      </c>
      <c r="B418" s="46">
        <f>'для bus.gov.ru'!B407</f>
        <v>0</v>
      </c>
      <c r="C418" s="46">
        <f>'для bus.gov.ru'!C407</f>
        <v>0</v>
      </c>
      <c r="D418" s="46">
        <f>'для bus.gov.ru'!D407</f>
        <v>0</v>
      </c>
      <c r="E418" s="46">
        <f>'для bus.gov.ru'!E407</f>
        <v>0</v>
      </c>
      <c r="F418" s="47" t="s">
        <v>264</v>
      </c>
      <c r="G418" s="48">
        <f>'Рейтинговая таблица организаций'!D407</f>
        <v>0</v>
      </c>
      <c r="H418" s="48">
        <f>'Рейтинговая таблица организаций'!E407</f>
        <v>0</v>
      </c>
      <c r="I418" s="47" t="s">
        <v>265</v>
      </c>
      <c r="J418" s="48">
        <f>'Рейтинговая таблица организаций'!F407</f>
        <v>0</v>
      </c>
      <c r="K418" s="48">
        <f>'Рейтинговая таблица организаций'!G407</f>
        <v>0</v>
      </c>
      <c r="L418" s="49" t="str">
        <f>IF('Рейтинговая таблица организаций'!H407&lt;1,"Отсутствуют или не функционируют дистанционные способы взаимодействия",(IF('Рейтинговая таблица организаций'!H407&lt;4,"В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8" s="49">
        <f>'Рейтинговая таблица организаций'!H407</f>
        <v>0</v>
      </c>
      <c r="N418" s="49">
        <f>IF('Рейтинговая таблица организаций'!H407&lt;1,0,(IF('Рейтинговая таблица организаций'!H407&lt;4,30,100)))</f>
        <v>0</v>
      </c>
      <c r="O418" s="49" t="s">
        <v>266</v>
      </c>
      <c r="P418" s="49">
        <f>'Рейтинговая таблица организаций'!I407</f>
        <v>0</v>
      </c>
      <c r="Q418" s="49">
        <f>'Рейтинговая таблица организаций'!J407</f>
        <v>0</v>
      </c>
      <c r="R418" s="49" t="s">
        <v>267</v>
      </c>
      <c r="S418" s="49">
        <f>'Рейтинговая таблица организаций'!K407</f>
        <v>0</v>
      </c>
      <c r="T418" s="49">
        <f>'Рейтинговая таблица организаций'!L407</f>
        <v>0</v>
      </c>
      <c r="U418" s="49" t="str">
        <f>IF('Рейтинговая таблица организаций'!Q407&lt;1,"Отсутствуют комфортные условия",(IF('Рейтинговая таблица организаций'!Q407&lt;5,"Количество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8" s="49">
        <f>'Рейтинговая таблица организаций'!Q407</f>
        <v>0</v>
      </c>
      <c r="W418" s="49">
        <f>IF('Рейтинговая таблица организаций'!Q407&lt;1,0,(IF('Рейтинговая таблица организаций'!Q407&lt;4,20,100)))</f>
        <v>0</v>
      </c>
      <c r="X418" s="49" t="s">
        <v>268</v>
      </c>
      <c r="Y418" s="49">
        <f>'Рейтинговая таблица организаций'!T407</f>
        <v>0</v>
      </c>
      <c r="Z418" s="49">
        <f>'Рейтинговая таблица организаций'!U407</f>
        <v>0</v>
      </c>
      <c r="AA418" s="49" t="str">
        <f>IF('Рейтинговая таблица организаций'!Z407&lt;1,"Отсутствуют условия доступности для инвалидов",(IF('Рейтинговая таблица организаций'!Z407&lt;5,"Количество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8" s="63">
        <f>'Рейтинговая таблица организаций'!Z407</f>
        <v>0</v>
      </c>
      <c r="AC418" s="49">
        <f>IF('Рейтинговая таблица организаций'!Z407&lt;1,0,(IF('Рейтинговая таблица организаций'!Z407&lt;5,20,100)))</f>
        <v>0</v>
      </c>
      <c r="AD418" s="49" t="str">
        <f>IF('Рейтинговая таблица организаций'!AA407&lt;1,"Отсутствуют условия доступности, позволяющие инвалидам получать услуги наравне с другими",(IF('Рейтинговая таблица организаций'!AA407&lt;5,"Количество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8" s="49">
        <f>'Рейтинговая таблица организаций'!AA407</f>
        <v>0</v>
      </c>
      <c r="AF418" s="49">
        <f>IF('Рейтинговая таблица организаций'!AA407&lt;1,0,(IF('Рейтинговая таблица организаций'!AA407&lt;5,20,100)))</f>
        <v>0</v>
      </c>
      <c r="AG418" s="49" t="s">
        <v>269</v>
      </c>
      <c r="AH418" s="49">
        <f>'Рейтинговая таблица организаций'!AB407</f>
        <v>0</v>
      </c>
      <c r="AI418" s="49">
        <f>'Рейтинговая таблица организаций'!AC407</f>
        <v>0</v>
      </c>
      <c r="AJ418" s="49" t="s">
        <v>270</v>
      </c>
      <c r="AK418" s="49">
        <f>'Рейтинговая таблица организаций'!AH407</f>
        <v>0</v>
      </c>
      <c r="AL418" s="49">
        <f>'Рейтинговая таблица организаций'!AI407</f>
        <v>0</v>
      </c>
      <c r="AM418" s="49" t="s">
        <v>271</v>
      </c>
      <c r="AN418" s="49">
        <f>'Рейтинговая таблица организаций'!AJ407</f>
        <v>0</v>
      </c>
      <c r="AO418" s="49">
        <f>'Рейтинговая таблица организаций'!AK407</f>
        <v>0</v>
      </c>
      <c r="AP418" s="49" t="s">
        <v>272</v>
      </c>
      <c r="AQ418" s="49">
        <f>'Рейтинговая таблица организаций'!AL407</f>
        <v>0</v>
      </c>
      <c r="AR418" s="49">
        <f>'Рейтинговая таблица организаций'!AM407</f>
        <v>0</v>
      </c>
      <c r="AS418" s="49" t="s">
        <v>273</v>
      </c>
      <c r="AT418" s="49">
        <f>'Рейтинговая таблица организаций'!AR407</f>
        <v>0</v>
      </c>
      <c r="AU418" s="49">
        <f>'Рейтинговая таблица организаций'!AS407</f>
        <v>0</v>
      </c>
      <c r="AV418" s="49" t="s">
        <v>274</v>
      </c>
      <c r="AW418" s="49">
        <f>'Рейтинговая таблица организаций'!AT407</f>
        <v>0</v>
      </c>
      <c r="AX418" s="49">
        <f>'Рейтинговая таблица организаций'!AU407</f>
        <v>0</v>
      </c>
      <c r="AY418" s="49" t="s">
        <v>275</v>
      </c>
      <c r="AZ418" s="49">
        <f>'Рейтинговая таблица организаций'!AV407</f>
        <v>0</v>
      </c>
      <c r="BA418" s="49">
        <f>'Рейтинговая таблица организаций'!AW407</f>
        <v>0</v>
      </c>
    </row>
    <row r="419" spans="1:53" ht="15.75" x14ac:dyDescent="0.25">
      <c r="A419" s="110">
        <f>Лист1!A407</f>
        <v>0</v>
      </c>
      <c r="B419" s="46">
        <f>'для bus.gov.ru'!B408</f>
        <v>0</v>
      </c>
      <c r="C419" s="46">
        <f>'для bus.gov.ru'!C408</f>
        <v>0</v>
      </c>
      <c r="D419" s="46">
        <f>'для bus.gov.ru'!D408</f>
        <v>0</v>
      </c>
      <c r="E419" s="46">
        <f>'для bus.gov.ru'!E408</f>
        <v>0</v>
      </c>
      <c r="F419" s="47" t="s">
        <v>264</v>
      </c>
      <c r="G419" s="48">
        <f>'Рейтинговая таблица организаций'!D408</f>
        <v>0</v>
      </c>
      <c r="H419" s="48">
        <f>'Рейтинговая таблица организаций'!E408</f>
        <v>0</v>
      </c>
      <c r="I419" s="47" t="s">
        <v>265</v>
      </c>
      <c r="J419" s="48">
        <f>'Рейтинговая таблица организаций'!F408</f>
        <v>0</v>
      </c>
      <c r="K419" s="48">
        <f>'Рейтинговая таблица организаций'!G408</f>
        <v>0</v>
      </c>
      <c r="L419" s="49" t="str">
        <f>IF('Рейтинговая таблица организаций'!H408&lt;1,"Отсутствуют или не функционируют дистанционные способы взаимодействия",(IF('Рейтинговая таблица организаций'!H408&lt;4,"В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19" s="49">
        <f>'Рейтинговая таблица организаций'!H408</f>
        <v>0</v>
      </c>
      <c r="N419" s="49">
        <f>IF('Рейтинговая таблица организаций'!H408&lt;1,0,(IF('Рейтинговая таблица организаций'!H408&lt;4,30,100)))</f>
        <v>0</v>
      </c>
      <c r="O419" s="49" t="s">
        <v>266</v>
      </c>
      <c r="P419" s="49">
        <f>'Рейтинговая таблица организаций'!I408</f>
        <v>0</v>
      </c>
      <c r="Q419" s="49">
        <f>'Рейтинговая таблица организаций'!J408</f>
        <v>0</v>
      </c>
      <c r="R419" s="49" t="s">
        <v>267</v>
      </c>
      <c r="S419" s="49">
        <f>'Рейтинговая таблица организаций'!K408</f>
        <v>0</v>
      </c>
      <c r="T419" s="49">
        <f>'Рейтинговая таблица организаций'!L408</f>
        <v>0</v>
      </c>
      <c r="U419" s="49" t="str">
        <f>IF('Рейтинговая таблица организаций'!Q408&lt;1,"Отсутствуют комфортные условия",(IF('Рейтинговая таблица организаций'!Q408&lt;5,"Количество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19" s="49">
        <f>'Рейтинговая таблица организаций'!Q408</f>
        <v>0</v>
      </c>
      <c r="W419" s="49">
        <f>IF('Рейтинговая таблица организаций'!Q408&lt;1,0,(IF('Рейтинговая таблица организаций'!Q408&lt;4,20,100)))</f>
        <v>0</v>
      </c>
      <c r="X419" s="49" t="s">
        <v>268</v>
      </c>
      <c r="Y419" s="49">
        <f>'Рейтинговая таблица организаций'!T408</f>
        <v>0</v>
      </c>
      <c r="Z419" s="49">
        <f>'Рейтинговая таблица организаций'!U408</f>
        <v>0</v>
      </c>
      <c r="AA419" s="49" t="str">
        <f>IF('Рейтинговая таблица организаций'!Z408&lt;1,"Отсутствуют условия доступности для инвалидов",(IF('Рейтинговая таблица организаций'!Z408&lt;5,"Количество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19" s="63">
        <f>'Рейтинговая таблица организаций'!Z408</f>
        <v>0</v>
      </c>
      <c r="AC419" s="49">
        <f>IF('Рейтинговая таблица организаций'!Z408&lt;1,0,(IF('Рейтинговая таблица организаций'!Z408&lt;5,20,100)))</f>
        <v>0</v>
      </c>
      <c r="AD419" s="49" t="str">
        <f>IF('Рейтинговая таблица организаций'!AA408&lt;1,"Отсутствуют условия доступности, позволяющие инвалидам получать услуги наравне с другими",(IF('Рейтинговая таблица организаций'!AA408&lt;5,"Количество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19" s="49">
        <f>'Рейтинговая таблица организаций'!AA408</f>
        <v>0</v>
      </c>
      <c r="AF419" s="49">
        <f>IF('Рейтинговая таблица организаций'!AA408&lt;1,0,(IF('Рейтинговая таблица организаций'!AA408&lt;5,20,100)))</f>
        <v>0</v>
      </c>
      <c r="AG419" s="49" t="s">
        <v>269</v>
      </c>
      <c r="AH419" s="49">
        <f>'Рейтинговая таблица организаций'!AB408</f>
        <v>0</v>
      </c>
      <c r="AI419" s="49">
        <f>'Рейтинговая таблица организаций'!AC408</f>
        <v>0</v>
      </c>
      <c r="AJ419" s="49" t="s">
        <v>270</v>
      </c>
      <c r="AK419" s="49">
        <f>'Рейтинговая таблица организаций'!AH408</f>
        <v>0</v>
      </c>
      <c r="AL419" s="49">
        <f>'Рейтинговая таблица организаций'!AI408</f>
        <v>0</v>
      </c>
      <c r="AM419" s="49" t="s">
        <v>271</v>
      </c>
      <c r="AN419" s="49">
        <f>'Рейтинговая таблица организаций'!AJ408</f>
        <v>0</v>
      </c>
      <c r="AO419" s="49">
        <f>'Рейтинговая таблица организаций'!AK408</f>
        <v>0</v>
      </c>
      <c r="AP419" s="49" t="s">
        <v>272</v>
      </c>
      <c r="AQ419" s="49">
        <f>'Рейтинговая таблица организаций'!AL408</f>
        <v>0</v>
      </c>
      <c r="AR419" s="49">
        <f>'Рейтинговая таблица организаций'!AM408</f>
        <v>0</v>
      </c>
      <c r="AS419" s="49" t="s">
        <v>273</v>
      </c>
      <c r="AT419" s="49">
        <f>'Рейтинговая таблица организаций'!AR408</f>
        <v>0</v>
      </c>
      <c r="AU419" s="49">
        <f>'Рейтинговая таблица организаций'!AS408</f>
        <v>0</v>
      </c>
      <c r="AV419" s="49" t="s">
        <v>274</v>
      </c>
      <c r="AW419" s="49">
        <f>'Рейтинговая таблица организаций'!AT408</f>
        <v>0</v>
      </c>
      <c r="AX419" s="49">
        <f>'Рейтинговая таблица организаций'!AU408</f>
        <v>0</v>
      </c>
      <c r="AY419" s="49" t="s">
        <v>275</v>
      </c>
      <c r="AZ419" s="49">
        <f>'Рейтинговая таблица организаций'!AV408</f>
        <v>0</v>
      </c>
      <c r="BA419" s="49">
        <f>'Рейтинговая таблица организаций'!AW408</f>
        <v>0</v>
      </c>
    </row>
    <row r="420" spans="1:53" ht="15.75" x14ac:dyDescent="0.25">
      <c r="A420" s="110">
        <f>Лист1!A408</f>
        <v>0</v>
      </c>
      <c r="B420" s="46">
        <f>'для bus.gov.ru'!B409</f>
        <v>0</v>
      </c>
      <c r="C420" s="46">
        <f>'для bus.gov.ru'!C409</f>
        <v>0</v>
      </c>
      <c r="D420" s="46">
        <f>'для bus.gov.ru'!D409</f>
        <v>0</v>
      </c>
      <c r="E420" s="46">
        <f>'для bus.gov.ru'!E409</f>
        <v>0</v>
      </c>
      <c r="F420" s="47" t="s">
        <v>264</v>
      </c>
      <c r="G420" s="48">
        <f>'Рейтинговая таблица организаций'!D409</f>
        <v>0</v>
      </c>
      <c r="H420" s="48">
        <f>'Рейтинговая таблица организаций'!E409</f>
        <v>0</v>
      </c>
      <c r="I420" s="47" t="s">
        <v>265</v>
      </c>
      <c r="J420" s="48">
        <f>'Рейтинговая таблица организаций'!F409</f>
        <v>0</v>
      </c>
      <c r="K420" s="48">
        <f>'Рейтинговая таблица организаций'!G409</f>
        <v>0</v>
      </c>
      <c r="L420" s="49" t="str">
        <f>IF('Рейтинговая таблица организаций'!H409&lt;1,"Отсутствуют или не функционируют дистанционные способы взаимодействия",(IF('Рейтинговая таблица организаций'!H409&lt;4,"В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0" s="49">
        <f>'Рейтинговая таблица организаций'!H409</f>
        <v>0</v>
      </c>
      <c r="N420" s="49">
        <f>IF('Рейтинговая таблица организаций'!H409&lt;1,0,(IF('Рейтинговая таблица организаций'!H409&lt;4,30,100)))</f>
        <v>0</v>
      </c>
      <c r="O420" s="49" t="s">
        <v>266</v>
      </c>
      <c r="P420" s="49">
        <f>'Рейтинговая таблица организаций'!I409</f>
        <v>0</v>
      </c>
      <c r="Q420" s="49">
        <f>'Рейтинговая таблица организаций'!J409</f>
        <v>0</v>
      </c>
      <c r="R420" s="49" t="s">
        <v>267</v>
      </c>
      <c r="S420" s="49">
        <f>'Рейтинговая таблица организаций'!K409</f>
        <v>0</v>
      </c>
      <c r="T420" s="49">
        <f>'Рейтинговая таблица организаций'!L409</f>
        <v>0</v>
      </c>
      <c r="U420" s="49" t="str">
        <f>IF('Рейтинговая таблица организаций'!Q409&lt;1,"Отсутствуют комфортные условия",(IF('Рейтинговая таблица организаций'!Q409&lt;5,"Количество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0" s="49">
        <f>'Рейтинговая таблица организаций'!Q409</f>
        <v>0</v>
      </c>
      <c r="W420" s="49">
        <f>IF('Рейтинговая таблица организаций'!Q409&lt;1,0,(IF('Рейтинговая таблица организаций'!Q409&lt;4,20,100)))</f>
        <v>0</v>
      </c>
      <c r="X420" s="49" t="s">
        <v>268</v>
      </c>
      <c r="Y420" s="49">
        <f>'Рейтинговая таблица организаций'!T409</f>
        <v>0</v>
      </c>
      <c r="Z420" s="49">
        <f>'Рейтинговая таблица организаций'!U409</f>
        <v>0</v>
      </c>
      <c r="AA420" s="49" t="str">
        <f>IF('Рейтинговая таблица организаций'!Z409&lt;1,"Отсутствуют условия доступности для инвалидов",(IF('Рейтинговая таблица организаций'!Z409&lt;5,"Количество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0" s="63">
        <f>'Рейтинговая таблица организаций'!Z409</f>
        <v>0</v>
      </c>
      <c r="AC420" s="49">
        <f>IF('Рейтинговая таблица организаций'!Z409&lt;1,0,(IF('Рейтинговая таблица организаций'!Z409&lt;5,20,100)))</f>
        <v>0</v>
      </c>
      <c r="AD420" s="49" t="str">
        <f>IF('Рейтинговая таблица организаций'!AA409&lt;1,"Отсутствуют условия доступности, позволяющие инвалидам получать услуги наравне с другими",(IF('Рейтинговая таблица организаций'!AA409&lt;5,"Количество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0" s="49">
        <f>'Рейтинговая таблица организаций'!AA409</f>
        <v>0</v>
      </c>
      <c r="AF420" s="49">
        <f>IF('Рейтинговая таблица организаций'!AA409&lt;1,0,(IF('Рейтинговая таблица организаций'!AA409&lt;5,20,100)))</f>
        <v>0</v>
      </c>
      <c r="AG420" s="49" t="s">
        <v>269</v>
      </c>
      <c r="AH420" s="49">
        <f>'Рейтинговая таблица организаций'!AB409</f>
        <v>0</v>
      </c>
      <c r="AI420" s="49">
        <f>'Рейтинговая таблица организаций'!AC409</f>
        <v>0</v>
      </c>
      <c r="AJ420" s="49" t="s">
        <v>270</v>
      </c>
      <c r="AK420" s="49">
        <f>'Рейтинговая таблица организаций'!AH409</f>
        <v>0</v>
      </c>
      <c r="AL420" s="49">
        <f>'Рейтинговая таблица организаций'!AI409</f>
        <v>0</v>
      </c>
      <c r="AM420" s="49" t="s">
        <v>271</v>
      </c>
      <c r="AN420" s="49">
        <f>'Рейтинговая таблица организаций'!AJ409</f>
        <v>0</v>
      </c>
      <c r="AO420" s="49">
        <f>'Рейтинговая таблица организаций'!AK409</f>
        <v>0</v>
      </c>
      <c r="AP420" s="49" t="s">
        <v>272</v>
      </c>
      <c r="AQ420" s="49">
        <f>'Рейтинговая таблица организаций'!AL409</f>
        <v>0</v>
      </c>
      <c r="AR420" s="49">
        <f>'Рейтинговая таблица организаций'!AM409</f>
        <v>0</v>
      </c>
      <c r="AS420" s="49" t="s">
        <v>273</v>
      </c>
      <c r="AT420" s="49">
        <f>'Рейтинговая таблица организаций'!AR409</f>
        <v>0</v>
      </c>
      <c r="AU420" s="49">
        <f>'Рейтинговая таблица организаций'!AS409</f>
        <v>0</v>
      </c>
      <c r="AV420" s="49" t="s">
        <v>274</v>
      </c>
      <c r="AW420" s="49">
        <f>'Рейтинговая таблица организаций'!AT409</f>
        <v>0</v>
      </c>
      <c r="AX420" s="49">
        <f>'Рейтинговая таблица организаций'!AU409</f>
        <v>0</v>
      </c>
      <c r="AY420" s="49" t="s">
        <v>275</v>
      </c>
      <c r="AZ420" s="49">
        <f>'Рейтинговая таблица организаций'!AV409</f>
        <v>0</v>
      </c>
      <c r="BA420" s="49">
        <f>'Рейтинговая таблица организаций'!AW409</f>
        <v>0</v>
      </c>
    </row>
    <row r="421" spans="1:53" ht="15.75" x14ac:dyDescent="0.25">
      <c r="A421" s="110">
        <f>Лист1!A409</f>
        <v>0</v>
      </c>
      <c r="B421" s="46">
        <f>'для bus.gov.ru'!B410</f>
        <v>0</v>
      </c>
      <c r="C421" s="46">
        <f>'для bus.gov.ru'!C410</f>
        <v>0</v>
      </c>
      <c r="D421" s="46">
        <f>'для bus.gov.ru'!D410</f>
        <v>0</v>
      </c>
      <c r="E421" s="46">
        <f>'для bus.gov.ru'!E410</f>
        <v>0</v>
      </c>
      <c r="F421" s="47" t="s">
        <v>264</v>
      </c>
      <c r="G421" s="48">
        <f>'Рейтинговая таблица организаций'!D410</f>
        <v>0</v>
      </c>
      <c r="H421" s="48">
        <f>'Рейтинговая таблица организаций'!E410</f>
        <v>0</v>
      </c>
      <c r="I421" s="47" t="s">
        <v>265</v>
      </c>
      <c r="J421" s="48">
        <f>'Рейтинговая таблица организаций'!F410</f>
        <v>0</v>
      </c>
      <c r="K421" s="48">
        <f>'Рейтинговая таблица организаций'!G410</f>
        <v>0</v>
      </c>
      <c r="L421" s="49" t="str">
        <f>IF('Рейтинговая таблица организаций'!H410&lt;1,"Отсутствуют или не функционируют дистанционные способы взаимодействия",(IF('Рейтинговая таблица организаций'!H410&lt;4,"В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1" s="49">
        <f>'Рейтинговая таблица организаций'!H410</f>
        <v>0</v>
      </c>
      <c r="N421" s="49">
        <f>IF('Рейтинговая таблица организаций'!H410&lt;1,0,(IF('Рейтинговая таблица организаций'!H410&lt;4,30,100)))</f>
        <v>0</v>
      </c>
      <c r="O421" s="49" t="s">
        <v>266</v>
      </c>
      <c r="P421" s="49">
        <f>'Рейтинговая таблица организаций'!I410</f>
        <v>0</v>
      </c>
      <c r="Q421" s="49">
        <f>'Рейтинговая таблица организаций'!J410</f>
        <v>0</v>
      </c>
      <c r="R421" s="49" t="s">
        <v>267</v>
      </c>
      <c r="S421" s="49">
        <f>'Рейтинговая таблица организаций'!K410</f>
        <v>0</v>
      </c>
      <c r="T421" s="49">
        <f>'Рейтинговая таблица организаций'!L410</f>
        <v>0</v>
      </c>
      <c r="U421" s="49" t="str">
        <f>IF('Рейтинговая таблица организаций'!Q410&lt;1,"Отсутствуют комфортные условия",(IF('Рейтинговая таблица организаций'!Q410&lt;5,"Количество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1" s="49">
        <f>'Рейтинговая таблица организаций'!Q410</f>
        <v>0</v>
      </c>
      <c r="W421" s="49">
        <f>IF('Рейтинговая таблица организаций'!Q410&lt;1,0,(IF('Рейтинговая таблица организаций'!Q410&lt;4,20,100)))</f>
        <v>0</v>
      </c>
      <c r="X421" s="49" t="s">
        <v>268</v>
      </c>
      <c r="Y421" s="49">
        <f>'Рейтинговая таблица организаций'!T410</f>
        <v>0</v>
      </c>
      <c r="Z421" s="49">
        <f>'Рейтинговая таблица организаций'!U410</f>
        <v>0</v>
      </c>
      <c r="AA421" s="49" t="str">
        <f>IF('Рейтинговая таблица организаций'!Z410&lt;1,"Отсутствуют условия доступности для инвалидов",(IF('Рейтинговая таблица организаций'!Z410&lt;5,"Количество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1" s="63">
        <f>'Рейтинговая таблица организаций'!Z410</f>
        <v>0</v>
      </c>
      <c r="AC421" s="49">
        <f>IF('Рейтинговая таблица организаций'!Z410&lt;1,0,(IF('Рейтинговая таблица организаций'!Z410&lt;5,20,100)))</f>
        <v>0</v>
      </c>
      <c r="AD421" s="49" t="str">
        <f>IF('Рейтинговая таблица организаций'!AA410&lt;1,"Отсутствуют условия доступности, позволяющие инвалидам получать услуги наравне с другими",(IF('Рейтинговая таблица организаций'!AA410&lt;5,"Количество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1" s="49">
        <f>'Рейтинговая таблица организаций'!AA410</f>
        <v>0</v>
      </c>
      <c r="AF421" s="49">
        <f>IF('Рейтинговая таблица организаций'!AA410&lt;1,0,(IF('Рейтинговая таблица организаций'!AA410&lt;5,20,100)))</f>
        <v>0</v>
      </c>
      <c r="AG421" s="49" t="s">
        <v>269</v>
      </c>
      <c r="AH421" s="49">
        <f>'Рейтинговая таблица организаций'!AB410</f>
        <v>0</v>
      </c>
      <c r="AI421" s="49">
        <f>'Рейтинговая таблица организаций'!AC410</f>
        <v>0</v>
      </c>
      <c r="AJ421" s="49" t="s">
        <v>270</v>
      </c>
      <c r="AK421" s="49">
        <f>'Рейтинговая таблица организаций'!AH410</f>
        <v>0</v>
      </c>
      <c r="AL421" s="49">
        <f>'Рейтинговая таблица организаций'!AI410</f>
        <v>0</v>
      </c>
      <c r="AM421" s="49" t="s">
        <v>271</v>
      </c>
      <c r="AN421" s="49">
        <f>'Рейтинговая таблица организаций'!AJ410</f>
        <v>0</v>
      </c>
      <c r="AO421" s="49">
        <f>'Рейтинговая таблица организаций'!AK410</f>
        <v>0</v>
      </c>
      <c r="AP421" s="49" t="s">
        <v>272</v>
      </c>
      <c r="AQ421" s="49">
        <f>'Рейтинговая таблица организаций'!AL410</f>
        <v>0</v>
      </c>
      <c r="AR421" s="49">
        <f>'Рейтинговая таблица организаций'!AM410</f>
        <v>0</v>
      </c>
      <c r="AS421" s="49" t="s">
        <v>273</v>
      </c>
      <c r="AT421" s="49">
        <f>'Рейтинговая таблица организаций'!AR410</f>
        <v>0</v>
      </c>
      <c r="AU421" s="49">
        <f>'Рейтинговая таблица организаций'!AS410</f>
        <v>0</v>
      </c>
      <c r="AV421" s="49" t="s">
        <v>274</v>
      </c>
      <c r="AW421" s="49">
        <f>'Рейтинговая таблица организаций'!AT410</f>
        <v>0</v>
      </c>
      <c r="AX421" s="49">
        <f>'Рейтинговая таблица организаций'!AU410</f>
        <v>0</v>
      </c>
      <c r="AY421" s="49" t="s">
        <v>275</v>
      </c>
      <c r="AZ421" s="49">
        <f>'Рейтинговая таблица организаций'!AV410</f>
        <v>0</v>
      </c>
      <c r="BA421" s="49">
        <f>'Рейтинговая таблица организаций'!AW410</f>
        <v>0</v>
      </c>
    </row>
    <row r="422" spans="1:53" ht="15.75" x14ac:dyDescent="0.25">
      <c r="A422" s="110">
        <f>Лист1!A410</f>
        <v>0</v>
      </c>
      <c r="B422" s="46">
        <f>'для bus.gov.ru'!B411</f>
        <v>0</v>
      </c>
      <c r="C422" s="46">
        <f>'для bus.gov.ru'!C411</f>
        <v>0</v>
      </c>
      <c r="D422" s="46">
        <f>'для bus.gov.ru'!D411</f>
        <v>0</v>
      </c>
      <c r="E422" s="46">
        <f>'для bus.gov.ru'!E411</f>
        <v>0</v>
      </c>
      <c r="F422" s="47" t="s">
        <v>264</v>
      </c>
      <c r="G422" s="48">
        <f>'Рейтинговая таблица организаций'!D411</f>
        <v>0</v>
      </c>
      <c r="H422" s="48">
        <f>'Рейтинговая таблица организаций'!E411</f>
        <v>0</v>
      </c>
      <c r="I422" s="47" t="s">
        <v>265</v>
      </c>
      <c r="J422" s="48">
        <f>'Рейтинговая таблица организаций'!F411</f>
        <v>0</v>
      </c>
      <c r="K422" s="48">
        <f>'Рейтинговая таблица организаций'!G411</f>
        <v>0</v>
      </c>
      <c r="L422" s="49" t="str">
        <f>IF('Рейтинговая таблица организаций'!H411&lt;1,"Отсутствуют или не функционируют дистанционные способы взаимодействия",(IF('Рейтинговая таблица организаций'!H411&lt;4,"В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2" s="49">
        <f>'Рейтинговая таблица организаций'!H411</f>
        <v>0</v>
      </c>
      <c r="N422" s="49">
        <f>IF('Рейтинговая таблица организаций'!H411&lt;1,0,(IF('Рейтинговая таблица организаций'!H411&lt;4,30,100)))</f>
        <v>0</v>
      </c>
      <c r="O422" s="49" t="s">
        <v>266</v>
      </c>
      <c r="P422" s="49">
        <f>'Рейтинговая таблица организаций'!I411</f>
        <v>0</v>
      </c>
      <c r="Q422" s="49">
        <f>'Рейтинговая таблица организаций'!J411</f>
        <v>0</v>
      </c>
      <c r="R422" s="49" t="s">
        <v>267</v>
      </c>
      <c r="S422" s="49">
        <f>'Рейтинговая таблица организаций'!K411</f>
        <v>0</v>
      </c>
      <c r="T422" s="49">
        <f>'Рейтинговая таблица организаций'!L411</f>
        <v>0</v>
      </c>
      <c r="U422" s="49" t="str">
        <f>IF('Рейтинговая таблица организаций'!Q411&lt;1,"Отсутствуют комфортные условия",(IF('Рейтинговая таблица организаций'!Q411&lt;5,"Количество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2" s="49">
        <f>'Рейтинговая таблица организаций'!Q411</f>
        <v>0</v>
      </c>
      <c r="W422" s="49">
        <f>IF('Рейтинговая таблица организаций'!Q411&lt;1,0,(IF('Рейтинговая таблица организаций'!Q411&lt;4,20,100)))</f>
        <v>0</v>
      </c>
      <c r="X422" s="49" t="s">
        <v>268</v>
      </c>
      <c r="Y422" s="49">
        <f>'Рейтинговая таблица организаций'!T411</f>
        <v>0</v>
      </c>
      <c r="Z422" s="49">
        <f>'Рейтинговая таблица организаций'!U411</f>
        <v>0</v>
      </c>
      <c r="AA422" s="49" t="str">
        <f>IF('Рейтинговая таблица организаций'!Z411&lt;1,"Отсутствуют условия доступности для инвалидов",(IF('Рейтинговая таблица организаций'!Z411&lt;5,"Количество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2" s="63">
        <f>'Рейтинговая таблица организаций'!Z411</f>
        <v>0</v>
      </c>
      <c r="AC422" s="49">
        <f>IF('Рейтинговая таблица организаций'!Z411&lt;1,0,(IF('Рейтинговая таблица организаций'!Z411&lt;5,20,100)))</f>
        <v>0</v>
      </c>
      <c r="AD422" s="49" t="str">
        <f>IF('Рейтинговая таблица организаций'!AA411&lt;1,"Отсутствуют условия доступности, позволяющие инвалидам получать услуги наравне с другими",(IF('Рейтинговая таблица организаций'!AA411&lt;5,"Количество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2" s="49">
        <f>'Рейтинговая таблица организаций'!AA411</f>
        <v>0</v>
      </c>
      <c r="AF422" s="49">
        <f>IF('Рейтинговая таблица организаций'!AA411&lt;1,0,(IF('Рейтинговая таблица организаций'!AA411&lt;5,20,100)))</f>
        <v>0</v>
      </c>
      <c r="AG422" s="49" t="s">
        <v>269</v>
      </c>
      <c r="AH422" s="49">
        <f>'Рейтинговая таблица организаций'!AB411</f>
        <v>0</v>
      </c>
      <c r="AI422" s="49">
        <f>'Рейтинговая таблица организаций'!AC411</f>
        <v>0</v>
      </c>
      <c r="AJ422" s="49" t="s">
        <v>270</v>
      </c>
      <c r="AK422" s="49">
        <f>'Рейтинговая таблица организаций'!AH411</f>
        <v>0</v>
      </c>
      <c r="AL422" s="49">
        <f>'Рейтинговая таблица организаций'!AI411</f>
        <v>0</v>
      </c>
      <c r="AM422" s="49" t="s">
        <v>271</v>
      </c>
      <c r="AN422" s="49">
        <f>'Рейтинговая таблица организаций'!AJ411</f>
        <v>0</v>
      </c>
      <c r="AO422" s="49">
        <f>'Рейтинговая таблица организаций'!AK411</f>
        <v>0</v>
      </c>
      <c r="AP422" s="49" t="s">
        <v>272</v>
      </c>
      <c r="AQ422" s="49">
        <f>'Рейтинговая таблица организаций'!AL411</f>
        <v>0</v>
      </c>
      <c r="AR422" s="49">
        <f>'Рейтинговая таблица организаций'!AM411</f>
        <v>0</v>
      </c>
      <c r="AS422" s="49" t="s">
        <v>273</v>
      </c>
      <c r="AT422" s="49">
        <f>'Рейтинговая таблица организаций'!AR411</f>
        <v>0</v>
      </c>
      <c r="AU422" s="49">
        <f>'Рейтинговая таблица организаций'!AS411</f>
        <v>0</v>
      </c>
      <c r="AV422" s="49" t="s">
        <v>274</v>
      </c>
      <c r="AW422" s="49">
        <f>'Рейтинговая таблица организаций'!AT411</f>
        <v>0</v>
      </c>
      <c r="AX422" s="49">
        <f>'Рейтинговая таблица организаций'!AU411</f>
        <v>0</v>
      </c>
      <c r="AY422" s="49" t="s">
        <v>275</v>
      </c>
      <c r="AZ422" s="49">
        <f>'Рейтинговая таблица организаций'!AV411</f>
        <v>0</v>
      </c>
      <c r="BA422" s="49">
        <f>'Рейтинговая таблица организаций'!AW411</f>
        <v>0</v>
      </c>
    </row>
    <row r="423" spans="1:53" ht="15.75" x14ac:dyDescent="0.25">
      <c r="A423" s="110">
        <f>Лист1!A411</f>
        <v>0</v>
      </c>
      <c r="B423" s="46">
        <f>'для bus.gov.ru'!B412</f>
        <v>0</v>
      </c>
      <c r="C423" s="46">
        <f>'для bus.gov.ru'!C412</f>
        <v>0</v>
      </c>
      <c r="D423" s="46">
        <f>'для bus.gov.ru'!D412</f>
        <v>0</v>
      </c>
      <c r="E423" s="46">
        <f>'для bus.gov.ru'!E412</f>
        <v>0</v>
      </c>
      <c r="F423" s="47" t="s">
        <v>264</v>
      </c>
      <c r="G423" s="48">
        <f>'Рейтинговая таблица организаций'!D412</f>
        <v>0</v>
      </c>
      <c r="H423" s="48">
        <f>'Рейтинговая таблица организаций'!E412</f>
        <v>0</v>
      </c>
      <c r="I423" s="47" t="s">
        <v>265</v>
      </c>
      <c r="J423" s="48">
        <f>'Рейтинговая таблица организаций'!F412</f>
        <v>0</v>
      </c>
      <c r="K423" s="48">
        <f>'Рейтинговая таблица организаций'!G412</f>
        <v>0</v>
      </c>
      <c r="L423" s="49" t="str">
        <f>IF('Рейтинговая таблица организаций'!H412&lt;1,"Отсутствуют или не функционируют дистанционные способы взаимодействия",(IF('Рейтинговая таблица организаций'!H412&lt;4,"В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3" s="49">
        <f>'Рейтинговая таблица организаций'!H412</f>
        <v>0</v>
      </c>
      <c r="N423" s="49">
        <f>IF('Рейтинговая таблица организаций'!H412&lt;1,0,(IF('Рейтинговая таблица организаций'!H412&lt;4,30,100)))</f>
        <v>0</v>
      </c>
      <c r="O423" s="49" t="s">
        <v>266</v>
      </c>
      <c r="P423" s="49">
        <f>'Рейтинговая таблица организаций'!I412</f>
        <v>0</v>
      </c>
      <c r="Q423" s="49">
        <f>'Рейтинговая таблица организаций'!J412</f>
        <v>0</v>
      </c>
      <c r="R423" s="49" t="s">
        <v>267</v>
      </c>
      <c r="S423" s="49">
        <f>'Рейтинговая таблица организаций'!K412</f>
        <v>0</v>
      </c>
      <c r="T423" s="49">
        <f>'Рейтинговая таблица организаций'!L412</f>
        <v>0</v>
      </c>
      <c r="U423" s="49" t="str">
        <f>IF('Рейтинговая таблица организаций'!Q412&lt;1,"Отсутствуют комфортные условия",(IF('Рейтинговая таблица организаций'!Q412&lt;5,"Количество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3" s="49">
        <f>'Рейтинговая таблица организаций'!Q412</f>
        <v>0</v>
      </c>
      <c r="W423" s="49">
        <f>IF('Рейтинговая таблица организаций'!Q412&lt;1,0,(IF('Рейтинговая таблица организаций'!Q412&lt;4,20,100)))</f>
        <v>0</v>
      </c>
      <c r="X423" s="49" t="s">
        <v>268</v>
      </c>
      <c r="Y423" s="49">
        <f>'Рейтинговая таблица организаций'!T412</f>
        <v>0</v>
      </c>
      <c r="Z423" s="49">
        <f>'Рейтинговая таблица организаций'!U412</f>
        <v>0</v>
      </c>
      <c r="AA423" s="49" t="str">
        <f>IF('Рейтинговая таблица организаций'!Z412&lt;1,"Отсутствуют условия доступности для инвалидов",(IF('Рейтинговая таблица организаций'!Z412&lt;5,"Количество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3" s="63">
        <f>'Рейтинговая таблица организаций'!Z412</f>
        <v>0</v>
      </c>
      <c r="AC423" s="49">
        <f>IF('Рейтинговая таблица организаций'!Z412&lt;1,0,(IF('Рейтинговая таблица организаций'!Z412&lt;5,20,100)))</f>
        <v>0</v>
      </c>
      <c r="AD423" s="49" t="str">
        <f>IF('Рейтинговая таблица организаций'!AA412&lt;1,"Отсутствуют условия доступности, позволяющие инвалидам получать услуги наравне с другими",(IF('Рейтинговая таблица организаций'!AA412&lt;5,"Количество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3" s="49">
        <f>'Рейтинговая таблица организаций'!AA412</f>
        <v>0</v>
      </c>
      <c r="AF423" s="49">
        <f>IF('Рейтинговая таблица организаций'!AA412&lt;1,0,(IF('Рейтинговая таблица организаций'!AA412&lt;5,20,100)))</f>
        <v>0</v>
      </c>
      <c r="AG423" s="49" t="s">
        <v>269</v>
      </c>
      <c r="AH423" s="49">
        <f>'Рейтинговая таблица организаций'!AB412</f>
        <v>0</v>
      </c>
      <c r="AI423" s="49">
        <f>'Рейтинговая таблица организаций'!AC412</f>
        <v>0</v>
      </c>
      <c r="AJ423" s="49" t="s">
        <v>270</v>
      </c>
      <c r="AK423" s="49">
        <f>'Рейтинговая таблица организаций'!AH412</f>
        <v>0</v>
      </c>
      <c r="AL423" s="49">
        <f>'Рейтинговая таблица организаций'!AI412</f>
        <v>0</v>
      </c>
      <c r="AM423" s="49" t="s">
        <v>271</v>
      </c>
      <c r="AN423" s="49">
        <f>'Рейтинговая таблица организаций'!AJ412</f>
        <v>0</v>
      </c>
      <c r="AO423" s="49">
        <f>'Рейтинговая таблица организаций'!AK412</f>
        <v>0</v>
      </c>
      <c r="AP423" s="49" t="s">
        <v>272</v>
      </c>
      <c r="AQ423" s="49">
        <f>'Рейтинговая таблица организаций'!AL412</f>
        <v>0</v>
      </c>
      <c r="AR423" s="49">
        <f>'Рейтинговая таблица организаций'!AM412</f>
        <v>0</v>
      </c>
      <c r="AS423" s="49" t="s">
        <v>273</v>
      </c>
      <c r="AT423" s="49">
        <f>'Рейтинговая таблица организаций'!AR412</f>
        <v>0</v>
      </c>
      <c r="AU423" s="49">
        <f>'Рейтинговая таблица организаций'!AS412</f>
        <v>0</v>
      </c>
      <c r="AV423" s="49" t="s">
        <v>274</v>
      </c>
      <c r="AW423" s="49">
        <f>'Рейтинговая таблица организаций'!AT412</f>
        <v>0</v>
      </c>
      <c r="AX423" s="49">
        <f>'Рейтинговая таблица организаций'!AU412</f>
        <v>0</v>
      </c>
      <c r="AY423" s="49" t="s">
        <v>275</v>
      </c>
      <c r="AZ423" s="49">
        <f>'Рейтинговая таблица организаций'!AV412</f>
        <v>0</v>
      </c>
      <c r="BA423" s="49">
        <f>'Рейтинговая таблица организаций'!AW412</f>
        <v>0</v>
      </c>
    </row>
    <row r="424" spans="1:53" ht="15.75" x14ac:dyDescent="0.25">
      <c r="A424" s="110">
        <f>Лист1!A412</f>
        <v>0</v>
      </c>
      <c r="B424" s="46">
        <f>'для bus.gov.ru'!B413</f>
        <v>0</v>
      </c>
      <c r="C424" s="46">
        <f>'для bus.gov.ru'!C413</f>
        <v>0</v>
      </c>
      <c r="D424" s="46">
        <f>'для bus.gov.ru'!D413</f>
        <v>0</v>
      </c>
      <c r="E424" s="46">
        <f>'для bus.gov.ru'!E413</f>
        <v>0</v>
      </c>
      <c r="F424" s="47" t="s">
        <v>264</v>
      </c>
      <c r="G424" s="48">
        <f>'Рейтинговая таблица организаций'!D413</f>
        <v>0</v>
      </c>
      <c r="H424" s="48">
        <f>'Рейтинговая таблица организаций'!E413</f>
        <v>0</v>
      </c>
      <c r="I424" s="47" t="s">
        <v>265</v>
      </c>
      <c r="J424" s="48">
        <f>'Рейтинговая таблица организаций'!F413</f>
        <v>0</v>
      </c>
      <c r="K424" s="48">
        <f>'Рейтинговая таблица организаций'!G413</f>
        <v>0</v>
      </c>
      <c r="L424" s="49" t="str">
        <f>IF('Рейтинговая таблица организаций'!H413&lt;1,"Отсутствуют или не функционируют дистанционные способы взаимодействия",(IF('Рейтинговая таблица организаций'!H413&lt;4,"В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4" s="49">
        <f>'Рейтинговая таблица организаций'!H413</f>
        <v>0</v>
      </c>
      <c r="N424" s="49">
        <f>IF('Рейтинговая таблица организаций'!H413&lt;1,0,(IF('Рейтинговая таблица организаций'!H413&lt;4,30,100)))</f>
        <v>0</v>
      </c>
      <c r="O424" s="49" t="s">
        <v>266</v>
      </c>
      <c r="P424" s="49">
        <f>'Рейтинговая таблица организаций'!I413</f>
        <v>0</v>
      </c>
      <c r="Q424" s="49">
        <f>'Рейтинговая таблица организаций'!J413</f>
        <v>0</v>
      </c>
      <c r="R424" s="49" t="s">
        <v>267</v>
      </c>
      <c r="S424" s="49">
        <f>'Рейтинговая таблица организаций'!K413</f>
        <v>0</v>
      </c>
      <c r="T424" s="49">
        <f>'Рейтинговая таблица организаций'!L413</f>
        <v>0</v>
      </c>
      <c r="U424" s="49" t="str">
        <f>IF('Рейтинговая таблица организаций'!Q413&lt;1,"Отсутствуют комфортные условия",(IF('Рейтинговая таблица организаций'!Q413&lt;5,"Количество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4" s="49">
        <f>'Рейтинговая таблица организаций'!Q413</f>
        <v>0</v>
      </c>
      <c r="W424" s="49">
        <f>IF('Рейтинговая таблица организаций'!Q413&lt;1,0,(IF('Рейтинговая таблица организаций'!Q413&lt;4,20,100)))</f>
        <v>0</v>
      </c>
      <c r="X424" s="49" t="s">
        <v>268</v>
      </c>
      <c r="Y424" s="49">
        <f>'Рейтинговая таблица организаций'!T413</f>
        <v>0</v>
      </c>
      <c r="Z424" s="49">
        <f>'Рейтинговая таблица организаций'!U413</f>
        <v>0</v>
      </c>
      <c r="AA424" s="49" t="str">
        <f>IF('Рейтинговая таблица организаций'!Z413&lt;1,"Отсутствуют условия доступности для инвалидов",(IF('Рейтинговая таблица организаций'!Z413&lt;5,"Количество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4" s="63">
        <f>'Рейтинговая таблица организаций'!Z413</f>
        <v>0</v>
      </c>
      <c r="AC424" s="49">
        <f>IF('Рейтинговая таблица организаций'!Z413&lt;1,0,(IF('Рейтинговая таблица организаций'!Z413&lt;5,20,100)))</f>
        <v>0</v>
      </c>
      <c r="AD424" s="49" t="str">
        <f>IF('Рейтинговая таблица организаций'!AA413&lt;1,"Отсутствуют условия доступности, позволяющие инвалидам получать услуги наравне с другими",(IF('Рейтинговая таблица организаций'!AA413&lt;5,"Количество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4" s="49">
        <f>'Рейтинговая таблица организаций'!AA413</f>
        <v>0</v>
      </c>
      <c r="AF424" s="49">
        <f>IF('Рейтинговая таблица организаций'!AA413&lt;1,0,(IF('Рейтинговая таблица организаций'!AA413&lt;5,20,100)))</f>
        <v>0</v>
      </c>
      <c r="AG424" s="49" t="s">
        <v>269</v>
      </c>
      <c r="AH424" s="49">
        <f>'Рейтинговая таблица организаций'!AB413</f>
        <v>0</v>
      </c>
      <c r="AI424" s="49">
        <f>'Рейтинговая таблица организаций'!AC413</f>
        <v>0</v>
      </c>
      <c r="AJ424" s="49" t="s">
        <v>270</v>
      </c>
      <c r="AK424" s="49">
        <f>'Рейтинговая таблица организаций'!AH413</f>
        <v>0</v>
      </c>
      <c r="AL424" s="49">
        <f>'Рейтинговая таблица организаций'!AI413</f>
        <v>0</v>
      </c>
      <c r="AM424" s="49" t="s">
        <v>271</v>
      </c>
      <c r="AN424" s="49">
        <f>'Рейтинговая таблица организаций'!AJ413</f>
        <v>0</v>
      </c>
      <c r="AO424" s="49">
        <f>'Рейтинговая таблица организаций'!AK413</f>
        <v>0</v>
      </c>
      <c r="AP424" s="49" t="s">
        <v>272</v>
      </c>
      <c r="AQ424" s="49">
        <f>'Рейтинговая таблица организаций'!AL413</f>
        <v>0</v>
      </c>
      <c r="AR424" s="49">
        <f>'Рейтинговая таблица организаций'!AM413</f>
        <v>0</v>
      </c>
      <c r="AS424" s="49" t="s">
        <v>273</v>
      </c>
      <c r="AT424" s="49">
        <f>'Рейтинговая таблица организаций'!AR413</f>
        <v>0</v>
      </c>
      <c r="AU424" s="49">
        <f>'Рейтинговая таблица организаций'!AS413</f>
        <v>0</v>
      </c>
      <c r="AV424" s="49" t="s">
        <v>274</v>
      </c>
      <c r="AW424" s="49">
        <f>'Рейтинговая таблица организаций'!AT413</f>
        <v>0</v>
      </c>
      <c r="AX424" s="49">
        <f>'Рейтинговая таблица организаций'!AU413</f>
        <v>0</v>
      </c>
      <c r="AY424" s="49" t="s">
        <v>275</v>
      </c>
      <c r="AZ424" s="49">
        <f>'Рейтинговая таблица организаций'!AV413</f>
        <v>0</v>
      </c>
      <c r="BA424" s="49">
        <f>'Рейтинговая таблица организаций'!AW413</f>
        <v>0</v>
      </c>
    </row>
    <row r="425" spans="1:53" ht="15.75" x14ac:dyDescent="0.25">
      <c r="A425" s="110">
        <f>Лист1!A413</f>
        <v>0</v>
      </c>
      <c r="B425" s="46">
        <f>'для bus.gov.ru'!B414</f>
        <v>0</v>
      </c>
      <c r="C425" s="46">
        <f>'для bus.gov.ru'!C414</f>
        <v>0</v>
      </c>
      <c r="D425" s="46">
        <f>'для bus.gov.ru'!D414</f>
        <v>0</v>
      </c>
      <c r="E425" s="46">
        <f>'для bus.gov.ru'!E414</f>
        <v>0</v>
      </c>
      <c r="F425" s="47" t="s">
        <v>264</v>
      </c>
      <c r="G425" s="48">
        <f>'Рейтинговая таблица организаций'!D414</f>
        <v>0</v>
      </c>
      <c r="H425" s="48">
        <f>'Рейтинговая таблица организаций'!E414</f>
        <v>0</v>
      </c>
      <c r="I425" s="47" t="s">
        <v>265</v>
      </c>
      <c r="J425" s="48">
        <f>'Рейтинговая таблица организаций'!F414</f>
        <v>0</v>
      </c>
      <c r="K425" s="48">
        <f>'Рейтинговая таблица организаций'!G414</f>
        <v>0</v>
      </c>
      <c r="L425" s="49" t="str">
        <f>IF('Рейтинговая таблица организаций'!H414&lt;1,"Отсутствуют или не функционируют дистанционные способы взаимодействия",(IF('Рейтинговая таблица организаций'!H414&lt;4,"В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5" s="49">
        <f>'Рейтинговая таблица организаций'!H414</f>
        <v>0</v>
      </c>
      <c r="N425" s="49">
        <f>IF('Рейтинговая таблица организаций'!H414&lt;1,0,(IF('Рейтинговая таблица организаций'!H414&lt;4,30,100)))</f>
        <v>0</v>
      </c>
      <c r="O425" s="49" t="s">
        <v>266</v>
      </c>
      <c r="P425" s="49">
        <f>'Рейтинговая таблица организаций'!I414</f>
        <v>0</v>
      </c>
      <c r="Q425" s="49">
        <f>'Рейтинговая таблица организаций'!J414</f>
        <v>0</v>
      </c>
      <c r="R425" s="49" t="s">
        <v>267</v>
      </c>
      <c r="S425" s="49">
        <f>'Рейтинговая таблица организаций'!K414</f>
        <v>0</v>
      </c>
      <c r="T425" s="49">
        <f>'Рейтинговая таблица организаций'!L414</f>
        <v>0</v>
      </c>
      <c r="U425" s="49" t="str">
        <f>IF('Рейтинговая таблица организаций'!Q414&lt;1,"Отсутствуют комфортные условия",(IF('Рейтинговая таблица организаций'!Q414&lt;5,"Количество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5" s="49">
        <f>'Рейтинговая таблица организаций'!Q414</f>
        <v>0</v>
      </c>
      <c r="W425" s="49">
        <f>IF('Рейтинговая таблица организаций'!Q414&lt;1,0,(IF('Рейтинговая таблица организаций'!Q414&lt;4,20,100)))</f>
        <v>0</v>
      </c>
      <c r="X425" s="49" t="s">
        <v>268</v>
      </c>
      <c r="Y425" s="49">
        <f>'Рейтинговая таблица организаций'!T414</f>
        <v>0</v>
      </c>
      <c r="Z425" s="49">
        <f>'Рейтинговая таблица организаций'!U414</f>
        <v>0</v>
      </c>
      <c r="AA425" s="49" t="str">
        <f>IF('Рейтинговая таблица организаций'!Z414&lt;1,"Отсутствуют условия доступности для инвалидов",(IF('Рейтинговая таблица организаций'!Z414&lt;5,"Количество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5" s="63">
        <f>'Рейтинговая таблица организаций'!Z414</f>
        <v>0</v>
      </c>
      <c r="AC425" s="49">
        <f>IF('Рейтинговая таблица организаций'!Z414&lt;1,0,(IF('Рейтинговая таблица организаций'!Z414&lt;5,20,100)))</f>
        <v>0</v>
      </c>
      <c r="AD425" s="49" t="str">
        <f>IF('Рейтинговая таблица организаций'!AA414&lt;1,"Отсутствуют условия доступности, позволяющие инвалидам получать услуги наравне с другими",(IF('Рейтинговая таблица организаций'!AA414&lt;5,"Количество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5" s="49">
        <f>'Рейтинговая таблица организаций'!AA414</f>
        <v>0</v>
      </c>
      <c r="AF425" s="49">
        <f>IF('Рейтинговая таблица организаций'!AA414&lt;1,0,(IF('Рейтинговая таблица организаций'!AA414&lt;5,20,100)))</f>
        <v>0</v>
      </c>
      <c r="AG425" s="49" t="s">
        <v>269</v>
      </c>
      <c r="AH425" s="49">
        <f>'Рейтинговая таблица организаций'!AB414</f>
        <v>0</v>
      </c>
      <c r="AI425" s="49">
        <f>'Рейтинговая таблица организаций'!AC414</f>
        <v>0</v>
      </c>
      <c r="AJ425" s="49" t="s">
        <v>270</v>
      </c>
      <c r="AK425" s="49">
        <f>'Рейтинговая таблица организаций'!AH414</f>
        <v>0</v>
      </c>
      <c r="AL425" s="49">
        <f>'Рейтинговая таблица организаций'!AI414</f>
        <v>0</v>
      </c>
      <c r="AM425" s="49" t="s">
        <v>271</v>
      </c>
      <c r="AN425" s="49">
        <f>'Рейтинговая таблица организаций'!AJ414</f>
        <v>0</v>
      </c>
      <c r="AO425" s="49">
        <f>'Рейтинговая таблица организаций'!AK414</f>
        <v>0</v>
      </c>
      <c r="AP425" s="49" t="s">
        <v>272</v>
      </c>
      <c r="AQ425" s="49">
        <f>'Рейтинговая таблица организаций'!AL414</f>
        <v>0</v>
      </c>
      <c r="AR425" s="49">
        <f>'Рейтинговая таблица организаций'!AM414</f>
        <v>0</v>
      </c>
      <c r="AS425" s="49" t="s">
        <v>273</v>
      </c>
      <c r="AT425" s="49">
        <f>'Рейтинговая таблица организаций'!AR414</f>
        <v>0</v>
      </c>
      <c r="AU425" s="49">
        <f>'Рейтинговая таблица организаций'!AS414</f>
        <v>0</v>
      </c>
      <c r="AV425" s="49" t="s">
        <v>274</v>
      </c>
      <c r="AW425" s="49">
        <f>'Рейтинговая таблица организаций'!AT414</f>
        <v>0</v>
      </c>
      <c r="AX425" s="49">
        <f>'Рейтинговая таблица организаций'!AU414</f>
        <v>0</v>
      </c>
      <c r="AY425" s="49" t="s">
        <v>275</v>
      </c>
      <c r="AZ425" s="49">
        <f>'Рейтинговая таблица организаций'!AV414</f>
        <v>0</v>
      </c>
      <c r="BA425" s="49">
        <f>'Рейтинговая таблица организаций'!AW414</f>
        <v>0</v>
      </c>
    </row>
    <row r="426" spans="1:53" ht="15.75" x14ac:dyDescent="0.25">
      <c r="A426" s="110">
        <f>Лист1!A414</f>
        <v>0</v>
      </c>
      <c r="B426" s="46">
        <f>'для bus.gov.ru'!B415</f>
        <v>0</v>
      </c>
      <c r="C426" s="46">
        <f>'для bus.gov.ru'!C415</f>
        <v>0</v>
      </c>
      <c r="D426" s="46">
        <f>'для bus.gov.ru'!D415</f>
        <v>0</v>
      </c>
      <c r="E426" s="46">
        <f>'для bus.gov.ru'!E415</f>
        <v>0</v>
      </c>
      <c r="F426" s="47" t="s">
        <v>264</v>
      </c>
      <c r="G426" s="48">
        <f>'Рейтинговая таблица организаций'!D415</f>
        <v>0</v>
      </c>
      <c r="H426" s="48">
        <f>'Рейтинговая таблица организаций'!E415</f>
        <v>0</v>
      </c>
      <c r="I426" s="47" t="s">
        <v>265</v>
      </c>
      <c r="J426" s="48">
        <f>'Рейтинговая таблица организаций'!F415</f>
        <v>0</v>
      </c>
      <c r="K426" s="48">
        <f>'Рейтинговая таблица организаций'!G415</f>
        <v>0</v>
      </c>
      <c r="L426" s="49" t="str">
        <f>IF('Рейтинговая таблица организаций'!H415&lt;1,"Отсутствуют или не функционируют дистанционные способы взаимодействия",(IF('Рейтинговая таблица организаций'!H415&lt;4,"В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6" s="49">
        <f>'Рейтинговая таблица организаций'!H415</f>
        <v>0</v>
      </c>
      <c r="N426" s="49">
        <f>IF('Рейтинговая таблица организаций'!H415&lt;1,0,(IF('Рейтинговая таблица организаций'!H415&lt;4,30,100)))</f>
        <v>0</v>
      </c>
      <c r="O426" s="49" t="s">
        <v>266</v>
      </c>
      <c r="P426" s="49">
        <f>'Рейтинговая таблица организаций'!I415</f>
        <v>0</v>
      </c>
      <c r="Q426" s="49">
        <f>'Рейтинговая таблица организаций'!J415</f>
        <v>0</v>
      </c>
      <c r="R426" s="49" t="s">
        <v>267</v>
      </c>
      <c r="S426" s="49">
        <f>'Рейтинговая таблица организаций'!K415</f>
        <v>0</v>
      </c>
      <c r="T426" s="49">
        <f>'Рейтинговая таблица организаций'!L415</f>
        <v>0</v>
      </c>
      <c r="U426" s="49" t="str">
        <f>IF('Рейтинговая таблица организаций'!Q415&lt;1,"Отсутствуют комфортные условия",(IF('Рейтинговая таблица организаций'!Q415&lt;5,"Количество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6" s="49">
        <f>'Рейтинговая таблица организаций'!Q415</f>
        <v>0</v>
      </c>
      <c r="W426" s="49">
        <f>IF('Рейтинговая таблица организаций'!Q415&lt;1,0,(IF('Рейтинговая таблица организаций'!Q415&lt;4,20,100)))</f>
        <v>0</v>
      </c>
      <c r="X426" s="49" t="s">
        <v>268</v>
      </c>
      <c r="Y426" s="49">
        <f>'Рейтинговая таблица организаций'!T415</f>
        <v>0</v>
      </c>
      <c r="Z426" s="49">
        <f>'Рейтинговая таблица организаций'!U415</f>
        <v>0</v>
      </c>
      <c r="AA426" s="49" t="str">
        <f>IF('Рейтинговая таблица организаций'!Z415&lt;1,"Отсутствуют условия доступности для инвалидов",(IF('Рейтинговая таблица организаций'!Z415&lt;5,"Количество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6" s="63">
        <f>'Рейтинговая таблица организаций'!Z415</f>
        <v>0</v>
      </c>
      <c r="AC426" s="49">
        <f>IF('Рейтинговая таблица организаций'!Z415&lt;1,0,(IF('Рейтинговая таблица организаций'!Z415&lt;5,20,100)))</f>
        <v>0</v>
      </c>
      <c r="AD426" s="49" t="str">
        <f>IF('Рейтинговая таблица организаций'!AA415&lt;1,"Отсутствуют условия доступности, позволяющие инвалидам получать услуги наравне с другими",(IF('Рейтинговая таблица организаций'!AA415&lt;5,"Количество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6" s="49">
        <f>'Рейтинговая таблица организаций'!AA415</f>
        <v>0</v>
      </c>
      <c r="AF426" s="49">
        <f>IF('Рейтинговая таблица организаций'!AA415&lt;1,0,(IF('Рейтинговая таблица организаций'!AA415&lt;5,20,100)))</f>
        <v>0</v>
      </c>
      <c r="AG426" s="49" t="s">
        <v>269</v>
      </c>
      <c r="AH426" s="49">
        <f>'Рейтинговая таблица организаций'!AB415</f>
        <v>0</v>
      </c>
      <c r="AI426" s="49">
        <f>'Рейтинговая таблица организаций'!AC415</f>
        <v>0</v>
      </c>
      <c r="AJ426" s="49" t="s">
        <v>270</v>
      </c>
      <c r="AK426" s="49">
        <f>'Рейтинговая таблица организаций'!AH415</f>
        <v>0</v>
      </c>
      <c r="AL426" s="49">
        <f>'Рейтинговая таблица организаций'!AI415</f>
        <v>0</v>
      </c>
      <c r="AM426" s="49" t="s">
        <v>271</v>
      </c>
      <c r="AN426" s="49">
        <f>'Рейтинговая таблица организаций'!AJ415</f>
        <v>0</v>
      </c>
      <c r="AO426" s="49">
        <f>'Рейтинговая таблица организаций'!AK415</f>
        <v>0</v>
      </c>
      <c r="AP426" s="49" t="s">
        <v>272</v>
      </c>
      <c r="AQ426" s="49">
        <f>'Рейтинговая таблица организаций'!AL415</f>
        <v>0</v>
      </c>
      <c r="AR426" s="49">
        <f>'Рейтинговая таблица организаций'!AM415</f>
        <v>0</v>
      </c>
      <c r="AS426" s="49" t="s">
        <v>273</v>
      </c>
      <c r="AT426" s="49">
        <f>'Рейтинговая таблица организаций'!AR415</f>
        <v>0</v>
      </c>
      <c r="AU426" s="49">
        <f>'Рейтинговая таблица организаций'!AS415</f>
        <v>0</v>
      </c>
      <c r="AV426" s="49" t="s">
        <v>274</v>
      </c>
      <c r="AW426" s="49">
        <f>'Рейтинговая таблица организаций'!AT415</f>
        <v>0</v>
      </c>
      <c r="AX426" s="49">
        <f>'Рейтинговая таблица организаций'!AU415</f>
        <v>0</v>
      </c>
      <c r="AY426" s="49" t="s">
        <v>275</v>
      </c>
      <c r="AZ426" s="49">
        <f>'Рейтинговая таблица организаций'!AV415</f>
        <v>0</v>
      </c>
      <c r="BA426" s="49">
        <f>'Рейтинговая таблица организаций'!AW415</f>
        <v>0</v>
      </c>
    </row>
    <row r="427" spans="1:53" ht="15.75" x14ac:dyDescent="0.25">
      <c r="A427" s="110">
        <f>Лист1!A415</f>
        <v>0</v>
      </c>
      <c r="B427" s="46">
        <f>'для bus.gov.ru'!B416</f>
        <v>0</v>
      </c>
      <c r="C427" s="46">
        <f>'для bus.gov.ru'!C416</f>
        <v>0</v>
      </c>
      <c r="D427" s="46">
        <f>'для bus.gov.ru'!D416</f>
        <v>0</v>
      </c>
      <c r="E427" s="46">
        <f>'для bus.gov.ru'!E416</f>
        <v>0</v>
      </c>
      <c r="F427" s="47" t="s">
        <v>264</v>
      </c>
      <c r="G427" s="48">
        <f>'Рейтинговая таблица организаций'!D416</f>
        <v>0</v>
      </c>
      <c r="H427" s="48">
        <f>'Рейтинговая таблица организаций'!E416</f>
        <v>0</v>
      </c>
      <c r="I427" s="47" t="s">
        <v>265</v>
      </c>
      <c r="J427" s="48">
        <f>'Рейтинговая таблица организаций'!F416</f>
        <v>0</v>
      </c>
      <c r="K427" s="48">
        <f>'Рейтинговая таблица организаций'!G416</f>
        <v>0</v>
      </c>
      <c r="L427" s="49" t="str">
        <f>IF('Рейтинговая таблица организаций'!H416&lt;1,"Отсутствуют или не функционируют дистанционные способы взаимодействия",(IF('Рейтинговая таблица организаций'!H416&lt;4,"В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7" s="49">
        <f>'Рейтинговая таблица организаций'!H416</f>
        <v>0</v>
      </c>
      <c r="N427" s="49">
        <f>IF('Рейтинговая таблица организаций'!H416&lt;1,0,(IF('Рейтинговая таблица организаций'!H416&lt;4,30,100)))</f>
        <v>0</v>
      </c>
      <c r="O427" s="49" t="s">
        <v>266</v>
      </c>
      <c r="P427" s="49">
        <f>'Рейтинговая таблица организаций'!I416</f>
        <v>0</v>
      </c>
      <c r="Q427" s="49">
        <f>'Рейтинговая таблица организаций'!J416</f>
        <v>0</v>
      </c>
      <c r="R427" s="49" t="s">
        <v>267</v>
      </c>
      <c r="S427" s="49">
        <f>'Рейтинговая таблица организаций'!K416</f>
        <v>0</v>
      </c>
      <c r="T427" s="49">
        <f>'Рейтинговая таблица организаций'!L416</f>
        <v>0</v>
      </c>
      <c r="U427" s="49" t="str">
        <f>IF('Рейтинговая таблица организаций'!Q416&lt;1,"Отсутствуют комфортные условия",(IF('Рейтинговая таблица организаций'!Q416&lt;5,"Количество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7" s="49">
        <f>'Рейтинговая таблица организаций'!Q416</f>
        <v>0</v>
      </c>
      <c r="W427" s="49">
        <f>IF('Рейтинговая таблица организаций'!Q416&lt;1,0,(IF('Рейтинговая таблица организаций'!Q416&lt;4,20,100)))</f>
        <v>0</v>
      </c>
      <c r="X427" s="49" t="s">
        <v>268</v>
      </c>
      <c r="Y427" s="49">
        <f>'Рейтинговая таблица организаций'!T416</f>
        <v>0</v>
      </c>
      <c r="Z427" s="49">
        <f>'Рейтинговая таблица организаций'!U416</f>
        <v>0</v>
      </c>
      <c r="AA427" s="49" t="str">
        <f>IF('Рейтинговая таблица организаций'!Z416&lt;1,"Отсутствуют условия доступности для инвалидов",(IF('Рейтинговая таблица организаций'!Z416&lt;5,"Количество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7" s="63">
        <f>'Рейтинговая таблица организаций'!Z416</f>
        <v>0</v>
      </c>
      <c r="AC427" s="49">
        <f>IF('Рейтинговая таблица организаций'!Z416&lt;1,0,(IF('Рейтинговая таблица организаций'!Z416&lt;5,20,100)))</f>
        <v>0</v>
      </c>
      <c r="AD427" s="49" t="str">
        <f>IF('Рейтинговая таблица организаций'!AA416&lt;1,"Отсутствуют условия доступности, позволяющие инвалидам получать услуги наравне с другими",(IF('Рейтинговая таблица организаций'!AA416&lt;5,"Количество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7" s="49">
        <f>'Рейтинговая таблица организаций'!AA416</f>
        <v>0</v>
      </c>
      <c r="AF427" s="49">
        <f>IF('Рейтинговая таблица организаций'!AA416&lt;1,0,(IF('Рейтинговая таблица организаций'!AA416&lt;5,20,100)))</f>
        <v>0</v>
      </c>
      <c r="AG427" s="49" t="s">
        <v>269</v>
      </c>
      <c r="AH427" s="49">
        <f>'Рейтинговая таблица организаций'!AB416</f>
        <v>0</v>
      </c>
      <c r="AI427" s="49">
        <f>'Рейтинговая таблица организаций'!AC416</f>
        <v>0</v>
      </c>
      <c r="AJ427" s="49" t="s">
        <v>270</v>
      </c>
      <c r="AK427" s="49">
        <f>'Рейтинговая таблица организаций'!AH416</f>
        <v>0</v>
      </c>
      <c r="AL427" s="49">
        <f>'Рейтинговая таблица организаций'!AI416</f>
        <v>0</v>
      </c>
      <c r="AM427" s="49" t="s">
        <v>271</v>
      </c>
      <c r="AN427" s="49">
        <f>'Рейтинговая таблица организаций'!AJ416</f>
        <v>0</v>
      </c>
      <c r="AO427" s="49">
        <f>'Рейтинговая таблица организаций'!AK416</f>
        <v>0</v>
      </c>
      <c r="AP427" s="49" t="s">
        <v>272</v>
      </c>
      <c r="AQ427" s="49">
        <f>'Рейтинговая таблица организаций'!AL416</f>
        <v>0</v>
      </c>
      <c r="AR427" s="49">
        <f>'Рейтинговая таблица организаций'!AM416</f>
        <v>0</v>
      </c>
      <c r="AS427" s="49" t="s">
        <v>273</v>
      </c>
      <c r="AT427" s="49">
        <f>'Рейтинговая таблица организаций'!AR416</f>
        <v>0</v>
      </c>
      <c r="AU427" s="49">
        <f>'Рейтинговая таблица организаций'!AS416</f>
        <v>0</v>
      </c>
      <c r="AV427" s="49" t="s">
        <v>274</v>
      </c>
      <c r="AW427" s="49">
        <f>'Рейтинговая таблица организаций'!AT416</f>
        <v>0</v>
      </c>
      <c r="AX427" s="49">
        <f>'Рейтинговая таблица организаций'!AU416</f>
        <v>0</v>
      </c>
      <c r="AY427" s="49" t="s">
        <v>275</v>
      </c>
      <c r="AZ427" s="49">
        <f>'Рейтинговая таблица организаций'!AV416</f>
        <v>0</v>
      </c>
      <c r="BA427" s="49">
        <f>'Рейтинговая таблица организаций'!AW416</f>
        <v>0</v>
      </c>
    </row>
    <row r="428" spans="1:53" ht="15.75" x14ac:dyDescent="0.25">
      <c r="A428" s="110">
        <f>Лист1!A416</f>
        <v>0</v>
      </c>
      <c r="B428" s="46">
        <f>'для bus.gov.ru'!B417</f>
        <v>0</v>
      </c>
      <c r="C428" s="46">
        <f>'для bus.gov.ru'!C417</f>
        <v>0</v>
      </c>
      <c r="D428" s="46">
        <f>'для bus.gov.ru'!D417</f>
        <v>0</v>
      </c>
      <c r="E428" s="46">
        <f>'для bus.gov.ru'!E417</f>
        <v>0</v>
      </c>
      <c r="F428" s="47" t="s">
        <v>264</v>
      </c>
      <c r="G428" s="48">
        <f>'Рейтинговая таблица организаций'!D417</f>
        <v>0</v>
      </c>
      <c r="H428" s="48">
        <f>'Рейтинговая таблица организаций'!E417</f>
        <v>0</v>
      </c>
      <c r="I428" s="47" t="s">
        <v>265</v>
      </c>
      <c r="J428" s="48">
        <f>'Рейтинговая таблица организаций'!F417</f>
        <v>0</v>
      </c>
      <c r="K428" s="48">
        <f>'Рейтинговая таблица организаций'!G417</f>
        <v>0</v>
      </c>
      <c r="L428" s="49" t="str">
        <f>IF('Рейтинговая таблица организаций'!H417&lt;1,"Отсутствуют или не функционируют дистанционные способы взаимодействия",(IF('Рейтинговая таблица организаций'!H417&lt;4,"В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8" s="49">
        <f>'Рейтинговая таблица организаций'!H417</f>
        <v>0</v>
      </c>
      <c r="N428" s="49">
        <f>IF('Рейтинговая таблица организаций'!H417&lt;1,0,(IF('Рейтинговая таблица организаций'!H417&lt;4,30,100)))</f>
        <v>0</v>
      </c>
      <c r="O428" s="49" t="s">
        <v>266</v>
      </c>
      <c r="P428" s="49">
        <f>'Рейтинговая таблица организаций'!I417</f>
        <v>0</v>
      </c>
      <c r="Q428" s="49">
        <f>'Рейтинговая таблица организаций'!J417</f>
        <v>0</v>
      </c>
      <c r="R428" s="49" t="s">
        <v>267</v>
      </c>
      <c r="S428" s="49">
        <f>'Рейтинговая таблица организаций'!K417</f>
        <v>0</v>
      </c>
      <c r="T428" s="49">
        <f>'Рейтинговая таблица организаций'!L417</f>
        <v>0</v>
      </c>
      <c r="U428" s="49" t="str">
        <f>IF('Рейтинговая таблица организаций'!Q417&lt;1,"Отсутствуют комфортные условия",(IF('Рейтинговая таблица организаций'!Q417&lt;5,"Количество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8" s="49">
        <f>'Рейтинговая таблица организаций'!Q417</f>
        <v>0</v>
      </c>
      <c r="W428" s="49">
        <f>IF('Рейтинговая таблица организаций'!Q417&lt;1,0,(IF('Рейтинговая таблица организаций'!Q417&lt;4,20,100)))</f>
        <v>0</v>
      </c>
      <c r="X428" s="49" t="s">
        <v>268</v>
      </c>
      <c r="Y428" s="49">
        <f>'Рейтинговая таблица организаций'!T417</f>
        <v>0</v>
      </c>
      <c r="Z428" s="49">
        <f>'Рейтинговая таблица организаций'!U417</f>
        <v>0</v>
      </c>
      <c r="AA428" s="49" t="str">
        <f>IF('Рейтинговая таблица организаций'!Z417&lt;1,"Отсутствуют условия доступности для инвалидов",(IF('Рейтинговая таблица организаций'!Z417&lt;5,"Количество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8" s="63">
        <f>'Рейтинговая таблица организаций'!Z417</f>
        <v>0</v>
      </c>
      <c r="AC428" s="49">
        <f>IF('Рейтинговая таблица организаций'!Z417&lt;1,0,(IF('Рейтинговая таблица организаций'!Z417&lt;5,20,100)))</f>
        <v>0</v>
      </c>
      <c r="AD428" s="49" t="str">
        <f>IF('Рейтинговая таблица организаций'!AA417&lt;1,"Отсутствуют условия доступности, позволяющие инвалидам получать услуги наравне с другими",(IF('Рейтинговая таблица организаций'!AA417&lt;5,"Количество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8" s="49">
        <f>'Рейтинговая таблица организаций'!AA417</f>
        <v>0</v>
      </c>
      <c r="AF428" s="49">
        <f>IF('Рейтинговая таблица организаций'!AA417&lt;1,0,(IF('Рейтинговая таблица организаций'!AA417&lt;5,20,100)))</f>
        <v>0</v>
      </c>
      <c r="AG428" s="49" t="s">
        <v>269</v>
      </c>
      <c r="AH428" s="49">
        <f>'Рейтинговая таблица организаций'!AB417</f>
        <v>0</v>
      </c>
      <c r="AI428" s="49">
        <f>'Рейтинговая таблица организаций'!AC417</f>
        <v>0</v>
      </c>
      <c r="AJ428" s="49" t="s">
        <v>270</v>
      </c>
      <c r="AK428" s="49">
        <f>'Рейтинговая таблица организаций'!AH417</f>
        <v>0</v>
      </c>
      <c r="AL428" s="49">
        <f>'Рейтинговая таблица организаций'!AI417</f>
        <v>0</v>
      </c>
      <c r="AM428" s="49" t="s">
        <v>271</v>
      </c>
      <c r="AN428" s="49">
        <f>'Рейтинговая таблица организаций'!AJ417</f>
        <v>0</v>
      </c>
      <c r="AO428" s="49">
        <f>'Рейтинговая таблица организаций'!AK417</f>
        <v>0</v>
      </c>
      <c r="AP428" s="49" t="s">
        <v>272</v>
      </c>
      <c r="AQ428" s="49">
        <f>'Рейтинговая таблица организаций'!AL417</f>
        <v>0</v>
      </c>
      <c r="AR428" s="49">
        <f>'Рейтинговая таблица организаций'!AM417</f>
        <v>0</v>
      </c>
      <c r="AS428" s="49" t="s">
        <v>273</v>
      </c>
      <c r="AT428" s="49">
        <f>'Рейтинговая таблица организаций'!AR417</f>
        <v>0</v>
      </c>
      <c r="AU428" s="49">
        <f>'Рейтинговая таблица организаций'!AS417</f>
        <v>0</v>
      </c>
      <c r="AV428" s="49" t="s">
        <v>274</v>
      </c>
      <c r="AW428" s="49">
        <f>'Рейтинговая таблица организаций'!AT417</f>
        <v>0</v>
      </c>
      <c r="AX428" s="49">
        <f>'Рейтинговая таблица организаций'!AU417</f>
        <v>0</v>
      </c>
      <c r="AY428" s="49" t="s">
        <v>275</v>
      </c>
      <c r="AZ428" s="49">
        <f>'Рейтинговая таблица организаций'!AV417</f>
        <v>0</v>
      </c>
      <c r="BA428" s="49">
        <f>'Рейтинговая таблица организаций'!AW417</f>
        <v>0</v>
      </c>
    </row>
    <row r="429" spans="1:53" ht="15.75" x14ac:dyDescent="0.25">
      <c r="A429" s="110">
        <f>Лист1!A417</f>
        <v>0</v>
      </c>
      <c r="B429" s="46">
        <f>'для bus.gov.ru'!B418</f>
        <v>0</v>
      </c>
      <c r="C429" s="46">
        <f>'для bus.gov.ru'!C418</f>
        <v>0</v>
      </c>
      <c r="D429" s="46">
        <f>'для bus.gov.ru'!D418</f>
        <v>0</v>
      </c>
      <c r="E429" s="46">
        <f>'для bus.gov.ru'!E418</f>
        <v>0</v>
      </c>
      <c r="F429" s="47" t="s">
        <v>264</v>
      </c>
      <c r="G429" s="48">
        <f>'Рейтинговая таблица организаций'!D418</f>
        <v>0</v>
      </c>
      <c r="H429" s="48">
        <f>'Рейтинговая таблица организаций'!E418</f>
        <v>0</v>
      </c>
      <c r="I429" s="47" t="s">
        <v>265</v>
      </c>
      <c r="J429" s="48">
        <f>'Рейтинговая таблица организаций'!F418</f>
        <v>0</v>
      </c>
      <c r="K429" s="48">
        <f>'Рейтинговая таблица организаций'!G418</f>
        <v>0</v>
      </c>
      <c r="L429" s="49" t="str">
        <f>IF('Рейтинговая таблица организаций'!H418&lt;1,"Отсутствуют или не функционируют дистанционные способы взаимодействия",(IF('Рейтинговая таблица организаций'!H418&lt;4,"В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29" s="49">
        <f>'Рейтинговая таблица организаций'!H418</f>
        <v>0</v>
      </c>
      <c r="N429" s="49">
        <f>IF('Рейтинговая таблица организаций'!H418&lt;1,0,(IF('Рейтинговая таблица организаций'!H418&lt;4,30,100)))</f>
        <v>0</v>
      </c>
      <c r="O429" s="49" t="s">
        <v>266</v>
      </c>
      <c r="P429" s="49">
        <f>'Рейтинговая таблица организаций'!I418</f>
        <v>0</v>
      </c>
      <c r="Q429" s="49">
        <f>'Рейтинговая таблица организаций'!J418</f>
        <v>0</v>
      </c>
      <c r="R429" s="49" t="s">
        <v>267</v>
      </c>
      <c r="S429" s="49">
        <f>'Рейтинговая таблица организаций'!K418</f>
        <v>0</v>
      </c>
      <c r="T429" s="49">
        <f>'Рейтинговая таблица организаций'!L418</f>
        <v>0</v>
      </c>
      <c r="U429" s="49" t="str">
        <f>IF('Рейтинговая таблица организаций'!Q418&lt;1,"Отсутствуют комфортные условия",(IF('Рейтинговая таблица организаций'!Q418&lt;5,"Количество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29" s="49">
        <f>'Рейтинговая таблица организаций'!Q418</f>
        <v>0</v>
      </c>
      <c r="W429" s="49">
        <f>IF('Рейтинговая таблица организаций'!Q418&lt;1,0,(IF('Рейтинговая таблица организаций'!Q418&lt;4,20,100)))</f>
        <v>0</v>
      </c>
      <c r="X429" s="49" t="s">
        <v>268</v>
      </c>
      <c r="Y429" s="49">
        <f>'Рейтинговая таблица организаций'!T418</f>
        <v>0</v>
      </c>
      <c r="Z429" s="49">
        <f>'Рейтинговая таблица организаций'!U418</f>
        <v>0</v>
      </c>
      <c r="AA429" s="49" t="str">
        <f>IF('Рейтинговая таблица организаций'!Z418&lt;1,"Отсутствуют условия доступности для инвалидов",(IF('Рейтинговая таблица организаций'!Z418&lt;5,"Количество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29" s="63">
        <f>'Рейтинговая таблица организаций'!Z418</f>
        <v>0</v>
      </c>
      <c r="AC429" s="49">
        <f>IF('Рейтинговая таблица организаций'!Z418&lt;1,0,(IF('Рейтинговая таблица организаций'!Z418&lt;5,20,100)))</f>
        <v>0</v>
      </c>
      <c r="AD429" s="49" t="str">
        <f>IF('Рейтинговая таблица организаций'!AA418&lt;1,"Отсутствуют условия доступности, позволяющие инвалидам получать услуги наравне с другими",(IF('Рейтинговая таблица организаций'!AA418&lt;5,"Количество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29" s="49">
        <f>'Рейтинговая таблица организаций'!AA418</f>
        <v>0</v>
      </c>
      <c r="AF429" s="49">
        <f>IF('Рейтинговая таблица организаций'!AA418&lt;1,0,(IF('Рейтинговая таблица организаций'!AA418&lt;5,20,100)))</f>
        <v>0</v>
      </c>
      <c r="AG429" s="49" t="s">
        <v>269</v>
      </c>
      <c r="AH429" s="49">
        <f>'Рейтинговая таблица организаций'!AB418</f>
        <v>0</v>
      </c>
      <c r="AI429" s="49">
        <f>'Рейтинговая таблица организаций'!AC418</f>
        <v>0</v>
      </c>
      <c r="AJ429" s="49" t="s">
        <v>270</v>
      </c>
      <c r="AK429" s="49">
        <f>'Рейтинговая таблица организаций'!AH418</f>
        <v>0</v>
      </c>
      <c r="AL429" s="49">
        <f>'Рейтинговая таблица организаций'!AI418</f>
        <v>0</v>
      </c>
      <c r="AM429" s="49" t="s">
        <v>271</v>
      </c>
      <c r="AN429" s="49">
        <f>'Рейтинговая таблица организаций'!AJ418</f>
        <v>0</v>
      </c>
      <c r="AO429" s="49">
        <f>'Рейтинговая таблица организаций'!AK418</f>
        <v>0</v>
      </c>
      <c r="AP429" s="49" t="s">
        <v>272</v>
      </c>
      <c r="AQ429" s="49">
        <f>'Рейтинговая таблица организаций'!AL418</f>
        <v>0</v>
      </c>
      <c r="AR429" s="49">
        <f>'Рейтинговая таблица организаций'!AM418</f>
        <v>0</v>
      </c>
      <c r="AS429" s="49" t="s">
        <v>273</v>
      </c>
      <c r="AT429" s="49">
        <f>'Рейтинговая таблица организаций'!AR418</f>
        <v>0</v>
      </c>
      <c r="AU429" s="49">
        <f>'Рейтинговая таблица организаций'!AS418</f>
        <v>0</v>
      </c>
      <c r="AV429" s="49" t="s">
        <v>274</v>
      </c>
      <c r="AW429" s="49">
        <f>'Рейтинговая таблица организаций'!AT418</f>
        <v>0</v>
      </c>
      <c r="AX429" s="49">
        <f>'Рейтинговая таблица организаций'!AU418</f>
        <v>0</v>
      </c>
      <c r="AY429" s="49" t="s">
        <v>275</v>
      </c>
      <c r="AZ429" s="49">
        <f>'Рейтинговая таблица организаций'!AV418</f>
        <v>0</v>
      </c>
      <c r="BA429" s="49">
        <f>'Рейтинговая таблица организаций'!AW418</f>
        <v>0</v>
      </c>
    </row>
    <row r="430" spans="1:53" ht="15.75" x14ac:dyDescent="0.25">
      <c r="A430" s="110">
        <f>Лист1!A418</f>
        <v>0</v>
      </c>
      <c r="B430" s="46">
        <f>'для bus.gov.ru'!B419</f>
        <v>0</v>
      </c>
      <c r="C430" s="46">
        <f>'для bus.gov.ru'!C419</f>
        <v>0</v>
      </c>
      <c r="D430" s="46">
        <f>'для bus.gov.ru'!D419</f>
        <v>0</v>
      </c>
      <c r="E430" s="46">
        <f>'для bus.gov.ru'!E419</f>
        <v>0</v>
      </c>
      <c r="F430" s="47" t="s">
        <v>264</v>
      </c>
      <c r="G430" s="48">
        <f>'Рейтинговая таблица организаций'!D419</f>
        <v>0</v>
      </c>
      <c r="H430" s="48">
        <f>'Рейтинговая таблица организаций'!E419</f>
        <v>0</v>
      </c>
      <c r="I430" s="47" t="s">
        <v>265</v>
      </c>
      <c r="J430" s="48">
        <f>'Рейтинговая таблица организаций'!F419</f>
        <v>0</v>
      </c>
      <c r="K430" s="48">
        <f>'Рейтинговая таблица организаций'!G419</f>
        <v>0</v>
      </c>
      <c r="L430" s="49" t="str">
        <f>IF('Рейтинговая таблица организаций'!H419&lt;1,"Отсутствуют или не функционируют дистанционные способы взаимодействия",(IF('Рейтинговая таблица организаций'!H419&lt;4,"В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0" s="49">
        <f>'Рейтинговая таблица организаций'!H419</f>
        <v>0</v>
      </c>
      <c r="N430" s="49">
        <f>IF('Рейтинговая таблица организаций'!H419&lt;1,0,(IF('Рейтинговая таблица организаций'!H419&lt;4,30,100)))</f>
        <v>0</v>
      </c>
      <c r="O430" s="49" t="s">
        <v>266</v>
      </c>
      <c r="P430" s="49">
        <f>'Рейтинговая таблица организаций'!I419</f>
        <v>0</v>
      </c>
      <c r="Q430" s="49">
        <f>'Рейтинговая таблица организаций'!J419</f>
        <v>0</v>
      </c>
      <c r="R430" s="49" t="s">
        <v>267</v>
      </c>
      <c r="S430" s="49">
        <f>'Рейтинговая таблица организаций'!K419</f>
        <v>0</v>
      </c>
      <c r="T430" s="49">
        <f>'Рейтинговая таблица организаций'!L419</f>
        <v>0</v>
      </c>
      <c r="U430" s="49" t="str">
        <f>IF('Рейтинговая таблица организаций'!Q419&lt;1,"Отсутствуют комфортные условия",(IF('Рейтинговая таблица организаций'!Q419&lt;5,"Количество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0" s="49">
        <f>'Рейтинговая таблица организаций'!Q419</f>
        <v>0</v>
      </c>
      <c r="W430" s="49">
        <f>IF('Рейтинговая таблица организаций'!Q419&lt;1,0,(IF('Рейтинговая таблица организаций'!Q419&lt;4,20,100)))</f>
        <v>0</v>
      </c>
      <c r="X430" s="49" t="s">
        <v>268</v>
      </c>
      <c r="Y430" s="49">
        <f>'Рейтинговая таблица организаций'!T419</f>
        <v>0</v>
      </c>
      <c r="Z430" s="49">
        <f>'Рейтинговая таблица организаций'!U419</f>
        <v>0</v>
      </c>
      <c r="AA430" s="49" t="str">
        <f>IF('Рейтинговая таблица организаций'!Z419&lt;1,"Отсутствуют условия доступности для инвалидов",(IF('Рейтинговая таблица организаций'!Z419&lt;5,"Количество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0" s="63">
        <f>'Рейтинговая таблица организаций'!Z419</f>
        <v>0</v>
      </c>
      <c r="AC430" s="49">
        <f>IF('Рейтинговая таблица организаций'!Z419&lt;1,0,(IF('Рейтинговая таблица организаций'!Z419&lt;5,20,100)))</f>
        <v>0</v>
      </c>
      <c r="AD430" s="49" t="str">
        <f>IF('Рейтинговая таблица организаций'!AA419&lt;1,"Отсутствуют условия доступности, позволяющие инвалидам получать услуги наравне с другими",(IF('Рейтинговая таблица организаций'!AA419&lt;5,"Количество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0" s="49">
        <f>'Рейтинговая таблица организаций'!AA419</f>
        <v>0</v>
      </c>
      <c r="AF430" s="49">
        <f>IF('Рейтинговая таблица организаций'!AA419&lt;1,0,(IF('Рейтинговая таблица организаций'!AA419&lt;5,20,100)))</f>
        <v>0</v>
      </c>
      <c r="AG430" s="49" t="s">
        <v>269</v>
      </c>
      <c r="AH430" s="49">
        <f>'Рейтинговая таблица организаций'!AB419</f>
        <v>0</v>
      </c>
      <c r="AI430" s="49">
        <f>'Рейтинговая таблица организаций'!AC419</f>
        <v>0</v>
      </c>
      <c r="AJ430" s="49" t="s">
        <v>270</v>
      </c>
      <c r="AK430" s="49">
        <f>'Рейтинговая таблица организаций'!AH419</f>
        <v>0</v>
      </c>
      <c r="AL430" s="49">
        <f>'Рейтинговая таблица организаций'!AI419</f>
        <v>0</v>
      </c>
      <c r="AM430" s="49" t="s">
        <v>271</v>
      </c>
      <c r="AN430" s="49">
        <f>'Рейтинговая таблица организаций'!AJ419</f>
        <v>0</v>
      </c>
      <c r="AO430" s="49">
        <f>'Рейтинговая таблица организаций'!AK419</f>
        <v>0</v>
      </c>
      <c r="AP430" s="49" t="s">
        <v>272</v>
      </c>
      <c r="AQ430" s="49">
        <f>'Рейтинговая таблица организаций'!AL419</f>
        <v>0</v>
      </c>
      <c r="AR430" s="49">
        <f>'Рейтинговая таблица организаций'!AM419</f>
        <v>0</v>
      </c>
      <c r="AS430" s="49" t="s">
        <v>273</v>
      </c>
      <c r="AT430" s="49">
        <f>'Рейтинговая таблица организаций'!AR419</f>
        <v>0</v>
      </c>
      <c r="AU430" s="49">
        <f>'Рейтинговая таблица организаций'!AS419</f>
        <v>0</v>
      </c>
      <c r="AV430" s="49" t="s">
        <v>274</v>
      </c>
      <c r="AW430" s="49">
        <f>'Рейтинговая таблица организаций'!AT419</f>
        <v>0</v>
      </c>
      <c r="AX430" s="49">
        <f>'Рейтинговая таблица организаций'!AU419</f>
        <v>0</v>
      </c>
      <c r="AY430" s="49" t="s">
        <v>275</v>
      </c>
      <c r="AZ430" s="49">
        <f>'Рейтинговая таблица организаций'!AV419</f>
        <v>0</v>
      </c>
      <c r="BA430" s="49">
        <f>'Рейтинговая таблица организаций'!AW419</f>
        <v>0</v>
      </c>
    </row>
    <row r="431" spans="1:53" ht="15.75" x14ac:dyDescent="0.25">
      <c r="A431" s="110">
        <f>Лист1!A419</f>
        <v>0</v>
      </c>
      <c r="B431" s="46">
        <f>'для bus.gov.ru'!B420</f>
        <v>0</v>
      </c>
      <c r="C431" s="46">
        <f>'для bus.gov.ru'!C420</f>
        <v>0</v>
      </c>
      <c r="D431" s="46">
        <f>'для bus.gov.ru'!D420</f>
        <v>0</v>
      </c>
      <c r="E431" s="46">
        <f>'для bus.gov.ru'!E420</f>
        <v>0</v>
      </c>
      <c r="F431" s="47" t="s">
        <v>264</v>
      </c>
      <c r="G431" s="48">
        <f>'Рейтинговая таблица организаций'!D420</f>
        <v>0</v>
      </c>
      <c r="H431" s="48">
        <f>'Рейтинговая таблица организаций'!E420</f>
        <v>0</v>
      </c>
      <c r="I431" s="47" t="s">
        <v>265</v>
      </c>
      <c r="J431" s="48">
        <f>'Рейтинговая таблица организаций'!F420</f>
        <v>0</v>
      </c>
      <c r="K431" s="48">
        <f>'Рейтинговая таблица организаций'!G420</f>
        <v>0</v>
      </c>
      <c r="L431" s="49" t="str">
        <f>IF('Рейтинговая таблица организаций'!H420&lt;1,"Отсутствуют или не функционируют дистанционные способы взаимодействия",(IF('Рейтинговая таблица организаций'!H420&lt;4,"В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1" s="49">
        <f>'Рейтинговая таблица организаций'!H420</f>
        <v>0</v>
      </c>
      <c r="N431" s="49">
        <f>IF('Рейтинговая таблица организаций'!H420&lt;1,0,(IF('Рейтинговая таблица организаций'!H420&lt;4,30,100)))</f>
        <v>0</v>
      </c>
      <c r="O431" s="49" t="s">
        <v>266</v>
      </c>
      <c r="P431" s="49">
        <f>'Рейтинговая таблица организаций'!I420</f>
        <v>0</v>
      </c>
      <c r="Q431" s="49">
        <f>'Рейтинговая таблица организаций'!J420</f>
        <v>0</v>
      </c>
      <c r="R431" s="49" t="s">
        <v>267</v>
      </c>
      <c r="S431" s="49">
        <f>'Рейтинговая таблица организаций'!K420</f>
        <v>0</v>
      </c>
      <c r="T431" s="49">
        <f>'Рейтинговая таблица организаций'!L420</f>
        <v>0</v>
      </c>
      <c r="U431" s="49" t="str">
        <f>IF('Рейтинговая таблица организаций'!Q420&lt;1,"Отсутствуют комфортные условия",(IF('Рейтинговая таблица организаций'!Q420&lt;5,"Количество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1" s="49">
        <f>'Рейтинговая таблица организаций'!Q420</f>
        <v>0</v>
      </c>
      <c r="W431" s="49">
        <f>IF('Рейтинговая таблица организаций'!Q420&lt;1,0,(IF('Рейтинговая таблица организаций'!Q420&lt;4,20,100)))</f>
        <v>0</v>
      </c>
      <c r="X431" s="49" t="s">
        <v>268</v>
      </c>
      <c r="Y431" s="49">
        <f>'Рейтинговая таблица организаций'!T420</f>
        <v>0</v>
      </c>
      <c r="Z431" s="49">
        <f>'Рейтинговая таблица организаций'!U420</f>
        <v>0</v>
      </c>
      <c r="AA431" s="49" t="str">
        <f>IF('Рейтинговая таблица организаций'!Z420&lt;1,"Отсутствуют условия доступности для инвалидов",(IF('Рейтинговая таблица организаций'!Z420&lt;5,"Количество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1" s="63">
        <f>'Рейтинговая таблица организаций'!Z420</f>
        <v>0</v>
      </c>
      <c r="AC431" s="49">
        <f>IF('Рейтинговая таблица организаций'!Z420&lt;1,0,(IF('Рейтинговая таблица организаций'!Z420&lt;5,20,100)))</f>
        <v>0</v>
      </c>
      <c r="AD431" s="49" t="str">
        <f>IF('Рейтинговая таблица организаций'!AA420&lt;1,"Отсутствуют условия доступности, позволяющие инвалидам получать услуги наравне с другими",(IF('Рейтинговая таблица организаций'!AA420&lt;5,"Количество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1" s="49">
        <f>'Рейтинговая таблица организаций'!AA420</f>
        <v>0</v>
      </c>
      <c r="AF431" s="49">
        <f>IF('Рейтинговая таблица организаций'!AA420&lt;1,0,(IF('Рейтинговая таблица организаций'!AA420&lt;5,20,100)))</f>
        <v>0</v>
      </c>
      <c r="AG431" s="49" t="s">
        <v>269</v>
      </c>
      <c r="AH431" s="49">
        <f>'Рейтинговая таблица организаций'!AB420</f>
        <v>0</v>
      </c>
      <c r="AI431" s="49">
        <f>'Рейтинговая таблица организаций'!AC420</f>
        <v>0</v>
      </c>
      <c r="AJ431" s="49" t="s">
        <v>270</v>
      </c>
      <c r="AK431" s="49">
        <f>'Рейтинговая таблица организаций'!AH420</f>
        <v>0</v>
      </c>
      <c r="AL431" s="49">
        <f>'Рейтинговая таблица организаций'!AI420</f>
        <v>0</v>
      </c>
      <c r="AM431" s="49" t="s">
        <v>271</v>
      </c>
      <c r="AN431" s="49">
        <f>'Рейтинговая таблица организаций'!AJ420</f>
        <v>0</v>
      </c>
      <c r="AO431" s="49">
        <f>'Рейтинговая таблица организаций'!AK420</f>
        <v>0</v>
      </c>
      <c r="AP431" s="49" t="s">
        <v>272</v>
      </c>
      <c r="AQ431" s="49">
        <f>'Рейтинговая таблица организаций'!AL420</f>
        <v>0</v>
      </c>
      <c r="AR431" s="49">
        <f>'Рейтинговая таблица организаций'!AM420</f>
        <v>0</v>
      </c>
      <c r="AS431" s="49" t="s">
        <v>273</v>
      </c>
      <c r="AT431" s="49">
        <f>'Рейтинговая таблица организаций'!AR420</f>
        <v>0</v>
      </c>
      <c r="AU431" s="49">
        <f>'Рейтинговая таблица организаций'!AS420</f>
        <v>0</v>
      </c>
      <c r="AV431" s="49" t="s">
        <v>274</v>
      </c>
      <c r="AW431" s="49">
        <f>'Рейтинговая таблица организаций'!AT420</f>
        <v>0</v>
      </c>
      <c r="AX431" s="49">
        <f>'Рейтинговая таблица организаций'!AU420</f>
        <v>0</v>
      </c>
      <c r="AY431" s="49" t="s">
        <v>275</v>
      </c>
      <c r="AZ431" s="49">
        <f>'Рейтинговая таблица организаций'!AV420</f>
        <v>0</v>
      </c>
      <c r="BA431" s="49">
        <f>'Рейтинговая таблица организаций'!AW420</f>
        <v>0</v>
      </c>
    </row>
    <row r="432" spans="1:53" ht="15.75" x14ac:dyDescent="0.25">
      <c r="A432" s="110">
        <f>Лист1!A420</f>
        <v>0</v>
      </c>
      <c r="B432" s="46">
        <f>'для bus.gov.ru'!B421</f>
        <v>0</v>
      </c>
      <c r="C432" s="46">
        <f>'для bus.gov.ru'!C421</f>
        <v>0</v>
      </c>
      <c r="D432" s="46">
        <f>'для bus.gov.ru'!D421</f>
        <v>0</v>
      </c>
      <c r="E432" s="46">
        <f>'для bus.gov.ru'!E421</f>
        <v>0</v>
      </c>
      <c r="F432" s="47" t="s">
        <v>264</v>
      </c>
      <c r="G432" s="48">
        <f>'Рейтинговая таблица организаций'!D421</f>
        <v>0</v>
      </c>
      <c r="H432" s="48">
        <f>'Рейтинговая таблица организаций'!E421</f>
        <v>0</v>
      </c>
      <c r="I432" s="47" t="s">
        <v>265</v>
      </c>
      <c r="J432" s="48">
        <f>'Рейтинговая таблица организаций'!F421</f>
        <v>0</v>
      </c>
      <c r="K432" s="48">
        <f>'Рейтинговая таблица организаций'!G421</f>
        <v>0</v>
      </c>
      <c r="L432" s="49" t="str">
        <f>IF('Рейтинговая таблица организаций'!H421&lt;1,"Отсутствуют или не функционируют дистанционные способы взаимодействия",(IF('Рейтинговая таблица организаций'!H421&lt;4,"В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2" s="49">
        <f>'Рейтинговая таблица организаций'!H421</f>
        <v>0</v>
      </c>
      <c r="N432" s="49">
        <f>IF('Рейтинговая таблица организаций'!H421&lt;1,0,(IF('Рейтинговая таблица организаций'!H421&lt;4,30,100)))</f>
        <v>0</v>
      </c>
      <c r="O432" s="49" t="s">
        <v>266</v>
      </c>
      <c r="P432" s="49">
        <f>'Рейтинговая таблица организаций'!I421</f>
        <v>0</v>
      </c>
      <c r="Q432" s="49">
        <f>'Рейтинговая таблица организаций'!J421</f>
        <v>0</v>
      </c>
      <c r="R432" s="49" t="s">
        <v>267</v>
      </c>
      <c r="S432" s="49">
        <f>'Рейтинговая таблица организаций'!K421</f>
        <v>0</v>
      </c>
      <c r="T432" s="49">
        <f>'Рейтинговая таблица организаций'!L421</f>
        <v>0</v>
      </c>
      <c r="U432" s="49" t="str">
        <f>IF('Рейтинговая таблица организаций'!Q421&lt;1,"Отсутствуют комфортные условия",(IF('Рейтинговая таблица организаций'!Q421&lt;5,"Количество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2" s="49">
        <f>'Рейтинговая таблица организаций'!Q421</f>
        <v>0</v>
      </c>
      <c r="W432" s="49">
        <f>IF('Рейтинговая таблица организаций'!Q421&lt;1,0,(IF('Рейтинговая таблица организаций'!Q421&lt;4,20,100)))</f>
        <v>0</v>
      </c>
      <c r="X432" s="49" t="s">
        <v>268</v>
      </c>
      <c r="Y432" s="49">
        <f>'Рейтинговая таблица организаций'!T421</f>
        <v>0</v>
      </c>
      <c r="Z432" s="49">
        <f>'Рейтинговая таблица организаций'!U421</f>
        <v>0</v>
      </c>
      <c r="AA432" s="49" t="str">
        <f>IF('Рейтинговая таблица организаций'!Z421&lt;1,"Отсутствуют условия доступности для инвалидов",(IF('Рейтинговая таблица организаций'!Z421&lt;5,"Количество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2" s="63">
        <f>'Рейтинговая таблица организаций'!Z421</f>
        <v>0</v>
      </c>
      <c r="AC432" s="49">
        <f>IF('Рейтинговая таблица организаций'!Z421&lt;1,0,(IF('Рейтинговая таблица организаций'!Z421&lt;5,20,100)))</f>
        <v>0</v>
      </c>
      <c r="AD432" s="49" t="str">
        <f>IF('Рейтинговая таблица организаций'!AA421&lt;1,"Отсутствуют условия доступности, позволяющие инвалидам получать услуги наравне с другими",(IF('Рейтинговая таблица организаций'!AA421&lt;5,"Количество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2" s="49">
        <f>'Рейтинговая таблица организаций'!AA421</f>
        <v>0</v>
      </c>
      <c r="AF432" s="49">
        <f>IF('Рейтинговая таблица организаций'!AA421&lt;1,0,(IF('Рейтинговая таблица организаций'!AA421&lt;5,20,100)))</f>
        <v>0</v>
      </c>
      <c r="AG432" s="49" t="s">
        <v>269</v>
      </c>
      <c r="AH432" s="49">
        <f>'Рейтинговая таблица организаций'!AB421</f>
        <v>0</v>
      </c>
      <c r="AI432" s="49">
        <f>'Рейтинговая таблица организаций'!AC421</f>
        <v>0</v>
      </c>
      <c r="AJ432" s="49" t="s">
        <v>270</v>
      </c>
      <c r="AK432" s="49">
        <f>'Рейтинговая таблица организаций'!AH421</f>
        <v>0</v>
      </c>
      <c r="AL432" s="49">
        <f>'Рейтинговая таблица организаций'!AI421</f>
        <v>0</v>
      </c>
      <c r="AM432" s="49" t="s">
        <v>271</v>
      </c>
      <c r="AN432" s="49">
        <f>'Рейтинговая таблица организаций'!AJ421</f>
        <v>0</v>
      </c>
      <c r="AO432" s="49">
        <f>'Рейтинговая таблица организаций'!AK421</f>
        <v>0</v>
      </c>
      <c r="AP432" s="49" t="s">
        <v>272</v>
      </c>
      <c r="AQ432" s="49">
        <f>'Рейтинговая таблица организаций'!AL421</f>
        <v>0</v>
      </c>
      <c r="AR432" s="49">
        <f>'Рейтинговая таблица организаций'!AM421</f>
        <v>0</v>
      </c>
      <c r="AS432" s="49" t="s">
        <v>273</v>
      </c>
      <c r="AT432" s="49">
        <f>'Рейтинговая таблица организаций'!AR421</f>
        <v>0</v>
      </c>
      <c r="AU432" s="49">
        <f>'Рейтинговая таблица организаций'!AS421</f>
        <v>0</v>
      </c>
      <c r="AV432" s="49" t="s">
        <v>274</v>
      </c>
      <c r="AW432" s="49">
        <f>'Рейтинговая таблица организаций'!AT421</f>
        <v>0</v>
      </c>
      <c r="AX432" s="49">
        <f>'Рейтинговая таблица организаций'!AU421</f>
        <v>0</v>
      </c>
      <c r="AY432" s="49" t="s">
        <v>275</v>
      </c>
      <c r="AZ432" s="49">
        <f>'Рейтинговая таблица организаций'!AV421</f>
        <v>0</v>
      </c>
      <c r="BA432" s="49">
        <f>'Рейтинговая таблица организаций'!AW421</f>
        <v>0</v>
      </c>
    </row>
    <row r="433" spans="1:53" ht="15.75" x14ac:dyDescent="0.25">
      <c r="A433" s="110">
        <f>Лист1!A421</f>
        <v>0</v>
      </c>
      <c r="B433" s="46">
        <f>'для bus.gov.ru'!B422</f>
        <v>0</v>
      </c>
      <c r="C433" s="46">
        <f>'для bus.gov.ru'!C422</f>
        <v>0</v>
      </c>
      <c r="D433" s="46">
        <f>'для bus.gov.ru'!D422</f>
        <v>0</v>
      </c>
      <c r="E433" s="46">
        <f>'для bus.gov.ru'!E422</f>
        <v>0</v>
      </c>
      <c r="F433" s="47" t="s">
        <v>264</v>
      </c>
      <c r="G433" s="48">
        <f>'Рейтинговая таблица организаций'!D422</f>
        <v>0</v>
      </c>
      <c r="H433" s="48">
        <f>'Рейтинговая таблица организаций'!E422</f>
        <v>0</v>
      </c>
      <c r="I433" s="47" t="s">
        <v>265</v>
      </c>
      <c r="J433" s="48">
        <f>'Рейтинговая таблица организаций'!F422</f>
        <v>0</v>
      </c>
      <c r="K433" s="48">
        <f>'Рейтинговая таблица организаций'!G422</f>
        <v>0</v>
      </c>
      <c r="L433" s="49" t="str">
        <f>IF('Рейтинговая таблица организаций'!H422&lt;1,"Отсутствуют или не функционируют дистанционные способы взаимодействия",(IF('Рейтинговая таблица организаций'!H422&lt;4,"В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3" s="49">
        <f>'Рейтинговая таблица организаций'!H422</f>
        <v>0</v>
      </c>
      <c r="N433" s="49">
        <f>IF('Рейтинговая таблица организаций'!H422&lt;1,0,(IF('Рейтинговая таблица организаций'!H422&lt;4,30,100)))</f>
        <v>0</v>
      </c>
      <c r="O433" s="49" t="s">
        <v>266</v>
      </c>
      <c r="P433" s="49">
        <f>'Рейтинговая таблица организаций'!I422</f>
        <v>0</v>
      </c>
      <c r="Q433" s="49">
        <f>'Рейтинговая таблица организаций'!J422</f>
        <v>0</v>
      </c>
      <c r="R433" s="49" t="s">
        <v>267</v>
      </c>
      <c r="S433" s="49">
        <f>'Рейтинговая таблица организаций'!K422</f>
        <v>0</v>
      </c>
      <c r="T433" s="49">
        <f>'Рейтинговая таблица организаций'!L422</f>
        <v>0</v>
      </c>
      <c r="U433" s="49" t="str">
        <f>IF('Рейтинговая таблица организаций'!Q422&lt;1,"Отсутствуют комфортные условия",(IF('Рейтинговая таблица организаций'!Q422&lt;5,"Количество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3" s="49">
        <f>'Рейтинговая таблица организаций'!Q422</f>
        <v>0</v>
      </c>
      <c r="W433" s="49">
        <f>IF('Рейтинговая таблица организаций'!Q422&lt;1,0,(IF('Рейтинговая таблица организаций'!Q422&lt;4,20,100)))</f>
        <v>0</v>
      </c>
      <c r="X433" s="49" t="s">
        <v>268</v>
      </c>
      <c r="Y433" s="49">
        <f>'Рейтинговая таблица организаций'!T422</f>
        <v>0</v>
      </c>
      <c r="Z433" s="49">
        <f>'Рейтинговая таблица организаций'!U422</f>
        <v>0</v>
      </c>
      <c r="AA433" s="49" t="str">
        <f>IF('Рейтинговая таблица организаций'!Z422&lt;1,"Отсутствуют условия доступности для инвалидов",(IF('Рейтинговая таблица организаций'!Z422&lt;5,"Количество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3" s="63">
        <f>'Рейтинговая таблица организаций'!Z422</f>
        <v>0</v>
      </c>
      <c r="AC433" s="49">
        <f>IF('Рейтинговая таблица организаций'!Z422&lt;1,0,(IF('Рейтинговая таблица организаций'!Z422&lt;5,20,100)))</f>
        <v>0</v>
      </c>
      <c r="AD433" s="49" t="str">
        <f>IF('Рейтинговая таблица организаций'!AA422&lt;1,"Отсутствуют условия доступности, позволяющие инвалидам получать услуги наравне с другими",(IF('Рейтинговая таблица организаций'!AA422&lt;5,"Количество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3" s="49">
        <f>'Рейтинговая таблица организаций'!AA422</f>
        <v>0</v>
      </c>
      <c r="AF433" s="49">
        <f>IF('Рейтинговая таблица организаций'!AA422&lt;1,0,(IF('Рейтинговая таблица организаций'!AA422&lt;5,20,100)))</f>
        <v>0</v>
      </c>
      <c r="AG433" s="49" t="s">
        <v>269</v>
      </c>
      <c r="AH433" s="49">
        <f>'Рейтинговая таблица организаций'!AB422</f>
        <v>0</v>
      </c>
      <c r="AI433" s="49">
        <f>'Рейтинговая таблица организаций'!AC422</f>
        <v>0</v>
      </c>
      <c r="AJ433" s="49" t="s">
        <v>270</v>
      </c>
      <c r="AK433" s="49">
        <f>'Рейтинговая таблица организаций'!AH422</f>
        <v>0</v>
      </c>
      <c r="AL433" s="49">
        <f>'Рейтинговая таблица организаций'!AI422</f>
        <v>0</v>
      </c>
      <c r="AM433" s="49" t="s">
        <v>271</v>
      </c>
      <c r="AN433" s="49">
        <f>'Рейтинговая таблица организаций'!AJ422</f>
        <v>0</v>
      </c>
      <c r="AO433" s="49">
        <f>'Рейтинговая таблица организаций'!AK422</f>
        <v>0</v>
      </c>
      <c r="AP433" s="49" t="s">
        <v>272</v>
      </c>
      <c r="AQ433" s="49">
        <f>'Рейтинговая таблица организаций'!AL422</f>
        <v>0</v>
      </c>
      <c r="AR433" s="49">
        <f>'Рейтинговая таблица организаций'!AM422</f>
        <v>0</v>
      </c>
      <c r="AS433" s="49" t="s">
        <v>273</v>
      </c>
      <c r="AT433" s="49">
        <f>'Рейтинговая таблица организаций'!AR422</f>
        <v>0</v>
      </c>
      <c r="AU433" s="49">
        <f>'Рейтинговая таблица организаций'!AS422</f>
        <v>0</v>
      </c>
      <c r="AV433" s="49" t="s">
        <v>274</v>
      </c>
      <c r="AW433" s="49">
        <f>'Рейтинговая таблица организаций'!AT422</f>
        <v>0</v>
      </c>
      <c r="AX433" s="49">
        <f>'Рейтинговая таблица организаций'!AU422</f>
        <v>0</v>
      </c>
      <c r="AY433" s="49" t="s">
        <v>275</v>
      </c>
      <c r="AZ433" s="49">
        <f>'Рейтинговая таблица организаций'!AV422</f>
        <v>0</v>
      </c>
      <c r="BA433" s="49">
        <f>'Рейтинговая таблица организаций'!AW422</f>
        <v>0</v>
      </c>
    </row>
    <row r="434" spans="1:53" ht="15.75" x14ac:dyDescent="0.25">
      <c r="A434" s="110">
        <f>Лист1!A422</f>
        <v>0</v>
      </c>
      <c r="B434" s="46">
        <f>'для bus.gov.ru'!B423</f>
        <v>0</v>
      </c>
      <c r="C434" s="46">
        <f>'для bus.gov.ru'!C423</f>
        <v>0</v>
      </c>
      <c r="D434" s="46">
        <f>'для bus.gov.ru'!D423</f>
        <v>0</v>
      </c>
      <c r="E434" s="46">
        <f>'для bus.gov.ru'!E423</f>
        <v>0</v>
      </c>
      <c r="F434" s="47" t="s">
        <v>264</v>
      </c>
      <c r="G434" s="48">
        <f>'Рейтинговая таблица организаций'!D423</f>
        <v>0</v>
      </c>
      <c r="H434" s="48">
        <f>'Рейтинговая таблица организаций'!E423</f>
        <v>0</v>
      </c>
      <c r="I434" s="47" t="s">
        <v>265</v>
      </c>
      <c r="J434" s="48">
        <f>'Рейтинговая таблица организаций'!F423</f>
        <v>0</v>
      </c>
      <c r="K434" s="48">
        <f>'Рейтинговая таблица организаций'!G423</f>
        <v>0</v>
      </c>
      <c r="L434" s="49" t="str">
        <f>IF('Рейтинговая таблица организаций'!H423&lt;1,"Отсутствуют или не функционируют дистанционные способы взаимодействия",(IF('Рейтинговая таблица организаций'!H423&lt;4,"В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4" s="49">
        <f>'Рейтинговая таблица организаций'!H423</f>
        <v>0</v>
      </c>
      <c r="N434" s="49">
        <f>IF('Рейтинговая таблица организаций'!H423&lt;1,0,(IF('Рейтинговая таблица организаций'!H423&lt;4,30,100)))</f>
        <v>0</v>
      </c>
      <c r="O434" s="49" t="s">
        <v>266</v>
      </c>
      <c r="P434" s="49">
        <f>'Рейтинговая таблица организаций'!I423</f>
        <v>0</v>
      </c>
      <c r="Q434" s="49">
        <f>'Рейтинговая таблица организаций'!J423</f>
        <v>0</v>
      </c>
      <c r="R434" s="49" t="s">
        <v>267</v>
      </c>
      <c r="S434" s="49">
        <f>'Рейтинговая таблица организаций'!K423</f>
        <v>0</v>
      </c>
      <c r="T434" s="49">
        <f>'Рейтинговая таблица организаций'!L423</f>
        <v>0</v>
      </c>
      <c r="U434" s="49" t="str">
        <f>IF('Рейтинговая таблица организаций'!Q423&lt;1,"Отсутствуют комфортные условия",(IF('Рейтинговая таблица организаций'!Q423&lt;5,"Количество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4" s="49">
        <f>'Рейтинговая таблица организаций'!Q423</f>
        <v>0</v>
      </c>
      <c r="W434" s="49">
        <f>IF('Рейтинговая таблица организаций'!Q423&lt;1,0,(IF('Рейтинговая таблица организаций'!Q423&lt;4,20,100)))</f>
        <v>0</v>
      </c>
      <c r="X434" s="49" t="s">
        <v>268</v>
      </c>
      <c r="Y434" s="49">
        <f>'Рейтинговая таблица организаций'!T423</f>
        <v>0</v>
      </c>
      <c r="Z434" s="49">
        <f>'Рейтинговая таблица организаций'!U423</f>
        <v>0</v>
      </c>
      <c r="AA434" s="49" t="str">
        <f>IF('Рейтинговая таблица организаций'!Z423&lt;1,"Отсутствуют условия доступности для инвалидов",(IF('Рейтинговая таблица организаций'!Z423&lt;5,"Количество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4" s="63">
        <f>'Рейтинговая таблица организаций'!Z423</f>
        <v>0</v>
      </c>
      <c r="AC434" s="49">
        <f>IF('Рейтинговая таблица организаций'!Z423&lt;1,0,(IF('Рейтинговая таблица организаций'!Z423&lt;5,20,100)))</f>
        <v>0</v>
      </c>
      <c r="AD434" s="49" t="str">
        <f>IF('Рейтинговая таблица организаций'!AA423&lt;1,"Отсутствуют условия доступности, позволяющие инвалидам получать услуги наравне с другими",(IF('Рейтинговая таблица организаций'!AA423&lt;5,"Количество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4" s="49">
        <f>'Рейтинговая таблица организаций'!AA423</f>
        <v>0</v>
      </c>
      <c r="AF434" s="49">
        <f>IF('Рейтинговая таблица организаций'!AA423&lt;1,0,(IF('Рейтинговая таблица организаций'!AA423&lt;5,20,100)))</f>
        <v>0</v>
      </c>
      <c r="AG434" s="49" t="s">
        <v>269</v>
      </c>
      <c r="AH434" s="49">
        <f>'Рейтинговая таблица организаций'!AB423</f>
        <v>0</v>
      </c>
      <c r="AI434" s="49">
        <f>'Рейтинговая таблица организаций'!AC423</f>
        <v>0</v>
      </c>
      <c r="AJ434" s="49" t="s">
        <v>270</v>
      </c>
      <c r="AK434" s="49">
        <f>'Рейтинговая таблица организаций'!AH423</f>
        <v>0</v>
      </c>
      <c r="AL434" s="49">
        <f>'Рейтинговая таблица организаций'!AI423</f>
        <v>0</v>
      </c>
      <c r="AM434" s="49" t="s">
        <v>271</v>
      </c>
      <c r="AN434" s="49">
        <f>'Рейтинговая таблица организаций'!AJ423</f>
        <v>0</v>
      </c>
      <c r="AO434" s="49">
        <f>'Рейтинговая таблица организаций'!AK423</f>
        <v>0</v>
      </c>
      <c r="AP434" s="49" t="s">
        <v>272</v>
      </c>
      <c r="AQ434" s="49">
        <f>'Рейтинговая таблица организаций'!AL423</f>
        <v>0</v>
      </c>
      <c r="AR434" s="49">
        <f>'Рейтинговая таблица организаций'!AM423</f>
        <v>0</v>
      </c>
      <c r="AS434" s="49" t="s">
        <v>273</v>
      </c>
      <c r="AT434" s="49">
        <f>'Рейтинговая таблица организаций'!AR423</f>
        <v>0</v>
      </c>
      <c r="AU434" s="49">
        <f>'Рейтинговая таблица организаций'!AS423</f>
        <v>0</v>
      </c>
      <c r="AV434" s="49" t="s">
        <v>274</v>
      </c>
      <c r="AW434" s="49">
        <f>'Рейтинговая таблица организаций'!AT423</f>
        <v>0</v>
      </c>
      <c r="AX434" s="49">
        <f>'Рейтинговая таблица организаций'!AU423</f>
        <v>0</v>
      </c>
      <c r="AY434" s="49" t="s">
        <v>275</v>
      </c>
      <c r="AZ434" s="49">
        <f>'Рейтинговая таблица организаций'!AV423</f>
        <v>0</v>
      </c>
      <c r="BA434" s="49">
        <f>'Рейтинговая таблица организаций'!AW423</f>
        <v>0</v>
      </c>
    </row>
    <row r="435" spans="1:53" ht="15.75" x14ac:dyDescent="0.25">
      <c r="A435" s="110">
        <f>Лист1!A423</f>
        <v>0</v>
      </c>
      <c r="B435" s="46">
        <f>'для bus.gov.ru'!B424</f>
        <v>0</v>
      </c>
      <c r="C435" s="46">
        <f>'для bus.gov.ru'!C424</f>
        <v>0</v>
      </c>
      <c r="D435" s="46">
        <f>'для bus.gov.ru'!D424</f>
        <v>0</v>
      </c>
      <c r="E435" s="46">
        <f>'для bus.gov.ru'!E424</f>
        <v>0</v>
      </c>
      <c r="F435" s="47" t="s">
        <v>264</v>
      </c>
      <c r="G435" s="48">
        <f>'Рейтинговая таблица организаций'!D424</f>
        <v>0</v>
      </c>
      <c r="H435" s="48">
        <f>'Рейтинговая таблица организаций'!E424</f>
        <v>0</v>
      </c>
      <c r="I435" s="47" t="s">
        <v>265</v>
      </c>
      <c r="J435" s="48">
        <f>'Рейтинговая таблица организаций'!F424</f>
        <v>0</v>
      </c>
      <c r="K435" s="48">
        <f>'Рейтинговая таблица организаций'!G424</f>
        <v>0</v>
      </c>
      <c r="L435" s="49" t="str">
        <f>IF('Рейтинговая таблица организаций'!H424&lt;1,"Отсутствуют или не функционируют дистанционные способы взаимодействия",(IF('Рейтинговая таблица организаций'!H424&lt;4,"В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5" s="49">
        <f>'Рейтинговая таблица организаций'!H424</f>
        <v>0</v>
      </c>
      <c r="N435" s="49">
        <f>IF('Рейтинговая таблица организаций'!H424&lt;1,0,(IF('Рейтинговая таблица организаций'!H424&lt;4,30,100)))</f>
        <v>0</v>
      </c>
      <c r="O435" s="49" t="s">
        <v>266</v>
      </c>
      <c r="P435" s="49">
        <f>'Рейтинговая таблица организаций'!I424</f>
        <v>0</v>
      </c>
      <c r="Q435" s="49">
        <f>'Рейтинговая таблица организаций'!J424</f>
        <v>0</v>
      </c>
      <c r="R435" s="49" t="s">
        <v>267</v>
      </c>
      <c r="S435" s="49">
        <f>'Рейтинговая таблица организаций'!K424</f>
        <v>0</v>
      </c>
      <c r="T435" s="49">
        <f>'Рейтинговая таблица организаций'!L424</f>
        <v>0</v>
      </c>
      <c r="U435" s="49" t="str">
        <f>IF('Рейтинговая таблица организаций'!Q424&lt;1,"Отсутствуют комфортные условия",(IF('Рейтинговая таблица организаций'!Q424&lt;5,"Количество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5" s="49">
        <f>'Рейтинговая таблица организаций'!Q424</f>
        <v>0</v>
      </c>
      <c r="W435" s="49">
        <f>IF('Рейтинговая таблица организаций'!Q424&lt;1,0,(IF('Рейтинговая таблица организаций'!Q424&lt;4,20,100)))</f>
        <v>0</v>
      </c>
      <c r="X435" s="49" t="s">
        <v>268</v>
      </c>
      <c r="Y435" s="49">
        <f>'Рейтинговая таблица организаций'!T424</f>
        <v>0</v>
      </c>
      <c r="Z435" s="49">
        <f>'Рейтинговая таблица организаций'!U424</f>
        <v>0</v>
      </c>
      <c r="AA435" s="49" t="str">
        <f>IF('Рейтинговая таблица организаций'!Z424&lt;1,"Отсутствуют условия доступности для инвалидов",(IF('Рейтинговая таблица организаций'!Z424&lt;5,"Количество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5" s="63">
        <f>'Рейтинговая таблица организаций'!Z424</f>
        <v>0</v>
      </c>
      <c r="AC435" s="49">
        <f>IF('Рейтинговая таблица организаций'!Z424&lt;1,0,(IF('Рейтинговая таблица организаций'!Z424&lt;5,20,100)))</f>
        <v>0</v>
      </c>
      <c r="AD435" s="49" t="str">
        <f>IF('Рейтинговая таблица организаций'!AA424&lt;1,"Отсутствуют условия доступности, позволяющие инвалидам получать услуги наравне с другими",(IF('Рейтинговая таблица организаций'!AA424&lt;5,"Количество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5" s="49">
        <f>'Рейтинговая таблица организаций'!AA424</f>
        <v>0</v>
      </c>
      <c r="AF435" s="49">
        <f>IF('Рейтинговая таблица организаций'!AA424&lt;1,0,(IF('Рейтинговая таблица организаций'!AA424&lt;5,20,100)))</f>
        <v>0</v>
      </c>
      <c r="AG435" s="49" t="s">
        <v>269</v>
      </c>
      <c r="AH435" s="49">
        <f>'Рейтинговая таблица организаций'!AB424</f>
        <v>0</v>
      </c>
      <c r="AI435" s="49">
        <f>'Рейтинговая таблица организаций'!AC424</f>
        <v>0</v>
      </c>
      <c r="AJ435" s="49" t="s">
        <v>270</v>
      </c>
      <c r="AK435" s="49">
        <f>'Рейтинговая таблица организаций'!AH424</f>
        <v>0</v>
      </c>
      <c r="AL435" s="49">
        <f>'Рейтинговая таблица организаций'!AI424</f>
        <v>0</v>
      </c>
      <c r="AM435" s="49" t="s">
        <v>271</v>
      </c>
      <c r="AN435" s="49">
        <f>'Рейтинговая таблица организаций'!AJ424</f>
        <v>0</v>
      </c>
      <c r="AO435" s="49">
        <f>'Рейтинговая таблица организаций'!AK424</f>
        <v>0</v>
      </c>
      <c r="AP435" s="49" t="s">
        <v>272</v>
      </c>
      <c r="AQ435" s="49">
        <f>'Рейтинговая таблица организаций'!AL424</f>
        <v>0</v>
      </c>
      <c r="AR435" s="49">
        <f>'Рейтинговая таблица организаций'!AM424</f>
        <v>0</v>
      </c>
      <c r="AS435" s="49" t="s">
        <v>273</v>
      </c>
      <c r="AT435" s="49">
        <f>'Рейтинговая таблица организаций'!AR424</f>
        <v>0</v>
      </c>
      <c r="AU435" s="49">
        <f>'Рейтинговая таблица организаций'!AS424</f>
        <v>0</v>
      </c>
      <c r="AV435" s="49" t="s">
        <v>274</v>
      </c>
      <c r="AW435" s="49">
        <f>'Рейтинговая таблица организаций'!AT424</f>
        <v>0</v>
      </c>
      <c r="AX435" s="49">
        <f>'Рейтинговая таблица организаций'!AU424</f>
        <v>0</v>
      </c>
      <c r="AY435" s="49" t="s">
        <v>275</v>
      </c>
      <c r="AZ435" s="49">
        <f>'Рейтинговая таблица организаций'!AV424</f>
        <v>0</v>
      </c>
      <c r="BA435" s="49">
        <f>'Рейтинговая таблица организаций'!AW424</f>
        <v>0</v>
      </c>
    </row>
    <row r="436" spans="1:53" ht="15.75" x14ac:dyDescent="0.25">
      <c r="A436" s="110">
        <f>Лист1!A424</f>
        <v>0</v>
      </c>
      <c r="B436" s="46">
        <f>'для bus.gov.ru'!B425</f>
        <v>0</v>
      </c>
      <c r="C436" s="46">
        <f>'для bus.gov.ru'!C425</f>
        <v>0</v>
      </c>
      <c r="D436" s="46">
        <f>'для bus.gov.ru'!D425</f>
        <v>0</v>
      </c>
      <c r="E436" s="46">
        <f>'для bus.gov.ru'!E425</f>
        <v>0</v>
      </c>
      <c r="F436" s="47" t="s">
        <v>264</v>
      </c>
      <c r="G436" s="48">
        <f>'Рейтинговая таблица организаций'!D425</f>
        <v>0</v>
      </c>
      <c r="H436" s="48">
        <f>'Рейтинговая таблица организаций'!E425</f>
        <v>0</v>
      </c>
      <c r="I436" s="47" t="s">
        <v>265</v>
      </c>
      <c r="J436" s="48">
        <f>'Рейтинговая таблица организаций'!F425</f>
        <v>0</v>
      </c>
      <c r="K436" s="48">
        <f>'Рейтинговая таблица организаций'!G425</f>
        <v>0</v>
      </c>
      <c r="L436" s="49" t="str">
        <f>IF('Рейтинговая таблица организаций'!H425&lt;1,"Отсутствуют или не функционируют дистанционные способы взаимодействия",(IF('Рейтинговая таблица организаций'!H425&lt;4,"В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6" s="49">
        <f>'Рейтинговая таблица организаций'!H425</f>
        <v>0</v>
      </c>
      <c r="N436" s="49">
        <f>IF('Рейтинговая таблица организаций'!H425&lt;1,0,(IF('Рейтинговая таблица организаций'!H425&lt;4,30,100)))</f>
        <v>0</v>
      </c>
      <c r="O436" s="49" t="s">
        <v>266</v>
      </c>
      <c r="P436" s="49">
        <f>'Рейтинговая таблица организаций'!I425</f>
        <v>0</v>
      </c>
      <c r="Q436" s="49">
        <f>'Рейтинговая таблица организаций'!J425</f>
        <v>0</v>
      </c>
      <c r="R436" s="49" t="s">
        <v>267</v>
      </c>
      <c r="S436" s="49">
        <f>'Рейтинговая таблица организаций'!K425</f>
        <v>0</v>
      </c>
      <c r="T436" s="49">
        <f>'Рейтинговая таблица организаций'!L425</f>
        <v>0</v>
      </c>
      <c r="U436" s="49" t="str">
        <f>IF('Рейтинговая таблица организаций'!Q425&lt;1,"Отсутствуют комфортные условия",(IF('Рейтинговая таблица организаций'!Q425&lt;5,"Количество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6" s="49">
        <f>'Рейтинговая таблица организаций'!Q425</f>
        <v>0</v>
      </c>
      <c r="W436" s="49">
        <f>IF('Рейтинговая таблица организаций'!Q425&lt;1,0,(IF('Рейтинговая таблица организаций'!Q425&lt;4,20,100)))</f>
        <v>0</v>
      </c>
      <c r="X436" s="49" t="s">
        <v>268</v>
      </c>
      <c r="Y436" s="49">
        <f>'Рейтинговая таблица организаций'!T425</f>
        <v>0</v>
      </c>
      <c r="Z436" s="49">
        <f>'Рейтинговая таблица организаций'!U425</f>
        <v>0</v>
      </c>
      <c r="AA436" s="49" t="str">
        <f>IF('Рейтинговая таблица организаций'!Z425&lt;1,"Отсутствуют условия доступности для инвалидов",(IF('Рейтинговая таблица организаций'!Z425&lt;5,"Количество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6" s="63">
        <f>'Рейтинговая таблица организаций'!Z425</f>
        <v>0</v>
      </c>
      <c r="AC436" s="49">
        <f>IF('Рейтинговая таблица организаций'!Z425&lt;1,0,(IF('Рейтинговая таблица организаций'!Z425&lt;5,20,100)))</f>
        <v>0</v>
      </c>
      <c r="AD436" s="49" t="str">
        <f>IF('Рейтинговая таблица организаций'!AA425&lt;1,"Отсутствуют условия доступности, позволяющие инвалидам получать услуги наравне с другими",(IF('Рейтинговая таблица организаций'!AA425&lt;5,"Количество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6" s="49">
        <f>'Рейтинговая таблица организаций'!AA425</f>
        <v>0</v>
      </c>
      <c r="AF436" s="49">
        <f>IF('Рейтинговая таблица организаций'!AA425&lt;1,0,(IF('Рейтинговая таблица организаций'!AA425&lt;5,20,100)))</f>
        <v>0</v>
      </c>
      <c r="AG436" s="49" t="s">
        <v>269</v>
      </c>
      <c r="AH436" s="49">
        <f>'Рейтинговая таблица организаций'!AB425</f>
        <v>0</v>
      </c>
      <c r="AI436" s="49">
        <f>'Рейтинговая таблица организаций'!AC425</f>
        <v>0</v>
      </c>
      <c r="AJ436" s="49" t="s">
        <v>270</v>
      </c>
      <c r="AK436" s="49">
        <f>'Рейтинговая таблица организаций'!AH425</f>
        <v>0</v>
      </c>
      <c r="AL436" s="49">
        <f>'Рейтинговая таблица организаций'!AI425</f>
        <v>0</v>
      </c>
      <c r="AM436" s="49" t="s">
        <v>271</v>
      </c>
      <c r="AN436" s="49">
        <f>'Рейтинговая таблица организаций'!AJ425</f>
        <v>0</v>
      </c>
      <c r="AO436" s="49">
        <f>'Рейтинговая таблица организаций'!AK425</f>
        <v>0</v>
      </c>
      <c r="AP436" s="49" t="s">
        <v>272</v>
      </c>
      <c r="AQ436" s="49">
        <f>'Рейтинговая таблица организаций'!AL425</f>
        <v>0</v>
      </c>
      <c r="AR436" s="49">
        <f>'Рейтинговая таблица организаций'!AM425</f>
        <v>0</v>
      </c>
      <c r="AS436" s="49" t="s">
        <v>273</v>
      </c>
      <c r="AT436" s="49">
        <f>'Рейтинговая таблица организаций'!AR425</f>
        <v>0</v>
      </c>
      <c r="AU436" s="49">
        <f>'Рейтинговая таблица организаций'!AS425</f>
        <v>0</v>
      </c>
      <c r="AV436" s="49" t="s">
        <v>274</v>
      </c>
      <c r="AW436" s="49">
        <f>'Рейтинговая таблица организаций'!AT425</f>
        <v>0</v>
      </c>
      <c r="AX436" s="49">
        <f>'Рейтинговая таблица организаций'!AU425</f>
        <v>0</v>
      </c>
      <c r="AY436" s="49" t="s">
        <v>275</v>
      </c>
      <c r="AZ436" s="49">
        <f>'Рейтинговая таблица организаций'!AV425</f>
        <v>0</v>
      </c>
      <c r="BA436" s="49">
        <f>'Рейтинговая таблица организаций'!AW425</f>
        <v>0</v>
      </c>
    </row>
    <row r="437" spans="1:53" ht="15.75" x14ac:dyDescent="0.25">
      <c r="A437" s="110">
        <f>Лист1!A425</f>
        <v>0</v>
      </c>
      <c r="B437" s="46">
        <f>'для bus.gov.ru'!B426</f>
        <v>0</v>
      </c>
      <c r="C437" s="46">
        <f>'для bus.gov.ru'!C426</f>
        <v>0</v>
      </c>
      <c r="D437" s="46">
        <f>'для bus.gov.ru'!D426</f>
        <v>0</v>
      </c>
      <c r="E437" s="46">
        <f>'для bus.gov.ru'!E426</f>
        <v>0</v>
      </c>
      <c r="F437" s="47" t="s">
        <v>264</v>
      </c>
      <c r="G437" s="48">
        <f>'Рейтинговая таблица организаций'!D426</f>
        <v>0</v>
      </c>
      <c r="H437" s="48">
        <f>'Рейтинговая таблица организаций'!E426</f>
        <v>0</v>
      </c>
      <c r="I437" s="47" t="s">
        <v>265</v>
      </c>
      <c r="J437" s="48">
        <f>'Рейтинговая таблица организаций'!F426</f>
        <v>0</v>
      </c>
      <c r="K437" s="48">
        <f>'Рейтинговая таблица организаций'!G426</f>
        <v>0</v>
      </c>
      <c r="L437" s="49" t="str">
        <f>IF('Рейтинговая таблица организаций'!H426&lt;1,"Отсутствуют или не функционируют дистанционные способы взаимодействия",(IF('Рейтинговая таблица организаций'!H426&lt;4,"В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7" s="49">
        <f>'Рейтинговая таблица организаций'!H426</f>
        <v>0</v>
      </c>
      <c r="N437" s="49">
        <f>IF('Рейтинговая таблица организаций'!H426&lt;1,0,(IF('Рейтинговая таблица организаций'!H426&lt;4,30,100)))</f>
        <v>0</v>
      </c>
      <c r="O437" s="49" t="s">
        <v>266</v>
      </c>
      <c r="P437" s="49">
        <f>'Рейтинговая таблица организаций'!I426</f>
        <v>0</v>
      </c>
      <c r="Q437" s="49">
        <f>'Рейтинговая таблица организаций'!J426</f>
        <v>0</v>
      </c>
      <c r="R437" s="49" t="s">
        <v>267</v>
      </c>
      <c r="S437" s="49">
        <f>'Рейтинговая таблица организаций'!K426</f>
        <v>0</v>
      </c>
      <c r="T437" s="49">
        <f>'Рейтинговая таблица организаций'!L426</f>
        <v>0</v>
      </c>
      <c r="U437" s="49" t="str">
        <f>IF('Рейтинговая таблица организаций'!Q426&lt;1,"Отсутствуют комфортные условия",(IF('Рейтинговая таблица организаций'!Q426&lt;5,"Количество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7" s="49">
        <f>'Рейтинговая таблица организаций'!Q426</f>
        <v>0</v>
      </c>
      <c r="W437" s="49">
        <f>IF('Рейтинговая таблица организаций'!Q426&lt;1,0,(IF('Рейтинговая таблица организаций'!Q426&lt;4,20,100)))</f>
        <v>0</v>
      </c>
      <c r="X437" s="49" t="s">
        <v>268</v>
      </c>
      <c r="Y437" s="49">
        <f>'Рейтинговая таблица организаций'!T426</f>
        <v>0</v>
      </c>
      <c r="Z437" s="49">
        <f>'Рейтинговая таблица организаций'!U426</f>
        <v>0</v>
      </c>
      <c r="AA437" s="49" t="str">
        <f>IF('Рейтинговая таблица организаций'!Z426&lt;1,"Отсутствуют условия доступности для инвалидов",(IF('Рейтинговая таблица организаций'!Z426&lt;5,"Количество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7" s="63">
        <f>'Рейтинговая таблица организаций'!Z426</f>
        <v>0</v>
      </c>
      <c r="AC437" s="49">
        <f>IF('Рейтинговая таблица организаций'!Z426&lt;1,0,(IF('Рейтинговая таблица организаций'!Z426&lt;5,20,100)))</f>
        <v>0</v>
      </c>
      <c r="AD437" s="49" t="str">
        <f>IF('Рейтинговая таблица организаций'!AA426&lt;1,"Отсутствуют условия доступности, позволяющие инвалидам получать услуги наравне с другими",(IF('Рейтинговая таблица организаций'!AA426&lt;5,"Количество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7" s="49">
        <f>'Рейтинговая таблица организаций'!AA426</f>
        <v>0</v>
      </c>
      <c r="AF437" s="49">
        <f>IF('Рейтинговая таблица организаций'!AA426&lt;1,0,(IF('Рейтинговая таблица организаций'!AA426&lt;5,20,100)))</f>
        <v>0</v>
      </c>
      <c r="AG437" s="49" t="s">
        <v>269</v>
      </c>
      <c r="AH437" s="49">
        <f>'Рейтинговая таблица организаций'!AB426</f>
        <v>0</v>
      </c>
      <c r="AI437" s="49">
        <f>'Рейтинговая таблица организаций'!AC426</f>
        <v>0</v>
      </c>
      <c r="AJ437" s="49" t="s">
        <v>270</v>
      </c>
      <c r="AK437" s="49">
        <f>'Рейтинговая таблица организаций'!AH426</f>
        <v>0</v>
      </c>
      <c r="AL437" s="49">
        <f>'Рейтинговая таблица организаций'!AI426</f>
        <v>0</v>
      </c>
      <c r="AM437" s="49" t="s">
        <v>271</v>
      </c>
      <c r="AN437" s="49">
        <f>'Рейтинговая таблица организаций'!AJ426</f>
        <v>0</v>
      </c>
      <c r="AO437" s="49">
        <f>'Рейтинговая таблица организаций'!AK426</f>
        <v>0</v>
      </c>
      <c r="AP437" s="49" t="s">
        <v>272</v>
      </c>
      <c r="AQ437" s="49">
        <f>'Рейтинговая таблица организаций'!AL426</f>
        <v>0</v>
      </c>
      <c r="AR437" s="49">
        <f>'Рейтинговая таблица организаций'!AM426</f>
        <v>0</v>
      </c>
      <c r="AS437" s="49" t="s">
        <v>273</v>
      </c>
      <c r="AT437" s="49">
        <f>'Рейтинговая таблица организаций'!AR426</f>
        <v>0</v>
      </c>
      <c r="AU437" s="49">
        <f>'Рейтинговая таблица организаций'!AS426</f>
        <v>0</v>
      </c>
      <c r="AV437" s="49" t="s">
        <v>274</v>
      </c>
      <c r="AW437" s="49">
        <f>'Рейтинговая таблица организаций'!AT426</f>
        <v>0</v>
      </c>
      <c r="AX437" s="49">
        <f>'Рейтинговая таблица организаций'!AU426</f>
        <v>0</v>
      </c>
      <c r="AY437" s="49" t="s">
        <v>275</v>
      </c>
      <c r="AZ437" s="49">
        <f>'Рейтинговая таблица организаций'!AV426</f>
        <v>0</v>
      </c>
      <c r="BA437" s="49">
        <f>'Рейтинговая таблица организаций'!AW426</f>
        <v>0</v>
      </c>
    </row>
    <row r="438" spans="1:53" ht="15.75" x14ac:dyDescent="0.25">
      <c r="A438" s="110">
        <f>Лист1!A426</f>
        <v>0</v>
      </c>
      <c r="B438" s="46">
        <f>'для bus.gov.ru'!B427</f>
        <v>0</v>
      </c>
      <c r="C438" s="46">
        <f>'для bus.gov.ru'!C427</f>
        <v>0</v>
      </c>
      <c r="D438" s="46">
        <f>'для bus.gov.ru'!D427</f>
        <v>0</v>
      </c>
      <c r="E438" s="46">
        <f>'для bus.gov.ru'!E427</f>
        <v>0</v>
      </c>
      <c r="F438" s="47" t="s">
        <v>264</v>
      </c>
      <c r="G438" s="48">
        <f>'Рейтинговая таблица организаций'!D427</f>
        <v>0</v>
      </c>
      <c r="H438" s="48">
        <f>'Рейтинговая таблица организаций'!E427</f>
        <v>0</v>
      </c>
      <c r="I438" s="47" t="s">
        <v>265</v>
      </c>
      <c r="J438" s="48">
        <f>'Рейтинговая таблица организаций'!F427</f>
        <v>0</v>
      </c>
      <c r="K438" s="48">
        <f>'Рейтинговая таблица организаций'!G427</f>
        <v>0</v>
      </c>
      <c r="L438" s="49" t="str">
        <f>IF('Рейтинговая таблица организаций'!H427&lt;1,"Отсутствуют или не функционируют дистанционные способы взаимодействия",(IF('Рейтинговая таблица организаций'!H427&lt;4,"В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8" s="49">
        <f>'Рейтинговая таблица организаций'!H427</f>
        <v>0</v>
      </c>
      <c r="N438" s="49">
        <f>IF('Рейтинговая таблица организаций'!H427&lt;1,0,(IF('Рейтинговая таблица организаций'!H427&lt;4,30,100)))</f>
        <v>0</v>
      </c>
      <c r="O438" s="49" t="s">
        <v>266</v>
      </c>
      <c r="P438" s="49">
        <f>'Рейтинговая таблица организаций'!I427</f>
        <v>0</v>
      </c>
      <c r="Q438" s="49">
        <f>'Рейтинговая таблица организаций'!J427</f>
        <v>0</v>
      </c>
      <c r="R438" s="49" t="s">
        <v>267</v>
      </c>
      <c r="S438" s="49">
        <f>'Рейтинговая таблица организаций'!K427</f>
        <v>0</v>
      </c>
      <c r="T438" s="49">
        <f>'Рейтинговая таблица организаций'!L427</f>
        <v>0</v>
      </c>
      <c r="U438" s="49" t="str">
        <f>IF('Рейтинговая таблица организаций'!Q427&lt;1,"Отсутствуют комфортные условия",(IF('Рейтинговая таблица организаций'!Q427&lt;5,"Количество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8" s="49">
        <f>'Рейтинговая таблица организаций'!Q427</f>
        <v>0</v>
      </c>
      <c r="W438" s="49">
        <f>IF('Рейтинговая таблица организаций'!Q427&lt;1,0,(IF('Рейтинговая таблица организаций'!Q427&lt;4,20,100)))</f>
        <v>0</v>
      </c>
      <c r="X438" s="49" t="s">
        <v>268</v>
      </c>
      <c r="Y438" s="49">
        <f>'Рейтинговая таблица организаций'!T427</f>
        <v>0</v>
      </c>
      <c r="Z438" s="49">
        <f>'Рейтинговая таблица организаций'!U427</f>
        <v>0</v>
      </c>
      <c r="AA438" s="49" t="str">
        <f>IF('Рейтинговая таблица организаций'!Z427&lt;1,"Отсутствуют условия доступности для инвалидов",(IF('Рейтинговая таблица организаций'!Z427&lt;5,"Количество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8" s="63">
        <f>'Рейтинговая таблица организаций'!Z427</f>
        <v>0</v>
      </c>
      <c r="AC438" s="49">
        <f>IF('Рейтинговая таблица организаций'!Z427&lt;1,0,(IF('Рейтинговая таблица организаций'!Z427&lt;5,20,100)))</f>
        <v>0</v>
      </c>
      <c r="AD438" s="49" t="str">
        <f>IF('Рейтинговая таблица организаций'!AA427&lt;1,"Отсутствуют условия доступности, позволяющие инвалидам получать услуги наравне с другими",(IF('Рейтинговая таблица организаций'!AA427&lt;5,"Количество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8" s="49">
        <f>'Рейтинговая таблица организаций'!AA427</f>
        <v>0</v>
      </c>
      <c r="AF438" s="49">
        <f>IF('Рейтинговая таблица организаций'!AA427&lt;1,0,(IF('Рейтинговая таблица организаций'!AA427&lt;5,20,100)))</f>
        <v>0</v>
      </c>
      <c r="AG438" s="49" t="s">
        <v>269</v>
      </c>
      <c r="AH438" s="49">
        <f>'Рейтинговая таблица организаций'!AB427</f>
        <v>0</v>
      </c>
      <c r="AI438" s="49">
        <f>'Рейтинговая таблица организаций'!AC427</f>
        <v>0</v>
      </c>
      <c r="AJ438" s="49" t="s">
        <v>270</v>
      </c>
      <c r="AK438" s="49">
        <f>'Рейтинговая таблица организаций'!AH427</f>
        <v>0</v>
      </c>
      <c r="AL438" s="49">
        <f>'Рейтинговая таблица организаций'!AI427</f>
        <v>0</v>
      </c>
      <c r="AM438" s="49" t="s">
        <v>271</v>
      </c>
      <c r="AN438" s="49">
        <f>'Рейтинговая таблица организаций'!AJ427</f>
        <v>0</v>
      </c>
      <c r="AO438" s="49">
        <f>'Рейтинговая таблица организаций'!AK427</f>
        <v>0</v>
      </c>
      <c r="AP438" s="49" t="s">
        <v>272</v>
      </c>
      <c r="AQ438" s="49">
        <f>'Рейтинговая таблица организаций'!AL427</f>
        <v>0</v>
      </c>
      <c r="AR438" s="49">
        <f>'Рейтинговая таблица организаций'!AM427</f>
        <v>0</v>
      </c>
      <c r="AS438" s="49" t="s">
        <v>273</v>
      </c>
      <c r="AT438" s="49">
        <f>'Рейтинговая таблица организаций'!AR427</f>
        <v>0</v>
      </c>
      <c r="AU438" s="49">
        <f>'Рейтинговая таблица организаций'!AS427</f>
        <v>0</v>
      </c>
      <c r="AV438" s="49" t="s">
        <v>274</v>
      </c>
      <c r="AW438" s="49">
        <f>'Рейтинговая таблица организаций'!AT427</f>
        <v>0</v>
      </c>
      <c r="AX438" s="49">
        <f>'Рейтинговая таблица организаций'!AU427</f>
        <v>0</v>
      </c>
      <c r="AY438" s="49" t="s">
        <v>275</v>
      </c>
      <c r="AZ438" s="49">
        <f>'Рейтинговая таблица организаций'!AV427</f>
        <v>0</v>
      </c>
      <c r="BA438" s="49">
        <f>'Рейтинговая таблица организаций'!AW427</f>
        <v>0</v>
      </c>
    </row>
    <row r="439" spans="1:53" ht="15.75" x14ac:dyDescent="0.25">
      <c r="A439" s="110">
        <f>Лист1!A427</f>
        <v>0</v>
      </c>
      <c r="B439" s="46">
        <f>'для bus.gov.ru'!B428</f>
        <v>0</v>
      </c>
      <c r="C439" s="46">
        <f>'для bus.gov.ru'!C428</f>
        <v>0</v>
      </c>
      <c r="D439" s="46">
        <f>'для bus.gov.ru'!D428</f>
        <v>0</v>
      </c>
      <c r="E439" s="46">
        <f>'для bus.gov.ru'!E428</f>
        <v>0</v>
      </c>
      <c r="F439" s="47" t="s">
        <v>264</v>
      </c>
      <c r="G439" s="48">
        <f>'Рейтинговая таблица организаций'!D428</f>
        <v>0</v>
      </c>
      <c r="H439" s="48">
        <f>'Рейтинговая таблица организаций'!E428</f>
        <v>0</v>
      </c>
      <c r="I439" s="47" t="s">
        <v>265</v>
      </c>
      <c r="J439" s="48">
        <f>'Рейтинговая таблица организаций'!F428</f>
        <v>0</v>
      </c>
      <c r="K439" s="48">
        <f>'Рейтинговая таблица организаций'!G428</f>
        <v>0</v>
      </c>
      <c r="L439" s="49" t="str">
        <f>IF('Рейтинговая таблица организаций'!H428&lt;1,"Отсутствуют или не функционируют дистанционные способы взаимодействия",(IF('Рейтинговая таблица организаций'!H428&lt;4,"В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39" s="49">
        <f>'Рейтинговая таблица организаций'!H428</f>
        <v>0</v>
      </c>
      <c r="N439" s="49">
        <f>IF('Рейтинговая таблица организаций'!H428&lt;1,0,(IF('Рейтинговая таблица организаций'!H428&lt;4,30,100)))</f>
        <v>0</v>
      </c>
      <c r="O439" s="49" t="s">
        <v>266</v>
      </c>
      <c r="P439" s="49">
        <f>'Рейтинговая таблица организаций'!I428</f>
        <v>0</v>
      </c>
      <c r="Q439" s="49">
        <f>'Рейтинговая таблица организаций'!J428</f>
        <v>0</v>
      </c>
      <c r="R439" s="49" t="s">
        <v>267</v>
      </c>
      <c r="S439" s="49">
        <f>'Рейтинговая таблица организаций'!K428</f>
        <v>0</v>
      </c>
      <c r="T439" s="49">
        <f>'Рейтинговая таблица организаций'!L428</f>
        <v>0</v>
      </c>
      <c r="U439" s="49" t="str">
        <f>IF('Рейтинговая таблица организаций'!Q428&lt;1,"Отсутствуют комфортные условия",(IF('Рейтинговая таблица организаций'!Q428&lt;5,"Количество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39" s="49">
        <f>'Рейтинговая таблица организаций'!Q428</f>
        <v>0</v>
      </c>
      <c r="W439" s="49">
        <f>IF('Рейтинговая таблица организаций'!Q428&lt;1,0,(IF('Рейтинговая таблица организаций'!Q428&lt;4,20,100)))</f>
        <v>0</v>
      </c>
      <c r="X439" s="49" t="s">
        <v>268</v>
      </c>
      <c r="Y439" s="49">
        <f>'Рейтинговая таблица организаций'!T428</f>
        <v>0</v>
      </c>
      <c r="Z439" s="49">
        <f>'Рейтинговая таблица организаций'!U428</f>
        <v>0</v>
      </c>
      <c r="AA439" s="49" t="str">
        <f>IF('Рейтинговая таблица организаций'!Z428&lt;1,"Отсутствуют условия доступности для инвалидов",(IF('Рейтинговая таблица организаций'!Z428&lt;5,"Количество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39" s="63">
        <f>'Рейтинговая таблица организаций'!Z428</f>
        <v>0</v>
      </c>
      <c r="AC439" s="49">
        <f>IF('Рейтинговая таблица организаций'!Z428&lt;1,0,(IF('Рейтинговая таблица организаций'!Z428&lt;5,20,100)))</f>
        <v>0</v>
      </c>
      <c r="AD439" s="49" t="str">
        <f>IF('Рейтинговая таблица организаций'!AA428&lt;1,"Отсутствуют условия доступности, позволяющие инвалидам получать услуги наравне с другими",(IF('Рейтинговая таблица организаций'!AA428&lt;5,"Количество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39" s="49">
        <f>'Рейтинговая таблица организаций'!AA428</f>
        <v>0</v>
      </c>
      <c r="AF439" s="49">
        <f>IF('Рейтинговая таблица организаций'!AA428&lt;1,0,(IF('Рейтинговая таблица организаций'!AA428&lt;5,20,100)))</f>
        <v>0</v>
      </c>
      <c r="AG439" s="49" t="s">
        <v>269</v>
      </c>
      <c r="AH439" s="49">
        <f>'Рейтинговая таблица организаций'!AB428</f>
        <v>0</v>
      </c>
      <c r="AI439" s="49">
        <f>'Рейтинговая таблица организаций'!AC428</f>
        <v>0</v>
      </c>
      <c r="AJ439" s="49" t="s">
        <v>270</v>
      </c>
      <c r="AK439" s="49">
        <f>'Рейтинговая таблица организаций'!AH428</f>
        <v>0</v>
      </c>
      <c r="AL439" s="49">
        <f>'Рейтинговая таблица организаций'!AI428</f>
        <v>0</v>
      </c>
      <c r="AM439" s="49" t="s">
        <v>271</v>
      </c>
      <c r="AN439" s="49">
        <f>'Рейтинговая таблица организаций'!AJ428</f>
        <v>0</v>
      </c>
      <c r="AO439" s="49">
        <f>'Рейтинговая таблица организаций'!AK428</f>
        <v>0</v>
      </c>
      <c r="AP439" s="49" t="s">
        <v>272</v>
      </c>
      <c r="AQ439" s="49">
        <f>'Рейтинговая таблица организаций'!AL428</f>
        <v>0</v>
      </c>
      <c r="AR439" s="49">
        <f>'Рейтинговая таблица организаций'!AM428</f>
        <v>0</v>
      </c>
      <c r="AS439" s="49" t="s">
        <v>273</v>
      </c>
      <c r="AT439" s="49">
        <f>'Рейтинговая таблица организаций'!AR428</f>
        <v>0</v>
      </c>
      <c r="AU439" s="49">
        <f>'Рейтинговая таблица организаций'!AS428</f>
        <v>0</v>
      </c>
      <c r="AV439" s="49" t="s">
        <v>274</v>
      </c>
      <c r="AW439" s="49">
        <f>'Рейтинговая таблица организаций'!AT428</f>
        <v>0</v>
      </c>
      <c r="AX439" s="49">
        <f>'Рейтинговая таблица организаций'!AU428</f>
        <v>0</v>
      </c>
      <c r="AY439" s="49" t="s">
        <v>275</v>
      </c>
      <c r="AZ439" s="49">
        <f>'Рейтинговая таблица организаций'!AV428</f>
        <v>0</v>
      </c>
      <c r="BA439" s="49">
        <f>'Рейтинговая таблица организаций'!AW428</f>
        <v>0</v>
      </c>
    </row>
    <row r="440" spans="1:53" ht="15.75" x14ac:dyDescent="0.25">
      <c r="A440" s="110">
        <f>Лист1!A428</f>
        <v>0</v>
      </c>
      <c r="B440" s="46">
        <f>'для bus.gov.ru'!B429</f>
        <v>0</v>
      </c>
      <c r="C440" s="46">
        <f>'для bus.gov.ru'!C429</f>
        <v>0</v>
      </c>
      <c r="D440" s="46">
        <f>'для bus.gov.ru'!D429</f>
        <v>0</v>
      </c>
      <c r="E440" s="46">
        <f>'для bus.gov.ru'!E429</f>
        <v>0</v>
      </c>
      <c r="F440" s="47" t="s">
        <v>264</v>
      </c>
      <c r="G440" s="48">
        <f>'Рейтинговая таблица организаций'!D429</f>
        <v>0</v>
      </c>
      <c r="H440" s="48">
        <f>'Рейтинговая таблица организаций'!E429</f>
        <v>0</v>
      </c>
      <c r="I440" s="47" t="s">
        <v>265</v>
      </c>
      <c r="J440" s="48">
        <f>'Рейтинговая таблица организаций'!F429</f>
        <v>0</v>
      </c>
      <c r="K440" s="48">
        <f>'Рейтинговая таблица организаций'!G429</f>
        <v>0</v>
      </c>
      <c r="L440" s="49" t="str">
        <f>IF('Рейтинговая таблица организаций'!H429&lt;1,"Отсутствуют или не функционируют дистанционные способы взаимодействия",(IF('Рейтинговая таблица организаций'!H429&lt;4,"В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0" s="49">
        <f>'Рейтинговая таблица организаций'!H429</f>
        <v>0</v>
      </c>
      <c r="N440" s="49">
        <f>IF('Рейтинговая таблица организаций'!H429&lt;1,0,(IF('Рейтинговая таблица организаций'!H429&lt;4,30,100)))</f>
        <v>0</v>
      </c>
      <c r="O440" s="49" t="s">
        <v>266</v>
      </c>
      <c r="P440" s="49">
        <f>'Рейтинговая таблица организаций'!I429</f>
        <v>0</v>
      </c>
      <c r="Q440" s="49">
        <f>'Рейтинговая таблица организаций'!J429</f>
        <v>0</v>
      </c>
      <c r="R440" s="49" t="s">
        <v>267</v>
      </c>
      <c r="S440" s="49">
        <f>'Рейтинговая таблица организаций'!K429</f>
        <v>0</v>
      </c>
      <c r="T440" s="49">
        <f>'Рейтинговая таблица организаций'!L429</f>
        <v>0</v>
      </c>
      <c r="U440" s="49" t="str">
        <f>IF('Рейтинговая таблица организаций'!Q429&lt;1,"Отсутствуют комфортные условия",(IF('Рейтинговая таблица организаций'!Q429&lt;5,"Количество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0" s="49">
        <f>'Рейтинговая таблица организаций'!Q429</f>
        <v>0</v>
      </c>
      <c r="W440" s="49">
        <f>IF('Рейтинговая таблица организаций'!Q429&lt;1,0,(IF('Рейтинговая таблица организаций'!Q429&lt;4,20,100)))</f>
        <v>0</v>
      </c>
      <c r="X440" s="49" t="s">
        <v>268</v>
      </c>
      <c r="Y440" s="49">
        <f>'Рейтинговая таблица организаций'!T429</f>
        <v>0</v>
      </c>
      <c r="Z440" s="49">
        <f>'Рейтинговая таблица организаций'!U429</f>
        <v>0</v>
      </c>
      <c r="AA440" s="49" t="str">
        <f>IF('Рейтинговая таблица организаций'!Z429&lt;1,"Отсутствуют условия доступности для инвалидов",(IF('Рейтинговая таблица организаций'!Z429&lt;5,"Количество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0" s="63">
        <f>'Рейтинговая таблица организаций'!Z429</f>
        <v>0</v>
      </c>
      <c r="AC440" s="49">
        <f>IF('Рейтинговая таблица организаций'!Z429&lt;1,0,(IF('Рейтинговая таблица организаций'!Z429&lt;5,20,100)))</f>
        <v>0</v>
      </c>
      <c r="AD440" s="49" t="str">
        <f>IF('Рейтинговая таблица организаций'!AA429&lt;1,"Отсутствуют условия доступности, позволяющие инвалидам получать услуги наравне с другими",(IF('Рейтинговая таблица организаций'!AA429&lt;5,"Количество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0" s="49">
        <f>'Рейтинговая таблица организаций'!AA429</f>
        <v>0</v>
      </c>
      <c r="AF440" s="49">
        <f>IF('Рейтинговая таблица организаций'!AA429&lt;1,0,(IF('Рейтинговая таблица организаций'!AA429&lt;5,20,100)))</f>
        <v>0</v>
      </c>
      <c r="AG440" s="49" t="s">
        <v>269</v>
      </c>
      <c r="AH440" s="49">
        <f>'Рейтинговая таблица организаций'!AB429</f>
        <v>0</v>
      </c>
      <c r="AI440" s="49">
        <f>'Рейтинговая таблица организаций'!AC429</f>
        <v>0</v>
      </c>
      <c r="AJ440" s="49" t="s">
        <v>270</v>
      </c>
      <c r="AK440" s="49">
        <f>'Рейтинговая таблица организаций'!AH429</f>
        <v>0</v>
      </c>
      <c r="AL440" s="49">
        <f>'Рейтинговая таблица организаций'!AI429</f>
        <v>0</v>
      </c>
      <c r="AM440" s="49" t="s">
        <v>271</v>
      </c>
      <c r="AN440" s="49">
        <f>'Рейтинговая таблица организаций'!AJ429</f>
        <v>0</v>
      </c>
      <c r="AO440" s="49">
        <f>'Рейтинговая таблица организаций'!AK429</f>
        <v>0</v>
      </c>
      <c r="AP440" s="49" t="s">
        <v>272</v>
      </c>
      <c r="AQ440" s="49">
        <f>'Рейтинговая таблица организаций'!AL429</f>
        <v>0</v>
      </c>
      <c r="AR440" s="49">
        <f>'Рейтинговая таблица организаций'!AM429</f>
        <v>0</v>
      </c>
      <c r="AS440" s="49" t="s">
        <v>273</v>
      </c>
      <c r="AT440" s="49">
        <f>'Рейтинговая таблица организаций'!AR429</f>
        <v>0</v>
      </c>
      <c r="AU440" s="49">
        <f>'Рейтинговая таблица организаций'!AS429</f>
        <v>0</v>
      </c>
      <c r="AV440" s="49" t="s">
        <v>274</v>
      </c>
      <c r="AW440" s="49">
        <f>'Рейтинговая таблица организаций'!AT429</f>
        <v>0</v>
      </c>
      <c r="AX440" s="49">
        <f>'Рейтинговая таблица организаций'!AU429</f>
        <v>0</v>
      </c>
      <c r="AY440" s="49" t="s">
        <v>275</v>
      </c>
      <c r="AZ440" s="49">
        <f>'Рейтинговая таблица организаций'!AV429</f>
        <v>0</v>
      </c>
      <c r="BA440" s="49">
        <f>'Рейтинговая таблица организаций'!AW429</f>
        <v>0</v>
      </c>
    </row>
    <row r="441" spans="1:53" ht="15.75" x14ac:dyDescent="0.25">
      <c r="A441" s="110">
        <f>Лист1!A429</f>
        <v>0</v>
      </c>
      <c r="B441" s="46">
        <f>'для bus.gov.ru'!B430</f>
        <v>0</v>
      </c>
      <c r="C441" s="46">
        <f>'для bus.gov.ru'!C430</f>
        <v>0</v>
      </c>
      <c r="D441" s="46">
        <f>'для bus.gov.ru'!D430</f>
        <v>0</v>
      </c>
      <c r="E441" s="46">
        <f>'для bus.gov.ru'!E430</f>
        <v>0</v>
      </c>
      <c r="F441" s="47" t="s">
        <v>264</v>
      </c>
      <c r="G441" s="48">
        <f>'Рейтинговая таблица организаций'!D430</f>
        <v>0</v>
      </c>
      <c r="H441" s="48">
        <f>'Рейтинговая таблица организаций'!E430</f>
        <v>0</v>
      </c>
      <c r="I441" s="47" t="s">
        <v>265</v>
      </c>
      <c r="J441" s="48">
        <f>'Рейтинговая таблица организаций'!F430</f>
        <v>0</v>
      </c>
      <c r="K441" s="48">
        <f>'Рейтинговая таблица организаций'!G430</f>
        <v>0</v>
      </c>
      <c r="L441" s="49" t="str">
        <f>IF('Рейтинговая таблица организаций'!H430&lt;1,"Отсутствуют или не функционируют дистанционные способы взаимодействия",(IF('Рейтинговая таблица организаций'!H430&lt;4,"В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1" s="49">
        <f>'Рейтинговая таблица организаций'!H430</f>
        <v>0</v>
      </c>
      <c r="N441" s="49">
        <f>IF('Рейтинговая таблица организаций'!H430&lt;1,0,(IF('Рейтинговая таблица организаций'!H430&lt;4,30,100)))</f>
        <v>0</v>
      </c>
      <c r="O441" s="49" t="s">
        <v>266</v>
      </c>
      <c r="P441" s="49">
        <f>'Рейтинговая таблица организаций'!I430</f>
        <v>0</v>
      </c>
      <c r="Q441" s="49">
        <f>'Рейтинговая таблица организаций'!J430</f>
        <v>0</v>
      </c>
      <c r="R441" s="49" t="s">
        <v>267</v>
      </c>
      <c r="S441" s="49">
        <f>'Рейтинговая таблица организаций'!K430</f>
        <v>0</v>
      </c>
      <c r="T441" s="49">
        <f>'Рейтинговая таблица организаций'!L430</f>
        <v>0</v>
      </c>
      <c r="U441" s="49" t="str">
        <f>IF('Рейтинговая таблица организаций'!Q430&lt;1,"Отсутствуют комфортные условия",(IF('Рейтинговая таблица организаций'!Q430&lt;5,"Количество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1" s="49">
        <f>'Рейтинговая таблица организаций'!Q430</f>
        <v>0</v>
      </c>
      <c r="W441" s="49">
        <f>IF('Рейтинговая таблица организаций'!Q430&lt;1,0,(IF('Рейтинговая таблица организаций'!Q430&lt;4,20,100)))</f>
        <v>0</v>
      </c>
      <c r="X441" s="49" t="s">
        <v>268</v>
      </c>
      <c r="Y441" s="49">
        <f>'Рейтинговая таблица организаций'!T430</f>
        <v>0</v>
      </c>
      <c r="Z441" s="49">
        <f>'Рейтинговая таблица организаций'!U430</f>
        <v>0</v>
      </c>
      <c r="AA441" s="49" t="str">
        <f>IF('Рейтинговая таблица организаций'!Z430&lt;1,"Отсутствуют условия доступности для инвалидов",(IF('Рейтинговая таблица организаций'!Z430&lt;5,"Количество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1" s="63">
        <f>'Рейтинговая таблица организаций'!Z430</f>
        <v>0</v>
      </c>
      <c r="AC441" s="49">
        <f>IF('Рейтинговая таблица организаций'!Z430&lt;1,0,(IF('Рейтинговая таблица организаций'!Z430&lt;5,20,100)))</f>
        <v>0</v>
      </c>
      <c r="AD441" s="49" t="str">
        <f>IF('Рейтинговая таблица организаций'!AA430&lt;1,"Отсутствуют условия доступности, позволяющие инвалидам получать услуги наравне с другими",(IF('Рейтинговая таблица организаций'!AA430&lt;5,"Количество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1" s="49">
        <f>'Рейтинговая таблица организаций'!AA430</f>
        <v>0</v>
      </c>
      <c r="AF441" s="49">
        <f>IF('Рейтинговая таблица организаций'!AA430&lt;1,0,(IF('Рейтинговая таблица организаций'!AA430&lt;5,20,100)))</f>
        <v>0</v>
      </c>
      <c r="AG441" s="49" t="s">
        <v>269</v>
      </c>
      <c r="AH441" s="49">
        <f>'Рейтинговая таблица организаций'!AB430</f>
        <v>0</v>
      </c>
      <c r="AI441" s="49">
        <f>'Рейтинговая таблица организаций'!AC430</f>
        <v>0</v>
      </c>
      <c r="AJ441" s="49" t="s">
        <v>270</v>
      </c>
      <c r="AK441" s="49">
        <f>'Рейтинговая таблица организаций'!AH430</f>
        <v>0</v>
      </c>
      <c r="AL441" s="49">
        <f>'Рейтинговая таблица организаций'!AI430</f>
        <v>0</v>
      </c>
      <c r="AM441" s="49" t="s">
        <v>271</v>
      </c>
      <c r="AN441" s="49">
        <f>'Рейтинговая таблица организаций'!AJ430</f>
        <v>0</v>
      </c>
      <c r="AO441" s="49">
        <f>'Рейтинговая таблица организаций'!AK430</f>
        <v>0</v>
      </c>
      <c r="AP441" s="49" t="s">
        <v>272</v>
      </c>
      <c r="AQ441" s="49">
        <f>'Рейтинговая таблица организаций'!AL430</f>
        <v>0</v>
      </c>
      <c r="AR441" s="49">
        <f>'Рейтинговая таблица организаций'!AM430</f>
        <v>0</v>
      </c>
      <c r="AS441" s="49" t="s">
        <v>273</v>
      </c>
      <c r="AT441" s="49">
        <f>'Рейтинговая таблица организаций'!AR430</f>
        <v>0</v>
      </c>
      <c r="AU441" s="49">
        <f>'Рейтинговая таблица организаций'!AS430</f>
        <v>0</v>
      </c>
      <c r="AV441" s="49" t="s">
        <v>274</v>
      </c>
      <c r="AW441" s="49">
        <f>'Рейтинговая таблица организаций'!AT430</f>
        <v>0</v>
      </c>
      <c r="AX441" s="49">
        <f>'Рейтинговая таблица организаций'!AU430</f>
        <v>0</v>
      </c>
      <c r="AY441" s="49" t="s">
        <v>275</v>
      </c>
      <c r="AZ441" s="49">
        <f>'Рейтинговая таблица организаций'!AV430</f>
        <v>0</v>
      </c>
      <c r="BA441" s="49">
        <f>'Рейтинговая таблица организаций'!AW430</f>
        <v>0</v>
      </c>
    </row>
    <row r="442" spans="1:53" ht="15.75" x14ac:dyDescent="0.25">
      <c r="A442" s="110">
        <f>Лист1!A430</f>
        <v>0</v>
      </c>
      <c r="B442" s="46">
        <f>'для bus.gov.ru'!B431</f>
        <v>0</v>
      </c>
      <c r="C442" s="46">
        <f>'для bus.gov.ru'!C431</f>
        <v>0</v>
      </c>
      <c r="D442" s="46">
        <f>'для bus.gov.ru'!D431</f>
        <v>0</v>
      </c>
      <c r="E442" s="46">
        <f>'для bus.gov.ru'!E431</f>
        <v>0</v>
      </c>
      <c r="F442" s="47" t="s">
        <v>264</v>
      </c>
      <c r="G442" s="48">
        <f>'Рейтинговая таблица организаций'!D431</f>
        <v>0</v>
      </c>
      <c r="H442" s="48">
        <f>'Рейтинговая таблица организаций'!E431</f>
        <v>0</v>
      </c>
      <c r="I442" s="47" t="s">
        <v>265</v>
      </c>
      <c r="J442" s="48">
        <f>'Рейтинговая таблица организаций'!F431</f>
        <v>0</v>
      </c>
      <c r="K442" s="48">
        <f>'Рейтинговая таблица организаций'!G431</f>
        <v>0</v>
      </c>
      <c r="L442" s="49" t="str">
        <f>IF('Рейтинговая таблица организаций'!H431&lt;1,"Отсутствуют или не функционируют дистанционные способы взаимодействия",(IF('Рейтинговая таблица организаций'!H431&lt;4,"В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2" s="49">
        <f>'Рейтинговая таблица организаций'!H431</f>
        <v>0</v>
      </c>
      <c r="N442" s="49">
        <f>IF('Рейтинговая таблица организаций'!H431&lt;1,0,(IF('Рейтинговая таблица организаций'!H431&lt;4,30,100)))</f>
        <v>0</v>
      </c>
      <c r="O442" s="49" t="s">
        <v>266</v>
      </c>
      <c r="P442" s="49">
        <f>'Рейтинговая таблица организаций'!I431</f>
        <v>0</v>
      </c>
      <c r="Q442" s="49">
        <f>'Рейтинговая таблица организаций'!J431</f>
        <v>0</v>
      </c>
      <c r="R442" s="49" t="s">
        <v>267</v>
      </c>
      <c r="S442" s="49">
        <f>'Рейтинговая таблица организаций'!K431</f>
        <v>0</v>
      </c>
      <c r="T442" s="49">
        <f>'Рейтинговая таблица организаций'!L431</f>
        <v>0</v>
      </c>
      <c r="U442" s="49" t="str">
        <f>IF('Рейтинговая таблица организаций'!Q431&lt;1,"Отсутствуют комфортные условия",(IF('Рейтинговая таблица организаций'!Q431&lt;5,"Количество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2" s="49">
        <f>'Рейтинговая таблица организаций'!Q431</f>
        <v>0</v>
      </c>
      <c r="W442" s="49">
        <f>IF('Рейтинговая таблица организаций'!Q431&lt;1,0,(IF('Рейтинговая таблица организаций'!Q431&lt;4,20,100)))</f>
        <v>0</v>
      </c>
      <c r="X442" s="49" t="s">
        <v>268</v>
      </c>
      <c r="Y442" s="49">
        <f>'Рейтинговая таблица организаций'!T431</f>
        <v>0</v>
      </c>
      <c r="Z442" s="49">
        <f>'Рейтинговая таблица организаций'!U431</f>
        <v>0</v>
      </c>
      <c r="AA442" s="49" t="str">
        <f>IF('Рейтинговая таблица организаций'!Z431&lt;1,"Отсутствуют условия доступности для инвалидов",(IF('Рейтинговая таблица организаций'!Z431&lt;5,"Количество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2" s="63">
        <f>'Рейтинговая таблица организаций'!Z431</f>
        <v>0</v>
      </c>
      <c r="AC442" s="49">
        <f>IF('Рейтинговая таблица организаций'!Z431&lt;1,0,(IF('Рейтинговая таблица организаций'!Z431&lt;5,20,100)))</f>
        <v>0</v>
      </c>
      <c r="AD442" s="49" t="str">
        <f>IF('Рейтинговая таблица организаций'!AA431&lt;1,"Отсутствуют условия доступности, позволяющие инвалидам получать услуги наравне с другими",(IF('Рейтинговая таблица организаций'!AA431&lt;5,"Количество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2" s="49">
        <f>'Рейтинговая таблица организаций'!AA431</f>
        <v>0</v>
      </c>
      <c r="AF442" s="49">
        <f>IF('Рейтинговая таблица организаций'!AA431&lt;1,0,(IF('Рейтинговая таблица организаций'!AA431&lt;5,20,100)))</f>
        <v>0</v>
      </c>
      <c r="AG442" s="49" t="s">
        <v>269</v>
      </c>
      <c r="AH442" s="49">
        <f>'Рейтинговая таблица организаций'!AB431</f>
        <v>0</v>
      </c>
      <c r="AI442" s="49">
        <f>'Рейтинговая таблица организаций'!AC431</f>
        <v>0</v>
      </c>
      <c r="AJ442" s="49" t="s">
        <v>270</v>
      </c>
      <c r="AK442" s="49">
        <f>'Рейтинговая таблица организаций'!AH431</f>
        <v>0</v>
      </c>
      <c r="AL442" s="49">
        <f>'Рейтинговая таблица организаций'!AI431</f>
        <v>0</v>
      </c>
      <c r="AM442" s="49" t="s">
        <v>271</v>
      </c>
      <c r="AN442" s="49">
        <f>'Рейтинговая таблица организаций'!AJ431</f>
        <v>0</v>
      </c>
      <c r="AO442" s="49">
        <f>'Рейтинговая таблица организаций'!AK431</f>
        <v>0</v>
      </c>
      <c r="AP442" s="49" t="s">
        <v>272</v>
      </c>
      <c r="AQ442" s="49">
        <f>'Рейтинговая таблица организаций'!AL431</f>
        <v>0</v>
      </c>
      <c r="AR442" s="49">
        <f>'Рейтинговая таблица организаций'!AM431</f>
        <v>0</v>
      </c>
      <c r="AS442" s="49" t="s">
        <v>273</v>
      </c>
      <c r="AT442" s="49">
        <f>'Рейтинговая таблица организаций'!AR431</f>
        <v>0</v>
      </c>
      <c r="AU442" s="49">
        <f>'Рейтинговая таблица организаций'!AS431</f>
        <v>0</v>
      </c>
      <c r="AV442" s="49" t="s">
        <v>274</v>
      </c>
      <c r="AW442" s="49">
        <f>'Рейтинговая таблица организаций'!AT431</f>
        <v>0</v>
      </c>
      <c r="AX442" s="49">
        <f>'Рейтинговая таблица организаций'!AU431</f>
        <v>0</v>
      </c>
      <c r="AY442" s="49" t="s">
        <v>275</v>
      </c>
      <c r="AZ442" s="49">
        <f>'Рейтинговая таблица организаций'!AV431</f>
        <v>0</v>
      </c>
      <c r="BA442" s="49">
        <f>'Рейтинговая таблица организаций'!AW431</f>
        <v>0</v>
      </c>
    </row>
    <row r="443" spans="1:53" ht="15.75" x14ac:dyDescent="0.25">
      <c r="A443" s="110">
        <f>Лист1!A431</f>
        <v>0</v>
      </c>
      <c r="B443" s="46">
        <f>'для bus.gov.ru'!B432</f>
        <v>0</v>
      </c>
      <c r="C443" s="46">
        <f>'для bus.gov.ru'!C432</f>
        <v>0</v>
      </c>
      <c r="D443" s="46">
        <f>'для bus.gov.ru'!D432</f>
        <v>0</v>
      </c>
      <c r="E443" s="46">
        <f>'для bus.gov.ru'!E432</f>
        <v>0</v>
      </c>
      <c r="F443" s="47" t="s">
        <v>264</v>
      </c>
      <c r="G443" s="48">
        <f>'Рейтинговая таблица организаций'!D432</f>
        <v>0</v>
      </c>
      <c r="H443" s="48">
        <f>'Рейтинговая таблица организаций'!E432</f>
        <v>0</v>
      </c>
      <c r="I443" s="47" t="s">
        <v>265</v>
      </c>
      <c r="J443" s="48">
        <f>'Рейтинговая таблица организаций'!F432</f>
        <v>0</v>
      </c>
      <c r="K443" s="48">
        <f>'Рейтинговая таблица организаций'!G432</f>
        <v>0</v>
      </c>
      <c r="L443" s="49" t="str">
        <f>IF('Рейтинговая таблица организаций'!H432&lt;1,"Отсутствуют или не функционируют дистанционные способы взаимодействия",(IF('Рейтинговая таблица организаций'!H432&lt;4,"В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3" s="49">
        <f>'Рейтинговая таблица организаций'!H432</f>
        <v>0</v>
      </c>
      <c r="N443" s="49">
        <f>IF('Рейтинговая таблица организаций'!H432&lt;1,0,(IF('Рейтинговая таблица организаций'!H432&lt;4,30,100)))</f>
        <v>0</v>
      </c>
      <c r="O443" s="49" t="s">
        <v>266</v>
      </c>
      <c r="P443" s="49">
        <f>'Рейтинговая таблица организаций'!I432</f>
        <v>0</v>
      </c>
      <c r="Q443" s="49">
        <f>'Рейтинговая таблица организаций'!J432</f>
        <v>0</v>
      </c>
      <c r="R443" s="49" t="s">
        <v>267</v>
      </c>
      <c r="S443" s="49">
        <f>'Рейтинговая таблица организаций'!K432</f>
        <v>0</v>
      </c>
      <c r="T443" s="49">
        <f>'Рейтинговая таблица организаций'!L432</f>
        <v>0</v>
      </c>
      <c r="U443" s="49" t="str">
        <f>IF('Рейтинговая таблица организаций'!Q432&lt;1,"Отсутствуют комфортные условия",(IF('Рейтинговая таблица организаций'!Q432&lt;5,"Количество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3" s="49">
        <f>'Рейтинговая таблица организаций'!Q432</f>
        <v>0</v>
      </c>
      <c r="W443" s="49">
        <f>IF('Рейтинговая таблица организаций'!Q432&lt;1,0,(IF('Рейтинговая таблица организаций'!Q432&lt;4,20,100)))</f>
        <v>0</v>
      </c>
      <c r="X443" s="49" t="s">
        <v>268</v>
      </c>
      <c r="Y443" s="49">
        <f>'Рейтинговая таблица организаций'!T432</f>
        <v>0</v>
      </c>
      <c r="Z443" s="49">
        <f>'Рейтинговая таблица организаций'!U432</f>
        <v>0</v>
      </c>
      <c r="AA443" s="49" t="str">
        <f>IF('Рейтинговая таблица организаций'!Z432&lt;1,"Отсутствуют условия доступности для инвалидов",(IF('Рейтинговая таблица организаций'!Z432&lt;5,"Количество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3" s="63">
        <f>'Рейтинговая таблица организаций'!Z432</f>
        <v>0</v>
      </c>
      <c r="AC443" s="49">
        <f>IF('Рейтинговая таблица организаций'!Z432&lt;1,0,(IF('Рейтинговая таблица организаций'!Z432&lt;5,20,100)))</f>
        <v>0</v>
      </c>
      <c r="AD443" s="49" t="str">
        <f>IF('Рейтинговая таблица организаций'!AA432&lt;1,"Отсутствуют условия доступности, позволяющие инвалидам получать услуги наравне с другими",(IF('Рейтинговая таблица организаций'!AA432&lt;5,"Количество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3" s="49">
        <f>'Рейтинговая таблица организаций'!AA432</f>
        <v>0</v>
      </c>
      <c r="AF443" s="49">
        <f>IF('Рейтинговая таблица организаций'!AA432&lt;1,0,(IF('Рейтинговая таблица организаций'!AA432&lt;5,20,100)))</f>
        <v>0</v>
      </c>
      <c r="AG443" s="49" t="s">
        <v>269</v>
      </c>
      <c r="AH443" s="49">
        <f>'Рейтинговая таблица организаций'!AB432</f>
        <v>0</v>
      </c>
      <c r="AI443" s="49">
        <f>'Рейтинговая таблица организаций'!AC432</f>
        <v>0</v>
      </c>
      <c r="AJ443" s="49" t="s">
        <v>270</v>
      </c>
      <c r="AK443" s="49">
        <f>'Рейтинговая таблица организаций'!AH432</f>
        <v>0</v>
      </c>
      <c r="AL443" s="49">
        <f>'Рейтинговая таблица организаций'!AI432</f>
        <v>0</v>
      </c>
      <c r="AM443" s="49" t="s">
        <v>271</v>
      </c>
      <c r="AN443" s="49">
        <f>'Рейтинговая таблица организаций'!AJ432</f>
        <v>0</v>
      </c>
      <c r="AO443" s="49">
        <f>'Рейтинговая таблица организаций'!AK432</f>
        <v>0</v>
      </c>
      <c r="AP443" s="49" t="s">
        <v>272</v>
      </c>
      <c r="AQ443" s="49">
        <f>'Рейтинговая таблица организаций'!AL432</f>
        <v>0</v>
      </c>
      <c r="AR443" s="49">
        <f>'Рейтинговая таблица организаций'!AM432</f>
        <v>0</v>
      </c>
      <c r="AS443" s="49" t="s">
        <v>273</v>
      </c>
      <c r="AT443" s="49">
        <f>'Рейтинговая таблица организаций'!AR432</f>
        <v>0</v>
      </c>
      <c r="AU443" s="49">
        <f>'Рейтинговая таблица организаций'!AS432</f>
        <v>0</v>
      </c>
      <c r="AV443" s="49" t="s">
        <v>274</v>
      </c>
      <c r="AW443" s="49">
        <f>'Рейтинговая таблица организаций'!AT432</f>
        <v>0</v>
      </c>
      <c r="AX443" s="49">
        <f>'Рейтинговая таблица организаций'!AU432</f>
        <v>0</v>
      </c>
      <c r="AY443" s="49" t="s">
        <v>275</v>
      </c>
      <c r="AZ443" s="49">
        <f>'Рейтинговая таблица организаций'!AV432</f>
        <v>0</v>
      </c>
      <c r="BA443" s="49">
        <f>'Рейтинговая таблица организаций'!AW432</f>
        <v>0</v>
      </c>
    </row>
    <row r="444" spans="1:53" ht="15.75" x14ac:dyDescent="0.25">
      <c r="A444" s="110">
        <f>Лист1!A432</f>
        <v>0</v>
      </c>
      <c r="B444" s="46">
        <f>'для bus.gov.ru'!B433</f>
        <v>0</v>
      </c>
      <c r="C444" s="46">
        <f>'для bus.gov.ru'!C433</f>
        <v>0</v>
      </c>
      <c r="D444" s="46">
        <f>'для bus.gov.ru'!D433</f>
        <v>0</v>
      </c>
      <c r="E444" s="46">
        <f>'для bus.gov.ru'!E433</f>
        <v>0</v>
      </c>
      <c r="F444" s="47" t="s">
        <v>264</v>
      </c>
      <c r="G444" s="48">
        <f>'Рейтинговая таблица организаций'!D433</f>
        <v>0</v>
      </c>
      <c r="H444" s="48">
        <f>'Рейтинговая таблица организаций'!E433</f>
        <v>0</v>
      </c>
      <c r="I444" s="47" t="s">
        <v>265</v>
      </c>
      <c r="J444" s="48">
        <f>'Рейтинговая таблица организаций'!F433</f>
        <v>0</v>
      </c>
      <c r="K444" s="48">
        <f>'Рейтинговая таблица организаций'!G433</f>
        <v>0</v>
      </c>
      <c r="L444" s="49" t="str">
        <f>IF('Рейтинговая таблица организаций'!H433&lt;1,"Отсутствуют или не функционируют дистанционные способы взаимодействия",(IF('Рейтинговая таблица организаций'!H433&lt;4,"В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4" s="49">
        <f>'Рейтинговая таблица организаций'!H433</f>
        <v>0</v>
      </c>
      <c r="N444" s="49">
        <f>IF('Рейтинговая таблица организаций'!H433&lt;1,0,(IF('Рейтинговая таблица организаций'!H433&lt;4,30,100)))</f>
        <v>0</v>
      </c>
      <c r="O444" s="49" t="s">
        <v>266</v>
      </c>
      <c r="P444" s="49">
        <f>'Рейтинговая таблица организаций'!I433</f>
        <v>0</v>
      </c>
      <c r="Q444" s="49">
        <f>'Рейтинговая таблица организаций'!J433</f>
        <v>0</v>
      </c>
      <c r="R444" s="49" t="s">
        <v>267</v>
      </c>
      <c r="S444" s="49">
        <f>'Рейтинговая таблица организаций'!K433</f>
        <v>0</v>
      </c>
      <c r="T444" s="49">
        <f>'Рейтинговая таблица организаций'!L433</f>
        <v>0</v>
      </c>
      <c r="U444" s="49" t="str">
        <f>IF('Рейтинговая таблица организаций'!Q433&lt;1,"Отсутствуют комфортные условия",(IF('Рейтинговая таблица организаций'!Q433&lt;5,"Количество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4" s="49">
        <f>'Рейтинговая таблица организаций'!Q433</f>
        <v>0</v>
      </c>
      <c r="W444" s="49">
        <f>IF('Рейтинговая таблица организаций'!Q433&lt;1,0,(IF('Рейтинговая таблица организаций'!Q433&lt;4,20,100)))</f>
        <v>0</v>
      </c>
      <c r="X444" s="49" t="s">
        <v>268</v>
      </c>
      <c r="Y444" s="49">
        <f>'Рейтинговая таблица организаций'!T433</f>
        <v>0</v>
      </c>
      <c r="Z444" s="49">
        <f>'Рейтинговая таблица организаций'!U433</f>
        <v>0</v>
      </c>
      <c r="AA444" s="49" t="str">
        <f>IF('Рейтинговая таблица организаций'!Z433&lt;1,"Отсутствуют условия доступности для инвалидов",(IF('Рейтинговая таблица организаций'!Z433&lt;5,"Количество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4" s="63">
        <f>'Рейтинговая таблица организаций'!Z433</f>
        <v>0</v>
      </c>
      <c r="AC444" s="49">
        <f>IF('Рейтинговая таблица организаций'!Z433&lt;1,0,(IF('Рейтинговая таблица организаций'!Z433&lt;5,20,100)))</f>
        <v>0</v>
      </c>
      <c r="AD444" s="49" t="str">
        <f>IF('Рейтинговая таблица организаций'!AA433&lt;1,"Отсутствуют условия доступности, позволяющие инвалидам получать услуги наравне с другими",(IF('Рейтинговая таблица организаций'!AA433&lt;5,"Количество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4" s="49">
        <f>'Рейтинговая таблица организаций'!AA433</f>
        <v>0</v>
      </c>
      <c r="AF444" s="49">
        <f>IF('Рейтинговая таблица организаций'!AA433&lt;1,0,(IF('Рейтинговая таблица организаций'!AA433&lt;5,20,100)))</f>
        <v>0</v>
      </c>
      <c r="AG444" s="49" t="s">
        <v>269</v>
      </c>
      <c r="AH444" s="49">
        <f>'Рейтинговая таблица организаций'!AB433</f>
        <v>0</v>
      </c>
      <c r="AI444" s="49">
        <f>'Рейтинговая таблица организаций'!AC433</f>
        <v>0</v>
      </c>
      <c r="AJ444" s="49" t="s">
        <v>270</v>
      </c>
      <c r="AK444" s="49">
        <f>'Рейтинговая таблица организаций'!AH433</f>
        <v>0</v>
      </c>
      <c r="AL444" s="49">
        <f>'Рейтинговая таблица организаций'!AI433</f>
        <v>0</v>
      </c>
      <c r="AM444" s="49" t="s">
        <v>271</v>
      </c>
      <c r="AN444" s="49">
        <f>'Рейтинговая таблица организаций'!AJ433</f>
        <v>0</v>
      </c>
      <c r="AO444" s="49">
        <f>'Рейтинговая таблица организаций'!AK433</f>
        <v>0</v>
      </c>
      <c r="AP444" s="49" t="s">
        <v>272</v>
      </c>
      <c r="AQ444" s="49">
        <f>'Рейтинговая таблица организаций'!AL433</f>
        <v>0</v>
      </c>
      <c r="AR444" s="49">
        <f>'Рейтинговая таблица организаций'!AM433</f>
        <v>0</v>
      </c>
      <c r="AS444" s="49" t="s">
        <v>273</v>
      </c>
      <c r="AT444" s="49">
        <f>'Рейтинговая таблица организаций'!AR433</f>
        <v>0</v>
      </c>
      <c r="AU444" s="49">
        <f>'Рейтинговая таблица организаций'!AS433</f>
        <v>0</v>
      </c>
      <c r="AV444" s="49" t="s">
        <v>274</v>
      </c>
      <c r="AW444" s="49">
        <f>'Рейтинговая таблица организаций'!AT433</f>
        <v>0</v>
      </c>
      <c r="AX444" s="49">
        <f>'Рейтинговая таблица организаций'!AU433</f>
        <v>0</v>
      </c>
      <c r="AY444" s="49" t="s">
        <v>275</v>
      </c>
      <c r="AZ444" s="49">
        <f>'Рейтинговая таблица организаций'!AV433</f>
        <v>0</v>
      </c>
      <c r="BA444" s="49">
        <f>'Рейтинговая таблица организаций'!AW433</f>
        <v>0</v>
      </c>
    </row>
    <row r="445" spans="1:53" ht="15.75" x14ac:dyDescent="0.25">
      <c r="A445" s="110">
        <f>Лист1!A433</f>
        <v>0</v>
      </c>
      <c r="B445" s="46">
        <f>'для bus.gov.ru'!B434</f>
        <v>0</v>
      </c>
      <c r="C445" s="46">
        <f>'для bus.gov.ru'!C434</f>
        <v>0</v>
      </c>
      <c r="D445" s="46">
        <f>'для bus.gov.ru'!D434</f>
        <v>0</v>
      </c>
      <c r="E445" s="46">
        <f>'для bus.gov.ru'!E434</f>
        <v>0</v>
      </c>
      <c r="F445" s="47" t="s">
        <v>264</v>
      </c>
      <c r="G445" s="48">
        <f>'Рейтинговая таблица организаций'!D434</f>
        <v>0</v>
      </c>
      <c r="H445" s="48">
        <f>'Рейтинговая таблица организаций'!E434</f>
        <v>0</v>
      </c>
      <c r="I445" s="47" t="s">
        <v>265</v>
      </c>
      <c r="J445" s="48">
        <f>'Рейтинговая таблица организаций'!F434</f>
        <v>0</v>
      </c>
      <c r="K445" s="48">
        <f>'Рейтинговая таблица организаций'!G434</f>
        <v>0</v>
      </c>
      <c r="L445" s="49" t="str">
        <f>IF('Рейтинговая таблица организаций'!H434&lt;1,"Отсутствуют или не функционируют дистанционные способы взаимодействия",(IF('Рейтинговая таблица организаций'!H434&lt;4,"В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5" s="49">
        <f>'Рейтинговая таблица организаций'!H434</f>
        <v>0</v>
      </c>
      <c r="N445" s="49">
        <f>IF('Рейтинговая таблица организаций'!H434&lt;1,0,(IF('Рейтинговая таблица организаций'!H434&lt;4,30,100)))</f>
        <v>0</v>
      </c>
      <c r="O445" s="49" t="s">
        <v>266</v>
      </c>
      <c r="P445" s="49">
        <f>'Рейтинговая таблица организаций'!I434</f>
        <v>0</v>
      </c>
      <c r="Q445" s="49">
        <f>'Рейтинговая таблица организаций'!J434</f>
        <v>0</v>
      </c>
      <c r="R445" s="49" t="s">
        <v>267</v>
      </c>
      <c r="S445" s="49">
        <f>'Рейтинговая таблица организаций'!K434</f>
        <v>0</v>
      </c>
      <c r="T445" s="49">
        <f>'Рейтинговая таблица организаций'!L434</f>
        <v>0</v>
      </c>
      <c r="U445" s="49" t="str">
        <f>IF('Рейтинговая таблица организаций'!Q434&lt;1,"Отсутствуют комфортные условия",(IF('Рейтинговая таблица организаций'!Q434&lt;5,"Количество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5" s="49">
        <f>'Рейтинговая таблица организаций'!Q434</f>
        <v>0</v>
      </c>
      <c r="W445" s="49">
        <f>IF('Рейтинговая таблица организаций'!Q434&lt;1,0,(IF('Рейтинговая таблица организаций'!Q434&lt;4,20,100)))</f>
        <v>0</v>
      </c>
      <c r="X445" s="49" t="s">
        <v>268</v>
      </c>
      <c r="Y445" s="49">
        <f>'Рейтинговая таблица организаций'!T434</f>
        <v>0</v>
      </c>
      <c r="Z445" s="49">
        <f>'Рейтинговая таблица организаций'!U434</f>
        <v>0</v>
      </c>
      <c r="AA445" s="49" t="str">
        <f>IF('Рейтинговая таблица организаций'!Z434&lt;1,"Отсутствуют условия доступности для инвалидов",(IF('Рейтинговая таблица организаций'!Z434&lt;5,"Количество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5" s="63">
        <f>'Рейтинговая таблица организаций'!Z434</f>
        <v>0</v>
      </c>
      <c r="AC445" s="49">
        <f>IF('Рейтинговая таблица организаций'!Z434&lt;1,0,(IF('Рейтинговая таблица организаций'!Z434&lt;5,20,100)))</f>
        <v>0</v>
      </c>
      <c r="AD445" s="49" t="str">
        <f>IF('Рейтинговая таблица организаций'!AA434&lt;1,"Отсутствуют условия доступности, позволяющие инвалидам получать услуги наравне с другими",(IF('Рейтинговая таблица организаций'!AA434&lt;5,"Количество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5" s="49">
        <f>'Рейтинговая таблица организаций'!AA434</f>
        <v>0</v>
      </c>
      <c r="AF445" s="49">
        <f>IF('Рейтинговая таблица организаций'!AA434&lt;1,0,(IF('Рейтинговая таблица организаций'!AA434&lt;5,20,100)))</f>
        <v>0</v>
      </c>
      <c r="AG445" s="49" t="s">
        <v>269</v>
      </c>
      <c r="AH445" s="49">
        <f>'Рейтинговая таблица организаций'!AB434</f>
        <v>0</v>
      </c>
      <c r="AI445" s="49">
        <f>'Рейтинговая таблица организаций'!AC434</f>
        <v>0</v>
      </c>
      <c r="AJ445" s="49" t="s">
        <v>270</v>
      </c>
      <c r="AK445" s="49">
        <f>'Рейтинговая таблица организаций'!AH434</f>
        <v>0</v>
      </c>
      <c r="AL445" s="49">
        <f>'Рейтинговая таблица организаций'!AI434</f>
        <v>0</v>
      </c>
      <c r="AM445" s="49" t="s">
        <v>271</v>
      </c>
      <c r="AN445" s="49">
        <f>'Рейтинговая таблица организаций'!AJ434</f>
        <v>0</v>
      </c>
      <c r="AO445" s="49">
        <f>'Рейтинговая таблица организаций'!AK434</f>
        <v>0</v>
      </c>
      <c r="AP445" s="49" t="s">
        <v>272</v>
      </c>
      <c r="AQ445" s="49">
        <f>'Рейтинговая таблица организаций'!AL434</f>
        <v>0</v>
      </c>
      <c r="AR445" s="49">
        <f>'Рейтинговая таблица организаций'!AM434</f>
        <v>0</v>
      </c>
      <c r="AS445" s="49" t="s">
        <v>273</v>
      </c>
      <c r="AT445" s="49">
        <f>'Рейтинговая таблица организаций'!AR434</f>
        <v>0</v>
      </c>
      <c r="AU445" s="49">
        <f>'Рейтинговая таблица организаций'!AS434</f>
        <v>0</v>
      </c>
      <c r="AV445" s="49" t="s">
        <v>274</v>
      </c>
      <c r="AW445" s="49">
        <f>'Рейтинговая таблица организаций'!AT434</f>
        <v>0</v>
      </c>
      <c r="AX445" s="49">
        <f>'Рейтинговая таблица организаций'!AU434</f>
        <v>0</v>
      </c>
      <c r="AY445" s="49" t="s">
        <v>275</v>
      </c>
      <c r="AZ445" s="49">
        <f>'Рейтинговая таблица организаций'!AV434</f>
        <v>0</v>
      </c>
      <c r="BA445" s="49">
        <f>'Рейтинговая таблица организаций'!AW434</f>
        <v>0</v>
      </c>
    </row>
    <row r="446" spans="1:53" ht="15.75" x14ac:dyDescent="0.25">
      <c r="A446" s="110">
        <f>Лист1!A434</f>
        <v>0</v>
      </c>
      <c r="B446" s="46">
        <f>'для bus.gov.ru'!B435</f>
        <v>0</v>
      </c>
      <c r="C446" s="46">
        <f>'для bus.gov.ru'!C435</f>
        <v>0</v>
      </c>
      <c r="D446" s="46">
        <f>'для bus.gov.ru'!D435</f>
        <v>0</v>
      </c>
      <c r="E446" s="46">
        <f>'для bus.gov.ru'!E435</f>
        <v>0</v>
      </c>
      <c r="F446" s="47" t="s">
        <v>264</v>
      </c>
      <c r="G446" s="48">
        <f>'Рейтинговая таблица организаций'!D435</f>
        <v>0</v>
      </c>
      <c r="H446" s="48">
        <f>'Рейтинговая таблица организаций'!E435</f>
        <v>0</v>
      </c>
      <c r="I446" s="47" t="s">
        <v>265</v>
      </c>
      <c r="J446" s="48">
        <f>'Рейтинговая таблица организаций'!F435</f>
        <v>0</v>
      </c>
      <c r="K446" s="48">
        <f>'Рейтинговая таблица организаций'!G435</f>
        <v>0</v>
      </c>
      <c r="L446" s="49" t="str">
        <f>IF('Рейтинговая таблица организаций'!H435&lt;1,"Отсутствуют или не функционируют дистанционные способы взаимодействия",(IF('Рейтинговая таблица организаций'!H435&lt;4,"В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6" s="49">
        <f>'Рейтинговая таблица организаций'!H435</f>
        <v>0</v>
      </c>
      <c r="N446" s="49">
        <f>IF('Рейтинговая таблица организаций'!H435&lt;1,0,(IF('Рейтинговая таблица организаций'!H435&lt;4,30,100)))</f>
        <v>0</v>
      </c>
      <c r="O446" s="49" t="s">
        <v>266</v>
      </c>
      <c r="P446" s="49">
        <f>'Рейтинговая таблица организаций'!I435</f>
        <v>0</v>
      </c>
      <c r="Q446" s="49">
        <f>'Рейтинговая таблица организаций'!J435</f>
        <v>0</v>
      </c>
      <c r="R446" s="49" t="s">
        <v>267</v>
      </c>
      <c r="S446" s="49">
        <f>'Рейтинговая таблица организаций'!K435</f>
        <v>0</v>
      </c>
      <c r="T446" s="49">
        <f>'Рейтинговая таблица организаций'!L435</f>
        <v>0</v>
      </c>
      <c r="U446" s="49" t="str">
        <f>IF('Рейтинговая таблица организаций'!Q435&lt;1,"Отсутствуют комфортные условия",(IF('Рейтинговая таблица организаций'!Q435&lt;5,"Количество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6" s="49">
        <f>'Рейтинговая таблица организаций'!Q435</f>
        <v>0</v>
      </c>
      <c r="W446" s="49">
        <f>IF('Рейтинговая таблица организаций'!Q435&lt;1,0,(IF('Рейтинговая таблица организаций'!Q435&lt;4,20,100)))</f>
        <v>0</v>
      </c>
      <c r="X446" s="49" t="s">
        <v>268</v>
      </c>
      <c r="Y446" s="49">
        <f>'Рейтинговая таблица организаций'!T435</f>
        <v>0</v>
      </c>
      <c r="Z446" s="49">
        <f>'Рейтинговая таблица организаций'!U435</f>
        <v>0</v>
      </c>
      <c r="AA446" s="49" t="str">
        <f>IF('Рейтинговая таблица организаций'!Z435&lt;1,"Отсутствуют условия доступности для инвалидов",(IF('Рейтинговая таблица организаций'!Z435&lt;5,"Количество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6" s="63">
        <f>'Рейтинговая таблица организаций'!Z435</f>
        <v>0</v>
      </c>
      <c r="AC446" s="49">
        <f>IF('Рейтинговая таблица организаций'!Z435&lt;1,0,(IF('Рейтинговая таблица организаций'!Z435&lt;5,20,100)))</f>
        <v>0</v>
      </c>
      <c r="AD446" s="49" t="str">
        <f>IF('Рейтинговая таблица организаций'!AA435&lt;1,"Отсутствуют условия доступности, позволяющие инвалидам получать услуги наравне с другими",(IF('Рейтинговая таблица организаций'!AA435&lt;5,"Количество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6" s="49">
        <f>'Рейтинговая таблица организаций'!AA435</f>
        <v>0</v>
      </c>
      <c r="AF446" s="49">
        <f>IF('Рейтинговая таблица организаций'!AA435&lt;1,0,(IF('Рейтинговая таблица организаций'!AA435&lt;5,20,100)))</f>
        <v>0</v>
      </c>
      <c r="AG446" s="49" t="s">
        <v>269</v>
      </c>
      <c r="AH446" s="49">
        <f>'Рейтинговая таблица организаций'!AB435</f>
        <v>0</v>
      </c>
      <c r="AI446" s="49">
        <f>'Рейтинговая таблица организаций'!AC435</f>
        <v>0</v>
      </c>
      <c r="AJ446" s="49" t="s">
        <v>270</v>
      </c>
      <c r="AK446" s="49">
        <f>'Рейтинговая таблица организаций'!AH435</f>
        <v>0</v>
      </c>
      <c r="AL446" s="49">
        <f>'Рейтинговая таблица организаций'!AI435</f>
        <v>0</v>
      </c>
      <c r="AM446" s="49" t="s">
        <v>271</v>
      </c>
      <c r="AN446" s="49">
        <f>'Рейтинговая таблица организаций'!AJ435</f>
        <v>0</v>
      </c>
      <c r="AO446" s="49">
        <f>'Рейтинговая таблица организаций'!AK435</f>
        <v>0</v>
      </c>
      <c r="AP446" s="49" t="s">
        <v>272</v>
      </c>
      <c r="AQ446" s="49">
        <f>'Рейтинговая таблица организаций'!AL435</f>
        <v>0</v>
      </c>
      <c r="AR446" s="49">
        <f>'Рейтинговая таблица организаций'!AM435</f>
        <v>0</v>
      </c>
      <c r="AS446" s="49" t="s">
        <v>273</v>
      </c>
      <c r="AT446" s="49">
        <f>'Рейтинговая таблица организаций'!AR435</f>
        <v>0</v>
      </c>
      <c r="AU446" s="49">
        <f>'Рейтинговая таблица организаций'!AS435</f>
        <v>0</v>
      </c>
      <c r="AV446" s="49" t="s">
        <v>274</v>
      </c>
      <c r="AW446" s="49">
        <f>'Рейтинговая таблица организаций'!AT435</f>
        <v>0</v>
      </c>
      <c r="AX446" s="49">
        <f>'Рейтинговая таблица организаций'!AU435</f>
        <v>0</v>
      </c>
      <c r="AY446" s="49" t="s">
        <v>275</v>
      </c>
      <c r="AZ446" s="49">
        <f>'Рейтинговая таблица организаций'!AV435</f>
        <v>0</v>
      </c>
      <c r="BA446" s="49">
        <f>'Рейтинговая таблица организаций'!AW435</f>
        <v>0</v>
      </c>
    </row>
    <row r="447" spans="1:53" ht="15.75" x14ac:dyDescent="0.25">
      <c r="A447" s="110">
        <f>Лист1!A435</f>
        <v>0</v>
      </c>
      <c r="B447" s="46">
        <f>'для bus.gov.ru'!B436</f>
        <v>0</v>
      </c>
      <c r="C447" s="46">
        <f>'для bus.gov.ru'!C436</f>
        <v>0</v>
      </c>
      <c r="D447" s="46">
        <f>'для bus.gov.ru'!D436</f>
        <v>0</v>
      </c>
      <c r="E447" s="46">
        <f>'для bus.gov.ru'!E436</f>
        <v>0</v>
      </c>
      <c r="F447" s="47" t="s">
        <v>264</v>
      </c>
      <c r="G447" s="48">
        <f>'Рейтинговая таблица организаций'!D436</f>
        <v>0</v>
      </c>
      <c r="H447" s="48">
        <f>'Рейтинговая таблица организаций'!E436</f>
        <v>0</v>
      </c>
      <c r="I447" s="47" t="s">
        <v>265</v>
      </c>
      <c r="J447" s="48">
        <f>'Рейтинговая таблица организаций'!F436</f>
        <v>0</v>
      </c>
      <c r="K447" s="48">
        <f>'Рейтинговая таблица организаций'!G436</f>
        <v>0</v>
      </c>
      <c r="L447" s="49" t="str">
        <f>IF('Рейтинговая таблица организаций'!H436&lt;1,"Отсутствуют или не функционируют дистанционные способы взаимодействия",(IF('Рейтинговая таблица организаций'!H436&lt;4,"В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7" s="49">
        <f>'Рейтинговая таблица организаций'!H436</f>
        <v>0</v>
      </c>
      <c r="N447" s="49">
        <f>IF('Рейтинговая таблица организаций'!H436&lt;1,0,(IF('Рейтинговая таблица организаций'!H436&lt;4,30,100)))</f>
        <v>0</v>
      </c>
      <c r="O447" s="49" t="s">
        <v>266</v>
      </c>
      <c r="P447" s="49">
        <f>'Рейтинговая таблица организаций'!I436</f>
        <v>0</v>
      </c>
      <c r="Q447" s="49">
        <f>'Рейтинговая таблица организаций'!J436</f>
        <v>0</v>
      </c>
      <c r="R447" s="49" t="s">
        <v>267</v>
      </c>
      <c r="S447" s="49">
        <f>'Рейтинговая таблица организаций'!K436</f>
        <v>0</v>
      </c>
      <c r="T447" s="49">
        <f>'Рейтинговая таблица организаций'!L436</f>
        <v>0</v>
      </c>
      <c r="U447" s="49" t="str">
        <f>IF('Рейтинговая таблица организаций'!Q436&lt;1,"Отсутствуют комфортные условия",(IF('Рейтинговая таблица организаций'!Q436&lt;5,"Количество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7" s="49">
        <f>'Рейтинговая таблица организаций'!Q436</f>
        <v>0</v>
      </c>
      <c r="W447" s="49">
        <f>IF('Рейтинговая таблица организаций'!Q436&lt;1,0,(IF('Рейтинговая таблица организаций'!Q436&lt;4,20,100)))</f>
        <v>0</v>
      </c>
      <c r="X447" s="49" t="s">
        <v>268</v>
      </c>
      <c r="Y447" s="49">
        <f>'Рейтинговая таблица организаций'!T436</f>
        <v>0</v>
      </c>
      <c r="Z447" s="49">
        <f>'Рейтинговая таблица организаций'!U436</f>
        <v>0</v>
      </c>
      <c r="AA447" s="49" t="str">
        <f>IF('Рейтинговая таблица организаций'!Z436&lt;1,"Отсутствуют условия доступности для инвалидов",(IF('Рейтинговая таблица организаций'!Z436&lt;5,"Количество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7" s="63">
        <f>'Рейтинговая таблица организаций'!Z436</f>
        <v>0</v>
      </c>
      <c r="AC447" s="49">
        <f>IF('Рейтинговая таблица организаций'!Z436&lt;1,0,(IF('Рейтинговая таблица организаций'!Z436&lt;5,20,100)))</f>
        <v>0</v>
      </c>
      <c r="AD447" s="49" t="str">
        <f>IF('Рейтинговая таблица организаций'!AA436&lt;1,"Отсутствуют условия доступности, позволяющие инвалидам получать услуги наравне с другими",(IF('Рейтинговая таблица организаций'!AA436&lt;5,"Количество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7" s="49">
        <f>'Рейтинговая таблица организаций'!AA436</f>
        <v>0</v>
      </c>
      <c r="AF447" s="49">
        <f>IF('Рейтинговая таблица организаций'!AA436&lt;1,0,(IF('Рейтинговая таблица организаций'!AA436&lt;5,20,100)))</f>
        <v>0</v>
      </c>
      <c r="AG447" s="49" t="s">
        <v>269</v>
      </c>
      <c r="AH447" s="49">
        <f>'Рейтинговая таблица организаций'!AB436</f>
        <v>0</v>
      </c>
      <c r="AI447" s="49">
        <f>'Рейтинговая таблица организаций'!AC436</f>
        <v>0</v>
      </c>
      <c r="AJ447" s="49" t="s">
        <v>270</v>
      </c>
      <c r="AK447" s="49">
        <f>'Рейтинговая таблица организаций'!AH436</f>
        <v>0</v>
      </c>
      <c r="AL447" s="49">
        <f>'Рейтинговая таблица организаций'!AI436</f>
        <v>0</v>
      </c>
      <c r="AM447" s="49" t="s">
        <v>271</v>
      </c>
      <c r="AN447" s="49">
        <f>'Рейтинговая таблица организаций'!AJ436</f>
        <v>0</v>
      </c>
      <c r="AO447" s="49">
        <f>'Рейтинговая таблица организаций'!AK436</f>
        <v>0</v>
      </c>
      <c r="AP447" s="49" t="s">
        <v>272</v>
      </c>
      <c r="AQ447" s="49">
        <f>'Рейтинговая таблица организаций'!AL436</f>
        <v>0</v>
      </c>
      <c r="AR447" s="49">
        <f>'Рейтинговая таблица организаций'!AM436</f>
        <v>0</v>
      </c>
      <c r="AS447" s="49" t="s">
        <v>273</v>
      </c>
      <c r="AT447" s="49">
        <f>'Рейтинговая таблица организаций'!AR436</f>
        <v>0</v>
      </c>
      <c r="AU447" s="49">
        <f>'Рейтинговая таблица организаций'!AS436</f>
        <v>0</v>
      </c>
      <c r="AV447" s="49" t="s">
        <v>274</v>
      </c>
      <c r="AW447" s="49">
        <f>'Рейтинговая таблица организаций'!AT436</f>
        <v>0</v>
      </c>
      <c r="AX447" s="49">
        <f>'Рейтинговая таблица организаций'!AU436</f>
        <v>0</v>
      </c>
      <c r="AY447" s="49" t="s">
        <v>275</v>
      </c>
      <c r="AZ447" s="49">
        <f>'Рейтинговая таблица организаций'!AV436</f>
        <v>0</v>
      </c>
      <c r="BA447" s="49">
        <f>'Рейтинговая таблица организаций'!AW436</f>
        <v>0</v>
      </c>
    </row>
    <row r="448" spans="1:53" ht="15.75" x14ac:dyDescent="0.25">
      <c r="A448" s="110">
        <f>Лист1!A436</f>
        <v>0</v>
      </c>
      <c r="B448" s="46">
        <f>'для bus.gov.ru'!B437</f>
        <v>0</v>
      </c>
      <c r="C448" s="46">
        <f>'для bus.gov.ru'!C437</f>
        <v>0</v>
      </c>
      <c r="D448" s="46">
        <f>'для bus.gov.ru'!D437</f>
        <v>0</v>
      </c>
      <c r="E448" s="46">
        <f>'для bus.gov.ru'!E437</f>
        <v>0</v>
      </c>
      <c r="F448" s="47" t="s">
        <v>264</v>
      </c>
      <c r="G448" s="48">
        <f>'Рейтинговая таблица организаций'!D437</f>
        <v>0</v>
      </c>
      <c r="H448" s="48">
        <f>'Рейтинговая таблица организаций'!E437</f>
        <v>0</v>
      </c>
      <c r="I448" s="47" t="s">
        <v>265</v>
      </c>
      <c r="J448" s="48">
        <f>'Рейтинговая таблица организаций'!F437</f>
        <v>0</v>
      </c>
      <c r="K448" s="48">
        <f>'Рейтинговая таблица организаций'!G437</f>
        <v>0</v>
      </c>
      <c r="L448" s="49" t="str">
        <f>IF('Рейтинговая таблица организаций'!H437&lt;1,"Отсутствуют или не функционируют дистанционные способы взаимодействия",(IF('Рейтинговая таблица организаций'!H437&lt;4,"В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8" s="49">
        <f>'Рейтинговая таблица организаций'!H437</f>
        <v>0</v>
      </c>
      <c r="N448" s="49">
        <f>IF('Рейтинговая таблица организаций'!H437&lt;1,0,(IF('Рейтинговая таблица организаций'!H437&lt;4,30,100)))</f>
        <v>0</v>
      </c>
      <c r="O448" s="49" t="s">
        <v>266</v>
      </c>
      <c r="P448" s="49">
        <f>'Рейтинговая таблица организаций'!I437</f>
        <v>0</v>
      </c>
      <c r="Q448" s="49">
        <f>'Рейтинговая таблица организаций'!J437</f>
        <v>0</v>
      </c>
      <c r="R448" s="49" t="s">
        <v>267</v>
      </c>
      <c r="S448" s="49">
        <f>'Рейтинговая таблица организаций'!K437</f>
        <v>0</v>
      </c>
      <c r="T448" s="49">
        <f>'Рейтинговая таблица организаций'!L437</f>
        <v>0</v>
      </c>
      <c r="U448" s="49" t="str">
        <f>IF('Рейтинговая таблица организаций'!Q437&lt;1,"Отсутствуют комфортные условия",(IF('Рейтинговая таблица организаций'!Q437&lt;5,"Количество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8" s="49">
        <f>'Рейтинговая таблица организаций'!Q437</f>
        <v>0</v>
      </c>
      <c r="W448" s="49">
        <f>IF('Рейтинговая таблица организаций'!Q437&lt;1,0,(IF('Рейтинговая таблица организаций'!Q437&lt;4,20,100)))</f>
        <v>0</v>
      </c>
      <c r="X448" s="49" t="s">
        <v>268</v>
      </c>
      <c r="Y448" s="49">
        <f>'Рейтинговая таблица организаций'!T437</f>
        <v>0</v>
      </c>
      <c r="Z448" s="49">
        <f>'Рейтинговая таблица организаций'!U437</f>
        <v>0</v>
      </c>
      <c r="AA448" s="49" t="str">
        <f>IF('Рейтинговая таблица организаций'!Z437&lt;1,"Отсутствуют условия доступности для инвалидов",(IF('Рейтинговая таблица организаций'!Z437&lt;5,"Количество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8" s="63">
        <f>'Рейтинговая таблица организаций'!Z437</f>
        <v>0</v>
      </c>
      <c r="AC448" s="49">
        <f>IF('Рейтинговая таблица организаций'!Z437&lt;1,0,(IF('Рейтинговая таблица организаций'!Z437&lt;5,20,100)))</f>
        <v>0</v>
      </c>
      <c r="AD448" s="49" t="str">
        <f>IF('Рейтинговая таблица организаций'!AA437&lt;1,"Отсутствуют условия доступности, позволяющие инвалидам получать услуги наравне с другими",(IF('Рейтинговая таблица организаций'!AA437&lt;5,"Количество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8" s="49">
        <f>'Рейтинговая таблица организаций'!AA437</f>
        <v>0</v>
      </c>
      <c r="AF448" s="49">
        <f>IF('Рейтинговая таблица организаций'!AA437&lt;1,0,(IF('Рейтинговая таблица организаций'!AA437&lt;5,20,100)))</f>
        <v>0</v>
      </c>
      <c r="AG448" s="49" t="s">
        <v>269</v>
      </c>
      <c r="AH448" s="49">
        <f>'Рейтинговая таблица организаций'!AB437</f>
        <v>0</v>
      </c>
      <c r="AI448" s="49">
        <f>'Рейтинговая таблица организаций'!AC437</f>
        <v>0</v>
      </c>
      <c r="AJ448" s="49" t="s">
        <v>270</v>
      </c>
      <c r="AK448" s="49">
        <f>'Рейтинговая таблица организаций'!AH437</f>
        <v>0</v>
      </c>
      <c r="AL448" s="49">
        <f>'Рейтинговая таблица организаций'!AI437</f>
        <v>0</v>
      </c>
      <c r="AM448" s="49" t="s">
        <v>271</v>
      </c>
      <c r="AN448" s="49">
        <f>'Рейтинговая таблица организаций'!AJ437</f>
        <v>0</v>
      </c>
      <c r="AO448" s="49">
        <f>'Рейтинговая таблица организаций'!AK437</f>
        <v>0</v>
      </c>
      <c r="AP448" s="49" t="s">
        <v>272</v>
      </c>
      <c r="AQ448" s="49">
        <f>'Рейтинговая таблица организаций'!AL437</f>
        <v>0</v>
      </c>
      <c r="AR448" s="49">
        <f>'Рейтинговая таблица организаций'!AM437</f>
        <v>0</v>
      </c>
      <c r="AS448" s="49" t="s">
        <v>273</v>
      </c>
      <c r="AT448" s="49">
        <f>'Рейтинговая таблица организаций'!AR437</f>
        <v>0</v>
      </c>
      <c r="AU448" s="49">
        <f>'Рейтинговая таблица организаций'!AS437</f>
        <v>0</v>
      </c>
      <c r="AV448" s="49" t="s">
        <v>274</v>
      </c>
      <c r="AW448" s="49">
        <f>'Рейтинговая таблица организаций'!AT437</f>
        <v>0</v>
      </c>
      <c r="AX448" s="49">
        <f>'Рейтинговая таблица организаций'!AU437</f>
        <v>0</v>
      </c>
      <c r="AY448" s="49" t="s">
        <v>275</v>
      </c>
      <c r="AZ448" s="49">
        <f>'Рейтинговая таблица организаций'!AV437</f>
        <v>0</v>
      </c>
      <c r="BA448" s="49">
        <f>'Рейтинговая таблица организаций'!AW437</f>
        <v>0</v>
      </c>
    </row>
    <row r="449" spans="1:53" ht="15.75" x14ac:dyDescent="0.25">
      <c r="A449" s="110">
        <f>Лист1!A437</f>
        <v>0</v>
      </c>
      <c r="B449" s="46">
        <f>'для bus.gov.ru'!B438</f>
        <v>0</v>
      </c>
      <c r="C449" s="46">
        <f>'для bus.gov.ru'!C438</f>
        <v>0</v>
      </c>
      <c r="D449" s="46">
        <f>'для bus.gov.ru'!D438</f>
        <v>0</v>
      </c>
      <c r="E449" s="46">
        <f>'для bus.gov.ru'!E438</f>
        <v>0</v>
      </c>
      <c r="F449" s="47" t="s">
        <v>264</v>
      </c>
      <c r="G449" s="48">
        <f>'Рейтинговая таблица организаций'!D438</f>
        <v>0</v>
      </c>
      <c r="H449" s="48">
        <f>'Рейтинговая таблица организаций'!E438</f>
        <v>0</v>
      </c>
      <c r="I449" s="47" t="s">
        <v>265</v>
      </c>
      <c r="J449" s="48">
        <f>'Рейтинговая таблица организаций'!F438</f>
        <v>0</v>
      </c>
      <c r="K449" s="48">
        <f>'Рейтинговая таблица организаций'!G438</f>
        <v>0</v>
      </c>
      <c r="L449" s="49" t="str">
        <f>IF('Рейтинговая таблица организаций'!H438&lt;1,"Отсутствуют или не функционируют дистанционные способы взаимодействия",(IF('Рейтинговая таблица организаций'!H438&lt;4,"В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49" s="49">
        <f>'Рейтинговая таблица организаций'!H438</f>
        <v>0</v>
      </c>
      <c r="N449" s="49">
        <f>IF('Рейтинговая таблица организаций'!H438&lt;1,0,(IF('Рейтинговая таблица организаций'!H438&lt;4,30,100)))</f>
        <v>0</v>
      </c>
      <c r="O449" s="49" t="s">
        <v>266</v>
      </c>
      <c r="P449" s="49">
        <f>'Рейтинговая таблица организаций'!I438</f>
        <v>0</v>
      </c>
      <c r="Q449" s="49">
        <f>'Рейтинговая таблица организаций'!J438</f>
        <v>0</v>
      </c>
      <c r="R449" s="49" t="s">
        <v>267</v>
      </c>
      <c r="S449" s="49">
        <f>'Рейтинговая таблица организаций'!K438</f>
        <v>0</v>
      </c>
      <c r="T449" s="49">
        <f>'Рейтинговая таблица организаций'!L438</f>
        <v>0</v>
      </c>
      <c r="U449" s="49" t="str">
        <f>IF('Рейтинговая таблица организаций'!Q438&lt;1,"Отсутствуют комфортные условия",(IF('Рейтинговая таблица организаций'!Q438&lt;5,"Количество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49" s="49">
        <f>'Рейтинговая таблица организаций'!Q438</f>
        <v>0</v>
      </c>
      <c r="W449" s="49">
        <f>IF('Рейтинговая таблица организаций'!Q438&lt;1,0,(IF('Рейтинговая таблица организаций'!Q438&lt;4,20,100)))</f>
        <v>0</v>
      </c>
      <c r="X449" s="49" t="s">
        <v>268</v>
      </c>
      <c r="Y449" s="49">
        <f>'Рейтинговая таблица организаций'!T438</f>
        <v>0</v>
      </c>
      <c r="Z449" s="49">
        <f>'Рейтинговая таблица организаций'!U438</f>
        <v>0</v>
      </c>
      <c r="AA449" s="49" t="str">
        <f>IF('Рейтинговая таблица организаций'!Z438&lt;1,"Отсутствуют условия доступности для инвалидов",(IF('Рейтинговая таблица организаций'!Z438&lt;5,"Количество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49" s="63">
        <f>'Рейтинговая таблица организаций'!Z438</f>
        <v>0</v>
      </c>
      <c r="AC449" s="49">
        <f>IF('Рейтинговая таблица организаций'!Z438&lt;1,0,(IF('Рейтинговая таблица организаций'!Z438&lt;5,20,100)))</f>
        <v>0</v>
      </c>
      <c r="AD449" s="49" t="str">
        <f>IF('Рейтинговая таблица организаций'!AA438&lt;1,"Отсутствуют условия доступности, позволяющие инвалидам получать услуги наравне с другими",(IF('Рейтинговая таблица организаций'!AA438&lt;5,"Количество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49" s="49">
        <f>'Рейтинговая таблица организаций'!AA438</f>
        <v>0</v>
      </c>
      <c r="AF449" s="49">
        <f>IF('Рейтинговая таблица организаций'!AA438&lt;1,0,(IF('Рейтинговая таблица организаций'!AA438&lt;5,20,100)))</f>
        <v>0</v>
      </c>
      <c r="AG449" s="49" t="s">
        <v>269</v>
      </c>
      <c r="AH449" s="49">
        <f>'Рейтинговая таблица организаций'!AB438</f>
        <v>0</v>
      </c>
      <c r="AI449" s="49">
        <f>'Рейтинговая таблица организаций'!AC438</f>
        <v>0</v>
      </c>
      <c r="AJ449" s="49" t="s">
        <v>270</v>
      </c>
      <c r="AK449" s="49">
        <f>'Рейтинговая таблица организаций'!AH438</f>
        <v>0</v>
      </c>
      <c r="AL449" s="49">
        <f>'Рейтинговая таблица организаций'!AI438</f>
        <v>0</v>
      </c>
      <c r="AM449" s="49" t="s">
        <v>271</v>
      </c>
      <c r="AN449" s="49">
        <f>'Рейтинговая таблица организаций'!AJ438</f>
        <v>0</v>
      </c>
      <c r="AO449" s="49">
        <f>'Рейтинговая таблица организаций'!AK438</f>
        <v>0</v>
      </c>
      <c r="AP449" s="49" t="s">
        <v>272</v>
      </c>
      <c r="AQ449" s="49">
        <f>'Рейтинговая таблица организаций'!AL438</f>
        <v>0</v>
      </c>
      <c r="AR449" s="49">
        <f>'Рейтинговая таблица организаций'!AM438</f>
        <v>0</v>
      </c>
      <c r="AS449" s="49" t="s">
        <v>273</v>
      </c>
      <c r="AT449" s="49">
        <f>'Рейтинговая таблица организаций'!AR438</f>
        <v>0</v>
      </c>
      <c r="AU449" s="49">
        <f>'Рейтинговая таблица организаций'!AS438</f>
        <v>0</v>
      </c>
      <c r="AV449" s="49" t="s">
        <v>274</v>
      </c>
      <c r="AW449" s="49">
        <f>'Рейтинговая таблица организаций'!AT438</f>
        <v>0</v>
      </c>
      <c r="AX449" s="49">
        <f>'Рейтинговая таблица организаций'!AU438</f>
        <v>0</v>
      </c>
      <c r="AY449" s="49" t="s">
        <v>275</v>
      </c>
      <c r="AZ449" s="49">
        <f>'Рейтинговая таблица организаций'!AV438</f>
        <v>0</v>
      </c>
      <c r="BA449" s="49">
        <f>'Рейтинговая таблица организаций'!AW438</f>
        <v>0</v>
      </c>
    </row>
    <row r="450" spans="1:53" ht="15.75" x14ac:dyDescent="0.25">
      <c r="A450" s="110">
        <f>Лист1!A438</f>
        <v>0</v>
      </c>
      <c r="B450" s="46">
        <f>'для bus.gov.ru'!B439</f>
        <v>0</v>
      </c>
      <c r="C450" s="46">
        <f>'для bus.gov.ru'!C439</f>
        <v>0</v>
      </c>
      <c r="D450" s="46">
        <f>'для bus.gov.ru'!D439</f>
        <v>0</v>
      </c>
      <c r="E450" s="46">
        <f>'для bus.gov.ru'!E439</f>
        <v>0</v>
      </c>
      <c r="F450" s="47" t="s">
        <v>264</v>
      </c>
      <c r="G450" s="48">
        <f>'Рейтинговая таблица организаций'!D439</f>
        <v>0</v>
      </c>
      <c r="H450" s="48">
        <f>'Рейтинговая таблица организаций'!E439</f>
        <v>0</v>
      </c>
      <c r="I450" s="47" t="s">
        <v>265</v>
      </c>
      <c r="J450" s="48">
        <f>'Рейтинговая таблица организаций'!F439</f>
        <v>0</v>
      </c>
      <c r="K450" s="48">
        <f>'Рейтинговая таблица организаций'!G439</f>
        <v>0</v>
      </c>
      <c r="L450" s="49" t="str">
        <f>IF('Рейтинговая таблица организаций'!H439&lt;1,"Отсутствуют или не функционируют дистанционные способы взаимодействия",(IF('Рейтинговая таблица организаций'!H439&lt;4,"В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0" s="49">
        <f>'Рейтинговая таблица организаций'!H439</f>
        <v>0</v>
      </c>
      <c r="N450" s="49">
        <f>IF('Рейтинговая таблица организаций'!H439&lt;1,0,(IF('Рейтинговая таблица организаций'!H439&lt;4,30,100)))</f>
        <v>0</v>
      </c>
      <c r="O450" s="49" t="s">
        <v>266</v>
      </c>
      <c r="P450" s="49">
        <f>'Рейтинговая таблица организаций'!I439</f>
        <v>0</v>
      </c>
      <c r="Q450" s="49">
        <f>'Рейтинговая таблица организаций'!J439</f>
        <v>0</v>
      </c>
      <c r="R450" s="49" t="s">
        <v>267</v>
      </c>
      <c r="S450" s="49">
        <f>'Рейтинговая таблица организаций'!K439</f>
        <v>0</v>
      </c>
      <c r="T450" s="49">
        <f>'Рейтинговая таблица организаций'!L439</f>
        <v>0</v>
      </c>
      <c r="U450" s="49" t="str">
        <f>IF('Рейтинговая таблица организаций'!Q439&lt;1,"Отсутствуют комфортные условия",(IF('Рейтинговая таблица организаций'!Q439&lt;5,"Количество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0" s="49">
        <f>'Рейтинговая таблица организаций'!Q439</f>
        <v>0</v>
      </c>
      <c r="W450" s="49">
        <f>IF('Рейтинговая таблица организаций'!Q439&lt;1,0,(IF('Рейтинговая таблица организаций'!Q439&lt;4,20,100)))</f>
        <v>0</v>
      </c>
      <c r="X450" s="49" t="s">
        <v>268</v>
      </c>
      <c r="Y450" s="49">
        <f>'Рейтинговая таблица организаций'!T439</f>
        <v>0</v>
      </c>
      <c r="Z450" s="49">
        <f>'Рейтинговая таблица организаций'!U439</f>
        <v>0</v>
      </c>
      <c r="AA450" s="49" t="str">
        <f>IF('Рейтинговая таблица организаций'!Z439&lt;1,"Отсутствуют условия доступности для инвалидов",(IF('Рейтинговая таблица организаций'!Z439&lt;5,"Количество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0" s="63">
        <f>'Рейтинговая таблица организаций'!Z439</f>
        <v>0</v>
      </c>
      <c r="AC450" s="49">
        <f>IF('Рейтинговая таблица организаций'!Z439&lt;1,0,(IF('Рейтинговая таблица организаций'!Z439&lt;5,20,100)))</f>
        <v>0</v>
      </c>
      <c r="AD450" s="49" t="str">
        <f>IF('Рейтинговая таблица организаций'!AA439&lt;1,"Отсутствуют условия доступности, позволяющие инвалидам получать услуги наравне с другими",(IF('Рейтинговая таблица организаций'!AA439&lt;5,"Количество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0" s="49">
        <f>'Рейтинговая таблица организаций'!AA439</f>
        <v>0</v>
      </c>
      <c r="AF450" s="49">
        <f>IF('Рейтинговая таблица организаций'!AA439&lt;1,0,(IF('Рейтинговая таблица организаций'!AA439&lt;5,20,100)))</f>
        <v>0</v>
      </c>
      <c r="AG450" s="49" t="s">
        <v>269</v>
      </c>
      <c r="AH450" s="49">
        <f>'Рейтинговая таблица организаций'!AB439</f>
        <v>0</v>
      </c>
      <c r="AI450" s="49">
        <f>'Рейтинговая таблица организаций'!AC439</f>
        <v>0</v>
      </c>
      <c r="AJ450" s="49" t="s">
        <v>270</v>
      </c>
      <c r="AK450" s="49">
        <f>'Рейтинговая таблица организаций'!AH439</f>
        <v>0</v>
      </c>
      <c r="AL450" s="49">
        <f>'Рейтинговая таблица организаций'!AI439</f>
        <v>0</v>
      </c>
      <c r="AM450" s="49" t="s">
        <v>271</v>
      </c>
      <c r="AN450" s="49">
        <f>'Рейтинговая таблица организаций'!AJ439</f>
        <v>0</v>
      </c>
      <c r="AO450" s="49">
        <f>'Рейтинговая таблица организаций'!AK439</f>
        <v>0</v>
      </c>
      <c r="AP450" s="49" t="s">
        <v>272</v>
      </c>
      <c r="AQ450" s="49">
        <f>'Рейтинговая таблица организаций'!AL439</f>
        <v>0</v>
      </c>
      <c r="AR450" s="49">
        <f>'Рейтинговая таблица организаций'!AM439</f>
        <v>0</v>
      </c>
      <c r="AS450" s="49" t="s">
        <v>273</v>
      </c>
      <c r="AT450" s="49">
        <f>'Рейтинговая таблица организаций'!AR439</f>
        <v>0</v>
      </c>
      <c r="AU450" s="49">
        <f>'Рейтинговая таблица организаций'!AS439</f>
        <v>0</v>
      </c>
      <c r="AV450" s="49" t="s">
        <v>274</v>
      </c>
      <c r="AW450" s="49">
        <f>'Рейтинговая таблица организаций'!AT439</f>
        <v>0</v>
      </c>
      <c r="AX450" s="49">
        <f>'Рейтинговая таблица организаций'!AU439</f>
        <v>0</v>
      </c>
      <c r="AY450" s="49" t="s">
        <v>275</v>
      </c>
      <c r="AZ450" s="49">
        <f>'Рейтинговая таблица организаций'!AV439</f>
        <v>0</v>
      </c>
      <c r="BA450" s="49">
        <f>'Рейтинговая таблица организаций'!AW439</f>
        <v>0</v>
      </c>
    </row>
    <row r="451" spans="1:53" ht="15.75" x14ac:dyDescent="0.25">
      <c r="A451" s="110">
        <f>Лист1!A439</f>
        <v>0</v>
      </c>
      <c r="B451" s="46">
        <f>'для bus.gov.ru'!B440</f>
        <v>0</v>
      </c>
      <c r="C451" s="46">
        <f>'для bus.gov.ru'!C440</f>
        <v>0</v>
      </c>
      <c r="D451" s="46">
        <f>'для bus.gov.ru'!D440</f>
        <v>0</v>
      </c>
      <c r="E451" s="46">
        <f>'для bus.gov.ru'!E440</f>
        <v>0</v>
      </c>
      <c r="F451" s="47" t="s">
        <v>264</v>
      </c>
      <c r="G451" s="48">
        <f>'Рейтинговая таблица организаций'!D440</f>
        <v>0</v>
      </c>
      <c r="H451" s="48">
        <f>'Рейтинговая таблица организаций'!E440</f>
        <v>0</v>
      </c>
      <c r="I451" s="47" t="s">
        <v>265</v>
      </c>
      <c r="J451" s="48">
        <f>'Рейтинговая таблица организаций'!F440</f>
        <v>0</v>
      </c>
      <c r="K451" s="48">
        <f>'Рейтинговая таблица организаций'!G440</f>
        <v>0</v>
      </c>
      <c r="L451" s="49" t="str">
        <f>IF('Рейтинговая таблица организаций'!H440&lt;1,"Отсутствуют или не функционируют дистанционные способы взаимодействия",(IF('Рейтинговая таблица организаций'!H440&lt;4,"В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1" s="49">
        <f>'Рейтинговая таблица организаций'!H440</f>
        <v>0</v>
      </c>
      <c r="N451" s="49">
        <f>IF('Рейтинговая таблица организаций'!H440&lt;1,0,(IF('Рейтинговая таблица организаций'!H440&lt;4,30,100)))</f>
        <v>0</v>
      </c>
      <c r="O451" s="49" t="s">
        <v>266</v>
      </c>
      <c r="P451" s="49">
        <f>'Рейтинговая таблица организаций'!I440</f>
        <v>0</v>
      </c>
      <c r="Q451" s="49">
        <f>'Рейтинговая таблица организаций'!J440</f>
        <v>0</v>
      </c>
      <c r="R451" s="49" t="s">
        <v>267</v>
      </c>
      <c r="S451" s="49">
        <f>'Рейтинговая таблица организаций'!K440</f>
        <v>0</v>
      </c>
      <c r="T451" s="49">
        <f>'Рейтинговая таблица организаций'!L440</f>
        <v>0</v>
      </c>
      <c r="U451" s="49" t="str">
        <f>IF('Рейтинговая таблица организаций'!Q440&lt;1,"Отсутствуют комфортные условия",(IF('Рейтинговая таблица организаций'!Q440&lt;5,"Количество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1" s="49">
        <f>'Рейтинговая таблица организаций'!Q440</f>
        <v>0</v>
      </c>
      <c r="W451" s="49">
        <f>IF('Рейтинговая таблица организаций'!Q440&lt;1,0,(IF('Рейтинговая таблица организаций'!Q440&lt;4,20,100)))</f>
        <v>0</v>
      </c>
      <c r="X451" s="49" t="s">
        <v>268</v>
      </c>
      <c r="Y451" s="49">
        <f>'Рейтинговая таблица организаций'!T440</f>
        <v>0</v>
      </c>
      <c r="Z451" s="49">
        <f>'Рейтинговая таблица организаций'!U440</f>
        <v>0</v>
      </c>
      <c r="AA451" s="49" t="str">
        <f>IF('Рейтинговая таблица организаций'!Z440&lt;1,"Отсутствуют условия доступности для инвалидов",(IF('Рейтинговая таблица организаций'!Z440&lt;5,"Количество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1" s="63">
        <f>'Рейтинговая таблица организаций'!Z440</f>
        <v>0</v>
      </c>
      <c r="AC451" s="49">
        <f>IF('Рейтинговая таблица организаций'!Z440&lt;1,0,(IF('Рейтинговая таблица организаций'!Z440&lt;5,20,100)))</f>
        <v>0</v>
      </c>
      <c r="AD451" s="49" t="str">
        <f>IF('Рейтинговая таблица организаций'!AA440&lt;1,"Отсутствуют условия доступности, позволяющие инвалидам получать услуги наравне с другими",(IF('Рейтинговая таблица организаций'!AA440&lt;5,"Количество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1" s="49">
        <f>'Рейтинговая таблица организаций'!AA440</f>
        <v>0</v>
      </c>
      <c r="AF451" s="49">
        <f>IF('Рейтинговая таблица организаций'!AA440&lt;1,0,(IF('Рейтинговая таблица организаций'!AA440&lt;5,20,100)))</f>
        <v>0</v>
      </c>
      <c r="AG451" s="49" t="s">
        <v>269</v>
      </c>
      <c r="AH451" s="49">
        <f>'Рейтинговая таблица организаций'!AB440</f>
        <v>0</v>
      </c>
      <c r="AI451" s="49">
        <f>'Рейтинговая таблица организаций'!AC440</f>
        <v>0</v>
      </c>
      <c r="AJ451" s="49" t="s">
        <v>270</v>
      </c>
      <c r="AK451" s="49">
        <f>'Рейтинговая таблица организаций'!AH440</f>
        <v>0</v>
      </c>
      <c r="AL451" s="49">
        <f>'Рейтинговая таблица организаций'!AI440</f>
        <v>0</v>
      </c>
      <c r="AM451" s="49" t="s">
        <v>271</v>
      </c>
      <c r="AN451" s="49">
        <f>'Рейтинговая таблица организаций'!AJ440</f>
        <v>0</v>
      </c>
      <c r="AO451" s="49">
        <f>'Рейтинговая таблица организаций'!AK440</f>
        <v>0</v>
      </c>
      <c r="AP451" s="49" t="s">
        <v>272</v>
      </c>
      <c r="AQ451" s="49">
        <f>'Рейтинговая таблица организаций'!AL440</f>
        <v>0</v>
      </c>
      <c r="AR451" s="49">
        <f>'Рейтинговая таблица организаций'!AM440</f>
        <v>0</v>
      </c>
      <c r="AS451" s="49" t="s">
        <v>273</v>
      </c>
      <c r="AT451" s="49">
        <f>'Рейтинговая таблица организаций'!AR440</f>
        <v>0</v>
      </c>
      <c r="AU451" s="49">
        <f>'Рейтинговая таблица организаций'!AS440</f>
        <v>0</v>
      </c>
      <c r="AV451" s="49" t="s">
        <v>274</v>
      </c>
      <c r="AW451" s="49">
        <f>'Рейтинговая таблица организаций'!AT440</f>
        <v>0</v>
      </c>
      <c r="AX451" s="49">
        <f>'Рейтинговая таблица организаций'!AU440</f>
        <v>0</v>
      </c>
      <c r="AY451" s="49" t="s">
        <v>275</v>
      </c>
      <c r="AZ451" s="49">
        <f>'Рейтинговая таблица организаций'!AV440</f>
        <v>0</v>
      </c>
      <c r="BA451" s="49">
        <f>'Рейтинговая таблица организаций'!AW440</f>
        <v>0</v>
      </c>
    </row>
    <row r="452" spans="1:53" ht="15.75" x14ac:dyDescent="0.25">
      <c r="A452" s="110">
        <f>Лист1!A440</f>
        <v>0</v>
      </c>
      <c r="B452" s="46">
        <f>'для bus.gov.ru'!B441</f>
        <v>0</v>
      </c>
      <c r="C452" s="46">
        <f>'для bus.gov.ru'!C441</f>
        <v>0</v>
      </c>
      <c r="D452" s="46">
        <f>'для bus.gov.ru'!D441</f>
        <v>0</v>
      </c>
      <c r="E452" s="46">
        <f>'для bus.gov.ru'!E441</f>
        <v>0</v>
      </c>
      <c r="F452" s="47" t="s">
        <v>264</v>
      </c>
      <c r="G452" s="48">
        <f>'Рейтинговая таблица организаций'!D441</f>
        <v>0</v>
      </c>
      <c r="H452" s="48">
        <f>'Рейтинговая таблица организаций'!E441</f>
        <v>0</v>
      </c>
      <c r="I452" s="47" t="s">
        <v>265</v>
      </c>
      <c r="J452" s="48">
        <f>'Рейтинговая таблица организаций'!F441</f>
        <v>0</v>
      </c>
      <c r="K452" s="48">
        <f>'Рейтинговая таблица организаций'!G441</f>
        <v>0</v>
      </c>
      <c r="L452" s="49" t="str">
        <f>IF('Рейтинговая таблица организаций'!H441&lt;1,"Отсутствуют или не функционируют дистанционные способы взаимодействия",(IF('Рейтинговая таблица организаций'!H441&lt;4,"В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2" s="49">
        <f>'Рейтинговая таблица организаций'!H441</f>
        <v>0</v>
      </c>
      <c r="N452" s="49">
        <f>IF('Рейтинговая таблица организаций'!H441&lt;1,0,(IF('Рейтинговая таблица организаций'!H441&lt;4,30,100)))</f>
        <v>0</v>
      </c>
      <c r="O452" s="49" t="s">
        <v>266</v>
      </c>
      <c r="P452" s="49">
        <f>'Рейтинговая таблица организаций'!I441</f>
        <v>0</v>
      </c>
      <c r="Q452" s="49">
        <f>'Рейтинговая таблица организаций'!J441</f>
        <v>0</v>
      </c>
      <c r="R452" s="49" t="s">
        <v>267</v>
      </c>
      <c r="S452" s="49">
        <f>'Рейтинговая таблица организаций'!K441</f>
        <v>0</v>
      </c>
      <c r="T452" s="49">
        <f>'Рейтинговая таблица организаций'!L441</f>
        <v>0</v>
      </c>
      <c r="U452" s="49" t="str">
        <f>IF('Рейтинговая таблица организаций'!Q441&lt;1,"Отсутствуют комфортные условия",(IF('Рейтинговая таблица организаций'!Q441&lt;5,"Количество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2" s="49">
        <f>'Рейтинговая таблица организаций'!Q441</f>
        <v>0</v>
      </c>
      <c r="W452" s="49">
        <f>IF('Рейтинговая таблица организаций'!Q441&lt;1,0,(IF('Рейтинговая таблица организаций'!Q441&lt;4,20,100)))</f>
        <v>0</v>
      </c>
      <c r="X452" s="49" t="s">
        <v>268</v>
      </c>
      <c r="Y452" s="49">
        <f>'Рейтинговая таблица организаций'!T441</f>
        <v>0</v>
      </c>
      <c r="Z452" s="49">
        <f>'Рейтинговая таблица организаций'!U441</f>
        <v>0</v>
      </c>
      <c r="AA452" s="49" t="str">
        <f>IF('Рейтинговая таблица организаций'!Z441&lt;1,"Отсутствуют условия доступности для инвалидов",(IF('Рейтинговая таблица организаций'!Z441&lt;5,"Количество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2" s="63">
        <f>'Рейтинговая таблица организаций'!Z441</f>
        <v>0</v>
      </c>
      <c r="AC452" s="49">
        <f>IF('Рейтинговая таблица организаций'!Z441&lt;1,0,(IF('Рейтинговая таблица организаций'!Z441&lt;5,20,100)))</f>
        <v>0</v>
      </c>
      <c r="AD452" s="49" t="str">
        <f>IF('Рейтинговая таблица организаций'!AA441&lt;1,"Отсутствуют условия доступности, позволяющие инвалидам получать услуги наравне с другими",(IF('Рейтинговая таблица организаций'!AA441&lt;5,"Количество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2" s="49">
        <f>'Рейтинговая таблица организаций'!AA441</f>
        <v>0</v>
      </c>
      <c r="AF452" s="49">
        <f>IF('Рейтинговая таблица организаций'!AA441&lt;1,0,(IF('Рейтинговая таблица организаций'!AA441&lt;5,20,100)))</f>
        <v>0</v>
      </c>
      <c r="AG452" s="49" t="s">
        <v>269</v>
      </c>
      <c r="AH452" s="49">
        <f>'Рейтинговая таблица организаций'!AB441</f>
        <v>0</v>
      </c>
      <c r="AI452" s="49">
        <f>'Рейтинговая таблица организаций'!AC441</f>
        <v>0</v>
      </c>
      <c r="AJ452" s="49" t="s">
        <v>270</v>
      </c>
      <c r="AK452" s="49">
        <f>'Рейтинговая таблица организаций'!AH441</f>
        <v>0</v>
      </c>
      <c r="AL452" s="49">
        <f>'Рейтинговая таблица организаций'!AI441</f>
        <v>0</v>
      </c>
      <c r="AM452" s="49" t="s">
        <v>271</v>
      </c>
      <c r="AN452" s="49">
        <f>'Рейтинговая таблица организаций'!AJ441</f>
        <v>0</v>
      </c>
      <c r="AO452" s="49">
        <f>'Рейтинговая таблица организаций'!AK441</f>
        <v>0</v>
      </c>
      <c r="AP452" s="49" t="s">
        <v>272</v>
      </c>
      <c r="AQ452" s="49">
        <f>'Рейтинговая таблица организаций'!AL441</f>
        <v>0</v>
      </c>
      <c r="AR452" s="49">
        <f>'Рейтинговая таблица организаций'!AM441</f>
        <v>0</v>
      </c>
      <c r="AS452" s="49" t="s">
        <v>273</v>
      </c>
      <c r="AT452" s="49">
        <f>'Рейтинговая таблица организаций'!AR441</f>
        <v>0</v>
      </c>
      <c r="AU452" s="49">
        <f>'Рейтинговая таблица организаций'!AS441</f>
        <v>0</v>
      </c>
      <c r="AV452" s="49" t="s">
        <v>274</v>
      </c>
      <c r="AW452" s="49">
        <f>'Рейтинговая таблица организаций'!AT441</f>
        <v>0</v>
      </c>
      <c r="AX452" s="49">
        <f>'Рейтинговая таблица организаций'!AU441</f>
        <v>0</v>
      </c>
      <c r="AY452" s="49" t="s">
        <v>275</v>
      </c>
      <c r="AZ452" s="49">
        <f>'Рейтинговая таблица организаций'!AV441</f>
        <v>0</v>
      </c>
      <c r="BA452" s="49">
        <f>'Рейтинговая таблица организаций'!AW441</f>
        <v>0</v>
      </c>
    </row>
    <row r="453" spans="1:53" ht="15.75" x14ac:dyDescent="0.25">
      <c r="A453" s="110">
        <f>Лист1!A441</f>
        <v>0</v>
      </c>
      <c r="B453" s="46">
        <f>'для bus.gov.ru'!B442</f>
        <v>0</v>
      </c>
      <c r="C453" s="46">
        <f>'для bus.gov.ru'!C442</f>
        <v>0</v>
      </c>
      <c r="D453" s="46">
        <f>'для bus.gov.ru'!D442</f>
        <v>0</v>
      </c>
      <c r="E453" s="46">
        <f>'для bus.gov.ru'!E442</f>
        <v>0</v>
      </c>
      <c r="F453" s="47" t="s">
        <v>264</v>
      </c>
      <c r="G453" s="48">
        <f>'Рейтинговая таблица организаций'!D442</f>
        <v>0</v>
      </c>
      <c r="H453" s="48">
        <f>'Рейтинговая таблица организаций'!E442</f>
        <v>0</v>
      </c>
      <c r="I453" s="47" t="s">
        <v>265</v>
      </c>
      <c r="J453" s="48">
        <f>'Рейтинговая таблица организаций'!F442</f>
        <v>0</v>
      </c>
      <c r="K453" s="48">
        <f>'Рейтинговая таблица организаций'!G442</f>
        <v>0</v>
      </c>
      <c r="L453" s="49" t="str">
        <f>IF('Рейтинговая таблица организаций'!H442&lt;1,"Отсутствуют или не функционируют дистанционные способы взаимодействия",(IF('Рейтинговая таблица организаций'!H442&lt;4,"В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3" s="49">
        <f>'Рейтинговая таблица организаций'!H442</f>
        <v>0</v>
      </c>
      <c r="N453" s="49">
        <f>IF('Рейтинговая таблица организаций'!H442&lt;1,0,(IF('Рейтинговая таблица организаций'!H442&lt;4,30,100)))</f>
        <v>0</v>
      </c>
      <c r="O453" s="49" t="s">
        <v>266</v>
      </c>
      <c r="P453" s="49">
        <f>'Рейтинговая таблица организаций'!I442</f>
        <v>0</v>
      </c>
      <c r="Q453" s="49">
        <f>'Рейтинговая таблица организаций'!J442</f>
        <v>0</v>
      </c>
      <c r="R453" s="49" t="s">
        <v>267</v>
      </c>
      <c r="S453" s="49">
        <f>'Рейтинговая таблица организаций'!K442</f>
        <v>0</v>
      </c>
      <c r="T453" s="49">
        <f>'Рейтинговая таблица организаций'!L442</f>
        <v>0</v>
      </c>
      <c r="U453" s="49" t="str">
        <f>IF('Рейтинговая таблица организаций'!Q442&lt;1,"Отсутствуют комфортные условия",(IF('Рейтинговая таблица организаций'!Q442&lt;5,"Количество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3" s="49">
        <f>'Рейтинговая таблица организаций'!Q442</f>
        <v>0</v>
      </c>
      <c r="W453" s="49">
        <f>IF('Рейтинговая таблица организаций'!Q442&lt;1,0,(IF('Рейтинговая таблица организаций'!Q442&lt;4,20,100)))</f>
        <v>0</v>
      </c>
      <c r="X453" s="49" t="s">
        <v>268</v>
      </c>
      <c r="Y453" s="49">
        <f>'Рейтинговая таблица организаций'!T442</f>
        <v>0</v>
      </c>
      <c r="Z453" s="49">
        <f>'Рейтинговая таблица организаций'!U442</f>
        <v>0</v>
      </c>
      <c r="AA453" s="49" t="str">
        <f>IF('Рейтинговая таблица организаций'!Z442&lt;1,"Отсутствуют условия доступности для инвалидов",(IF('Рейтинговая таблица организаций'!Z442&lt;5,"Количество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3" s="63">
        <f>'Рейтинговая таблица организаций'!Z442</f>
        <v>0</v>
      </c>
      <c r="AC453" s="49">
        <f>IF('Рейтинговая таблица организаций'!Z442&lt;1,0,(IF('Рейтинговая таблица организаций'!Z442&lt;5,20,100)))</f>
        <v>0</v>
      </c>
      <c r="AD453" s="49" t="str">
        <f>IF('Рейтинговая таблица организаций'!AA442&lt;1,"Отсутствуют условия доступности, позволяющие инвалидам получать услуги наравне с другими",(IF('Рейтинговая таблица организаций'!AA442&lt;5,"Количество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3" s="49">
        <f>'Рейтинговая таблица организаций'!AA442</f>
        <v>0</v>
      </c>
      <c r="AF453" s="49">
        <f>IF('Рейтинговая таблица организаций'!AA442&lt;1,0,(IF('Рейтинговая таблица организаций'!AA442&lt;5,20,100)))</f>
        <v>0</v>
      </c>
      <c r="AG453" s="49" t="s">
        <v>269</v>
      </c>
      <c r="AH453" s="49">
        <f>'Рейтинговая таблица организаций'!AB442</f>
        <v>0</v>
      </c>
      <c r="AI453" s="49">
        <f>'Рейтинговая таблица организаций'!AC442</f>
        <v>0</v>
      </c>
      <c r="AJ453" s="49" t="s">
        <v>270</v>
      </c>
      <c r="AK453" s="49">
        <f>'Рейтинговая таблица организаций'!AH442</f>
        <v>0</v>
      </c>
      <c r="AL453" s="49">
        <f>'Рейтинговая таблица организаций'!AI442</f>
        <v>0</v>
      </c>
      <c r="AM453" s="49" t="s">
        <v>271</v>
      </c>
      <c r="AN453" s="49">
        <f>'Рейтинговая таблица организаций'!AJ442</f>
        <v>0</v>
      </c>
      <c r="AO453" s="49">
        <f>'Рейтинговая таблица организаций'!AK442</f>
        <v>0</v>
      </c>
      <c r="AP453" s="49" t="s">
        <v>272</v>
      </c>
      <c r="AQ453" s="49">
        <f>'Рейтинговая таблица организаций'!AL442</f>
        <v>0</v>
      </c>
      <c r="AR453" s="49">
        <f>'Рейтинговая таблица организаций'!AM442</f>
        <v>0</v>
      </c>
      <c r="AS453" s="49" t="s">
        <v>273</v>
      </c>
      <c r="AT453" s="49">
        <f>'Рейтинговая таблица организаций'!AR442</f>
        <v>0</v>
      </c>
      <c r="AU453" s="49">
        <f>'Рейтинговая таблица организаций'!AS442</f>
        <v>0</v>
      </c>
      <c r="AV453" s="49" t="s">
        <v>274</v>
      </c>
      <c r="AW453" s="49">
        <f>'Рейтинговая таблица организаций'!AT442</f>
        <v>0</v>
      </c>
      <c r="AX453" s="49">
        <f>'Рейтинговая таблица организаций'!AU442</f>
        <v>0</v>
      </c>
      <c r="AY453" s="49" t="s">
        <v>275</v>
      </c>
      <c r="AZ453" s="49">
        <f>'Рейтинговая таблица организаций'!AV442</f>
        <v>0</v>
      </c>
      <c r="BA453" s="49">
        <f>'Рейтинговая таблица организаций'!AW442</f>
        <v>0</v>
      </c>
    </row>
    <row r="454" spans="1:53" ht="15.75" x14ac:dyDescent="0.25">
      <c r="A454" s="110">
        <f>Лист1!A442</f>
        <v>0</v>
      </c>
      <c r="B454" s="46">
        <f>'для bus.gov.ru'!B443</f>
        <v>0</v>
      </c>
      <c r="C454" s="46">
        <f>'для bus.gov.ru'!C443</f>
        <v>0</v>
      </c>
      <c r="D454" s="46">
        <f>'для bus.gov.ru'!D443</f>
        <v>0</v>
      </c>
      <c r="E454" s="46">
        <f>'для bus.gov.ru'!E443</f>
        <v>0</v>
      </c>
      <c r="F454" s="47" t="s">
        <v>264</v>
      </c>
      <c r="G454" s="48">
        <f>'Рейтинговая таблица организаций'!D443</f>
        <v>0</v>
      </c>
      <c r="H454" s="48">
        <f>'Рейтинговая таблица организаций'!E443</f>
        <v>0</v>
      </c>
      <c r="I454" s="47" t="s">
        <v>265</v>
      </c>
      <c r="J454" s="48">
        <f>'Рейтинговая таблица организаций'!F443</f>
        <v>0</v>
      </c>
      <c r="K454" s="48">
        <f>'Рейтинговая таблица организаций'!G443</f>
        <v>0</v>
      </c>
      <c r="L454" s="49" t="str">
        <f>IF('Рейтинговая таблица организаций'!H443&lt;1,"Отсутствуют или не функционируют дистанционные способы взаимодействия",(IF('Рейтинговая таблица организаций'!H443&lt;4,"В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4" s="49">
        <f>'Рейтинговая таблица организаций'!H443</f>
        <v>0</v>
      </c>
      <c r="N454" s="49">
        <f>IF('Рейтинговая таблица организаций'!H443&lt;1,0,(IF('Рейтинговая таблица организаций'!H443&lt;4,30,100)))</f>
        <v>0</v>
      </c>
      <c r="O454" s="49" t="s">
        <v>266</v>
      </c>
      <c r="P454" s="49">
        <f>'Рейтинговая таблица организаций'!I443</f>
        <v>0</v>
      </c>
      <c r="Q454" s="49">
        <f>'Рейтинговая таблица организаций'!J443</f>
        <v>0</v>
      </c>
      <c r="R454" s="49" t="s">
        <v>267</v>
      </c>
      <c r="S454" s="49">
        <f>'Рейтинговая таблица организаций'!K443</f>
        <v>0</v>
      </c>
      <c r="T454" s="49">
        <f>'Рейтинговая таблица организаций'!L443</f>
        <v>0</v>
      </c>
      <c r="U454" s="49" t="str">
        <f>IF('Рейтинговая таблица организаций'!Q443&lt;1,"Отсутствуют комфортные условия",(IF('Рейтинговая таблица организаций'!Q443&lt;5,"Количество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4" s="49">
        <f>'Рейтинговая таблица организаций'!Q443</f>
        <v>0</v>
      </c>
      <c r="W454" s="49">
        <f>IF('Рейтинговая таблица организаций'!Q443&lt;1,0,(IF('Рейтинговая таблица организаций'!Q443&lt;4,20,100)))</f>
        <v>0</v>
      </c>
      <c r="X454" s="49" t="s">
        <v>268</v>
      </c>
      <c r="Y454" s="49">
        <f>'Рейтинговая таблица организаций'!T443</f>
        <v>0</v>
      </c>
      <c r="Z454" s="49">
        <f>'Рейтинговая таблица организаций'!U443</f>
        <v>0</v>
      </c>
      <c r="AA454" s="49" t="str">
        <f>IF('Рейтинговая таблица организаций'!Z443&lt;1,"Отсутствуют условия доступности для инвалидов",(IF('Рейтинговая таблица организаций'!Z443&lt;5,"Количество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4" s="63">
        <f>'Рейтинговая таблица организаций'!Z443</f>
        <v>0</v>
      </c>
      <c r="AC454" s="49">
        <f>IF('Рейтинговая таблица организаций'!Z443&lt;1,0,(IF('Рейтинговая таблица организаций'!Z443&lt;5,20,100)))</f>
        <v>0</v>
      </c>
      <c r="AD454" s="49" t="str">
        <f>IF('Рейтинговая таблица организаций'!AA443&lt;1,"Отсутствуют условия доступности, позволяющие инвалидам получать услуги наравне с другими",(IF('Рейтинговая таблица организаций'!AA443&lt;5,"Количество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4" s="49">
        <f>'Рейтинговая таблица организаций'!AA443</f>
        <v>0</v>
      </c>
      <c r="AF454" s="49">
        <f>IF('Рейтинговая таблица организаций'!AA443&lt;1,0,(IF('Рейтинговая таблица организаций'!AA443&lt;5,20,100)))</f>
        <v>0</v>
      </c>
      <c r="AG454" s="49" t="s">
        <v>269</v>
      </c>
      <c r="AH454" s="49">
        <f>'Рейтинговая таблица организаций'!AB443</f>
        <v>0</v>
      </c>
      <c r="AI454" s="49">
        <f>'Рейтинговая таблица организаций'!AC443</f>
        <v>0</v>
      </c>
      <c r="AJ454" s="49" t="s">
        <v>270</v>
      </c>
      <c r="AK454" s="49">
        <f>'Рейтинговая таблица организаций'!AH443</f>
        <v>0</v>
      </c>
      <c r="AL454" s="49">
        <f>'Рейтинговая таблица организаций'!AI443</f>
        <v>0</v>
      </c>
      <c r="AM454" s="49" t="s">
        <v>271</v>
      </c>
      <c r="AN454" s="49">
        <f>'Рейтинговая таблица организаций'!AJ443</f>
        <v>0</v>
      </c>
      <c r="AO454" s="49">
        <f>'Рейтинговая таблица организаций'!AK443</f>
        <v>0</v>
      </c>
      <c r="AP454" s="49" t="s">
        <v>272</v>
      </c>
      <c r="AQ454" s="49">
        <f>'Рейтинговая таблица организаций'!AL443</f>
        <v>0</v>
      </c>
      <c r="AR454" s="49">
        <f>'Рейтинговая таблица организаций'!AM443</f>
        <v>0</v>
      </c>
      <c r="AS454" s="49" t="s">
        <v>273</v>
      </c>
      <c r="AT454" s="49">
        <f>'Рейтинговая таблица организаций'!AR443</f>
        <v>0</v>
      </c>
      <c r="AU454" s="49">
        <f>'Рейтинговая таблица организаций'!AS443</f>
        <v>0</v>
      </c>
      <c r="AV454" s="49" t="s">
        <v>274</v>
      </c>
      <c r="AW454" s="49">
        <f>'Рейтинговая таблица организаций'!AT443</f>
        <v>0</v>
      </c>
      <c r="AX454" s="49">
        <f>'Рейтинговая таблица организаций'!AU443</f>
        <v>0</v>
      </c>
      <c r="AY454" s="49" t="s">
        <v>275</v>
      </c>
      <c r="AZ454" s="49">
        <f>'Рейтинговая таблица организаций'!AV443</f>
        <v>0</v>
      </c>
      <c r="BA454" s="49">
        <f>'Рейтинговая таблица организаций'!AW443</f>
        <v>0</v>
      </c>
    </row>
    <row r="455" spans="1:53" ht="15.75" x14ac:dyDescent="0.25">
      <c r="A455" s="110">
        <f>Лист1!A443</f>
        <v>0</v>
      </c>
      <c r="B455" s="46">
        <f>'для bus.gov.ru'!B444</f>
        <v>0</v>
      </c>
      <c r="C455" s="46">
        <f>'для bus.gov.ru'!C444</f>
        <v>0</v>
      </c>
      <c r="D455" s="46">
        <f>'для bus.gov.ru'!D444</f>
        <v>0</v>
      </c>
      <c r="E455" s="46">
        <f>'для bus.gov.ru'!E444</f>
        <v>0</v>
      </c>
      <c r="F455" s="47" t="s">
        <v>264</v>
      </c>
      <c r="G455" s="48">
        <f>'Рейтинговая таблица организаций'!D444</f>
        <v>0</v>
      </c>
      <c r="H455" s="48">
        <f>'Рейтинговая таблица организаций'!E444</f>
        <v>0</v>
      </c>
      <c r="I455" s="47" t="s">
        <v>265</v>
      </c>
      <c r="J455" s="48">
        <f>'Рейтинговая таблица организаций'!F444</f>
        <v>0</v>
      </c>
      <c r="K455" s="48">
        <f>'Рейтинговая таблица организаций'!G444</f>
        <v>0</v>
      </c>
      <c r="L455" s="49" t="str">
        <f>IF('Рейтинговая таблица организаций'!H444&lt;1,"Отсутствуют или не функционируют дистанционные способы взаимодействия",(IF('Рейтинговая таблица организаций'!H444&lt;4,"В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5" s="49">
        <f>'Рейтинговая таблица организаций'!H444</f>
        <v>0</v>
      </c>
      <c r="N455" s="49">
        <f>IF('Рейтинговая таблица организаций'!H444&lt;1,0,(IF('Рейтинговая таблица организаций'!H444&lt;4,30,100)))</f>
        <v>0</v>
      </c>
      <c r="O455" s="49" t="s">
        <v>266</v>
      </c>
      <c r="P455" s="49">
        <f>'Рейтинговая таблица организаций'!I444</f>
        <v>0</v>
      </c>
      <c r="Q455" s="49">
        <f>'Рейтинговая таблица организаций'!J444</f>
        <v>0</v>
      </c>
      <c r="R455" s="49" t="s">
        <v>267</v>
      </c>
      <c r="S455" s="49">
        <f>'Рейтинговая таблица организаций'!K444</f>
        <v>0</v>
      </c>
      <c r="T455" s="49">
        <f>'Рейтинговая таблица организаций'!L444</f>
        <v>0</v>
      </c>
      <c r="U455" s="49" t="str">
        <f>IF('Рейтинговая таблица организаций'!Q444&lt;1,"Отсутствуют комфортные условия",(IF('Рейтинговая таблица организаций'!Q444&lt;5,"Количество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5" s="49">
        <f>'Рейтинговая таблица организаций'!Q444</f>
        <v>0</v>
      </c>
      <c r="W455" s="49">
        <f>IF('Рейтинговая таблица организаций'!Q444&lt;1,0,(IF('Рейтинговая таблица организаций'!Q444&lt;4,20,100)))</f>
        <v>0</v>
      </c>
      <c r="X455" s="49" t="s">
        <v>268</v>
      </c>
      <c r="Y455" s="49">
        <f>'Рейтинговая таблица организаций'!T444</f>
        <v>0</v>
      </c>
      <c r="Z455" s="49">
        <f>'Рейтинговая таблица организаций'!U444</f>
        <v>0</v>
      </c>
      <c r="AA455" s="49" t="str">
        <f>IF('Рейтинговая таблица организаций'!Z444&lt;1,"Отсутствуют условия доступности для инвалидов",(IF('Рейтинговая таблица организаций'!Z444&lt;5,"Количество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5" s="63">
        <f>'Рейтинговая таблица организаций'!Z444</f>
        <v>0</v>
      </c>
      <c r="AC455" s="49">
        <f>IF('Рейтинговая таблица организаций'!Z444&lt;1,0,(IF('Рейтинговая таблица организаций'!Z444&lt;5,20,100)))</f>
        <v>0</v>
      </c>
      <c r="AD455" s="49" t="str">
        <f>IF('Рейтинговая таблица организаций'!AA444&lt;1,"Отсутствуют условия доступности, позволяющие инвалидам получать услуги наравне с другими",(IF('Рейтинговая таблица организаций'!AA444&lt;5,"Количество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5" s="49">
        <f>'Рейтинговая таблица организаций'!AA444</f>
        <v>0</v>
      </c>
      <c r="AF455" s="49">
        <f>IF('Рейтинговая таблица организаций'!AA444&lt;1,0,(IF('Рейтинговая таблица организаций'!AA444&lt;5,20,100)))</f>
        <v>0</v>
      </c>
      <c r="AG455" s="49" t="s">
        <v>269</v>
      </c>
      <c r="AH455" s="49">
        <f>'Рейтинговая таблица организаций'!AB444</f>
        <v>0</v>
      </c>
      <c r="AI455" s="49">
        <f>'Рейтинговая таблица организаций'!AC444</f>
        <v>0</v>
      </c>
      <c r="AJ455" s="49" t="s">
        <v>270</v>
      </c>
      <c r="AK455" s="49">
        <f>'Рейтинговая таблица организаций'!AH444</f>
        <v>0</v>
      </c>
      <c r="AL455" s="49">
        <f>'Рейтинговая таблица организаций'!AI444</f>
        <v>0</v>
      </c>
      <c r="AM455" s="49" t="s">
        <v>271</v>
      </c>
      <c r="AN455" s="49">
        <f>'Рейтинговая таблица организаций'!AJ444</f>
        <v>0</v>
      </c>
      <c r="AO455" s="49">
        <f>'Рейтинговая таблица организаций'!AK444</f>
        <v>0</v>
      </c>
      <c r="AP455" s="49" t="s">
        <v>272</v>
      </c>
      <c r="AQ455" s="49">
        <f>'Рейтинговая таблица организаций'!AL444</f>
        <v>0</v>
      </c>
      <c r="AR455" s="49">
        <f>'Рейтинговая таблица организаций'!AM444</f>
        <v>0</v>
      </c>
      <c r="AS455" s="49" t="s">
        <v>273</v>
      </c>
      <c r="AT455" s="49">
        <f>'Рейтинговая таблица организаций'!AR444</f>
        <v>0</v>
      </c>
      <c r="AU455" s="49">
        <f>'Рейтинговая таблица организаций'!AS444</f>
        <v>0</v>
      </c>
      <c r="AV455" s="49" t="s">
        <v>274</v>
      </c>
      <c r="AW455" s="49">
        <f>'Рейтинговая таблица организаций'!AT444</f>
        <v>0</v>
      </c>
      <c r="AX455" s="49">
        <f>'Рейтинговая таблица организаций'!AU444</f>
        <v>0</v>
      </c>
      <c r="AY455" s="49" t="s">
        <v>275</v>
      </c>
      <c r="AZ455" s="49">
        <f>'Рейтинговая таблица организаций'!AV444</f>
        <v>0</v>
      </c>
      <c r="BA455" s="49">
        <f>'Рейтинговая таблица организаций'!AW444</f>
        <v>0</v>
      </c>
    </row>
    <row r="456" spans="1:53" ht="15.75" x14ac:dyDescent="0.25">
      <c r="A456" s="110">
        <f>Лист1!A444</f>
        <v>0</v>
      </c>
      <c r="B456" s="46">
        <f>'для bus.gov.ru'!B445</f>
        <v>0</v>
      </c>
      <c r="C456" s="46">
        <f>'для bus.gov.ru'!C445</f>
        <v>0</v>
      </c>
      <c r="D456" s="46">
        <f>'для bus.gov.ru'!D445</f>
        <v>0</v>
      </c>
      <c r="E456" s="46">
        <f>'для bus.gov.ru'!E445</f>
        <v>0</v>
      </c>
      <c r="F456" s="47" t="s">
        <v>264</v>
      </c>
      <c r="G456" s="48">
        <f>'Рейтинговая таблица организаций'!D445</f>
        <v>0</v>
      </c>
      <c r="H456" s="48">
        <f>'Рейтинговая таблица организаций'!E445</f>
        <v>0</v>
      </c>
      <c r="I456" s="47" t="s">
        <v>265</v>
      </c>
      <c r="J456" s="48">
        <f>'Рейтинговая таблица организаций'!F445</f>
        <v>0</v>
      </c>
      <c r="K456" s="48">
        <f>'Рейтинговая таблица организаций'!G445</f>
        <v>0</v>
      </c>
      <c r="L456" s="49" t="str">
        <f>IF('Рейтинговая таблица организаций'!H445&lt;1,"Отсутствуют или не функционируют дистанционные способы взаимодействия",(IF('Рейтинговая таблица организаций'!H445&lt;4,"В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6" s="49">
        <f>'Рейтинговая таблица организаций'!H445</f>
        <v>0</v>
      </c>
      <c r="N456" s="49">
        <f>IF('Рейтинговая таблица организаций'!H445&lt;1,0,(IF('Рейтинговая таблица организаций'!H445&lt;4,30,100)))</f>
        <v>0</v>
      </c>
      <c r="O456" s="49" t="s">
        <v>266</v>
      </c>
      <c r="P456" s="49">
        <f>'Рейтинговая таблица организаций'!I445</f>
        <v>0</v>
      </c>
      <c r="Q456" s="49">
        <f>'Рейтинговая таблица организаций'!J445</f>
        <v>0</v>
      </c>
      <c r="R456" s="49" t="s">
        <v>267</v>
      </c>
      <c r="S456" s="49">
        <f>'Рейтинговая таблица организаций'!K445</f>
        <v>0</v>
      </c>
      <c r="T456" s="49">
        <f>'Рейтинговая таблица организаций'!L445</f>
        <v>0</v>
      </c>
      <c r="U456" s="49" t="str">
        <f>IF('Рейтинговая таблица организаций'!Q445&lt;1,"Отсутствуют комфортные условия",(IF('Рейтинговая таблица организаций'!Q445&lt;5,"Количество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6" s="49">
        <f>'Рейтинговая таблица организаций'!Q445</f>
        <v>0</v>
      </c>
      <c r="W456" s="49">
        <f>IF('Рейтинговая таблица организаций'!Q445&lt;1,0,(IF('Рейтинговая таблица организаций'!Q445&lt;4,20,100)))</f>
        <v>0</v>
      </c>
      <c r="X456" s="49" t="s">
        <v>268</v>
      </c>
      <c r="Y456" s="49">
        <f>'Рейтинговая таблица организаций'!T445</f>
        <v>0</v>
      </c>
      <c r="Z456" s="49">
        <f>'Рейтинговая таблица организаций'!U445</f>
        <v>0</v>
      </c>
      <c r="AA456" s="49" t="str">
        <f>IF('Рейтинговая таблица организаций'!Z445&lt;1,"Отсутствуют условия доступности для инвалидов",(IF('Рейтинговая таблица организаций'!Z445&lt;5,"Количество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6" s="63">
        <f>'Рейтинговая таблица организаций'!Z445</f>
        <v>0</v>
      </c>
      <c r="AC456" s="49">
        <f>IF('Рейтинговая таблица организаций'!Z445&lt;1,0,(IF('Рейтинговая таблица организаций'!Z445&lt;5,20,100)))</f>
        <v>0</v>
      </c>
      <c r="AD456" s="49" t="str">
        <f>IF('Рейтинговая таблица организаций'!AA445&lt;1,"Отсутствуют условия доступности, позволяющие инвалидам получать услуги наравне с другими",(IF('Рейтинговая таблица организаций'!AA445&lt;5,"Количество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6" s="49">
        <f>'Рейтинговая таблица организаций'!AA445</f>
        <v>0</v>
      </c>
      <c r="AF456" s="49">
        <f>IF('Рейтинговая таблица организаций'!AA445&lt;1,0,(IF('Рейтинговая таблица организаций'!AA445&lt;5,20,100)))</f>
        <v>0</v>
      </c>
      <c r="AG456" s="49" t="s">
        <v>269</v>
      </c>
      <c r="AH456" s="49">
        <f>'Рейтинговая таблица организаций'!AB445</f>
        <v>0</v>
      </c>
      <c r="AI456" s="49">
        <f>'Рейтинговая таблица организаций'!AC445</f>
        <v>0</v>
      </c>
      <c r="AJ456" s="49" t="s">
        <v>270</v>
      </c>
      <c r="AK456" s="49">
        <f>'Рейтинговая таблица организаций'!AH445</f>
        <v>0</v>
      </c>
      <c r="AL456" s="49">
        <f>'Рейтинговая таблица организаций'!AI445</f>
        <v>0</v>
      </c>
      <c r="AM456" s="49" t="s">
        <v>271</v>
      </c>
      <c r="AN456" s="49">
        <f>'Рейтинговая таблица организаций'!AJ445</f>
        <v>0</v>
      </c>
      <c r="AO456" s="49">
        <f>'Рейтинговая таблица организаций'!AK445</f>
        <v>0</v>
      </c>
      <c r="AP456" s="49" t="s">
        <v>272</v>
      </c>
      <c r="AQ456" s="49">
        <f>'Рейтинговая таблица организаций'!AL445</f>
        <v>0</v>
      </c>
      <c r="AR456" s="49">
        <f>'Рейтинговая таблица организаций'!AM445</f>
        <v>0</v>
      </c>
      <c r="AS456" s="49" t="s">
        <v>273</v>
      </c>
      <c r="AT456" s="49">
        <f>'Рейтинговая таблица организаций'!AR445</f>
        <v>0</v>
      </c>
      <c r="AU456" s="49">
        <f>'Рейтинговая таблица организаций'!AS445</f>
        <v>0</v>
      </c>
      <c r="AV456" s="49" t="s">
        <v>274</v>
      </c>
      <c r="AW456" s="49">
        <f>'Рейтинговая таблица организаций'!AT445</f>
        <v>0</v>
      </c>
      <c r="AX456" s="49">
        <f>'Рейтинговая таблица организаций'!AU445</f>
        <v>0</v>
      </c>
      <c r="AY456" s="49" t="s">
        <v>275</v>
      </c>
      <c r="AZ456" s="49">
        <f>'Рейтинговая таблица организаций'!AV445</f>
        <v>0</v>
      </c>
      <c r="BA456" s="49">
        <f>'Рейтинговая таблица организаций'!AW445</f>
        <v>0</v>
      </c>
    </row>
    <row r="457" spans="1:53" ht="15.75" x14ac:dyDescent="0.25">
      <c r="A457" s="110">
        <f>Лист1!A445</f>
        <v>0</v>
      </c>
      <c r="B457" s="46">
        <f>'для bus.gov.ru'!B446</f>
        <v>0</v>
      </c>
      <c r="C457" s="46">
        <f>'для bus.gov.ru'!C446</f>
        <v>0</v>
      </c>
      <c r="D457" s="46">
        <f>'для bus.gov.ru'!D446</f>
        <v>0</v>
      </c>
      <c r="E457" s="46">
        <f>'для bus.gov.ru'!E446</f>
        <v>0</v>
      </c>
      <c r="F457" s="47" t="s">
        <v>264</v>
      </c>
      <c r="G457" s="48">
        <f>'Рейтинговая таблица организаций'!D446</f>
        <v>0</v>
      </c>
      <c r="H457" s="48">
        <f>'Рейтинговая таблица организаций'!E446</f>
        <v>0</v>
      </c>
      <c r="I457" s="47" t="s">
        <v>265</v>
      </c>
      <c r="J457" s="48">
        <f>'Рейтинговая таблица организаций'!F446</f>
        <v>0</v>
      </c>
      <c r="K457" s="48">
        <f>'Рейтинговая таблица организаций'!G446</f>
        <v>0</v>
      </c>
      <c r="L457" s="49" t="str">
        <f>IF('Рейтинговая таблица организаций'!H446&lt;1,"Отсутствуют или не функционируют дистанционные способы взаимодействия",(IF('Рейтинговая таблица организаций'!H446&lt;4,"В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7" s="49">
        <f>'Рейтинговая таблица организаций'!H446</f>
        <v>0</v>
      </c>
      <c r="N457" s="49">
        <f>IF('Рейтинговая таблица организаций'!H446&lt;1,0,(IF('Рейтинговая таблица организаций'!H446&lt;4,30,100)))</f>
        <v>0</v>
      </c>
      <c r="O457" s="49" t="s">
        <v>266</v>
      </c>
      <c r="P457" s="49">
        <f>'Рейтинговая таблица организаций'!I446</f>
        <v>0</v>
      </c>
      <c r="Q457" s="49">
        <f>'Рейтинговая таблица организаций'!J446</f>
        <v>0</v>
      </c>
      <c r="R457" s="49" t="s">
        <v>267</v>
      </c>
      <c r="S457" s="49">
        <f>'Рейтинговая таблица организаций'!K446</f>
        <v>0</v>
      </c>
      <c r="T457" s="49">
        <f>'Рейтинговая таблица организаций'!L446</f>
        <v>0</v>
      </c>
      <c r="U457" s="49" t="str">
        <f>IF('Рейтинговая таблица организаций'!Q446&lt;1,"Отсутствуют комфортные условия",(IF('Рейтинговая таблица организаций'!Q446&lt;5,"Количество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7" s="49">
        <f>'Рейтинговая таблица организаций'!Q446</f>
        <v>0</v>
      </c>
      <c r="W457" s="49">
        <f>IF('Рейтинговая таблица организаций'!Q446&lt;1,0,(IF('Рейтинговая таблица организаций'!Q446&lt;4,20,100)))</f>
        <v>0</v>
      </c>
      <c r="X457" s="49" t="s">
        <v>268</v>
      </c>
      <c r="Y457" s="49">
        <f>'Рейтинговая таблица организаций'!T446</f>
        <v>0</v>
      </c>
      <c r="Z457" s="49">
        <f>'Рейтинговая таблица организаций'!U446</f>
        <v>0</v>
      </c>
      <c r="AA457" s="49" t="str">
        <f>IF('Рейтинговая таблица организаций'!Z446&lt;1,"Отсутствуют условия доступности для инвалидов",(IF('Рейтинговая таблица организаций'!Z446&lt;5,"Количество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7" s="63">
        <f>'Рейтинговая таблица организаций'!Z446</f>
        <v>0</v>
      </c>
      <c r="AC457" s="49">
        <f>IF('Рейтинговая таблица организаций'!Z446&lt;1,0,(IF('Рейтинговая таблица организаций'!Z446&lt;5,20,100)))</f>
        <v>0</v>
      </c>
      <c r="AD457" s="49" t="str">
        <f>IF('Рейтинговая таблица организаций'!AA446&lt;1,"Отсутствуют условия доступности, позволяющие инвалидам получать услуги наравне с другими",(IF('Рейтинговая таблица организаций'!AA446&lt;5,"Количество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7" s="49">
        <f>'Рейтинговая таблица организаций'!AA446</f>
        <v>0</v>
      </c>
      <c r="AF457" s="49">
        <f>IF('Рейтинговая таблица организаций'!AA446&lt;1,0,(IF('Рейтинговая таблица организаций'!AA446&lt;5,20,100)))</f>
        <v>0</v>
      </c>
      <c r="AG457" s="49" t="s">
        <v>269</v>
      </c>
      <c r="AH457" s="49">
        <f>'Рейтинговая таблица организаций'!AB446</f>
        <v>0</v>
      </c>
      <c r="AI457" s="49">
        <f>'Рейтинговая таблица организаций'!AC446</f>
        <v>0</v>
      </c>
      <c r="AJ457" s="49" t="s">
        <v>270</v>
      </c>
      <c r="AK457" s="49">
        <f>'Рейтинговая таблица организаций'!AH446</f>
        <v>0</v>
      </c>
      <c r="AL457" s="49">
        <f>'Рейтинговая таблица организаций'!AI446</f>
        <v>0</v>
      </c>
      <c r="AM457" s="49" t="s">
        <v>271</v>
      </c>
      <c r="AN457" s="49">
        <f>'Рейтинговая таблица организаций'!AJ446</f>
        <v>0</v>
      </c>
      <c r="AO457" s="49">
        <f>'Рейтинговая таблица организаций'!AK446</f>
        <v>0</v>
      </c>
      <c r="AP457" s="49" t="s">
        <v>272</v>
      </c>
      <c r="AQ457" s="49">
        <f>'Рейтинговая таблица организаций'!AL446</f>
        <v>0</v>
      </c>
      <c r="AR457" s="49">
        <f>'Рейтинговая таблица организаций'!AM446</f>
        <v>0</v>
      </c>
      <c r="AS457" s="49" t="s">
        <v>273</v>
      </c>
      <c r="AT457" s="49">
        <f>'Рейтинговая таблица организаций'!AR446</f>
        <v>0</v>
      </c>
      <c r="AU457" s="49">
        <f>'Рейтинговая таблица организаций'!AS446</f>
        <v>0</v>
      </c>
      <c r="AV457" s="49" t="s">
        <v>274</v>
      </c>
      <c r="AW457" s="49">
        <f>'Рейтинговая таблица организаций'!AT446</f>
        <v>0</v>
      </c>
      <c r="AX457" s="49">
        <f>'Рейтинговая таблица организаций'!AU446</f>
        <v>0</v>
      </c>
      <c r="AY457" s="49" t="s">
        <v>275</v>
      </c>
      <c r="AZ457" s="49">
        <f>'Рейтинговая таблица организаций'!AV446</f>
        <v>0</v>
      </c>
      <c r="BA457" s="49">
        <f>'Рейтинговая таблица организаций'!AW446</f>
        <v>0</v>
      </c>
    </row>
    <row r="458" spans="1:53" ht="15.75" x14ac:dyDescent="0.25">
      <c r="A458" s="110">
        <f>Лист1!A446</f>
        <v>0</v>
      </c>
      <c r="B458" s="46">
        <f>'для bus.gov.ru'!B447</f>
        <v>0</v>
      </c>
      <c r="C458" s="46">
        <f>'для bus.gov.ru'!C447</f>
        <v>0</v>
      </c>
      <c r="D458" s="46">
        <f>'для bus.gov.ru'!D447</f>
        <v>0</v>
      </c>
      <c r="E458" s="46">
        <f>'для bus.gov.ru'!E447</f>
        <v>0</v>
      </c>
      <c r="F458" s="47" t="s">
        <v>264</v>
      </c>
      <c r="G458" s="48">
        <f>'Рейтинговая таблица организаций'!D447</f>
        <v>0</v>
      </c>
      <c r="H458" s="48">
        <f>'Рейтинговая таблица организаций'!E447</f>
        <v>0</v>
      </c>
      <c r="I458" s="47" t="s">
        <v>265</v>
      </c>
      <c r="J458" s="48">
        <f>'Рейтинговая таблица организаций'!F447</f>
        <v>0</v>
      </c>
      <c r="K458" s="48">
        <f>'Рейтинговая таблица организаций'!G447</f>
        <v>0</v>
      </c>
      <c r="L458" s="49" t="str">
        <f>IF('Рейтинговая таблица организаций'!H447&lt;1,"Отсутствуют или не функционируют дистанционные способы взаимодействия",(IF('Рейтинговая таблица организаций'!H447&lt;4,"В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8" s="49">
        <f>'Рейтинговая таблица организаций'!H447</f>
        <v>0</v>
      </c>
      <c r="N458" s="49">
        <f>IF('Рейтинговая таблица организаций'!H447&lt;1,0,(IF('Рейтинговая таблица организаций'!H447&lt;4,30,100)))</f>
        <v>0</v>
      </c>
      <c r="O458" s="49" t="s">
        <v>266</v>
      </c>
      <c r="P458" s="49">
        <f>'Рейтинговая таблица организаций'!I447</f>
        <v>0</v>
      </c>
      <c r="Q458" s="49">
        <f>'Рейтинговая таблица организаций'!J447</f>
        <v>0</v>
      </c>
      <c r="R458" s="49" t="s">
        <v>267</v>
      </c>
      <c r="S458" s="49">
        <f>'Рейтинговая таблица организаций'!K447</f>
        <v>0</v>
      </c>
      <c r="T458" s="49">
        <f>'Рейтинговая таблица организаций'!L447</f>
        <v>0</v>
      </c>
      <c r="U458" s="49" t="str">
        <f>IF('Рейтинговая таблица организаций'!Q447&lt;1,"Отсутствуют комфортные условия",(IF('Рейтинговая таблица организаций'!Q447&lt;5,"Количество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8" s="49">
        <f>'Рейтинговая таблица организаций'!Q447</f>
        <v>0</v>
      </c>
      <c r="W458" s="49">
        <f>IF('Рейтинговая таблица организаций'!Q447&lt;1,0,(IF('Рейтинговая таблица организаций'!Q447&lt;4,20,100)))</f>
        <v>0</v>
      </c>
      <c r="X458" s="49" t="s">
        <v>268</v>
      </c>
      <c r="Y458" s="49">
        <f>'Рейтинговая таблица организаций'!T447</f>
        <v>0</v>
      </c>
      <c r="Z458" s="49">
        <f>'Рейтинговая таблица организаций'!U447</f>
        <v>0</v>
      </c>
      <c r="AA458" s="49" t="str">
        <f>IF('Рейтинговая таблица организаций'!Z447&lt;1,"Отсутствуют условия доступности для инвалидов",(IF('Рейтинговая таблица организаций'!Z447&lt;5,"Количество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8" s="63">
        <f>'Рейтинговая таблица организаций'!Z447</f>
        <v>0</v>
      </c>
      <c r="AC458" s="49">
        <f>IF('Рейтинговая таблица организаций'!Z447&lt;1,0,(IF('Рейтинговая таблица организаций'!Z447&lt;5,20,100)))</f>
        <v>0</v>
      </c>
      <c r="AD458" s="49" t="str">
        <f>IF('Рейтинговая таблица организаций'!AA447&lt;1,"Отсутствуют условия доступности, позволяющие инвалидам получать услуги наравне с другими",(IF('Рейтинговая таблица организаций'!AA447&lt;5,"Количество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8" s="49">
        <f>'Рейтинговая таблица организаций'!AA447</f>
        <v>0</v>
      </c>
      <c r="AF458" s="49">
        <f>IF('Рейтинговая таблица организаций'!AA447&lt;1,0,(IF('Рейтинговая таблица организаций'!AA447&lt;5,20,100)))</f>
        <v>0</v>
      </c>
      <c r="AG458" s="49" t="s">
        <v>269</v>
      </c>
      <c r="AH458" s="49">
        <f>'Рейтинговая таблица организаций'!AB447</f>
        <v>0</v>
      </c>
      <c r="AI458" s="49">
        <f>'Рейтинговая таблица организаций'!AC447</f>
        <v>0</v>
      </c>
      <c r="AJ458" s="49" t="s">
        <v>270</v>
      </c>
      <c r="AK458" s="49">
        <f>'Рейтинговая таблица организаций'!AH447</f>
        <v>0</v>
      </c>
      <c r="AL458" s="49">
        <f>'Рейтинговая таблица организаций'!AI447</f>
        <v>0</v>
      </c>
      <c r="AM458" s="49" t="s">
        <v>271</v>
      </c>
      <c r="AN458" s="49">
        <f>'Рейтинговая таблица организаций'!AJ447</f>
        <v>0</v>
      </c>
      <c r="AO458" s="49">
        <f>'Рейтинговая таблица организаций'!AK447</f>
        <v>0</v>
      </c>
      <c r="AP458" s="49" t="s">
        <v>272</v>
      </c>
      <c r="AQ458" s="49">
        <f>'Рейтинговая таблица организаций'!AL447</f>
        <v>0</v>
      </c>
      <c r="AR458" s="49">
        <f>'Рейтинговая таблица организаций'!AM447</f>
        <v>0</v>
      </c>
      <c r="AS458" s="49" t="s">
        <v>273</v>
      </c>
      <c r="AT458" s="49">
        <f>'Рейтинговая таблица организаций'!AR447</f>
        <v>0</v>
      </c>
      <c r="AU458" s="49">
        <f>'Рейтинговая таблица организаций'!AS447</f>
        <v>0</v>
      </c>
      <c r="AV458" s="49" t="s">
        <v>274</v>
      </c>
      <c r="AW458" s="49">
        <f>'Рейтинговая таблица организаций'!AT447</f>
        <v>0</v>
      </c>
      <c r="AX458" s="49">
        <f>'Рейтинговая таблица организаций'!AU447</f>
        <v>0</v>
      </c>
      <c r="AY458" s="49" t="s">
        <v>275</v>
      </c>
      <c r="AZ458" s="49">
        <f>'Рейтинговая таблица организаций'!AV447</f>
        <v>0</v>
      </c>
      <c r="BA458" s="49">
        <f>'Рейтинговая таблица организаций'!AW447</f>
        <v>0</v>
      </c>
    </row>
    <row r="459" spans="1:53" ht="15.75" x14ac:dyDescent="0.25">
      <c r="A459" s="110">
        <f>Лист1!A447</f>
        <v>0</v>
      </c>
      <c r="B459" s="46">
        <f>'для bus.gov.ru'!B448</f>
        <v>0</v>
      </c>
      <c r="C459" s="46">
        <f>'для bus.gov.ru'!C448</f>
        <v>0</v>
      </c>
      <c r="D459" s="46">
        <f>'для bus.gov.ru'!D448</f>
        <v>0</v>
      </c>
      <c r="E459" s="46">
        <f>'для bus.gov.ru'!E448</f>
        <v>0</v>
      </c>
      <c r="F459" s="47" t="s">
        <v>264</v>
      </c>
      <c r="G459" s="48">
        <f>'Рейтинговая таблица организаций'!D448</f>
        <v>0</v>
      </c>
      <c r="H459" s="48">
        <f>'Рейтинговая таблица организаций'!E448</f>
        <v>0</v>
      </c>
      <c r="I459" s="47" t="s">
        <v>265</v>
      </c>
      <c r="J459" s="48">
        <f>'Рейтинговая таблица организаций'!F448</f>
        <v>0</v>
      </c>
      <c r="K459" s="48">
        <f>'Рейтинговая таблица организаций'!G448</f>
        <v>0</v>
      </c>
      <c r="L459" s="49" t="str">
        <f>IF('Рейтинговая таблица организаций'!H448&lt;1,"Отсутствуют или не функционируют дистанционные способы взаимодействия",(IF('Рейтинговая таблица организаций'!H448&lt;4,"В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59" s="49">
        <f>'Рейтинговая таблица организаций'!H448</f>
        <v>0</v>
      </c>
      <c r="N459" s="49">
        <f>IF('Рейтинговая таблица организаций'!H448&lt;1,0,(IF('Рейтинговая таблица организаций'!H448&lt;4,30,100)))</f>
        <v>0</v>
      </c>
      <c r="O459" s="49" t="s">
        <v>266</v>
      </c>
      <c r="P459" s="49">
        <f>'Рейтинговая таблица организаций'!I448</f>
        <v>0</v>
      </c>
      <c r="Q459" s="49">
        <f>'Рейтинговая таблица организаций'!J448</f>
        <v>0</v>
      </c>
      <c r="R459" s="49" t="s">
        <v>267</v>
      </c>
      <c r="S459" s="49">
        <f>'Рейтинговая таблица организаций'!K448</f>
        <v>0</v>
      </c>
      <c r="T459" s="49">
        <f>'Рейтинговая таблица организаций'!L448</f>
        <v>0</v>
      </c>
      <c r="U459" s="49" t="str">
        <f>IF('Рейтинговая таблица организаций'!Q448&lt;1,"Отсутствуют комфортные условия",(IF('Рейтинговая таблица организаций'!Q448&lt;5,"Количество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59" s="49">
        <f>'Рейтинговая таблица организаций'!Q448</f>
        <v>0</v>
      </c>
      <c r="W459" s="49">
        <f>IF('Рейтинговая таблица организаций'!Q448&lt;1,0,(IF('Рейтинговая таблица организаций'!Q448&lt;4,20,100)))</f>
        <v>0</v>
      </c>
      <c r="X459" s="49" t="s">
        <v>268</v>
      </c>
      <c r="Y459" s="49">
        <f>'Рейтинговая таблица организаций'!T448</f>
        <v>0</v>
      </c>
      <c r="Z459" s="49">
        <f>'Рейтинговая таблица организаций'!U448</f>
        <v>0</v>
      </c>
      <c r="AA459" s="49" t="str">
        <f>IF('Рейтинговая таблица организаций'!Z448&lt;1,"Отсутствуют условия доступности для инвалидов",(IF('Рейтинговая таблица организаций'!Z448&lt;5,"Количество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59" s="63">
        <f>'Рейтинговая таблица организаций'!Z448</f>
        <v>0</v>
      </c>
      <c r="AC459" s="49">
        <f>IF('Рейтинговая таблица организаций'!Z448&lt;1,0,(IF('Рейтинговая таблица организаций'!Z448&lt;5,20,100)))</f>
        <v>0</v>
      </c>
      <c r="AD459" s="49" t="str">
        <f>IF('Рейтинговая таблица организаций'!AA448&lt;1,"Отсутствуют условия доступности, позволяющие инвалидам получать услуги наравне с другими",(IF('Рейтинговая таблица организаций'!AA448&lt;5,"Количество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59" s="49">
        <f>'Рейтинговая таблица организаций'!AA448</f>
        <v>0</v>
      </c>
      <c r="AF459" s="49">
        <f>IF('Рейтинговая таблица организаций'!AA448&lt;1,0,(IF('Рейтинговая таблица организаций'!AA448&lt;5,20,100)))</f>
        <v>0</v>
      </c>
      <c r="AG459" s="49" t="s">
        <v>269</v>
      </c>
      <c r="AH459" s="49">
        <f>'Рейтинговая таблица организаций'!AB448</f>
        <v>0</v>
      </c>
      <c r="AI459" s="49">
        <f>'Рейтинговая таблица организаций'!AC448</f>
        <v>0</v>
      </c>
      <c r="AJ459" s="49" t="s">
        <v>270</v>
      </c>
      <c r="AK459" s="49">
        <f>'Рейтинговая таблица организаций'!AH448</f>
        <v>0</v>
      </c>
      <c r="AL459" s="49">
        <f>'Рейтинговая таблица организаций'!AI448</f>
        <v>0</v>
      </c>
      <c r="AM459" s="49" t="s">
        <v>271</v>
      </c>
      <c r="AN459" s="49">
        <f>'Рейтинговая таблица организаций'!AJ448</f>
        <v>0</v>
      </c>
      <c r="AO459" s="49">
        <f>'Рейтинговая таблица организаций'!AK448</f>
        <v>0</v>
      </c>
      <c r="AP459" s="49" t="s">
        <v>272</v>
      </c>
      <c r="AQ459" s="49">
        <f>'Рейтинговая таблица организаций'!AL448</f>
        <v>0</v>
      </c>
      <c r="AR459" s="49">
        <f>'Рейтинговая таблица организаций'!AM448</f>
        <v>0</v>
      </c>
      <c r="AS459" s="49" t="s">
        <v>273</v>
      </c>
      <c r="AT459" s="49">
        <f>'Рейтинговая таблица организаций'!AR448</f>
        <v>0</v>
      </c>
      <c r="AU459" s="49">
        <f>'Рейтинговая таблица организаций'!AS448</f>
        <v>0</v>
      </c>
      <c r="AV459" s="49" t="s">
        <v>274</v>
      </c>
      <c r="AW459" s="49">
        <f>'Рейтинговая таблица организаций'!AT448</f>
        <v>0</v>
      </c>
      <c r="AX459" s="49">
        <f>'Рейтинговая таблица организаций'!AU448</f>
        <v>0</v>
      </c>
      <c r="AY459" s="49" t="s">
        <v>275</v>
      </c>
      <c r="AZ459" s="49">
        <f>'Рейтинговая таблица организаций'!AV448</f>
        <v>0</v>
      </c>
      <c r="BA459" s="49">
        <f>'Рейтинговая таблица организаций'!AW448</f>
        <v>0</v>
      </c>
    </row>
    <row r="460" spans="1:53" ht="15.75" x14ac:dyDescent="0.25">
      <c r="A460" s="110">
        <f>Лист1!A448</f>
        <v>0</v>
      </c>
      <c r="B460" s="46">
        <f>'для bus.gov.ru'!B449</f>
        <v>0</v>
      </c>
      <c r="C460" s="46">
        <f>'для bus.gov.ru'!C449</f>
        <v>0</v>
      </c>
      <c r="D460" s="46">
        <f>'для bus.gov.ru'!D449</f>
        <v>0</v>
      </c>
      <c r="E460" s="46">
        <f>'для bus.gov.ru'!E449</f>
        <v>0</v>
      </c>
      <c r="F460" s="47" t="s">
        <v>264</v>
      </c>
      <c r="G460" s="48">
        <f>'Рейтинговая таблица организаций'!D449</f>
        <v>0</v>
      </c>
      <c r="H460" s="48">
        <f>'Рейтинговая таблица организаций'!E449</f>
        <v>0</v>
      </c>
      <c r="I460" s="47" t="s">
        <v>265</v>
      </c>
      <c r="J460" s="48">
        <f>'Рейтинговая таблица организаций'!F449</f>
        <v>0</v>
      </c>
      <c r="K460" s="48">
        <f>'Рейтинговая таблица организаций'!G449</f>
        <v>0</v>
      </c>
      <c r="L460" s="49" t="str">
        <f>IF('Рейтинговая таблица организаций'!H449&lt;1,"Отсутствуют или не функционируют дистанционные способы взаимодействия",(IF('Рейтинговая таблица организаций'!H449&lt;4,"В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0" s="49">
        <f>'Рейтинговая таблица организаций'!H449</f>
        <v>0</v>
      </c>
      <c r="N460" s="49">
        <f>IF('Рейтинговая таблица организаций'!H449&lt;1,0,(IF('Рейтинговая таблица организаций'!H449&lt;4,30,100)))</f>
        <v>0</v>
      </c>
      <c r="O460" s="49" t="s">
        <v>266</v>
      </c>
      <c r="P460" s="49">
        <f>'Рейтинговая таблица организаций'!I449</f>
        <v>0</v>
      </c>
      <c r="Q460" s="49">
        <f>'Рейтинговая таблица организаций'!J449</f>
        <v>0</v>
      </c>
      <c r="R460" s="49" t="s">
        <v>267</v>
      </c>
      <c r="S460" s="49">
        <f>'Рейтинговая таблица организаций'!K449</f>
        <v>0</v>
      </c>
      <c r="T460" s="49">
        <f>'Рейтинговая таблица организаций'!L449</f>
        <v>0</v>
      </c>
      <c r="U460" s="49" t="str">
        <f>IF('Рейтинговая таблица организаций'!Q449&lt;1,"Отсутствуют комфортные условия",(IF('Рейтинговая таблица организаций'!Q449&lt;5,"Количество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0" s="49">
        <f>'Рейтинговая таблица организаций'!Q449</f>
        <v>0</v>
      </c>
      <c r="W460" s="49">
        <f>IF('Рейтинговая таблица организаций'!Q449&lt;1,0,(IF('Рейтинговая таблица организаций'!Q449&lt;4,20,100)))</f>
        <v>0</v>
      </c>
      <c r="X460" s="49" t="s">
        <v>268</v>
      </c>
      <c r="Y460" s="49">
        <f>'Рейтинговая таблица организаций'!T449</f>
        <v>0</v>
      </c>
      <c r="Z460" s="49">
        <f>'Рейтинговая таблица организаций'!U449</f>
        <v>0</v>
      </c>
      <c r="AA460" s="49" t="str">
        <f>IF('Рейтинговая таблица организаций'!Z449&lt;1,"Отсутствуют условия доступности для инвалидов",(IF('Рейтинговая таблица организаций'!Z449&lt;5,"Количество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0" s="63">
        <f>'Рейтинговая таблица организаций'!Z449</f>
        <v>0</v>
      </c>
      <c r="AC460" s="49">
        <f>IF('Рейтинговая таблица организаций'!Z449&lt;1,0,(IF('Рейтинговая таблица организаций'!Z449&lt;5,20,100)))</f>
        <v>0</v>
      </c>
      <c r="AD460" s="49" t="str">
        <f>IF('Рейтинговая таблица организаций'!AA449&lt;1,"Отсутствуют условия доступности, позволяющие инвалидам получать услуги наравне с другими",(IF('Рейтинговая таблица организаций'!AA449&lt;5,"Количество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0" s="49">
        <f>'Рейтинговая таблица организаций'!AA449</f>
        <v>0</v>
      </c>
      <c r="AF460" s="49">
        <f>IF('Рейтинговая таблица организаций'!AA449&lt;1,0,(IF('Рейтинговая таблица организаций'!AA449&lt;5,20,100)))</f>
        <v>0</v>
      </c>
      <c r="AG460" s="49" t="s">
        <v>269</v>
      </c>
      <c r="AH460" s="49">
        <f>'Рейтинговая таблица организаций'!AB449</f>
        <v>0</v>
      </c>
      <c r="AI460" s="49">
        <f>'Рейтинговая таблица организаций'!AC449</f>
        <v>0</v>
      </c>
      <c r="AJ460" s="49" t="s">
        <v>270</v>
      </c>
      <c r="AK460" s="49">
        <f>'Рейтинговая таблица организаций'!AH449</f>
        <v>0</v>
      </c>
      <c r="AL460" s="49">
        <f>'Рейтинговая таблица организаций'!AI449</f>
        <v>0</v>
      </c>
      <c r="AM460" s="49" t="s">
        <v>271</v>
      </c>
      <c r="AN460" s="49">
        <f>'Рейтинговая таблица организаций'!AJ449</f>
        <v>0</v>
      </c>
      <c r="AO460" s="49">
        <f>'Рейтинговая таблица организаций'!AK449</f>
        <v>0</v>
      </c>
      <c r="AP460" s="49" t="s">
        <v>272</v>
      </c>
      <c r="AQ460" s="49">
        <f>'Рейтинговая таблица организаций'!AL449</f>
        <v>0</v>
      </c>
      <c r="AR460" s="49">
        <f>'Рейтинговая таблица организаций'!AM449</f>
        <v>0</v>
      </c>
      <c r="AS460" s="49" t="s">
        <v>273</v>
      </c>
      <c r="AT460" s="49">
        <f>'Рейтинговая таблица организаций'!AR449</f>
        <v>0</v>
      </c>
      <c r="AU460" s="49">
        <f>'Рейтинговая таблица организаций'!AS449</f>
        <v>0</v>
      </c>
      <c r="AV460" s="49" t="s">
        <v>274</v>
      </c>
      <c r="AW460" s="49">
        <f>'Рейтинговая таблица организаций'!AT449</f>
        <v>0</v>
      </c>
      <c r="AX460" s="49">
        <f>'Рейтинговая таблица организаций'!AU449</f>
        <v>0</v>
      </c>
      <c r="AY460" s="49" t="s">
        <v>275</v>
      </c>
      <c r="AZ460" s="49">
        <f>'Рейтинговая таблица организаций'!AV449</f>
        <v>0</v>
      </c>
      <c r="BA460" s="49">
        <f>'Рейтинговая таблица организаций'!AW449</f>
        <v>0</v>
      </c>
    </row>
    <row r="461" spans="1:53" ht="15.75" x14ac:dyDescent="0.25">
      <c r="A461" s="110">
        <f>Лист1!A449</f>
        <v>0</v>
      </c>
      <c r="B461" s="46">
        <f>'для bus.gov.ru'!B450</f>
        <v>0</v>
      </c>
      <c r="C461" s="46">
        <f>'для bus.gov.ru'!C450</f>
        <v>0</v>
      </c>
      <c r="D461" s="46">
        <f>'для bus.gov.ru'!D450</f>
        <v>0</v>
      </c>
      <c r="E461" s="46">
        <f>'для bus.gov.ru'!E450</f>
        <v>0</v>
      </c>
      <c r="F461" s="47" t="s">
        <v>264</v>
      </c>
      <c r="G461" s="48">
        <f>'Рейтинговая таблица организаций'!D450</f>
        <v>0</v>
      </c>
      <c r="H461" s="48">
        <f>'Рейтинговая таблица организаций'!E450</f>
        <v>0</v>
      </c>
      <c r="I461" s="47" t="s">
        <v>265</v>
      </c>
      <c r="J461" s="48">
        <f>'Рейтинговая таблица организаций'!F450</f>
        <v>0</v>
      </c>
      <c r="K461" s="48">
        <f>'Рейтинговая таблица организаций'!G450</f>
        <v>0</v>
      </c>
      <c r="L461" s="49" t="str">
        <f>IF('Рейтинговая таблица организаций'!H450&lt;1,"Отсутствуют или не функционируют дистанционные способы взаимодействия",(IF('Рейтинговая таблица организаций'!H450&lt;4,"В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1" s="49">
        <f>'Рейтинговая таблица организаций'!H450</f>
        <v>0</v>
      </c>
      <c r="N461" s="49">
        <f>IF('Рейтинговая таблица организаций'!H450&lt;1,0,(IF('Рейтинговая таблица организаций'!H450&lt;4,30,100)))</f>
        <v>0</v>
      </c>
      <c r="O461" s="49" t="s">
        <v>266</v>
      </c>
      <c r="P461" s="49">
        <f>'Рейтинговая таблица организаций'!I450</f>
        <v>0</v>
      </c>
      <c r="Q461" s="49">
        <f>'Рейтинговая таблица организаций'!J450</f>
        <v>0</v>
      </c>
      <c r="R461" s="49" t="s">
        <v>267</v>
      </c>
      <c r="S461" s="49">
        <f>'Рейтинговая таблица организаций'!K450</f>
        <v>0</v>
      </c>
      <c r="T461" s="49">
        <f>'Рейтинговая таблица организаций'!L450</f>
        <v>0</v>
      </c>
      <c r="U461" s="49" t="str">
        <f>IF('Рейтинговая таблица организаций'!Q450&lt;1,"Отсутствуют комфортные условия",(IF('Рейтинговая таблица организаций'!Q450&lt;5,"Количество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1" s="49">
        <f>'Рейтинговая таблица организаций'!Q450</f>
        <v>0</v>
      </c>
      <c r="W461" s="49">
        <f>IF('Рейтинговая таблица организаций'!Q450&lt;1,0,(IF('Рейтинговая таблица организаций'!Q450&lt;4,20,100)))</f>
        <v>0</v>
      </c>
      <c r="X461" s="49" t="s">
        <v>268</v>
      </c>
      <c r="Y461" s="49">
        <f>'Рейтинговая таблица организаций'!T450</f>
        <v>0</v>
      </c>
      <c r="Z461" s="49">
        <f>'Рейтинговая таблица организаций'!U450</f>
        <v>0</v>
      </c>
      <c r="AA461" s="49" t="str">
        <f>IF('Рейтинговая таблица организаций'!Z450&lt;1,"Отсутствуют условия доступности для инвалидов",(IF('Рейтинговая таблица организаций'!Z450&lt;5,"Количество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1" s="63">
        <f>'Рейтинговая таблица организаций'!Z450</f>
        <v>0</v>
      </c>
      <c r="AC461" s="49">
        <f>IF('Рейтинговая таблица организаций'!Z450&lt;1,0,(IF('Рейтинговая таблица организаций'!Z450&lt;5,20,100)))</f>
        <v>0</v>
      </c>
      <c r="AD461" s="49" t="str">
        <f>IF('Рейтинговая таблица организаций'!AA450&lt;1,"Отсутствуют условия доступности, позволяющие инвалидам получать услуги наравне с другими",(IF('Рейтинговая таблица организаций'!AA450&lt;5,"Количество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1" s="49">
        <f>'Рейтинговая таблица организаций'!AA450</f>
        <v>0</v>
      </c>
      <c r="AF461" s="49">
        <f>IF('Рейтинговая таблица организаций'!AA450&lt;1,0,(IF('Рейтинговая таблица организаций'!AA450&lt;5,20,100)))</f>
        <v>0</v>
      </c>
      <c r="AG461" s="49" t="s">
        <v>269</v>
      </c>
      <c r="AH461" s="49">
        <f>'Рейтинговая таблица организаций'!AB450</f>
        <v>0</v>
      </c>
      <c r="AI461" s="49">
        <f>'Рейтинговая таблица организаций'!AC450</f>
        <v>0</v>
      </c>
      <c r="AJ461" s="49" t="s">
        <v>270</v>
      </c>
      <c r="AK461" s="49">
        <f>'Рейтинговая таблица организаций'!AH450</f>
        <v>0</v>
      </c>
      <c r="AL461" s="49">
        <f>'Рейтинговая таблица организаций'!AI450</f>
        <v>0</v>
      </c>
      <c r="AM461" s="49" t="s">
        <v>271</v>
      </c>
      <c r="AN461" s="49">
        <f>'Рейтинговая таблица организаций'!AJ450</f>
        <v>0</v>
      </c>
      <c r="AO461" s="49">
        <f>'Рейтинговая таблица организаций'!AK450</f>
        <v>0</v>
      </c>
      <c r="AP461" s="49" t="s">
        <v>272</v>
      </c>
      <c r="AQ461" s="49">
        <f>'Рейтинговая таблица организаций'!AL450</f>
        <v>0</v>
      </c>
      <c r="AR461" s="49">
        <f>'Рейтинговая таблица организаций'!AM450</f>
        <v>0</v>
      </c>
      <c r="AS461" s="49" t="s">
        <v>273</v>
      </c>
      <c r="AT461" s="49">
        <f>'Рейтинговая таблица организаций'!AR450</f>
        <v>0</v>
      </c>
      <c r="AU461" s="49">
        <f>'Рейтинговая таблица организаций'!AS450</f>
        <v>0</v>
      </c>
      <c r="AV461" s="49" t="s">
        <v>274</v>
      </c>
      <c r="AW461" s="49">
        <f>'Рейтинговая таблица организаций'!AT450</f>
        <v>0</v>
      </c>
      <c r="AX461" s="49">
        <f>'Рейтинговая таблица организаций'!AU450</f>
        <v>0</v>
      </c>
      <c r="AY461" s="49" t="s">
        <v>275</v>
      </c>
      <c r="AZ461" s="49">
        <f>'Рейтинговая таблица организаций'!AV450</f>
        <v>0</v>
      </c>
      <c r="BA461" s="49">
        <f>'Рейтинговая таблица организаций'!AW450</f>
        <v>0</v>
      </c>
    </row>
    <row r="462" spans="1:53" ht="15.75" x14ac:dyDescent="0.25">
      <c r="A462" s="110">
        <f>Лист1!A450</f>
        <v>0</v>
      </c>
      <c r="B462" s="46">
        <f>'для bus.gov.ru'!B451</f>
        <v>0</v>
      </c>
      <c r="C462" s="46">
        <f>'для bus.gov.ru'!C451</f>
        <v>0</v>
      </c>
      <c r="D462" s="46">
        <f>'для bus.gov.ru'!D451</f>
        <v>0</v>
      </c>
      <c r="E462" s="46">
        <f>'для bus.gov.ru'!E451</f>
        <v>0</v>
      </c>
      <c r="F462" s="47" t="s">
        <v>264</v>
      </c>
      <c r="G462" s="48">
        <f>'Рейтинговая таблица организаций'!D451</f>
        <v>0</v>
      </c>
      <c r="H462" s="48">
        <f>'Рейтинговая таблица организаций'!E451</f>
        <v>0</v>
      </c>
      <c r="I462" s="47" t="s">
        <v>265</v>
      </c>
      <c r="J462" s="48">
        <f>'Рейтинговая таблица организаций'!F451</f>
        <v>0</v>
      </c>
      <c r="K462" s="48">
        <f>'Рейтинговая таблица организаций'!G451</f>
        <v>0</v>
      </c>
      <c r="L462" s="49" t="str">
        <f>IF('Рейтинговая таблица организаций'!H451&lt;1,"Отсутствуют или не функционируют дистанционные способы взаимодействия",(IF('Рейтинговая таблица организаций'!H451&lt;4,"В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2" s="49">
        <f>'Рейтинговая таблица организаций'!H451</f>
        <v>0</v>
      </c>
      <c r="N462" s="49">
        <f>IF('Рейтинговая таблица организаций'!H451&lt;1,0,(IF('Рейтинговая таблица организаций'!H451&lt;4,30,100)))</f>
        <v>0</v>
      </c>
      <c r="O462" s="49" t="s">
        <v>266</v>
      </c>
      <c r="P462" s="49">
        <f>'Рейтинговая таблица организаций'!I451</f>
        <v>0</v>
      </c>
      <c r="Q462" s="49">
        <f>'Рейтинговая таблица организаций'!J451</f>
        <v>0</v>
      </c>
      <c r="R462" s="49" t="s">
        <v>267</v>
      </c>
      <c r="S462" s="49">
        <f>'Рейтинговая таблица организаций'!K451</f>
        <v>0</v>
      </c>
      <c r="T462" s="49">
        <f>'Рейтинговая таблица организаций'!L451</f>
        <v>0</v>
      </c>
      <c r="U462" s="49" t="str">
        <f>IF('Рейтинговая таблица организаций'!Q451&lt;1,"Отсутствуют комфортные условия",(IF('Рейтинговая таблица организаций'!Q451&lt;5,"Количество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2" s="49">
        <f>'Рейтинговая таблица организаций'!Q451</f>
        <v>0</v>
      </c>
      <c r="W462" s="49">
        <f>IF('Рейтинговая таблица организаций'!Q451&lt;1,0,(IF('Рейтинговая таблица организаций'!Q451&lt;4,20,100)))</f>
        <v>0</v>
      </c>
      <c r="X462" s="49" t="s">
        <v>268</v>
      </c>
      <c r="Y462" s="49">
        <f>'Рейтинговая таблица организаций'!T451</f>
        <v>0</v>
      </c>
      <c r="Z462" s="49">
        <f>'Рейтинговая таблица организаций'!U451</f>
        <v>0</v>
      </c>
      <c r="AA462" s="49" t="str">
        <f>IF('Рейтинговая таблица организаций'!Z451&lt;1,"Отсутствуют условия доступности для инвалидов",(IF('Рейтинговая таблица организаций'!Z451&lt;5,"Количество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2" s="63">
        <f>'Рейтинговая таблица организаций'!Z451</f>
        <v>0</v>
      </c>
      <c r="AC462" s="49">
        <f>IF('Рейтинговая таблица организаций'!Z451&lt;1,0,(IF('Рейтинговая таблица организаций'!Z451&lt;5,20,100)))</f>
        <v>0</v>
      </c>
      <c r="AD462" s="49" t="str">
        <f>IF('Рейтинговая таблица организаций'!AA451&lt;1,"Отсутствуют условия доступности, позволяющие инвалидам получать услуги наравне с другими",(IF('Рейтинговая таблица организаций'!AA451&lt;5,"Количество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2" s="49">
        <f>'Рейтинговая таблица организаций'!AA451</f>
        <v>0</v>
      </c>
      <c r="AF462" s="49">
        <f>IF('Рейтинговая таблица организаций'!AA451&lt;1,0,(IF('Рейтинговая таблица организаций'!AA451&lt;5,20,100)))</f>
        <v>0</v>
      </c>
      <c r="AG462" s="49" t="s">
        <v>269</v>
      </c>
      <c r="AH462" s="49">
        <f>'Рейтинговая таблица организаций'!AB451</f>
        <v>0</v>
      </c>
      <c r="AI462" s="49">
        <f>'Рейтинговая таблица организаций'!AC451</f>
        <v>0</v>
      </c>
      <c r="AJ462" s="49" t="s">
        <v>270</v>
      </c>
      <c r="AK462" s="49">
        <f>'Рейтинговая таблица организаций'!AH451</f>
        <v>0</v>
      </c>
      <c r="AL462" s="49">
        <f>'Рейтинговая таблица организаций'!AI451</f>
        <v>0</v>
      </c>
      <c r="AM462" s="49" t="s">
        <v>271</v>
      </c>
      <c r="AN462" s="49">
        <f>'Рейтинговая таблица организаций'!AJ451</f>
        <v>0</v>
      </c>
      <c r="AO462" s="49">
        <f>'Рейтинговая таблица организаций'!AK451</f>
        <v>0</v>
      </c>
      <c r="AP462" s="49" t="s">
        <v>272</v>
      </c>
      <c r="AQ462" s="49">
        <f>'Рейтинговая таблица организаций'!AL451</f>
        <v>0</v>
      </c>
      <c r="AR462" s="49">
        <f>'Рейтинговая таблица организаций'!AM451</f>
        <v>0</v>
      </c>
      <c r="AS462" s="49" t="s">
        <v>273</v>
      </c>
      <c r="AT462" s="49">
        <f>'Рейтинговая таблица организаций'!AR451</f>
        <v>0</v>
      </c>
      <c r="AU462" s="49">
        <f>'Рейтинговая таблица организаций'!AS451</f>
        <v>0</v>
      </c>
      <c r="AV462" s="49" t="s">
        <v>274</v>
      </c>
      <c r="AW462" s="49">
        <f>'Рейтинговая таблица организаций'!AT451</f>
        <v>0</v>
      </c>
      <c r="AX462" s="49">
        <f>'Рейтинговая таблица организаций'!AU451</f>
        <v>0</v>
      </c>
      <c r="AY462" s="49" t="s">
        <v>275</v>
      </c>
      <c r="AZ462" s="49">
        <f>'Рейтинговая таблица организаций'!AV451</f>
        <v>0</v>
      </c>
      <c r="BA462" s="49">
        <f>'Рейтинговая таблица организаций'!AW451</f>
        <v>0</v>
      </c>
    </row>
    <row r="463" spans="1:53" ht="15.75" x14ac:dyDescent="0.25">
      <c r="A463" s="110">
        <f>Лист1!A451</f>
        <v>0</v>
      </c>
      <c r="B463" s="46">
        <f>'для bus.gov.ru'!B452</f>
        <v>0</v>
      </c>
      <c r="C463" s="46">
        <f>'для bus.gov.ru'!C452</f>
        <v>0</v>
      </c>
      <c r="D463" s="46">
        <f>'для bus.gov.ru'!D452</f>
        <v>0</v>
      </c>
      <c r="E463" s="46">
        <f>'для bus.gov.ru'!E452</f>
        <v>0</v>
      </c>
      <c r="F463" s="47" t="s">
        <v>264</v>
      </c>
      <c r="G463" s="48">
        <f>'Рейтинговая таблица организаций'!D452</f>
        <v>0</v>
      </c>
      <c r="H463" s="48">
        <f>'Рейтинговая таблица организаций'!E452</f>
        <v>0</v>
      </c>
      <c r="I463" s="47" t="s">
        <v>265</v>
      </c>
      <c r="J463" s="48">
        <f>'Рейтинговая таблица организаций'!F452</f>
        <v>0</v>
      </c>
      <c r="K463" s="48">
        <f>'Рейтинговая таблица организаций'!G452</f>
        <v>0</v>
      </c>
      <c r="L463" s="49" t="str">
        <f>IF('Рейтинговая таблица организаций'!H452&lt;1,"Отсутствуют или не функционируют дистанционные способы взаимодействия",(IF('Рейтинговая таблица организаций'!H452&lt;4,"В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3" s="49">
        <f>'Рейтинговая таблица организаций'!H452</f>
        <v>0</v>
      </c>
      <c r="N463" s="49">
        <f>IF('Рейтинговая таблица организаций'!H452&lt;1,0,(IF('Рейтинговая таблица организаций'!H452&lt;4,30,100)))</f>
        <v>0</v>
      </c>
      <c r="O463" s="49" t="s">
        <v>266</v>
      </c>
      <c r="P463" s="49">
        <f>'Рейтинговая таблица организаций'!I452</f>
        <v>0</v>
      </c>
      <c r="Q463" s="49">
        <f>'Рейтинговая таблица организаций'!J452</f>
        <v>0</v>
      </c>
      <c r="R463" s="49" t="s">
        <v>267</v>
      </c>
      <c r="S463" s="49">
        <f>'Рейтинговая таблица организаций'!K452</f>
        <v>0</v>
      </c>
      <c r="T463" s="49">
        <f>'Рейтинговая таблица организаций'!L452</f>
        <v>0</v>
      </c>
      <c r="U463" s="49" t="str">
        <f>IF('Рейтинговая таблица организаций'!Q452&lt;1,"Отсутствуют комфортные условия",(IF('Рейтинговая таблица организаций'!Q452&lt;5,"Количество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3" s="49">
        <f>'Рейтинговая таблица организаций'!Q452</f>
        <v>0</v>
      </c>
      <c r="W463" s="49">
        <f>IF('Рейтинговая таблица организаций'!Q452&lt;1,0,(IF('Рейтинговая таблица организаций'!Q452&lt;4,20,100)))</f>
        <v>0</v>
      </c>
      <c r="X463" s="49" t="s">
        <v>268</v>
      </c>
      <c r="Y463" s="49">
        <f>'Рейтинговая таблица организаций'!T452</f>
        <v>0</v>
      </c>
      <c r="Z463" s="49">
        <f>'Рейтинговая таблица организаций'!U452</f>
        <v>0</v>
      </c>
      <c r="AA463" s="49" t="str">
        <f>IF('Рейтинговая таблица организаций'!Z452&lt;1,"Отсутствуют условия доступности для инвалидов",(IF('Рейтинговая таблица организаций'!Z452&lt;5,"Количество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3" s="63">
        <f>'Рейтинговая таблица организаций'!Z452</f>
        <v>0</v>
      </c>
      <c r="AC463" s="49">
        <f>IF('Рейтинговая таблица организаций'!Z452&lt;1,0,(IF('Рейтинговая таблица организаций'!Z452&lt;5,20,100)))</f>
        <v>0</v>
      </c>
      <c r="AD463" s="49" t="str">
        <f>IF('Рейтинговая таблица организаций'!AA452&lt;1,"Отсутствуют условия доступности, позволяющие инвалидам получать услуги наравне с другими",(IF('Рейтинговая таблица организаций'!AA452&lt;5,"Количество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3" s="49">
        <f>'Рейтинговая таблица организаций'!AA452</f>
        <v>0</v>
      </c>
      <c r="AF463" s="49">
        <f>IF('Рейтинговая таблица организаций'!AA452&lt;1,0,(IF('Рейтинговая таблица организаций'!AA452&lt;5,20,100)))</f>
        <v>0</v>
      </c>
      <c r="AG463" s="49" t="s">
        <v>269</v>
      </c>
      <c r="AH463" s="49">
        <f>'Рейтинговая таблица организаций'!AB452</f>
        <v>0</v>
      </c>
      <c r="AI463" s="49">
        <f>'Рейтинговая таблица организаций'!AC452</f>
        <v>0</v>
      </c>
      <c r="AJ463" s="49" t="s">
        <v>270</v>
      </c>
      <c r="AK463" s="49">
        <f>'Рейтинговая таблица организаций'!AH452</f>
        <v>0</v>
      </c>
      <c r="AL463" s="49">
        <f>'Рейтинговая таблица организаций'!AI452</f>
        <v>0</v>
      </c>
      <c r="AM463" s="49" t="s">
        <v>271</v>
      </c>
      <c r="AN463" s="49">
        <f>'Рейтинговая таблица организаций'!AJ452</f>
        <v>0</v>
      </c>
      <c r="AO463" s="49">
        <f>'Рейтинговая таблица организаций'!AK452</f>
        <v>0</v>
      </c>
      <c r="AP463" s="49" t="s">
        <v>272</v>
      </c>
      <c r="AQ463" s="49">
        <f>'Рейтинговая таблица организаций'!AL452</f>
        <v>0</v>
      </c>
      <c r="AR463" s="49">
        <f>'Рейтинговая таблица организаций'!AM452</f>
        <v>0</v>
      </c>
      <c r="AS463" s="49" t="s">
        <v>273</v>
      </c>
      <c r="AT463" s="49">
        <f>'Рейтинговая таблица организаций'!AR452</f>
        <v>0</v>
      </c>
      <c r="AU463" s="49">
        <f>'Рейтинговая таблица организаций'!AS452</f>
        <v>0</v>
      </c>
      <c r="AV463" s="49" t="s">
        <v>274</v>
      </c>
      <c r="AW463" s="49">
        <f>'Рейтинговая таблица организаций'!AT452</f>
        <v>0</v>
      </c>
      <c r="AX463" s="49">
        <f>'Рейтинговая таблица организаций'!AU452</f>
        <v>0</v>
      </c>
      <c r="AY463" s="49" t="s">
        <v>275</v>
      </c>
      <c r="AZ463" s="49">
        <f>'Рейтинговая таблица организаций'!AV452</f>
        <v>0</v>
      </c>
      <c r="BA463" s="49">
        <f>'Рейтинговая таблица организаций'!AW452</f>
        <v>0</v>
      </c>
    </row>
    <row r="464" spans="1:53" ht="15.75" x14ac:dyDescent="0.25">
      <c r="A464" s="110">
        <f>Лист1!A452</f>
        <v>0</v>
      </c>
      <c r="B464" s="46">
        <f>'для bus.gov.ru'!B453</f>
        <v>0</v>
      </c>
      <c r="C464" s="46">
        <f>'для bus.gov.ru'!C453</f>
        <v>0</v>
      </c>
      <c r="D464" s="46">
        <f>'для bus.gov.ru'!D453</f>
        <v>0</v>
      </c>
      <c r="E464" s="46">
        <f>'для bus.gov.ru'!E453</f>
        <v>0</v>
      </c>
      <c r="F464" s="47" t="s">
        <v>264</v>
      </c>
      <c r="G464" s="48">
        <f>'Рейтинговая таблица организаций'!D453</f>
        <v>0</v>
      </c>
      <c r="H464" s="48">
        <f>'Рейтинговая таблица организаций'!E453</f>
        <v>0</v>
      </c>
      <c r="I464" s="47" t="s">
        <v>265</v>
      </c>
      <c r="J464" s="48">
        <f>'Рейтинговая таблица организаций'!F453</f>
        <v>0</v>
      </c>
      <c r="K464" s="48">
        <f>'Рейтинговая таблица организаций'!G453</f>
        <v>0</v>
      </c>
      <c r="L464" s="49" t="str">
        <f>IF('Рейтинговая таблица организаций'!H453&lt;1,"Отсутствуют или не функционируют дистанционные способы взаимодействия",(IF('Рейтинговая таблица организаций'!H453&lt;4,"В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4" s="49">
        <f>'Рейтинговая таблица организаций'!H453</f>
        <v>0</v>
      </c>
      <c r="N464" s="49">
        <f>IF('Рейтинговая таблица организаций'!H453&lt;1,0,(IF('Рейтинговая таблица организаций'!H453&lt;4,30,100)))</f>
        <v>0</v>
      </c>
      <c r="O464" s="49" t="s">
        <v>266</v>
      </c>
      <c r="P464" s="49">
        <f>'Рейтинговая таблица организаций'!I453</f>
        <v>0</v>
      </c>
      <c r="Q464" s="49">
        <f>'Рейтинговая таблица организаций'!J453</f>
        <v>0</v>
      </c>
      <c r="R464" s="49" t="s">
        <v>267</v>
      </c>
      <c r="S464" s="49">
        <f>'Рейтинговая таблица организаций'!K453</f>
        <v>0</v>
      </c>
      <c r="T464" s="49">
        <f>'Рейтинговая таблица организаций'!L453</f>
        <v>0</v>
      </c>
      <c r="U464" s="49" t="str">
        <f>IF('Рейтинговая таблица организаций'!Q453&lt;1,"Отсутствуют комфортные условия",(IF('Рейтинговая таблица организаций'!Q453&lt;5,"Количество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4" s="49">
        <f>'Рейтинговая таблица организаций'!Q453</f>
        <v>0</v>
      </c>
      <c r="W464" s="49">
        <f>IF('Рейтинговая таблица организаций'!Q453&lt;1,0,(IF('Рейтинговая таблица организаций'!Q453&lt;4,20,100)))</f>
        <v>0</v>
      </c>
      <c r="X464" s="49" t="s">
        <v>268</v>
      </c>
      <c r="Y464" s="49">
        <f>'Рейтинговая таблица организаций'!T453</f>
        <v>0</v>
      </c>
      <c r="Z464" s="49">
        <f>'Рейтинговая таблица организаций'!U453</f>
        <v>0</v>
      </c>
      <c r="AA464" s="49" t="str">
        <f>IF('Рейтинговая таблица организаций'!Z453&lt;1,"Отсутствуют условия доступности для инвалидов",(IF('Рейтинговая таблица организаций'!Z453&lt;5,"Количество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4" s="63">
        <f>'Рейтинговая таблица организаций'!Z453</f>
        <v>0</v>
      </c>
      <c r="AC464" s="49">
        <f>IF('Рейтинговая таблица организаций'!Z453&lt;1,0,(IF('Рейтинговая таблица организаций'!Z453&lt;5,20,100)))</f>
        <v>0</v>
      </c>
      <c r="AD464" s="49" t="str">
        <f>IF('Рейтинговая таблица организаций'!AA453&lt;1,"Отсутствуют условия доступности, позволяющие инвалидам получать услуги наравне с другими",(IF('Рейтинговая таблица организаций'!AA453&lt;5,"Количество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4" s="49">
        <f>'Рейтинговая таблица организаций'!AA453</f>
        <v>0</v>
      </c>
      <c r="AF464" s="49">
        <f>IF('Рейтинговая таблица организаций'!AA453&lt;1,0,(IF('Рейтинговая таблица организаций'!AA453&lt;5,20,100)))</f>
        <v>0</v>
      </c>
      <c r="AG464" s="49" t="s">
        <v>269</v>
      </c>
      <c r="AH464" s="49">
        <f>'Рейтинговая таблица организаций'!AB453</f>
        <v>0</v>
      </c>
      <c r="AI464" s="49">
        <f>'Рейтинговая таблица организаций'!AC453</f>
        <v>0</v>
      </c>
      <c r="AJ464" s="49" t="s">
        <v>270</v>
      </c>
      <c r="AK464" s="49">
        <f>'Рейтинговая таблица организаций'!AH453</f>
        <v>0</v>
      </c>
      <c r="AL464" s="49">
        <f>'Рейтинговая таблица организаций'!AI453</f>
        <v>0</v>
      </c>
      <c r="AM464" s="49" t="s">
        <v>271</v>
      </c>
      <c r="AN464" s="49">
        <f>'Рейтинговая таблица организаций'!AJ453</f>
        <v>0</v>
      </c>
      <c r="AO464" s="49">
        <f>'Рейтинговая таблица организаций'!AK453</f>
        <v>0</v>
      </c>
      <c r="AP464" s="49" t="s">
        <v>272</v>
      </c>
      <c r="AQ464" s="49">
        <f>'Рейтинговая таблица организаций'!AL453</f>
        <v>0</v>
      </c>
      <c r="AR464" s="49">
        <f>'Рейтинговая таблица организаций'!AM453</f>
        <v>0</v>
      </c>
      <c r="AS464" s="49" t="s">
        <v>273</v>
      </c>
      <c r="AT464" s="49">
        <f>'Рейтинговая таблица организаций'!AR453</f>
        <v>0</v>
      </c>
      <c r="AU464" s="49">
        <f>'Рейтинговая таблица организаций'!AS453</f>
        <v>0</v>
      </c>
      <c r="AV464" s="49" t="s">
        <v>274</v>
      </c>
      <c r="AW464" s="49">
        <f>'Рейтинговая таблица организаций'!AT453</f>
        <v>0</v>
      </c>
      <c r="AX464" s="49">
        <f>'Рейтинговая таблица организаций'!AU453</f>
        <v>0</v>
      </c>
      <c r="AY464" s="49" t="s">
        <v>275</v>
      </c>
      <c r="AZ464" s="49">
        <f>'Рейтинговая таблица организаций'!AV453</f>
        <v>0</v>
      </c>
      <c r="BA464" s="49">
        <f>'Рейтинговая таблица организаций'!AW453</f>
        <v>0</v>
      </c>
    </row>
    <row r="465" spans="1:53" ht="15.75" x14ac:dyDescent="0.25">
      <c r="A465" s="110">
        <f>Лист1!A453</f>
        <v>0</v>
      </c>
      <c r="B465" s="46">
        <f>'для bus.gov.ru'!B454</f>
        <v>0</v>
      </c>
      <c r="C465" s="46">
        <f>'для bus.gov.ru'!C454</f>
        <v>0</v>
      </c>
      <c r="D465" s="46">
        <f>'для bus.gov.ru'!D454</f>
        <v>0</v>
      </c>
      <c r="E465" s="46">
        <f>'для bus.gov.ru'!E454</f>
        <v>0</v>
      </c>
      <c r="F465" s="47" t="s">
        <v>264</v>
      </c>
      <c r="G465" s="48">
        <f>'Рейтинговая таблица организаций'!D454</f>
        <v>0</v>
      </c>
      <c r="H465" s="48">
        <f>'Рейтинговая таблица организаций'!E454</f>
        <v>0</v>
      </c>
      <c r="I465" s="47" t="s">
        <v>265</v>
      </c>
      <c r="J465" s="48">
        <f>'Рейтинговая таблица организаций'!F454</f>
        <v>0</v>
      </c>
      <c r="K465" s="48">
        <f>'Рейтинговая таблица организаций'!G454</f>
        <v>0</v>
      </c>
      <c r="L465" s="49" t="str">
        <f>IF('Рейтинговая таблица организаций'!H454&lt;1,"Отсутствуют или не функционируют дистанционные способы взаимодействия",(IF('Рейтинговая таблица организаций'!H454&lt;4,"В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5" s="49">
        <f>'Рейтинговая таблица организаций'!H454</f>
        <v>0</v>
      </c>
      <c r="N465" s="49">
        <f>IF('Рейтинговая таблица организаций'!H454&lt;1,0,(IF('Рейтинговая таблица организаций'!H454&lt;4,30,100)))</f>
        <v>0</v>
      </c>
      <c r="O465" s="49" t="s">
        <v>266</v>
      </c>
      <c r="P465" s="49">
        <f>'Рейтинговая таблица организаций'!I454</f>
        <v>0</v>
      </c>
      <c r="Q465" s="49">
        <f>'Рейтинговая таблица организаций'!J454</f>
        <v>0</v>
      </c>
      <c r="R465" s="49" t="s">
        <v>267</v>
      </c>
      <c r="S465" s="49">
        <f>'Рейтинговая таблица организаций'!K454</f>
        <v>0</v>
      </c>
      <c r="T465" s="49">
        <f>'Рейтинговая таблица организаций'!L454</f>
        <v>0</v>
      </c>
      <c r="U465" s="49" t="str">
        <f>IF('Рейтинговая таблица организаций'!Q454&lt;1,"Отсутствуют комфортные условия",(IF('Рейтинговая таблица организаций'!Q454&lt;5,"Количество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5" s="49">
        <f>'Рейтинговая таблица организаций'!Q454</f>
        <v>0</v>
      </c>
      <c r="W465" s="49">
        <f>IF('Рейтинговая таблица организаций'!Q454&lt;1,0,(IF('Рейтинговая таблица организаций'!Q454&lt;4,20,100)))</f>
        <v>0</v>
      </c>
      <c r="X465" s="49" t="s">
        <v>268</v>
      </c>
      <c r="Y465" s="49">
        <f>'Рейтинговая таблица организаций'!T454</f>
        <v>0</v>
      </c>
      <c r="Z465" s="49">
        <f>'Рейтинговая таблица организаций'!U454</f>
        <v>0</v>
      </c>
      <c r="AA465" s="49" t="str">
        <f>IF('Рейтинговая таблица организаций'!Z454&lt;1,"Отсутствуют условия доступности для инвалидов",(IF('Рейтинговая таблица организаций'!Z454&lt;5,"Количество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5" s="63">
        <f>'Рейтинговая таблица организаций'!Z454</f>
        <v>0</v>
      </c>
      <c r="AC465" s="49">
        <f>IF('Рейтинговая таблица организаций'!Z454&lt;1,0,(IF('Рейтинговая таблица организаций'!Z454&lt;5,20,100)))</f>
        <v>0</v>
      </c>
      <c r="AD465" s="49" t="str">
        <f>IF('Рейтинговая таблица организаций'!AA454&lt;1,"Отсутствуют условия доступности, позволяющие инвалидам получать услуги наравне с другими",(IF('Рейтинговая таблица организаций'!AA454&lt;5,"Количество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5" s="49">
        <f>'Рейтинговая таблица организаций'!AA454</f>
        <v>0</v>
      </c>
      <c r="AF465" s="49">
        <f>IF('Рейтинговая таблица организаций'!AA454&lt;1,0,(IF('Рейтинговая таблица организаций'!AA454&lt;5,20,100)))</f>
        <v>0</v>
      </c>
      <c r="AG465" s="49" t="s">
        <v>269</v>
      </c>
      <c r="AH465" s="49">
        <f>'Рейтинговая таблица организаций'!AB454</f>
        <v>0</v>
      </c>
      <c r="AI465" s="49">
        <f>'Рейтинговая таблица организаций'!AC454</f>
        <v>0</v>
      </c>
      <c r="AJ465" s="49" t="s">
        <v>270</v>
      </c>
      <c r="AK465" s="49">
        <f>'Рейтинговая таблица организаций'!AH454</f>
        <v>0</v>
      </c>
      <c r="AL465" s="49">
        <f>'Рейтинговая таблица организаций'!AI454</f>
        <v>0</v>
      </c>
      <c r="AM465" s="49" t="s">
        <v>271</v>
      </c>
      <c r="AN465" s="49">
        <f>'Рейтинговая таблица организаций'!AJ454</f>
        <v>0</v>
      </c>
      <c r="AO465" s="49">
        <f>'Рейтинговая таблица организаций'!AK454</f>
        <v>0</v>
      </c>
      <c r="AP465" s="49" t="s">
        <v>272</v>
      </c>
      <c r="AQ465" s="49">
        <f>'Рейтинговая таблица организаций'!AL454</f>
        <v>0</v>
      </c>
      <c r="AR465" s="49">
        <f>'Рейтинговая таблица организаций'!AM454</f>
        <v>0</v>
      </c>
      <c r="AS465" s="49" t="s">
        <v>273</v>
      </c>
      <c r="AT465" s="49">
        <f>'Рейтинговая таблица организаций'!AR454</f>
        <v>0</v>
      </c>
      <c r="AU465" s="49">
        <f>'Рейтинговая таблица организаций'!AS454</f>
        <v>0</v>
      </c>
      <c r="AV465" s="49" t="s">
        <v>274</v>
      </c>
      <c r="AW465" s="49">
        <f>'Рейтинговая таблица организаций'!AT454</f>
        <v>0</v>
      </c>
      <c r="AX465" s="49">
        <f>'Рейтинговая таблица организаций'!AU454</f>
        <v>0</v>
      </c>
      <c r="AY465" s="49" t="s">
        <v>275</v>
      </c>
      <c r="AZ465" s="49">
        <f>'Рейтинговая таблица организаций'!AV454</f>
        <v>0</v>
      </c>
      <c r="BA465" s="49">
        <f>'Рейтинговая таблица организаций'!AW454</f>
        <v>0</v>
      </c>
    </row>
    <row r="466" spans="1:53" ht="15.75" x14ac:dyDescent="0.25">
      <c r="A466" s="110">
        <f>Лист1!A454</f>
        <v>0</v>
      </c>
      <c r="B466" s="46">
        <f>'для bus.gov.ru'!B455</f>
        <v>0</v>
      </c>
      <c r="C466" s="46">
        <f>'для bus.gov.ru'!C455</f>
        <v>0</v>
      </c>
      <c r="D466" s="46">
        <f>'для bus.gov.ru'!D455</f>
        <v>0</v>
      </c>
      <c r="E466" s="46">
        <f>'для bus.gov.ru'!E455</f>
        <v>0</v>
      </c>
      <c r="F466" s="47" t="s">
        <v>264</v>
      </c>
      <c r="G466" s="48">
        <f>'Рейтинговая таблица организаций'!D455</f>
        <v>0</v>
      </c>
      <c r="H466" s="48">
        <f>'Рейтинговая таблица организаций'!E455</f>
        <v>0</v>
      </c>
      <c r="I466" s="47" t="s">
        <v>265</v>
      </c>
      <c r="J466" s="48">
        <f>'Рейтинговая таблица организаций'!F455</f>
        <v>0</v>
      </c>
      <c r="K466" s="48">
        <f>'Рейтинговая таблица организаций'!G455</f>
        <v>0</v>
      </c>
      <c r="L466" s="49" t="str">
        <f>IF('Рейтинговая таблица организаций'!H455&lt;1,"Отсутствуют или не функционируют дистанционные способы взаимодействия",(IF('Рейтинговая таблица организаций'!H455&lt;4,"В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6" s="49">
        <f>'Рейтинговая таблица организаций'!H455</f>
        <v>0</v>
      </c>
      <c r="N466" s="49">
        <f>IF('Рейтинговая таблица организаций'!H455&lt;1,0,(IF('Рейтинговая таблица организаций'!H455&lt;4,30,100)))</f>
        <v>0</v>
      </c>
      <c r="O466" s="49" t="s">
        <v>266</v>
      </c>
      <c r="P466" s="49">
        <f>'Рейтинговая таблица организаций'!I455</f>
        <v>0</v>
      </c>
      <c r="Q466" s="49">
        <f>'Рейтинговая таблица организаций'!J455</f>
        <v>0</v>
      </c>
      <c r="R466" s="49" t="s">
        <v>267</v>
      </c>
      <c r="S466" s="49">
        <f>'Рейтинговая таблица организаций'!K455</f>
        <v>0</v>
      </c>
      <c r="T466" s="49">
        <f>'Рейтинговая таблица организаций'!L455</f>
        <v>0</v>
      </c>
      <c r="U466" s="49" t="str">
        <f>IF('Рейтинговая таблица организаций'!Q455&lt;1,"Отсутствуют комфортные условия",(IF('Рейтинговая таблица организаций'!Q455&lt;5,"Количество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6" s="49">
        <f>'Рейтинговая таблица организаций'!Q455</f>
        <v>0</v>
      </c>
      <c r="W466" s="49">
        <f>IF('Рейтинговая таблица организаций'!Q455&lt;1,0,(IF('Рейтинговая таблица организаций'!Q455&lt;4,20,100)))</f>
        <v>0</v>
      </c>
      <c r="X466" s="49" t="s">
        <v>268</v>
      </c>
      <c r="Y466" s="49">
        <f>'Рейтинговая таблица организаций'!T455</f>
        <v>0</v>
      </c>
      <c r="Z466" s="49">
        <f>'Рейтинговая таблица организаций'!U455</f>
        <v>0</v>
      </c>
      <c r="AA466" s="49" t="str">
        <f>IF('Рейтинговая таблица организаций'!Z455&lt;1,"Отсутствуют условия доступности для инвалидов",(IF('Рейтинговая таблица организаций'!Z455&lt;5,"Количество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6" s="63">
        <f>'Рейтинговая таблица организаций'!Z455</f>
        <v>0</v>
      </c>
      <c r="AC466" s="49">
        <f>IF('Рейтинговая таблица организаций'!Z455&lt;1,0,(IF('Рейтинговая таблица организаций'!Z455&lt;5,20,100)))</f>
        <v>0</v>
      </c>
      <c r="AD466" s="49" t="str">
        <f>IF('Рейтинговая таблица организаций'!AA455&lt;1,"Отсутствуют условия доступности, позволяющие инвалидам получать услуги наравне с другими",(IF('Рейтинговая таблица организаций'!AA455&lt;5,"Количество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6" s="49">
        <f>'Рейтинговая таблица организаций'!AA455</f>
        <v>0</v>
      </c>
      <c r="AF466" s="49">
        <f>IF('Рейтинговая таблица организаций'!AA455&lt;1,0,(IF('Рейтинговая таблица организаций'!AA455&lt;5,20,100)))</f>
        <v>0</v>
      </c>
      <c r="AG466" s="49" t="s">
        <v>269</v>
      </c>
      <c r="AH466" s="49">
        <f>'Рейтинговая таблица организаций'!AB455</f>
        <v>0</v>
      </c>
      <c r="AI466" s="49">
        <f>'Рейтинговая таблица организаций'!AC455</f>
        <v>0</v>
      </c>
      <c r="AJ466" s="49" t="s">
        <v>270</v>
      </c>
      <c r="AK466" s="49">
        <f>'Рейтинговая таблица организаций'!AH455</f>
        <v>0</v>
      </c>
      <c r="AL466" s="49">
        <f>'Рейтинговая таблица организаций'!AI455</f>
        <v>0</v>
      </c>
      <c r="AM466" s="49" t="s">
        <v>271</v>
      </c>
      <c r="AN466" s="49">
        <f>'Рейтинговая таблица организаций'!AJ455</f>
        <v>0</v>
      </c>
      <c r="AO466" s="49">
        <f>'Рейтинговая таблица организаций'!AK455</f>
        <v>0</v>
      </c>
      <c r="AP466" s="49" t="s">
        <v>272</v>
      </c>
      <c r="AQ466" s="49">
        <f>'Рейтинговая таблица организаций'!AL455</f>
        <v>0</v>
      </c>
      <c r="AR466" s="49">
        <f>'Рейтинговая таблица организаций'!AM455</f>
        <v>0</v>
      </c>
      <c r="AS466" s="49" t="s">
        <v>273</v>
      </c>
      <c r="AT466" s="49">
        <f>'Рейтинговая таблица организаций'!AR455</f>
        <v>0</v>
      </c>
      <c r="AU466" s="49">
        <f>'Рейтинговая таблица организаций'!AS455</f>
        <v>0</v>
      </c>
      <c r="AV466" s="49" t="s">
        <v>274</v>
      </c>
      <c r="AW466" s="49">
        <f>'Рейтинговая таблица организаций'!AT455</f>
        <v>0</v>
      </c>
      <c r="AX466" s="49">
        <f>'Рейтинговая таблица организаций'!AU455</f>
        <v>0</v>
      </c>
      <c r="AY466" s="49" t="s">
        <v>275</v>
      </c>
      <c r="AZ466" s="49">
        <f>'Рейтинговая таблица организаций'!AV455</f>
        <v>0</v>
      </c>
      <c r="BA466" s="49">
        <f>'Рейтинговая таблица организаций'!AW455</f>
        <v>0</v>
      </c>
    </row>
    <row r="467" spans="1:53" ht="15.75" x14ac:dyDescent="0.25">
      <c r="A467" s="110">
        <f>Лист1!A455</f>
        <v>0</v>
      </c>
      <c r="B467" s="46">
        <f>'для bus.gov.ru'!B456</f>
        <v>0</v>
      </c>
      <c r="C467" s="46">
        <f>'для bus.gov.ru'!C456</f>
        <v>0</v>
      </c>
      <c r="D467" s="46">
        <f>'для bus.gov.ru'!D456</f>
        <v>0</v>
      </c>
      <c r="E467" s="46">
        <f>'для bus.gov.ru'!E456</f>
        <v>0</v>
      </c>
      <c r="F467" s="47" t="s">
        <v>264</v>
      </c>
      <c r="G467" s="48">
        <f>'Рейтинговая таблица организаций'!D456</f>
        <v>0</v>
      </c>
      <c r="H467" s="48">
        <f>'Рейтинговая таблица организаций'!E456</f>
        <v>0</v>
      </c>
      <c r="I467" s="47" t="s">
        <v>265</v>
      </c>
      <c r="J467" s="48">
        <f>'Рейтинговая таблица организаций'!F456</f>
        <v>0</v>
      </c>
      <c r="K467" s="48">
        <f>'Рейтинговая таблица организаций'!G456</f>
        <v>0</v>
      </c>
      <c r="L467" s="49" t="str">
        <f>IF('Рейтинговая таблица организаций'!H456&lt;1,"Отсутствуют или не функционируют дистанционные способы взаимодействия",(IF('Рейтинговая таблица организаций'!H456&lt;4,"В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7" s="49">
        <f>'Рейтинговая таблица организаций'!H456</f>
        <v>0</v>
      </c>
      <c r="N467" s="49">
        <f>IF('Рейтинговая таблица организаций'!H456&lt;1,0,(IF('Рейтинговая таблица организаций'!H456&lt;4,30,100)))</f>
        <v>0</v>
      </c>
      <c r="O467" s="49" t="s">
        <v>266</v>
      </c>
      <c r="P467" s="49">
        <f>'Рейтинговая таблица организаций'!I456</f>
        <v>0</v>
      </c>
      <c r="Q467" s="49">
        <f>'Рейтинговая таблица организаций'!J456</f>
        <v>0</v>
      </c>
      <c r="R467" s="49" t="s">
        <v>267</v>
      </c>
      <c r="S467" s="49">
        <f>'Рейтинговая таблица организаций'!K456</f>
        <v>0</v>
      </c>
      <c r="T467" s="49">
        <f>'Рейтинговая таблица организаций'!L456</f>
        <v>0</v>
      </c>
      <c r="U467" s="49" t="str">
        <f>IF('Рейтинговая таблица организаций'!Q456&lt;1,"Отсутствуют комфортные условия",(IF('Рейтинговая таблица организаций'!Q456&lt;5,"Количество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7" s="49">
        <f>'Рейтинговая таблица организаций'!Q456</f>
        <v>0</v>
      </c>
      <c r="W467" s="49">
        <f>IF('Рейтинговая таблица организаций'!Q456&lt;1,0,(IF('Рейтинговая таблица организаций'!Q456&lt;4,20,100)))</f>
        <v>0</v>
      </c>
      <c r="X467" s="49" t="s">
        <v>268</v>
      </c>
      <c r="Y467" s="49">
        <f>'Рейтинговая таблица организаций'!T456</f>
        <v>0</v>
      </c>
      <c r="Z467" s="49">
        <f>'Рейтинговая таблица организаций'!U456</f>
        <v>0</v>
      </c>
      <c r="AA467" s="49" t="str">
        <f>IF('Рейтинговая таблица организаций'!Z456&lt;1,"Отсутствуют условия доступности для инвалидов",(IF('Рейтинговая таблица организаций'!Z456&lt;5,"Количество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7" s="63">
        <f>'Рейтинговая таблица организаций'!Z456</f>
        <v>0</v>
      </c>
      <c r="AC467" s="49">
        <f>IF('Рейтинговая таблица организаций'!Z456&lt;1,0,(IF('Рейтинговая таблица организаций'!Z456&lt;5,20,100)))</f>
        <v>0</v>
      </c>
      <c r="AD467" s="49" t="str">
        <f>IF('Рейтинговая таблица организаций'!AA456&lt;1,"Отсутствуют условия доступности, позволяющие инвалидам получать услуги наравне с другими",(IF('Рейтинговая таблица организаций'!AA456&lt;5,"Количество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7" s="49">
        <f>'Рейтинговая таблица организаций'!AA456</f>
        <v>0</v>
      </c>
      <c r="AF467" s="49">
        <f>IF('Рейтинговая таблица организаций'!AA456&lt;1,0,(IF('Рейтинговая таблица организаций'!AA456&lt;5,20,100)))</f>
        <v>0</v>
      </c>
      <c r="AG467" s="49" t="s">
        <v>269</v>
      </c>
      <c r="AH467" s="49">
        <f>'Рейтинговая таблица организаций'!AB456</f>
        <v>0</v>
      </c>
      <c r="AI467" s="49">
        <f>'Рейтинговая таблица организаций'!AC456</f>
        <v>0</v>
      </c>
      <c r="AJ467" s="49" t="s">
        <v>270</v>
      </c>
      <c r="AK467" s="49">
        <f>'Рейтинговая таблица организаций'!AH456</f>
        <v>0</v>
      </c>
      <c r="AL467" s="49">
        <f>'Рейтинговая таблица организаций'!AI456</f>
        <v>0</v>
      </c>
      <c r="AM467" s="49" t="s">
        <v>271</v>
      </c>
      <c r="AN467" s="49">
        <f>'Рейтинговая таблица организаций'!AJ456</f>
        <v>0</v>
      </c>
      <c r="AO467" s="49">
        <f>'Рейтинговая таблица организаций'!AK456</f>
        <v>0</v>
      </c>
      <c r="AP467" s="49" t="s">
        <v>272</v>
      </c>
      <c r="AQ467" s="49">
        <f>'Рейтинговая таблица организаций'!AL456</f>
        <v>0</v>
      </c>
      <c r="AR467" s="49">
        <f>'Рейтинговая таблица организаций'!AM456</f>
        <v>0</v>
      </c>
      <c r="AS467" s="49" t="s">
        <v>273</v>
      </c>
      <c r="AT467" s="49">
        <f>'Рейтинговая таблица организаций'!AR456</f>
        <v>0</v>
      </c>
      <c r="AU467" s="49">
        <f>'Рейтинговая таблица организаций'!AS456</f>
        <v>0</v>
      </c>
      <c r="AV467" s="49" t="s">
        <v>274</v>
      </c>
      <c r="AW467" s="49">
        <f>'Рейтинговая таблица организаций'!AT456</f>
        <v>0</v>
      </c>
      <c r="AX467" s="49">
        <f>'Рейтинговая таблица организаций'!AU456</f>
        <v>0</v>
      </c>
      <c r="AY467" s="49" t="s">
        <v>275</v>
      </c>
      <c r="AZ467" s="49">
        <f>'Рейтинговая таблица организаций'!AV456</f>
        <v>0</v>
      </c>
      <c r="BA467" s="49">
        <f>'Рейтинговая таблица организаций'!AW456</f>
        <v>0</v>
      </c>
    </row>
    <row r="468" spans="1:53" ht="15.75" x14ac:dyDescent="0.25">
      <c r="A468" s="110">
        <f>Лист1!A456</f>
        <v>0</v>
      </c>
      <c r="B468" s="46">
        <f>'для bus.gov.ru'!B457</f>
        <v>0</v>
      </c>
      <c r="C468" s="46">
        <f>'для bus.gov.ru'!C457</f>
        <v>0</v>
      </c>
      <c r="D468" s="46">
        <f>'для bus.gov.ru'!D457</f>
        <v>0</v>
      </c>
      <c r="E468" s="46">
        <f>'для bus.gov.ru'!E457</f>
        <v>0</v>
      </c>
      <c r="F468" s="47" t="s">
        <v>264</v>
      </c>
      <c r="G468" s="48">
        <f>'Рейтинговая таблица организаций'!D457</f>
        <v>0</v>
      </c>
      <c r="H468" s="48">
        <f>'Рейтинговая таблица организаций'!E457</f>
        <v>0</v>
      </c>
      <c r="I468" s="47" t="s">
        <v>265</v>
      </c>
      <c r="J468" s="48">
        <f>'Рейтинговая таблица организаций'!F457</f>
        <v>0</v>
      </c>
      <c r="K468" s="48">
        <f>'Рейтинговая таблица организаций'!G457</f>
        <v>0</v>
      </c>
      <c r="L468" s="49" t="str">
        <f>IF('Рейтинговая таблица организаций'!H457&lt;1,"Отсутствуют или не функционируют дистанционные способы взаимодействия",(IF('Рейтинговая таблица организаций'!H457&lt;4,"В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8" s="49">
        <f>'Рейтинговая таблица организаций'!H457</f>
        <v>0</v>
      </c>
      <c r="N468" s="49">
        <f>IF('Рейтинговая таблица организаций'!H457&lt;1,0,(IF('Рейтинговая таблица организаций'!H457&lt;4,30,100)))</f>
        <v>0</v>
      </c>
      <c r="O468" s="49" t="s">
        <v>266</v>
      </c>
      <c r="P468" s="49">
        <f>'Рейтинговая таблица организаций'!I457</f>
        <v>0</v>
      </c>
      <c r="Q468" s="49">
        <f>'Рейтинговая таблица организаций'!J457</f>
        <v>0</v>
      </c>
      <c r="R468" s="49" t="s">
        <v>267</v>
      </c>
      <c r="S468" s="49">
        <f>'Рейтинговая таблица организаций'!K457</f>
        <v>0</v>
      </c>
      <c r="T468" s="49">
        <f>'Рейтинговая таблица организаций'!L457</f>
        <v>0</v>
      </c>
      <c r="U468" s="49" t="str">
        <f>IF('Рейтинговая таблица организаций'!Q457&lt;1,"Отсутствуют комфортные условия",(IF('Рейтинговая таблица организаций'!Q457&lt;5,"Количество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8" s="49">
        <f>'Рейтинговая таблица организаций'!Q457</f>
        <v>0</v>
      </c>
      <c r="W468" s="49">
        <f>IF('Рейтинговая таблица организаций'!Q457&lt;1,0,(IF('Рейтинговая таблица организаций'!Q457&lt;4,20,100)))</f>
        <v>0</v>
      </c>
      <c r="X468" s="49" t="s">
        <v>268</v>
      </c>
      <c r="Y468" s="49">
        <f>'Рейтинговая таблица организаций'!T457</f>
        <v>0</v>
      </c>
      <c r="Z468" s="49">
        <f>'Рейтинговая таблица организаций'!U457</f>
        <v>0</v>
      </c>
      <c r="AA468" s="49" t="str">
        <f>IF('Рейтинговая таблица организаций'!Z457&lt;1,"Отсутствуют условия доступности для инвалидов",(IF('Рейтинговая таблица организаций'!Z457&lt;5,"Количество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8" s="63">
        <f>'Рейтинговая таблица организаций'!Z457</f>
        <v>0</v>
      </c>
      <c r="AC468" s="49">
        <f>IF('Рейтинговая таблица организаций'!Z457&lt;1,0,(IF('Рейтинговая таблица организаций'!Z457&lt;5,20,100)))</f>
        <v>0</v>
      </c>
      <c r="AD468" s="49" t="str">
        <f>IF('Рейтинговая таблица организаций'!AA457&lt;1,"Отсутствуют условия доступности, позволяющие инвалидам получать услуги наравне с другими",(IF('Рейтинговая таблица организаций'!AA457&lt;5,"Количество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8" s="49">
        <f>'Рейтинговая таблица организаций'!AA457</f>
        <v>0</v>
      </c>
      <c r="AF468" s="49">
        <f>IF('Рейтинговая таблица организаций'!AA457&lt;1,0,(IF('Рейтинговая таблица организаций'!AA457&lt;5,20,100)))</f>
        <v>0</v>
      </c>
      <c r="AG468" s="49" t="s">
        <v>269</v>
      </c>
      <c r="AH468" s="49">
        <f>'Рейтинговая таблица организаций'!AB457</f>
        <v>0</v>
      </c>
      <c r="AI468" s="49">
        <f>'Рейтинговая таблица организаций'!AC457</f>
        <v>0</v>
      </c>
      <c r="AJ468" s="49" t="s">
        <v>270</v>
      </c>
      <c r="AK468" s="49">
        <f>'Рейтинговая таблица организаций'!AH457</f>
        <v>0</v>
      </c>
      <c r="AL468" s="49">
        <f>'Рейтинговая таблица организаций'!AI457</f>
        <v>0</v>
      </c>
      <c r="AM468" s="49" t="s">
        <v>271</v>
      </c>
      <c r="AN468" s="49">
        <f>'Рейтинговая таблица организаций'!AJ457</f>
        <v>0</v>
      </c>
      <c r="AO468" s="49">
        <f>'Рейтинговая таблица организаций'!AK457</f>
        <v>0</v>
      </c>
      <c r="AP468" s="49" t="s">
        <v>272</v>
      </c>
      <c r="AQ468" s="49">
        <f>'Рейтинговая таблица организаций'!AL457</f>
        <v>0</v>
      </c>
      <c r="AR468" s="49">
        <f>'Рейтинговая таблица организаций'!AM457</f>
        <v>0</v>
      </c>
      <c r="AS468" s="49" t="s">
        <v>273</v>
      </c>
      <c r="AT468" s="49">
        <f>'Рейтинговая таблица организаций'!AR457</f>
        <v>0</v>
      </c>
      <c r="AU468" s="49">
        <f>'Рейтинговая таблица организаций'!AS457</f>
        <v>0</v>
      </c>
      <c r="AV468" s="49" t="s">
        <v>274</v>
      </c>
      <c r="AW468" s="49">
        <f>'Рейтинговая таблица организаций'!AT457</f>
        <v>0</v>
      </c>
      <c r="AX468" s="49">
        <f>'Рейтинговая таблица организаций'!AU457</f>
        <v>0</v>
      </c>
      <c r="AY468" s="49" t="s">
        <v>275</v>
      </c>
      <c r="AZ468" s="49">
        <f>'Рейтинговая таблица организаций'!AV457</f>
        <v>0</v>
      </c>
      <c r="BA468" s="49">
        <f>'Рейтинговая таблица организаций'!AW457</f>
        <v>0</v>
      </c>
    </row>
    <row r="469" spans="1:53" ht="15.75" x14ac:dyDescent="0.25">
      <c r="A469" s="110">
        <f>Лист1!A457</f>
        <v>0</v>
      </c>
      <c r="B469" s="46">
        <f>'для bus.gov.ru'!B458</f>
        <v>0</v>
      </c>
      <c r="C469" s="46">
        <f>'для bus.gov.ru'!C458</f>
        <v>0</v>
      </c>
      <c r="D469" s="46">
        <f>'для bus.gov.ru'!D458</f>
        <v>0</v>
      </c>
      <c r="E469" s="46">
        <f>'для bus.gov.ru'!E458</f>
        <v>0</v>
      </c>
      <c r="F469" s="47" t="s">
        <v>264</v>
      </c>
      <c r="G469" s="48">
        <f>'Рейтинговая таблица организаций'!D458</f>
        <v>0</v>
      </c>
      <c r="H469" s="48">
        <f>'Рейтинговая таблица организаций'!E458</f>
        <v>0</v>
      </c>
      <c r="I469" s="47" t="s">
        <v>265</v>
      </c>
      <c r="J469" s="48">
        <f>'Рейтинговая таблица организаций'!F458</f>
        <v>0</v>
      </c>
      <c r="K469" s="48">
        <f>'Рейтинговая таблица организаций'!G458</f>
        <v>0</v>
      </c>
      <c r="L469" s="49" t="str">
        <f>IF('Рейтинговая таблица организаций'!H458&lt;1,"Отсутствуют или не функционируют дистанционные способы взаимодействия",(IF('Рейтинговая таблица организаций'!H458&lt;4,"В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69" s="49">
        <f>'Рейтинговая таблица организаций'!H458</f>
        <v>0</v>
      </c>
      <c r="N469" s="49">
        <f>IF('Рейтинговая таблица организаций'!H458&lt;1,0,(IF('Рейтинговая таблица организаций'!H458&lt;4,30,100)))</f>
        <v>0</v>
      </c>
      <c r="O469" s="49" t="s">
        <v>266</v>
      </c>
      <c r="P469" s="49">
        <f>'Рейтинговая таблица организаций'!I458</f>
        <v>0</v>
      </c>
      <c r="Q469" s="49">
        <f>'Рейтинговая таблица организаций'!J458</f>
        <v>0</v>
      </c>
      <c r="R469" s="49" t="s">
        <v>267</v>
      </c>
      <c r="S469" s="49">
        <f>'Рейтинговая таблица организаций'!K458</f>
        <v>0</v>
      </c>
      <c r="T469" s="49">
        <f>'Рейтинговая таблица организаций'!L458</f>
        <v>0</v>
      </c>
      <c r="U469" s="49" t="str">
        <f>IF('Рейтинговая таблица организаций'!Q458&lt;1,"Отсутствуют комфортные условия",(IF('Рейтинговая таблица организаций'!Q458&lt;5,"Количество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69" s="49">
        <f>'Рейтинговая таблица организаций'!Q458</f>
        <v>0</v>
      </c>
      <c r="W469" s="49">
        <f>IF('Рейтинговая таблица организаций'!Q458&lt;1,0,(IF('Рейтинговая таблица организаций'!Q458&lt;4,20,100)))</f>
        <v>0</v>
      </c>
      <c r="X469" s="49" t="s">
        <v>268</v>
      </c>
      <c r="Y469" s="49">
        <f>'Рейтинговая таблица организаций'!T458</f>
        <v>0</v>
      </c>
      <c r="Z469" s="49">
        <f>'Рейтинговая таблица организаций'!U458</f>
        <v>0</v>
      </c>
      <c r="AA469" s="49" t="str">
        <f>IF('Рейтинговая таблица организаций'!Z458&lt;1,"Отсутствуют условия доступности для инвалидов",(IF('Рейтинговая таблица организаций'!Z458&lt;5,"Количество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69" s="63">
        <f>'Рейтинговая таблица организаций'!Z458</f>
        <v>0</v>
      </c>
      <c r="AC469" s="49">
        <f>IF('Рейтинговая таблица организаций'!Z458&lt;1,0,(IF('Рейтинговая таблица организаций'!Z458&lt;5,20,100)))</f>
        <v>0</v>
      </c>
      <c r="AD469" s="49" t="str">
        <f>IF('Рейтинговая таблица организаций'!AA458&lt;1,"Отсутствуют условия доступности, позволяющие инвалидам получать услуги наравне с другими",(IF('Рейтинговая таблица организаций'!AA458&lt;5,"Количество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69" s="49">
        <f>'Рейтинговая таблица организаций'!AA458</f>
        <v>0</v>
      </c>
      <c r="AF469" s="49">
        <f>IF('Рейтинговая таблица организаций'!AA458&lt;1,0,(IF('Рейтинговая таблица организаций'!AA458&lt;5,20,100)))</f>
        <v>0</v>
      </c>
      <c r="AG469" s="49" t="s">
        <v>269</v>
      </c>
      <c r="AH469" s="49">
        <f>'Рейтинговая таблица организаций'!AB458</f>
        <v>0</v>
      </c>
      <c r="AI469" s="49">
        <f>'Рейтинговая таблица организаций'!AC458</f>
        <v>0</v>
      </c>
      <c r="AJ469" s="49" t="s">
        <v>270</v>
      </c>
      <c r="AK469" s="49">
        <f>'Рейтинговая таблица организаций'!AH458</f>
        <v>0</v>
      </c>
      <c r="AL469" s="49">
        <f>'Рейтинговая таблица организаций'!AI458</f>
        <v>0</v>
      </c>
      <c r="AM469" s="49" t="s">
        <v>271</v>
      </c>
      <c r="AN469" s="49">
        <f>'Рейтинговая таблица организаций'!AJ458</f>
        <v>0</v>
      </c>
      <c r="AO469" s="49">
        <f>'Рейтинговая таблица организаций'!AK458</f>
        <v>0</v>
      </c>
      <c r="AP469" s="49" t="s">
        <v>272</v>
      </c>
      <c r="AQ469" s="49">
        <f>'Рейтинговая таблица организаций'!AL458</f>
        <v>0</v>
      </c>
      <c r="AR469" s="49">
        <f>'Рейтинговая таблица организаций'!AM458</f>
        <v>0</v>
      </c>
      <c r="AS469" s="49" t="s">
        <v>273</v>
      </c>
      <c r="AT469" s="49">
        <f>'Рейтинговая таблица организаций'!AR458</f>
        <v>0</v>
      </c>
      <c r="AU469" s="49">
        <f>'Рейтинговая таблица организаций'!AS458</f>
        <v>0</v>
      </c>
      <c r="AV469" s="49" t="s">
        <v>274</v>
      </c>
      <c r="AW469" s="49">
        <f>'Рейтинговая таблица организаций'!AT458</f>
        <v>0</v>
      </c>
      <c r="AX469" s="49">
        <f>'Рейтинговая таблица организаций'!AU458</f>
        <v>0</v>
      </c>
      <c r="AY469" s="49" t="s">
        <v>275</v>
      </c>
      <c r="AZ469" s="49">
        <f>'Рейтинговая таблица организаций'!AV458</f>
        <v>0</v>
      </c>
      <c r="BA469" s="49">
        <f>'Рейтинговая таблица организаций'!AW458</f>
        <v>0</v>
      </c>
    </row>
    <row r="470" spans="1:53" ht="15.75" x14ac:dyDescent="0.25">
      <c r="A470" s="110">
        <f>Лист1!A458</f>
        <v>0</v>
      </c>
      <c r="B470" s="46">
        <f>'для bus.gov.ru'!B459</f>
        <v>0</v>
      </c>
      <c r="C470" s="46">
        <f>'для bus.gov.ru'!C459</f>
        <v>0</v>
      </c>
      <c r="D470" s="46">
        <f>'для bus.gov.ru'!D459</f>
        <v>0</v>
      </c>
      <c r="E470" s="46">
        <f>'для bus.gov.ru'!E459</f>
        <v>0</v>
      </c>
      <c r="F470" s="47" t="s">
        <v>264</v>
      </c>
      <c r="G470" s="48">
        <f>'Рейтинговая таблица организаций'!D459</f>
        <v>0</v>
      </c>
      <c r="H470" s="48">
        <f>'Рейтинговая таблица организаций'!E459</f>
        <v>0</v>
      </c>
      <c r="I470" s="47" t="s">
        <v>265</v>
      </c>
      <c r="J470" s="48">
        <f>'Рейтинговая таблица организаций'!F459</f>
        <v>0</v>
      </c>
      <c r="K470" s="48">
        <f>'Рейтинговая таблица организаций'!G459</f>
        <v>0</v>
      </c>
      <c r="L470" s="49" t="str">
        <f>IF('Рейтинговая таблица организаций'!H459&lt;1,"Отсутствуют или не функционируют дистанционные способы взаимодействия",(IF('Рейтинговая таблица организаций'!H459&lt;4,"В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0" s="49">
        <f>'Рейтинговая таблица организаций'!H459</f>
        <v>0</v>
      </c>
      <c r="N470" s="49">
        <f>IF('Рейтинговая таблица организаций'!H459&lt;1,0,(IF('Рейтинговая таблица организаций'!H459&lt;4,30,100)))</f>
        <v>0</v>
      </c>
      <c r="O470" s="49" t="s">
        <v>266</v>
      </c>
      <c r="P470" s="49">
        <f>'Рейтинговая таблица организаций'!I459</f>
        <v>0</v>
      </c>
      <c r="Q470" s="49">
        <f>'Рейтинговая таблица организаций'!J459</f>
        <v>0</v>
      </c>
      <c r="R470" s="49" t="s">
        <v>267</v>
      </c>
      <c r="S470" s="49">
        <f>'Рейтинговая таблица организаций'!K459</f>
        <v>0</v>
      </c>
      <c r="T470" s="49">
        <f>'Рейтинговая таблица организаций'!L459</f>
        <v>0</v>
      </c>
      <c r="U470" s="49" t="str">
        <f>IF('Рейтинговая таблица организаций'!Q459&lt;1,"Отсутствуют комфортные условия",(IF('Рейтинговая таблица организаций'!Q459&lt;5,"Количество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0" s="49">
        <f>'Рейтинговая таблица организаций'!Q459</f>
        <v>0</v>
      </c>
      <c r="W470" s="49">
        <f>IF('Рейтинговая таблица организаций'!Q459&lt;1,0,(IF('Рейтинговая таблица организаций'!Q459&lt;4,20,100)))</f>
        <v>0</v>
      </c>
      <c r="X470" s="49" t="s">
        <v>268</v>
      </c>
      <c r="Y470" s="49">
        <f>'Рейтинговая таблица организаций'!T459</f>
        <v>0</v>
      </c>
      <c r="Z470" s="49">
        <f>'Рейтинговая таблица организаций'!U459</f>
        <v>0</v>
      </c>
      <c r="AA470" s="49" t="str">
        <f>IF('Рейтинговая таблица организаций'!Z459&lt;1,"Отсутствуют условия доступности для инвалидов",(IF('Рейтинговая таблица организаций'!Z459&lt;5,"Количество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0" s="63">
        <f>'Рейтинговая таблица организаций'!Z459</f>
        <v>0</v>
      </c>
      <c r="AC470" s="49">
        <f>IF('Рейтинговая таблица организаций'!Z459&lt;1,0,(IF('Рейтинговая таблица организаций'!Z459&lt;5,20,100)))</f>
        <v>0</v>
      </c>
      <c r="AD470" s="49" t="str">
        <f>IF('Рейтинговая таблица организаций'!AA459&lt;1,"Отсутствуют условия доступности, позволяющие инвалидам получать услуги наравне с другими",(IF('Рейтинговая таблица организаций'!AA459&lt;5,"Количество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0" s="49">
        <f>'Рейтинговая таблица организаций'!AA459</f>
        <v>0</v>
      </c>
      <c r="AF470" s="49">
        <f>IF('Рейтинговая таблица организаций'!AA459&lt;1,0,(IF('Рейтинговая таблица организаций'!AA459&lt;5,20,100)))</f>
        <v>0</v>
      </c>
      <c r="AG470" s="49" t="s">
        <v>269</v>
      </c>
      <c r="AH470" s="49">
        <f>'Рейтинговая таблица организаций'!AB459</f>
        <v>0</v>
      </c>
      <c r="AI470" s="49">
        <f>'Рейтинговая таблица организаций'!AC459</f>
        <v>0</v>
      </c>
      <c r="AJ470" s="49" t="s">
        <v>270</v>
      </c>
      <c r="AK470" s="49">
        <f>'Рейтинговая таблица организаций'!AH459</f>
        <v>0</v>
      </c>
      <c r="AL470" s="49">
        <f>'Рейтинговая таблица организаций'!AI459</f>
        <v>0</v>
      </c>
      <c r="AM470" s="49" t="s">
        <v>271</v>
      </c>
      <c r="AN470" s="49">
        <f>'Рейтинговая таблица организаций'!AJ459</f>
        <v>0</v>
      </c>
      <c r="AO470" s="49">
        <f>'Рейтинговая таблица организаций'!AK459</f>
        <v>0</v>
      </c>
      <c r="AP470" s="49" t="s">
        <v>272</v>
      </c>
      <c r="AQ470" s="49">
        <f>'Рейтинговая таблица организаций'!AL459</f>
        <v>0</v>
      </c>
      <c r="AR470" s="49">
        <f>'Рейтинговая таблица организаций'!AM459</f>
        <v>0</v>
      </c>
      <c r="AS470" s="49" t="s">
        <v>273</v>
      </c>
      <c r="AT470" s="49">
        <f>'Рейтинговая таблица организаций'!AR459</f>
        <v>0</v>
      </c>
      <c r="AU470" s="49">
        <f>'Рейтинговая таблица организаций'!AS459</f>
        <v>0</v>
      </c>
      <c r="AV470" s="49" t="s">
        <v>274</v>
      </c>
      <c r="AW470" s="49">
        <f>'Рейтинговая таблица организаций'!AT459</f>
        <v>0</v>
      </c>
      <c r="AX470" s="49">
        <f>'Рейтинговая таблица организаций'!AU459</f>
        <v>0</v>
      </c>
      <c r="AY470" s="49" t="s">
        <v>275</v>
      </c>
      <c r="AZ470" s="49">
        <f>'Рейтинговая таблица организаций'!AV459</f>
        <v>0</v>
      </c>
      <c r="BA470" s="49">
        <f>'Рейтинговая таблица организаций'!AW459</f>
        <v>0</v>
      </c>
    </row>
    <row r="471" spans="1:53" ht="15.75" x14ac:dyDescent="0.25">
      <c r="A471" s="110">
        <f>Лист1!A459</f>
        <v>0</v>
      </c>
      <c r="B471" s="46">
        <f>'для bus.gov.ru'!B460</f>
        <v>0</v>
      </c>
      <c r="C471" s="46">
        <f>'для bus.gov.ru'!C460</f>
        <v>0</v>
      </c>
      <c r="D471" s="46">
        <f>'для bus.gov.ru'!D460</f>
        <v>0</v>
      </c>
      <c r="E471" s="46">
        <f>'для bus.gov.ru'!E460</f>
        <v>0</v>
      </c>
      <c r="F471" s="47" t="s">
        <v>264</v>
      </c>
      <c r="G471" s="48">
        <f>'Рейтинговая таблица организаций'!D460</f>
        <v>0</v>
      </c>
      <c r="H471" s="48">
        <f>'Рейтинговая таблица организаций'!E460</f>
        <v>0</v>
      </c>
      <c r="I471" s="47" t="s">
        <v>265</v>
      </c>
      <c r="J471" s="48">
        <f>'Рейтинговая таблица организаций'!F460</f>
        <v>0</v>
      </c>
      <c r="K471" s="48">
        <f>'Рейтинговая таблица организаций'!G460</f>
        <v>0</v>
      </c>
      <c r="L471" s="49" t="str">
        <f>IF('Рейтинговая таблица организаций'!H460&lt;1,"Отсутствуют или не функционируют дистанционные способы взаимодействия",(IF('Рейтинговая таблица организаций'!H460&lt;4,"В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1" s="49">
        <f>'Рейтинговая таблица организаций'!H460</f>
        <v>0</v>
      </c>
      <c r="N471" s="49">
        <f>IF('Рейтинговая таблица организаций'!H460&lt;1,0,(IF('Рейтинговая таблица организаций'!H460&lt;4,30,100)))</f>
        <v>0</v>
      </c>
      <c r="O471" s="49" t="s">
        <v>266</v>
      </c>
      <c r="P471" s="49">
        <f>'Рейтинговая таблица организаций'!I460</f>
        <v>0</v>
      </c>
      <c r="Q471" s="49">
        <f>'Рейтинговая таблица организаций'!J460</f>
        <v>0</v>
      </c>
      <c r="R471" s="49" t="s">
        <v>267</v>
      </c>
      <c r="S471" s="49">
        <f>'Рейтинговая таблица организаций'!K460</f>
        <v>0</v>
      </c>
      <c r="T471" s="49">
        <f>'Рейтинговая таблица организаций'!L460</f>
        <v>0</v>
      </c>
      <c r="U471" s="49" t="str">
        <f>IF('Рейтинговая таблица организаций'!Q460&lt;1,"Отсутствуют комфортные условия",(IF('Рейтинговая таблица организаций'!Q460&lt;5,"Количество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1" s="49">
        <f>'Рейтинговая таблица организаций'!Q460</f>
        <v>0</v>
      </c>
      <c r="W471" s="49">
        <f>IF('Рейтинговая таблица организаций'!Q460&lt;1,0,(IF('Рейтинговая таблица организаций'!Q460&lt;4,20,100)))</f>
        <v>0</v>
      </c>
      <c r="X471" s="49" t="s">
        <v>268</v>
      </c>
      <c r="Y471" s="49">
        <f>'Рейтинговая таблица организаций'!T460</f>
        <v>0</v>
      </c>
      <c r="Z471" s="49">
        <f>'Рейтинговая таблица организаций'!U460</f>
        <v>0</v>
      </c>
      <c r="AA471" s="49" t="str">
        <f>IF('Рейтинговая таблица организаций'!Z460&lt;1,"Отсутствуют условия доступности для инвалидов",(IF('Рейтинговая таблица организаций'!Z460&lt;5,"Количество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1" s="63">
        <f>'Рейтинговая таблица организаций'!Z460</f>
        <v>0</v>
      </c>
      <c r="AC471" s="49">
        <f>IF('Рейтинговая таблица организаций'!Z460&lt;1,0,(IF('Рейтинговая таблица организаций'!Z460&lt;5,20,100)))</f>
        <v>0</v>
      </c>
      <c r="AD471" s="49" t="str">
        <f>IF('Рейтинговая таблица организаций'!AA460&lt;1,"Отсутствуют условия доступности, позволяющие инвалидам получать услуги наравне с другими",(IF('Рейтинговая таблица организаций'!AA460&lt;5,"Количество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1" s="49">
        <f>'Рейтинговая таблица организаций'!AA460</f>
        <v>0</v>
      </c>
      <c r="AF471" s="49">
        <f>IF('Рейтинговая таблица организаций'!AA460&lt;1,0,(IF('Рейтинговая таблица организаций'!AA460&lt;5,20,100)))</f>
        <v>0</v>
      </c>
      <c r="AG471" s="49" t="s">
        <v>269</v>
      </c>
      <c r="AH471" s="49">
        <f>'Рейтинговая таблица организаций'!AB460</f>
        <v>0</v>
      </c>
      <c r="AI471" s="49">
        <f>'Рейтинговая таблица организаций'!AC460</f>
        <v>0</v>
      </c>
      <c r="AJ471" s="49" t="s">
        <v>270</v>
      </c>
      <c r="AK471" s="49">
        <f>'Рейтинговая таблица организаций'!AH460</f>
        <v>0</v>
      </c>
      <c r="AL471" s="49">
        <f>'Рейтинговая таблица организаций'!AI460</f>
        <v>0</v>
      </c>
      <c r="AM471" s="49" t="s">
        <v>271</v>
      </c>
      <c r="AN471" s="49">
        <f>'Рейтинговая таблица организаций'!AJ460</f>
        <v>0</v>
      </c>
      <c r="AO471" s="49">
        <f>'Рейтинговая таблица организаций'!AK460</f>
        <v>0</v>
      </c>
      <c r="AP471" s="49" t="s">
        <v>272</v>
      </c>
      <c r="AQ471" s="49">
        <f>'Рейтинговая таблица организаций'!AL460</f>
        <v>0</v>
      </c>
      <c r="AR471" s="49">
        <f>'Рейтинговая таблица организаций'!AM460</f>
        <v>0</v>
      </c>
      <c r="AS471" s="49" t="s">
        <v>273</v>
      </c>
      <c r="AT471" s="49">
        <f>'Рейтинговая таблица организаций'!AR460</f>
        <v>0</v>
      </c>
      <c r="AU471" s="49">
        <f>'Рейтинговая таблица организаций'!AS460</f>
        <v>0</v>
      </c>
      <c r="AV471" s="49" t="s">
        <v>274</v>
      </c>
      <c r="AW471" s="49">
        <f>'Рейтинговая таблица организаций'!AT460</f>
        <v>0</v>
      </c>
      <c r="AX471" s="49">
        <f>'Рейтинговая таблица организаций'!AU460</f>
        <v>0</v>
      </c>
      <c r="AY471" s="49" t="s">
        <v>275</v>
      </c>
      <c r="AZ471" s="49">
        <f>'Рейтинговая таблица организаций'!AV460</f>
        <v>0</v>
      </c>
      <c r="BA471" s="49">
        <f>'Рейтинговая таблица организаций'!AW460</f>
        <v>0</v>
      </c>
    </row>
    <row r="472" spans="1:53" ht="15.75" x14ac:dyDescent="0.25">
      <c r="A472" s="110">
        <f>Лист1!A460</f>
        <v>0</v>
      </c>
      <c r="B472" s="46">
        <f>'для bus.gov.ru'!B461</f>
        <v>0</v>
      </c>
      <c r="C472" s="46">
        <f>'для bus.gov.ru'!C461</f>
        <v>0</v>
      </c>
      <c r="D472" s="46">
        <f>'для bus.gov.ru'!D461</f>
        <v>0</v>
      </c>
      <c r="E472" s="46">
        <f>'для bus.gov.ru'!E461</f>
        <v>0</v>
      </c>
      <c r="F472" s="47" t="s">
        <v>264</v>
      </c>
      <c r="G472" s="48">
        <f>'Рейтинговая таблица организаций'!D461</f>
        <v>0</v>
      </c>
      <c r="H472" s="48">
        <f>'Рейтинговая таблица организаций'!E461</f>
        <v>0</v>
      </c>
      <c r="I472" s="47" t="s">
        <v>265</v>
      </c>
      <c r="J472" s="48">
        <f>'Рейтинговая таблица организаций'!F461</f>
        <v>0</v>
      </c>
      <c r="K472" s="48">
        <f>'Рейтинговая таблица организаций'!G461</f>
        <v>0</v>
      </c>
      <c r="L472" s="49" t="str">
        <f>IF('Рейтинговая таблица организаций'!H461&lt;1,"Отсутствуют или не функционируют дистанционные способы взаимодействия",(IF('Рейтинговая таблица организаций'!H461&lt;4,"В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2" s="49">
        <f>'Рейтинговая таблица организаций'!H461</f>
        <v>0</v>
      </c>
      <c r="N472" s="49">
        <f>IF('Рейтинговая таблица организаций'!H461&lt;1,0,(IF('Рейтинговая таблица организаций'!H461&lt;4,30,100)))</f>
        <v>0</v>
      </c>
      <c r="O472" s="49" t="s">
        <v>266</v>
      </c>
      <c r="P472" s="49">
        <f>'Рейтинговая таблица организаций'!I461</f>
        <v>0</v>
      </c>
      <c r="Q472" s="49">
        <f>'Рейтинговая таблица организаций'!J461</f>
        <v>0</v>
      </c>
      <c r="R472" s="49" t="s">
        <v>267</v>
      </c>
      <c r="S472" s="49">
        <f>'Рейтинговая таблица организаций'!K461</f>
        <v>0</v>
      </c>
      <c r="T472" s="49">
        <f>'Рейтинговая таблица организаций'!L461</f>
        <v>0</v>
      </c>
      <c r="U472" s="49" t="str">
        <f>IF('Рейтинговая таблица организаций'!Q461&lt;1,"Отсутствуют комфортные условия",(IF('Рейтинговая таблица организаций'!Q461&lt;5,"Количество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2" s="49">
        <f>'Рейтинговая таблица организаций'!Q461</f>
        <v>0</v>
      </c>
      <c r="W472" s="49">
        <f>IF('Рейтинговая таблица организаций'!Q461&lt;1,0,(IF('Рейтинговая таблица организаций'!Q461&lt;4,20,100)))</f>
        <v>0</v>
      </c>
      <c r="X472" s="49" t="s">
        <v>268</v>
      </c>
      <c r="Y472" s="49">
        <f>'Рейтинговая таблица организаций'!T461</f>
        <v>0</v>
      </c>
      <c r="Z472" s="49">
        <f>'Рейтинговая таблица организаций'!U461</f>
        <v>0</v>
      </c>
      <c r="AA472" s="49" t="str">
        <f>IF('Рейтинговая таблица организаций'!Z461&lt;1,"Отсутствуют условия доступности для инвалидов",(IF('Рейтинговая таблица организаций'!Z461&lt;5,"Количество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2" s="63">
        <f>'Рейтинговая таблица организаций'!Z461</f>
        <v>0</v>
      </c>
      <c r="AC472" s="49">
        <f>IF('Рейтинговая таблица организаций'!Z461&lt;1,0,(IF('Рейтинговая таблица организаций'!Z461&lt;5,20,100)))</f>
        <v>0</v>
      </c>
      <c r="AD472" s="49" t="str">
        <f>IF('Рейтинговая таблица организаций'!AA461&lt;1,"Отсутствуют условия доступности, позволяющие инвалидам получать услуги наравне с другими",(IF('Рейтинговая таблица организаций'!AA461&lt;5,"Количество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2" s="49">
        <f>'Рейтинговая таблица организаций'!AA461</f>
        <v>0</v>
      </c>
      <c r="AF472" s="49">
        <f>IF('Рейтинговая таблица организаций'!AA461&lt;1,0,(IF('Рейтинговая таблица организаций'!AA461&lt;5,20,100)))</f>
        <v>0</v>
      </c>
      <c r="AG472" s="49" t="s">
        <v>269</v>
      </c>
      <c r="AH472" s="49">
        <f>'Рейтинговая таблица организаций'!AB461</f>
        <v>0</v>
      </c>
      <c r="AI472" s="49">
        <f>'Рейтинговая таблица организаций'!AC461</f>
        <v>0</v>
      </c>
      <c r="AJ472" s="49" t="s">
        <v>270</v>
      </c>
      <c r="AK472" s="49">
        <f>'Рейтинговая таблица организаций'!AH461</f>
        <v>0</v>
      </c>
      <c r="AL472" s="49">
        <f>'Рейтинговая таблица организаций'!AI461</f>
        <v>0</v>
      </c>
      <c r="AM472" s="49" t="s">
        <v>271</v>
      </c>
      <c r="AN472" s="49">
        <f>'Рейтинговая таблица организаций'!AJ461</f>
        <v>0</v>
      </c>
      <c r="AO472" s="49">
        <f>'Рейтинговая таблица организаций'!AK461</f>
        <v>0</v>
      </c>
      <c r="AP472" s="49" t="s">
        <v>272</v>
      </c>
      <c r="AQ472" s="49">
        <f>'Рейтинговая таблица организаций'!AL461</f>
        <v>0</v>
      </c>
      <c r="AR472" s="49">
        <f>'Рейтинговая таблица организаций'!AM461</f>
        <v>0</v>
      </c>
      <c r="AS472" s="49" t="s">
        <v>273</v>
      </c>
      <c r="AT472" s="49">
        <f>'Рейтинговая таблица организаций'!AR461</f>
        <v>0</v>
      </c>
      <c r="AU472" s="49">
        <f>'Рейтинговая таблица организаций'!AS461</f>
        <v>0</v>
      </c>
      <c r="AV472" s="49" t="s">
        <v>274</v>
      </c>
      <c r="AW472" s="49">
        <f>'Рейтинговая таблица организаций'!AT461</f>
        <v>0</v>
      </c>
      <c r="AX472" s="49">
        <f>'Рейтинговая таблица организаций'!AU461</f>
        <v>0</v>
      </c>
      <c r="AY472" s="49" t="s">
        <v>275</v>
      </c>
      <c r="AZ472" s="49">
        <f>'Рейтинговая таблица организаций'!AV461</f>
        <v>0</v>
      </c>
      <c r="BA472" s="49">
        <f>'Рейтинговая таблица организаций'!AW461</f>
        <v>0</v>
      </c>
    </row>
    <row r="473" spans="1:53" ht="15.75" x14ac:dyDescent="0.25">
      <c r="A473" s="110">
        <f>Лист1!A461</f>
        <v>0</v>
      </c>
      <c r="B473" s="46">
        <f>'для bus.gov.ru'!B462</f>
        <v>0</v>
      </c>
      <c r="C473" s="46">
        <f>'для bus.gov.ru'!C462</f>
        <v>0</v>
      </c>
      <c r="D473" s="46">
        <f>'для bus.gov.ru'!D462</f>
        <v>0</v>
      </c>
      <c r="E473" s="46">
        <f>'для bus.gov.ru'!E462</f>
        <v>0</v>
      </c>
      <c r="F473" s="47" t="s">
        <v>264</v>
      </c>
      <c r="G473" s="48">
        <f>'Рейтинговая таблица организаций'!D462</f>
        <v>0</v>
      </c>
      <c r="H473" s="48">
        <f>'Рейтинговая таблица организаций'!E462</f>
        <v>0</v>
      </c>
      <c r="I473" s="47" t="s">
        <v>265</v>
      </c>
      <c r="J473" s="48">
        <f>'Рейтинговая таблица организаций'!F462</f>
        <v>0</v>
      </c>
      <c r="K473" s="48">
        <f>'Рейтинговая таблица организаций'!G462</f>
        <v>0</v>
      </c>
      <c r="L473" s="49" t="str">
        <f>IF('Рейтинговая таблица организаций'!H462&lt;1,"Отсутствуют или не функционируют дистанционные способы взаимодействия",(IF('Рейтинговая таблица организаций'!H462&lt;4,"В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3" s="49">
        <f>'Рейтинговая таблица организаций'!H462</f>
        <v>0</v>
      </c>
      <c r="N473" s="49">
        <f>IF('Рейтинговая таблица организаций'!H462&lt;1,0,(IF('Рейтинговая таблица организаций'!H462&lt;4,30,100)))</f>
        <v>0</v>
      </c>
      <c r="O473" s="49" t="s">
        <v>266</v>
      </c>
      <c r="P473" s="49">
        <f>'Рейтинговая таблица организаций'!I462</f>
        <v>0</v>
      </c>
      <c r="Q473" s="49">
        <f>'Рейтинговая таблица организаций'!J462</f>
        <v>0</v>
      </c>
      <c r="R473" s="49" t="s">
        <v>267</v>
      </c>
      <c r="S473" s="49">
        <f>'Рейтинговая таблица организаций'!K462</f>
        <v>0</v>
      </c>
      <c r="T473" s="49">
        <f>'Рейтинговая таблица организаций'!L462</f>
        <v>0</v>
      </c>
      <c r="U473" s="49" t="str">
        <f>IF('Рейтинговая таблица организаций'!Q462&lt;1,"Отсутствуют комфортные условия",(IF('Рейтинговая таблица организаций'!Q462&lt;5,"Количество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3" s="49">
        <f>'Рейтинговая таблица организаций'!Q462</f>
        <v>0</v>
      </c>
      <c r="W473" s="49">
        <f>IF('Рейтинговая таблица организаций'!Q462&lt;1,0,(IF('Рейтинговая таблица организаций'!Q462&lt;4,20,100)))</f>
        <v>0</v>
      </c>
      <c r="X473" s="49" t="s">
        <v>268</v>
      </c>
      <c r="Y473" s="49">
        <f>'Рейтинговая таблица организаций'!T462</f>
        <v>0</v>
      </c>
      <c r="Z473" s="49">
        <f>'Рейтинговая таблица организаций'!U462</f>
        <v>0</v>
      </c>
      <c r="AA473" s="49" t="str">
        <f>IF('Рейтинговая таблица организаций'!Z462&lt;1,"Отсутствуют условия доступности для инвалидов",(IF('Рейтинговая таблица организаций'!Z462&lt;5,"Количество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3" s="63">
        <f>'Рейтинговая таблица организаций'!Z462</f>
        <v>0</v>
      </c>
      <c r="AC473" s="49">
        <f>IF('Рейтинговая таблица организаций'!Z462&lt;1,0,(IF('Рейтинговая таблица организаций'!Z462&lt;5,20,100)))</f>
        <v>0</v>
      </c>
      <c r="AD473" s="49" t="str">
        <f>IF('Рейтинговая таблица организаций'!AA462&lt;1,"Отсутствуют условия доступности, позволяющие инвалидам получать услуги наравне с другими",(IF('Рейтинговая таблица организаций'!AA462&lt;5,"Количество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3" s="49">
        <f>'Рейтинговая таблица организаций'!AA462</f>
        <v>0</v>
      </c>
      <c r="AF473" s="49">
        <f>IF('Рейтинговая таблица организаций'!AA462&lt;1,0,(IF('Рейтинговая таблица организаций'!AA462&lt;5,20,100)))</f>
        <v>0</v>
      </c>
      <c r="AG473" s="49" t="s">
        <v>269</v>
      </c>
      <c r="AH473" s="49">
        <f>'Рейтинговая таблица организаций'!AB462</f>
        <v>0</v>
      </c>
      <c r="AI473" s="49">
        <f>'Рейтинговая таблица организаций'!AC462</f>
        <v>0</v>
      </c>
      <c r="AJ473" s="49" t="s">
        <v>270</v>
      </c>
      <c r="AK473" s="49">
        <f>'Рейтинговая таблица организаций'!AH462</f>
        <v>0</v>
      </c>
      <c r="AL473" s="49">
        <f>'Рейтинговая таблица организаций'!AI462</f>
        <v>0</v>
      </c>
      <c r="AM473" s="49" t="s">
        <v>271</v>
      </c>
      <c r="AN473" s="49">
        <f>'Рейтинговая таблица организаций'!AJ462</f>
        <v>0</v>
      </c>
      <c r="AO473" s="49">
        <f>'Рейтинговая таблица организаций'!AK462</f>
        <v>0</v>
      </c>
      <c r="AP473" s="49" t="s">
        <v>272</v>
      </c>
      <c r="AQ473" s="49">
        <f>'Рейтинговая таблица организаций'!AL462</f>
        <v>0</v>
      </c>
      <c r="AR473" s="49">
        <f>'Рейтинговая таблица организаций'!AM462</f>
        <v>0</v>
      </c>
      <c r="AS473" s="49" t="s">
        <v>273</v>
      </c>
      <c r="AT473" s="49">
        <f>'Рейтинговая таблица организаций'!AR462</f>
        <v>0</v>
      </c>
      <c r="AU473" s="49">
        <f>'Рейтинговая таблица организаций'!AS462</f>
        <v>0</v>
      </c>
      <c r="AV473" s="49" t="s">
        <v>274</v>
      </c>
      <c r="AW473" s="49">
        <f>'Рейтинговая таблица организаций'!AT462</f>
        <v>0</v>
      </c>
      <c r="AX473" s="49">
        <f>'Рейтинговая таблица организаций'!AU462</f>
        <v>0</v>
      </c>
      <c r="AY473" s="49" t="s">
        <v>275</v>
      </c>
      <c r="AZ473" s="49">
        <f>'Рейтинговая таблица организаций'!AV462</f>
        <v>0</v>
      </c>
      <c r="BA473" s="49">
        <f>'Рейтинговая таблица организаций'!AW462</f>
        <v>0</v>
      </c>
    </row>
    <row r="474" spans="1:53" ht="15.75" x14ac:dyDescent="0.25">
      <c r="A474" s="110">
        <f>Лист1!A462</f>
        <v>0</v>
      </c>
      <c r="B474" s="46">
        <f>'для bus.gov.ru'!B463</f>
        <v>0</v>
      </c>
      <c r="C474" s="46">
        <f>'для bus.gov.ru'!C463</f>
        <v>0</v>
      </c>
      <c r="D474" s="46">
        <f>'для bus.gov.ru'!D463</f>
        <v>0</v>
      </c>
      <c r="E474" s="46">
        <f>'для bus.gov.ru'!E463</f>
        <v>0</v>
      </c>
      <c r="F474" s="47" t="s">
        <v>264</v>
      </c>
      <c r="G474" s="48">
        <f>'Рейтинговая таблица организаций'!D463</f>
        <v>0</v>
      </c>
      <c r="H474" s="48">
        <f>'Рейтинговая таблица организаций'!E463</f>
        <v>0</v>
      </c>
      <c r="I474" s="47" t="s">
        <v>265</v>
      </c>
      <c r="J474" s="48">
        <f>'Рейтинговая таблица организаций'!F463</f>
        <v>0</v>
      </c>
      <c r="K474" s="48">
        <f>'Рейтинговая таблица организаций'!G463</f>
        <v>0</v>
      </c>
      <c r="L474" s="49" t="str">
        <f>IF('Рейтинговая таблица организаций'!H463&lt;1,"Отсутствуют или не функционируют дистанционные способы взаимодействия",(IF('Рейтинговая таблица организаций'!H463&lt;4,"В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4" s="49">
        <f>'Рейтинговая таблица организаций'!H463</f>
        <v>0</v>
      </c>
      <c r="N474" s="49">
        <f>IF('Рейтинговая таблица организаций'!H463&lt;1,0,(IF('Рейтинговая таблица организаций'!H463&lt;4,30,100)))</f>
        <v>0</v>
      </c>
      <c r="O474" s="49" t="s">
        <v>266</v>
      </c>
      <c r="P474" s="49">
        <f>'Рейтинговая таблица организаций'!I463</f>
        <v>0</v>
      </c>
      <c r="Q474" s="49">
        <f>'Рейтинговая таблица организаций'!J463</f>
        <v>0</v>
      </c>
      <c r="R474" s="49" t="s">
        <v>267</v>
      </c>
      <c r="S474" s="49">
        <f>'Рейтинговая таблица организаций'!K463</f>
        <v>0</v>
      </c>
      <c r="T474" s="49">
        <f>'Рейтинговая таблица организаций'!L463</f>
        <v>0</v>
      </c>
      <c r="U474" s="49" t="str">
        <f>IF('Рейтинговая таблица организаций'!Q463&lt;1,"Отсутствуют комфортные условия",(IF('Рейтинговая таблица организаций'!Q463&lt;5,"Количество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4" s="49">
        <f>'Рейтинговая таблица организаций'!Q463</f>
        <v>0</v>
      </c>
      <c r="W474" s="49">
        <f>IF('Рейтинговая таблица организаций'!Q463&lt;1,0,(IF('Рейтинговая таблица организаций'!Q463&lt;4,20,100)))</f>
        <v>0</v>
      </c>
      <c r="X474" s="49" t="s">
        <v>268</v>
      </c>
      <c r="Y474" s="49">
        <f>'Рейтинговая таблица организаций'!T463</f>
        <v>0</v>
      </c>
      <c r="Z474" s="49">
        <f>'Рейтинговая таблица организаций'!U463</f>
        <v>0</v>
      </c>
      <c r="AA474" s="49" t="str">
        <f>IF('Рейтинговая таблица организаций'!Z463&lt;1,"Отсутствуют условия доступности для инвалидов",(IF('Рейтинговая таблица организаций'!Z463&lt;5,"Количество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4" s="63">
        <f>'Рейтинговая таблица организаций'!Z463</f>
        <v>0</v>
      </c>
      <c r="AC474" s="49">
        <f>IF('Рейтинговая таблица организаций'!Z463&lt;1,0,(IF('Рейтинговая таблица организаций'!Z463&lt;5,20,100)))</f>
        <v>0</v>
      </c>
      <c r="AD474" s="49" t="str">
        <f>IF('Рейтинговая таблица организаций'!AA463&lt;1,"Отсутствуют условия доступности, позволяющие инвалидам получать услуги наравне с другими",(IF('Рейтинговая таблица организаций'!AA463&lt;5,"Количество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4" s="49">
        <f>'Рейтинговая таблица организаций'!AA463</f>
        <v>0</v>
      </c>
      <c r="AF474" s="49">
        <f>IF('Рейтинговая таблица организаций'!AA463&lt;1,0,(IF('Рейтинговая таблица организаций'!AA463&lt;5,20,100)))</f>
        <v>0</v>
      </c>
      <c r="AG474" s="49" t="s">
        <v>269</v>
      </c>
      <c r="AH474" s="49">
        <f>'Рейтинговая таблица организаций'!AB463</f>
        <v>0</v>
      </c>
      <c r="AI474" s="49">
        <f>'Рейтинговая таблица организаций'!AC463</f>
        <v>0</v>
      </c>
      <c r="AJ474" s="49" t="s">
        <v>270</v>
      </c>
      <c r="AK474" s="49">
        <f>'Рейтинговая таблица организаций'!AH463</f>
        <v>0</v>
      </c>
      <c r="AL474" s="49">
        <f>'Рейтинговая таблица организаций'!AI463</f>
        <v>0</v>
      </c>
      <c r="AM474" s="49" t="s">
        <v>271</v>
      </c>
      <c r="AN474" s="49">
        <f>'Рейтинговая таблица организаций'!AJ463</f>
        <v>0</v>
      </c>
      <c r="AO474" s="49">
        <f>'Рейтинговая таблица организаций'!AK463</f>
        <v>0</v>
      </c>
      <c r="AP474" s="49" t="s">
        <v>272</v>
      </c>
      <c r="AQ474" s="49">
        <f>'Рейтинговая таблица организаций'!AL463</f>
        <v>0</v>
      </c>
      <c r="AR474" s="49">
        <f>'Рейтинговая таблица организаций'!AM463</f>
        <v>0</v>
      </c>
      <c r="AS474" s="49" t="s">
        <v>273</v>
      </c>
      <c r="AT474" s="49">
        <f>'Рейтинговая таблица организаций'!AR463</f>
        <v>0</v>
      </c>
      <c r="AU474" s="49">
        <f>'Рейтинговая таблица организаций'!AS463</f>
        <v>0</v>
      </c>
      <c r="AV474" s="49" t="s">
        <v>274</v>
      </c>
      <c r="AW474" s="49">
        <f>'Рейтинговая таблица организаций'!AT463</f>
        <v>0</v>
      </c>
      <c r="AX474" s="49">
        <f>'Рейтинговая таблица организаций'!AU463</f>
        <v>0</v>
      </c>
      <c r="AY474" s="49" t="s">
        <v>275</v>
      </c>
      <c r="AZ474" s="49">
        <f>'Рейтинговая таблица организаций'!AV463</f>
        <v>0</v>
      </c>
      <c r="BA474" s="49">
        <f>'Рейтинговая таблица организаций'!AW463</f>
        <v>0</v>
      </c>
    </row>
    <row r="475" spans="1:53" ht="15.75" x14ac:dyDescent="0.25">
      <c r="A475" s="110">
        <f>Лист1!A463</f>
        <v>0</v>
      </c>
      <c r="B475" s="46">
        <f>'для bus.gov.ru'!B464</f>
        <v>0</v>
      </c>
      <c r="C475" s="46">
        <f>'для bus.gov.ru'!C464</f>
        <v>0</v>
      </c>
      <c r="D475" s="46">
        <f>'для bus.gov.ru'!D464</f>
        <v>0</v>
      </c>
      <c r="E475" s="46">
        <f>'для bus.gov.ru'!E464</f>
        <v>0</v>
      </c>
      <c r="F475" s="47" t="s">
        <v>264</v>
      </c>
      <c r="G475" s="48">
        <f>'Рейтинговая таблица организаций'!D464</f>
        <v>0</v>
      </c>
      <c r="H475" s="48">
        <f>'Рейтинговая таблица организаций'!E464</f>
        <v>0</v>
      </c>
      <c r="I475" s="47" t="s">
        <v>265</v>
      </c>
      <c r="J475" s="48">
        <f>'Рейтинговая таблица организаций'!F464</f>
        <v>0</v>
      </c>
      <c r="K475" s="48">
        <f>'Рейтинговая таблица организаций'!G464</f>
        <v>0</v>
      </c>
      <c r="L475" s="49" t="str">
        <f>IF('Рейтинговая таблица организаций'!H464&lt;1,"Отсутствуют или не функционируют дистанционные способы взаимодействия",(IF('Рейтинговая таблица организаций'!H464&lt;4,"В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5" s="49">
        <f>'Рейтинговая таблица организаций'!H464</f>
        <v>0</v>
      </c>
      <c r="N475" s="49">
        <f>IF('Рейтинговая таблица организаций'!H464&lt;1,0,(IF('Рейтинговая таблица организаций'!H464&lt;4,30,100)))</f>
        <v>0</v>
      </c>
      <c r="O475" s="49" t="s">
        <v>266</v>
      </c>
      <c r="P475" s="49">
        <f>'Рейтинговая таблица организаций'!I464</f>
        <v>0</v>
      </c>
      <c r="Q475" s="49">
        <f>'Рейтинговая таблица организаций'!J464</f>
        <v>0</v>
      </c>
      <c r="R475" s="49" t="s">
        <v>267</v>
      </c>
      <c r="S475" s="49">
        <f>'Рейтинговая таблица организаций'!K464</f>
        <v>0</v>
      </c>
      <c r="T475" s="49">
        <f>'Рейтинговая таблица организаций'!L464</f>
        <v>0</v>
      </c>
      <c r="U475" s="49" t="str">
        <f>IF('Рейтинговая таблица организаций'!Q464&lt;1,"Отсутствуют комфортные условия",(IF('Рейтинговая таблица организаций'!Q464&lt;5,"Количество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5" s="49">
        <f>'Рейтинговая таблица организаций'!Q464</f>
        <v>0</v>
      </c>
      <c r="W475" s="49">
        <f>IF('Рейтинговая таблица организаций'!Q464&lt;1,0,(IF('Рейтинговая таблица организаций'!Q464&lt;4,20,100)))</f>
        <v>0</v>
      </c>
      <c r="X475" s="49" t="s">
        <v>268</v>
      </c>
      <c r="Y475" s="49">
        <f>'Рейтинговая таблица организаций'!T464</f>
        <v>0</v>
      </c>
      <c r="Z475" s="49">
        <f>'Рейтинговая таблица организаций'!U464</f>
        <v>0</v>
      </c>
      <c r="AA475" s="49" t="str">
        <f>IF('Рейтинговая таблица организаций'!Z464&lt;1,"Отсутствуют условия доступности для инвалидов",(IF('Рейтинговая таблица организаций'!Z464&lt;5,"Количество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5" s="63">
        <f>'Рейтинговая таблица организаций'!Z464</f>
        <v>0</v>
      </c>
      <c r="AC475" s="49">
        <f>IF('Рейтинговая таблица организаций'!Z464&lt;1,0,(IF('Рейтинговая таблица организаций'!Z464&lt;5,20,100)))</f>
        <v>0</v>
      </c>
      <c r="AD475" s="49" t="str">
        <f>IF('Рейтинговая таблица организаций'!AA464&lt;1,"Отсутствуют условия доступности, позволяющие инвалидам получать услуги наравне с другими",(IF('Рейтинговая таблица организаций'!AA464&lt;5,"Количество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5" s="49">
        <f>'Рейтинговая таблица организаций'!AA464</f>
        <v>0</v>
      </c>
      <c r="AF475" s="49">
        <f>IF('Рейтинговая таблица организаций'!AA464&lt;1,0,(IF('Рейтинговая таблица организаций'!AA464&lt;5,20,100)))</f>
        <v>0</v>
      </c>
      <c r="AG475" s="49" t="s">
        <v>269</v>
      </c>
      <c r="AH475" s="49">
        <f>'Рейтинговая таблица организаций'!AB464</f>
        <v>0</v>
      </c>
      <c r="AI475" s="49">
        <f>'Рейтинговая таблица организаций'!AC464</f>
        <v>0</v>
      </c>
      <c r="AJ475" s="49" t="s">
        <v>270</v>
      </c>
      <c r="AK475" s="49">
        <f>'Рейтинговая таблица организаций'!AH464</f>
        <v>0</v>
      </c>
      <c r="AL475" s="49">
        <f>'Рейтинговая таблица организаций'!AI464</f>
        <v>0</v>
      </c>
      <c r="AM475" s="49" t="s">
        <v>271</v>
      </c>
      <c r="AN475" s="49">
        <f>'Рейтинговая таблица организаций'!AJ464</f>
        <v>0</v>
      </c>
      <c r="AO475" s="49">
        <f>'Рейтинговая таблица организаций'!AK464</f>
        <v>0</v>
      </c>
      <c r="AP475" s="49" t="s">
        <v>272</v>
      </c>
      <c r="AQ475" s="49">
        <f>'Рейтинговая таблица организаций'!AL464</f>
        <v>0</v>
      </c>
      <c r="AR475" s="49">
        <f>'Рейтинговая таблица организаций'!AM464</f>
        <v>0</v>
      </c>
      <c r="AS475" s="49" t="s">
        <v>273</v>
      </c>
      <c r="AT475" s="49">
        <f>'Рейтинговая таблица организаций'!AR464</f>
        <v>0</v>
      </c>
      <c r="AU475" s="49">
        <f>'Рейтинговая таблица организаций'!AS464</f>
        <v>0</v>
      </c>
      <c r="AV475" s="49" t="s">
        <v>274</v>
      </c>
      <c r="AW475" s="49">
        <f>'Рейтинговая таблица организаций'!AT464</f>
        <v>0</v>
      </c>
      <c r="AX475" s="49">
        <f>'Рейтинговая таблица организаций'!AU464</f>
        <v>0</v>
      </c>
      <c r="AY475" s="49" t="s">
        <v>275</v>
      </c>
      <c r="AZ475" s="49">
        <f>'Рейтинговая таблица организаций'!AV464</f>
        <v>0</v>
      </c>
      <c r="BA475" s="49">
        <f>'Рейтинговая таблица организаций'!AW464</f>
        <v>0</v>
      </c>
    </row>
    <row r="476" spans="1:53" ht="15.75" x14ac:dyDescent="0.25">
      <c r="A476" s="110">
        <f>Лист1!A464</f>
        <v>0</v>
      </c>
      <c r="B476" s="46">
        <f>'для bus.gov.ru'!B465</f>
        <v>0</v>
      </c>
      <c r="C476" s="46">
        <f>'для bus.gov.ru'!C465</f>
        <v>0</v>
      </c>
      <c r="D476" s="46">
        <f>'для bus.gov.ru'!D465</f>
        <v>0</v>
      </c>
      <c r="E476" s="46">
        <f>'для bus.gov.ru'!E465</f>
        <v>0</v>
      </c>
      <c r="F476" s="47" t="s">
        <v>264</v>
      </c>
      <c r="G476" s="48">
        <f>'Рейтинговая таблица организаций'!D465</f>
        <v>0</v>
      </c>
      <c r="H476" s="48">
        <f>'Рейтинговая таблица организаций'!E465</f>
        <v>0</v>
      </c>
      <c r="I476" s="47" t="s">
        <v>265</v>
      </c>
      <c r="J476" s="48">
        <f>'Рейтинговая таблица организаций'!F465</f>
        <v>0</v>
      </c>
      <c r="K476" s="48">
        <f>'Рейтинговая таблица организаций'!G465</f>
        <v>0</v>
      </c>
      <c r="L476" s="49" t="str">
        <f>IF('Рейтинговая таблица организаций'!H465&lt;1,"Отсутствуют или не функционируют дистанционные способы взаимодействия",(IF('Рейтинговая таблица организаций'!H465&lt;4,"В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6" s="49">
        <f>'Рейтинговая таблица организаций'!H465</f>
        <v>0</v>
      </c>
      <c r="N476" s="49">
        <f>IF('Рейтинговая таблица организаций'!H465&lt;1,0,(IF('Рейтинговая таблица организаций'!H465&lt;4,30,100)))</f>
        <v>0</v>
      </c>
      <c r="O476" s="49" t="s">
        <v>266</v>
      </c>
      <c r="P476" s="49">
        <f>'Рейтинговая таблица организаций'!I465</f>
        <v>0</v>
      </c>
      <c r="Q476" s="49">
        <f>'Рейтинговая таблица организаций'!J465</f>
        <v>0</v>
      </c>
      <c r="R476" s="49" t="s">
        <v>267</v>
      </c>
      <c r="S476" s="49">
        <f>'Рейтинговая таблица организаций'!K465</f>
        <v>0</v>
      </c>
      <c r="T476" s="49">
        <f>'Рейтинговая таблица организаций'!L465</f>
        <v>0</v>
      </c>
      <c r="U476" s="49" t="str">
        <f>IF('Рейтинговая таблица организаций'!Q465&lt;1,"Отсутствуют комфортные условия",(IF('Рейтинговая таблица организаций'!Q465&lt;5,"Количество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6" s="49">
        <f>'Рейтинговая таблица организаций'!Q465</f>
        <v>0</v>
      </c>
      <c r="W476" s="49">
        <f>IF('Рейтинговая таблица организаций'!Q465&lt;1,0,(IF('Рейтинговая таблица организаций'!Q465&lt;4,20,100)))</f>
        <v>0</v>
      </c>
      <c r="X476" s="49" t="s">
        <v>268</v>
      </c>
      <c r="Y476" s="49">
        <f>'Рейтинговая таблица организаций'!T465</f>
        <v>0</v>
      </c>
      <c r="Z476" s="49">
        <f>'Рейтинговая таблица организаций'!U465</f>
        <v>0</v>
      </c>
      <c r="AA476" s="49" t="str">
        <f>IF('Рейтинговая таблица организаций'!Z465&lt;1,"Отсутствуют условия доступности для инвалидов",(IF('Рейтинговая таблица организаций'!Z465&lt;5,"Количество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6" s="63">
        <f>'Рейтинговая таблица организаций'!Z465</f>
        <v>0</v>
      </c>
      <c r="AC476" s="49">
        <f>IF('Рейтинговая таблица организаций'!Z465&lt;1,0,(IF('Рейтинговая таблица организаций'!Z465&lt;5,20,100)))</f>
        <v>0</v>
      </c>
      <c r="AD476" s="49" t="str">
        <f>IF('Рейтинговая таблица организаций'!AA465&lt;1,"Отсутствуют условия доступности, позволяющие инвалидам получать услуги наравне с другими",(IF('Рейтинговая таблица организаций'!AA465&lt;5,"Количество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6" s="49">
        <f>'Рейтинговая таблица организаций'!AA465</f>
        <v>0</v>
      </c>
      <c r="AF476" s="49">
        <f>IF('Рейтинговая таблица организаций'!AA465&lt;1,0,(IF('Рейтинговая таблица организаций'!AA465&lt;5,20,100)))</f>
        <v>0</v>
      </c>
      <c r="AG476" s="49" t="s">
        <v>269</v>
      </c>
      <c r="AH476" s="49">
        <f>'Рейтинговая таблица организаций'!AB465</f>
        <v>0</v>
      </c>
      <c r="AI476" s="49">
        <f>'Рейтинговая таблица организаций'!AC465</f>
        <v>0</v>
      </c>
      <c r="AJ476" s="49" t="s">
        <v>270</v>
      </c>
      <c r="AK476" s="49">
        <f>'Рейтинговая таблица организаций'!AH465</f>
        <v>0</v>
      </c>
      <c r="AL476" s="49">
        <f>'Рейтинговая таблица организаций'!AI465</f>
        <v>0</v>
      </c>
      <c r="AM476" s="49" t="s">
        <v>271</v>
      </c>
      <c r="AN476" s="49">
        <f>'Рейтинговая таблица организаций'!AJ465</f>
        <v>0</v>
      </c>
      <c r="AO476" s="49">
        <f>'Рейтинговая таблица организаций'!AK465</f>
        <v>0</v>
      </c>
      <c r="AP476" s="49" t="s">
        <v>272</v>
      </c>
      <c r="AQ476" s="49">
        <f>'Рейтинговая таблица организаций'!AL465</f>
        <v>0</v>
      </c>
      <c r="AR476" s="49">
        <f>'Рейтинговая таблица организаций'!AM465</f>
        <v>0</v>
      </c>
      <c r="AS476" s="49" t="s">
        <v>273</v>
      </c>
      <c r="AT476" s="49">
        <f>'Рейтинговая таблица организаций'!AR465</f>
        <v>0</v>
      </c>
      <c r="AU476" s="49">
        <f>'Рейтинговая таблица организаций'!AS465</f>
        <v>0</v>
      </c>
      <c r="AV476" s="49" t="s">
        <v>274</v>
      </c>
      <c r="AW476" s="49">
        <f>'Рейтинговая таблица организаций'!AT465</f>
        <v>0</v>
      </c>
      <c r="AX476" s="49">
        <f>'Рейтинговая таблица организаций'!AU465</f>
        <v>0</v>
      </c>
      <c r="AY476" s="49" t="s">
        <v>275</v>
      </c>
      <c r="AZ476" s="49">
        <f>'Рейтинговая таблица организаций'!AV465</f>
        <v>0</v>
      </c>
      <c r="BA476" s="49">
        <f>'Рейтинговая таблица организаций'!AW465</f>
        <v>0</v>
      </c>
    </row>
    <row r="477" spans="1:53" ht="15.75" x14ac:dyDescent="0.25">
      <c r="A477" s="110">
        <f>Лист1!A465</f>
        <v>0</v>
      </c>
      <c r="B477" s="46">
        <f>'для bus.gov.ru'!B466</f>
        <v>0</v>
      </c>
      <c r="C477" s="46">
        <f>'для bus.gov.ru'!C466</f>
        <v>0</v>
      </c>
      <c r="D477" s="46">
        <f>'для bus.gov.ru'!D466</f>
        <v>0</v>
      </c>
      <c r="E477" s="46">
        <f>'для bus.gov.ru'!E466</f>
        <v>0</v>
      </c>
      <c r="F477" s="47" t="s">
        <v>264</v>
      </c>
      <c r="G477" s="48">
        <f>'Рейтинговая таблица организаций'!D466</f>
        <v>0</v>
      </c>
      <c r="H477" s="48">
        <f>'Рейтинговая таблица организаций'!E466</f>
        <v>0</v>
      </c>
      <c r="I477" s="47" t="s">
        <v>265</v>
      </c>
      <c r="J477" s="48">
        <f>'Рейтинговая таблица организаций'!F466</f>
        <v>0</v>
      </c>
      <c r="K477" s="48">
        <f>'Рейтинговая таблица организаций'!G466</f>
        <v>0</v>
      </c>
      <c r="L477" s="49" t="str">
        <f>IF('Рейтинговая таблица организаций'!H466&lt;1,"Отсутствуют или не функционируют дистанционные способы взаимодействия",(IF('Рейтинговая таблица организаций'!H466&lt;4,"В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7" s="49">
        <f>'Рейтинговая таблица организаций'!H466</f>
        <v>0</v>
      </c>
      <c r="N477" s="49">
        <f>IF('Рейтинговая таблица организаций'!H466&lt;1,0,(IF('Рейтинговая таблица организаций'!H466&lt;4,30,100)))</f>
        <v>0</v>
      </c>
      <c r="O477" s="49" t="s">
        <v>266</v>
      </c>
      <c r="P477" s="49">
        <f>'Рейтинговая таблица организаций'!I466</f>
        <v>0</v>
      </c>
      <c r="Q477" s="49">
        <f>'Рейтинговая таблица организаций'!J466</f>
        <v>0</v>
      </c>
      <c r="R477" s="49" t="s">
        <v>267</v>
      </c>
      <c r="S477" s="49">
        <f>'Рейтинговая таблица организаций'!K466</f>
        <v>0</v>
      </c>
      <c r="T477" s="49">
        <f>'Рейтинговая таблица организаций'!L466</f>
        <v>0</v>
      </c>
      <c r="U477" s="49" t="str">
        <f>IF('Рейтинговая таблица организаций'!Q466&lt;1,"Отсутствуют комфортные условия",(IF('Рейтинговая таблица организаций'!Q466&lt;5,"Количество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7" s="49">
        <f>'Рейтинговая таблица организаций'!Q466</f>
        <v>0</v>
      </c>
      <c r="W477" s="49">
        <f>IF('Рейтинговая таблица организаций'!Q466&lt;1,0,(IF('Рейтинговая таблица организаций'!Q466&lt;4,20,100)))</f>
        <v>0</v>
      </c>
      <c r="X477" s="49" t="s">
        <v>268</v>
      </c>
      <c r="Y477" s="49">
        <f>'Рейтинговая таблица организаций'!T466</f>
        <v>0</v>
      </c>
      <c r="Z477" s="49">
        <f>'Рейтинговая таблица организаций'!U466</f>
        <v>0</v>
      </c>
      <c r="AA477" s="49" t="str">
        <f>IF('Рейтинговая таблица организаций'!Z466&lt;1,"Отсутствуют условия доступности для инвалидов",(IF('Рейтинговая таблица организаций'!Z466&lt;5,"Количество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7" s="63">
        <f>'Рейтинговая таблица организаций'!Z466</f>
        <v>0</v>
      </c>
      <c r="AC477" s="49">
        <f>IF('Рейтинговая таблица организаций'!Z466&lt;1,0,(IF('Рейтинговая таблица организаций'!Z466&lt;5,20,100)))</f>
        <v>0</v>
      </c>
      <c r="AD477" s="49" t="str">
        <f>IF('Рейтинговая таблица организаций'!AA466&lt;1,"Отсутствуют условия доступности, позволяющие инвалидам получать услуги наравне с другими",(IF('Рейтинговая таблица организаций'!AA466&lt;5,"Количество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7" s="49">
        <f>'Рейтинговая таблица организаций'!AA466</f>
        <v>0</v>
      </c>
      <c r="AF477" s="49">
        <f>IF('Рейтинговая таблица организаций'!AA466&lt;1,0,(IF('Рейтинговая таблица организаций'!AA466&lt;5,20,100)))</f>
        <v>0</v>
      </c>
      <c r="AG477" s="49" t="s">
        <v>269</v>
      </c>
      <c r="AH477" s="49">
        <f>'Рейтинговая таблица организаций'!AB466</f>
        <v>0</v>
      </c>
      <c r="AI477" s="49">
        <f>'Рейтинговая таблица организаций'!AC466</f>
        <v>0</v>
      </c>
      <c r="AJ477" s="49" t="s">
        <v>270</v>
      </c>
      <c r="AK477" s="49">
        <f>'Рейтинговая таблица организаций'!AH466</f>
        <v>0</v>
      </c>
      <c r="AL477" s="49">
        <f>'Рейтинговая таблица организаций'!AI466</f>
        <v>0</v>
      </c>
      <c r="AM477" s="49" t="s">
        <v>271</v>
      </c>
      <c r="AN477" s="49">
        <f>'Рейтинговая таблица организаций'!AJ466</f>
        <v>0</v>
      </c>
      <c r="AO477" s="49">
        <f>'Рейтинговая таблица организаций'!AK466</f>
        <v>0</v>
      </c>
      <c r="AP477" s="49" t="s">
        <v>272</v>
      </c>
      <c r="AQ477" s="49">
        <f>'Рейтинговая таблица организаций'!AL466</f>
        <v>0</v>
      </c>
      <c r="AR477" s="49">
        <f>'Рейтинговая таблица организаций'!AM466</f>
        <v>0</v>
      </c>
      <c r="AS477" s="49" t="s">
        <v>273</v>
      </c>
      <c r="AT477" s="49">
        <f>'Рейтинговая таблица организаций'!AR466</f>
        <v>0</v>
      </c>
      <c r="AU477" s="49">
        <f>'Рейтинговая таблица организаций'!AS466</f>
        <v>0</v>
      </c>
      <c r="AV477" s="49" t="s">
        <v>274</v>
      </c>
      <c r="AW477" s="49">
        <f>'Рейтинговая таблица организаций'!AT466</f>
        <v>0</v>
      </c>
      <c r="AX477" s="49">
        <f>'Рейтинговая таблица организаций'!AU466</f>
        <v>0</v>
      </c>
      <c r="AY477" s="49" t="s">
        <v>275</v>
      </c>
      <c r="AZ477" s="49">
        <f>'Рейтинговая таблица организаций'!AV466</f>
        <v>0</v>
      </c>
      <c r="BA477" s="49">
        <f>'Рейтинговая таблица организаций'!AW466</f>
        <v>0</v>
      </c>
    </row>
    <row r="478" spans="1:53" ht="15.75" x14ac:dyDescent="0.25">
      <c r="A478" s="110">
        <f>Лист1!A466</f>
        <v>0</v>
      </c>
      <c r="B478" s="46">
        <f>'для bus.gov.ru'!B467</f>
        <v>0</v>
      </c>
      <c r="C478" s="46">
        <f>'для bus.gov.ru'!C467</f>
        <v>0</v>
      </c>
      <c r="D478" s="46">
        <f>'для bus.gov.ru'!D467</f>
        <v>0</v>
      </c>
      <c r="E478" s="46">
        <f>'для bus.gov.ru'!E467</f>
        <v>0</v>
      </c>
      <c r="F478" s="47" t="s">
        <v>264</v>
      </c>
      <c r="G478" s="48">
        <f>'Рейтинговая таблица организаций'!D467</f>
        <v>0</v>
      </c>
      <c r="H478" s="48">
        <f>'Рейтинговая таблица организаций'!E467</f>
        <v>0</v>
      </c>
      <c r="I478" s="47" t="s">
        <v>265</v>
      </c>
      <c r="J478" s="48">
        <f>'Рейтинговая таблица организаций'!F467</f>
        <v>0</v>
      </c>
      <c r="K478" s="48">
        <f>'Рейтинговая таблица организаций'!G467</f>
        <v>0</v>
      </c>
      <c r="L478" s="49" t="str">
        <f>IF('Рейтинговая таблица организаций'!H467&lt;1,"Отсутствуют или не функционируют дистанционные способы взаимодействия",(IF('Рейтинговая таблица организаций'!H467&lt;4,"В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8" s="49">
        <f>'Рейтинговая таблица организаций'!H467</f>
        <v>0</v>
      </c>
      <c r="N478" s="49">
        <f>IF('Рейтинговая таблица организаций'!H467&lt;1,0,(IF('Рейтинговая таблица организаций'!H467&lt;4,30,100)))</f>
        <v>0</v>
      </c>
      <c r="O478" s="49" t="s">
        <v>266</v>
      </c>
      <c r="P478" s="49">
        <f>'Рейтинговая таблица организаций'!I467</f>
        <v>0</v>
      </c>
      <c r="Q478" s="49">
        <f>'Рейтинговая таблица организаций'!J467</f>
        <v>0</v>
      </c>
      <c r="R478" s="49" t="s">
        <v>267</v>
      </c>
      <c r="S478" s="49">
        <f>'Рейтинговая таблица организаций'!K467</f>
        <v>0</v>
      </c>
      <c r="T478" s="49">
        <f>'Рейтинговая таблица организаций'!L467</f>
        <v>0</v>
      </c>
      <c r="U478" s="49" t="str">
        <f>IF('Рейтинговая таблица организаций'!Q467&lt;1,"Отсутствуют комфортные условия",(IF('Рейтинговая таблица организаций'!Q467&lt;5,"Количество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8" s="49">
        <f>'Рейтинговая таблица организаций'!Q467</f>
        <v>0</v>
      </c>
      <c r="W478" s="49">
        <f>IF('Рейтинговая таблица организаций'!Q467&lt;1,0,(IF('Рейтинговая таблица организаций'!Q467&lt;4,20,100)))</f>
        <v>0</v>
      </c>
      <c r="X478" s="49" t="s">
        <v>268</v>
      </c>
      <c r="Y478" s="49">
        <f>'Рейтинговая таблица организаций'!T467</f>
        <v>0</v>
      </c>
      <c r="Z478" s="49">
        <f>'Рейтинговая таблица организаций'!U467</f>
        <v>0</v>
      </c>
      <c r="AA478" s="49" t="str">
        <f>IF('Рейтинговая таблица организаций'!Z467&lt;1,"Отсутствуют условия доступности для инвалидов",(IF('Рейтинговая таблица организаций'!Z467&lt;5,"Количество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8" s="63">
        <f>'Рейтинговая таблица организаций'!Z467</f>
        <v>0</v>
      </c>
      <c r="AC478" s="49">
        <f>IF('Рейтинговая таблица организаций'!Z467&lt;1,0,(IF('Рейтинговая таблица организаций'!Z467&lt;5,20,100)))</f>
        <v>0</v>
      </c>
      <c r="AD478" s="49" t="str">
        <f>IF('Рейтинговая таблица организаций'!AA467&lt;1,"Отсутствуют условия доступности, позволяющие инвалидам получать услуги наравне с другими",(IF('Рейтинговая таблица организаций'!AA467&lt;5,"Количество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8" s="49">
        <f>'Рейтинговая таблица организаций'!AA467</f>
        <v>0</v>
      </c>
      <c r="AF478" s="49">
        <f>IF('Рейтинговая таблица организаций'!AA467&lt;1,0,(IF('Рейтинговая таблица организаций'!AA467&lt;5,20,100)))</f>
        <v>0</v>
      </c>
      <c r="AG478" s="49" t="s">
        <v>269</v>
      </c>
      <c r="AH478" s="49">
        <f>'Рейтинговая таблица организаций'!AB467</f>
        <v>0</v>
      </c>
      <c r="AI478" s="49">
        <f>'Рейтинговая таблица организаций'!AC467</f>
        <v>0</v>
      </c>
      <c r="AJ478" s="49" t="s">
        <v>270</v>
      </c>
      <c r="AK478" s="49">
        <f>'Рейтинговая таблица организаций'!AH467</f>
        <v>0</v>
      </c>
      <c r="AL478" s="49">
        <f>'Рейтинговая таблица организаций'!AI467</f>
        <v>0</v>
      </c>
      <c r="AM478" s="49" t="s">
        <v>271</v>
      </c>
      <c r="AN478" s="49">
        <f>'Рейтинговая таблица организаций'!AJ467</f>
        <v>0</v>
      </c>
      <c r="AO478" s="49">
        <f>'Рейтинговая таблица организаций'!AK467</f>
        <v>0</v>
      </c>
      <c r="AP478" s="49" t="s">
        <v>272</v>
      </c>
      <c r="AQ478" s="49">
        <f>'Рейтинговая таблица организаций'!AL467</f>
        <v>0</v>
      </c>
      <c r="AR478" s="49">
        <f>'Рейтинговая таблица организаций'!AM467</f>
        <v>0</v>
      </c>
      <c r="AS478" s="49" t="s">
        <v>273</v>
      </c>
      <c r="AT478" s="49">
        <f>'Рейтинговая таблица организаций'!AR467</f>
        <v>0</v>
      </c>
      <c r="AU478" s="49">
        <f>'Рейтинговая таблица организаций'!AS467</f>
        <v>0</v>
      </c>
      <c r="AV478" s="49" t="s">
        <v>274</v>
      </c>
      <c r="AW478" s="49">
        <f>'Рейтинговая таблица организаций'!AT467</f>
        <v>0</v>
      </c>
      <c r="AX478" s="49">
        <f>'Рейтинговая таблица организаций'!AU467</f>
        <v>0</v>
      </c>
      <c r="AY478" s="49" t="s">
        <v>275</v>
      </c>
      <c r="AZ478" s="49">
        <f>'Рейтинговая таблица организаций'!AV467</f>
        <v>0</v>
      </c>
      <c r="BA478" s="49">
        <f>'Рейтинговая таблица организаций'!AW467</f>
        <v>0</v>
      </c>
    </row>
    <row r="479" spans="1:53" ht="15.75" x14ac:dyDescent="0.25">
      <c r="A479" s="110">
        <f>Лист1!A467</f>
        <v>0</v>
      </c>
      <c r="B479" s="46">
        <f>'для bus.gov.ru'!B468</f>
        <v>0</v>
      </c>
      <c r="C479" s="46">
        <f>'для bus.gov.ru'!C468</f>
        <v>0</v>
      </c>
      <c r="D479" s="46">
        <f>'для bus.gov.ru'!D468</f>
        <v>0</v>
      </c>
      <c r="E479" s="46">
        <f>'для bus.gov.ru'!E468</f>
        <v>0</v>
      </c>
      <c r="F479" s="47" t="s">
        <v>264</v>
      </c>
      <c r="G479" s="48">
        <f>'Рейтинговая таблица организаций'!D468</f>
        <v>0</v>
      </c>
      <c r="H479" s="48">
        <f>'Рейтинговая таблица организаций'!E468</f>
        <v>0</v>
      </c>
      <c r="I479" s="47" t="s">
        <v>265</v>
      </c>
      <c r="J479" s="48">
        <f>'Рейтинговая таблица организаций'!F468</f>
        <v>0</v>
      </c>
      <c r="K479" s="48">
        <f>'Рейтинговая таблица организаций'!G468</f>
        <v>0</v>
      </c>
      <c r="L479" s="49" t="str">
        <f>IF('Рейтинговая таблица организаций'!H468&lt;1,"Отсутствуют или не функционируют дистанционные способы взаимодействия",(IF('Рейтинговая таблица организаций'!H468&lt;4,"В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79" s="49">
        <f>'Рейтинговая таблица организаций'!H468</f>
        <v>0</v>
      </c>
      <c r="N479" s="49">
        <f>IF('Рейтинговая таблица организаций'!H468&lt;1,0,(IF('Рейтинговая таблица организаций'!H468&lt;4,30,100)))</f>
        <v>0</v>
      </c>
      <c r="O479" s="49" t="s">
        <v>266</v>
      </c>
      <c r="P479" s="49">
        <f>'Рейтинговая таблица организаций'!I468</f>
        <v>0</v>
      </c>
      <c r="Q479" s="49">
        <f>'Рейтинговая таблица организаций'!J468</f>
        <v>0</v>
      </c>
      <c r="R479" s="49" t="s">
        <v>267</v>
      </c>
      <c r="S479" s="49">
        <f>'Рейтинговая таблица организаций'!K468</f>
        <v>0</v>
      </c>
      <c r="T479" s="49">
        <f>'Рейтинговая таблица организаций'!L468</f>
        <v>0</v>
      </c>
      <c r="U479" s="49" t="str">
        <f>IF('Рейтинговая таблица организаций'!Q468&lt;1,"Отсутствуют комфортные условия",(IF('Рейтинговая таблица организаций'!Q468&lt;5,"Количество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79" s="49">
        <f>'Рейтинговая таблица организаций'!Q468</f>
        <v>0</v>
      </c>
      <c r="W479" s="49">
        <f>IF('Рейтинговая таблица организаций'!Q468&lt;1,0,(IF('Рейтинговая таблица организаций'!Q468&lt;4,20,100)))</f>
        <v>0</v>
      </c>
      <c r="X479" s="49" t="s">
        <v>268</v>
      </c>
      <c r="Y479" s="49">
        <f>'Рейтинговая таблица организаций'!T468</f>
        <v>0</v>
      </c>
      <c r="Z479" s="49">
        <f>'Рейтинговая таблица организаций'!U468</f>
        <v>0</v>
      </c>
      <c r="AA479" s="49" t="str">
        <f>IF('Рейтинговая таблица организаций'!Z468&lt;1,"Отсутствуют условия доступности для инвалидов",(IF('Рейтинговая таблица организаций'!Z468&lt;5,"Количество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79" s="63">
        <f>'Рейтинговая таблица организаций'!Z468</f>
        <v>0</v>
      </c>
      <c r="AC479" s="49">
        <f>IF('Рейтинговая таблица организаций'!Z468&lt;1,0,(IF('Рейтинговая таблица организаций'!Z468&lt;5,20,100)))</f>
        <v>0</v>
      </c>
      <c r="AD479" s="49" t="str">
        <f>IF('Рейтинговая таблица организаций'!AA468&lt;1,"Отсутствуют условия доступности, позволяющие инвалидам получать услуги наравне с другими",(IF('Рейтинговая таблица организаций'!AA468&lt;5,"Количество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79" s="49">
        <f>'Рейтинговая таблица организаций'!AA468</f>
        <v>0</v>
      </c>
      <c r="AF479" s="49">
        <f>IF('Рейтинговая таблица организаций'!AA468&lt;1,0,(IF('Рейтинговая таблица организаций'!AA468&lt;5,20,100)))</f>
        <v>0</v>
      </c>
      <c r="AG479" s="49" t="s">
        <v>269</v>
      </c>
      <c r="AH479" s="49">
        <f>'Рейтинговая таблица организаций'!AB468</f>
        <v>0</v>
      </c>
      <c r="AI479" s="49">
        <f>'Рейтинговая таблица организаций'!AC468</f>
        <v>0</v>
      </c>
      <c r="AJ479" s="49" t="s">
        <v>270</v>
      </c>
      <c r="AK479" s="49">
        <f>'Рейтинговая таблица организаций'!AH468</f>
        <v>0</v>
      </c>
      <c r="AL479" s="49">
        <f>'Рейтинговая таблица организаций'!AI468</f>
        <v>0</v>
      </c>
      <c r="AM479" s="49" t="s">
        <v>271</v>
      </c>
      <c r="AN479" s="49">
        <f>'Рейтинговая таблица организаций'!AJ468</f>
        <v>0</v>
      </c>
      <c r="AO479" s="49">
        <f>'Рейтинговая таблица организаций'!AK468</f>
        <v>0</v>
      </c>
      <c r="AP479" s="49" t="s">
        <v>272</v>
      </c>
      <c r="AQ479" s="49">
        <f>'Рейтинговая таблица организаций'!AL468</f>
        <v>0</v>
      </c>
      <c r="AR479" s="49">
        <f>'Рейтинговая таблица организаций'!AM468</f>
        <v>0</v>
      </c>
      <c r="AS479" s="49" t="s">
        <v>273</v>
      </c>
      <c r="AT479" s="49">
        <f>'Рейтинговая таблица организаций'!AR468</f>
        <v>0</v>
      </c>
      <c r="AU479" s="49">
        <f>'Рейтинговая таблица организаций'!AS468</f>
        <v>0</v>
      </c>
      <c r="AV479" s="49" t="s">
        <v>274</v>
      </c>
      <c r="AW479" s="49">
        <f>'Рейтинговая таблица организаций'!AT468</f>
        <v>0</v>
      </c>
      <c r="AX479" s="49">
        <f>'Рейтинговая таблица организаций'!AU468</f>
        <v>0</v>
      </c>
      <c r="AY479" s="49" t="s">
        <v>275</v>
      </c>
      <c r="AZ479" s="49">
        <f>'Рейтинговая таблица организаций'!AV468</f>
        <v>0</v>
      </c>
      <c r="BA479" s="49">
        <f>'Рейтинговая таблица организаций'!AW468</f>
        <v>0</v>
      </c>
    </row>
    <row r="480" spans="1:53" ht="15.75" x14ac:dyDescent="0.25">
      <c r="A480" s="110">
        <f>Лист1!A468</f>
        <v>0</v>
      </c>
      <c r="B480" s="46">
        <f>'для bus.gov.ru'!B469</f>
        <v>0</v>
      </c>
      <c r="C480" s="46">
        <f>'для bus.gov.ru'!C469</f>
        <v>0</v>
      </c>
      <c r="D480" s="46">
        <f>'для bus.gov.ru'!D469</f>
        <v>0</v>
      </c>
      <c r="E480" s="46">
        <f>'для bus.gov.ru'!E469</f>
        <v>0</v>
      </c>
      <c r="F480" s="47" t="s">
        <v>264</v>
      </c>
      <c r="G480" s="48">
        <f>'Рейтинговая таблица организаций'!D469</f>
        <v>0</v>
      </c>
      <c r="H480" s="48">
        <f>'Рейтинговая таблица организаций'!E469</f>
        <v>0</v>
      </c>
      <c r="I480" s="47" t="s">
        <v>265</v>
      </c>
      <c r="J480" s="48">
        <f>'Рейтинговая таблица организаций'!F469</f>
        <v>0</v>
      </c>
      <c r="K480" s="48">
        <f>'Рейтинговая таблица организаций'!G469</f>
        <v>0</v>
      </c>
      <c r="L480" s="49" t="str">
        <f>IF('Рейтинговая таблица организаций'!H469&lt;1,"Отсутствуют или не функционируют дистанционные способы взаимодействия",(IF('Рейтинговая таблица организаций'!H469&lt;4,"В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0" s="49">
        <f>'Рейтинговая таблица организаций'!H469</f>
        <v>0</v>
      </c>
      <c r="N480" s="49">
        <f>IF('Рейтинговая таблица организаций'!H469&lt;1,0,(IF('Рейтинговая таблица организаций'!H469&lt;4,30,100)))</f>
        <v>0</v>
      </c>
      <c r="O480" s="49" t="s">
        <v>266</v>
      </c>
      <c r="P480" s="49">
        <f>'Рейтинговая таблица организаций'!I469</f>
        <v>0</v>
      </c>
      <c r="Q480" s="49">
        <f>'Рейтинговая таблица организаций'!J469</f>
        <v>0</v>
      </c>
      <c r="R480" s="49" t="s">
        <v>267</v>
      </c>
      <c r="S480" s="49">
        <f>'Рейтинговая таблица организаций'!K469</f>
        <v>0</v>
      </c>
      <c r="T480" s="49">
        <f>'Рейтинговая таблица организаций'!L469</f>
        <v>0</v>
      </c>
      <c r="U480" s="49" t="str">
        <f>IF('Рейтинговая таблица организаций'!Q469&lt;1,"Отсутствуют комфортные условия",(IF('Рейтинговая таблица организаций'!Q469&lt;5,"Количество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0" s="49">
        <f>'Рейтинговая таблица организаций'!Q469</f>
        <v>0</v>
      </c>
      <c r="W480" s="49">
        <f>IF('Рейтинговая таблица организаций'!Q469&lt;1,0,(IF('Рейтинговая таблица организаций'!Q469&lt;4,20,100)))</f>
        <v>0</v>
      </c>
      <c r="X480" s="49" t="s">
        <v>268</v>
      </c>
      <c r="Y480" s="49">
        <f>'Рейтинговая таблица организаций'!T469</f>
        <v>0</v>
      </c>
      <c r="Z480" s="49">
        <f>'Рейтинговая таблица организаций'!U469</f>
        <v>0</v>
      </c>
      <c r="AA480" s="49" t="str">
        <f>IF('Рейтинговая таблица организаций'!Z469&lt;1,"Отсутствуют условия доступности для инвалидов",(IF('Рейтинговая таблица организаций'!Z469&lt;5,"Количество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0" s="63">
        <f>'Рейтинговая таблица организаций'!Z469</f>
        <v>0</v>
      </c>
      <c r="AC480" s="49">
        <f>IF('Рейтинговая таблица организаций'!Z469&lt;1,0,(IF('Рейтинговая таблица организаций'!Z469&lt;5,20,100)))</f>
        <v>0</v>
      </c>
      <c r="AD480" s="49" t="str">
        <f>IF('Рейтинговая таблица организаций'!AA469&lt;1,"Отсутствуют условия доступности, позволяющие инвалидам получать услуги наравне с другими",(IF('Рейтинговая таблица организаций'!AA469&lt;5,"Количество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0" s="49">
        <f>'Рейтинговая таблица организаций'!AA469</f>
        <v>0</v>
      </c>
      <c r="AF480" s="49">
        <f>IF('Рейтинговая таблица организаций'!AA469&lt;1,0,(IF('Рейтинговая таблица организаций'!AA469&lt;5,20,100)))</f>
        <v>0</v>
      </c>
      <c r="AG480" s="49" t="s">
        <v>269</v>
      </c>
      <c r="AH480" s="49">
        <f>'Рейтинговая таблица организаций'!AB469</f>
        <v>0</v>
      </c>
      <c r="AI480" s="49">
        <f>'Рейтинговая таблица организаций'!AC469</f>
        <v>0</v>
      </c>
      <c r="AJ480" s="49" t="s">
        <v>270</v>
      </c>
      <c r="AK480" s="49">
        <f>'Рейтинговая таблица организаций'!AH469</f>
        <v>0</v>
      </c>
      <c r="AL480" s="49">
        <f>'Рейтинговая таблица организаций'!AI469</f>
        <v>0</v>
      </c>
      <c r="AM480" s="49" t="s">
        <v>271</v>
      </c>
      <c r="AN480" s="49">
        <f>'Рейтинговая таблица организаций'!AJ469</f>
        <v>0</v>
      </c>
      <c r="AO480" s="49">
        <f>'Рейтинговая таблица организаций'!AK469</f>
        <v>0</v>
      </c>
      <c r="AP480" s="49" t="s">
        <v>272</v>
      </c>
      <c r="AQ480" s="49">
        <f>'Рейтинговая таблица организаций'!AL469</f>
        <v>0</v>
      </c>
      <c r="AR480" s="49">
        <f>'Рейтинговая таблица организаций'!AM469</f>
        <v>0</v>
      </c>
      <c r="AS480" s="49" t="s">
        <v>273</v>
      </c>
      <c r="AT480" s="49">
        <f>'Рейтинговая таблица организаций'!AR469</f>
        <v>0</v>
      </c>
      <c r="AU480" s="49">
        <f>'Рейтинговая таблица организаций'!AS469</f>
        <v>0</v>
      </c>
      <c r="AV480" s="49" t="s">
        <v>274</v>
      </c>
      <c r="AW480" s="49">
        <f>'Рейтинговая таблица организаций'!AT469</f>
        <v>0</v>
      </c>
      <c r="AX480" s="49">
        <f>'Рейтинговая таблица организаций'!AU469</f>
        <v>0</v>
      </c>
      <c r="AY480" s="49" t="s">
        <v>275</v>
      </c>
      <c r="AZ480" s="49">
        <f>'Рейтинговая таблица организаций'!AV469</f>
        <v>0</v>
      </c>
      <c r="BA480" s="49">
        <f>'Рейтинговая таблица организаций'!AW469</f>
        <v>0</v>
      </c>
    </row>
    <row r="481" spans="1:53" ht="15.75" x14ac:dyDescent="0.25">
      <c r="A481" s="110">
        <f>Лист1!A469</f>
        <v>0</v>
      </c>
      <c r="B481" s="46">
        <f>'для bus.gov.ru'!B470</f>
        <v>0</v>
      </c>
      <c r="C481" s="46">
        <f>'для bus.gov.ru'!C470</f>
        <v>0</v>
      </c>
      <c r="D481" s="46">
        <f>'для bus.gov.ru'!D470</f>
        <v>0</v>
      </c>
      <c r="E481" s="46">
        <f>'для bus.gov.ru'!E470</f>
        <v>0</v>
      </c>
      <c r="F481" s="47" t="s">
        <v>264</v>
      </c>
      <c r="G481" s="48">
        <f>'Рейтинговая таблица организаций'!D470</f>
        <v>0</v>
      </c>
      <c r="H481" s="48">
        <f>'Рейтинговая таблица организаций'!E470</f>
        <v>0</v>
      </c>
      <c r="I481" s="47" t="s">
        <v>265</v>
      </c>
      <c r="J481" s="48">
        <f>'Рейтинговая таблица организаций'!F470</f>
        <v>0</v>
      </c>
      <c r="K481" s="48">
        <f>'Рейтинговая таблица организаций'!G470</f>
        <v>0</v>
      </c>
      <c r="L481" s="49" t="str">
        <f>IF('Рейтинговая таблица организаций'!H470&lt;1,"Отсутствуют или не функционируют дистанционные способы взаимодействия",(IF('Рейтинговая таблица организаций'!H470&lt;4,"В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1" s="49">
        <f>'Рейтинговая таблица организаций'!H470</f>
        <v>0</v>
      </c>
      <c r="N481" s="49">
        <f>IF('Рейтинговая таблица организаций'!H470&lt;1,0,(IF('Рейтинговая таблица организаций'!H470&lt;4,30,100)))</f>
        <v>0</v>
      </c>
      <c r="O481" s="49" t="s">
        <v>266</v>
      </c>
      <c r="P481" s="49">
        <f>'Рейтинговая таблица организаций'!I470</f>
        <v>0</v>
      </c>
      <c r="Q481" s="49">
        <f>'Рейтинговая таблица организаций'!J470</f>
        <v>0</v>
      </c>
      <c r="R481" s="49" t="s">
        <v>267</v>
      </c>
      <c r="S481" s="49">
        <f>'Рейтинговая таблица организаций'!K470</f>
        <v>0</v>
      </c>
      <c r="T481" s="49">
        <f>'Рейтинговая таблица организаций'!L470</f>
        <v>0</v>
      </c>
      <c r="U481" s="49" t="str">
        <f>IF('Рейтинговая таблица организаций'!Q470&lt;1,"Отсутствуют комфортные условия",(IF('Рейтинговая таблица организаций'!Q470&lt;5,"Количество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1" s="49">
        <f>'Рейтинговая таблица организаций'!Q470</f>
        <v>0</v>
      </c>
      <c r="W481" s="49">
        <f>IF('Рейтинговая таблица организаций'!Q470&lt;1,0,(IF('Рейтинговая таблица организаций'!Q470&lt;4,20,100)))</f>
        <v>0</v>
      </c>
      <c r="X481" s="49" t="s">
        <v>268</v>
      </c>
      <c r="Y481" s="49">
        <f>'Рейтинговая таблица организаций'!T470</f>
        <v>0</v>
      </c>
      <c r="Z481" s="49">
        <f>'Рейтинговая таблица организаций'!U470</f>
        <v>0</v>
      </c>
      <c r="AA481" s="49" t="str">
        <f>IF('Рейтинговая таблица организаций'!Z470&lt;1,"Отсутствуют условия доступности для инвалидов",(IF('Рейтинговая таблица организаций'!Z470&lt;5,"Количество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1" s="63">
        <f>'Рейтинговая таблица организаций'!Z470</f>
        <v>0</v>
      </c>
      <c r="AC481" s="49">
        <f>IF('Рейтинговая таблица организаций'!Z470&lt;1,0,(IF('Рейтинговая таблица организаций'!Z470&lt;5,20,100)))</f>
        <v>0</v>
      </c>
      <c r="AD481" s="49" t="str">
        <f>IF('Рейтинговая таблица организаций'!AA470&lt;1,"Отсутствуют условия доступности, позволяющие инвалидам получать услуги наравне с другими",(IF('Рейтинговая таблица организаций'!AA470&lt;5,"Количество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1" s="49">
        <f>'Рейтинговая таблица организаций'!AA470</f>
        <v>0</v>
      </c>
      <c r="AF481" s="49">
        <f>IF('Рейтинговая таблица организаций'!AA470&lt;1,0,(IF('Рейтинговая таблица организаций'!AA470&lt;5,20,100)))</f>
        <v>0</v>
      </c>
      <c r="AG481" s="49" t="s">
        <v>269</v>
      </c>
      <c r="AH481" s="49">
        <f>'Рейтинговая таблица организаций'!AB470</f>
        <v>0</v>
      </c>
      <c r="AI481" s="49">
        <f>'Рейтинговая таблица организаций'!AC470</f>
        <v>0</v>
      </c>
      <c r="AJ481" s="49" t="s">
        <v>270</v>
      </c>
      <c r="AK481" s="49">
        <f>'Рейтинговая таблица организаций'!AH470</f>
        <v>0</v>
      </c>
      <c r="AL481" s="49">
        <f>'Рейтинговая таблица организаций'!AI470</f>
        <v>0</v>
      </c>
      <c r="AM481" s="49" t="s">
        <v>271</v>
      </c>
      <c r="AN481" s="49">
        <f>'Рейтинговая таблица организаций'!AJ470</f>
        <v>0</v>
      </c>
      <c r="AO481" s="49">
        <f>'Рейтинговая таблица организаций'!AK470</f>
        <v>0</v>
      </c>
      <c r="AP481" s="49" t="s">
        <v>272</v>
      </c>
      <c r="AQ481" s="49">
        <f>'Рейтинговая таблица организаций'!AL470</f>
        <v>0</v>
      </c>
      <c r="AR481" s="49">
        <f>'Рейтинговая таблица организаций'!AM470</f>
        <v>0</v>
      </c>
      <c r="AS481" s="49" t="s">
        <v>273</v>
      </c>
      <c r="AT481" s="49">
        <f>'Рейтинговая таблица организаций'!AR470</f>
        <v>0</v>
      </c>
      <c r="AU481" s="49">
        <f>'Рейтинговая таблица организаций'!AS470</f>
        <v>0</v>
      </c>
      <c r="AV481" s="49" t="s">
        <v>274</v>
      </c>
      <c r="AW481" s="49">
        <f>'Рейтинговая таблица организаций'!AT470</f>
        <v>0</v>
      </c>
      <c r="AX481" s="49">
        <f>'Рейтинговая таблица организаций'!AU470</f>
        <v>0</v>
      </c>
      <c r="AY481" s="49" t="s">
        <v>275</v>
      </c>
      <c r="AZ481" s="49">
        <f>'Рейтинговая таблица организаций'!AV470</f>
        <v>0</v>
      </c>
      <c r="BA481" s="49">
        <f>'Рейтинговая таблица организаций'!AW470</f>
        <v>0</v>
      </c>
    </row>
    <row r="482" spans="1:53" ht="15.75" x14ac:dyDescent="0.25">
      <c r="A482" s="110">
        <f>Лист1!A470</f>
        <v>0</v>
      </c>
      <c r="B482" s="46">
        <f>'для bus.gov.ru'!B471</f>
        <v>0</v>
      </c>
      <c r="C482" s="46">
        <f>'для bus.gov.ru'!C471</f>
        <v>0</v>
      </c>
      <c r="D482" s="46">
        <f>'для bus.gov.ru'!D471</f>
        <v>0</v>
      </c>
      <c r="E482" s="46">
        <f>'для bus.gov.ru'!E471</f>
        <v>0</v>
      </c>
      <c r="F482" s="47" t="s">
        <v>264</v>
      </c>
      <c r="G482" s="48">
        <f>'Рейтинговая таблица организаций'!D471</f>
        <v>0</v>
      </c>
      <c r="H482" s="48">
        <f>'Рейтинговая таблица организаций'!E471</f>
        <v>0</v>
      </c>
      <c r="I482" s="47" t="s">
        <v>265</v>
      </c>
      <c r="J482" s="48">
        <f>'Рейтинговая таблица организаций'!F471</f>
        <v>0</v>
      </c>
      <c r="K482" s="48">
        <f>'Рейтинговая таблица организаций'!G471</f>
        <v>0</v>
      </c>
      <c r="L482" s="49" t="str">
        <f>IF('Рейтинговая таблица организаций'!H471&lt;1,"Отсутствуют или не функционируют дистанционные способы взаимодействия",(IF('Рейтинговая таблица организаций'!H471&lt;4,"В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2" s="49">
        <f>'Рейтинговая таблица организаций'!H471</f>
        <v>0</v>
      </c>
      <c r="N482" s="49">
        <f>IF('Рейтинговая таблица организаций'!H471&lt;1,0,(IF('Рейтинговая таблица организаций'!H471&lt;4,30,100)))</f>
        <v>0</v>
      </c>
      <c r="O482" s="49" t="s">
        <v>266</v>
      </c>
      <c r="P482" s="49">
        <f>'Рейтинговая таблица организаций'!I471</f>
        <v>0</v>
      </c>
      <c r="Q482" s="49">
        <f>'Рейтинговая таблица организаций'!J471</f>
        <v>0</v>
      </c>
      <c r="R482" s="49" t="s">
        <v>267</v>
      </c>
      <c r="S482" s="49">
        <f>'Рейтинговая таблица организаций'!K471</f>
        <v>0</v>
      </c>
      <c r="T482" s="49">
        <f>'Рейтинговая таблица организаций'!L471</f>
        <v>0</v>
      </c>
      <c r="U482" s="49" t="str">
        <f>IF('Рейтинговая таблица организаций'!Q471&lt;1,"Отсутствуют комфортные условия",(IF('Рейтинговая таблица организаций'!Q471&lt;5,"Количество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2" s="49">
        <f>'Рейтинговая таблица организаций'!Q471</f>
        <v>0</v>
      </c>
      <c r="W482" s="49">
        <f>IF('Рейтинговая таблица организаций'!Q471&lt;1,0,(IF('Рейтинговая таблица организаций'!Q471&lt;4,20,100)))</f>
        <v>0</v>
      </c>
      <c r="X482" s="49" t="s">
        <v>268</v>
      </c>
      <c r="Y482" s="49">
        <f>'Рейтинговая таблица организаций'!T471</f>
        <v>0</v>
      </c>
      <c r="Z482" s="49">
        <f>'Рейтинговая таблица организаций'!U471</f>
        <v>0</v>
      </c>
      <c r="AA482" s="49" t="str">
        <f>IF('Рейтинговая таблица организаций'!Z471&lt;1,"Отсутствуют условия доступности для инвалидов",(IF('Рейтинговая таблица организаций'!Z471&lt;5,"Количество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2" s="63">
        <f>'Рейтинговая таблица организаций'!Z471</f>
        <v>0</v>
      </c>
      <c r="AC482" s="49">
        <f>IF('Рейтинговая таблица организаций'!Z471&lt;1,0,(IF('Рейтинговая таблица организаций'!Z471&lt;5,20,100)))</f>
        <v>0</v>
      </c>
      <c r="AD482" s="49" t="str">
        <f>IF('Рейтинговая таблица организаций'!AA471&lt;1,"Отсутствуют условия доступности, позволяющие инвалидам получать услуги наравне с другими",(IF('Рейтинговая таблица организаций'!AA471&lt;5,"Количество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2" s="49">
        <f>'Рейтинговая таблица организаций'!AA471</f>
        <v>0</v>
      </c>
      <c r="AF482" s="49">
        <f>IF('Рейтинговая таблица организаций'!AA471&lt;1,0,(IF('Рейтинговая таблица организаций'!AA471&lt;5,20,100)))</f>
        <v>0</v>
      </c>
      <c r="AG482" s="49" t="s">
        <v>269</v>
      </c>
      <c r="AH482" s="49">
        <f>'Рейтинговая таблица организаций'!AB471</f>
        <v>0</v>
      </c>
      <c r="AI482" s="49">
        <f>'Рейтинговая таблица организаций'!AC471</f>
        <v>0</v>
      </c>
      <c r="AJ482" s="49" t="s">
        <v>270</v>
      </c>
      <c r="AK482" s="49">
        <f>'Рейтинговая таблица организаций'!AH471</f>
        <v>0</v>
      </c>
      <c r="AL482" s="49">
        <f>'Рейтинговая таблица организаций'!AI471</f>
        <v>0</v>
      </c>
      <c r="AM482" s="49" t="s">
        <v>271</v>
      </c>
      <c r="AN482" s="49">
        <f>'Рейтинговая таблица организаций'!AJ471</f>
        <v>0</v>
      </c>
      <c r="AO482" s="49">
        <f>'Рейтинговая таблица организаций'!AK471</f>
        <v>0</v>
      </c>
      <c r="AP482" s="49" t="s">
        <v>272</v>
      </c>
      <c r="AQ482" s="49">
        <f>'Рейтинговая таблица организаций'!AL471</f>
        <v>0</v>
      </c>
      <c r="AR482" s="49">
        <f>'Рейтинговая таблица организаций'!AM471</f>
        <v>0</v>
      </c>
      <c r="AS482" s="49" t="s">
        <v>273</v>
      </c>
      <c r="AT482" s="49">
        <f>'Рейтинговая таблица организаций'!AR471</f>
        <v>0</v>
      </c>
      <c r="AU482" s="49">
        <f>'Рейтинговая таблица организаций'!AS471</f>
        <v>0</v>
      </c>
      <c r="AV482" s="49" t="s">
        <v>274</v>
      </c>
      <c r="AW482" s="49">
        <f>'Рейтинговая таблица организаций'!AT471</f>
        <v>0</v>
      </c>
      <c r="AX482" s="49">
        <f>'Рейтинговая таблица организаций'!AU471</f>
        <v>0</v>
      </c>
      <c r="AY482" s="49" t="s">
        <v>275</v>
      </c>
      <c r="AZ482" s="49">
        <f>'Рейтинговая таблица организаций'!AV471</f>
        <v>0</v>
      </c>
      <c r="BA482" s="49">
        <f>'Рейтинговая таблица организаций'!AW471</f>
        <v>0</v>
      </c>
    </row>
    <row r="483" spans="1:53" ht="15.75" x14ac:dyDescent="0.25">
      <c r="A483" s="110">
        <f>Лист1!A471</f>
        <v>0</v>
      </c>
      <c r="B483" s="46">
        <f>'для bus.gov.ru'!B472</f>
        <v>0</v>
      </c>
      <c r="C483" s="46">
        <f>'для bus.gov.ru'!C472</f>
        <v>0</v>
      </c>
      <c r="D483" s="46">
        <f>'для bus.gov.ru'!D472</f>
        <v>0</v>
      </c>
      <c r="E483" s="46">
        <f>'для bus.gov.ru'!E472</f>
        <v>0</v>
      </c>
      <c r="F483" s="47" t="s">
        <v>264</v>
      </c>
      <c r="G483" s="48">
        <f>'Рейтинговая таблица организаций'!D472</f>
        <v>0</v>
      </c>
      <c r="H483" s="48">
        <f>'Рейтинговая таблица организаций'!E472</f>
        <v>0</v>
      </c>
      <c r="I483" s="47" t="s">
        <v>265</v>
      </c>
      <c r="J483" s="48">
        <f>'Рейтинговая таблица организаций'!F472</f>
        <v>0</v>
      </c>
      <c r="K483" s="48">
        <f>'Рейтинговая таблица организаций'!G472</f>
        <v>0</v>
      </c>
      <c r="L483" s="49" t="str">
        <f>IF('Рейтинговая таблица организаций'!H472&lt;1,"Отсутствуют или не функционируют дистанционные способы взаимодействия",(IF('Рейтинговая таблица организаций'!H472&lt;4,"В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3" s="49">
        <f>'Рейтинговая таблица организаций'!H472</f>
        <v>0</v>
      </c>
      <c r="N483" s="49">
        <f>IF('Рейтинговая таблица организаций'!H472&lt;1,0,(IF('Рейтинговая таблица организаций'!H472&lt;4,30,100)))</f>
        <v>0</v>
      </c>
      <c r="O483" s="49" t="s">
        <v>266</v>
      </c>
      <c r="P483" s="49">
        <f>'Рейтинговая таблица организаций'!I472</f>
        <v>0</v>
      </c>
      <c r="Q483" s="49">
        <f>'Рейтинговая таблица организаций'!J472</f>
        <v>0</v>
      </c>
      <c r="R483" s="49" t="s">
        <v>267</v>
      </c>
      <c r="S483" s="49">
        <f>'Рейтинговая таблица организаций'!K472</f>
        <v>0</v>
      </c>
      <c r="T483" s="49">
        <f>'Рейтинговая таблица организаций'!L472</f>
        <v>0</v>
      </c>
      <c r="U483" s="49" t="str">
        <f>IF('Рейтинговая таблица организаций'!Q472&lt;1,"Отсутствуют комфортные условия",(IF('Рейтинговая таблица организаций'!Q472&lt;5,"Количество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3" s="49">
        <f>'Рейтинговая таблица организаций'!Q472</f>
        <v>0</v>
      </c>
      <c r="W483" s="49">
        <f>IF('Рейтинговая таблица организаций'!Q472&lt;1,0,(IF('Рейтинговая таблица организаций'!Q472&lt;4,20,100)))</f>
        <v>0</v>
      </c>
      <c r="X483" s="49" t="s">
        <v>268</v>
      </c>
      <c r="Y483" s="49">
        <f>'Рейтинговая таблица организаций'!T472</f>
        <v>0</v>
      </c>
      <c r="Z483" s="49">
        <f>'Рейтинговая таблица организаций'!U472</f>
        <v>0</v>
      </c>
      <c r="AA483" s="49" t="str">
        <f>IF('Рейтинговая таблица организаций'!Z472&lt;1,"Отсутствуют условия доступности для инвалидов",(IF('Рейтинговая таблица организаций'!Z472&lt;5,"Количество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3" s="63">
        <f>'Рейтинговая таблица организаций'!Z472</f>
        <v>0</v>
      </c>
      <c r="AC483" s="49">
        <f>IF('Рейтинговая таблица организаций'!Z472&lt;1,0,(IF('Рейтинговая таблица организаций'!Z472&lt;5,20,100)))</f>
        <v>0</v>
      </c>
      <c r="AD483" s="49" t="str">
        <f>IF('Рейтинговая таблица организаций'!AA472&lt;1,"Отсутствуют условия доступности, позволяющие инвалидам получать услуги наравне с другими",(IF('Рейтинговая таблица организаций'!AA472&lt;5,"Количество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3" s="49">
        <f>'Рейтинговая таблица организаций'!AA472</f>
        <v>0</v>
      </c>
      <c r="AF483" s="49">
        <f>IF('Рейтинговая таблица организаций'!AA472&lt;1,0,(IF('Рейтинговая таблица организаций'!AA472&lt;5,20,100)))</f>
        <v>0</v>
      </c>
      <c r="AG483" s="49" t="s">
        <v>269</v>
      </c>
      <c r="AH483" s="49">
        <f>'Рейтинговая таблица организаций'!AB472</f>
        <v>0</v>
      </c>
      <c r="AI483" s="49">
        <f>'Рейтинговая таблица организаций'!AC472</f>
        <v>0</v>
      </c>
      <c r="AJ483" s="49" t="s">
        <v>270</v>
      </c>
      <c r="AK483" s="49">
        <f>'Рейтинговая таблица организаций'!AH472</f>
        <v>0</v>
      </c>
      <c r="AL483" s="49">
        <f>'Рейтинговая таблица организаций'!AI472</f>
        <v>0</v>
      </c>
      <c r="AM483" s="49" t="s">
        <v>271</v>
      </c>
      <c r="AN483" s="49">
        <f>'Рейтинговая таблица организаций'!AJ472</f>
        <v>0</v>
      </c>
      <c r="AO483" s="49">
        <f>'Рейтинговая таблица организаций'!AK472</f>
        <v>0</v>
      </c>
      <c r="AP483" s="49" t="s">
        <v>272</v>
      </c>
      <c r="AQ483" s="49">
        <f>'Рейтинговая таблица организаций'!AL472</f>
        <v>0</v>
      </c>
      <c r="AR483" s="49">
        <f>'Рейтинговая таблица организаций'!AM472</f>
        <v>0</v>
      </c>
      <c r="AS483" s="49" t="s">
        <v>273</v>
      </c>
      <c r="AT483" s="49">
        <f>'Рейтинговая таблица организаций'!AR472</f>
        <v>0</v>
      </c>
      <c r="AU483" s="49">
        <f>'Рейтинговая таблица организаций'!AS472</f>
        <v>0</v>
      </c>
      <c r="AV483" s="49" t="s">
        <v>274</v>
      </c>
      <c r="AW483" s="49">
        <f>'Рейтинговая таблица организаций'!AT472</f>
        <v>0</v>
      </c>
      <c r="AX483" s="49">
        <f>'Рейтинговая таблица организаций'!AU472</f>
        <v>0</v>
      </c>
      <c r="AY483" s="49" t="s">
        <v>275</v>
      </c>
      <c r="AZ483" s="49">
        <f>'Рейтинговая таблица организаций'!AV472</f>
        <v>0</v>
      </c>
      <c r="BA483" s="49">
        <f>'Рейтинговая таблица организаций'!AW472</f>
        <v>0</v>
      </c>
    </row>
    <row r="484" spans="1:53" ht="15.75" x14ac:dyDescent="0.25">
      <c r="A484" s="110">
        <f>Лист1!A472</f>
        <v>0</v>
      </c>
      <c r="B484" s="46">
        <f>'для bus.gov.ru'!B473</f>
        <v>0</v>
      </c>
      <c r="C484" s="46">
        <f>'для bus.gov.ru'!C473</f>
        <v>0</v>
      </c>
      <c r="D484" s="46">
        <f>'для bus.gov.ru'!D473</f>
        <v>0</v>
      </c>
      <c r="E484" s="46">
        <f>'для bus.gov.ru'!E473</f>
        <v>0</v>
      </c>
      <c r="F484" s="47" t="s">
        <v>264</v>
      </c>
      <c r="G484" s="48">
        <f>'Рейтинговая таблица организаций'!D473</f>
        <v>0</v>
      </c>
      <c r="H484" s="48">
        <f>'Рейтинговая таблица организаций'!E473</f>
        <v>0</v>
      </c>
      <c r="I484" s="47" t="s">
        <v>265</v>
      </c>
      <c r="J484" s="48">
        <f>'Рейтинговая таблица организаций'!F473</f>
        <v>0</v>
      </c>
      <c r="K484" s="48">
        <f>'Рейтинговая таблица организаций'!G473</f>
        <v>0</v>
      </c>
      <c r="L484" s="49" t="str">
        <f>IF('Рейтинговая таблица организаций'!H473&lt;1,"Отсутствуют или не функционируют дистанционные способы взаимодействия",(IF('Рейтинговая таблица организаций'!H473&lt;4,"В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4" s="49">
        <f>'Рейтинговая таблица организаций'!H473</f>
        <v>0</v>
      </c>
      <c r="N484" s="49">
        <f>IF('Рейтинговая таблица организаций'!H473&lt;1,0,(IF('Рейтинговая таблица организаций'!H473&lt;4,30,100)))</f>
        <v>0</v>
      </c>
      <c r="O484" s="49" t="s">
        <v>266</v>
      </c>
      <c r="P484" s="49">
        <f>'Рейтинговая таблица организаций'!I473</f>
        <v>0</v>
      </c>
      <c r="Q484" s="49">
        <f>'Рейтинговая таблица организаций'!J473</f>
        <v>0</v>
      </c>
      <c r="R484" s="49" t="s">
        <v>267</v>
      </c>
      <c r="S484" s="49">
        <f>'Рейтинговая таблица организаций'!K473</f>
        <v>0</v>
      </c>
      <c r="T484" s="49">
        <f>'Рейтинговая таблица организаций'!L473</f>
        <v>0</v>
      </c>
      <c r="U484" s="49" t="str">
        <f>IF('Рейтинговая таблица организаций'!Q473&lt;1,"Отсутствуют комфортные условия",(IF('Рейтинговая таблица организаций'!Q473&lt;5,"Количество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4" s="49">
        <f>'Рейтинговая таблица организаций'!Q473</f>
        <v>0</v>
      </c>
      <c r="W484" s="49">
        <f>IF('Рейтинговая таблица организаций'!Q473&lt;1,0,(IF('Рейтинговая таблица организаций'!Q473&lt;4,20,100)))</f>
        <v>0</v>
      </c>
      <c r="X484" s="49" t="s">
        <v>268</v>
      </c>
      <c r="Y484" s="49">
        <f>'Рейтинговая таблица организаций'!T473</f>
        <v>0</v>
      </c>
      <c r="Z484" s="49">
        <f>'Рейтинговая таблица организаций'!U473</f>
        <v>0</v>
      </c>
      <c r="AA484" s="49" t="str">
        <f>IF('Рейтинговая таблица организаций'!Z473&lt;1,"Отсутствуют условия доступности для инвалидов",(IF('Рейтинговая таблица организаций'!Z473&lt;5,"Количество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4" s="63">
        <f>'Рейтинговая таблица организаций'!Z473</f>
        <v>0</v>
      </c>
      <c r="AC484" s="49">
        <f>IF('Рейтинговая таблица организаций'!Z473&lt;1,0,(IF('Рейтинговая таблица организаций'!Z473&lt;5,20,100)))</f>
        <v>0</v>
      </c>
      <c r="AD484" s="49" t="str">
        <f>IF('Рейтинговая таблица организаций'!AA473&lt;1,"Отсутствуют условия доступности, позволяющие инвалидам получать услуги наравне с другими",(IF('Рейтинговая таблица организаций'!AA473&lt;5,"Количество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4" s="49">
        <f>'Рейтинговая таблица организаций'!AA473</f>
        <v>0</v>
      </c>
      <c r="AF484" s="49">
        <f>IF('Рейтинговая таблица организаций'!AA473&lt;1,0,(IF('Рейтинговая таблица организаций'!AA473&lt;5,20,100)))</f>
        <v>0</v>
      </c>
      <c r="AG484" s="49" t="s">
        <v>269</v>
      </c>
      <c r="AH484" s="49">
        <f>'Рейтинговая таблица организаций'!AB473</f>
        <v>0</v>
      </c>
      <c r="AI484" s="49">
        <f>'Рейтинговая таблица организаций'!AC473</f>
        <v>0</v>
      </c>
      <c r="AJ484" s="49" t="s">
        <v>270</v>
      </c>
      <c r="AK484" s="49">
        <f>'Рейтинговая таблица организаций'!AH473</f>
        <v>0</v>
      </c>
      <c r="AL484" s="49">
        <f>'Рейтинговая таблица организаций'!AI473</f>
        <v>0</v>
      </c>
      <c r="AM484" s="49" t="s">
        <v>271</v>
      </c>
      <c r="AN484" s="49">
        <f>'Рейтинговая таблица организаций'!AJ473</f>
        <v>0</v>
      </c>
      <c r="AO484" s="49">
        <f>'Рейтинговая таблица организаций'!AK473</f>
        <v>0</v>
      </c>
      <c r="AP484" s="49" t="s">
        <v>272</v>
      </c>
      <c r="AQ484" s="49">
        <f>'Рейтинговая таблица организаций'!AL473</f>
        <v>0</v>
      </c>
      <c r="AR484" s="49">
        <f>'Рейтинговая таблица организаций'!AM473</f>
        <v>0</v>
      </c>
      <c r="AS484" s="49" t="s">
        <v>273</v>
      </c>
      <c r="AT484" s="49">
        <f>'Рейтинговая таблица организаций'!AR473</f>
        <v>0</v>
      </c>
      <c r="AU484" s="49">
        <f>'Рейтинговая таблица организаций'!AS473</f>
        <v>0</v>
      </c>
      <c r="AV484" s="49" t="s">
        <v>274</v>
      </c>
      <c r="AW484" s="49">
        <f>'Рейтинговая таблица организаций'!AT473</f>
        <v>0</v>
      </c>
      <c r="AX484" s="49">
        <f>'Рейтинговая таблица организаций'!AU473</f>
        <v>0</v>
      </c>
      <c r="AY484" s="49" t="s">
        <v>275</v>
      </c>
      <c r="AZ484" s="49">
        <f>'Рейтинговая таблица организаций'!AV473</f>
        <v>0</v>
      </c>
      <c r="BA484" s="49">
        <f>'Рейтинговая таблица организаций'!AW473</f>
        <v>0</v>
      </c>
    </row>
    <row r="485" spans="1:53" ht="15.75" x14ac:dyDescent="0.25">
      <c r="A485" s="110">
        <f>Лист1!A473</f>
        <v>0</v>
      </c>
      <c r="B485" s="46">
        <f>'для bus.gov.ru'!B474</f>
        <v>0</v>
      </c>
      <c r="C485" s="46">
        <f>'для bus.gov.ru'!C474</f>
        <v>0</v>
      </c>
      <c r="D485" s="46">
        <f>'для bus.gov.ru'!D474</f>
        <v>0</v>
      </c>
      <c r="E485" s="46">
        <f>'для bus.gov.ru'!E474</f>
        <v>0</v>
      </c>
      <c r="F485" s="47" t="s">
        <v>264</v>
      </c>
      <c r="G485" s="48">
        <f>'Рейтинговая таблица организаций'!D474</f>
        <v>0</v>
      </c>
      <c r="H485" s="48">
        <f>'Рейтинговая таблица организаций'!E474</f>
        <v>0</v>
      </c>
      <c r="I485" s="47" t="s">
        <v>265</v>
      </c>
      <c r="J485" s="48">
        <f>'Рейтинговая таблица организаций'!F474</f>
        <v>0</v>
      </c>
      <c r="K485" s="48">
        <f>'Рейтинговая таблица организаций'!G474</f>
        <v>0</v>
      </c>
      <c r="L485" s="49" t="str">
        <f>IF('Рейтинговая таблица организаций'!H474&lt;1,"Отсутствуют или не функционируют дистанционные способы взаимодействия",(IF('Рейтинговая таблица организаций'!H474&lt;4,"В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5" s="49">
        <f>'Рейтинговая таблица организаций'!H474</f>
        <v>0</v>
      </c>
      <c r="N485" s="49">
        <f>IF('Рейтинговая таблица организаций'!H474&lt;1,0,(IF('Рейтинговая таблица организаций'!H474&lt;4,30,100)))</f>
        <v>0</v>
      </c>
      <c r="O485" s="49" t="s">
        <v>266</v>
      </c>
      <c r="P485" s="49">
        <f>'Рейтинговая таблица организаций'!I474</f>
        <v>0</v>
      </c>
      <c r="Q485" s="49">
        <f>'Рейтинговая таблица организаций'!J474</f>
        <v>0</v>
      </c>
      <c r="R485" s="49" t="s">
        <v>267</v>
      </c>
      <c r="S485" s="49">
        <f>'Рейтинговая таблица организаций'!K474</f>
        <v>0</v>
      </c>
      <c r="T485" s="49">
        <f>'Рейтинговая таблица организаций'!L474</f>
        <v>0</v>
      </c>
      <c r="U485" s="49" t="str">
        <f>IF('Рейтинговая таблица организаций'!Q474&lt;1,"Отсутствуют комфортные условия",(IF('Рейтинговая таблица организаций'!Q474&lt;5,"Количество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5" s="49">
        <f>'Рейтинговая таблица организаций'!Q474</f>
        <v>0</v>
      </c>
      <c r="W485" s="49">
        <f>IF('Рейтинговая таблица организаций'!Q474&lt;1,0,(IF('Рейтинговая таблица организаций'!Q474&lt;4,20,100)))</f>
        <v>0</v>
      </c>
      <c r="X485" s="49" t="s">
        <v>268</v>
      </c>
      <c r="Y485" s="49">
        <f>'Рейтинговая таблица организаций'!T474</f>
        <v>0</v>
      </c>
      <c r="Z485" s="49">
        <f>'Рейтинговая таблица организаций'!U474</f>
        <v>0</v>
      </c>
      <c r="AA485" s="49" t="str">
        <f>IF('Рейтинговая таблица организаций'!Z474&lt;1,"Отсутствуют условия доступности для инвалидов",(IF('Рейтинговая таблица организаций'!Z474&lt;5,"Количество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5" s="63">
        <f>'Рейтинговая таблица организаций'!Z474</f>
        <v>0</v>
      </c>
      <c r="AC485" s="49">
        <f>IF('Рейтинговая таблица организаций'!Z474&lt;1,0,(IF('Рейтинговая таблица организаций'!Z474&lt;5,20,100)))</f>
        <v>0</v>
      </c>
      <c r="AD485" s="49" t="str">
        <f>IF('Рейтинговая таблица организаций'!AA474&lt;1,"Отсутствуют условия доступности, позволяющие инвалидам получать услуги наравне с другими",(IF('Рейтинговая таблица организаций'!AA474&lt;5,"Количество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5" s="49">
        <f>'Рейтинговая таблица организаций'!AA474</f>
        <v>0</v>
      </c>
      <c r="AF485" s="49">
        <f>IF('Рейтинговая таблица организаций'!AA474&lt;1,0,(IF('Рейтинговая таблица организаций'!AA474&lt;5,20,100)))</f>
        <v>0</v>
      </c>
      <c r="AG485" s="49" t="s">
        <v>269</v>
      </c>
      <c r="AH485" s="49">
        <f>'Рейтинговая таблица организаций'!AB474</f>
        <v>0</v>
      </c>
      <c r="AI485" s="49">
        <f>'Рейтинговая таблица организаций'!AC474</f>
        <v>0</v>
      </c>
      <c r="AJ485" s="49" t="s">
        <v>270</v>
      </c>
      <c r="AK485" s="49">
        <f>'Рейтинговая таблица организаций'!AH474</f>
        <v>0</v>
      </c>
      <c r="AL485" s="49">
        <f>'Рейтинговая таблица организаций'!AI474</f>
        <v>0</v>
      </c>
      <c r="AM485" s="49" t="s">
        <v>271</v>
      </c>
      <c r="AN485" s="49">
        <f>'Рейтинговая таблица организаций'!AJ474</f>
        <v>0</v>
      </c>
      <c r="AO485" s="49">
        <f>'Рейтинговая таблица организаций'!AK474</f>
        <v>0</v>
      </c>
      <c r="AP485" s="49" t="s">
        <v>272</v>
      </c>
      <c r="AQ485" s="49">
        <f>'Рейтинговая таблица организаций'!AL474</f>
        <v>0</v>
      </c>
      <c r="AR485" s="49">
        <f>'Рейтинговая таблица организаций'!AM474</f>
        <v>0</v>
      </c>
      <c r="AS485" s="49" t="s">
        <v>273</v>
      </c>
      <c r="AT485" s="49">
        <f>'Рейтинговая таблица организаций'!AR474</f>
        <v>0</v>
      </c>
      <c r="AU485" s="49">
        <f>'Рейтинговая таблица организаций'!AS474</f>
        <v>0</v>
      </c>
      <c r="AV485" s="49" t="s">
        <v>274</v>
      </c>
      <c r="AW485" s="49">
        <f>'Рейтинговая таблица организаций'!AT474</f>
        <v>0</v>
      </c>
      <c r="AX485" s="49">
        <f>'Рейтинговая таблица организаций'!AU474</f>
        <v>0</v>
      </c>
      <c r="AY485" s="49" t="s">
        <v>275</v>
      </c>
      <c r="AZ485" s="49">
        <f>'Рейтинговая таблица организаций'!AV474</f>
        <v>0</v>
      </c>
      <c r="BA485" s="49">
        <f>'Рейтинговая таблица организаций'!AW474</f>
        <v>0</v>
      </c>
    </row>
    <row r="486" spans="1:53" ht="15.75" x14ac:dyDescent="0.25">
      <c r="A486" s="110">
        <f>Лист1!A474</f>
        <v>0</v>
      </c>
      <c r="B486" s="46">
        <f>'для bus.gov.ru'!B475</f>
        <v>0</v>
      </c>
      <c r="C486" s="46">
        <f>'для bus.gov.ru'!C475</f>
        <v>0</v>
      </c>
      <c r="D486" s="46">
        <f>'для bus.gov.ru'!D475</f>
        <v>0</v>
      </c>
      <c r="E486" s="46">
        <f>'для bus.gov.ru'!E475</f>
        <v>0</v>
      </c>
      <c r="F486" s="47" t="s">
        <v>264</v>
      </c>
      <c r="G486" s="48">
        <f>'Рейтинговая таблица организаций'!D475</f>
        <v>0</v>
      </c>
      <c r="H486" s="48">
        <f>'Рейтинговая таблица организаций'!E475</f>
        <v>0</v>
      </c>
      <c r="I486" s="47" t="s">
        <v>265</v>
      </c>
      <c r="J486" s="48">
        <f>'Рейтинговая таблица организаций'!F475</f>
        <v>0</v>
      </c>
      <c r="K486" s="48">
        <f>'Рейтинговая таблица организаций'!G475</f>
        <v>0</v>
      </c>
      <c r="L486" s="49" t="str">
        <f>IF('Рейтинговая таблица организаций'!H475&lt;1,"Отсутствуют или не функционируют дистанционные способы взаимодействия",(IF('Рейтинговая таблица организаций'!H475&lt;4,"В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6" s="49">
        <f>'Рейтинговая таблица организаций'!H475</f>
        <v>0</v>
      </c>
      <c r="N486" s="49">
        <f>IF('Рейтинговая таблица организаций'!H475&lt;1,0,(IF('Рейтинговая таблица организаций'!H475&lt;4,30,100)))</f>
        <v>0</v>
      </c>
      <c r="O486" s="49" t="s">
        <v>266</v>
      </c>
      <c r="P486" s="49">
        <f>'Рейтинговая таблица организаций'!I475</f>
        <v>0</v>
      </c>
      <c r="Q486" s="49">
        <f>'Рейтинговая таблица организаций'!J475</f>
        <v>0</v>
      </c>
      <c r="R486" s="49" t="s">
        <v>267</v>
      </c>
      <c r="S486" s="49">
        <f>'Рейтинговая таблица организаций'!K475</f>
        <v>0</v>
      </c>
      <c r="T486" s="49">
        <f>'Рейтинговая таблица организаций'!L475</f>
        <v>0</v>
      </c>
      <c r="U486" s="49" t="str">
        <f>IF('Рейтинговая таблица организаций'!Q475&lt;1,"Отсутствуют комфортные условия",(IF('Рейтинговая таблица организаций'!Q475&lt;5,"Количество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6" s="49">
        <f>'Рейтинговая таблица организаций'!Q475</f>
        <v>0</v>
      </c>
      <c r="W486" s="49">
        <f>IF('Рейтинговая таблица организаций'!Q475&lt;1,0,(IF('Рейтинговая таблица организаций'!Q475&lt;4,20,100)))</f>
        <v>0</v>
      </c>
      <c r="X486" s="49" t="s">
        <v>268</v>
      </c>
      <c r="Y486" s="49">
        <f>'Рейтинговая таблица организаций'!T475</f>
        <v>0</v>
      </c>
      <c r="Z486" s="49">
        <f>'Рейтинговая таблица организаций'!U475</f>
        <v>0</v>
      </c>
      <c r="AA486" s="49" t="str">
        <f>IF('Рейтинговая таблица организаций'!Z475&lt;1,"Отсутствуют условия доступности для инвалидов",(IF('Рейтинговая таблица организаций'!Z475&lt;5,"Количество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6" s="63">
        <f>'Рейтинговая таблица организаций'!Z475</f>
        <v>0</v>
      </c>
      <c r="AC486" s="49">
        <f>IF('Рейтинговая таблица организаций'!Z475&lt;1,0,(IF('Рейтинговая таблица организаций'!Z475&lt;5,20,100)))</f>
        <v>0</v>
      </c>
      <c r="AD486" s="49" t="str">
        <f>IF('Рейтинговая таблица организаций'!AA475&lt;1,"Отсутствуют условия доступности, позволяющие инвалидам получать услуги наравне с другими",(IF('Рейтинговая таблица организаций'!AA475&lt;5,"Количество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6" s="49">
        <f>'Рейтинговая таблица организаций'!AA475</f>
        <v>0</v>
      </c>
      <c r="AF486" s="49">
        <f>IF('Рейтинговая таблица организаций'!AA475&lt;1,0,(IF('Рейтинговая таблица организаций'!AA475&lt;5,20,100)))</f>
        <v>0</v>
      </c>
      <c r="AG486" s="49" t="s">
        <v>269</v>
      </c>
      <c r="AH486" s="49">
        <f>'Рейтинговая таблица организаций'!AB475</f>
        <v>0</v>
      </c>
      <c r="AI486" s="49">
        <f>'Рейтинговая таблица организаций'!AC475</f>
        <v>0</v>
      </c>
      <c r="AJ486" s="49" t="s">
        <v>270</v>
      </c>
      <c r="AK486" s="49">
        <f>'Рейтинговая таблица организаций'!AH475</f>
        <v>0</v>
      </c>
      <c r="AL486" s="49">
        <f>'Рейтинговая таблица организаций'!AI475</f>
        <v>0</v>
      </c>
      <c r="AM486" s="49" t="s">
        <v>271</v>
      </c>
      <c r="AN486" s="49">
        <f>'Рейтинговая таблица организаций'!AJ475</f>
        <v>0</v>
      </c>
      <c r="AO486" s="49">
        <f>'Рейтинговая таблица организаций'!AK475</f>
        <v>0</v>
      </c>
      <c r="AP486" s="49" t="s">
        <v>272</v>
      </c>
      <c r="AQ486" s="49">
        <f>'Рейтинговая таблица организаций'!AL475</f>
        <v>0</v>
      </c>
      <c r="AR486" s="49">
        <f>'Рейтинговая таблица организаций'!AM475</f>
        <v>0</v>
      </c>
      <c r="AS486" s="49" t="s">
        <v>273</v>
      </c>
      <c r="AT486" s="49">
        <f>'Рейтинговая таблица организаций'!AR475</f>
        <v>0</v>
      </c>
      <c r="AU486" s="49">
        <f>'Рейтинговая таблица организаций'!AS475</f>
        <v>0</v>
      </c>
      <c r="AV486" s="49" t="s">
        <v>274</v>
      </c>
      <c r="AW486" s="49">
        <f>'Рейтинговая таблица организаций'!AT475</f>
        <v>0</v>
      </c>
      <c r="AX486" s="49">
        <f>'Рейтинговая таблица организаций'!AU475</f>
        <v>0</v>
      </c>
      <c r="AY486" s="49" t="s">
        <v>275</v>
      </c>
      <c r="AZ486" s="49">
        <f>'Рейтинговая таблица организаций'!AV475</f>
        <v>0</v>
      </c>
      <c r="BA486" s="49">
        <f>'Рейтинговая таблица организаций'!AW475</f>
        <v>0</v>
      </c>
    </row>
    <row r="487" spans="1:53" ht="15.75" x14ac:dyDescent="0.25">
      <c r="A487" s="110">
        <f>Лист1!A475</f>
        <v>0</v>
      </c>
      <c r="B487" s="46">
        <f>'для bus.gov.ru'!B476</f>
        <v>0</v>
      </c>
      <c r="C487" s="46">
        <f>'для bus.gov.ru'!C476</f>
        <v>0</v>
      </c>
      <c r="D487" s="46">
        <f>'для bus.gov.ru'!D476</f>
        <v>0</v>
      </c>
      <c r="E487" s="46">
        <f>'для bus.gov.ru'!E476</f>
        <v>0</v>
      </c>
      <c r="F487" s="47" t="s">
        <v>264</v>
      </c>
      <c r="G487" s="48">
        <f>'Рейтинговая таблица организаций'!D476</f>
        <v>0</v>
      </c>
      <c r="H487" s="48">
        <f>'Рейтинговая таблица организаций'!E476</f>
        <v>0</v>
      </c>
      <c r="I487" s="47" t="s">
        <v>265</v>
      </c>
      <c r="J487" s="48">
        <f>'Рейтинговая таблица организаций'!F476</f>
        <v>0</v>
      </c>
      <c r="K487" s="48">
        <f>'Рейтинговая таблица организаций'!G476</f>
        <v>0</v>
      </c>
      <c r="L487" s="49" t="str">
        <f>IF('Рейтинговая таблица организаций'!H476&lt;1,"Отсутствуют или не функционируют дистанционные способы взаимодействия",(IF('Рейтинговая таблица организаций'!H476&lt;4,"В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7" s="49">
        <f>'Рейтинговая таблица организаций'!H476</f>
        <v>0</v>
      </c>
      <c r="N487" s="49">
        <f>IF('Рейтинговая таблица организаций'!H476&lt;1,0,(IF('Рейтинговая таблица организаций'!H476&lt;4,30,100)))</f>
        <v>0</v>
      </c>
      <c r="O487" s="49" t="s">
        <v>266</v>
      </c>
      <c r="P487" s="49">
        <f>'Рейтинговая таблица организаций'!I476</f>
        <v>0</v>
      </c>
      <c r="Q487" s="49">
        <f>'Рейтинговая таблица организаций'!J476</f>
        <v>0</v>
      </c>
      <c r="R487" s="49" t="s">
        <v>267</v>
      </c>
      <c r="S487" s="49">
        <f>'Рейтинговая таблица организаций'!K476</f>
        <v>0</v>
      </c>
      <c r="T487" s="49">
        <f>'Рейтинговая таблица организаций'!L476</f>
        <v>0</v>
      </c>
      <c r="U487" s="49" t="str">
        <f>IF('Рейтинговая таблица организаций'!Q476&lt;1,"Отсутствуют комфортные условия",(IF('Рейтинговая таблица организаций'!Q476&lt;5,"Количество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7" s="49">
        <f>'Рейтинговая таблица организаций'!Q476</f>
        <v>0</v>
      </c>
      <c r="W487" s="49">
        <f>IF('Рейтинговая таблица организаций'!Q476&lt;1,0,(IF('Рейтинговая таблица организаций'!Q476&lt;4,20,100)))</f>
        <v>0</v>
      </c>
      <c r="X487" s="49" t="s">
        <v>268</v>
      </c>
      <c r="Y487" s="49">
        <f>'Рейтинговая таблица организаций'!T476</f>
        <v>0</v>
      </c>
      <c r="Z487" s="49">
        <f>'Рейтинговая таблица организаций'!U476</f>
        <v>0</v>
      </c>
      <c r="AA487" s="49" t="str">
        <f>IF('Рейтинговая таблица организаций'!Z476&lt;1,"Отсутствуют условия доступности для инвалидов",(IF('Рейтинговая таблица организаций'!Z476&lt;5,"Количество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7" s="63">
        <f>'Рейтинговая таблица организаций'!Z476</f>
        <v>0</v>
      </c>
      <c r="AC487" s="49">
        <f>IF('Рейтинговая таблица организаций'!Z476&lt;1,0,(IF('Рейтинговая таблица организаций'!Z476&lt;5,20,100)))</f>
        <v>0</v>
      </c>
      <c r="AD487" s="49" t="str">
        <f>IF('Рейтинговая таблица организаций'!AA476&lt;1,"Отсутствуют условия доступности, позволяющие инвалидам получать услуги наравне с другими",(IF('Рейтинговая таблица организаций'!AA476&lt;5,"Количество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7" s="49">
        <f>'Рейтинговая таблица организаций'!AA476</f>
        <v>0</v>
      </c>
      <c r="AF487" s="49">
        <f>IF('Рейтинговая таблица организаций'!AA476&lt;1,0,(IF('Рейтинговая таблица организаций'!AA476&lt;5,20,100)))</f>
        <v>0</v>
      </c>
      <c r="AG487" s="49" t="s">
        <v>269</v>
      </c>
      <c r="AH487" s="49">
        <f>'Рейтинговая таблица организаций'!AB476</f>
        <v>0</v>
      </c>
      <c r="AI487" s="49">
        <f>'Рейтинговая таблица организаций'!AC476</f>
        <v>0</v>
      </c>
      <c r="AJ487" s="49" t="s">
        <v>270</v>
      </c>
      <c r="AK487" s="49">
        <f>'Рейтинговая таблица организаций'!AH476</f>
        <v>0</v>
      </c>
      <c r="AL487" s="49">
        <f>'Рейтинговая таблица организаций'!AI476</f>
        <v>0</v>
      </c>
      <c r="AM487" s="49" t="s">
        <v>271</v>
      </c>
      <c r="AN487" s="49">
        <f>'Рейтинговая таблица организаций'!AJ476</f>
        <v>0</v>
      </c>
      <c r="AO487" s="49">
        <f>'Рейтинговая таблица организаций'!AK476</f>
        <v>0</v>
      </c>
      <c r="AP487" s="49" t="s">
        <v>272</v>
      </c>
      <c r="AQ487" s="49">
        <f>'Рейтинговая таблица организаций'!AL476</f>
        <v>0</v>
      </c>
      <c r="AR487" s="49">
        <f>'Рейтинговая таблица организаций'!AM476</f>
        <v>0</v>
      </c>
      <c r="AS487" s="49" t="s">
        <v>273</v>
      </c>
      <c r="AT487" s="49">
        <f>'Рейтинговая таблица организаций'!AR476</f>
        <v>0</v>
      </c>
      <c r="AU487" s="49">
        <f>'Рейтинговая таблица организаций'!AS476</f>
        <v>0</v>
      </c>
      <c r="AV487" s="49" t="s">
        <v>274</v>
      </c>
      <c r="AW487" s="49">
        <f>'Рейтинговая таблица организаций'!AT476</f>
        <v>0</v>
      </c>
      <c r="AX487" s="49">
        <f>'Рейтинговая таблица организаций'!AU476</f>
        <v>0</v>
      </c>
      <c r="AY487" s="49" t="s">
        <v>275</v>
      </c>
      <c r="AZ487" s="49">
        <f>'Рейтинговая таблица организаций'!AV476</f>
        <v>0</v>
      </c>
      <c r="BA487" s="49">
        <f>'Рейтинговая таблица организаций'!AW476</f>
        <v>0</v>
      </c>
    </row>
    <row r="488" spans="1:53" ht="15.75" x14ac:dyDescent="0.25">
      <c r="A488" s="110">
        <f>Лист1!A476</f>
        <v>0</v>
      </c>
      <c r="B488" s="46">
        <f>'для bus.gov.ru'!B477</f>
        <v>0</v>
      </c>
      <c r="C488" s="46">
        <f>'для bus.gov.ru'!C477</f>
        <v>0</v>
      </c>
      <c r="D488" s="46">
        <f>'для bus.gov.ru'!D477</f>
        <v>0</v>
      </c>
      <c r="E488" s="46">
        <f>'для bus.gov.ru'!E477</f>
        <v>0</v>
      </c>
      <c r="F488" s="47" t="s">
        <v>264</v>
      </c>
      <c r="G488" s="48">
        <f>'Рейтинговая таблица организаций'!D477</f>
        <v>0</v>
      </c>
      <c r="H488" s="48">
        <f>'Рейтинговая таблица организаций'!E477</f>
        <v>0</v>
      </c>
      <c r="I488" s="47" t="s">
        <v>265</v>
      </c>
      <c r="J488" s="48">
        <f>'Рейтинговая таблица организаций'!F477</f>
        <v>0</v>
      </c>
      <c r="K488" s="48">
        <f>'Рейтинговая таблица организаций'!G477</f>
        <v>0</v>
      </c>
      <c r="L488" s="49" t="str">
        <f>IF('Рейтинговая таблица организаций'!H477&lt;1,"Отсутствуют или не функционируют дистанционные способы взаимодействия",(IF('Рейтинговая таблица организаций'!H477&lt;4,"В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8" s="49">
        <f>'Рейтинговая таблица организаций'!H477</f>
        <v>0</v>
      </c>
      <c r="N488" s="49">
        <f>IF('Рейтинговая таблица организаций'!H477&lt;1,0,(IF('Рейтинговая таблица организаций'!H477&lt;4,30,100)))</f>
        <v>0</v>
      </c>
      <c r="O488" s="49" t="s">
        <v>266</v>
      </c>
      <c r="P488" s="49">
        <f>'Рейтинговая таблица организаций'!I477</f>
        <v>0</v>
      </c>
      <c r="Q488" s="49">
        <f>'Рейтинговая таблица организаций'!J477</f>
        <v>0</v>
      </c>
      <c r="R488" s="49" t="s">
        <v>267</v>
      </c>
      <c r="S488" s="49">
        <f>'Рейтинговая таблица организаций'!K477</f>
        <v>0</v>
      </c>
      <c r="T488" s="49">
        <f>'Рейтинговая таблица организаций'!L477</f>
        <v>0</v>
      </c>
      <c r="U488" s="49" t="str">
        <f>IF('Рейтинговая таблица организаций'!Q477&lt;1,"Отсутствуют комфортные условия",(IF('Рейтинговая таблица организаций'!Q477&lt;5,"Количество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8" s="49">
        <f>'Рейтинговая таблица организаций'!Q477</f>
        <v>0</v>
      </c>
      <c r="W488" s="49">
        <f>IF('Рейтинговая таблица организаций'!Q477&lt;1,0,(IF('Рейтинговая таблица организаций'!Q477&lt;4,20,100)))</f>
        <v>0</v>
      </c>
      <c r="X488" s="49" t="s">
        <v>268</v>
      </c>
      <c r="Y488" s="49">
        <f>'Рейтинговая таблица организаций'!T477</f>
        <v>0</v>
      </c>
      <c r="Z488" s="49">
        <f>'Рейтинговая таблица организаций'!U477</f>
        <v>0</v>
      </c>
      <c r="AA488" s="49" t="str">
        <f>IF('Рейтинговая таблица организаций'!Z477&lt;1,"Отсутствуют условия доступности для инвалидов",(IF('Рейтинговая таблица организаций'!Z477&lt;5,"Количество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8" s="63">
        <f>'Рейтинговая таблица организаций'!Z477</f>
        <v>0</v>
      </c>
      <c r="AC488" s="49">
        <f>IF('Рейтинговая таблица организаций'!Z477&lt;1,0,(IF('Рейтинговая таблица организаций'!Z477&lt;5,20,100)))</f>
        <v>0</v>
      </c>
      <c r="AD488" s="49" t="str">
        <f>IF('Рейтинговая таблица организаций'!AA477&lt;1,"Отсутствуют условия доступности, позволяющие инвалидам получать услуги наравне с другими",(IF('Рейтинговая таблица организаций'!AA477&lt;5,"Количество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8" s="49">
        <f>'Рейтинговая таблица организаций'!AA477</f>
        <v>0</v>
      </c>
      <c r="AF488" s="49">
        <f>IF('Рейтинговая таблица организаций'!AA477&lt;1,0,(IF('Рейтинговая таблица организаций'!AA477&lt;5,20,100)))</f>
        <v>0</v>
      </c>
      <c r="AG488" s="49" t="s">
        <v>269</v>
      </c>
      <c r="AH488" s="49">
        <f>'Рейтинговая таблица организаций'!AB477</f>
        <v>0</v>
      </c>
      <c r="AI488" s="49">
        <f>'Рейтинговая таблица организаций'!AC477</f>
        <v>0</v>
      </c>
      <c r="AJ488" s="49" t="s">
        <v>270</v>
      </c>
      <c r="AK488" s="49">
        <f>'Рейтинговая таблица организаций'!AH477</f>
        <v>0</v>
      </c>
      <c r="AL488" s="49">
        <f>'Рейтинговая таблица организаций'!AI477</f>
        <v>0</v>
      </c>
      <c r="AM488" s="49" t="s">
        <v>271</v>
      </c>
      <c r="AN488" s="49">
        <f>'Рейтинговая таблица организаций'!AJ477</f>
        <v>0</v>
      </c>
      <c r="AO488" s="49">
        <f>'Рейтинговая таблица организаций'!AK477</f>
        <v>0</v>
      </c>
      <c r="AP488" s="49" t="s">
        <v>272</v>
      </c>
      <c r="AQ488" s="49">
        <f>'Рейтинговая таблица организаций'!AL477</f>
        <v>0</v>
      </c>
      <c r="AR488" s="49">
        <f>'Рейтинговая таблица организаций'!AM477</f>
        <v>0</v>
      </c>
      <c r="AS488" s="49" t="s">
        <v>273</v>
      </c>
      <c r="AT488" s="49">
        <f>'Рейтинговая таблица организаций'!AR477</f>
        <v>0</v>
      </c>
      <c r="AU488" s="49">
        <f>'Рейтинговая таблица организаций'!AS477</f>
        <v>0</v>
      </c>
      <c r="AV488" s="49" t="s">
        <v>274</v>
      </c>
      <c r="AW488" s="49">
        <f>'Рейтинговая таблица организаций'!AT477</f>
        <v>0</v>
      </c>
      <c r="AX488" s="49">
        <f>'Рейтинговая таблица организаций'!AU477</f>
        <v>0</v>
      </c>
      <c r="AY488" s="49" t="s">
        <v>275</v>
      </c>
      <c r="AZ488" s="49">
        <f>'Рейтинговая таблица организаций'!AV477</f>
        <v>0</v>
      </c>
      <c r="BA488" s="49">
        <f>'Рейтинговая таблица организаций'!AW477</f>
        <v>0</v>
      </c>
    </row>
    <row r="489" spans="1:53" ht="15.75" x14ac:dyDescent="0.25">
      <c r="A489" s="110">
        <f>Лист1!A477</f>
        <v>0</v>
      </c>
      <c r="B489" s="46">
        <f>'для bus.gov.ru'!B478</f>
        <v>0</v>
      </c>
      <c r="C489" s="46">
        <f>'для bus.gov.ru'!C478</f>
        <v>0</v>
      </c>
      <c r="D489" s="46">
        <f>'для bus.gov.ru'!D478</f>
        <v>0</v>
      </c>
      <c r="E489" s="46">
        <f>'для bus.gov.ru'!E478</f>
        <v>0</v>
      </c>
      <c r="F489" s="47" t="s">
        <v>264</v>
      </c>
      <c r="G489" s="48">
        <f>'Рейтинговая таблица организаций'!D478</f>
        <v>0</v>
      </c>
      <c r="H489" s="48">
        <f>'Рейтинговая таблица организаций'!E478</f>
        <v>0</v>
      </c>
      <c r="I489" s="47" t="s">
        <v>265</v>
      </c>
      <c r="J489" s="48">
        <f>'Рейтинговая таблица организаций'!F478</f>
        <v>0</v>
      </c>
      <c r="K489" s="48">
        <f>'Рейтинговая таблица организаций'!G478</f>
        <v>0</v>
      </c>
      <c r="L489" s="49" t="str">
        <f>IF('Рейтинговая таблица организаций'!H478&lt;1,"Отсутствуют или не функционируют дистанционные способы взаимодействия",(IF('Рейтинговая таблица организаций'!H478&lt;4,"В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89" s="49">
        <f>'Рейтинговая таблица организаций'!H478</f>
        <v>0</v>
      </c>
      <c r="N489" s="49">
        <f>IF('Рейтинговая таблица организаций'!H478&lt;1,0,(IF('Рейтинговая таблица организаций'!H478&lt;4,30,100)))</f>
        <v>0</v>
      </c>
      <c r="O489" s="49" t="s">
        <v>266</v>
      </c>
      <c r="P489" s="49">
        <f>'Рейтинговая таблица организаций'!I478</f>
        <v>0</v>
      </c>
      <c r="Q489" s="49">
        <f>'Рейтинговая таблица организаций'!J478</f>
        <v>0</v>
      </c>
      <c r="R489" s="49" t="s">
        <v>267</v>
      </c>
      <c r="S489" s="49">
        <f>'Рейтинговая таблица организаций'!K478</f>
        <v>0</v>
      </c>
      <c r="T489" s="49">
        <f>'Рейтинговая таблица организаций'!L478</f>
        <v>0</v>
      </c>
      <c r="U489" s="49" t="str">
        <f>IF('Рейтинговая таблица организаций'!Q478&lt;1,"Отсутствуют комфортные условия",(IF('Рейтинговая таблица организаций'!Q478&lt;5,"Количество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89" s="49">
        <f>'Рейтинговая таблица организаций'!Q478</f>
        <v>0</v>
      </c>
      <c r="W489" s="49">
        <f>IF('Рейтинговая таблица организаций'!Q478&lt;1,0,(IF('Рейтинговая таблица организаций'!Q478&lt;4,20,100)))</f>
        <v>0</v>
      </c>
      <c r="X489" s="49" t="s">
        <v>268</v>
      </c>
      <c r="Y489" s="49">
        <f>'Рейтинговая таблица организаций'!T478</f>
        <v>0</v>
      </c>
      <c r="Z489" s="49">
        <f>'Рейтинговая таблица организаций'!U478</f>
        <v>0</v>
      </c>
      <c r="AA489" s="49" t="str">
        <f>IF('Рейтинговая таблица организаций'!Z478&lt;1,"Отсутствуют условия доступности для инвалидов",(IF('Рейтинговая таблица организаций'!Z478&lt;5,"Количество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89" s="63">
        <f>'Рейтинговая таблица организаций'!Z478</f>
        <v>0</v>
      </c>
      <c r="AC489" s="49">
        <f>IF('Рейтинговая таблица организаций'!Z478&lt;1,0,(IF('Рейтинговая таблица организаций'!Z478&lt;5,20,100)))</f>
        <v>0</v>
      </c>
      <c r="AD489" s="49" t="str">
        <f>IF('Рейтинговая таблица организаций'!AA478&lt;1,"Отсутствуют условия доступности, позволяющие инвалидам получать услуги наравне с другими",(IF('Рейтинговая таблица организаций'!AA478&lt;5,"Количество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89" s="49">
        <f>'Рейтинговая таблица организаций'!AA478</f>
        <v>0</v>
      </c>
      <c r="AF489" s="49">
        <f>IF('Рейтинговая таблица организаций'!AA478&lt;1,0,(IF('Рейтинговая таблица организаций'!AA478&lt;5,20,100)))</f>
        <v>0</v>
      </c>
      <c r="AG489" s="49" t="s">
        <v>269</v>
      </c>
      <c r="AH489" s="49">
        <f>'Рейтинговая таблица организаций'!AB478</f>
        <v>0</v>
      </c>
      <c r="AI489" s="49">
        <f>'Рейтинговая таблица организаций'!AC478</f>
        <v>0</v>
      </c>
      <c r="AJ489" s="49" t="s">
        <v>270</v>
      </c>
      <c r="AK489" s="49">
        <f>'Рейтинговая таблица организаций'!AH478</f>
        <v>0</v>
      </c>
      <c r="AL489" s="49">
        <f>'Рейтинговая таблица организаций'!AI478</f>
        <v>0</v>
      </c>
      <c r="AM489" s="49" t="s">
        <v>271</v>
      </c>
      <c r="AN489" s="49">
        <f>'Рейтинговая таблица организаций'!AJ478</f>
        <v>0</v>
      </c>
      <c r="AO489" s="49">
        <f>'Рейтинговая таблица организаций'!AK478</f>
        <v>0</v>
      </c>
      <c r="AP489" s="49" t="s">
        <v>272</v>
      </c>
      <c r="AQ489" s="49">
        <f>'Рейтинговая таблица организаций'!AL478</f>
        <v>0</v>
      </c>
      <c r="AR489" s="49">
        <f>'Рейтинговая таблица организаций'!AM478</f>
        <v>0</v>
      </c>
      <c r="AS489" s="49" t="s">
        <v>273</v>
      </c>
      <c r="AT489" s="49">
        <f>'Рейтинговая таблица организаций'!AR478</f>
        <v>0</v>
      </c>
      <c r="AU489" s="49">
        <f>'Рейтинговая таблица организаций'!AS478</f>
        <v>0</v>
      </c>
      <c r="AV489" s="49" t="s">
        <v>274</v>
      </c>
      <c r="AW489" s="49">
        <f>'Рейтинговая таблица организаций'!AT478</f>
        <v>0</v>
      </c>
      <c r="AX489" s="49">
        <f>'Рейтинговая таблица организаций'!AU478</f>
        <v>0</v>
      </c>
      <c r="AY489" s="49" t="s">
        <v>275</v>
      </c>
      <c r="AZ489" s="49">
        <f>'Рейтинговая таблица организаций'!AV478</f>
        <v>0</v>
      </c>
      <c r="BA489" s="49">
        <f>'Рейтинговая таблица организаций'!AW478</f>
        <v>0</v>
      </c>
    </row>
    <row r="490" spans="1:53" ht="15.75" x14ac:dyDescent="0.25">
      <c r="A490" s="110">
        <f>Лист1!A478</f>
        <v>0</v>
      </c>
      <c r="B490" s="46">
        <f>'для bus.gov.ru'!B479</f>
        <v>0</v>
      </c>
      <c r="C490" s="46">
        <f>'для bus.gov.ru'!C479</f>
        <v>0</v>
      </c>
      <c r="D490" s="46">
        <f>'для bus.gov.ru'!D479</f>
        <v>0</v>
      </c>
      <c r="E490" s="46">
        <f>'для bus.gov.ru'!E479</f>
        <v>0</v>
      </c>
      <c r="F490" s="47" t="s">
        <v>264</v>
      </c>
      <c r="G490" s="48">
        <f>'Рейтинговая таблица организаций'!D479</f>
        <v>0</v>
      </c>
      <c r="H490" s="48">
        <f>'Рейтинговая таблица организаций'!E479</f>
        <v>0</v>
      </c>
      <c r="I490" s="47" t="s">
        <v>265</v>
      </c>
      <c r="J490" s="48">
        <f>'Рейтинговая таблица организаций'!F479</f>
        <v>0</v>
      </c>
      <c r="K490" s="48">
        <f>'Рейтинговая таблица организаций'!G479</f>
        <v>0</v>
      </c>
      <c r="L490" s="49" t="str">
        <f>IF('Рейтинговая таблица организаций'!H479&lt;1,"Отсутствуют или не функционируют дистанционные способы взаимодействия",(IF('Рейтинговая таблица организаций'!H479&lt;4,"В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0" s="49">
        <f>'Рейтинговая таблица организаций'!H479</f>
        <v>0</v>
      </c>
      <c r="N490" s="49">
        <f>IF('Рейтинговая таблица организаций'!H479&lt;1,0,(IF('Рейтинговая таблица организаций'!H479&lt;4,30,100)))</f>
        <v>0</v>
      </c>
      <c r="O490" s="49" t="s">
        <v>266</v>
      </c>
      <c r="P490" s="49">
        <f>'Рейтинговая таблица организаций'!I479</f>
        <v>0</v>
      </c>
      <c r="Q490" s="49">
        <f>'Рейтинговая таблица организаций'!J479</f>
        <v>0</v>
      </c>
      <c r="R490" s="49" t="s">
        <v>267</v>
      </c>
      <c r="S490" s="49">
        <f>'Рейтинговая таблица организаций'!K479</f>
        <v>0</v>
      </c>
      <c r="T490" s="49">
        <f>'Рейтинговая таблица организаций'!L479</f>
        <v>0</v>
      </c>
      <c r="U490" s="49" t="str">
        <f>IF('Рейтинговая таблица организаций'!Q479&lt;1,"Отсутствуют комфортные условия",(IF('Рейтинговая таблица организаций'!Q479&lt;5,"Количество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0" s="49">
        <f>'Рейтинговая таблица организаций'!Q479</f>
        <v>0</v>
      </c>
      <c r="W490" s="49">
        <f>IF('Рейтинговая таблица организаций'!Q479&lt;1,0,(IF('Рейтинговая таблица организаций'!Q479&lt;4,20,100)))</f>
        <v>0</v>
      </c>
      <c r="X490" s="49" t="s">
        <v>268</v>
      </c>
      <c r="Y490" s="49">
        <f>'Рейтинговая таблица организаций'!T479</f>
        <v>0</v>
      </c>
      <c r="Z490" s="49">
        <f>'Рейтинговая таблица организаций'!U479</f>
        <v>0</v>
      </c>
      <c r="AA490" s="49" t="str">
        <f>IF('Рейтинговая таблица организаций'!Z479&lt;1,"Отсутствуют условия доступности для инвалидов",(IF('Рейтинговая таблица организаций'!Z479&lt;5,"Количество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0" s="63">
        <f>'Рейтинговая таблица организаций'!Z479</f>
        <v>0</v>
      </c>
      <c r="AC490" s="49">
        <f>IF('Рейтинговая таблица организаций'!Z479&lt;1,0,(IF('Рейтинговая таблица организаций'!Z479&lt;5,20,100)))</f>
        <v>0</v>
      </c>
      <c r="AD490" s="49" t="str">
        <f>IF('Рейтинговая таблица организаций'!AA479&lt;1,"Отсутствуют условия доступности, позволяющие инвалидам получать услуги наравне с другими",(IF('Рейтинговая таблица организаций'!AA479&lt;5,"Количество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0" s="49">
        <f>'Рейтинговая таблица организаций'!AA479</f>
        <v>0</v>
      </c>
      <c r="AF490" s="49">
        <f>IF('Рейтинговая таблица организаций'!AA479&lt;1,0,(IF('Рейтинговая таблица организаций'!AA479&lt;5,20,100)))</f>
        <v>0</v>
      </c>
      <c r="AG490" s="49" t="s">
        <v>269</v>
      </c>
      <c r="AH490" s="49">
        <f>'Рейтинговая таблица организаций'!AB479</f>
        <v>0</v>
      </c>
      <c r="AI490" s="49">
        <f>'Рейтинговая таблица организаций'!AC479</f>
        <v>0</v>
      </c>
      <c r="AJ490" s="49" t="s">
        <v>270</v>
      </c>
      <c r="AK490" s="49">
        <f>'Рейтинговая таблица организаций'!AH479</f>
        <v>0</v>
      </c>
      <c r="AL490" s="49">
        <f>'Рейтинговая таблица организаций'!AI479</f>
        <v>0</v>
      </c>
      <c r="AM490" s="49" t="s">
        <v>271</v>
      </c>
      <c r="AN490" s="49">
        <f>'Рейтинговая таблица организаций'!AJ479</f>
        <v>0</v>
      </c>
      <c r="AO490" s="49">
        <f>'Рейтинговая таблица организаций'!AK479</f>
        <v>0</v>
      </c>
      <c r="AP490" s="49" t="s">
        <v>272</v>
      </c>
      <c r="AQ490" s="49">
        <f>'Рейтинговая таблица организаций'!AL479</f>
        <v>0</v>
      </c>
      <c r="AR490" s="49">
        <f>'Рейтинговая таблица организаций'!AM479</f>
        <v>0</v>
      </c>
      <c r="AS490" s="49" t="s">
        <v>273</v>
      </c>
      <c r="AT490" s="49">
        <f>'Рейтинговая таблица организаций'!AR479</f>
        <v>0</v>
      </c>
      <c r="AU490" s="49">
        <f>'Рейтинговая таблица организаций'!AS479</f>
        <v>0</v>
      </c>
      <c r="AV490" s="49" t="s">
        <v>274</v>
      </c>
      <c r="AW490" s="49">
        <f>'Рейтинговая таблица организаций'!AT479</f>
        <v>0</v>
      </c>
      <c r="AX490" s="49">
        <f>'Рейтинговая таблица организаций'!AU479</f>
        <v>0</v>
      </c>
      <c r="AY490" s="49" t="s">
        <v>275</v>
      </c>
      <c r="AZ490" s="49">
        <f>'Рейтинговая таблица организаций'!AV479</f>
        <v>0</v>
      </c>
      <c r="BA490" s="49">
        <f>'Рейтинговая таблица организаций'!AW479</f>
        <v>0</v>
      </c>
    </row>
    <row r="491" spans="1:53" ht="15.75" x14ac:dyDescent="0.25">
      <c r="A491" s="110">
        <f>Лист1!A479</f>
        <v>0</v>
      </c>
      <c r="B491" s="46">
        <f>'для bus.gov.ru'!B480</f>
        <v>0</v>
      </c>
      <c r="C491" s="46">
        <f>'для bus.gov.ru'!C480</f>
        <v>0</v>
      </c>
      <c r="D491" s="46">
        <f>'для bus.gov.ru'!D480</f>
        <v>0</v>
      </c>
      <c r="E491" s="46">
        <f>'для bus.gov.ru'!E480</f>
        <v>0</v>
      </c>
      <c r="F491" s="47" t="s">
        <v>264</v>
      </c>
      <c r="G491" s="48">
        <f>'Рейтинговая таблица организаций'!D480</f>
        <v>0</v>
      </c>
      <c r="H491" s="48">
        <f>'Рейтинговая таблица организаций'!E480</f>
        <v>0</v>
      </c>
      <c r="I491" s="47" t="s">
        <v>265</v>
      </c>
      <c r="J491" s="48">
        <f>'Рейтинговая таблица организаций'!F480</f>
        <v>0</v>
      </c>
      <c r="K491" s="48">
        <f>'Рейтинговая таблица организаций'!G480</f>
        <v>0</v>
      </c>
      <c r="L491" s="49" t="str">
        <f>IF('Рейтинговая таблица организаций'!H480&lt;1,"Отсутствуют или не функционируют дистанционные способы взаимодействия",(IF('Рейтинговая таблица организаций'!H480&lt;4,"В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1" s="49">
        <f>'Рейтинговая таблица организаций'!H480</f>
        <v>0</v>
      </c>
      <c r="N491" s="49">
        <f>IF('Рейтинговая таблица организаций'!H480&lt;1,0,(IF('Рейтинговая таблица организаций'!H480&lt;4,30,100)))</f>
        <v>0</v>
      </c>
      <c r="O491" s="49" t="s">
        <v>266</v>
      </c>
      <c r="P491" s="49">
        <f>'Рейтинговая таблица организаций'!I480</f>
        <v>0</v>
      </c>
      <c r="Q491" s="49">
        <f>'Рейтинговая таблица организаций'!J480</f>
        <v>0</v>
      </c>
      <c r="R491" s="49" t="s">
        <v>267</v>
      </c>
      <c r="S491" s="49">
        <f>'Рейтинговая таблица организаций'!K480</f>
        <v>0</v>
      </c>
      <c r="T491" s="49">
        <f>'Рейтинговая таблица организаций'!L480</f>
        <v>0</v>
      </c>
      <c r="U491" s="49" t="str">
        <f>IF('Рейтинговая таблица организаций'!Q480&lt;1,"Отсутствуют комфортные условия",(IF('Рейтинговая таблица организаций'!Q480&lt;5,"Количество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1" s="49">
        <f>'Рейтинговая таблица организаций'!Q480</f>
        <v>0</v>
      </c>
      <c r="W491" s="49">
        <f>IF('Рейтинговая таблица организаций'!Q480&lt;1,0,(IF('Рейтинговая таблица организаций'!Q480&lt;4,20,100)))</f>
        <v>0</v>
      </c>
      <c r="X491" s="49" t="s">
        <v>268</v>
      </c>
      <c r="Y491" s="49">
        <f>'Рейтинговая таблица организаций'!T480</f>
        <v>0</v>
      </c>
      <c r="Z491" s="49">
        <f>'Рейтинговая таблица организаций'!U480</f>
        <v>0</v>
      </c>
      <c r="AA491" s="49" t="str">
        <f>IF('Рейтинговая таблица организаций'!Z480&lt;1,"Отсутствуют условия доступности для инвалидов",(IF('Рейтинговая таблица организаций'!Z480&lt;5,"Количество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1" s="63">
        <f>'Рейтинговая таблица организаций'!Z480</f>
        <v>0</v>
      </c>
      <c r="AC491" s="49">
        <f>IF('Рейтинговая таблица организаций'!Z480&lt;1,0,(IF('Рейтинговая таблица организаций'!Z480&lt;5,20,100)))</f>
        <v>0</v>
      </c>
      <c r="AD491" s="49" t="str">
        <f>IF('Рейтинговая таблица организаций'!AA480&lt;1,"Отсутствуют условия доступности, позволяющие инвалидам получать услуги наравне с другими",(IF('Рейтинговая таблица организаций'!AA480&lt;5,"Количество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1" s="49">
        <f>'Рейтинговая таблица организаций'!AA480</f>
        <v>0</v>
      </c>
      <c r="AF491" s="49">
        <f>IF('Рейтинговая таблица организаций'!AA480&lt;1,0,(IF('Рейтинговая таблица организаций'!AA480&lt;5,20,100)))</f>
        <v>0</v>
      </c>
      <c r="AG491" s="49" t="s">
        <v>269</v>
      </c>
      <c r="AH491" s="49">
        <f>'Рейтинговая таблица организаций'!AB480</f>
        <v>0</v>
      </c>
      <c r="AI491" s="49">
        <f>'Рейтинговая таблица организаций'!AC480</f>
        <v>0</v>
      </c>
      <c r="AJ491" s="49" t="s">
        <v>270</v>
      </c>
      <c r="AK491" s="49">
        <f>'Рейтинговая таблица организаций'!AH480</f>
        <v>0</v>
      </c>
      <c r="AL491" s="49">
        <f>'Рейтинговая таблица организаций'!AI480</f>
        <v>0</v>
      </c>
      <c r="AM491" s="49" t="s">
        <v>271</v>
      </c>
      <c r="AN491" s="49">
        <f>'Рейтинговая таблица организаций'!AJ480</f>
        <v>0</v>
      </c>
      <c r="AO491" s="49">
        <f>'Рейтинговая таблица организаций'!AK480</f>
        <v>0</v>
      </c>
      <c r="AP491" s="49" t="s">
        <v>272</v>
      </c>
      <c r="AQ491" s="49">
        <f>'Рейтинговая таблица организаций'!AL480</f>
        <v>0</v>
      </c>
      <c r="AR491" s="49">
        <f>'Рейтинговая таблица организаций'!AM480</f>
        <v>0</v>
      </c>
      <c r="AS491" s="49" t="s">
        <v>273</v>
      </c>
      <c r="AT491" s="49">
        <f>'Рейтинговая таблица организаций'!AR480</f>
        <v>0</v>
      </c>
      <c r="AU491" s="49">
        <f>'Рейтинговая таблица организаций'!AS480</f>
        <v>0</v>
      </c>
      <c r="AV491" s="49" t="s">
        <v>274</v>
      </c>
      <c r="AW491" s="49">
        <f>'Рейтинговая таблица организаций'!AT480</f>
        <v>0</v>
      </c>
      <c r="AX491" s="49">
        <f>'Рейтинговая таблица организаций'!AU480</f>
        <v>0</v>
      </c>
      <c r="AY491" s="49" t="s">
        <v>275</v>
      </c>
      <c r="AZ491" s="49">
        <f>'Рейтинговая таблица организаций'!AV480</f>
        <v>0</v>
      </c>
      <c r="BA491" s="49">
        <f>'Рейтинговая таблица организаций'!AW480</f>
        <v>0</v>
      </c>
    </row>
    <row r="492" spans="1:53" ht="15.75" x14ac:dyDescent="0.25">
      <c r="A492" s="110">
        <f>Лист1!A480</f>
        <v>0</v>
      </c>
      <c r="B492" s="46">
        <f>'для bus.gov.ru'!B481</f>
        <v>0</v>
      </c>
      <c r="C492" s="46">
        <f>'для bus.gov.ru'!C481</f>
        <v>0</v>
      </c>
      <c r="D492" s="46">
        <f>'для bus.gov.ru'!D481</f>
        <v>0</v>
      </c>
      <c r="E492" s="46">
        <f>'для bus.gov.ru'!E481</f>
        <v>0</v>
      </c>
      <c r="F492" s="47" t="s">
        <v>264</v>
      </c>
      <c r="G492" s="48">
        <f>'Рейтинговая таблица организаций'!D481</f>
        <v>0</v>
      </c>
      <c r="H492" s="48">
        <f>'Рейтинговая таблица организаций'!E481</f>
        <v>0</v>
      </c>
      <c r="I492" s="47" t="s">
        <v>265</v>
      </c>
      <c r="J492" s="48">
        <f>'Рейтинговая таблица организаций'!F481</f>
        <v>0</v>
      </c>
      <c r="K492" s="48">
        <f>'Рейтинговая таблица организаций'!G481</f>
        <v>0</v>
      </c>
      <c r="L492" s="49" t="str">
        <f>IF('Рейтинговая таблица организаций'!H481&lt;1,"Отсутствуют или не функционируют дистанционные способы взаимодействия",(IF('Рейтинговая таблица организаций'!H481&lt;4,"В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2" s="49">
        <f>'Рейтинговая таблица организаций'!H481</f>
        <v>0</v>
      </c>
      <c r="N492" s="49">
        <f>IF('Рейтинговая таблица организаций'!H481&lt;1,0,(IF('Рейтинговая таблица организаций'!H481&lt;4,30,100)))</f>
        <v>0</v>
      </c>
      <c r="O492" s="49" t="s">
        <v>266</v>
      </c>
      <c r="P492" s="49">
        <f>'Рейтинговая таблица организаций'!I481</f>
        <v>0</v>
      </c>
      <c r="Q492" s="49">
        <f>'Рейтинговая таблица организаций'!J481</f>
        <v>0</v>
      </c>
      <c r="R492" s="49" t="s">
        <v>267</v>
      </c>
      <c r="S492" s="49">
        <f>'Рейтинговая таблица организаций'!K481</f>
        <v>0</v>
      </c>
      <c r="T492" s="49">
        <f>'Рейтинговая таблица организаций'!L481</f>
        <v>0</v>
      </c>
      <c r="U492" s="49" t="str">
        <f>IF('Рейтинговая таблица организаций'!Q481&lt;1,"Отсутствуют комфортные условия",(IF('Рейтинговая таблица организаций'!Q481&lt;5,"Количество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2" s="49">
        <f>'Рейтинговая таблица организаций'!Q481</f>
        <v>0</v>
      </c>
      <c r="W492" s="49">
        <f>IF('Рейтинговая таблица организаций'!Q481&lt;1,0,(IF('Рейтинговая таблица организаций'!Q481&lt;4,20,100)))</f>
        <v>0</v>
      </c>
      <c r="X492" s="49" t="s">
        <v>268</v>
      </c>
      <c r="Y492" s="49">
        <f>'Рейтинговая таблица организаций'!T481</f>
        <v>0</v>
      </c>
      <c r="Z492" s="49">
        <f>'Рейтинговая таблица организаций'!U481</f>
        <v>0</v>
      </c>
      <c r="AA492" s="49" t="str">
        <f>IF('Рейтинговая таблица организаций'!Z481&lt;1,"Отсутствуют условия доступности для инвалидов",(IF('Рейтинговая таблица организаций'!Z481&lt;5,"Количество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2" s="63">
        <f>'Рейтинговая таблица организаций'!Z481</f>
        <v>0</v>
      </c>
      <c r="AC492" s="49">
        <f>IF('Рейтинговая таблица организаций'!Z481&lt;1,0,(IF('Рейтинговая таблица организаций'!Z481&lt;5,20,100)))</f>
        <v>0</v>
      </c>
      <c r="AD492" s="49" t="str">
        <f>IF('Рейтинговая таблица организаций'!AA481&lt;1,"Отсутствуют условия доступности, позволяющие инвалидам получать услуги наравне с другими",(IF('Рейтинговая таблица организаций'!AA481&lt;5,"Количество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2" s="49">
        <f>'Рейтинговая таблица организаций'!AA481</f>
        <v>0</v>
      </c>
      <c r="AF492" s="49">
        <f>IF('Рейтинговая таблица организаций'!AA481&lt;1,0,(IF('Рейтинговая таблица организаций'!AA481&lt;5,20,100)))</f>
        <v>0</v>
      </c>
      <c r="AG492" s="49" t="s">
        <v>269</v>
      </c>
      <c r="AH492" s="49">
        <f>'Рейтинговая таблица организаций'!AB481</f>
        <v>0</v>
      </c>
      <c r="AI492" s="49">
        <f>'Рейтинговая таблица организаций'!AC481</f>
        <v>0</v>
      </c>
      <c r="AJ492" s="49" t="s">
        <v>270</v>
      </c>
      <c r="AK492" s="49">
        <f>'Рейтинговая таблица организаций'!AH481</f>
        <v>0</v>
      </c>
      <c r="AL492" s="49">
        <f>'Рейтинговая таблица организаций'!AI481</f>
        <v>0</v>
      </c>
      <c r="AM492" s="49" t="s">
        <v>271</v>
      </c>
      <c r="AN492" s="49">
        <f>'Рейтинговая таблица организаций'!AJ481</f>
        <v>0</v>
      </c>
      <c r="AO492" s="49">
        <f>'Рейтинговая таблица организаций'!AK481</f>
        <v>0</v>
      </c>
      <c r="AP492" s="49" t="s">
        <v>272</v>
      </c>
      <c r="AQ492" s="49">
        <f>'Рейтинговая таблица организаций'!AL481</f>
        <v>0</v>
      </c>
      <c r="AR492" s="49">
        <f>'Рейтинговая таблица организаций'!AM481</f>
        <v>0</v>
      </c>
      <c r="AS492" s="49" t="s">
        <v>273</v>
      </c>
      <c r="AT492" s="49">
        <f>'Рейтинговая таблица организаций'!AR481</f>
        <v>0</v>
      </c>
      <c r="AU492" s="49">
        <f>'Рейтинговая таблица организаций'!AS481</f>
        <v>0</v>
      </c>
      <c r="AV492" s="49" t="s">
        <v>274</v>
      </c>
      <c r="AW492" s="49">
        <f>'Рейтинговая таблица организаций'!AT481</f>
        <v>0</v>
      </c>
      <c r="AX492" s="49">
        <f>'Рейтинговая таблица организаций'!AU481</f>
        <v>0</v>
      </c>
      <c r="AY492" s="49" t="s">
        <v>275</v>
      </c>
      <c r="AZ492" s="49">
        <f>'Рейтинговая таблица организаций'!AV481</f>
        <v>0</v>
      </c>
      <c r="BA492" s="49">
        <f>'Рейтинговая таблица организаций'!AW481</f>
        <v>0</v>
      </c>
    </row>
    <row r="493" spans="1:53" ht="15.75" x14ac:dyDescent="0.25">
      <c r="A493" s="110">
        <f>Лист1!A481</f>
        <v>0</v>
      </c>
      <c r="B493" s="46">
        <f>'для bus.gov.ru'!B482</f>
        <v>0</v>
      </c>
      <c r="C493" s="46">
        <f>'для bus.gov.ru'!C482</f>
        <v>0</v>
      </c>
      <c r="D493" s="46">
        <f>'для bus.gov.ru'!D482</f>
        <v>0</v>
      </c>
      <c r="E493" s="46">
        <f>'для bus.gov.ru'!E482</f>
        <v>0</v>
      </c>
      <c r="F493" s="47" t="s">
        <v>264</v>
      </c>
      <c r="G493" s="48">
        <f>'Рейтинговая таблица организаций'!D482</f>
        <v>0</v>
      </c>
      <c r="H493" s="48">
        <f>'Рейтинговая таблица организаций'!E482</f>
        <v>0</v>
      </c>
      <c r="I493" s="47" t="s">
        <v>265</v>
      </c>
      <c r="J493" s="48">
        <f>'Рейтинговая таблица организаций'!F482</f>
        <v>0</v>
      </c>
      <c r="K493" s="48">
        <f>'Рейтинговая таблица организаций'!G482</f>
        <v>0</v>
      </c>
      <c r="L493" s="49" t="str">
        <f>IF('Рейтинговая таблица организаций'!H482&lt;1,"Отсутствуют или не функционируют дистанционные способы взаимодействия",(IF('Рейтинговая таблица организаций'!H482&lt;4,"В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3" s="49">
        <f>'Рейтинговая таблица организаций'!H482</f>
        <v>0</v>
      </c>
      <c r="N493" s="49">
        <f>IF('Рейтинговая таблица организаций'!H482&lt;1,0,(IF('Рейтинговая таблица организаций'!H482&lt;4,30,100)))</f>
        <v>0</v>
      </c>
      <c r="O493" s="49" t="s">
        <v>266</v>
      </c>
      <c r="P493" s="49">
        <f>'Рейтинговая таблица организаций'!I482</f>
        <v>0</v>
      </c>
      <c r="Q493" s="49">
        <f>'Рейтинговая таблица организаций'!J482</f>
        <v>0</v>
      </c>
      <c r="R493" s="49" t="s">
        <v>267</v>
      </c>
      <c r="S493" s="49">
        <f>'Рейтинговая таблица организаций'!K482</f>
        <v>0</v>
      </c>
      <c r="T493" s="49">
        <f>'Рейтинговая таблица организаций'!L482</f>
        <v>0</v>
      </c>
      <c r="U493" s="49" t="str">
        <f>IF('Рейтинговая таблица организаций'!Q482&lt;1,"Отсутствуют комфортные условия",(IF('Рейтинговая таблица организаций'!Q482&lt;5,"Количество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3" s="49">
        <f>'Рейтинговая таблица организаций'!Q482</f>
        <v>0</v>
      </c>
      <c r="W493" s="49">
        <f>IF('Рейтинговая таблица организаций'!Q482&lt;1,0,(IF('Рейтинговая таблица организаций'!Q482&lt;4,20,100)))</f>
        <v>0</v>
      </c>
      <c r="X493" s="49" t="s">
        <v>268</v>
      </c>
      <c r="Y493" s="49">
        <f>'Рейтинговая таблица организаций'!T482</f>
        <v>0</v>
      </c>
      <c r="Z493" s="49">
        <f>'Рейтинговая таблица организаций'!U482</f>
        <v>0</v>
      </c>
      <c r="AA493" s="49" t="str">
        <f>IF('Рейтинговая таблица организаций'!Z482&lt;1,"Отсутствуют условия доступности для инвалидов",(IF('Рейтинговая таблица организаций'!Z482&lt;5,"Количество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3" s="63">
        <f>'Рейтинговая таблица организаций'!Z482</f>
        <v>0</v>
      </c>
      <c r="AC493" s="49">
        <f>IF('Рейтинговая таблица организаций'!Z482&lt;1,0,(IF('Рейтинговая таблица организаций'!Z482&lt;5,20,100)))</f>
        <v>0</v>
      </c>
      <c r="AD493" s="49" t="str">
        <f>IF('Рейтинговая таблица организаций'!AA482&lt;1,"Отсутствуют условия доступности, позволяющие инвалидам получать услуги наравне с другими",(IF('Рейтинговая таблица организаций'!AA482&lt;5,"Количество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3" s="49">
        <f>'Рейтинговая таблица организаций'!AA482</f>
        <v>0</v>
      </c>
      <c r="AF493" s="49">
        <f>IF('Рейтинговая таблица организаций'!AA482&lt;1,0,(IF('Рейтинговая таблица организаций'!AA482&lt;5,20,100)))</f>
        <v>0</v>
      </c>
      <c r="AG493" s="49" t="s">
        <v>269</v>
      </c>
      <c r="AH493" s="49">
        <f>'Рейтинговая таблица организаций'!AB482</f>
        <v>0</v>
      </c>
      <c r="AI493" s="49">
        <f>'Рейтинговая таблица организаций'!AC482</f>
        <v>0</v>
      </c>
      <c r="AJ493" s="49" t="s">
        <v>270</v>
      </c>
      <c r="AK493" s="49">
        <f>'Рейтинговая таблица организаций'!AH482</f>
        <v>0</v>
      </c>
      <c r="AL493" s="49">
        <f>'Рейтинговая таблица организаций'!AI482</f>
        <v>0</v>
      </c>
      <c r="AM493" s="49" t="s">
        <v>271</v>
      </c>
      <c r="AN493" s="49">
        <f>'Рейтинговая таблица организаций'!AJ482</f>
        <v>0</v>
      </c>
      <c r="AO493" s="49">
        <f>'Рейтинговая таблица организаций'!AK482</f>
        <v>0</v>
      </c>
      <c r="AP493" s="49" t="s">
        <v>272</v>
      </c>
      <c r="AQ493" s="49">
        <f>'Рейтинговая таблица организаций'!AL482</f>
        <v>0</v>
      </c>
      <c r="AR493" s="49">
        <f>'Рейтинговая таблица организаций'!AM482</f>
        <v>0</v>
      </c>
      <c r="AS493" s="49" t="s">
        <v>273</v>
      </c>
      <c r="AT493" s="49">
        <f>'Рейтинговая таблица организаций'!AR482</f>
        <v>0</v>
      </c>
      <c r="AU493" s="49">
        <f>'Рейтинговая таблица организаций'!AS482</f>
        <v>0</v>
      </c>
      <c r="AV493" s="49" t="s">
        <v>274</v>
      </c>
      <c r="AW493" s="49">
        <f>'Рейтинговая таблица организаций'!AT482</f>
        <v>0</v>
      </c>
      <c r="AX493" s="49">
        <f>'Рейтинговая таблица организаций'!AU482</f>
        <v>0</v>
      </c>
      <c r="AY493" s="49" t="s">
        <v>275</v>
      </c>
      <c r="AZ493" s="49">
        <f>'Рейтинговая таблица организаций'!AV482</f>
        <v>0</v>
      </c>
      <c r="BA493" s="49">
        <f>'Рейтинговая таблица организаций'!AW482</f>
        <v>0</v>
      </c>
    </row>
    <row r="494" spans="1:53" ht="15.75" x14ac:dyDescent="0.25">
      <c r="A494" s="110">
        <f>Лист1!A482</f>
        <v>0</v>
      </c>
      <c r="B494" s="46">
        <f>'для bus.gov.ru'!B483</f>
        <v>0</v>
      </c>
      <c r="C494" s="46">
        <f>'для bus.gov.ru'!C483</f>
        <v>0</v>
      </c>
      <c r="D494" s="46">
        <f>'для bus.gov.ru'!D483</f>
        <v>0</v>
      </c>
      <c r="E494" s="46">
        <f>'для bus.gov.ru'!E483</f>
        <v>0</v>
      </c>
      <c r="F494" s="47" t="s">
        <v>264</v>
      </c>
      <c r="G494" s="48">
        <f>'Рейтинговая таблица организаций'!D483</f>
        <v>0</v>
      </c>
      <c r="H494" s="48">
        <f>'Рейтинговая таблица организаций'!E483</f>
        <v>0</v>
      </c>
      <c r="I494" s="47" t="s">
        <v>265</v>
      </c>
      <c r="J494" s="48">
        <f>'Рейтинговая таблица организаций'!F483</f>
        <v>0</v>
      </c>
      <c r="K494" s="48">
        <f>'Рейтинговая таблица организаций'!G483</f>
        <v>0</v>
      </c>
      <c r="L494" s="49" t="str">
        <f>IF('Рейтинговая таблица организаций'!H483&lt;1,"Отсутствуют или не функционируют дистанционные способы взаимодействия",(IF('Рейтинговая таблица организаций'!H483&lt;4,"В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4" s="49">
        <f>'Рейтинговая таблица организаций'!H483</f>
        <v>0</v>
      </c>
      <c r="N494" s="49">
        <f>IF('Рейтинговая таблица организаций'!H483&lt;1,0,(IF('Рейтинговая таблица организаций'!H483&lt;4,30,100)))</f>
        <v>0</v>
      </c>
      <c r="O494" s="49" t="s">
        <v>266</v>
      </c>
      <c r="P494" s="49">
        <f>'Рейтинговая таблица организаций'!I483</f>
        <v>0</v>
      </c>
      <c r="Q494" s="49">
        <f>'Рейтинговая таблица организаций'!J483</f>
        <v>0</v>
      </c>
      <c r="R494" s="49" t="s">
        <v>267</v>
      </c>
      <c r="S494" s="49">
        <f>'Рейтинговая таблица организаций'!K483</f>
        <v>0</v>
      </c>
      <c r="T494" s="49">
        <f>'Рейтинговая таблица организаций'!L483</f>
        <v>0</v>
      </c>
      <c r="U494" s="49" t="str">
        <f>IF('Рейтинговая таблица организаций'!Q483&lt;1,"Отсутствуют комфортные условия",(IF('Рейтинговая таблица организаций'!Q483&lt;5,"Количество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4" s="49">
        <f>'Рейтинговая таблица организаций'!Q483</f>
        <v>0</v>
      </c>
      <c r="W494" s="49">
        <f>IF('Рейтинговая таблица организаций'!Q483&lt;1,0,(IF('Рейтинговая таблица организаций'!Q483&lt;4,20,100)))</f>
        <v>0</v>
      </c>
      <c r="X494" s="49" t="s">
        <v>268</v>
      </c>
      <c r="Y494" s="49">
        <f>'Рейтинговая таблица организаций'!T483</f>
        <v>0</v>
      </c>
      <c r="Z494" s="49">
        <f>'Рейтинговая таблица организаций'!U483</f>
        <v>0</v>
      </c>
      <c r="AA494" s="49" t="str">
        <f>IF('Рейтинговая таблица организаций'!Z483&lt;1,"Отсутствуют условия доступности для инвалидов",(IF('Рейтинговая таблица организаций'!Z483&lt;5,"Количество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4" s="63">
        <f>'Рейтинговая таблица организаций'!Z483</f>
        <v>0</v>
      </c>
      <c r="AC494" s="49">
        <f>IF('Рейтинговая таблица организаций'!Z483&lt;1,0,(IF('Рейтинговая таблица организаций'!Z483&lt;5,20,100)))</f>
        <v>0</v>
      </c>
      <c r="AD494" s="49" t="str">
        <f>IF('Рейтинговая таблица организаций'!AA483&lt;1,"Отсутствуют условия доступности, позволяющие инвалидам получать услуги наравне с другими",(IF('Рейтинговая таблица организаций'!AA483&lt;5,"Количество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4" s="49">
        <f>'Рейтинговая таблица организаций'!AA483</f>
        <v>0</v>
      </c>
      <c r="AF494" s="49">
        <f>IF('Рейтинговая таблица организаций'!AA483&lt;1,0,(IF('Рейтинговая таблица организаций'!AA483&lt;5,20,100)))</f>
        <v>0</v>
      </c>
      <c r="AG494" s="49" t="s">
        <v>269</v>
      </c>
      <c r="AH494" s="49">
        <f>'Рейтинговая таблица организаций'!AB483</f>
        <v>0</v>
      </c>
      <c r="AI494" s="49">
        <f>'Рейтинговая таблица организаций'!AC483</f>
        <v>0</v>
      </c>
      <c r="AJ494" s="49" t="s">
        <v>270</v>
      </c>
      <c r="AK494" s="49">
        <f>'Рейтинговая таблица организаций'!AH483</f>
        <v>0</v>
      </c>
      <c r="AL494" s="49">
        <f>'Рейтинговая таблица организаций'!AI483</f>
        <v>0</v>
      </c>
      <c r="AM494" s="49" t="s">
        <v>271</v>
      </c>
      <c r="AN494" s="49">
        <f>'Рейтинговая таблица организаций'!AJ483</f>
        <v>0</v>
      </c>
      <c r="AO494" s="49">
        <f>'Рейтинговая таблица организаций'!AK483</f>
        <v>0</v>
      </c>
      <c r="AP494" s="49" t="s">
        <v>272</v>
      </c>
      <c r="AQ494" s="49">
        <f>'Рейтинговая таблица организаций'!AL483</f>
        <v>0</v>
      </c>
      <c r="AR494" s="49">
        <f>'Рейтинговая таблица организаций'!AM483</f>
        <v>0</v>
      </c>
      <c r="AS494" s="49" t="s">
        <v>273</v>
      </c>
      <c r="AT494" s="49">
        <f>'Рейтинговая таблица организаций'!AR483</f>
        <v>0</v>
      </c>
      <c r="AU494" s="49">
        <f>'Рейтинговая таблица организаций'!AS483</f>
        <v>0</v>
      </c>
      <c r="AV494" s="49" t="s">
        <v>274</v>
      </c>
      <c r="AW494" s="49">
        <f>'Рейтинговая таблица организаций'!AT483</f>
        <v>0</v>
      </c>
      <c r="AX494" s="49">
        <f>'Рейтинговая таблица организаций'!AU483</f>
        <v>0</v>
      </c>
      <c r="AY494" s="49" t="s">
        <v>275</v>
      </c>
      <c r="AZ494" s="49">
        <f>'Рейтинговая таблица организаций'!AV483</f>
        <v>0</v>
      </c>
      <c r="BA494" s="49">
        <f>'Рейтинговая таблица организаций'!AW483</f>
        <v>0</v>
      </c>
    </row>
    <row r="495" spans="1:53" ht="15.75" x14ac:dyDescent="0.25">
      <c r="A495" s="110">
        <f>Лист1!A483</f>
        <v>0</v>
      </c>
      <c r="B495" s="46">
        <f>'для bus.gov.ru'!B484</f>
        <v>0</v>
      </c>
      <c r="C495" s="46">
        <f>'для bus.gov.ru'!C484</f>
        <v>0</v>
      </c>
      <c r="D495" s="46">
        <f>'для bus.gov.ru'!D484</f>
        <v>0</v>
      </c>
      <c r="E495" s="46">
        <f>'для bus.gov.ru'!E484</f>
        <v>0</v>
      </c>
      <c r="F495" s="47" t="s">
        <v>264</v>
      </c>
      <c r="G495" s="48">
        <f>'Рейтинговая таблица организаций'!D484</f>
        <v>0</v>
      </c>
      <c r="H495" s="48">
        <f>'Рейтинговая таблица организаций'!E484</f>
        <v>0</v>
      </c>
      <c r="I495" s="47" t="s">
        <v>265</v>
      </c>
      <c r="J495" s="48">
        <f>'Рейтинговая таблица организаций'!F484</f>
        <v>0</v>
      </c>
      <c r="K495" s="48">
        <f>'Рейтинговая таблица организаций'!G484</f>
        <v>0</v>
      </c>
      <c r="L495" s="49" t="str">
        <f>IF('Рейтинговая таблица организаций'!H484&lt;1,"Отсутствуют или не функционируют дистанционные способы взаимодействия",(IF('Рейтинговая таблица организаций'!H484&lt;4,"В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5" s="49">
        <f>'Рейтинговая таблица организаций'!H484</f>
        <v>0</v>
      </c>
      <c r="N495" s="49">
        <f>IF('Рейтинговая таблица организаций'!H484&lt;1,0,(IF('Рейтинговая таблица организаций'!H484&lt;4,30,100)))</f>
        <v>0</v>
      </c>
      <c r="O495" s="49" t="s">
        <v>266</v>
      </c>
      <c r="P495" s="49">
        <f>'Рейтинговая таблица организаций'!I484</f>
        <v>0</v>
      </c>
      <c r="Q495" s="49">
        <f>'Рейтинговая таблица организаций'!J484</f>
        <v>0</v>
      </c>
      <c r="R495" s="49" t="s">
        <v>267</v>
      </c>
      <c r="S495" s="49">
        <f>'Рейтинговая таблица организаций'!K484</f>
        <v>0</v>
      </c>
      <c r="T495" s="49">
        <f>'Рейтинговая таблица организаций'!L484</f>
        <v>0</v>
      </c>
      <c r="U495" s="49" t="str">
        <f>IF('Рейтинговая таблица организаций'!Q484&lt;1,"Отсутствуют комфортные условия",(IF('Рейтинговая таблица организаций'!Q484&lt;5,"Количество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5" s="49">
        <f>'Рейтинговая таблица организаций'!Q484</f>
        <v>0</v>
      </c>
      <c r="W495" s="49">
        <f>IF('Рейтинговая таблица организаций'!Q484&lt;1,0,(IF('Рейтинговая таблица организаций'!Q484&lt;4,20,100)))</f>
        <v>0</v>
      </c>
      <c r="X495" s="49" t="s">
        <v>268</v>
      </c>
      <c r="Y495" s="49">
        <f>'Рейтинговая таблица организаций'!T484</f>
        <v>0</v>
      </c>
      <c r="Z495" s="49">
        <f>'Рейтинговая таблица организаций'!U484</f>
        <v>0</v>
      </c>
      <c r="AA495" s="49" t="str">
        <f>IF('Рейтинговая таблица организаций'!Z484&lt;1,"Отсутствуют условия доступности для инвалидов",(IF('Рейтинговая таблица организаций'!Z484&lt;5,"Количество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5" s="63">
        <f>'Рейтинговая таблица организаций'!Z484</f>
        <v>0</v>
      </c>
      <c r="AC495" s="49">
        <f>IF('Рейтинговая таблица организаций'!Z484&lt;1,0,(IF('Рейтинговая таблица организаций'!Z484&lt;5,20,100)))</f>
        <v>0</v>
      </c>
      <c r="AD495" s="49" t="str">
        <f>IF('Рейтинговая таблица организаций'!AA484&lt;1,"Отсутствуют условия доступности, позволяющие инвалидам получать услуги наравне с другими",(IF('Рейтинговая таблица организаций'!AA484&lt;5,"Количество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5" s="49">
        <f>'Рейтинговая таблица организаций'!AA484</f>
        <v>0</v>
      </c>
      <c r="AF495" s="49">
        <f>IF('Рейтинговая таблица организаций'!AA484&lt;1,0,(IF('Рейтинговая таблица организаций'!AA484&lt;5,20,100)))</f>
        <v>0</v>
      </c>
      <c r="AG495" s="49" t="s">
        <v>269</v>
      </c>
      <c r="AH495" s="49">
        <f>'Рейтинговая таблица организаций'!AB484</f>
        <v>0</v>
      </c>
      <c r="AI495" s="49">
        <f>'Рейтинговая таблица организаций'!AC484</f>
        <v>0</v>
      </c>
      <c r="AJ495" s="49" t="s">
        <v>270</v>
      </c>
      <c r="AK495" s="49">
        <f>'Рейтинговая таблица организаций'!AH484</f>
        <v>0</v>
      </c>
      <c r="AL495" s="49">
        <f>'Рейтинговая таблица организаций'!AI484</f>
        <v>0</v>
      </c>
      <c r="AM495" s="49" t="s">
        <v>271</v>
      </c>
      <c r="AN495" s="49">
        <f>'Рейтинговая таблица организаций'!AJ484</f>
        <v>0</v>
      </c>
      <c r="AO495" s="49">
        <f>'Рейтинговая таблица организаций'!AK484</f>
        <v>0</v>
      </c>
      <c r="AP495" s="49" t="s">
        <v>272</v>
      </c>
      <c r="AQ495" s="49">
        <f>'Рейтинговая таблица организаций'!AL484</f>
        <v>0</v>
      </c>
      <c r="AR495" s="49">
        <f>'Рейтинговая таблица организаций'!AM484</f>
        <v>0</v>
      </c>
      <c r="AS495" s="49" t="s">
        <v>273</v>
      </c>
      <c r="AT495" s="49">
        <f>'Рейтинговая таблица организаций'!AR484</f>
        <v>0</v>
      </c>
      <c r="AU495" s="49">
        <f>'Рейтинговая таблица организаций'!AS484</f>
        <v>0</v>
      </c>
      <c r="AV495" s="49" t="s">
        <v>274</v>
      </c>
      <c r="AW495" s="49">
        <f>'Рейтинговая таблица организаций'!AT484</f>
        <v>0</v>
      </c>
      <c r="AX495" s="49">
        <f>'Рейтинговая таблица организаций'!AU484</f>
        <v>0</v>
      </c>
      <c r="AY495" s="49" t="s">
        <v>275</v>
      </c>
      <c r="AZ495" s="49">
        <f>'Рейтинговая таблица организаций'!AV484</f>
        <v>0</v>
      </c>
      <c r="BA495" s="49">
        <f>'Рейтинговая таблица организаций'!AW484</f>
        <v>0</v>
      </c>
    </row>
    <row r="496" spans="1:53" ht="15.75" x14ac:dyDescent="0.25">
      <c r="A496" s="110">
        <f>Лист1!A484</f>
        <v>0</v>
      </c>
      <c r="B496" s="46">
        <f>'для bus.gov.ru'!B485</f>
        <v>0</v>
      </c>
      <c r="C496" s="46">
        <f>'для bus.gov.ru'!C485</f>
        <v>0</v>
      </c>
      <c r="D496" s="46">
        <f>'для bus.gov.ru'!D485</f>
        <v>0</v>
      </c>
      <c r="E496" s="46">
        <f>'для bus.gov.ru'!E485</f>
        <v>0</v>
      </c>
      <c r="F496" s="47" t="s">
        <v>264</v>
      </c>
      <c r="G496" s="48">
        <f>'Рейтинговая таблица организаций'!D485</f>
        <v>0</v>
      </c>
      <c r="H496" s="48">
        <f>'Рейтинговая таблица организаций'!E485</f>
        <v>0</v>
      </c>
      <c r="I496" s="47" t="s">
        <v>265</v>
      </c>
      <c r="J496" s="48">
        <f>'Рейтинговая таблица организаций'!F485</f>
        <v>0</v>
      </c>
      <c r="K496" s="48">
        <f>'Рейтинговая таблица организаций'!G485</f>
        <v>0</v>
      </c>
      <c r="L496" s="49" t="str">
        <f>IF('Рейтинговая таблица организаций'!H485&lt;1,"Отсутствуют или не функционируют дистанционные способы взаимодействия",(IF('Рейтинговая таблица организаций'!H485&lt;4,"В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6" s="49">
        <f>'Рейтинговая таблица организаций'!H485</f>
        <v>0</v>
      </c>
      <c r="N496" s="49">
        <f>IF('Рейтинговая таблица организаций'!H485&lt;1,0,(IF('Рейтинговая таблица организаций'!H485&lt;4,30,100)))</f>
        <v>0</v>
      </c>
      <c r="O496" s="49" t="s">
        <v>266</v>
      </c>
      <c r="P496" s="49">
        <f>'Рейтинговая таблица организаций'!I485</f>
        <v>0</v>
      </c>
      <c r="Q496" s="49">
        <f>'Рейтинговая таблица организаций'!J485</f>
        <v>0</v>
      </c>
      <c r="R496" s="49" t="s">
        <v>267</v>
      </c>
      <c r="S496" s="49">
        <f>'Рейтинговая таблица организаций'!K485</f>
        <v>0</v>
      </c>
      <c r="T496" s="49">
        <f>'Рейтинговая таблица организаций'!L485</f>
        <v>0</v>
      </c>
      <c r="U496" s="49" t="str">
        <f>IF('Рейтинговая таблица организаций'!Q485&lt;1,"Отсутствуют комфортные условия",(IF('Рейтинговая таблица организаций'!Q485&lt;5,"Количество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6" s="49">
        <f>'Рейтинговая таблица организаций'!Q485</f>
        <v>0</v>
      </c>
      <c r="W496" s="49">
        <f>IF('Рейтинговая таблица организаций'!Q485&lt;1,0,(IF('Рейтинговая таблица организаций'!Q485&lt;4,20,100)))</f>
        <v>0</v>
      </c>
      <c r="X496" s="49" t="s">
        <v>268</v>
      </c>
      <c r="Y496" s="49">
        <f>'Рейтинговая таблица организаций'!T485</f>
        <v>0</v>
      </c>
      <c r="Z496" s="49">
        <f>'Рейтинговая таблица организаций'!U485</f>
        <v>0</v>
      </c>
      <c r="AA496" s="49" t="str">
        <f>IF('Рейтинговая таблица организаций'!Z485&lt;1,"Отсутствуют условия доступности для инвалидов",(IF('Рейтинговая таблица организаций'!Z485&lt;5,"Количество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6" s="63">
        <f>'Рейтинговая таблица организаций'!Z485</f>
        <v>0</v>
      </c>
      <c r="AC496" s="49">
        <f>IF('Рейтинговая таблица организаций'!Z485&lt;1,0,(IF('Рейтинговая таблица организаций'!Z485&lt;5,20,100)))</f>
        <v>0</v>
      </c>
      <c r="AD496" s="49" t="str">
        <f>IF('Рейтинговая таблица организаций'!AA485&lt;1,"Отсутствуют условия доступности, позволяющие инвалидам получать услуги наравне с другими",(IF('Рейтинговая таблица организаций'!AA485&lt;5,"Количество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6" s="49">
        <f>'Рейтинговая таблица организаций'!AA485</f>
        <v>0</v>
      </c>
      <c r="AF496" s="49">
        <f>IF('Рейтинговая таблица организаций'!AA485&lt;1,0,(IF('Рейтинговая таблица организаций'!AA485&lt;5,20,100)))</f>
        <v>0</v>
      </c>
      <c r="AG496" s="49" t="s">
        <v>269</v>
      </c>
      <c r="AH496" s="49">
        <f>'Рейтинговая таблица организаций'!AB485</f>
        <v>0</v>
      </c>
      <c r="AI496" s="49">
        <f>'Рейтинговая таблица организаций'!AC485</f>
        <v>0</v>
      </c>
      <c r="AJ496" s="49" t="s">
        <v>270</v>
      </c>
      <c r="AK496" s="49">
        <f>'Рейтинговая таблица организаций'!AH485</f>
        <v>0</v>
      </c>
      <c r="AL496" s="49">
        <f>'Рейтинговая таблица организаций'!AI485</f>
        <v>0</v>
      </c>
      <c r="AM496" s="49" t="s">
        <v>271</v>
      </c>
      <c r="AN496" s="49">
        <f>'Рейтинговая таблица организаций'!AJ485</f>
        <v>0</v>
      </c>
      <c r="AO496" s="49">
        <f>'Рейтинговая таблица организаций'!AK485</f>
        <v>0</v>
      </c>
      <c r="AP496" s="49" t="s">
        <v>272</v>
      </c>
      <c r="AQ496" s="49">
        <f>'Рейтинговая таблица организаций'!AL485</f>
        <v>0</v>
      </c>
      <c r="AR496" s="49">
        <f>'Рейтинговая таблица организаций'!AM485</f>
        <v>0</v>
      </c>
      <c r="AS496" s="49" t="s">
        <v>273</v>
      </c>
      <c r="AT496" s="49">
        <f>'Рейтинговая таблица организаций'!AR485</f>
        <v>0</v>
      </c>
      <c r="AU496" s="49">
        <f>'Рейтинговая таблица организаций'!AS485</f>
        <v>0</v>
      </c>
      <c r="AV496" s="49" t="s">
        <v>274</v>
      </c>
      <c r="AW496" s="49">
        <f>'Рейтинговая таблица организаций'!AT485</f>
        <v>0</v>
      </c>
      <c r="AX496" s="49">
        <f>'Рейтинговая таблица организаций'!AU485</f>
        <v>0</v>
      </c>
      <c r="AY496" s="49" t="s">
        <v>275</v>
      </c>
      <c r="AZ496" s="49">
        <f>'Рейтинговая таблица организаций'!AV485</f>
        <v>0</v>
      </c>
      <c r="BA496" s="49">
        <f>'Рейтинговая таблица организаций'!AW485</f>
        <v>0</v>
      </c>
    </row>
    <row r="497" spans="1:53" ht="15.75" x14ac:dyDescent="0.25">
      <c r="A497" s="110">
        <f>Лист1!A485</f>
        <v>0</v>
      </c>
      <c r="B497" s="46">
        <f>'для bus.gov.ru'!B486</f>
        <v>0</v>
      </c>
      <c r="C497" s="46">
        <f>'для bus.gov.ru'!C486</f>
        <v>0</v>
      </c>
      <c r="D497" s="46">
        <f>'для bus.gov.ru'!D486</f>
        <v>0</v>
      </c>
      <c r="E497" s="46">
        <f>'для bus.gov.ru'!E486</f>
        <v>0</v>
      </c>
      <c r="F497" s="47" t="s">
        <v>264</v>
      </c>
      <c r="G497" s="48">
        <f>'Рейтинговая таблица организаций'!D486</f>
        <v>0</v>
      </c>
      <c r="H497" s="48">
        <f>'Рейтинговая таблица организаций'!E486</f>
        <v>0</v>
      </c>
      <c r="I497" s="47" t="s">
        <v>265</v>
      </c>
      <c r="J497" s="48">
        <f>'Рейтинговая таблица организаций'!F486</f>
        <v>0</v>
      </c>
      <c r="K497" s="48">
        <f>'Рейтинговая таблица организаций'!G486</f>
        <v>0</v>
      </c>
      <c r="L497" s="49" t="str">
        <f>IF('Рейтинговая таблица организаций'!H486&lt;1,"Отсутствуют или не функционируют дистанционные способы взаимодействия",(IF('Рейтинговая таблица организаций'!H486&lt;4,"В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7" s="49">
        <f>'Рейтинговая таблица организаций'!H486</f>
        <v>0</v>
      </c>
      <c r="N497" s="49">
        <f>IF('Рейтинговая таблица организаций'!H486&lt;1,0,(IF('Рейтинговая таблица организаций'!H486&lt;4,30,100)))</f>
        <v>0</v>
      </c>
      <c r="O497" s="49" t="s">
        <v>266</v>
      </c>
      <c r="P497" s="49">
        <f>'Рейтинговая таблица организаций'!I486</f>
        <v>0</v>
      </c>
      <c r="Q497" s="49">
        <f>'Рейтинговая таблица организаций'!J486</f>
        <v>0</v>
      </c>
      <c r="R497" s="49" t="s">
        <v>267</v>
      </c>
      <c r="S497" s="49">
        <f>'Рейтинговая таблица организаций'!K486</f>
        <v>0</v>
      </c>
      <c r="T497" s="49">
        <f>'Рейтинговая таблица организаций'!L486</f>
        <v>0</v>
      </c>
      <c r="U497" s="49" t="str">
        <f>IF('Рейтинговая таблица организаций'!Q486&lt;1,"Отсутствуют комфортные условия",(IF('Рейтинговая таблица организаций'!Q486&lt;5,"Количество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7" s="49">
        <f>'Рейтинговая таблица организаций'!Q486</f>
        <v>0</v>
      </c>
      <c r="W497" s="49">
        <f>IF('Рейтинговая таблица организаций'!Q486&lt;1,0,(IF('Рейтинговая таблица организаций'!Q486&lt;4,20,100)))</f>
        <v>0</v>
      </c>
      <c r="X497" s="49" t="s">
        <v>268</v>
      </c>
      <c r="Y497" s="49">
        <f>'Рейтинговая таблица организаций'!T486</f>
        <v>0</v>
      </c>
      <c r="Z497" s="49">
        <f>'Рейтинговая таблица организаций'!U486</f>
        <v>0</v>
      </c>
      <c r="AA497" s="49" t="str">
        <f>IF('Рейтинговая таблица организаций'!Z486&lt;1,"Отсутствуют условия доступности для инвалидов",(IF('Рейтинговая таблица организаций'!Z486&lt;5,"Количество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7" s="63">
        <f>'Рейтинговая таблица организаций'!Z486</f>
        <v>0</v>
      </c>
      <c r="AC497" s="49">
        <f>IF('Рейтинговая таблица организаций'!Z486&lt;1,0,(IF('Рейтинговая таблица организаций'!Z486&lt;5,20,100)))</f>
        <v>0</v>
      </c>
      <c r="AD497" s="49" t="str">
        <f>IF('Рейтинговая таблица организаций'!AA486&lt;1,"Отсутствуют условия доступности, позволяющие инвалидам получать услуги наравне с другими",(IF('Рейтинговая таблица организаций'!AA486&lt;5,"Количество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7" s="49">
        <f>'Рейтинговая таблица организаций'!AA486</f>
        <v>0</v>
      </c>
      <c r="AF497" s="49">
        <f>IF('Рейтинговая таблица организаций'!AA486&lt;1,0,(IF('Рейтинговая таблица организаций'!AA486&lt;5,20,100)))</f>
        <v>0</v>
      </c>
      <c r="AG497" s="49" t="s">
        <v>269</v>
      </c>
      <c r="AH497" s="49">
        <f>'Рейтинговая таблица организаций'!AB486</f>
        <v>0</v>
      </c>
      <c r="AI497" s="49">
        <f>'Рейтинговая таблица организаций'!AC486</f>
        <v>0</v>
      </c>
      <c r="AJ497" s="49" t="s">
        <v>270</v>
      </c>
      <c r="AK497" s="49">
        <f>'Рейтинговая таблица организаций'!AH486</f>
        <v>0</v>
      </c>
      <c r="AL497" s="49">
        <f>'Рейтинговая таблица организаций'!AI486</f>
        <v>0</v>
      </c>
      <c r="AM497" s="49" t="s">
        <v>271</v>
      </c>
      <c r="AN497" s="49">
        <f>'Рейтинговая таблица организаций'!AJ486</f>
        <v>0</v>
      </c>
      <c r="AO497" s="49">
        <f>'Рейтинговая таблица организаций'!AK486</f>
        <v>0</v>
      </c>
      <c r="AP497" s="49" t="s">
        <v>272</v>
      </c>
      <c r="AQ497" s="49">
        <f>'Рейтинговая таблица организаций'!AL486</f>
        <v>0</v>
      </c>
      <c r="AR497" s="49">
        <f>'Рейтинговая таблица организаций'!AM486</f>
        <v>0</v>
      </c>
      <c r="AS497" s="49" t="s">
        <v>273</v>
      </c>
      <c r="AT497" s="49">
        <f>'Рейтинговая таблица организаций'!AR486</f>
        <v>0</v>
      </c>
      <c r="AU497" s="49">
        <f>'Рейтинговая таблица организаций'!AS486</f>
        <v>0</v>
      </c>
      <c r="AV497" s="49" t="s">
        <v>274</v>
      </c>
      <c r="AW497" s="49">
        <f>'Рейтинговая таблица организаций'!AT486</f>
        <v>0</v>
      </c>
      <c r="AX497" s="49">
        <f>'Рейтинговая таблица организаций'!AU486</f>
        <v>0</v>
      </c>
      <c r="AY497" s="49" t="s">
        <v>275</v>
      </c>
      <c r="AZ497" s="49">
        <f>'Рейтинговая таблица организаций'!AV486</f>
        <v>0</v>
      </c>
      <c r="BA497" s="49">
        <f>'Рейтинговая таблица организаций'!AW486</f>
        <v>0</v>
      </c>
    </row>
    <row r="498" spans="1:53" ht="15.75" x14ac:dyDescent="0.25">
      <c r="A498" s="110">
        <f>Лист1!A486</f>
        <v>0</v>
      </c>
      <c r="B498" s="46">
        <f>'для bus.gov.ru'!B487</f>
        <v>0</v>
      </c>
      <c r="C498" s="46">
        <f>'для bus.gov.ru'!C487</f>
        <v>0</v>
      </c>
      <c r="D498" s="46">
        <f>'для bus.gov.ru'!D487</f>
        <v>0</v>
      </c>
      <c r="E498" s="46">
        <f>'для bus.gov.ru'!E487</f>
        <v>0</v>
      </c>
      <c r="F498" s="47" t="s">
        <v>264</v>
      </c>
      <c r="G498" s="48">
        <f>'Рейтинговая таблица организаций'!D487</f>
        <v>0</v>
      </c>
      <c r="H498" s="48">
        <f>'Рейтинговая таблица организаций'!E487</f>
        <v>0</v>
      </c>
      <c r="I498" s="47" t="s">
        <v>265</v>
      </c>
      <c r="J498" s="48">
        <f>'Рейтинговая таблица организаций'!F487</f>
        <v>0</v>
      </c>
      <c r="K498" s="48">
        <f>'Рейтинговая таблица организаций'!G487</f>
        <v>0</v>
      </c>
      <c r="L498" s="49" t="str">
        <f>IF('Рейтинговая таблица организаций'!H487&lt;1,"Отсутствуют или не функционируют дистанционные способы взаимодействия",(IF('Рейтинговая таблица организаций'!H487&lt;4,"В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8" s="49">
        <f>'Рейтинговая таблица организаций'!H487</f>
        <v>0</v>
      </c>
      <c r="N498" s="49">
        <f>IF('Рейтинговая таблица организаций'!H487&lt;1,0,(IF('Рейтинговая таблица организаций'!H487&lt;4,30,100)))</f>
        <v>0</v>
      </c>
      <c r="O498" s="49" t="s">
        <v>266</v>
      </c>
      <c r="P498" s="49">
        <f>'Рейтинговая таблица организаций'!I487</f>
        <v>0</v>
      </c>
      <c r="Q498" s="49">
        <f>'Рейтинговая таблица организаций'!J487</f>
        <v>0</v>
      </c>
      <c r="R498" s="49" t="s">
        <v>267</v>
      </c>
      <c r="S498" s="49">
        <f>'Рейтинговая таблица организаций'!K487</f>
        <v>0</v>
      </c>
      <c r="T498" s="49">
        <f>'Рейтинговая таблица организаций'!L487</f>
        <v>0</v>
      </c>
      <c r="U498" s="49" t="str">
        <f>IF('Рейтинговая таблица организаций'!Q487&lt;1,"Отсутствуют комфортные условия",(IF('Рейтинговая таблица организаций'!Q487&lt;5,"Количество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8" s="49">
        <f>'Рейтинговая таблица организаций'!Q487</f>
        <v>0</v>
      </c>
      <c r="W498" s="49">
        <f>IF('Рейтинговая таблица организаций'!Q487&lt;1,0,(IF('Рейтинговая таблица организаций'!Q487&lt;4,20,100)))</f>
        <v>0</v>
      </c>
      <c r="X498" s="49" t="s">
        <v>268</v>
      </c>
      <c r="Y498" s="49">
        <f>'Рейтинговая таблица организаций'!T487</f>
        <v>0</v>
      </c>
      <c r="Z498" s="49">
        <f>'Рейтинговая таблица организаций'!U487</f>
        <v>0</v>
      </c>
      <c r="AA498" s="49" t="str">
        <f>IF('Рейтинговая таблица организаций'!Z487&lt;1,"Отсутствуют условия доступности для инвалидов",(IF('Рейтинговая таблица организаций'!Z487&lt;5,"Количество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8" s="63">
        <f>'Рейтинговая таблица организаций'!Z487</f>
        <v>0</v>
      </c>
      <c r="AC498" s="49">
        <f>IF('Рейтинговая таблица организаций'!Z487&lt;1,0,(IF('Рейтинговая таблица организаций'!Z487&lt;5,20,100)))</f>
        <v>0</v>
      </c>
      <c r="AD498" s="49" t="str">
        <f>IF('Рейтинговая таблица организаций'!AA487&lt;1,"Отсутствуют условия доступности, позволяющие инвалидам получать услуги наравне с другими",(IF('Рейтинговая таблица организаций'!AA487&lt;5,"Количество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8" s="49">
        <f>'Рейтинговая таблица организаций'!AA487</f>
        <v>0</v>
      </c>
      <c r="AF498" s="49">
        <f>IF('Рейтинговая таблица организаций'!AA487&lt;1,0,(IF('Рейтинговая таблица организаций'!AA487&lt;5,20,100)))</f>
        <v>0</v>
      </c>
      <c r="AG498" s="49" t="s">
        <v>269</v>
      </c>
      <c r="AH498" s="49">
        <f>'Рейтинговая таблица организаций'!AB487</f>
        <v>0</v>
      </c>
      <c r="AI498" s="49">
        <f>'Рейтинговая таблица организаций'!AC487</f>
        <v>0</v>
      </c>
      <c r="AJ498" s="49" t="s">
        <v>270</v>
      </c>
      <c r="AK498" s="49">
        <f>'Рейтинговая таблица организаций'!AH487</f>
        <v>0</v>
      </c>
      <c r="AL498" s="49">
        <f>'Рейтинговая таблица организаций'!AI487</f>
        <v>0</v>
      </c>
      <c r="AM498" s="49" t="s">
        <v>271</v>
      </c>
      <c r="AN498" s="49">
        <f>'Рейтинговая таблица организаций'!AJ487</f>
        <v>0</v>
      </c>
      <c r="AO498" s="49">
        <f>'Рейтинговая таблица организаций'!AK487</f>
        <v>0</v>
      </c>
      <c r="AP498" s="49" t="s">
        <v>272</v>
      </c>
      <c r="AQ498" s="49">
        <f>'Рейтинговая таблица организаций'!AL487</f>
        <v>0</v>
      </c>
      <c r="AR498" s="49">
        <f>'Рейтинговая таблица организаций'!AM487</f>
        <v>0</v>
      </c>
      <c r="AS498" s="49" t="s">
        <v>273</v>
      </c>
      <c r="AT498" s="49">
        <f>'Рейтинговая таблица организаций'!AR487</f>
        <v>0</v>
      </c>
      <c r="AU498" s="49">
        <f>'Рейтинговая таблица организаций'!AS487</f>
        <v>0</v>
      </c>
      <c r="AV498" s="49" t="s">
        <v>274</v>
      </c>
      <c r="AW498" s="49">
        <f>'Рейтинговая таблица организаций'!AT487</f>
        <v>0</v>
      </c>
      <c r="AX498" s="49">
        <f>'Рейтинговая таблица организаций'!AU487</f>
        <v>0</v>
      </c>
      <c r="AY498" s="49" t="s">
        <v>275</v>
      </c>
      <c r="AZ498" s="49">
        <f>'Рейтинговая таблица организаций'!AV487</f>
        <v>0</v>
      </c>
      <c r="BA498" s="49">
        <f>'Рейтинговая таблица организаций'!AW487</f>
        <v>0</v>
      </c>
    </row>
    <row r="499" spans="1:53" ht="15.75" x14ac:dyDescent="0.25">
      <c r="A499" s="110">
        <f>Лист1!A487</f>
        <v>0</v>
      </c>
      <c r="B499" s="46">
        <f>'для bus.gov.ru'!B488</f>
        <v>0</v>
      </c>
      <c r="C499" s="46">
        <f>'для bus.gov.ru'!C488</f>
        <v>0</v>
      </c>
      <c r="D499" s="46">
        <f>'для bus.gov.ru'!D488</f>
        <v>0</v>
      </c>
      <c r="E499" s="46">
        <f>'для bus.gov.ru'!E488</f>
        <v>0</v>
      </c>
      <c r="F499" s="47" t="s">
        <v>264</v>
      </c>
      <c r="G499" s="48">
        <f>'Рейтинговая таблица организаций'!D488</f>
        <v>0</v>
      </c>
      <c r="H499" s="48">
        <f>'Рейтинговая таблица организаций'!E488</f>
        <v>0</v>
      </c>
      <c r="I499" s="47" t="s">
        <v>265</v>
      </c>
      <c r="J499" s="48">
        <f>'Рейтинговая таблица организаций'!F488</f>
        <v>0</v>
      </c>
      <c r="K499" s="48">
        <f>'Рейтинговая таблица организаций'!G488</f>
        <v>0</v>
      </c>
      <c r="L499" s="49" t="str">
        <f>IF('Рейтинговая таблица организаций'!H488&lt;1,"Отсутствуют или не функционируют дистанционные способы взаимодействия",(IF('Рейтинговая таблица организаций'!H488&lt;4,"В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499" s="49">
        <f>'Рейтинговая таблица организаций'!H488</f>
        <v>0</v>
      </c>
      <c r="N499" s="49">
        <f>IF('Рейтинговая таблица организаций'!H488&lt;1,0,(IF('Рейтинговая таблица организаций'!H488&lt;4,30,100)))</f>
        <v>0</v>
      </c>
      <c r="O499" s="49" t="s">
        <v>266</v>
      </c>
      <c r="P499" s="49">
        <f>'Рейтинговая таблица организаций'!I488</f>
        <v>0</v>
      </c>
      <c r="Q499" s="49">
        <f>'Рейтинговая таблица организаций'!J488</f>
        <v>0</v>
      </c>
      <c r="R499" s="49" t="s">
        <v>267</v>
      </c>
      <c r="S499" s="49">
        <f>'Рейтинговая таблица организаций'!K488</f>
        <v>0</v>
      </c>
      <c r="T499" s="49">
        <f>'Рейтинговая таблица организаций'!L488</f>
        <v>0</v>
      </c>
      <c r="U499" s="49" t="str">
        <f>IF('Рейтинговая таблица организаций'!Q488&lt;1,"Отсутствуют комфортные условия",(IF('Рейтинговая таблица организаций'!Q488&lt;5,"Количество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499" s="49">
        <f>'Рейтинговая таблица организаций'!Q488</f>
        <v>0</v>
      </c>
      <c r="W499" s="49">
        <f>IF('Рейтинговая таблица организаций'!Q488&lt;1,0,(IF('Рейтинговая таблица организаций'!Q488&lt;4,20,100)))</f>
        <v>0</v>
      </c>
      <c r="X499" s="49" t="s">
        <v>268</v>
      </c>
      <c r="Y499" s="49">
        <f>'Рейтинговая таблица организаций'!T488</f>
        <v>0</v>
      </c>
      <c r="Z499" s="49">
        <f>'Рейтинговая таблица организаций'!U488</f>
        <v>0</v>
      </c>
      <c r="AA499" s="49" t="str">
        <f>IF('Рейтинговая таблица организаций'!Z488&lt;1,"Отсутствуют условия доступности для инвалидов",(IF('Рейтинговая таблица организаций'!Z488&lt;5,"Количество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499" s="63">
        <f>'Рейтинговая таблица организаций'!Z488</f>
        <v>0</v>
      </c>
      <c r="AC499" s="49">
        <f>IF('Рейтинговая таблица организаций'!Z488&lt;1,0,(IF('Рейтинговая таблица организаций'!Z488&lt;5,20,100)))</f>
        <v>0</v>
      </c>
      <c r="AD499" s="49" t="str">
        <f>IF('Рейтинговая таблица организаций'!AA488&lt;1,"Отсутствуют условия доступности, позволяющие инвалидам получать услуги наравне с другими",(IF('Рейтинговая таблица организаций'!AA488&lt;5,"Количество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499" s="49">
        <f>'Рейтинговая таблица организаций'!AA488</f>
        <v>0</v>
      </c>
      <c r="AF499" s="49">
        <f>IF('Рейтинговая таблица организаций'!AA488&lt;1,0,(IF('Рейтинговая таблица организаций'!AA488&lt;5,20,100)))</f>
        <v>0</v>
      </c>
      <c r="AG499" s="49" t="s">
        <v>269</v>
      </c>
      <c r="AH499" s="49">
        <f>'Рейтинговая таблица организаций'!AB488</f>
        <v>0</v>
      </c>
      <c r="AI499" s="49">
        <f>'Рейтинговая таблица организаций'!AC488</f>
        <v>0</v>
      </c>
      <c r="AJ499" s="49" t="s">
        <v>270</v>
      </c>
      <c r="AK499" s="49">
        <f>'Рейтинговая таблица организаций'!AH488</f>
        <v>0</v>
      </c>
      <c r="AL499" s="49">
        <f>'Рейтинговая таблица организаций'!AI488</f>
        <v>0</v>
      </c>
      <c r="AM499" s="49" t="s">
        <v>271</v>
      </c>
      <c r="AN499" s="49">
        <f>'Рейтинговая таблица организаций'!AJ488</f>
        <v>0</v>
      </c>
      <c r="AO499" s="49">
        <f>'Рейтинговая таблица организаций'!AK488</f>
        <v>0</v>
      </c>
      <c r="AP499" s="49" t="s">
        <v>272</v>
      </c>
      <c r="AQ499" s="49">
        <f>'Рейтинговая таблица организаций'!AL488</f>
        <v>0</v>
      </c>
      <c r="AR499" s="49">
        <f>'Рейтинговая таблица организаций'!AM488</f>
        <v>0</v>
      </c>
      <c r="AS499" s="49" t="s">
        <v>273</v>
      </c>
      <c r="AT499" s="49">
        <f>'Рейтинговая таблица организаций'!AR488</f>
        <v>0</v>
      </c>
      <c r="AU499" s="49">
        <f>'Рейтинговая таблица организаций'!AS488</f>
        <v>0</v>
      </c>
      <c r="AV499" s="49" t="s">
        <v>274</v>
      </c>
      <c r="AW499" s="49">
        <f>'Рейтинговая таблица организаций'!AT488</f>
        <v>0</v>
      </c>
      <c r="AX499" s="49">
        <f>'Рейтинговая таблица организаций'!AU488</f>
        <v>0</v>
      </c>
      <c r="AY499" s="49" t="s">
        <v>275</v>
      </c>
      <c r="AZ499" s="49">
        <f>'Рейтинговая таблица организаций'!AV488</f>
        <v>0</v>
      </c>
      <c r="BA499" s="49">
        <f>'Рейтинговая таблица организаций'!AW488</f>
        <v>0</v>
      </c>
    </row>
    <row r="500" spans="1:53" ht="15.75" x14ac:dyDescent="0.25">
      <c r="A500" s="110">
        <f>Лист1!A488</f>
        <v>0</v>
      </c>
      <c r="B500" s="46">
        <f>'для bus.gov.ru'!B489</f>
        <v>0</v>
      </c>
      <c r="C500" s="46">
        <f>'для bus.gov.ru'!C489</f>
        <v>0</v>
      </c>
      <c r="D500" s="46">
        <f>'для bus.gov.ru'!D489</f>
        <v>0</v>
      </c>
      <c r="E500" s="46">
        <f>'для bus.gov.ru'!E489</f>
        <v>0</v>
      </c>
      <c r="F500" s="47" t="s">
        <v>264</v>
      </c>
      <c r="G500" s="48">
        <f>'Рейтинговая таблица организаций'!D489</f>
        <v>0</v>
      </c>
      <c r="H500" s="48">
        <f>'Рейтинговая таблица организаций'!E489</f>
        <v>0</v>
      </c>
      <c r="I500" s="47" t="s">
        <v>265</v>
      </c>
      <c r="J500" s="48">
        <f>'Рейтинговая таблица организаций'!F489</f>
        <v>0</v>
      </c>
      <c r="K500" s="48">
        <f>'Рейтинговая таблица организаций'!G489</f>
        <v>0</v>
      </c>
      <c r="L500" s="49" t="str">
        <f>IF('Рейтинговая таблица организаций'!H489&lt;1,"Отсутствуют или не функционируют дистанционные способы взаимодействия",(IF('Рейтинговая таблица организаций'!H489&lt;4,"В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0" s="49">
        <f>'Рейтинговая таблица организаций'!H489</f>
        <v>0</v>
      </c>
      <c r="N500" s="49">
        <f>IF('Рейтинговая таблица организаций'!H489&lt;1,0,(IF('Рейтинговая таблица организаций'!H489&lt;4,30,100)))</f>
        <v>0</v>
      </c>
      <c r="O500" s="49" t="s">
        <v>266</v>
      </c>
      <c r="P500" s="49">
        <f>'Рейтинговая таблица организаций'!I489</f>
        <v>0</v>
      </c>
      <c r="Q500" s="49">
        <f>'Рейтинговая таблица организаций'!J489</f>
        <v>0</v>
      </c>
      <c r="R500" s="49" t="s">
        <v>267</v>
      </c>
      <c r="S500" s="49">
        <f>'Рейтинговая таблица организаций'!K489</f>
        <v>0</v>
      </c>
      <c r="T500" s="49">
        <f>'Рейтинговая таблица организаций'!L489</f>
        <v>0</v>
      </c>
      <c r="U500" s="49" t="str">
        <f>IF('Рейтинговая таблица организаций'!Q489&lt;1,"Отсутствуют комфортные условия",(IF('Рейтинговая таблица организаций'!Q489&lt;5,"Количество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0" s="49">
        <f>'Рейтинговая таблица организаций'!Q489</f>
        <v>0</v>
      </c>
      <c r="W500" s="49">
        <f>IF('Рейтинговая таблица организаций'!Q489&lt;1,0,(IF('Рейтинговая таблица организаций'!Q489&lt;4,20,100)))</f>
        <v>0</v>
      </c>
      <c r="X500" s="49" t="s">
        <v>268</v>
      </c>
      <c r="Y500" s="49">
        <f>'Рейтинговая таблица организаций'!T489</f>
        <v>0</v>
      </c>
      <c r="Z500" s="49">
        <f>'Рейтинговая таблица организаций'!U489</f>
        <v>0</v>
      </c>
      <c r="AA500" s="49" t="str">
        <f>IF('Рейтинговая таблица организаций'!Z489&lt;1,"Отсутствуют условия доступности для инвалидов",(IF('Рейтинговая таблица организаций'!Z489&lt;5,"Количество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0" s="63">
        <f>'Рейтинговая таблица организаций'!Z489</f>
        <v>0</v>
      </c>
      <c r="AC500" s="49">
        <f>IF('Рейтинговая таблица организаций'!Z489&lt;1,0,(IF('Рейтинговая таблица организаций'!Z489&lt;5,20,100)))</f>
        <v>0</v>
      </c>
      <c r="AD500" s="49" t="str">
        <f>IF('Рейтинговая таблица организаций'!AA489&lt;1,"Отсутствуют условия доступности, позволяющие инвалидам получать услуги наравне с другими",(IF('Рейтинговая таблица организаций'!AA489&lt;5,"Количество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0" s="49">
        <f>'Рейтинговая таблица организаций'!AA489</f>
        <v>0</v>
      </c>
      <c r="AF500" s="49">
        <f>IF('Рейтинговая таблица организаций'!AA489&lt;1,0,(IF('Рейтинговая таблица организаций'!AA489&lt;5,20,100)))</f>
        <v>0</v>
      </c>
      <c r="AG500" s="49" t="s">
        <v>269</v>
      </c>
      <c r="AH500" s="49">
        <f>'Рейтинговая таблица организаций'!AB489</f>
        <v>0</v>
      </c>
      <c r="AI500" s="49">
        <f>'Рейтинговая таблица организаций'!AC489</f>
        <v>0</v>
      </c>
      <c r="AJ500" s="49" t="s">
        <v>270</v>
      </c>
      <c r="AK500" s="49">
        <f>'Рейтинговая таблица организаций'!AH489</f>
        <v>0</v>
      </c>
      <c r="AL500" s="49">
        <f>'Рейтинговая таблица организаций'!AI489</f>
        <v>0</v>
      </c>
      <c r="AM500" s="49" t="s">
        <v>271</v>
      </c>
      <c r="AN500" s="49">
        <f>'Рейтинговая таблица организаций'!AJ489</f>
        <v>0</v>
      </c>
      <c r="AO500" s="49">
        <f>'Рейтинговая таблица организаций'!AK489</f>
        <v>0</v>
      </c>
      <c r="AP500" s="49" t="s">
        <v>272</v>
      </c>
      <c r="AQ500" s="49">
        <f>'Рейтинговая таблица организаций'!AL489</f>
        <v>0</v>
      </c>
      <c r="AR500" s="49">
        <f>'Рейтинговая таблица организаций'!AM489</f>
        <v>0</v>
      </c>
      <c r="AS500" s="49" t="s">
        <v>273</v>
      </c>
      <c r="AT500" s="49">
        <f>'Рейтинговая таблица организаций'!AR489</f>
        <v>0</v>
      </c>
      <c r="AU500" s="49">
        <f>'Рейтинговая таблица организаций'!AS489</f>
        <v>0</v>
      </c>
      <c r="AV500" s="49" t="s">
        <v>274</v>
      </c>
      <c r="AW500" s="49">
        <f>'Рейтинговая таблица организаций'!AT489</f>
        <v>0</v>
      </c>
      <c r="AX500" s="49">
        <f>'Рейтинговая таблица организаций'!AU489</f>
        <v>0</v>
      </c>
      <c r="AY500" s="49" t="s">
        <v>275</v>
      </c>
      <c r="AZ500" s="49">
        <f>'Рейтинговая таблица организаций'!AV489</f>
        <v>0</v>
      </c>
      <c r="BA500" s="49">
        <f>'Рейтинговая таблица организаций'!AW489</f>
        <v>0</v>
      </c>
    </row>
    <row r="501" spans="1:53" ht="15.75" x14ac:dyDescent="0.25">
      <c r="A501" s="110">
        <f>Лист1!A489</f>
        <v>0</v>
      </c>
      <c r="B501" s="46">
        <f>'для bus.gov.ru'!B490</f>
        <v>0</v>
      </c>
      <c r="C501" s="46">
        <f>'для bus.gov.ru'!C490</f>
        <v>0</v>
      </c>
      <c r="D501" s="46">
        <f>'для bus.gov.ru'!D490</f>
        <v>0</v>
      </c>
      <c r="E501" s="46">
        <f>'для bus.gov.ru'!E490</f>
        <v>0</v>
      </c>
      <c r="F501" s="47" t="s">
        <v>264</v>
      </c>
      <c r="G501" s="48">
        <f>'Рейтинговая таблица организаций'!D490</f>
        <v>0</v>
      </c>
      <c r="H501" s="48">
        <f>'Рейтинговая таблица организаций'!E490</f>
        <v>0</v>
      </c>
      <c r="I501" s="47" t="s">
        <v>265</v>
      </c>
      <c r="J501" s="48">
        <f>'Рейтинговая таблица организаций'!F490</f>
        <v>0</v>
      </c>
      <c r="K501" s="48">
        <f>'Рейтинговая таблица организаций'!G490</f>
        <v>0</v>
      </c>
      <c r="L501" s="49" t="str">
        <f>IF('Рейтинговая таблица организаций'!H490&lt;1,"Отсутствуют или не функционируют дистанционные способы взаимодействия",(IF('Рейтинговая таблица организаций'!H490&lt;4,"В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1" s="49">
        <f>'Рейтинговая таблица организаций'!H490</f>
        <v>0</v>
      </c>
      <c r="N501" s="49">
        <f>IF('Рейтинговая таблица организаций'!H490&lt;1,0,(IF('Рейтинговая таблица организаций'!H490&lt;4,30,100)))</f>
        <v>0</v>
      </c>
      <c r="O501" s="49" t="s">
        <v>266</v>
      </c>
      <c r="P501" s="49">
        <f>'Рейтинговая таблица организаций'!I490</f>
        <v>0</v>
      </c>
      <c r="Q501" s="49">
        <f>'Рейтинговая таблица организаций'!J490</f>
        <v>0</v>
      </c>
      <c r="R501" s="49" t="s">
        <v>267</v>
      </c>
      <c r="S501" s="49">
        <f>'Рейтинговая таблица организаций'!K490</f>
        <v>0</v>
      </c>
      <c r="T501" s="49">
        <f>'Рейтинговая таблица организаций'!L490</f>
        <v>0</v>
      </c>
      <c r="U501" s="49" t="str">
        <f>IF('Рейтинговая таблица организаций'!Q490&lt;1,"Отсутствуют комфортные условия",(IF('Рейтинговая таблица организаций'!Q490&lt;5,"Количество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1" s="49">
        <f>'Рейтинговая таблица организаций'!Q490</f>
        <v>0</v>
      </c>
      <c r="W501" s="49">
        <f>IF('Рейтинговая таблица организаций'!Q490&lt;1,0,(IF('Рейтинговая таблица организаций'!Q490&lt;4,20,100)))</f>
        <v>0</v>
      </c>
      <c r="X501" s="49" t="s">
        <v>268</v>
      </c>
      <c r="Y501" s="49">
        <f>'Рейтинговая таблица организаций'!T490</f>
        <v>0</v>
      </c>
      <c r="Z501" s="49">
        <f>'Рейтинговая таблица организаций'!U490</f>
        <v>0</v>
      </c>
      <c r="AA501" s="49" t="str">
        <f>IF('Рейтинговая таблица организаций'!Z490&lt;1,"Отсутствуют условия доступности для инвалидов",(IF('Рейтинговая таблица организаций'!Z490&lt;5,"Количество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1" s="63">
        <f>'Рейтинговая таблица организаций'!Z490</f>
        <v>0</v>
      </c>
      <c r="AC501" s="49">
        <f>IF('Рейтинговая таблица организаций'!Z490&lt;1,0,(IF('Рейтинговая таблица организаций'!Z490&lt;5,20,100)))</f>
        <v>0</v>
      </c>
      <c r="AD501" s="49" t="str">
        <f>IF('Рейтинговая таблица организаций'!AA490&lt;1,"Отсутствуют условия доступности, позволяющие инвалидам получать услуги наравне с другими",(IF('Рейтинговая таблица организаций'!AA490&lt;5,"Количество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1" s="49">
        <f>'Рейтинговая таблица организаций'!AA490</f>
        <v>0</v>
      </c>
      <c r="AF501" s="49">
        <f>IF('Рейтинговая таблица организаций'!AA490&lt;1,0,(IF('Рейтинговая таблица организаций'!AA490&lt;5,20,100)))</f>
        <v>0</v>
      </c>
      <c r="AG501" s="49" t="s">
        <v>269</v>
      </c>
      <c r="AH501" s="49">
        <f>'Рейтинговая таблица организаций'!AB490</f>
        <v>0</v>
      </c>
      <c r="AI501" s="49">
        <f>'Рейтинговая таблица организаций'!AC490</f>
        <v>0</v>
      </c>
      <c r="AJ501" s="49" t="s">
        <v>270</v>
      </c>
      <c r="AK501" s="49">
        <f>'Рейтинговая таблица организаций'!AH490</f>
        <v>0</v>
      </c>
      <c r="AL501" s="49">
        <f>'Рейтинговая таблица организаций'!AI490</f>
        <v>0</v>
      </c>
      <c r="AM501" s="49" t="s">
        <v>271</v>
      </c>
      <c r="AN501" s="49">
        <f>'Рейтинговая таблица организаций'!AJ490</f>
        <v>0</v>
      </c>
      <c r="AO501" s="49">
        <f>'Рейтинговая таблица организаций'!AK490</f>
        <v>0</v>
      </c>
      <c r="AP501" s="49" t="s">
        <v>272</v>
      </c>
      <c r="AQ501" s="49">
        <f>'Рейтинговая таблица организаций'!AL490</f>
        <v>0</v>
      </c>
      <c r="AR501" s="49">
        <f>'Рейтинговая таблица организаций'!AM490</f>
        <v>0</v>
      </c>
      <c r="AS501" s="49" t="s">
        <v>273</v>
      </c>
      <c r="AT501" s="49">
        <f>'Рейтинговая таблица организаций'!AR490</f>
        <v>0</v>
      </c>
      <c r="AU501" s="49">
        <f>'Рейтинговая таблица организаций'!AS490</f>
        <v>0</v>
      </c>
      <c r="AV501" s="49" t="s">
        <v>274</v>
      </c>
      <c r="AW501" s="49">
        <f>'Рейтинговая таблица организаций'!AT490</f>
        <v>0</v>
      </c>
      <c r="AX501" s="49">
        <f>'Рейтинговая таблица организаций'!AU490</f>
        <v>0</v>
      </c>
      <c r="AY501" s="49" t="s">
        <v>275</v>
      </c>
      <c r="AZ501" s="49">
        <f>'Рейтинговая таблица организаций'!AV490</f>
        <v>0</v>
      </c>
      <c r="BA501" s="49">
        <f>'Рейтинговая таблица организаций'!AW490</f>
        <v>0</v>
      </c>
    </row>
    <row r="502" spans="1:53" ht="15.75" x14ac:dyDescent="0.25">
      <c r="A502" s="110">
        <f>Лист1!A490</f>
        <v>0</v>
      </c>
      <c r="B502" s="46">
        <f>'для bus.gov.ru'!B491</f>
        <v>0</v>
      </c>
      <c r="C502" s="46">
        <f>'для bus.gov.ru'!C491</f>
        <v>0</v>
      </c>
      <c r="D502" s="46">
        <f>'для bus.gov.ru'!D491</f>
        <v>0</v>
      </c>
      <c r="E502" s="46">
        <f>'для bus.gov.ru'!E491</f>
        <v>0</v>
      </c>
      <c r="F502" s="47" t="s">
        <v>264</v>
      </c>
      <c r="G502" s="48">
        <f>'Рейтинговая таблица организаций'!D491</f>
        <v>0</v>
      </c>
      <c r="H502" s="48">
        <f>'Рейтинговая таблица организаций'!E491</f>
        <v>0</v>
      </c>
      <c r="I502" s="47" t="s">
        <v>265</v>
      </c>
      <c r="J502" s="48">
        <f>'Рейтинговая таблица организаций'!F491</f>
        <v>0</v>
      </c>
      <c r="K502" s="48">
        <f>'Рейтинговая таблица организаций'!G491</f>
        <v>0</v>
      </c>
      <c r="L502" s="49" t="str">
        <f>IF('Рейтинговая таблица организаций'!H491&lt;1,"Отсутствуют или не функционируют дистанционные способы взаимодействия",(IF('Рейтинговая таблица организаций'!H491&lt;4,"В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2" s="49">
        <f>'Рейтинговая таблица организаций'!H491</f>
        <v>0</v>
      </c>
      <c r="N502" s="49">
        <f>IF('Рейтинговая таблица организаций'!H491&lt;1,0,(IF('Рейтинговая таблица организаций'!H491&lt;4,30,100)))</f>
        <v>0</v>
      </c>
      <c r="O502" s="49" t="s">
        <v>266</v>
      </c>
      <c r="P502" s="49">
        <f>'Рейтинговая таблица организаций'!I491</f>
        <v>0</v>
      </c>
      <c r="Q502" s="49">
        <f>'Рейтинговая таблица организаций'!J491</f>
        <v>0</v>
      </c>
      <c r="R502" s="49" t="s">
        <v>267</v>
      </c>
      <c r="S502" s="49">
        <f>'Рейтинговая таблица организаций'!K491</f>
        <v>0</v>
      </c>
      <c r="T502" s="49">
        <f>'Рейтинговая таблица организаций'!L491</f>
        <v>0</v>
      </c>
      <c r="U502" s="49" t="str">
        <f>IF('Рейтинговая таблица организаций'!Q491&lt;1,"Отсутствуют комфортные условия",(IF('Рейтинговая таблица организаций'!Q491&lt;5,"Количество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2" s="49">
        <f>'Рейтинговая таблица организаций'!Q491</f>
        <v>0</v>
      </c>
      <c r="W502" s="49">
        <f>IF('Рейтинговая таблица организаций'!Q491&lt;1,0,(IF('Рейтинговая таблица организаций'!Q491&lt;4,20,100)))</f>
        <v>0</v>
      </c>
      <c r="X502" s="49" t="s">
        <v>268</v>
      </c>
      <c r="Y502" s="49">
        <f>'Рейтинговая таблица организаций'!T491</f>
        <v>0</v>
      </c>
      <c r="Z502" s="49">
        <f>'Рейтинговая таблица организаций'!U491</f>
        <v>0</v>
      </c>
      <c r="AA502" s="49" t="str">
        <f>IF('Рейтинговая таблица организаций'!Z491&lt;1,"Отсутствуют условия доступности для инвалидов",(IF('Рейтинговая таблица организаций'!Z491&lt;5,"Количество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2" s="63">
        <f>'Рейтинговая таблица организаций'!Z491</f>
        <v>0</v>
      </c>
      <c r="AC502" s="49">
        <f>IF('Рейтинговая таблица организаций'!Z491&lt;1,0,(IF('Рейтинговая таблица организаций'!Z491&lt;5,20,100)))</f>
        <v>0</v>
      </c>
      <c r="AD502" s="49" t="str">
        <f>IF('Рейтинговая таблица организаций'!AA491&lt;1,"Отсутствуют условия доступности, позволяющие инвалидам получать услуги наравне с другими",(IF('Рейтинговая таблица организаций'!AA491&lt;5,"Количество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2" s="49">
        <f>'Рейтинговая таблица организаций'!AA491</f>
        <v>0</v>
      </c>
      <c r="AF502" s="49">
        <f>IF('Рейтинговая таблица организаций'!AA491&lt;1,0,(IF('Рейтинговая таблица организаций'!AA491&lt;5,20,100)))</f>
        <v>0</v>
      </c>
      <c r="AG502" s="49" t="s">
        <v>269</v>
      </c>
      <c r="AH502" s="49">
        <f>'Рейтинговая таблица организаций'!AB491</f>
        <v>0</v>
      </c>
      <c r="AI502" s="49">
        <f>'Рейтинговая таблица организаций'!AC491</f>
        <v>0</v>
      </c>
      <c r="AJ502" s="49" t="s">
        <v>270</v>
      </c>
      <c r="AK502" s="49">
        <f>'Рейтинговая таблица организаций'!AH491</f>
        <v>0</v>
      </c>
      <c r="AL502" s="49">
        <f>'Рейтинговая таблица организаций'!AI491</f>
        <v>0</v>
      </c>
      <c r="AM502" s="49" t="s">
        <v>271</v>
      </c>
      <c r="AN502" s="49">
        <f>'Рейтинговая таблица организаций'!AJ491</f>
        <v>0</v>
      </c>
      <c r="AO502" s="49">
        <f>'Рейтинговая таблица организаций'!AK491</f>
        <v>0</v>
      </c>
      <c r="AP502" s="49" t="s">
        <v>272</v>
      </c>
      <c r="AQ502" s="49">
        <f>'Рейтинговая таблица организаций'!AL491</f>
        <v>0</v>
      </c>
      <c r="AR502" s="49">
        <f>'Рейтинговая таблица организаций'!AM491</f>
        <v>0</v>
      </c>
      <c r="AS502" s="49" t="s">
        <v>273</v>
      </c>
      <c r="AT502" s="49">
        <f>'Рейтинговая таблица организаций'!AR491</f>
        <v>0</v>
      </c>
      <c r="AU502" s="49">
        <f>'Рейтинговая таблица организаций'!AS491</f>
        <v>0</v>
      </c>
      <c r="AV502" s="49" t="s">
        <v>274</v>
      </c>
      <c r="AW502" s="49">
        <f>'Рейтинговая таблица организаций'!AT491</f>
        <v>0</v>
      </c>
      <c r="AX502" s="49">
        <f>'Рейтинговая таблица организаций'!AU491</f>
        <v>0</v>
      </c>
      <c r="AY502" s="49" t="s">
        <v>275</v>
      </c>
      <c r="AZ502" s="49">
        <f>'Рейтинговая таблица организаций'!AV491</f>
        <v>0</v>
      </c>
      <c r="BA502" s="49">
        <f>'Рейтинговая таблица организаций'!AW491</f>
        <v>0</v>
      </c>
    </row>
    <row r="503" spans="1:53" ht="15.75" x14ac:dyDescent="0.25">
      <c r="A503" s="110">
        <f>Лист1!A491</f>
        <v>0</v>
      </c>
      <c r="B503" s="46">
        <f>'для bus.gov.ru'!B492</f>
        <v>0</v>
      </c>
      <c r="C503" s="46">
        <f>'для bus.gov.ru'!C492</f>
        <v>0</v>
      </c>
      <c r="D503" s="46">
        <f>'для bus.gov.ru'!D492</f>
        <v>0</v>
      </c>
      <c r="E503" s="46">
        <f>'для bus.gov.ru'!E492</f>
        <v>0</v>
      </c>
      <c r="F503" s="47" t="s">
        <v>264</v>
      </c>
      <c r="G503" s="48">
        <f>'Рейтинговая таблица организаций'!D492</f>
        <v>0</v>
      </c>
      <c r="H503" s="48">
        <f>'Рейтинговая таблица организаций'!E492</f>
        <v>0</v>
      </c>
      <c r="I503" s="47" t="s">
        <v>265</v>
      </c>
      <c r="J503" s="48">
        <f>'Рейтинговая таблица организаций'!F492</f>
        <v>0</v>
      </c>
      <c r="K503" s="48">
        <f>'Рейтинговая таблица организаций'!G492</f>
        <v>0</v>
      </c>
      <c r="L503" s="49" t="str">
        <f>IF('Рейтинговая таблица организаций'!H492&lt;1,"Отсутствуют или не функционируют дистанционные способы взаимодействия",(IF('Рейтинговая таблица организаций'!H492&lt;4,"В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3" s="49">
        <f>'Рейтинговая таблица организаций'!H492</f>
        <v>0</v>
      </c>
      <c r="N503" s="49">
        <f>IF('Рейтинговая таблица организаций'!H492&lt;1,0,(IF('Рейтинговая таблица организаций'!H492&lt;4,30,100)))</f>
        <v>0</v>
      </c>
      <c r="O503" s="49" t="s">
        <v>266</v>
      </c>
      <c r="P503" s="49">
        <f>'Рейтинговая таблица организаций'!I492</f>
        <v>0</v>
      </c>
      <c r="Q503" s="49">
        <f>'Рейтинговая таблица организаций'!J492</f>
        <v>0</v>
      </c>
      <c r="R503" s="49" t="s">
        <v>267</v>
      </c>
      <c r="S503" s="49">
        <f>'Рейтинговая таблица организаций'!K492</f>
        <v>0</v>
      </c>
      <c r="T503" s="49">
        <f>'Рейтинговая таблица организаций'!L492</f>
        <v>0</v>
      </c>
      <c r="U503" s="49" t="str">
        <f>IF('Рейтинговая таблица организаций'!Q492&lt;1,"Отсутствуют комфортные условия",(IF('Рейтинговая таблица организаций'!Q492&lt;5,"Количество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3" s="49">
        <f>'Рейтинговая таблица организаций'!Q492</f>
        <v>0</v>
      </c>
      <c r="W503" s="49">
        <f>IF('Рейтинговая таблица организаций'!Q492&lt;1,0,(IF('Рейтинговая таблица организаций'!Q492&lt;4,20,100)))</f>
        <v>0</v>
      </c>
      <c r="X503" s="49" t="s">
        <v>268</v>
      </c>
      <c r="Y503" s="49">
        <f>'Рейтинговая таблица организаций'!T492</f>
        <v>0</v>
      </c>
      <c r="Z503" s="49">
        <f>'Рейтинговая таблица организаций'!U492</f>
        <v>0</v>
      </c>
      <c r="AA503" s="49" t="str">
        <f>IF('Рейтинговая таблица организаций'!Z492&lt;1,"Отсутствуют условия доступности для инвалидов",(IF('Рейтинговая таблица организаций'!Z492&lt;5,"Количество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3" s="63">
        <f>'Рейтинговая таблица организаций'!Z492</f>
        <v>0</v>
      </c>
      <c r="AC503" s="49">
        <f>IF('Рейтинговая таблица организаций'!Z492&lt;1,0,(IF('Рейтинговая таблица организаций'!Z492&lt;5,20,100)))</f>
        <v>0</v>
      </c>
      <c r="AD503" s="49" t="str">
        <f>IF('Рейтинговая таблица организаций'!AA492&lt;1,"Отсутствуют условия доступности, позволяющие инвалидам получать услуги наравне с другими",(IF('Рейтинговая таблица организаций'!AA492&lt;5,"Количество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3" s="49">
        <f>'Рейтинговая таблица организаций'!AA492</f>
        <v>0</v>
      </c>
      <c r="AF503" s="49">
        <f>IF('Рейтинговая таблица организаций'!AA492&lt;1,0,(IF('Рейтинговая таблица организаций'!AA492&lt;5,20,100)))</f>
        <v>0</v>
      </c>
      <c r="AG503" s="49" t="s">
        <v>269</v>
      </c>
      <c r="AH503" s="49">
        <f>'Рейтинговая таблица организаций'!AB492</f>
        <v>0</v>
      </c>
      <c r="AI503" s="49">
        <f>'Рейтинговая таблица организаций'!AC492</f>
        <v>0</v>
      </c>
      <c r="AJ503" s="49" t="s">
        <v>270</v>
      </c>
      <c r="AK503" s="49">
        <f>'Рейтинговая таблица организаций'!AH492</f>
        <v>0</v>
      </c>
      <c r="AL503" s="49">
        <f>'Рейтинговая таблица организаций'!AI492</f>
        <v>0</v>
      </c>
      <c r="AM503" s="49" t="s">
        <v>271</v>
      </c>
      <c r="AN503" s="49">
        <f>'Рейтинговая таблица организаций'!AJ492</f>
        <v>0</v>
      </c>
      <c r="AO503" s="49">
        <f>'Рейтинговая таблица организаций'!AK492</f>
        <v>0</v>
      </c>
      <c r="AP503" s="49" t="s">
        <v>272</v>
      </c>
      <c r="AQ503" s="49">
        <f>'Рейтинговая таблица организаций'!AL492</f>
        <v>0</v>
      </c>
      <c r="AR503" s="49">
        <f>'Рейтинговая таблица организаций'!AM492</f>
        <v>0</v>
      </c>
      <c r="AS503" s="49" t="s">
        <v>273</v>
      </c>
      <c r="AT503" s="49">
        <f>'Рейтинговая таблица организаций'!AR492</f>
        <v>0</v>
      </c>
      <c r="AU503" s="49">
        <f>'Рейтинговая таблица организаций'!AS492</f>
        <v>0</v>
      </c>
      <c r="AV503" s="49" t="s">
        <v>274</v>
      </c>
      <c r="AW503" s="49">
        <f>'Рейтинговая таблица организаций'!AT492</f>
        <v>0</v>
      </c>
      <c r="AX503" s="49">
        <f>'Рейтинговая таблица организаций'!AU492</f>
        <v>0</v>
      </c>
      <c r="AY503" s="49" t="s">
        <v>275</v>
      </c>
      <c r="AZ503" s="49">
        <f>'Рейтинговая таблица организаций'!AV492</f>
        <v>0</v>
      </c>
      <c r="BA503" s="49">
        <f>'Рейтинговая таблица организаций'!AW492</f>
        <v>0</v>
      </c>
    </row>
    <row r="504" spans="1:53" ht="15.75" x14ac:dyDescent="0.25">
      <c r="A504" s="110">
        <f>Лист1!A492</f>
        <v>0</v>
      </c>
      <c r="B504" s="46">
        <f>'для bus.gov.ru'!B493</f>
        <v>0</v>
      </c>
      <c r="C504" s="46">
        <f>'для bus.gov.ru'!C493</f>
        <v>0</v>
      </c>
      <c r="D504" s="46">
        <f>'для bus.gov.ru'!D493</f>
        <v>0</v>
      </c>
      <c r="E504" s="46">
        <f>'для bus.gov.ru'!E493</f>
        <v>0</v>
      </c>
      <c r="F504" s="47" t="s">
        <v>264</v>
      </c>
      <c r="G504" s="48">
        <f>'Рейтинговая таблица организаций'!D493</f>
        <v>0</v>
      </c>
      <c r="H504" s="48">
        <f>'Рейтинговая таблица организаций'!E493</f>
        <v>0</v>
      </c>
      <c r="I504" s="47" t="s">
        <v>265</v>
      </c>
      <c r="J504" s="48">
        <f>'Рейтинговая таблица организаций'!F493</f>
        <v>0</v>
      </c>
      <c r="K504" s="48">
        <f>'Рейтинговая таблица организаций'!G493</f>
        <v>0</v>
      </c>
      <c r="L504" s="49" t="str">
        <f>IF('Рейтинговая таблица организаций'!H493&lt;1,"Отсутствуют или не функционируют дистанционные способы взаимодействия",(IF('Рейтинговая таблица организаций'!H493&lt;4,"В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4" s="49">
        <f>'Рейтинговая таблица организаций'!H493</f>
        <v>0</v>
      </c>
      <c r="N504" s="49">
        <f>IF('Рейтинговая таблица организаций'!H493&lt;1,0,(IF('Рейтинговая таблица организаций'!H493&lt;4,30,100)))</f>
        <v>0</v>
      </c>
      <c r="O504" s="49" t="s">
        <v>266</v>
      </c>
      <c r="P504" s="49">
        <f>'Рейтинговая таблица организаций'!I493</f>
        <v>0</v>
      </c>
      <c r="Q504" s="49">
        <f>'Рейтинговая таблица организаций'!J493</f>
        <v>0</v>
      </c>
      <c r="R504" s="49" t="s">
        <v>267</v>
      </c>
      <c r="S504" s="49">
        <f>'Рейтинговая таблица организаций'!K493</f>
        <v>0</v>
      </c>
      <c r="T504" s="49">
        <f>'Рейтинговая таблица организаций'!L493</f>
        <v>0</v>
      </c>
      <c r="U504" s="49" t="str">
        <f>IF('Рейтинговая таблица организаций'!Q493&lt;1,"Отсутствуют комфортные условия",(IF('Рейтинговая таблица организаций'!Q493&lt;5,"Количество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4" s="49">
        <f>'Рейтинговая таблица организаций'!Q493</f>
        <v>0</v>
      </c>
      <c r="W504" s="49">
        <f>IF('Рейтинговая таблица организаций'!Q493&lt;1,0,(IF('Рейтинговая таблица организаций'!Q493&lt;4,20,100)))</f>
        <v>0</v>
      </c>
      <c r="X504" s="49" t="s">
        <v>268</v>
      </c>
      <c r="Y504" s="49">
        <f>'Рейтинговая таблица организаций'!T493</f>
        <v>0</v>
      </c>
      <c r="Z504" s="49">
        <f>'Рейтинговая таблица организаций'!U493</f>
        <v>0</v>
      </c>
      <c r="AA504" s="49" t="str">
        <f>IF('Рейтинговая таблица организаций'!Z493&lt;1,"Отсутствуют условия доступности для инвалидов",(IF('Рейтинговая таблица организаций'!Z493&lt;5,"Количество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4" s="63">
        <f>'Рейтинговая таблица организаций'!Z493</f>
        <v>0</v>
      </c>
      <c r="AC504" s="49">
        <f>IF('Рейтинговая таблица организаций'!Z493&lt;1,0,(IF('Рейтинговая таблица организаций'!Z493&lt;5,20,100)))</f>
        <v>0</v>
      </c>
      <c r="AD504" s="49" t="str">
        <f>IF('Рейтинговая таблица организаций'!AA493&lt;1,"Отсутствуют условия доступности, позволяющие инвалидам получать услуги наравне с другими",(IF('Рейтинговая таблица организаций'!AA493&lt;5,"Количество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4" s="49">
        <f>'Рейтинговая таблица организаций'!AA493</f>
        <v>0</v>
      </c>
      <c r="AF504" s="49">
        <f>IF('Рейтинговая таблица организаций'!AA493&lt;1,0,(IF('Рейтинговая таблица организаций'!AA493&lt;5,20,100)))</f>
        <v>0</v>
      </c>
      <c r="AG504" s="49" t="s">
        <v>269</v>
      </c>
      <c r="AH504" s="49">
        <f>'Рейтинговая таблица организаций'!AB493</f>
        <v>0</v>
      </c>
      <c r="AI504" s="49">
        <f>'Рейтинговая таблица организаций'!AC493</f>
        <v>0</v>
      </c>
      <c r="AJ504" s="49" t="s">
        <v>270</v>
      </c>
      <c r="AK504" s="49">
        <f>'Рейтинговая таблица организаций'!AH493</f>
        <v>0</v>
      </c>
      <c r="AL504" s="49">
        <f>'Рейтинговая таблица организаций'!AI493</f>
        <v>0</v>
      </c>
      <c r="AM504" s="49" t="s">
        <v>271</v>
      </c>
      <c r="AN504" s="49">
        <f>'Рейтинговая таблица организаций'!AJ493</f>
        <v>0</v>
      </c>
      <c r="AO504" s="49">
        <f>'Рейтинговая таблица организаций'!AK493</f>
        <v>0</v>
      </c>
      <c r="AP504" s="49" t="s">
        <v>272</v>
      </c>
      <c r="AQ504" s="49">
        <f>'Рейтинговая таблица организаций'!AL493</f>
        <v>0</v>
      </c>
      <c r="AR504" s="49">
        <f>'Рейтинговая таблица организаций'!AM493</f>
        <v>0</v>
      </c>
      <c r="AS504" s="49" t="s">
        <v>273</v>
      </c>
      <c r="AT504" s="49">
        <f>'Рейтинговая таблица организаций'!AR493</f>
        <v>0</v>
      </c>
      <c r="AU504" s="49">
        <f>'Рейтинговая таблица организаций'!AS493</f>
        <v>0</v>
      </c>
      <c r="AV504" s="49" t="s">
        <v>274</v>
      </c>
      <c r="AW504" s="49">
        <f>'Рейтинговая таблица организаций'!AT493</f>
        <v>0</v>
      </c>
      <c r="AX504" s="49">
        <f>'Рейтинговая таблица организаций'!AU493</f>
        <v>0</v>
      </c>
      <c r="AY504" s="49" t="s">
        <v>275</v>
      </c>
      <c r="AZ504" s="49">
        <f>'Рейтинговая таблица организаций'!AV493</f>
        <v>0</v>
      </c>
      <c r="BA504" s="49">
        <f>'Рейтинговая таблица организаций'!AW493</f>
        <v>0</v>
      </c>
    </row>
    <row r="505" spans="1:53" ht="15.75" x14ac:dyDescent="0.25">
      <c r="A505" s="110">
        <f>Лист1!A493</f>
        <v>0</v>
      </c>
      <c r="B505" s="46">
        <f>'для bus.gov.ru'!B494</f>
        <v>0</v>
      </c>
      <c r="C505" s="46">
        <f>'для bus.gov.ru'!C494</f>
        <v>0</v>
      </c>
      <c r="D505" s="46">
        <f>'для bus.gov.ru'!D494</f>
        <v>0</v>
      </c>
      <c r="E505" s="46">
        <f>'для bus.gov.ru'!E494</f>
        <v>0</v>
      </c>
      <c r="F505" s="47" t="s">
        <v>264</v>
      </c>
      <c r="G505" s="48">
        <f>'Рейтинговая таблица организаций'!D494</f>
        <v>0</v>
      </c>
      <c r="H505" s="48">
        <f>'Рейтинговая таблица организаций'!E494</f>
        <v>0</v>
      </c>
      <c r="I505" s="47" t="s">
        <v>265</v>
      </c>
      <c r="J505" s="48">
        <f>'Рейтинговая таблица организаций'!F494</f>
        <v>0</v>
      </c>
      <c r="K505" s="48">
        <f>'Рейтинговая таблица организаций'!G494</f>
        <v>0</v>
      </c>
      <c r="L505" s="49" t="str">
        <f>IF('Рейтинговая таблица организаций'!H494&lt;1,"Отсутствуют или не функционируют дистанционные способы взаимодействия",(IF('Рейтинговая таблица организаций'!H494&lt;4,"В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5" s="49">
        <f>'Рейтинговая таблица организаций'!H494</f>
        <v>0</v>
      </c>
      <c r="N505" s="49">
        <f>IF('Рейтинговая таблица организаций'!H494&lt;1,0,(IF('Рейтинговая таблица организаций'!H494&lt;4,30,100)))</f>
        <v>0</v>
      </c>
      <c r="O505" s="49" t="s">
        <v>266</v>
      </c>
      <c r="P505" s="49">
        <f>'Рейтинговая таблица организаций'!I494</f>
        <v>0</v>
      </c>
      <c r="Q505" s="49">
        <f>'Рейтинговая таблица организаций'!J494</f>
        <v>0</v>
      </c>
      <c r="R505" s="49" t="s">
        <v>267</v>
      </c>
      <c r="S505" s="49">
        <f>'Рейтинговая таблица организаций'!K494</f>
        <v>0</v>
      </c>
      <c r="T505" s="49">
        <f>'Рейтинговая таблица организаций'!L494</f>
        <v>0</v>
      </c>
      <c r="U505" s="49" t="str">
        <f>IF('Рейтинговая таблица организаций'!Q494&lt;1,"Отсутствуют комфортные условия",(IF('Рейтинговая таблица организаций'!Q494&lt;5,"Количество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5" s="49">
        <f>'Рейтинговая таблица организаций'!Q494</f>
        <v>0</v>
      </c>
      <c r="W505" s="49">
        <f>IF('Рейтинговая таблица организаций'!Q494&lt;1,0,(IF('Рейтинговая таблица организаций'!Q494&lt;4,20,100)))</f>
        <v>0</v>
      </c>
      <c r="X505" s="49" t="s">
        <v>268</v>
      </c>
      <c r="Y505" s="49">
        <f>'Рейтинговая таблица организаций'!T494</f>
        <v>0</v>
      </c>
      <c r="Z505" s="49">
        <f>'Рейтинговая таблица организаций'!U494</f>
        <v>0</v>
      </c>
      <c r="AA505" s="49" t="str">
        <f>IF('Рейтинговая таблица организаций'!Z494&lt;1,"Отсутствуют условия доступности для инвалидов",(IF('Рейтинговая таблица организаций'!Z494&lt;5,"Количество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5" s="63">
        <f>'Рейтинговая таблица организаций'!Z494</f>
        <v>0</v>
      </c>
      <c r="AC505" s="49">
        <f>IF('Рейтинговая таблица организаций'!Z494&lt;1,0,(IF('Рейтинговая таблица организаций'!Z494&lt;5,20,100)))</f>
        <v>0</v>
      </c>
      <c r="AD505" s="49" t="str">
        <f>IF('Рейтинговая таблица организаций'!AA494&lt;1,"Отсутствуют условия доступности, позволяющие инвалидам получать услуги наравне с другими",(IF('Рейтинговая таблица организаций'!AA494&lt;5,"Количество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5" s="49">
        <f>'Рейтинговая таблица организаций'!AA494</f>
        <v>0</v>
      </c>
      <c r="AF505" s="49">
        <f>IF('Рейтинговая таблица организаций'!AA494&lt;1,0,(IF('Рейтинговая таблица организаций'!AA494&lt;5,20,100)))</f>
        <v>0</v>
      </c>
      <c r="AG505" s="49" t="s">
        <v>269</v>
      </c>
      <c r="AH505" s="49">
        <f>'Рейтинговая таблица организаций'!AB494</f>
        <v>0</v>
      </c>
      <c r="AI505" s="49">
        <f>'Рейтинговая таблица организаций'!AC494</f>
        <v>0</v>
      </c>
      <c r="AJ505" s="49" t="s">
        <v>270</v>
      </c>
      <c r="AK505" s="49">
        <f>'Рейтинговая таблица организаций'!AH494</f>
        <v>0</v>
      </c>
      <c r="AL505" s="49">
        <f>'Рейтинговая таблица организаций'!AI494</f>
        <v>0</v>
      </c>
      <c r="AM505" s="49" t="s">
        <v>271</v>
      </c>
      <c r="AN505" s="49">
        <f>'Рейтинговая таблица организаций'!AJ494</f>
        <v>0</v>
      </c>
      <c r="AO505" s="49">
        <f>'Рейтинговая таблица организаций'!AK494</f>
        <v>0</v>
      </c>
      <c r="AP505" s="49" t="s">
        <v>272</v>
      </c>
      <c r="AQ505" s="49">
        <f>'Рейтинговая таблица организаций'!AL494</f>
        <v>0</v>
      </c>
      <c r="AR505" s="49">
        <f>'Рейтинговая таблица организаций'!AM494</f>
        <v>0</v>
      </c>
      <c r="AS505" s="49" t="s">
        <v>273</v>
      </c>
      <c r="AT505" s="49">
        <f>'Рейтинговая таблица организаций'!AR494</f>
        <v>0</v>
      </c>
      <c r="AU505" s="49">
        <f>'Рейтинговая таблица организаций'!AS494</f>
        <v>0</v>
      </c>
      <c r="AV505" s="49" t="s">
        <v>274</v>
      </c>
      <c r="AW505" s="49">
        <f>'Рейтинговая таблица организаций'!AT494</f>
        <v>0</v>
      </c>
      <c r="AX505" s="49">
        <f>'Рейтинговая таблица организаций'!AU494</f>
        <v>0</v>
      </c>
      <c r="AY505" s="49" t="s">
        <v>275</v>
      </c>
      <c r="AZ505" s="49">
        <f>'Рейтинговая таблица организаций'!AV494</f>
        <v>0</v>
      </c>
      <c r="BA505" s="49">
        <f>'Рейтинговая таблица организаций'!AW494</f>
        <v>0</v>
      </c>
    </row>
    <row r="506" spans="1:53" ht="15.75" x14ac:dyDescent="0.25">
      <c r="A506" s="110">
        <f>Лист1!A494</f>
        <v>0</v>
      </c>
      <c r="B506" s="46">
        <f>'для bus.gov.ru'!B495</f>
        <v>0</v>
      </c>
      <c r="C506" s="46">
        <f>'для bus.gov.ru'!C495</f>
        <v>0</v>
      </c>
      <c r="D506" s="46">
        <f>'для bus.gov.ru'!D495</f>
        <v>0</v>
      </c>
      <c r="E506" s="46">
        <f>'для bus.gov.ru'!E495</f>
        <v>0</v>
      </c>
      <c r="F506" s="47" t="s">
        <v>264</v>
      </c>
      <c r="G506" s="48">
        <f>'Рейтинговая таблица организаций'!D495</f>
        <v>0</v>
      </c>
      <c r="H506" s="48">
        <f>'Рейтинговая таблица организаций'!E495</f>
        <v>0</v>
      </c>
      <c r="I506" s="47" t="s">
        <v>265</v>
      </c>
      <c r="J506" s="48">
        <f>'Рейтинговая таблица организаций'!F495</f>
        <v>0</v>
      </c>
      <c r="K506" s="48">
        <f>'Рейтинговая таблица организаций'!G495</f>
        <v>0</v>
      </c>
      <c r="L506" s="49" t="str">
        <f>IF('Рейтинговая таблица организаций'!H495&lt;1,"Отсутствуют или не функционируют дистанционные способы взаимодействия",(IF('Рейтинговая таблица организаций'!H495&lt;4,"В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6" s="49">
        <f>'Рейтинговая таблица организаций'!H495</f>
        <v>0</v>
      </c>
      <c r="N506" s="49">
        <f>IF('Рейтинговая таблица организаций'!H495&lt;1,0,(IF('Рейтинговая таблица организаций'!H495&lt;4,30,100)))</f>
        <v>0</v>
      </c>
      <c r="O506" s="49" t="s">
        <v>266</v>
      </c>
      <c r="P506" s="49">
        <f>'Рейтинговая таблица организаций'!I495</f>
        <v>0</v>
      </c>
      <c r="Q506" s="49">
        <f>'Рейтинговая таблица организаций'!J495</f>
        <v>0</v>
      </c>
      <c r="R506" s="49" t="s">
        <v>267</v>
      </c>
      <c r="S506" s="49">
        <f>'Рейтинговая таблица организаций'!K495</f>
        <v>0</v>
      </c>
      <c r="T506" s="49">
        <f>'Рейтинговая таблица организаций'!L495</f>
        <v>0</v>
      </c>
      <c r="U506" s="49" t="str">
        <f>IF('Рейтинговая таблица организаций'!Q495&lt;1,"Отсутствуют комфортные условия",(IF('Рейтинговая таблица организаций'!Q495&lt;5,"Количество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6" s="49">
        <f>'Рейтинговая таблица организаций'!Q495</f>
        <v>0</v>
      </c>
      <c r="W506" s="49">
        <f>IF('Рейтинговая таблица организаций'!Q495&lt;1,0,(IF('Рейтинговая таблица организаций'!Q495&lt;4,20,100)))</f>
        <v>0</v>
      </c>
      <c r="X506" s="49" t="s">
        <v>268</v>
      </c>
      <c r="Y506" s="49">
        <f>'Рейтинговая таблица организаций'!T495</f>
        <v>0</v>
      </c>
      <c r="Z506" s="49">
        <f>'Рейтинговая таблица организаций'!U495</f>
        <v>0</v>
      </c>
      <c r="AA506" s="49" t="str">
        <f>IF('Рейтинговая таблица организаций'!Z495&lt;1,"Отсутствуют условия доступности для инвалидов",(IF('Рейтинговая таблица организаций'!Z495&lt;5,"Количество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6" s="63">
        <f>'Рейтинговая таблица организаций'!Z495</f>
        <v>0</v>
      </c>
      <c r="AC506" s="49">
        <f>IF('Рейтинговая таблица организаций'!Z495&lt;1,0,(IF('Рейтинговая таблица организаций'!Z495&lt;5,20,100)))</f>
        <v>0</v>
      </c>
      <c r="AD506" s="49" t="str">
        <f>IF('Рейтинговая таблица организаций'!AA495&lt;1,"Отсутствуют условия доступности, позволяющие инвалидам получать услуги наравне с другими",(IF('Рейтинговая таблица организаций'!AA495&lt;5,"Количество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6" s="49">
        <f>'Рейтинговая таблица организаций'!AA495</f>
        <v>0</v>
      </c>
      <c r="AF506" s="49">
        <f>IF('Рейтинговая таблица организаций'!AA495&lt;1,0,(IF('Рейтинговая таблица организаций'!AA495&lt;5,20,100)))</f>
        <v>0</v>
      </c>
      <c r="AG506" s="49" t="s">
        <v>269</v>
      </c>
      <c r="AH506" s="49">
        <f>'Рейтинговая таблица организаций'!AB495</f>
        <v>0</v>
      </c>
      <c r="AI506" s="49">
        <f>'Рейтинговая таблица организаций'!AC495</f>
        <v>0</v>
      </c>
      <c r="AJ506" s="49" t="s">
        <v>270</v>
      </c>
      <c r="AK506" s="49">
        <f>'Рейтинговая таблица организаций'!AH495</f>
        <v>0</v>
      </c>
      <c r="AL506" s="49">
        <f>'Рейтинговая таблица организаций'!AI495</f>
        <v>0</v>
      </c>
      <c r="AM506" s="49" t="s">
        <v>271</v>
      </c>
      <c r="AN506" s="49">
        <f>'Рейтинговая таблица организаций'!AJ495</f>
        <v>0</v>
      </c>
      <c r="AO506" s="49">
        <f>'Рейтинговая таблица организаций'!AK495</f>
        <v>0</v>
      </c>
      <c r="AP506" s="49" t="s">
        <v>272</v>
      </c>
      <c r="AQ506" s="49">
        <f>'Рейтинговая таблица организаций'!AL495</f>
        <v>0</v>
      </c>
      <c r="AR506" s="49">
        <f>'Рейтинговая таблица организаций'!AM495</f>
        <v>0</v>
      </c>
      <c r="AS506" s="49" t="s">
        <v>273</v>
      </c>
      <c r="AT506" s="49">
        <f>'Рейтинговая таблица организаций'!AR495</f>
        <v>0</v>
      </c>
      <c r="AU506" s="49">
        <f>'Рейтинговая таблица организаций'!AS495</f>
        <v>0</v>
      </c>
      <c r="AV506" s="49" t="s">
        <v>274</v>
      </c>
      <c r="AW506" s="49">
        <f>'Рейтинговая таблица организаций'!AT495</f>
        <v>0</v>
      </c>
      <c r="AX506" s="49">
        <f>'Рейтинговая таблица организаций'!AU495</f>
        <v>0</v>
      </c>
      <c r="AY506" s="49" t="s">
        <v>275</v>
      </c>
      <c r="AZ506" s="49">
        <f>'Рейтинговая таблица организаций'!AV495</f>
        <v>0</v>
      </c>
      <c r="BA506" s="49">
        <f>'Рейтинговая таблица организаций'!AW495</f>
        <v>0</v>
      </c>
    </row>
    <row r="507" spans="1:53" ht="15.75" x14ac:dyDescent="0.25">
      <c r="A507" s="110">
        <f>Лист1!A495</f>
        <v>0</v>
      </c>
      <c r="B507" s="46">
        <f>'для bus.gov.ru'!B496</f>
        <v>0</v>
      </c>
      <c r="C507" s="46">
        <f>'для bus.gov.ru'!C496</f>
        <v>0</v>
      </c>
      <c r="D507" s="46">
        <f>'для bus.gov.ru'!D496</f>
        <v>0</v>
      </c>
      <c r="E507" s="46">
        <f>'для bus.gov.ru'!E496</f>
        <v>0</v>
      </c>
      <c r="F507" s="47" t="s">
        <v>264</v>
      </c>
      <c r="G507" s="48">
        <f>'Рейтинговая таблица организаций'!D496</f>
        <v>0</v>
      </c>
      <c r="H507" s="48">
        <f>'Рейтинговая таблица организаций'!E496</f>
        <v>0</v>
      </c>
      <c r="I507" s="47" t="s">
        <v>265</v>
      </c>
      <c r="J507" s="48">
        <f>'Рейтинговая таблица организаций'!F496</f>
        <v>0</v>
      </c>
      <c r="K507" s="48">
        <f>'Рейтинговая таблица организаций'!G496</f>
        <v>0</v>
      </c>
      <c r="L507" s="49" t="str">
        <f>IF('Рейтинговая таблица организаций'!H496&lt;1,"Отсутствуют или не функционируют дистанционные способы взаимодействия",(IF('Рейтинговая таблица организаций'!H496&lt;4,"В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7" s="49">
        <f>'Рейтинговая таблица организаций'!H496</f>
        <v>0</v>
      </c>
      <c r="N507" s="49">
        <f>IF('Рейтинговая таблица организаций'!H496&lt;1,0,(IF('Рейтинговая таблица организаций'!H496&lt;4,30,100)))</f>
        <v>0</v>
      </c>
      <c r="O507" s="49" t="s">
        <v>266</v>
      </c>
      <c r="P507" s="49">
        <f>'Рейтинговая таблица организаций'!I496</f>
        <v>0</v>
      </c>
      <c r="Q507" s="49">
        <f>'Рейтинговая таблица организаций'!J496</f>
        <v>0</v>
      </c>
      <c r="R507" s="49" t="s">
        <v>267</v>
      </c>
      <c r="S507" s="49">
        <f>'Рейтинговая таблица организаций'!K496</f>
        <v>0</v>
      </c>
      <c r="T507" s="49">
        <f>'Рейтинговая таблица организаций'!L496</f>
        <v>0</v>
      </c>
      <c r="U507" s="49" t="str">
        <f>IF('Рейтинговая таблица организаций'!Q496&lt;1,"Отсутствуют комфортные условия",(IF('Рейтинговая таблица организаций'!Q496&lt;5,"Количество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7" s="49">
        <f>'Рейтинговая таблица организаций'!Q496</f>
        <v>0</v>
      </c>
      <c r="W507" s="49">
        <f>IF('Рейтинговая таблица организаций'!Q496&lt;1,0,(IF('Рейтинговая таблица организаций'!Q496&lt;4,20,100)))</f>
        <v>0</v>
      </c>
      <c r="X507" s="49" t="s">
        <v>268</v>
      </c>
      <c r="Y507" s="49">
        <f>'Рейтинговая таблица организаций'!T496</f>
        <v>0</v>
      </c>
      <c r="Z507" s="49">
        <f>'Рейтинговая таблица организаций'!U496</f>
        <v>0</v>
      </c>
      <c r="AA507" s="49" t="str">
        <f>IF('Рейтинговая таблица организаций'!Z496&lt;1,"Отсутствуют условия доступности для инвалидов",(IF('Рейтинговая таблица организаций'!Z496&lt;5,"Количество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7" s="63">
        <f>'Рейтинговая таблица организаций'!Z496</f>
        <v>0</v>
      </c>
      <c r="AC507" s="49">
        <f>IF('Рейтинговая таблица организаций'!Z496&lt;1,0,(IF('Рейтинговая таблица организаций'!Z496&lt;5,20,100)))</f>
        <v>0</v>
      </c>
      <c r="AD507" s="49" t="str">
        <f>IF('Рейтинговая таблица организаций'!AA496&lt;1,"Отсутствуют условия доступности, позволяющие инвалидам получать услуги наравне с другими",(IF('Рейтинговая таблица организаций'!AA496&lt;5,"Количество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7" s="49">
        <f>'Рейтинговая таблица организаций'!AA496</f>
        <v>0</v>
      </c>
      <c r="AF507" s="49">
        <f>IF('Рейтинговая таблица организаций'!AA496&lt;1,0,(IF('Рейтинговая таблица организаций'!AA496&lt;5,20,100)))</f>
        <v>0</v>
      </c>
      <c r="AG507" s="49" t="s">
        <v>269</v>
      </c>
      <c r="AH507" s="49">
        <f>'Рейтинговая таблица организаций'!AB496</f>
        <v>0</v>
      </c>
      <c r="AI507" s="49">
        <f>'Рейтинговая таблица организаций'!AC496</f>
        <v>0</v>
      </c>
      <c r="AJ507" s="49" t="s">
        <v>270</v>
      </c>
      <c r="AK507" s="49">
        <f>'Рейтинговая таблица организаций'!AH496</f>
        <v>0</v>
      </c>
      <c r="AL507" s="49">
        <f>'Рейтинговая таблица организаций'!AI496</f>
        <v>0</v>
      </c>
      <c r="AM507" s="49" t="s">
        <v>271</v>
      </c>
      <c r="AN507" s="49">
        <f>'Рейтинговая таблица организаций'!AJ496</f>
        <v>0</v>
      </c>
      <c r="AO507" s="49">
        <f>'Рейтинговая таблица организаций'!AK496</f>
        <v>0</v>
      </c>
      <c r="AP507" s="49" t="s">
        <v>272</v>
      </c>
      <c r="AQ507" s="49">
        <f>'Рейтинговая таблица организаций'!AL496</f>
        <v>0</v>
      </c>
      <c r="AR507" s="49">
        <f>'Рейтинговая таблица организаций'!AM496</f>
        <v>0</v>
      </c>
      <c r="AS507" s="49" t="s">
        <v>273</v>
      </c>
      <c r="AT507" s="49">
        <f>'Рейтинговая таблица организаций'!AR496</f>
        <v>0</v>
      </c>
      <c r="AU507" s="49">
        <f>'Рейтинговая таблица организаций'!AS496</f>
        <v>0</v>
      </c>
      <c r="AV507" s="49" t="s">
        <v>274</v>
      </c>
      <c r="AW507" s="49">
        <f>'Рейтинговая таблица организаций'!AT496</f>
        <v>0</v>
      </c>
      <c r="AX507" s="49">
        <f>'Рейтинговая таблица организаций'!AU496</f>
        <v>0</v>
      </c>
      <c r="AY507" s="49" t="s">
        <v>275</v>
      </c>
      <c r="AZ507" s="49">
        <f>'Рейтинговая таблица организаций'!AV496</f>
        <v>0</v>
      </c>
      <c r="BA507" s="49">
        <f>'Рейтинговая таблица организаций'!AW496</f>
        <v>0</v>
      </c>
    </row>
    <row r="508" spans="1:53" ht="15.75" x14ac:dyDescent="0.25">
      <c r="A508" s="110">
        <f>Лист1!A496</f>
        <v>0</v>
      </c>
      <c r="B508" s="46">
        <f>'для bus.gov.ru'!B497</f>
        <v>0</v>
      </c>
      <c r="C508" s="46">
        <f>'для bus.gov.ru'!C497</f>
        <v>0</v>
      </c>
      <c r="D508" s="46">
        <f>'для bus.gov.ru'!D497</f>
        <v>0</v>
      </c>
      <c r="E508" s="46">
        <f>'для bus.gov.ru'!E497</f>
        <v>0</v>
      </c>
      <c r="F508" s="47" t="s">
        <v>264</v>
      </c>
      <c r="G508" s="48">
        <f>'Рейтинговая таблица организаций'!D497</f>
        <v>0</v>
      </c>
      <c r="H508" s="48">
        <f>'Рейтинговая таблица организаций'!E497</f>
        <v>0</v>
      </c>
      <c r="I508" s="47" t="s">
        <v>265</v>
      </c>
      <c r="J508" s="48">
        <f>'Рейтинговая таблица организаций'!F497</f>
        <v>0</v>
      </c>
      <c r="K508" s="48">
        <f>'Рейтинговая таблица организаций'!G497</f>
        <v>0</v>
      </c>
      <c r="L508" s="49" t="str">
        <f>IF('Рейтинговая таблица организаций'!H497&lt;1,"Отсутствуют или не функционируют дистанционные способы взаимодействия",(IF('Рейтинговая таблица организаций'!H497&lt;4,"В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8" s="49">
        <f>'Рейтинговая таблица организаций'!H497</f>
        <v>0</v>
      </c>
      <c r="N508" s="49">
        <f>IF('Рейтинговая таблица организаций'!H497&lt;1,0,(IF('Рейтинговая таблица организаций'!H497&lt;4,30,100)))</f>
        <v>0</v>
      </c>
      <c r="O508" s="49" t="s">
        <v>266</v>
      </c>
      <c r="P508" s="49">
        <f>'Рейтинговая таблица организаций'!I497</f>
        <v>0</v>
      </c>
      <c r="Q508" s="49">
        <f>'Рейтинговая таблица организаций'!J497</f>
        <v>0</v>
      </c>
      <c r="R508" s="49" t="s">
        <v>267</v>
      </c>
      <c r="S508" s="49">
        <f>'Рейтинговая таблица организаций'!K497</f>
        <v>0</v>
      </c>
      <c r="T508" s="49">
        <f>'Рейтинговая таблица организаций'!L497</f>
        <v>0</v>
      </c>
      <c r="U508" s="49" t="str">
        <f>IF('Рейтинговая таблица организаций'!Q497&lt;1,"Отсутствуют комфортные условия",(IF('Рейтинговая таблица организаций'!Q497&lt;5,"Количество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8" s="49">
        <f>'Рейтинговая таблица организаций'!Q497</f>
        <v>0</v>
      </c>
      <c r="W508" s="49">
        <f>IF('Рейтинговая таблица организаций'!Q497&lt;1,0,(IF('Рейтинговая таблица организаций'!Q497&lt;4,20,100)))</f>
        <v>0</v>
      </c>
      <c r="X508" s="49" t="s">
        <v>268</v>
      </c>
      <c r="Y508" s="49">
        <f>'Рейтинговая таблица организаций'!T497</f>
        <v>0</v>
      </c>
      <c r="Z508" s="49">
        <f>'Рейтинговая таблица организаций'!U497</f>
        <v>0</v>
      </c>
      <c r="AA508" s="49" t="str">
        <f>IF('Рейтинговая таблица организаций'!Z497&lt;1,"Отсутствуют условия доступности для инвалидов",(IF('Рейтинговая таблица организаций'!Z497&lt;5,"Количество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8" s="63">
        <f>'Рейтинговая таблица организаций'!Z497</f>
        <v>0</v>
      </c>
      <c r="AC508" s="49">
        <f>IF('Рейтинговая таблица организаций'!Z497&lt;1,0,(IF('Рейтинговая таблица организаций'!Z497&lt;5,20,100)))</f>
        <v>0</v>
      </c>
      <c r="AD508" s="49" t="str">
        <f>IF('Рейтинговая таблица организаций'!AA497&lt;1,"Отсутствуют условия доступности, позволяющие инвалидам получать услуги наравне с другими",(IF('Рейтинговая таблица организаций'!AA497&lt;5,"Количество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8" s="49">
        <f>'Рейтинговая таблица организаций'!AA497</f>
        <v>0</v>
      </c>
      <c r="AF508" s="49">
        <f>IF('Рейтинговая таблица организаций'!AA497&lt;1,0,(IF('Рейтинговая таблица организаций'!AA497&lt;5,20,100)))</f>
        <v>0</v>
      </c>
      <c r="AG508" s="49" t="s">
        <v>269</v>
      </c>
      <c r="AH508" s="49">
        <f>'Рейтинговая таблица организаций'!AB497</f>
        <v>0</v>
      </c>
      <c r="AI508" s="49">
        <f>'Рейтинговая таблица организаций'!AC497</f>
        <v>0</v>
      </c>
      <c r="AJ508" s="49" t="s">
        <v>270</v>
      </c>
      <c r="AK508" s="49">
        <f>'Рейтинговая таблица организаций'!AH497</f>
        <v>0</v>
      </c>
      <c r="AL508" s="49">
        <f>'Рейтинговая таблица организаций'!AI497</f>
        <v>0</v>
      </c>
      <c r="AM508" s="49" t="s">
        <v>271</v>
      </c>
      <c r="AN508" s="49">
        <f>'Рейтинговая таблица организаций'!AJ497</f>
        <v>0</v>
      </c>
      <c r="AO508" s="49">
        <f>'Рейтинговая таблица организаций'!AK497</f>
        <v>0</v>
      </c>
      <c r="AP508" s="49" t="s">
        <v>272</v>
      </c>
      <c r="AQ508" s="49">
        <f>'Рейтинговая таблица организаций'!AL497</f>
        <v>0</v>
      </c>
      <c r="AR508" s="49">
        <f>'Рейтинговая таблица организаций'!AM497</f>
        <v>0</v>
      </c>
      <c r="AS508" s="49" t="s">
        <v>273</v>
      </c>
      <c r="AT508" s="49">
        <f>'Рейтинговая таблица организаций'!AR497</f>
        <v>0</v>
      </c>
      <c r="AU508" s="49">
        <f>'Рейтинговая таблица организаций'!AS497</f>
        <v>0</v>
      </c>
      <c r="AV508" s="49" t="s">
        <v>274</v>
      </c>
      <c r="AW508" s="49">
        <f>'Рейтинговая таблица организаций'!AT497</f>
        <v>0</v>
      </c>
      <c r="AX508" s="49">
        <f>'Рейтинговая таблица организаций'!AU497</f>
        <v>0</v>
      </c>
      <c r="AY508" s="49" t="s">
        <v>275</v>
      </c>
      <c r="AZ508" s="49">
        <f>'Рейтинговая таблица организаций'!AV497</f>
        <v>0</v>
      </c>
      <c r="BA508" s="49">
        <f>'Рейтинговая таблица организаций'!AW497</f>
        <v>0</v>
      </c>
    </row>
    <row r="509" spans="1:53" ht="15.75" x14ac:dyDescent="0.25">
      <c r="A509" s="110">
        <f>Лист1!A497</f>
        <v>0</v>
      </c>
      <c r="B509" s="46">
        <f>'для bus.gov.ru'!B498</f>
        <v>0</v>
      </c>
      <c r="C509" s="46">
        <f>'для bus.gov.ru'!C498</f>
        <v>0</v>
      </c>
      <c r="D509" s="46">
        <f>'для bus.gov.ru'!D498</f>
        <v>0</v>
      </c>
      <c r="E509" s="46">
        <f>'для bus.gov.ru'!E498</f>
        <v>0</v>
      </c>
      <c r="F509" s="47" t="s">
        <v>264</v>
      </c>
      <c r="G509" s="48">
        <f>'Рейтинговая таблица организаций'!D498</f>
        <v>0</v>
      </c>
      <c r="H509" s="48">
        <f>'Рейтинговая таблица организаций'!E498</f>
        <v>0</v>
      </c>
      <c r="I509" s="47" t="s">
        <v>265</v>
      </c>
      <c r="J509" s="48">
        <f>'Рейтинговая таблица организаций'!F498</f>
        <v>0</v>
      </c>
      <c r="K509" s="48">
        <f>'Рейтинговая таблица организаций'!G498</f>
        <v>0</v>
      </c>
      <c r="L509" s="49" t="str">
        <f>IF('Рейтинговая таблица организаций'!H498&lt;1,"Отсутствуют или не функционируют дистанционные способы взаимодействия",(IF('Рейтинговая таблица организаций'!H498&lt;4,"В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09" s="49">
        <f>'Рейтинговая таблица организаций'!H498</f>
        <v>0</v>
      </c>
      <c r="N509" s="49">
        <f>IF('Рейтинговая таблица организаций'!H498&lt;1,0,(IF('Рейтинговая таблица организаций'!H498&lt;4,30,100)))</f>
        <v>0</v>
      </c>
      <c r="O509" s="49" t="s">
        <v>266</v>
      </c>
      <c r="P509" s="49">
        <f>'Рейтинговая таблица организаций'!I498</f>
        <v>0</v>
      </c>
      <c r="Q509" s="49">
        <f>'Рейтинговая таблица организаций'!J498</f>
        <v>0</v>
      </c>
      <c r="R509" s="49" t="s">
        <v>267</v>
      </c>
      <c r="S509" s="49">
        <f>'Рейтинговая таблица организаций'!K498</f>
        <v>0</v>
      </c>
      <c r="T509" s="49">
        <f>'Рейтинговая таблица организаций'!L498</f>
        <v>0</v>
      </c>
      <c r="U509" s="49" t="str">
        <f>IF('Рейтинговая таблица организаций'!Q498&lt;1,"Отсутствуют комфортные условия",(IF('Рейтинговая таблица организаций'!Q498&lt;5,"Количество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09" s="49">
        <f>'Рейтинговая таблица организаций'!Q498</f>
        <v>0</v>
      </c>
      <c r="W509" s="49">
        <f>IF('Рейтинговая таблица организаций'!Q498&lt;1,0,(IF('Рейтинговая таблица организаций'!Q498&lt;4,20,100)))</f>
        <v>0</v>
      </c>
      <c r="X509" s="49" t="s">
        <v>268</v>
      </c>
      <c r="Y509" s="49">
        <f>'Рейтинговая таблица организаций'!T498</f>
        <v>0</v>
      </c>
      <c r="Z509" s="49">
        <f>'Рейтинговая таблица организаций'!U498</f>
        <v>0</v>
      </c>
      <c r="AA509" s="49" t="str">
        <f>IF('Рейтинговая таблица организаций'!Z498&lt;1,"Отсутствуют условия доступности для инвалидов",(IF('Рейтинговая таблица организаций'!Z498&lt;5,"Количество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09" s="63">
        <f>'Рейтинговая таблица организаций'!Z498</f>
        <v>0</v>
      </c>
      <c r="AC509" s="49">
        <f>IF('Рейтинговая таблица организаций'!Z498&lt;1,0,(IF('Рейтинговая таблица организаций'!Z498&lt;5,20,100)))</f>
        <v>0</v>
      </c>
      <c r="AD509" s="49" t="str">
        <f>IF('Рейтинговая таблица организаций'!AA498&lt;1,"Отсутствуют условия доступности, позволяющие инвалидам получать услуги наравне с другими",(IF('Рейтинговая таблица организаций'!AA498&lt;5,"Количество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09" s="49">
        <f>'Рейтинговая таблица организаций'!AA498</f>
        <v>0</v>
      </c>
      <c r="AF509" s="49">
        <f>IF('Рейтинговая таблица организаций'!AA498&lt;1,0,(IF('Рейтинговая таблица организаций'!AA498&lt;5,20,100)))</f>
        <v>0</v>
      </c>
      <c r="AG509" s="49" t="s">
        <v>269</v>
      </c>
      <c r="AH509" s="49">
        <f>'Рейтинговая таблица организаций'!AB498</f>
        <v>0</v>
      </c>
      <c r="AI509" s="49">
        <f>'Рейтинговая таблица организаций'!AC498</f>
        <v>0</v>
      </c>
      <c r="AJ509" s="49" t="s">
        <v>270</v>
      </c>
      <c r="AK509" s="49">
        <f>'Рейтинговая таблица организаций'!AH498</f>
        <v>0</v>
      </c>
      <c r="AL509" s="49">
        <f>'Рейтинговая таблица организаций'!AI498</f>
        <v>0</v>
      </c>
      <c r="AM509" s="49" t="s">
        <v>271</v>
      </c>
      <c r="AN509" s="49">
        <f>'Рейтинговая таблица организаций'!AJ498</f>
        <v>0</v>
      </c>
      <c r="AO509" s="49">
        <f>'Рейтинговая таблица организаций'!AK498</f>
        <v>0</v>
      </c>
      <c r="AP509" s="49" t="s">
        <v>272</v>
      </c>
      <c r="AQ509" s="49">
        <f>'Рейтинговая таблица организаций'!AL498</f>
        <v>0</v>
      </c>
      <c r="AR509" s="49">
        <f>'Рейтинговая таблица организаций'!AM498</f>
        <v>0</v>
      </c>
      <c r="AS509" s="49" t="s">
        <v>273</v>
      </c>
      <c r="AT509" s="49">
        <f>'Рейтинговая таблица организаций'!AR498</f>
        <v>0</v>
      </c>
      <c r="AU509" s="49">
        <f>'Рейтинговая таблица организаций'!AS498</f>
        <v>0</v>
      </c>
      <c r="AV509" s="49" t="s">
        <v>274</v>
      </c>
      <c r="AW509" s="49">
        <f>'Рейтинговая таблица организаций'!AT498</f>
        <v>0</v>
      </c>
      <c r="AX509" s="49">
        <f>'Рейтинговая таблица организаций'!AU498</f>
        <v>0</v>
      </c>
      <c r="AY509" s="49" t="s">
        <v>275</v>
      </c>
      <c r="AZ509" s="49">
        <f>'Рейтинговая таблица организаций'!AV498</f>
        <v>0</v>
      </c>
      <c r="BA509" s="49">
        <f>'Рейтинговая таблица организаций'!AW498</f>
        <v>0</v>
      </c>
    </row>
    <row r="510" spans="1:53" ht="15.75" x14ac:dyDescent="0.25">
      <c r="A510" s="110">
        <f>Лист1!A498</f>
        <v>0</v>
      </c>
      <c r="B510" s="46">
        <f>'для bus.gov.ru'!B499</f>
        <v>0</v>
      </c>
      <c r="C510" s="46">
        <f>'для bus.gov.ru'!C499</f>
        <v>0</v>
      </c>
      <c r="D510" s="46">
        <f>'для bus.gov.ru'!D499</f>
        <v>0</v>
      </c>
      <c r="E510" s="46">
        <f>'для bus.gov.ru'!E499</f>
        <v>0</v>
      </c>
      <c r="F510" s="47" t="s">
        <v>264</v>
      </c>
      <c r="G510" s="48">
        <f>'Рейтинговая таблица организаций'!D499</f>
        <v>0</v>
      </c>
      <c r="H510" s="48">
        <f>'Рейтинговая таблица организаций'!E499</f>
        <v>0</v>
      </c>
      <c r="I510" s="47" t="s">
        <v>265</v>
      </c>
      <c r="J510" s="48">
        <f>'Рейтинговая таблица организаций'!F499</f>
        <v>0</v>
      </c>
      <c r="K510" s="48">
        <f>'Рейтинговая таблица организаций'!G499</f>
        <v>0</v>
      </c>
      <c r="L510" s="49" t="str">
        <f>IF('Рейтинговая таблица организаций'!H499&lt;1,"Отсутствуют или не функционируют дистанционные способы взаимодействия",(IF('Рейтинговая таблица организаций'!H499&lt;4,"В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0" s="49">
        <f>'Рейтинговая таблица организаций'!H499</f>
        <v>0</v>
      </c>
      <c r="N510" s="49">
        <f>IF('Рейтинговая таблица организаций'!H499&lt;1,0,(IF('Рейтинговая таблица организаций'!H499&lt;4,30,100)))</f>
        <v>0</v>
      </c>
      <c r="O510" s="49" t="s">
        <v>266</v>
      </c>
      <c r="P510" s="49">
        <f>'Рейтинговая таблица организаций'!I499</f>
        <v>0</v>
      </c>
      <c r="Q510" s="49">
        <f>'Рейтинговая таблица организаций'!J499</f>
        <v>0</v>
      </c>
      <c r="R510" s="49" t="s">
        <v>267</v>
      </c>
      <c r="S510" s="49">
        <f>'Рейтинговая таблица организаций'!K499</f>
        <v>0</v>
      </c>
      <c r="T510" s="49">
        <f>'Рейтинговая таблица организаций'!L499</f>
        <v>0</v>
      </c>
      <c r="U510" s="49" t="str">
        <f>IF('Рейтинговая таблица организаций'!Q499&lt;1,"Отсутствуют комфортные условия",(IF('Рейтинговая таблица организаций'!Q499&lt;5,"Количество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0" s="49">
        <f>'Рейтинговая таблица организаций'!Q499</f>
        <v>0</v>
      </c>
      <c r="W510" s="49">
        <f>IF('Рейтинговая таблица организаций'!Q499&lt;1,0,(IF('Рейтинговая таблица организаций'!Q499&lt;4,20,100)))</f>
        <v>0</v>
      </c>
      <c r="X510" s="49" t="s">
        <v>268</v>
      </c>
      <c r="Y510" s="49">
        <f>'Рейтинговая таблица организаций'!T499</f>
        <v>0</v>
      </c>
      <c r="Z510" s="49">
        <f>'Рейтинговая таблица организаций'!U499</f>
        <v>0</v>
      </c>
      <c r="AA510" s="49" t="str">
        <f>IF('Рейтинговая таблица организаций'!Z499&lt;1,"Отсутствуют условия доступности для инвалидов",(IF('Рейтинговая таблица организаций'!Z499&lt;5,"Количество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0" s="63">
        <f>'Рейтинговая таблица организаций'!Z499</f>
        <v>0</v>
      </c>
      <c r="AC510" s="49">
        <f>IF('Рейтинговая таблица организаций'!Z499&lt;1,0,(IF('Рейтинговая таблица организаций'!Z499&lt;5,20,100)))</f>
        <v>0</v>
      </c>
      <c r="AD510" s="49" t="str">
        <f>IF('Рейтинговая таблица организаций'!AA499&lt;1,"Отсутствуют условия доступности, позволяющие инвалидам получать услуги наравне с другими",(IF('Рейтинговая таблица организаций'!AA499&lt;5,"Количество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0" s="49">
        <f>'Рейтинговая таблица организаций'!AA499</f>
        <v>0</v>
      </c>
      <c r="AF510" s="49">
        <f>IF('Рейтинговая таблица организаций'!AA499&lt;1,0,(IF('Рейтинговая таблица организаций'!AA499&lt;5,20,100)))</f>
        <v>0</v>
      </c>
      <c r="AG510" s="49" t="s">
        <v>269</v>
      </c>
      <c r="AH510" s="49">
        <f>'Рейтинговая таблица организаций'!AB499</f>
        <v>0</v>
      </c>
      <c r="AI510" s="49">
        <f>'Рейтинговая таблица организаций'!AC499</f>
        <v>0</v>
      </c>
      <c r="AJ510" s="49" t="s">
        <v>270</v>
      </c>
      <c r="AK510" s="49">
        <f>'Рейтинговая таблица организаций'!AH499</f>
        <v>0</v>
      </c>
      <c r="AL510" s="49">
        <f>'Рейтинговая таблица организаций'!AI499</f>
        <v>0</v>
      </c>
      <c r="AM510" s="49" t="s">
        <v>271</v>
      </c>
      <c r="AN510" s="49">
        <f>'Рейтинговая таблица организаций'!AJ499</f>
        <v>0</v>
      </c>
      <c r="AO510" s="49">
        <f>'Рейтинговая таблица организаций'!AK499</f>
        <v>0</v>
      </c>
      <c r="AP510" s="49" t="s">
        <v>272</v>
      </c>
      <c r="AQ510" s="49">
        <f>'Рейтинговая таблица организаций'!AL499</f>
        <v>0</v>
      </c>
      <c r="AR510" s="49">
        <f>'Рейтинговая таблица организаций'!AM499</f>
        <v>0</v>
      </c>
      <c r="AS510" s="49" t="s">
        <v>273</v>
      </c>
      <c r="AT510" s="49">
        <f>'Рейтинговая таблица организаций'!AR499</f>
        <v>0</v>
      </c>
      <c r="AU510" s="49">
        <f>'Рейтинговая таблица организаций'!AS499</f>
        <v>0</v>
      </c>
      <c r="AV510" s="49" t="s">
        <v>274</v>
      </c>
      <c r="AW510" s="49">
        <f>'Рейтинговая таблица организаций'!AT499</f>
        <v>0</v>
      </c>
      <c r="AX510" s="49">
        <f>'Рейтинговая таблица организаций'!AU499</f>
        <v>0</v>
      </c>
      <c r="AY510" s="49" t="s">
        <v>275</v>
      </c>
      <c r="AZ510" s="49">
        <f>'Рейтинговая таблица организаций'!AV499</f>
        <v>0</v>
      </c>
      <c r="BA510" s="49">
        <f>'Рейтинговая таблица организаций'!AW499</f>
        <v>0</v>
      </c>
    </row>
    <row r="511" spans="1:53" ht="15.75" x14ac:dyDescent="0.25">
      <c r="A511" s="110">
        <f>Лист1!A499</f>
        <v>0</v>
      </c>
      <c r="B511" s="46">
        <f>'для bus.gov.ru'!B500</f>
        <v>0</v>
      </c>
      <c r="C511" s="46">
        <f>'для bus.gov.ru'!C500</f>
        <v>0</v>
      </c>
      <c r="D511" s="46">
        <f>'для bus.gov.ru'!D500</f>
        <v>0</v>
      </c>
      <c r="E511" s="46">
        <f>'для bus.gov.ru'!E500</f>
        <v>0</v>
      </c>
      <c r="F511" s="47" t="s">
        <v>264</v>
      </c>
      <c r="G511" s="48">
        <f>'Рейтинговая таблица организаций'!D500</f>
        <v>0</v>
      </c>
      <c r="H511" s="48">
        <f>'Рейтинговая таблица организаций'!E500</f>
        <v>0</v>
      </c>
      <c r="I511" s="47" t="s">
        <v>265</v>
      </c>
      <c r="J511" s="48">
        <f>'Рейтинговая таблица организаций'!F500</f>
        <v>0</v>
      </c>
      <c r="K511" s="48">
        <f>'Рейтинговая таблица организаций'!G500</f>
        <v>0</v>
      </c>
      <c r="L511" s="49" t="str">
        <f>IF('Рейтинговая таблица организаций'!H500&lt;1,"Отсутствуют или не функционируют дистанционные способы взаимодействия",(IF('Рейтинговая таблица организаций'!H500&lt;4,"В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1" s="49">
        <f>'Рейтинговая таблица организаций'!H500</f>
        <v>0</v>
      </c>
      <c r="N511" s="49">
        <f>IF('Рейтинговая таблица организаций'!H500&lt;1,0,(IF('Рейтинговая таблица организаций'!H500&lt;4,30,100)))</f>
        <v>0</v>
      </c>
      <c r="O511" s="49" t="s">
        <v>266</v>
      </c>
      <c r="P511" s="49">
        <f>'Рейтинговая таблица организаций'!I500</f>
        <v>0</v>
      </c>
      <c r="Q511" s="49">
        <f>'Рейтинговая таблица организаций'!J500</f>
        <v>0</v>
      </c>
      <c r="R511" s="49" t="s">
        <v>267</v>
      </c>
      <c r="S511" s="49">
        <f>'Рейтинговая таблица организаций'!K500</f>
        <v>0</v>
      </c>
      <c r="T511" s="49">
        <f>'Рейтинговая таблица организаций'!L500</f>
        <v>0</v>
      </c>
      <c r="U511" s="49" t="str">
        <f>IF('Рейтинговая таблица организаций'!Q500&lt;1,"Отсутствуют комфортные условия",(IF('Рейтинговая таблица организаций'!Q500&lt;5,"Количество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1" s="49">
        <f>'Рейтинговая таблица организаций'!Q500</f>
        <v>0</v>
      </c>
      <c r="W511" s="49">
        <f>IF('Рейтинговая таблица организаций'!Q500&lt;1,0,(IF('Рейтинговая таблица организаций'!Q500&lt;4,20,100)))</f>
        <v>0</v>
      </c>
      <c r="X511" s="49" t="s">
        <v>268</v>
      </c>
      <c r="Y511" s="49">
        <f>'Рейтинговая таблица организаций'!T500</f>
        <v>0</v>
      </c>
      <c r="Z511" s="49">
        <f>'Рейтинговая таблица организаций'!U500</f>
        <v>0</v>
      </c>
      <c r="AA511" s="49" t="str">
        <f>IF('Рейтинговая таблица организаций'!Z500&lt;1,"Отсутствуют условия доступности для инвалидов",(IF('Рейтинговая таблица организаций'!Z500&lt;5,"Количество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1" s="63">
        <f>'Рейтинговая таблица организаций'!Z500</f>
        <v>0</v>
      </c>
      <c r="AC511" s="49">
        <f>IF('Рейтинговая таблица организаций'!Z500&lt;1,0,(IF('Рейтинговая таблица организаций'!Z500&lt;5,20,100)))</f>
        <v>0</v>
      </c>
      <c r="AD511" s="49" t="str">
        <f>IF('Рейтинговая таблица организаций'!AA500&lt;1,"Отсутствуют условия доступности, позволяющие инвалидам получать услуги наравне с другими",(IF('Рейтинговая таблица организаций'!AA500&lt;5,"Количество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1" s="49">
        <f>'Рейтинговая таблица организаций'!AA500</f>
        <v>0</v>
      </c>
      <c r="AF511" s="49">
        <f>IF('Рейтинговая таблица организаций'!AA500&lt;1,0,(IF('Рейтинговая таблица организаций'!AA500&lt;5,20,100)))</f>
        <v>0</v>
      </c>
      <c r="AG511" s="49" t="s">
        <v>269</v>
      </c>
      <c r="AH511" s="49">
        <f>'Рейтинговая таблица организаций'!AB500</f>
        <v>0</v>
      </c>
      <c r="AI511" s="49">
        <f>'Рейтинговая таблица организаций'!AC500</f>
        <v>0</v>
      </c>
      <c r="AJ511" s="49" t="s">
        <v>270</v>
      </c>
      <c r="AK511" s="49">
        <f>'Рейтинговая таблица организаций'!AH500</f>
        <v>0</v>
      </c>
      <c r="AL511" s="49">
        <f>'Рейтинговая таблица организаций'!AI500</f>
        <v>0</v>
      </c>
      <c r="AM511" s="49" t="s">
        <v>271</v>
      </c>
      <c r="AN511" s="49">
        <f>'Рейтинговая таблица организаций'!AJ500</f>
        <v>0</v>
      </c>
      <c r="AO511" s="49">
        <f>'Рейтинговая таблица организаций'!AK500</f>
        <v>0</v>
      </c>
      <c r="AP511" s="49" t="s">
        <v>272</v>
      </c>
      <c r="AQ511" s="49">
        <f>'Рейтинговая таблица организаций'!AL500</f>
        <v>0</v>
      </c>
      <c r="AR511" s="49">
        <f>'Рейтинговая таблица организаций'!AM500</f>
        <v>0</v>
      </c>
      <c r="AS511" s="49" t="s">
        <v>273</v>
      </c>
      <c r="AT511" s="49">
        <f>'Рейтинговая таблица организаций'!AR500</f>
        <v>0</v>
      </c>
      <c r="AU511" s="49">
        <f>'Рейтинговая таблица организаций'!AS500</f>
        <v>0</v>
      </c>
      <c r="AV511" s="49" t="s">
        <v>274</v>
      </c>
      <c r="AW511" s="49">
        <f>'Рейтинговая таблица организаций'!AT500</f>
        <v>0</v>
      </c>
      <c r="AX511" s="49">
        <f>'Рейтинговая таблица организаций'!AU500</f>
        <v>0</v>
      </c>
      <c r="AY511" s="49" t="s">
        <v>275</v>
      </c>
      <c r="AZ511" s="49">
        <f>'Рейтинговая таблица организаций'!AV500</f>
        <v>0</v>
      </c>
      <c r="BA511" s="49">
        <f>'Рейтинговая таблица организаций'!AW500</f>
        <v>0</v>
      </c>
    </row>
    <row r="512" spans="1:53" ht="15.75" x14ac:dyDescent="0.25">
      <c r="A512" s="110">
        <f>Лист1!A500</f>
        <v>0</v>
      </c>
      <c r="B512" s="46">
        <f>'для bus.gov.ru'!B501</f>
        <v>0</v>
      </c>
      <c r="C512" s="46">
        <f>'для bus.gov.ru'!C501</f>
        <v>0</v>
      </c>
      <c r="D512" s="46">
        <f>'для bus.gov.ru'!D501</f>
        <v>0</v>
      </c>
      <c r="E512" s="46">
        <f>'для bus.gov.ru'!E501</f>
        <v>0</v>
      </c>
      <c r="F512" s="47" t="s">
        <v>264</v>
      </c>
      <c r="G512" s="48">
        <f>'Рейтинговая таблица организаций'!D501</f>
        <v>0</v>
      </c>
      <c r="H512" s="48">
        <f>'Рейтинговая таблица организаций'!E501</f>
        <v>0</v>
      </c>
      <c r="I512" s="47" t="s">
        <v>265</v>
      </c>
      <c r="J512" s="48">
        <f>'Рейтинговая таблица организаций'!F501</f>
        <v>0</v>
      </c>
      <c r="K512" s="48">
        <f>'Рейтинговая таблица организаций'!G501</f>
        <v>0</v>
      </c>
      <c r="L512" s="49" t="str">
        <f>IF('Рейтинговая таблица организаций'!H501&lt;1,"Отсутствуют или не функционируют дистанционные способы взаимодействия",(IF('Рейтинговая таблица организаций'!H501&lt;4,"В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2" s="49">
        <f>'Рейтинговая таблица организаций'!H501</f>
        <v>0</v>
      </c>
      <c r="N512" s="49">
        <f>IF('Рейтинговая таблица организаций'!H501&lt;1,0,(IF('Рейтинговая таблица организаций'!H501&lt;4,30,100)))</f>
        <v>0</v>
      </c>
      <c r="O512" s="49" t="s">
        <v>266</v>
      </c>
      <c r="P512" s="49">
        <f>'Рейтинговая таблица организаций'!I501</f>
        <v>0</v>
      </c>
      <c r="Q512" s="49">
        <f>'Рейтинговая таблица организаций'!J501</f>
        <v>0</v>
      </c>
      <c r="R512" s="49" t="s">
        <v>267</v>
      </c>
      <c r="S512" s="49">
        <f>'Рейтинговая таблица организаций'!K501</f>
        <v>0</v>
      </c>
      <c r="T512" s="49">
        <f>'Рейтинговая таблица организаций'!L501</f>
        <v>0</v>
      </c>
      <c r="U512" s="49" t="str">
        <f>IF('Рейтинговая таблица организаций'!Q501&lt;1,"Отсутствуют комфортные условия",(IF('Рейтинговая таблица организаций'!Q501&lt;5,"Количество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2" s="49">
        <f>'Рейтинговая таблица организаций'!Q501</f>
        <v>0</v>
      </c>
      <c r="W512" s="49">
        <f>IF('Рейтинговая таблица организаций'!Q501&lt;1,0,(IF('Рейтинговая таблица организаций'!Q501&lt;4,20,100)))</f>
        <v>0</v>
      </c>
      <c r="X512" s="49" t="s">
        <v>268</v>
      </c>
      <c r="Y512" s="49">
        <f>'Рейтинговая таблица организаций'!T501</f>
        <v>0</v>
      </c>
      <c r="Z512" s="49">
        <f>'Рейтинговая таблица организаций'!U501</f>
        <v>0</v>
      </c>
      <c r="AA512" s="49" t="str">
        <f>IF('Рейтинговая таблица организаций'!Z501&lt;1,"Отсутствуют условия доступности для инвалидов",(IF('Рейтинговая таблица организаций'!Z501&lt;5,"Количество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2" s="63">
        <f>'Рейтинговая таблица организаций'!Z501</f>
        <v>0</v>
      </c>
      <c r="AC512" s="49">
        <f>IF('Рейтинговая таблица организаций'!Z501&lt;1,0,(IF('Рейтинговая таблица организаций'!Z501&lt;5,20,100)))</f>
        <v>0</v>
      </c>
      <c r="AD512" s="49" t="str">
        <f>IF('Рейтинговая таблица организаций'!AA501&lt;1,"Отсутствуют условия доступности, позволяющие инвалидам получать услуги наравне с другими",(IF('Рейтинговая таблица организаций'!AA501&lt;5,"Количество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2" s="49">
        <f>'Рейтинговая таблица организаций'!AA501</f>
        <v>0</v>
      </c>
      <c r="AF512" s="49">
        <f>IF('Рейтинговая таблица организаций'!AA501&lt;1,0,(IF('Рейтинговая таблица организаций'!AA501&lt;5,20,100)))</f>
        <v>0</v>
      </c>
      <c r="AG512" s="49" t="s">
        <v>269</v>
      </c>
      <c r="AH512" s="49">
        <f>'Рейтинговая таблица организаций'!AB501</f>
        <v>0</v>
      </c>
      <c r="AI512" s="49">
        <f>'Рейтинговая таблица организаций'!AC501</f>
        <v>0</v>
      </c>
      <c r="AJ512" s="49" t="s">
        <v>270</v>
      </c>
      <c r="AK512" s="49">
        <f>'Рейтинговая таблица организаций'!AH501</f>
        <v>0</v>
      </c>
      <c r="AL512" s="49">
        <f>'Рейтинговая таблица организаций'!AI501</f>
        <v>0</v>
      </c>
      <c r="AM512" s="49" t="s">
        <v>271</v>
      </c>
      <c r="AN512" s="49">
        <f>'Рейтинговая таблица организаций'!AJ501</f>
        <v>0</v>
      </c>
      <c r="AO512" s="49">
        <f>'Рейтинговая таблица организаций'!AK501</f>
        <v>0</v>
      </c>
      <c r="AP512" s="49" t="s">
        <v>272</v>
      </c>
      <c r="AQ512" s="49">
        <f>'Рейтинговая таблица организаций'!AL501</f>
        <v>0</v>
      </c>
      <c r="AR512" s="49">
        <f>'Рейтинговая таблица организаций'!AM501</f>
        <v>0</v>
      </c>
      <c r="AS512" s="49" t="s">
        <v>273</v>
      </c>
      <c r="AT512" s="49">
        <f>'Рейтинговая таблица организаций'!AR501</f>
        <v>0</v>
      </c>
      <c r="AU512" s="49">
        <f>'Рейтинговая таблица организаций'!AS501</f>
        <v>0</v>
      </c>
      <c r="AV512" s="49" t="s">
        <v>274</v>
      </c>
      <c r="AW512" s="49">
        <f>'Рейтинговая таблица организаций'!AT501</f>
        <v>0</v>
      </c>
      <c r="AX512" s="49">
        <f>'Рейтинговая таблица организаций'!AU501</f>
        <v>0</v>
      </c>
      <c r="AY512" s="49" t="s">
        <v>275</v>
      </c>
      <c r="AZ512" s="49">
        <f>'Рейтинговая таблица организаций'!AV501</f>
        <v>0</v>
      </c>
      <c r="BA512" s="49">
        <f>'Рейтинговая таблица организаций'!AW501</f>
        <v>0</v>
      </c>
    </row>
    <row r="513" spans="1:53" ht="15.75" x14ac:dyDescent="0.25">
      <c r="A513" s="110">
        <f>Лист1!A501</f>
        <v>0</v>
      </c>
      <c r="B513" s="46">
        <f>'для bus.gov.ru'!B502</f>
        <v>0</v>
      </c>
      <c r="C513" s="46">
        <f>'для bus.gov.ru'!C502</f>
        <v>0</v>
      </c>
      <c r="D513" s="46">
        <f>'для bus.gov.ru'!D502</f>
        <v>0</v>
      </c>
      <c r="E513" s="46">
        <f>'для bus.gov.ru'!E502</f>
        <v>0</v>
      </c>
      <c r="F513" s="47" t="s">
        <v>264</v>
      </c>
      <c r="G513" s="48">
        <f>'Рейтинговая таблица организаций'!D502</f>
        <v>0</v>
      </c>
      <c r="H513" s="48">
        <f>'Рейтинговая таблица организаций'!E502</f>
        <v>0</v>
      </c>
      <c r="I513" s="47" t="s">
        <v>265</v>
      </c>
      <c r="J513" s="48">
        <f>'Рейтинговая таблица организаций'!F502</f>
        <v>0</v>
      </c>
      <c r="K513" s="48">
        <f>'Рейтинговая таблица организаций'!G502</f>
        <v>0</v>
      </c>
      <c r="L513" s="49" t="str">
        <f>IF('Рейтинговая таблица организаций'!H502&lt;1,"Отсутствуют или не функционируют дистанционные способы взаимодействия",(IF('Рейтинговая таблица организаций'!H502&lt;4,"В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3" s="49">
        <f>'Рейтинговая таблица организаций'!H502</f>
        <v>0</v>
      </c>
      <c r="N513" s="49">
        <f>IF('Рейтинговая таблица организаций'!H502&lt;1,0,(IF('Рейтинговая таблица организаций'!H502&lt;4,30,100)))</f>
        <v>0</v>
      </c>
      <c r="O513" s="49" t="s">
        <v>266</v>
      </c>
      <c r="P513" s="49">
        <f>'Рейтинговая таблица организаций'!I502</f>
        <v>0</v>
      </c>
      <c r="Q513" s="49">
        <f>'Рейтинговая таблица организаций'!J502</f>
        <v>0</v>
      </c>
      <c r="R513" s="49" t="s">
        <v>267</v>
      </c>
      <c r="S513" s="49">
        <f>'Рейтинговая таблица организаций'!K502</f>
        <v>0</v>
      </c>
      <c r="T513" s="49">
        <f>'Рейтинговая таблица организаций'!L502</f>
        <v>0</v>
      </c>
      <c r="U513" s="49" t="str">
        <f>IF('Рейтинговая таблица организаций'!Q502&lt;1,"Отсутствуют комфортные условия",(IF('Рейтинговая таблица организаций'!Q502&lt;5,"Количество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3" s="49">
        <f>'Рейтинговая таблица организаций'!Q502</f>
        <v>0</v>
      </c>
      <c r="W513" s="49">
        <f>IF('Рейтинговая таблица организаций'!Q502&lt;1,0,(IF('Рейтинговая таблица организаций'!Q502&lt;4,20,100)))</f>
        <v>0</v>
      </c>
      <c r="X513" s="49" t="s">
        <v>268</v>
      </c>
      <c r="Y513" s="49">
        <f>'Рейтинговая таблица организаций'!T502</f>
        <v>0</v>
      </c>
      <c r="Z513" s="49">
        <f>'Рейтинговая таблица организаций'!U502</f>
        <v>0</v>
      </c>
      <c r="AA513" s="49" t="str">
        <f>IF('Рейтинговая таблица организаций'!Z502&lt;1,"Отсутствуют условия доступности для инвалидов",(IF('Рейтинговая таблица организаций'!Z502&lt;5,"Количество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3" s="63">
        <f>'Рейтинговая таблица организаций'!Z502</f>
        <v>0</v>
      </c>
      <c r="AC513" s="49">
        <f>IF('Рейтинговая таблица организаций'!Z502&lt;1,0,(IF('Рейтинговая таблица организаций'!Z502&lt;5,20,100)))</f>
        <v>0</v>
      </c>
      <c r="AD513" s="49" t="str">
        <f>IF('Рейтинговая таблица организаций'!AA502&lt;1,"Отсутствуют условия доступности, позволяющие инвалидам получать услуги наравне с другими",(IF('Рейтинговая таблица организаций'!AA502&lt;5,"Количество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3" s="49">
        <f>'Рейтинговая таблица организаций'!AA502</f>
        <v>0</v>
      </c>
      <c r="AF513" s="49">
        <f>IF('Рейтинговая таблица организаций'!AA502&lt;1,0,(IF('Рейтинговая таблица организаций'!AA502&lt;5,20,100)))</f>
        <v>0</v>
      </c>
      <c r="AG513" s="49" t="s">
        <v>269</v>
      </c>
      <c r="AH513" s="49">
        <f>'Рейтинговая таблица организаций'!AB502</f>
        <v>0</v>
      </c>
      <c r="AI513" s="49">
        <f>'Рейтинговая таблица организаций'!AC502</f>
        <v>0</v>
      </c>
      <c r="AJ513" s="49" t="s">
        <v>270</v>
      </c>
      <c r="AK513" s="49">
        <f>'Рейтинговая таблица организаций'!AH502</f>
        <v>0</v>
      </c>
      <c r="AL513" s="49">
        <f>'Рейтинговая таблица организаций'!AI502</f>
        <v>0</v>
      </c>
      <c r="AM513" s="49" t="s">
        <v>271</v>
      </c>
      <c r="AN513" s="49">
        <f>'Рейтинговая таблица организаций'!AJ502</f>
        <v>0</v>
      </c>
      <c r="AO513" s="49">
        <f>'Рейтинговая таблица организаций'!AK502</f>
        <v>0</v>
      </c>
      <c r="AP513" s="49" t="s">
        <v>272</v>
      </c>
      <c r="AQ513" s="49">
        <f>'Рейтинговая таблица организаций'!AL502</f>
        <v>0</v>
      </c>
      <c r="AR513" s="49">
        <f>'Рейтинговая таблица организаций'!AM502</f>
        <v>0</v>
      </c>
      <c r="AS513" s="49" t="s">
        <v>273</v>
      </c>
      <c r="AT513" s="49">
        <f>'Рейтинговая таблица организаций'!AR502</f>
        <v>0</v>
      </c>
      <c r="AU513" s="49">
        <f>'Рейтинговая таблица организаций'!AS502</f>
        <v>0</v>
      </c>
      <c r="AV513" s="49" t="s">
        <v>274</v>
      </c>
      <c r="AW513" s="49">
        <f>'Рейтинговая таблица организаций'!AT502</f>
        <v>0</v>
      </c>
      <c r="AX513" s="49">
        <f>'Рейтинговая таблица организаций'!AU502</f>
        <v>0</v>
      </c>
      <c r="AY513" s="49" t="s">
        <v>275</v>
      </c>
      <c r="AZ513" s="49">
        <f>'Рейтинговая таблица организаций'!AV502</f>
        <v>0</v>
      </c>
      <c r="BA513" s="49">
        <f>'Рейтинговая таблица организаций'!AW502</f>
        <v>0</v>
      </c>
    </row>
    <row r="514" spans="1:53" ht="15.75" x14ac:dyDescent="0.25">
      <c r="A514" s="110">
        <f>Лист1!A502</f>
        <v>0</v>
      </c>
      <c r="B514" s="46">
        <f>'для bus.gov.ru'!B503</f>
        <v>0</v>
      </c>
      <c r="C514" s="46">
        <f>'для bus.gov.ru'!C503</f>
        <v>0</v>
      </c>
      <c r="D514" s="46">
        <f>'для bus.gov.ru'!D503</f>
        <v>0</v>
      </c>
      <c r="E514" s="46">
        <f>'для bus.gov.ru'!E503</f>
        <v>0</v>
      </c>
      <c r="F514" s="47" t="s">
        <v>264</v>
      </c>
      <c r="G514" s="48">
        <f>'Рейтинговая таблица организаций'!D503</f>
        <v>0</v>
      </c>
      <c r="H514" s="48">
        <f>'Рейтинговая таблица организаций'!E503</f>
        <v>0</v>
      </c>
      <c r="I514" s="47" t="s">
        <v>265</v>
      </c>
      <c r="J514" s="48">
        <f>'Рейтинговая таблица организаций'!F503</f>
        <v>0</v>
      </c>
      <c r="K514" s="48">
        <f>'Рейтинговая таблица организаций'!G503</f>
        <v>0</v>
      </c>
      <c r="L514" s="49" t="str">
        <f>IF('Рейтинговая таблица организаций'!H503&lt;1,"Отсутствуют или не функционируют дистанционные способы взаимодействия",(IF('Рейтинговая таблица организаций'!H503&lt;4,"В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4" s="49">
        <f>'Рейтинговая таблица организаций'!H503</f>
        <v>0</v>
      </c>
      <c r="N514" s="49">
        <f>IF('Рейтинговая таблица организаций'!H503&lt;1,0,(IF('Рейтинговая таблица организаций'!H503&lt;4,30,100)))</f>
        <v>0</v>
      </c>
      <c r="O514" s="49" t="s">
        <v>266</v>
      </c>
      <c r="P514" s="49">
        <f>'Рейтинговая таблица организаций'!I503</f>
        <v>0</v>
      </c>
      <c r="Q514" s="49">
        <f>'Рейтинговая таблица организаций'!J503</f>
        <v>0</v>
      </c>
      <c r="R514" s="49" t="s">
        <v>267</v>
      </c>
      <c r="S514" s="49">
        <f>'Рейтинговая таблица организаций'!K503</f>
        <v>0</v>
      </c>
      <c r="T514" s="49">
        <f>'Рейтинговая таблица организаций'!L503</f>
        <v>0</v>
      </c>
      <c r="U514" s="49" t="str">
        <f>IF('Рейтинговая таблица организаций'!Q503&lt;1,"Отсутствуют комфортные условия",(IF('Рейтинговая таблица организаций'!Q503&lt;5,"Количество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4" s="49">
        <f>'Рейтинговая таблица организаций'!Q503</f>
        <v>0</v>
      </c>
      <c r="W514" s="49">
        <f>IF('Рейтинговая таблица организаций'!Q503&lt;1,0,(IF('Рейтинговая таблица организаций'!Q503&lt;4,20,100)))</f>
        <v>0</v>
      </c>
      <c r="X514" s="49" t="s">
        <v>268</v>
      </c>
      <c r="Y514" s="49">
        <f>'Рейтинговая таблица организаций'!T503</f>
        <v>0</v>
      </c>
      <c r="Z514" s="49">
        <f>'Рейтинговая таблица организаций'!U503</f>
        <v>0</v>
      </c>
      <c r="AA514" s="49" t="str">
        <f>IF('Рейтинговая таблица организаций'!Z503&lt;1,"Отсутствуют условия доступности для инвалидов",(IF('Рейтинговая таблица организаций'!Z503&lt;5,"Количество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4" s="63">
        <f>'Рейтинговая таблица организаций'!Z503</f>
        <v>0</v>
      </c>
      <c r="AC514" s="49">
        <f>IF('Рейтинговая таблица организаций'!Z503&lt;1,0,(IF('Рейтинговая таблица организаций'!Z503&lt;5,20,100)))</f>
        <v>0</v>
      </c>
      <c r="AD514" s="49" t="str">
        <f>IF('Рейтинговая таблица организаций'!AA503&lt;1,"Отсутствуют условия доступности, позволяющие инвалидам получать услуги наравне с другими",(IF('Рейтинговая таблица организаций'!AA503&lt;5,"Количество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4" s="49">
        <f>'Рейтинговая таблица организаций'!AA503</f>
        <v>0</v>
      </c>
      <c r="AF514" s="49">
        <f>IF('Рейтинговая таблица организаций'!AA503&lt;1,0,(IF('Рейтинговая таблица организаций'!AA503&lt;5,20,100)))</f>
        <v>0</v>
      </c>
      <c r="AG514" s="49" t="s">
        <v>269</v>
      </c>
      <c r="AH514" s="49">
        <f>'Рейтинговая таблица организаций'!AB503</f>
        <v>0</v>
      </c>
      <c r="AI514" s="49">
        <f>'Рейтинговая таблица организаций'!AC503</f>
        <v>0</v>
      </c>
      <c r="AJ514" s="49" t="s">
        <v>270</v>
      </c>
      <c r="AK514" s="49">
        <f>'Рейтинговая таблица организаций'!AH503</f>
        <v>0</v>
      </c>
      <c r="AL514" s="49">
        <f>'Рейтинговая таблица организаций'!AI503</f>
        <v>0</v>
      </c>
      <c r="AM514" s="49" t="s">
        <v>271</v>
      </c>
      <c r="AN514" s="49">
        <f>'Рейтинговая таблица организаций'!AJ503</f>
        <v>0</v>
      </c>
      <c r="AO514" s="49">
        <f>'Рейтинговая таблица организаций'!AK503</f>
        <v>0</v>
      </c>
      <c r="AP514" s="49" t="s">
        <v>272</v>
      </c>
      <c r="AQ514" s="49">
        <f>'Рейтинговая таблица организаций'!AL503</f>
        <v>0</v>
      </c>
      <c r="AR514" s="49">
        <f>'Рейтинговая таблица организаций'!AM503</f>
        <v>0</v>
      </c>
      <c r="AS514" s="49" t="s">
        <v>273</v>
      </c>
      <c r="AT514" s="49">
        <f>'Рейтинговая таблица организаций'!AR503</f>
        <v>0</v>
      </c>
      <c r="AU514" s="49">
        <f>'Рейтинговая таблица организаций'!AS503</f>
        <v>0</v>
      </c>
      <c r="AV514" s="49" t="s">
        <v>274</v>
      </c>
      <c r="AW514" s="49">
        <f>'Рейтинговая таблица организаций'!AT503</f>
        <v>0</v>
      </c>
      <c r="AX514" s="49">
        <f>'Рейтинговая таблица организаций'!AU503</f>
        <v>0</v>
      </c>
      <c r="AY514" s="49" t="s">
        <v>275</v>
      </c>
      <c r="AZ514" s="49">
        <f>'Рейтинговая таблица организаций'!AV503</f>
        <v>0</v>
      </c>
      <c r="BA514" s="49">
        <f>'Рейтинговая таблица организаций'!AW503</f>
        <v>0</v>
      </c>
    </row>
    <row r="515" spans="1:53" ht="15.75" x14ac:dyDescent="0.25">
      <c r="A515" s="110">
        <f>Лист1!A503</f>
        <v>0</v>
      </c>
      <c r="B515" s="46">
        <f>'для bus.gov.ru'!B504</f>
        <v>0</v>
      </c>
      <c r="C515" s="46">
        <f>'для bus.gov.ru'!C504</f>
        <v>0</v>
      </c>
      <c r="D515" s="46">
        <f>'для bus.gov.ru'!D504</f>
        <v>0</v>
      </c>
      <c r="E515" s="46">
        <f>'для bus.gov.ru'!E504</f>
        <v>0</v>
      </c>
      <c r="F515" s="47" t="s">
        <v>264</v>
      </c>
      <c r="G515" s="48">
        <f>'Рейтинговая таблица организаций'!D504</f>
        <v>0</v>
      </c>
      <c r="H515" s="48">
        <f>'Рейтинговая таблица организаций'!E504</f>
        <v>0</v>
      </c>
      <c r="I515" s="47" t="s">
        <v>265</v>
      </c>
      <c r="J515" s="48">
        <f>'Рейтинговая таблица организаций'!F504</f>
        <v>0</v>
      </c>
      <c r="K515" s="48">
        <f>'Рейтинговая таблица организаций'!G504</f>
        <v>0</v>
      </c>
      <c r="L515" s="49" t="str">
        <f>IF('Рейтинговая таблица организаций'!H504&lt;1,"Отсутствуют или не функционируют дистанционные способы взаимодействия",(IF('Рейтинговая таблица организаций'!H504&lt;4,"В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5" s="49">
        <f>'Рейтинговая таблица организаций'!H504</f>
        <v>0</v>
      </c>
      <c r="N515" s="49">
        <f>IF('Рейтинговая таблица организаций'!H504&lt;1,0,(IF('Рейтинговая таблица организаций'!H504&lt;4,30,100)))</f>
        <v>0</v>
      </c>
      <c r="O515" s="49" t="s">
        <v>266</v>
      </c>
      <c r="P515" s="49">
        <f>'Рейтинговая таблица организаций'!I504</f>
        <v>0</v>
      </c>
      <c r="Q515" s="49">
        <f>'Рейтинговая таблица организаций'!J504</f>
        <v>0</v>
      </c>
      <c r="R515" s="49" t="s">
        <v>267</v>
      </c>
      <c r="S515" s="49">
        <f>'Рейтинговая таблица организаций'!K504</f>
        <v>0</v>
      </c>
      <c r="T515" s="49">
        <f>'Рейтинговая таблица организаций'!L504</f>
        <v>0</v>
      </c>
      <c r="U515" s="49" t="str">
        <f>IF('Рейтинговая таблица организаций'!Q504&lt;1,"Отсутствуют комфортные условия",(IF('Рейтинговая таблица организаций'!Q504&lt;5,"Количество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5" s="49">
        <f>'Рейтинговая таблица организаций'!Q504</f>
        <v>0</v>
      </c>
      <c r="W515" s="49">
        <f>IF('Рейтинговая таблица организаций'!Q504&lt;1,0,(IF('Рейтинговая таблица организаций'!Q504&lt;4,20,100)))</f>
        <v>0</v>
      </c>
      <c r="X515" s="49" t="s">
        <v>268</v>
      </c>
      <c r="Y515" s="49">
        <f>'Рейтинговая таблица организаций'!T504</f>
        <v>0</v>
      </c>
      <c r="Z515" s="49">
        <f>'Рейтинговая таблица организаций'!U504</f>
        <v>0</v>
      </c>
      <c r="AA515" s="49" t="str">
        <f>IF('Рейтинговая таблица организаций'!Z504&lt;1,"Отсутствуют условия доступности для инвалидов",(IF('Рейтинговая таблица организаций'!Z504&lt;5,"Количество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5" s="63">
        <f>'Рейтинговая таблица организаций'!Z504</f>
        <v>0</v>
      </c>
      <c r="AC515" s="49">
        <f>IF('Рейтинговая таблица организаций'!Z504&lt;1,0,(IF('Рейтинговая таблица организаций'!Z504&lt;5,20,100)))</f>
        <v>0</v>
      </c>
      <c r="AD515" s="49" t="str">
        <f>IF('Рейтинговая таблица организаций'!AA504&lt;1,"Отсутствуют условия доступности, позволяющие инвалидам получать услуги наравне с другими",(IF('Рейтинговая таблица организаций'!AA504&lt;5,"Количество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5" s="49">
        <f>'Рейтинговая таблица организаций'!AA504</f>
        <v>0</v>
      </c>
      <c r="AF515" s="49">
        <f>IF('Рейтинговая таблица организаций'!AA504&lt;1,0,(IF('Рейтинговая таблица организаций'!AA504&lt;5,20,100)))</f>
        <v>0</v>
      </c>
      <c r="AG515" s="49" t="s">
        <v>269</v>
      </c>
      <c r="AH515" s="49">
        <f>'Рейтинговая таблица организаций'!AB504</f>
        <v>0</v>
      </c>
      <c r="AI515" s="49">
        <f>'Рейтинговая таблица организаций'!AC504</f>
        <v>0</v>
      </c>
      <c r="AJ515" s="49" t="s">
        <v>270</v>
      </c>
      <c r="AK515" s="49">
        <f>'Рейтинговая таблица организаций'!AH504</f>
        <v>0</v>
      </c>
      <c r="AL515" s="49">
        <f>'Рейтинговая таблица организаций'!AI504</f>
        <v>0</v>
      </c>
      <c r="AM515" s="49" t="s">
        <v>271</v>
      </c>
      <c r="AN515" s="49">
        <f>'Рейтинговая таблица организаций'!AJ504</f>
        <v>0</v>
      </c>
      <c r="AO515" s="49">
        <f>'Рейтинговая таблица организаций'!AK504</f>
        <v>0</v>
      </c>
      <c r="AP515" s="49" t="s">
        <v>272</v>
      </c>
      <c r="AQ515" s="49">
        <f>'Рейтинговая таблица организаций'!AL504</f>
        <v>0</v>
      </c>
      <c r="AR515" s="49">
        <f>'Рейтинговая таблица организаций'!AM504</f>
        <v>0</v>
      </c>
      <c r="AS515" s="49" t="s">
        <v>273</v>
      </c>
      <c r="AT515" s="49">
        <f>'Рейтинговая таблица организаций'!AR504</f>
        <v>0</v>
      </c>
      <c r="AU515" s="49">
        <f>'Рейтинговая таблица организаций'!AS504</f>
        <v>0</v>
      </c>
      <c r="AV515" s="49" t="s">
        <v>274</v>
      </c>
      <c r="AW515" s="49">
        <f>'Рейтинговая таблица организаций'!AT504</f>
        <v>0</v>
      </c>
      <c r="AX515" s="49">
        <f>'Рейтинговая таблица организаций'!AU504</f>
        <v>0</v>
      </c>
      <c r="AY515" s="49" t="s">
        <v>275</v>
      </c>
      <c r="AZ515" s="49">
        <f>'Рейтинговая таблица организаций'!AV504</f>
        <v>0</v>
      </c>
      <c r="BA515" s="49">
        <f>'Рейтинговая таблица организаций'!AW504</f>
        <v>0</v>
      </c>
    </row>
    <row r="516" spans="1:53" ht="15.75" x14ac:dyDescent="0.25">
      <c r="A516" s="110">
        <f>Лист1!A504</f>
        <v>0</v>
      </c>
      <c r="B516" s="46">
        <f>'для bus.gov.ru'!B505</f>
        <v>0</v>
      </c>
      <c r="C516" s="46">
        <f>'для bus.gov.ru'!C505</f>
        <v>0</v>
      </c>
      <c r="D516" s="46">
        <f>'для bus.gov.ru'!D505</f>
        <v>0</v>
      </c>
      <c r="E516" s="46">
        <f>'для bus.gov.ru'!E505</f>
        <v>0</v>
      </c>
      <c r="F516" s="47" t="s">
        <v>264</v>
      </c>
      <c r="G516" s="48">
        <f>'Рейтинговая таблица организаций'!D505</f>
        <v>0</v>
      </c>
      <c r="H516" s="48">
        <f>'Рейтинговая таблица организаций'!E505</f>
        <v>0</v>
      </c>
      <c r="I516" s="47" t="s">
        <v>265</v>
      </c>
      <c r="J516" s="48">
        <f>'Рейтинговая таблица организаций'!F505</f>
        <v>0</v>
      </c>
      <c r="K516" s="48">
        <f>'Рейтинговая таблица организаций'!G505</f>
        <v>0</v>
      </c>
      <c r="L516" s="49" t="str">
        <f>IF('Рейтинговая таблица организаций'!H505&lt;1,"Отсутствуют или не функционируют дистанционные способы взаимодействия",(IF('Рейтинговая таблица организаций'!H505&lt;4,"В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6" s="49">
        <f>'Рейтинговая таблица организаций'!H505</f>
        <v>0</v>
      </c>
      <c r="N516" s="49">
        <f>IF('Рейтинговая таблица организаций'!H505&lt;1,0,(IF('Рейтинговая таблица организаций'!H505&lt;4,30,100)))</f>
        <v>0</v>
      </c>
      <c r="O516" s="49" t="s">
        <v>266</v>
      </c>
      <c r="P516" s="49">
        <f>'Рейтинговая таблица организаций'!I505</f>
        <v>0</v>
      </c>
      <c r="Q516" s="49">
        <f>'Рейтинговая таблица организаций'!J505</f>
        <v>0</v>
      </c>
      <c r="R516" s="49" t="s">
        <v>267</v>
      </c>
      <c r="S516" s="49">
        <f>'Рейтинговая таблица организаций'!K505</f>
        <v>0</v>
      </c>
      <c r="T516" s="49">
        <f>'Рейтинговая таблица организаций'!L505</f>
        <v>0</v>
      </c>
      <c r="U516" s="49" t="str">
        <f>IF('Рейтинговая таблица организаций'!Q505&lt;1,"Отсутствуют комфортные условия",(IF('Рейтинговая таблица организаций'!Q505&lt;5,"Количество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6" s="49">
        <f>'Рейтинговая таблица организаций'!Q505</f>
        <v>0</v>
      </c>
      <c r="W516" s="49">
        <f>IF('Рейтинговая таблица организаций'!Q505&lt;1,0,(IF('Рейтинговая таблица организаций'!Q505&lt;4,20,100)))</f>
        <v>0</v>
      </c>
      <c r="X516" s="49" t="s">
        <v>268</v>
      </c>
      <c r="Y516" s="49">
        <f>'Рейтинговая таблица организаций'!T505</f>
        <v>0</v>
      </c>
      <c r="Z516" s="49">
        <f>'Рейтинговая таблица организаций'!U505</f>
        <v>0</v>
      </c>
      <c r="AA516" s="49" t="str">
        <f>IF('Рейтинговая таблица организаций'!Z505&lt;1,"Отсутствуют условия доступности для инвалидов",(IF('Рейтинговая таблица организаций'!Z505&lt;5,"Количество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6" s="63">
        <f>'Рейтинговая таблица организаций'!Z505</f>
        <v>0</v>
      </c>
      <c r="AC516" s="49">
        <f>IF('Рейтинговая таблица организаций'!Z505&lt;1,0,(IF('Рейтинговая таблица организаций'!Z505&lt;5,20,100)))</f>
        <v>0</v>
      </c>
      <c r="AD516" s="49" t="str">
        <f>IF('Рейтинговая таблица организаций'!AA505&lt;1,"Отсутствуют условия доступности, позволяющие инвалидам получать услуги наравне с другими",(IF('Рейтинговая таблица организаций'!AA505&lt;5,"Количество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6" s="49">
        <f>'Рейтинговая таблица организаций'!AA505</f>
        <v>0</v>
      </c>
      <c r="AF516" s="49">
        <f>IF('Рейтинговая таблица организаций'!AA505&lt;1,0,(IF('Рейтинговая таблица организаций'!AA505&lt;5,20,100)))</f>
        <v>0</v>
      </c>
      <c r="AG516" s="49" t="s">
        <v>269</v>
      </c>
      <c r="AH516" s="49">
        <f>'Рейтинговая таблица организаций'!AB505</f>
        <v>0</v>
      </c>
      <c r="AI516" s="49">
        <f>'Рейтинговая таблица организаций'!AC505</f>
        <v>0</v>
      </c>
      <c r="AJ516" s="49" t="s">
        <v>270</v>
      </c>
      <c r="AK516" s="49">
        <f>'Рейтинговая таблица организаций'!AH505</f>
        <v>0</v>
      </c>
      <c r="AL516" s="49">
        <f>'Рейтинговая таблица организаций'!AI505</f>
        <v>0</v>
      </c>
      <c r="AM516" s="49" t="s">
        <v>271</v>
      </c>
      <c r="AN516" s="49">
        <f>'Рейтинговая таблица организаций'!AJ505</f>
        <v>0</v>
      </c>
      <c r="AO516" s="49">
        <f>'Рейтинговая таблица организаций'!AK505</f>
        <v>0</v>
      </c>
      <c r="AP516" s="49" t="s">
        <v>272</v>
      </c>
      <c r="AQ516" s="49">
        <f>'Рейтинговая таблица организаций'!AL505</f>
        <v>0</v>
      </c>
      <c r="AR516" s="49">
        <f>'Рейтинговая таблица организаций'!AM505</f>
        <v>0</v>
      </c>
      <c r="AS516" s="49" t="s">
        <v>273</v>
      </c>
      <c r="AT516" s="49">
        <f>'Рейтинговая таблица организаций'!AR505</f>
        <v>0</v>
      </c>
      <c r="AU516" s="49">
        <f>'Рейтинговая таблица организаций'!AS505</f>
        <v>0</v>
      </c>
      <c r="AV516" s="49" t="s">
        <v>274</v>
      </c>
      <c r="AW516" s="49">
        <f>'Рейтинговая таблица организаций'!AT505</f>
        <v>0</v>
      </c>
      <c r="AX516" s="49">
        <f>'Рейтинговая таблица организаций'!AU505</f>
        <v>0</v>
      </c>
      <c r="AY516" s="49" t="s">
        <v>275</v>
      </c>
      <c r="AZ516" s="49">
        <f>'Рейтинговая таблица организаций'!AV505</f>
        <v>0</v>
      </c>
      <c r="BA516" s="49">
        <f>'Рейтинговая таблица организаций'!AW505</f>
        <v>0</v>
      </c>
    </row>
    <row r="517" spans="1:53" ht="15.75" x14ac:dyDescent="0.25">
      <c r="A517" s="110">
        <f>Лист1!A505</f>
        <v>0</v>
      </c>
      <c r="B517" s="46">
        <f>'для bus.gov.ru'!B506</f>
        <v>0</v>
      </c>
      <c r="C517" s="46">
        <f>'для bus.gov.ru'!C506</f>
        <v>0</v>
      </c>
      <c r="D517" s="46">
        <f>'для bus.gov.ru'!D506</f>
        <v>0</v>
      </c>
      <c r="E517" s="46">
        <f>'для bus.gov.ru'!E506</f>
        <v>0</v>
      </c>
      <c r="F517" s="47" t="s">
        <v>264</v>
      </c>
      <c r="G517" s="48">
        <f>'Рейтинговая таблица организаций'!D506</f>
        <v>0</v>
      </c>
      <c r="H517" s="48">
        <f>'Рейтинговая таблица организаций'!E506</f>
        <v>0</v>
      </c>
      <c r="I517" s="47" t="s">
        <v>265</v>
      </c>
      <c r="J517" s="48">
        <f>'Рейтинговая таблица организаций'!F506</f>
        <v>0</v>
      </c>
      <c r="K517" s="48">
        <f>'Рейтинговая таблица организаций'!G506</f>
        <v>0</v>
      </c>
      <c r="L517" s="49" t="str">
        <f>IF('Рейтинговая таблица организаций'!H506&lt;1,"Отсутствуют или не функционируют дистанционные способы взаимодействия",(IF('Рейтинговая таблица организаций'!H506&lt;4,"В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7" s="49">
        <f>'Рейтинговая таблица организаций'!H506</f>
        <v>0</v>
      </c>
      <c r="N517" s="49">
        <f>IF('Рейтинговая таблица организаций'!H506&lt;1,0,(IF('Рейтинговая таблица организаций'!H506&lt;4,30,100)))</f>
        <v>0</v>
      </c>
      <c r="O517" s="49" t="s">
        <v>266</v>
      </c>
      <c r="P517" s="49">
        <f>'Рейтинговая таблица организаций'!I506</f>
        <v>0</v>
      </c>
      <c r="Q517" s="49">
        <f>'Рейтинговая таблица организаций'!J506</f>
        <v>0</v>
      </c>
      <c r="R517" s="49" t="s">
        <v>267</v>
      </c>
      <c r="S517" s="49">
        <f>'Рейтинговая таблица организаций'!K506</f>
        <v>0</v>
      </c>
      <c r="T517" s="49">
        <f>'Рейтинговая таблица организаций'!L506</f>
        <v>0</v>
      </c>
      <c r="U517" s="49" t="str">
        <f>IF('Рейтинговая таблица организаций'!Q506&lt;1,"Отсутствуют комфортные условия",(IF('Рейтинговая таблица организаций'!Q506&lt;5,"Количество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7" s="49">
        <f>'Рейтинговая таблица организаций'!Q506</f>
        <v>0</v>
      </c>
      <c r="W517" s="49">
        <f>IF('Рейтинговая таблица организаций'!Q506&lt;1,0,(IF('Рейтинговая таблица организаций'!Q506&lt;4,20,100)))</f>
        <v>0</v>
      </c>
      <c r="X517" s="49" t="s">
        <v>268</v>
      </c>
      <c r="Y517" s="49">
        <f>'Рейтинговая таблица организаций'!T506</f>
        <v>0</v>
      </c>
      <c r="Z517" s="49">
        <f>'Рейтинговая таблица организаций'!U506</f>
        <v>0</v>
      </c>
      <c r="AA517" s="49" t="str">
        <f>IF('Рейтинговая таблица организаций'!Z506&lt;1,"Отсутствуют условия доступности для инвалидов",(IF('Рейтинговая таблица организаций'!Z506&lt;5,"Количество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7" s="63">
        <f>'Рейтинговая таблица организаций'!Z506</f>
        <v>0</v>
      </c>
      <c r="AC517" s="49">
        <f>IF('Рейтинговая таблица организаций'!Z506&lt;1,0,(IF('Рейтинговая таблица организаций'!Z506&lt;5,20,100)))</f>
        <v>0</v>
      </c>
      <c r="AD517" s="49" t="str">
        <f>IF('Рейтинговая таблица организаций'!AA506&lt;1,"Отсутствуют условия доступности, позволяющие инвалидам получать услуги наравне с другими",(IF('Рейтинговая таблица организаций'!AA506&lt;5,"Количество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7" s="49">
        <f>'Рейтинговая таблица организаций'!AA506</f>
        <v>0</v>
      </c>
      <c r="AF517" s="49">
        <f>IF('Рейтинговая таблица организаций'!AA506&lt;1,0,(IF('Рейтинговая таблица организаций'!AA506&lt;5,20,100)))</f>
        <v>0</v>
      </c>
      <c r="AG517" s="49" t="s">
        <v>269</v>
      </c>
      <c r="AH517" s="49">
        <f>'Рейтинговая таблица организаций'!AB506</f>
        <v>0</v>
      </c>
      <c r="AI517" s="49">
        <f>'Рейтинговая таблица организаций'!AC506</f>
        <v>0</v>
      </c>
      <c r="AJ517" s="49" t="s">
        <v>270</v>
      </c>
      <c r="AK517" s="49">
        <f>'Рейтинговая таблица организаций'!AH506</f>
        <v>0</v>
      </c>
      <c r="AL517" s="49">
        <f>'Рейтинговая таблица организаций'!AI506</f>
        <v>0</v>
      </c>
      <c r="AM517" s="49" t="s">
        <v>271</v>
      </c>
      <c r="AN517" s="49">
        <f>'Рейтинговая таблица организаций'!AJ506</f>
        <v>0</v>
      </c>
      <c r="AO517" s="49">
        <f>'Рейтинговая таблица организаций'!AK506</f>
        <v>0</v>
      </c>
      <c r="AP517" s="49" t="s">
        <v>272</v>
      </c>
      <c r="AQ517" s="49">
        <f>'Рейтинговая таблица организаций'!AL506</f>
        <v>0</v>
      </c>
      <c r="AR517" s="49">
        <f>'Рейтинговая таблица организаций'!AM506</f>
        <v>0</v>
      </c>
      <c r="AS517" s="49" t="s">
        <v>273</v>
      </c>
      <c r="AT517" s="49">
        <f>'Рейтинговая таблица организаций'!AR506</f>
        <v>0</v>
      </c>
      <c r="AU517" s="49">
        <f>'Рейтинговая таблица организаций'!AS506</f>
        <v>0</v>
      </c>
      <c r="AV517" s="49" t="s">
        <v>274</v>
      </c>
      <c r="AW517" s="49">
        <f>'Рейтинговая таблица организаций'!AT506</f>
        <v>0</v>
      </c>
      <c r="AX517" s="49">
        <f>'Рейтинговая таблица организаций'!AU506</f>
        <v>0</v>
      </c>
      <c r="AY517" s="49" t="s">
        <v>275</v>
      </c>
      <c r="AZ517" s="49">
        <f>'Рейтинговая таблица организаций'!AV506</f>
        <v>0</v>
      </c>
      <c r="BA517" s="49">
        <f>'Рейтинговая таблица организаций'!AW506</f>
        <v>0</v>
      </c>
    </row>
    <row r="518" spans="1:53" ht="15.75" x14ac:dyDescent="0.25">
      <c r="A518" s="110">
        <f>Лист1!A506</f>
        <v>0</v>
      </c>
      <c r="B518" s="46">
        <f>'для bus.gov.ru'!B507</f>
        <v>0</v>
      </c>
      <c r="C518" s="46">
        <f>'для bus.gov.ru'!C507</f>
        <v>0</v>
      </c>
      <c r="D518" s="46">
        <f>'для bus.gov.ru'!D507</f>
        <v>0</v>
      </c>
      <c r="E518" s="46">
        <f>'для bus.gov.ru'!E507</f>
        <v>0</v>
      </c>
      <c r="F518" s="47" t="s">
        <v>264</v>
      </c>
      <c r="G518" s="48">
        <f>'Рейтинговая таблица организаций'!D507</f>
        <v>0</v>
      </c>
      <c r="H518" s="48">
        <f>'Рейтинговая таблица организаций'!E507</f>
        <v>0</v>
      </c>
      <c r="I518" s="47" t="s">
        <v>265</v>
      </c>
      <c r="J518" s="48">
        <f>'Рейтинговая таблица организаций'!F507</f>
        <v>0</v>
      </c>
      <c r="K518" s="48">
        <f>'Рейтинговая таблица организаций'!G507</f>
        <v>0</v>
      </c>
      <c r="L518" s="49" t="str">
        <f>IF('Рейтинговая таблица организаций'!H507&lt;1,"Отсутствуют или не функционируют дистанционные способы взаимодействия",(IF('Рейтинговая таблица организаций'!H507&lt;4,"В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8" s="49">
        <f>'Рейтинговая таблица организаций'!H507</f>
        <v>0</v>
      </c>
      <c r="N518" s="49">
        <f>IF('Рейтинговая таблица организаций'!H507&lt;1,0,(IF('Рейтинговая таблица организаций'!H507&lt;4,30,100)))</f>
        <v>0</v>
      </c>
      <c r="O518" s="49" t="s">
        <v>266</v>
      </c>
      <c r="P518" s="49">
        <f>'Рейтинговая таблица организаций'!I507</f>
        <v>0</v>
      </c>
      <c r="Q518" s="49">
        <f>'Рейтинговая таблица организаций'!J507</f>
        <v>0</v>
      </c>
      <c r="R518" s="49" t="s">
        <v>267</v>
      </c>
      <c r="S518" s="49">
        <f>'Рейтинговая таблица организаций'!K507</f>
        <v>0</v>
      </c>
      <c r="T518" s="49">
        <f>'Рейтинговая таблица организаций'!L507</f>
        <v>0</v>
      </c>
      <c r="U518" s="49" t="str">
        <f>IF('Рейтинговая таблица организаций'!Q507&lt;1,"Отсутствуют комфортные условия",(IF('Рейтинговая таблица организаций'!Q507&lt;5,"Количество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8" s="49">
        <f>'Рейтинговая таблица организаций'!Q507</f>
        <v>0</v>
      </c>
      <c r="W518" s="49">
        <f>IF('Рейтинговая таблица организаций'!Q507&lt;1,0,(IF('Рейтинговая таблица организаций'!Q507&lt;4,20,100)))</f>
        <v>0</v>
      </c>
      <c r="X518" s="49" t="s">
        <v>268</v>
      </c>
      <c r="Y518" s="49">
        <f>'Рейтинговая таблица организаций'!T507</f>
        <v>0</v>
      </c>
      <c r="Z518" s="49">
        <f>'Рейтинговая таблица организаций'!U507</f>
        <v>0</v>
      </c>
      <c r="AA518" s="49" t="str">
        <f>IF('Рейтинговая таблица организаций'!Z507&lt;1,"Отсутствуют условия доступности для инвалидов",(IF('Рейтинговая таблица организаций'!Z507&lt;5,"Количество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8" s="63">
        <f>'Рейтинговая таблица организаций'!Z507</f>
        <v>0</v>
      </c>
      <c r="AC518" s="49">
        <f>IF('Рейтинговая таблица организаций'!Z507&lt;1,0,(IF('Рейтинговая таблица организаций'!Z507&lt;5,20,100)))</f>
        <v>0</v>
      </c>
      <c r="AD518" s="49" t="str">
        <f>IF('Рейтинговая таблица организаций'!AA507&lt;1,"Отсутствуют условия доступности, позволяющие инвалидам получать услуги наравне с другими",(IF('Рейтинговая таблица организаций'!AA507&lt;5,"Количество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8" s="49">
        <f>'Рейтинговая таблица организаций'!AA507</f>
        <v>0</v>
      </c>
      <c r="AF518" s="49">
        <f>IF('Рейтинговая таблица организаций'!AA507&lt;1,0,(IF('Рейтинговая таблица организаций'!AA507&lt;5,20,100)))</f>
        <v>0</v>
      </c>
      <c r="AG518" s="49" t="s">
        <v>269</v>
      </c>
      <c r="AH518" s="49">
        <f>'Рейтинговая таблица организаций'!AB507</f>
        <v>0</v>
      </c>
      <c r="AI518" s="49">
        <f>'Рейтинговая таблица организаций'!AC507</f>
        <v>0</v>
      </c>
      <c r="AJ518" s="49" t="s">
        <v>270</v>
      </c>
      <c r="AK518" s="49">
        <f>'Рейтинговая таблица организаций'!AH507</f>
        <v>0</v>
      </c>
      <c r="AL518" s="49">
        <f>'Рейтинговая таблица организаций'!AI507</f>
        <v>0</v>
      </c>
      <c r="AM518" s="49" t="s">
        <v>271</v>
      </c>
      <c r="AN518" s="49">
        <f>'Рейтинговая таблица организаций'!AJ507</f>
        <v>0</v>
      </c>
      <c r="AO518" s="49">
        <f>'Рейтинговая таблица организаций'!AK507</f>
        <v>0</v>
      </c>
      <c r="AP518" s="49" t="s">
        <v>272</v>
      </c>
      <c r="AQ518" s="49">
        <f>'Рейтинговая таблица организаций'!AL507</f>
        <v>0</v>
      </c>
      <c r="AR518" s="49">
        <f>'Рейтинговая таблица организаций'!AM507</f>
        <v>0</v>
      </c>
      <c r="AS518" s="49" t="s">
        <v>273</v>
      </c>
      <c r="AT518" s="49">
        <f>'Рейтинговая таблица организаций'!AR507</f>
        <v>0</v>
      </c>
      <c r="AU518" s="49">
        <f>'Рейтинговая таблица организаций'!AS507</f>
        <v>0</v>
      </c>
      <c r="AV518" s="49" t="s">
        <v>274</v>
      </c>
      <c r="AW518" s="49">
        <f>'Рейтинговая таблица организаций'!AT507</f>
        <v>0</v>
      </c>
      <c r="AX518" s="49">
        <f>'Рейтинговая таблица организаций'!AU507</f>
        <v>0</v>
      </c>
      <c r="AY518" s="49" t="s">
        <v>275</v>
      </c>
      <c r="AZ518" s="49">
        <f>'Рейтинговая таблица организаций'!AV507</f>
        <v>0</v>
      </c>
      <c r="BA518" s="49">
        <f>'Рейтинговая таблица организаций'!AW507</f>
        <v>0</v>
      </c>
    </row>
    <row r="519" spans="1:53" ht="15.75" x14ac:dyDescent="0.25">
      <c r="A519" s="110">
        <f>Лист1!A507</f>
        <v>0</v>
      </c>
      <c r="B519" s="46">
        <f>'для bus.gov.ru'!B508</f>
        <v>0</v>
      </c>
      <c r="C519" s="46">
        <f>'для bus.gov.ru'!C508</f>
        <v>0</v>
      </c>
      <c r="D519" s="46">
        <f>'для bus.gov.ru'!D508</f>
        <v>0</v>
      </c>
      <c r="E519" s="46">
        <f>'для bus.gov.ru'!E508</f>
        <v>0</v>
      </c>
      <c r="F519" s="47" t="s">
        <v>264</v>
      </c>
      <c r="G519" s="48">
        <f>'Рейтинговая таблица организаций'!D508</f>
        <v>0</v>
      </c>
      <c r="H519" s="48">
        <f>'Рейтинговая таблица организаций'!E508</f>
        <v>0</v>
      </c>
      <c r="I519" s="47" t="s">
        <v>265</v>
      </c>
      <c r="J519" s="48">
        <f>'Рейтинговая таблица организаций'!F508</f>
        <v>0</v>
      </c>
      <c r="K519" s="48">
        <f>'Рейтинговая таблица организаций'!G508</f>
        <v>0</v>
      </c>
      <c r="L519" s="49" t="str">
        <f>IF('Рейтинговая таблица организаций'!H508&lt;1,"Отсутствуют или не функционируют дистанционные способы взаимодействия",(IF('Рейтинговая таблица организаций'!H508&lt;4,"В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19" s="49">
        <f>'Рейтинговая таблица организаций'!H508</f>
        <v>0</v>
      </c>
      <c r="N519" s="49">
        <f>IF('Рейтинговая таблица организаций'!H508&lt;1,0,(IF('Рейтинговая таблица организаций'!H508&lt;4,30,100)))</f>
        <v>0</v>
      </c>
      <c r="O519" s="49" t="s">
        <v>266</v>
      </c>
      <c r="P519" s="49">
        <f>'Рейтинговая таблица организаций'!I508</f>
        <v>0</v>
      </c>
      <c r="Q519" s="49">
        <f>'Рейтинговая таблица организаций'!J508</f>
        <v>0</v>
      </c>
      <c r="R519" s="49" t="s">
        <v>267</v>
      </c>
      <c r="S519" s="49">
        <f>'Рейтинговая таблица организаций'!K508</f>
        <v>0</v>
      </c>
      <c r="T519" s="49">
        <f>'Рейтинговая таблица организаций'!L508</f>
        <v>0</v>
      </c>
      <c r="U519" s="49" t="str">
        <f>IF('Рейтинговая таблица организаций'!Q508&lt;1,"Отсутствуют комфортные условия",(IF('Рейтинговая таблица организаций'!Q508&lt;5,"Количество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19" s="49">
        <f>'Рейтинговая таблица организаций'!Q508</f>
        <v>0</v>
      </c>
      <c r="W519" s="49">
        <f>IF('Рейтинговая таблица организаций'!Q508&lt;1,0,(IF('Рейтинговая таблица организаций'!Q508&lt;4,20,100)))</f>
        <v>0</v>
      </c>
      <c r="X519" s="49" t="s">
        <v>268</v>
      </c>
      <c r="Y519" s="49">
        <f>'Рейтинговая таблица организаций'!T508</f>
        <v>0</v>
      </c>
      <c r="Z519" s="49">
        <f>'Рейтинговая таблица организаций'!U508</f>
        <v>0</v>
      </c>
      <c r="AA519" s="49" t="str">
        <f>IF('Рейтинговая таблица организаций'!Z508&lt;1,"Отсутствуют условия доступности для инвалидов",(IF('Рейтинговая таблица организаций'!Z508&lt;5,"Количество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19" s="63">
        <f>'Рейтинговая таблица организаций'!Z508</f>
        <v>0</v>
      </c>
      <c r="AC519" s="49">
        <f>IF('Рейтинговая таблица организаций'!Z508&lt;1,0,(IF('Рейтинговая таблица организаций'!Z508&lt;5,20,100)))</f>
        <v>0</v>
      </c>
      <c r="AD519" s="49" t="str">
        <f>IF('Рейтинговая таблица организаций'!AA508&lt;1,"Отсутствуют условия доступности, позволяющие инвалидам получать услуги наравне с другими",(IF('Рейтинговая таблица организаций'!AA508&lt;5,"Количество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19" s="49">
        <f>'Рейтинговая таблица организаций'!AA508</f>
        <v>0</v>
      </c>
      <c r="AF519" s="49">
        <f>IF('Рейтинговая таблица организаций'!AA508&lt;1,0,(IF('Рейтинговая таблица организаций'!AA508&lt;5,20,100)))</f>
        <v>0</v>
      </c>
      <c r="AG519" s="49" t="s">
        <v>269</v>
      </c>
      <c r="AH519" s="49">
        <f>'Рейтинговая таблица организаций'!AB508</f>
        <v>0</v>
      </c>
      <c r="AI519" s="49">
        <f>'Рейтинговая таблица организаций'!AC508</f>
        <v>0</v>
      </c>
      <c r="AJ519" s="49" t="s">
        <v>270</v>
      </c>
      <c r="AK519" s="49">
        <f>'Рейтинговая таблица организаций'!AH508</f>
        <v>0</v>
      </c>
      <c r="AL519" s="49">
        <f>'Рейтинговая таблица организаций'!AI508</f>
        <v>0</v>
      </c>
      <c r="AM519" s="49" t="s">
        <v>271</v>
      </c>
      <c r="AN519" s="49">
        <f>'Рейтинговая таблица организаций'!AJ508</f>
        <v>0</v>
      </c>
      <c r="AO519" s="49">
        <f>'Рейтинговая таблица организаций'!AK508</f>
        <v>0</v>
      </c>
      <c r="AP519" s="49" t="s">
        <v>272</v>
      </c>
      <c r="AQ519" s="49">
        <f>'Рейтинговая таблица организаций'!AL508</f>
        <v>0</v>
      </c>
      <c r="AR519" s="49">
        <f>'Рейтинговая таблица организаций'!AM508</f>
        <v>0</v>
      </c>
      <c r="AS519" s="49" t="s">
        <v>273</v>
      </c>
      <c r="AT519" s="49">
        <f>'Рейтинговая таблица организаций'!AR508</f>
        <v>0</v>
      </c>
      <c r="AU519" s="49">
        <f>'Рейтинговая таблица организаций'!AS508</f>
        <v>0</v>
      </c>
      <c r="AV519" s="49" t="s">
        <v>274</v>
      </c>
      <c r="AW519" s="49">
        <f>'Рейтинговая таблица организаций'!AT508</f>
        <v>0</v>
      </c>
      <c r="AX519" s="49">
        <f>'Рейтинговая таблица организаций'!AU508</f>
        <v>0</v>
      </c>
      <c r="AY519" s="49" t="s">
        <v>275</v>
      </c>
      <c r="AZ519" s="49">
        <f>'Рейтинговая таблица организаций'!AV508</f>
        <v>0</v>
      </c>
      <c r="BA519" s="49">
        <f>'Рейтинговая таблица организаций'!AW508</f>
        <v>0</v>
      </c>
    </row>
    <row r="520" spans="1:53" ht="15.75" x14ac:dyDescent="0.25">
      <c r="A520" s="110">
        <f>Лист1!A508</f>
        <v>0</v>
      </c>
      <c r="B520" s="46">
        <f>'для bus.gov.ru'!B509</f>
        <v>0</v>
      </c>
      <c r="C520" s="46">
        <f>'для bus.gov.ru'!C509</f>
        <v>0</v>
      </c>
      <c r="D520" s="46">
        <f>'для bus.gov.ru'!D509</f>
        <v>0</v>
      </c>
      <c r="E520" s="46">
        <f>'для bus.gov.ru'!E509</f>
        <v>0</v>
      </c>
      <c r="F520" s="47" t="s">
        <v>264</v>
      </c>
      <c r="G520" s="48">
        <f>'Рейтинговая таблица организаций'!D509</f>
        <v>0</v>
      </c>
      <c r="H520" s="48">
        <f>'Рейтинговая таблица организаций'!E509</f>
        <v>0</v>
      </c>
      <c r="I520" s="47" t="s">
        <v>265</v>
      </c>
      <c r="J520" s="48">
        <f>'Рейтинговая таблица организаций'!F509</f>
        <v>0</v>
      </c>
      <c r="K520" s="48">
        <f>'Рейтинговая таблица организаций'!G509</f>
        <v>0</v>
      </c>
      <c r="L520" s="49" t="str">
        <f>IF('Рейтинговая таблица организаций'!H509&lt;1,"Отсутствуют или не функционируют дистанционные способы взаимодействия",(IF('Рейтинговая таблица организаций'!H509&lt;4,"В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0" s="49">
        <f>'Рейтинговая таблица организаций'!H509</f>
        <v>0</v>
      </c>
      <c r="N520" s="49">
        <f>IF('Рейтинговая таблица организаций'!H509&lt;1,0,(IF('Рейтинговая таблица организаций'!H509&lt;4,30,100)))</f>
        <v>0</v>
      </c>
      <c r="O520" s="49" t="s">
        <v>266</v>
      </c>
      <c r="P520" s="49">
        <f>'Рейтинговая таблица организаций'!I509</f>
        <v>0</v>
      </c>
      <c r="Q520" s="49">
        <f>'Рейтинговая таблица организаций'!J509</f>
        <v>0</v>
      </c>
      <c r="R520" s="49" t="s">
        <v>267</v>
      </c>
      <c r="S520" s="49">
        <f>'Рейтинговая таблица организаций'!K509</f>
        <v>0</v>
      </c>
      <c r="T520" s="49">
        <f>'Рейтинговая таблица организаций'!L509</f>
        <v>0</v>
      </c>
      <c r="U520" s="49" t="str">
        <f>IF('Рейтинговая таблица организаций'!Q509&lt;1,"Отсутствуют комфортные условия",(IF('Рейтинговая таблица организаций'!Q509&lt;5,"Количество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0" s="49">
        <f>'Рейтинговая таблица организаций'!Q509</f>
        <v>0</v>
      </c>
      <c r="W520" s="49">
        <f>IF('Рейтинговая таблица организаций'!Q509&lt;1,0,(IF('Рейтинговая таблица организаций'!Q509&lt;4,20,100)))</f>
        <v>0</v>
      </c>
      <c r="X520" s="49" t="s">
        <v>268</v>
      </c>
      <c r="Y520" s="49">
        <f>'Рейтинговая таблица организаций'!T509</f>
        <v>0</v>
      </c>
      <c r="Z520" s="49">
        <f>'Рейтинговая таблица организаций'!U509</f>
        <v>0</v>
      </c>
      <c r="AA520" s="49" t="str">
        <f>IF('Рейтинговая таблица организаций'!Z509&lt;1,"Отсутствуют условия доступности для инвалидов",(IF('Рейтинговая таблица организаций'!Z509&lt;5,"Количество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0" s="63">
        <f>'Рейтинговая таблица организаций'!Z509</f>
        <v>0</v>
      </c>
      <c r="AC520" s="49">
        <f>IF('Рейтинговая таблица организаций'!Z509&lt;1,0,(IF('Рейтинговая таблица организаций'!Z509&lt;5,20,100)))</f>
        <v>0</v>
      </c>
      <c r="AD520" s="49" t="str">
        <f>IF('Рейтинговая таблица организаций'!AA509&lt;1,"Отсутствуют условия доступности, позволяющие инвалидам получать услуги наравне с другими",(IF('Рейтинговая таблица организаций'!AA509&lt;5,"Количество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0" s="49">
        <f>'Рейтинговая таблица организаций'!AA509</f>
        <v>0</v>
      </c>
      <c r="AF520" s="49">
        <f>IF('Рейтинговая таблица организаций'!AA509&lt;1,0,(IF('Рейтинговая таблица организаций'!AA509&lt;5,20,100)))</f>
        <v>0</v>
      </c>
      <c r="AG520" s="49" t="s">
        <v>269</v>
      </c>
      <c r="AH520" s="49">
        <f>'Рейтинговая таблица организаций'!AB509</f>
        <v>0</v>
      </c>
      <c r="AI520" s="49">
        <f>'Рейтинговая таблица организаций'!AC509</f>
        <v>0</v>
      </c>
      <c r="AJ520" s="49" t="s">
        <v>270</v>
      </c>
      <c r="AK520" s="49">
        <f>'Рейтинговая таблица организаций'!AH509</f>
        <v>0</v>
      </c>
      <c r="AL520" s="49">
        <f>'Рейтинговая таблица организаций'!AI509</f>
        <v>0</v>
      </c>
      <c r="AM520" s="49" t="s">
        <v>271</v>
      </c>
      <c r="AN520" s="49">
        <f>'Рейтинговая таблица организаций'!AJ509</f>
        <v>0</v>
      </c>
      <c r="AO520" s="49">
        <f>'Рейтинговая таблица организаций'!AK509</f>
        <v>0</v>
      </c>
      <c r="AP520" s="49" t="s">
        <v>272</v>
      </c>
      <c r="AQ520" s="49">
        <f>'Рейтинговая таблица организаций'!AL509</f>
        <v>0</v>
      </c>
      <c r="AR520" s="49">
        <f>'Рейтинговая таблица организаций'!AM509</f>
        <v>0</v>
      </c>
      <c r="AS520" s="49" t="s">
        <v>273</v>
      </c>
      <c r="AT520" s="49">
        <f>'Рейтинговая таблица организаций'!AR509</f>
        <v>0</v>
      </c>
      <c r="AU520" s="49">
        <f>'Рейтинговая таблица организаций'!AS509</f>
        <v>0</v>
      </c>
      <c r="AV520" s="49" t="s">
        <v>274</v>
      </c>
      <c r="AW520" s="49">
        <f>'Рейтинговая таблица организаций'!AT509</f>
        <v>0</v>
      </c>
      <c r="AX520" s="49">
        <f>'Рейтинговая таблица организаций'!AU509</f>
        <v>0</v>
      </c>
      <c r="AY520" s="49" t="s">
        <v>275</v>
      </c>
      <c r="AZ520" s="49">
        <f>'Рейтинговая таблица организаций'!AV509</f>
        <v>0</v>
      </c>
      <c r="BA520" s="49">
        <f>'Рейтинговая таблица организаций'!AW509</f>
        <v>0</v>
      </c>
    </row>
    <row r="521" spans="1:53" ht="15.75" x14ac:dyDescent="0.25">
      <c r="A521" s="110">
        <f>Лист1!A509</f>
        <v>0</v>
      </c>
      <c r="B521" s="46">
        <f>'для bus.gov.ru'!B510</f>
        <v>0</v>
      </c>
      <c r="C521" s="46">
        <f>'для bus.gov.ru'!C510</f>
        <v>0</v>
      </c>
      <c r="D521" s="46">
        <f>'для bus.gov.ru'!D510</f>
        <v>0</v>
      </c>
      <c r="E521" s="46">
        <f>'для bus.gov.ru'!E510</f>
        <v>0</v>
      </c>
      <c r="F521" s="47" t="s">
        <v>264</v>
      </c>
      <c r="G521" s="48">
        <f>'Рейтинговая таблица организаций'!D510</f>
        <v>0</v>
      </c>
      <c r="H521" s="48">
        <f>'Рейтинговая таблица организаций'!E510</f>
        <v>0</v>
      </c>
      <c r="I521" s="47" t="s">
        <v>265</v>
      </c>
      <c r="J521" s="48">
        <f>'Рейтинговая таблица организаций'!F510</f>
        <v>0</v>
      </c>
      <c r="K521" s="48">
        <f>'Рейтинговая таблица организаций'!G510</f>
        <v>0</v>
      </c>
      <c r="L521" s="49" t="str">
        <f>IF('Рейтинговая таблица организаций'!H510&lt;1,"Отсутствуют или не функционируют дистанционные способы взаимодействия",(IF('Рейтинговая таблица организаций'!H510&lt;4,"В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1" s="49">
        <f>'Рейтинговая таблица организаций'!H510</f>
        <v>0</v>
      </c>
      <c r="N521" s="49">
        <f>IF('Рейтинговая таблица организаций'!H510&lt;1,0,(IF('Рейтинговая таблица организаций'!H510&lt;4,30,100)))</f>
        <v>0</v>
      </c>
      <c r="O521" s="49" t="s">
        <v>266</v>
      </c>
      <c r="P521" s="49">
        <f>'Рейтинговая таблица организаций'!I510</f>
        <v>0</v>
      </c>
      <c r="Q521" s="49">
        <f>'Рейтинговая таблица организаций'!J510</f>
        <v>0</v>
      </c>
      <c r="R521" s="49" t="s">
        <v>267</v>
      </c>
      <c r="S521" s="49">
        <f>'Рейтинговая таблица организаций'!K510</f>
        <v>0</v>
      </c>
      <c r="T521" s="49">
        <f>'Рейтинговая таблица организаций'!L510</f>
        <v>0</v>
      </c>
      <c r="U521" s="49" t="str">
        <f>IF('Рейтинговая таблица организаций'!Q510&lt;1,"Отсутствуют комфортные условия",(IF('Рейтинговая таблица организаций'!Q510&lt;5,"Количество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1" s="49">
        <f>'Рейтинговая таблица организаций'!Q510</f>
        <v>0</v>
      </c>
      <c r="W521" s="49">
        <f>IF('Рейтинговая таблица организаций'!Q510&lt;1,0,(IF('Рейтинговая таблица организаций'!Q510&lt;4,20,100)))</f>
        <v>0</v>
      </c>
      <c r="X521" s="49" t="s">
        <v>268</v>
      </c>
      <c r="Y521" s="49">
        <f>'Рейтинговая таблица организаций'!T510</f>
        <v>0</v>
      </c>
      <c r="Z521" s="49">
        <f>'Рейтинговая таблица организаций'!U510</f>
        <v>0</v>
      </c>
      <c r="AA521" s="49" t="str">
        <f>IF('Рейтинговая таблица организаций'!Z510&lt;1,"Отсутствуют условия доступности для инвалидов",(IF('Рейтинговая таблица организаций'!Z510&lt;5,"Количество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1" s="63">
        <f>'Рейтинговая таблица организаций'!Z510</f>
        <v>0</v>
      </c>
      <c r="AC521" s="49">
        <f>IF('Рейтинговая таблица организаций'!Z510&lt;1,0,(IF('Рейтинговая таблица организаций'!Z510&lt;5,20,100)))</f>
        <v>0</v>
      </c>
      <c r="AD521" s="49" t="str">
        <f>IF('Рейтинговая таблица организаций'!AA510&lt;1,"Отсутствуют условия доступности, позволяющие инвалидам получать услуги наравне с другими",(IF('Рейтинговая таблица организаций'!AA510&lt;5,"Количество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1" s="49">
        <f>'Рейтинговая таблица организаций'!AA510</f>
        <v>0</v>
      </c>
      <c r="AF521" s="49">
        <f>IF('Рейтинговая таблица организаций'!AA510&lt;1,0,(IF('Рейтинговая таблица организаций'!AA510&lt;5,20,100)))</f>
        <v>0</v>
      </c>
      <c r="AG521" s="49" t="s">
        <v>269</v>
      </c>
      <c r="AH521" s="49">
        <f>'Рейтинговая таблица организаций'!AB510</f>
        <v>0</v>
      </c>
      <c r="AI521" s="49">
        <f>'Рейтинговая таблица организаций'!AC510</f>
        <v>0</v>
      </c>
      <c r="AJ521" s="49" t="s">
        <v>270</v>
      </c>
      <c r="AK521" s="49">
        <f>'Рейтинговая таблица организаций'!AH510</f>
        <v>0</v>
      </c>
      <c r="AL521" s="49">
        <f>'Рейтинговая таблица организаций'!AI510</f>
        <v>0</v>
      </c>
      <c r="AM521" s="49" t="s">
        <v>271</v>
      </c>
      <c r="AN521" s="49">
        <f>'Рейтинговая таблица организаций'!AJ510</f>
        <v>0</v>
      </c>
      <c r="AO521" s="49">
        <f>'Рейтинговая таблица организаций'!AK510</f>
        <v>0</v>
      </c>
      <c r="AP521" s="49" t="s">
        <v>272</v>
      </c>
      <c r="AQ521" s="49">
        <f>'Рейтинговая таблица организаций'!AL510</f>
        <v>0</v>
      </c>
      <c r="AR521" s="49">
        <f>'Рейтинговая таблица организаций'!AM510</f>
        <v>0</v>
      </c>
      <c r="AS521" s="49" t="s">
        <v>273</v>
      </c>
      <c r="AT521" s="49">
        <f>'Рейтинговая таблица организаций'!AR510</f>
        <v>0</v>
      </c>
      <c r="AU521" s="49">
        <f>'Рейтинговая таблица организаций'!AS510</f>
        <v>0</v>
      </c>
      <c r="AV521" s="49" t="s">
        <v>274</v>
      </c>
      <c r="AW521" s="49">
        <f>'Рейтинговая таблица организаций'!AT510</f>
        <v>0</v>
      </c>
      <c r="AX521" s="49">
        <f>'Рейтинговая таблица организаций'!AU510</f>
        <v>0</v>
      </c>
      <c r="AY521" s="49" t="s">
        <v>275</v>
      </c>
      <c r="AZ521" s="49">
        <f>'Рейтинговая таблица организаций'!AV510</f>
        <v>0</v>
      </c>
      <c r="BA521" s="49">
        <f>'Рейтинговая таблица организаций'!AW510</f>
        <v>0</v>
      </c>
    </row>
    <row r="522" spans="1:53" ht="15.75" x14ac:dyDescent="0.25">
      <c r="A522" s="110">
        <f>Лист1!A510</f>
        <v>0</v>
      </c>
      <c r="B522" s="46">
        <f>'для bus.gov.ru'!B511</f>
        <v>0</v>
      </c>
      <c r="C522" s="46">
        <f>'для bus.gov.ru'!C511</f>
        <v>0</v>
      </c>
      <c r="D522" s="46">
        <f>'для bus.gov.ru'!D511</f>
        <v>0</v>
      </c>
      <c r="E522" s="46">
        <f>'для bus.gov.ru'!E511</f>
        <v>0</v>
      </c>
      <c r="F522" s="47" t="s">
        <v>264</v>
      </c>
      <c r="G522" s="48">
        <f>'Рейтинговая таблица организаций'!D511</f>
        <v>0</v>
      </c>
      <c r="H522" s="48">
        <f>'Рейтинговая таблица организаций'!E511</f>
        <v>0</v>
      </c>
      <c r="I522" s="47" t="s">
        <v>265</v>
      </c>
      <c r="J522" s="48">
        <f>'Рейтинговая таблица организаций'!F511</f>
        <v>0</v>
      </c>
      <c r="K522" s="48">
        <f>'Рейтинговая таблица организаций'!G511</f>
        <v>0</v>
      </c>
      <c r="L522" s="49" t="str">
        <f>IF('Рейтинговая таблица организаций'!H511&lt;1,"Отсутствуют или не функционируют дистанционные способы взаимодействия",(IF('Рейтинговая таблица организаций'!H511&lt;4,"В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2" s="49">
        <f>'Рейтинговая таблица организаций'!H511</f>
        <v>0</v>
      </c>
      <c r="N522" s="49">
        <f>IF('Рейтинговая таблица организаций'!H511&lt;1,0,(IF('Рейтинговая таблица организаций'!H511&lt;4,30,100)))</f>
        <v>0</v>
      </c>
      <c r="O522" s="49" t="s">
        <v>266</v>
      </c>
      <c r="P522" s="49">
        <f>'Рейтинговая таблица организаций'!I511</f>
        <v>0</v>
      </c>
      <c r="Q522" s="49">
        <f>'Рейтинговая таблица организаций'!J511</f>
        <v>0</v>
      </c>
      <c r="R522" s="49" t="s">
        <v>267</v>
      </c>
      <c r="S522" s="49">
        <f>'Рейтинговая таблица организаций'!K511</f>
        <v>0</v>
      </c>
      <c r="T522" s="49">
        <f>'Рейтинговая таблица организаций'!L511</f>
        <v>0</v>
      </c>
      <c r="U522" s="49" t="str">
        <f>IF('Рейтинговая таблица организаций'!Q511&lt;1,"Отсутствуют комфортные условия",(IF('Рейтинговая таблица организаций'!Q511&lt;5,"Количество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2" s="49">
        <f>'Рейтинговая таблица организаций'!Q511</f>
        <v>0</v>
      </c>
      <c r="W522" s="49">
        <f>IF('Рейтинговая таблица организаций'!Q511&lt;1,0,(IF('Рейтинговая таблица организаций'!Q511&lt;4,20,100)))</f>
        <v>0</v>
      </c>
      <c r="X522" s="49" t="s">
        <v>268</v>
      </c>
      <c r="Y522" s="49">
        <f>'Рейтинговая таблица организаций'!T511</f>
        <v>0</v>
      </c>
      <c r="Z522" s="49">
        <f>'Рейтинговая таблица организаций'!U511</f>
        <v>0</v>
      </c>
      <c r="AA522" s="49" t="str">
        <f>IF('Рейтинговая таблица организаций'!Z511&lt;1,"Отсутствуют условия доступности для инвалидов",(IF('Рейтинговая таблица организаций'!Z511&lt;5,"Количество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2" s="63">
        <f>'Рейтинговая таблица организаций'!Z511</f>
        <v>0</v>
      </c>
      <c r="AC522" s="49">
        <f>IF('Рейтинговая таблица организаций'!Z511&lt;1,0,(IF('Рейтинговая таблица организаций'!Z511&lt;5,20,100)))</f>
        <v>0</v>
      </c>
      <c r="AD522" s="49" t="str">
        <f>IF('Рейтинговая таблица организаций'!AA511&lt;1,"Отсутствуют условия доступности, позволяющие инвалидам получать услуги наравне с другими",(IF('Рейтинговая таблица организаций'!AA511&lt;5,"Количество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2" s="49">
        <f>'Рейтинговая таблица организаций'!AA511</f>
        <v>0</v>
      </c>
      <c r="AF522" s="49">
        <f>IF('Рейтинговая таблица организаций'!AA511&lt;1,0,(IF('Рейтинговая таблица организаций'!AA511&lt;5,20,100)))</f>
        <v>0</v>
      </c>
      <c r="AG522" s="49" t="s">
        <v>269</v>
      </c>
      <c r="AH522" s="49">
        <f>'Рейтинговая таблица организаций'!AB511</f>
        <v>0</v>
      </c>
      <c r="AI522" s="49">
        <f>'Рейтинговая таблица организаций'!AC511</f>
        <v>0</v>
      </c>
      <c r="AJ522" s="49" t="s">
        <v>270</v>
      </c>
      <c r="AK522" s="49">
        <f>'Рейтинговая таблица организаций'!AH511</f>
        <v>0</v>
      </c>
      <c r="AL522" s="49">
        <f>'Рейтинговая таблица организаций'!AI511</f>
        <v>0</v>
      </c>
      <c r="AM522" s="49" t="s">
        <v>271</v>
      </c>
      <c r="AN522" s="49">
        <f>'Рейтинговая таблица организаций'!AJ511</f>
        <v>0</v>
      </c>
      <c r="AO522" s="49">
        <f>'Рейтинговая таблица организаций'!AK511</f>
        <v>0</v>
      </c>
      <c r="AP522" s="49" t="s">
        <v>272</v>
      </c>
      <c r="AQ522" s="49">
        <f>'Рейтинговая таблица организаций'!AL511</f>
        <v>0</v>
      </c>
      <c r="AR522" s="49">
        <f>'Рейтинговая таблица организаций'!AM511</f>
        <v>0</v>
      </c>
      <c r="AS522" s="49" t="s">
        <v>273</v>
      </c>
      <c r="AT522" s="49">
        <f>'Рейтинговая таблица организаций'!AR511</f>
        <v>0</v>
      </c>
      <c r="AU522" s="49">
        <f>'Рейтинговая таблица организаций'!AS511</f>
        <v>0</v>
      </c>
      <c r="AV522" s="49" t="s">
        <v>274</v>
      </c>
      <c r="AW522" s="49">
        <f>'Рейтинговая таблица организаций'!AT511</f>
        <v>0</v>
      </c>
      <c r="AX522" s="49">
        <f>'Рейтинговая таблица организаций'!AU511</f>
        <v>0</v>
      </c>
      <c r="AY522" s="49" t="s">
        <v>275</v>
      </c>
      <c r="AZ522" s="49">
        <f>'Рейтинговая таблица организаций'!AV511</f>
        <v>0</v>
      </c>
      <c r="BA522" s="49">
        <f>'Рейтинговая таблица организаций'!AW511</f>
        <v>0</v>
      </c>
    </row>
    <row r="523" spans="1:53" ht="15.75" x14ac:dyDescent="0.25">
      <c r="A523" s="110">
        <f>Лист1!A511</f>
        <v>0</v>
      </c>
      <c r="B523" s="46">
        <f>'для bus.gov.ru'!B512</f>
        <v>0</v>
      </c>
      <c r="C523" s="46">
        <f>'для bus.gov.ru'!C512</f>
        <v>0</v>
      </c>
      <c r="D523" s="46">
        <f>'для bus.gov.ru'!D512</f>
        <v>0</v>
      </c>
      <c r="E523" s="46">
        <f>'для bus.gov.ru'!E512</f>
        <v>0</v>
      </c>
      <c r="F523" s="47" t="s">
        <v>264</v>
      </c>
      <c r="G523" s="48">
        <f>'Рейтинговая таблица организаций'!D512</f>
        <v>0</v>
      </c>
      <c r="H523" s="48">
        <f>'Рейтинговая таблица организаций'!E512</f>
        <v>0</v>
      </c>
      <c r="I523" s="47" t="s">
        <v>265</v>
      </c>
      <c r="J523" s="48">
        <f>'Рейтинговая таблица организаций'!F512</f>
        <v>0</v>
      </c>
      <c r="K523" s="48">
        <f>'Рейтинговая таблица организаций'!G512</f>
        <v>0</v>
      </c>
      <c r="L523" s="49" t="str">
        <f>IF('Рейтинговая таблица организаций'!H512&lt;1,"Отсутствуют или не функционируют дистанционные способы взаимодействия",(IF('Рейтинговая таблица организаций'!H512&lt;4,"В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3" s="49">
        <f>'Рейтинговая таблица организаций'!H512</f>
        <v>0</v>
      </c>
      <c r="N523" s="49">
        <f>IF('Рейтинговая таблица организаций'!H512&lt;1,0,(IF('Рейтинговая таблица организаций'!H512&lt;4,30,100)))</f>
        <v>0</v>
      </c>
      <c r="O523" s="49" t="s">
        <v>266</v>
      </c>
      <c r="P523" s="49">
        <f>'Рейтинговая таблица организаций'!I512</f>
        <v>0</v>
      </c>
      <c r="Q523" s="49">
        <f>'Рейтинговая таблица организаций'!J512</f>
        <v>0</v>
      </c>
      <c r="R523" s="49" t="s">
        <v>267</v>
      </c>
      <c r="S523" s="49">
        <f>'Рейтинговая таблица организаций'!K512</f>
        <v>0</v>
      </c>
      <c r="T523" s="49">
        <f>'Рейтинговая таблица организаций'!L512</f>
        <v>0</v>
      </c>
      <c r="U523" s="49" t="str">
        <f>IF('Рейтинговая таблица организаций'!Q512&lt;1,"Отсутствуют комфортные условия",(IF('Рейтинговая таблица организаций'!Q512&lt;5,"Количество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3" s="49">
        <f>'Рейтинговая таблица организаций'!Q512</f>
        <v>0</v>
      </c>
      <c r="W523" s="49">
        <f>IF('Рейтинговая таблица организаций'!Q512&lt;1,0,(IF('Рейтинговая таблица организаций'!Q512&lt;4,20,100)))</f>
        <v>0</v>
      </c>
      <c r="X523" s="49" t="s">
        <v>268</v>
      </c>
      <c r="Y523" s="49">
        <f>'Рейтинговая таблица организаций'!T512</f>
        <v>0</v>
      </c>
      <c r="Z523" s="49">
        <f>'Рейтинговая таблица организаций'!U512</f>
        <v>0</v>
      </c>
      <c r="AA523" s="49" t="str">
        <f>IF('Рейтинговая таблица организаций'!Z512&lt;1,"Отсутствуют условия доступности для инвалидов",(IF('Рейтинговая таблица организаций'!Z512&lt;5,"Количество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3" s="63">
        <f>'Рейтинговая таблица организаций'!Z512</f>
        <v>0</v>
      </c>
      <c r="AC523" s="49">
        <f>IF('Рейтинговая таблица организаций'!Z512&lt;1,0,(IF('Рейтинговая таблица организаций'!Z512&lt;5,20,100)))</f>
        <v>0</v>
      </c>
      <c r="AD523" s="49" t="str">
        <f>IF('Рейтинговая таблица организаций'!AA512&lt;1,"Отсутствуют условия доступности, позволяющие инвалидам получать услуги наравне с другими",(IF('Рейтинговая таблица организаций'!AA512&lt;5,"Количество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3" s="49">
        <f>'Рейтинговая таблица организаций'!AA512</f>
        <v>0</v>
      </c>
      <c r="AF523" s="49">
        <f>IF('Рейтинговая таблица организаций'!AA512&lt;1,0,(IF('Рейтинговая таблица организаций'!AA512&lt;5,20,100)))</f>
        <v>0</v>
      </c>
      <c r="AG523" s="49" t="s">
        <v>269</v>
      </c>
      <c r="AH523" s="49">
        <f>'Рейтинговая таблица организаций'!AB512</f>
        <v>0</v>
      </c>
      <c r="AI523" s="49">
        <f>'Рейтинговая таблица организаций'!AC512</f>
        <v>0</v>
      </c>
      <c r="AJ523" s="49" t="s">
        <v>270</v>
      </c>
      <c r="AK523" s="49">
        <f>'Рейтинговая таблица организаций'!AH512</f>
        <v>0</v>
      </c>
      <c r="AL523" s="49">
        <f>'Рейтинговая таблица организаций'!AI512</f>
        <v>0</v>
      </c>
      <c r="AM523" s="49" t="s">
        <v>271</v>
      </c>
      <c r="AN523" s="49">
        <f>'Рейтинговая таблица организаций'!AJ512</f>
        <v>0</v>
      </c>
      <c r="AO523" s="49">
        <f>'Рейтинговая таблица организаций'!AK512</f>
        <v>0</v>
      </c>
      <c r="AP523" s="49" t="s">
        <v>272</v>
      </c>
      <c r="AQ523" s="49">
        <f>'Рейтинговая таблица организаций'!AL512</f>
        <v>0</v>
      </c>
      <c r="AR523" s="49">
        <f>'Рейтинговая таблица организаций'!AM512</f>
        <v>0</v>
      </c>
      <c r="AS523" s="49" t="s">
        <v>273</v>
      </c>
      <c r="AT523" s="49">
        <f>'Рейтинговая таблица организаций'!AR512</f>
        <v>0</v>
      </c>
      <c r="AU523" s="49">
        <f>'Рейтинговая таблица организаций'!AS512</f>
        <v>0</v>
      </c>
      <c r="AV523" s="49" t="s">
        <v>274</v>
      </c>
      <c r="AW523" s="49">
        <f>'Рейтинговая таблица организаций'!AT512</f>
        <v>0</v>
      </c>
      <c r="AX523" s="49">
        <f>'Рейтинговая таблица организаций'!AU512</f>
        <v>0</v>
      </c>
      <c r="AY523" s="49" t="s">
        <v>275</v>
      </c>
      <c r="AZ523" s="49">
        <f>'Рейтинговая таблица организаций'!AV512</f>
        <v>0</v>
      </c>
      <c r="BA523" s="49">
        <f>'Рейтинговая таблица организаций'!AW512</f>
        <v>0</v>
      </c>
    </row>
    <row r="524" spans="1:53" ht="15.75" x14ac:dyDescent="0.25">
      <c r="A524" s="110">
        <f>Лист1!A512</f>
        <v>0</v>
      </c>
      <c r="B524" s="46">
        <f>'для bus.gov.ru'!B513</f>
        <v>0</v>
      </c>
      <c r="C524" s="46">
        <f>'для bus.gov.ru'!C513</f>
        <v>0</v>
      </c>
      <c r="D524" s="46">
        <f>'для bus.gov.ru'!D513</f>
        <v>0</v>
      </c>
      <c r="E524" s="46">
        <f>'для bus.gov.ru'!E513</f>
        <v>0</v>
      </c>
      <c r="F524" s="47" t="s">
        <v>264</v>
      </c>
      <c r="G524" s="48">
        <f>'Рейтинговая таблица организаций'!D513</f>
        <v>0</v>
      </c>
      <c r="H524" s="48">
        <f>'Рейтинговая таблица организаций'!E513</f>
        <v>0</v>
      </c>
      <c r="I524" s="47" t="s">
        <v>265</v>
      </c>
      <c r="J524" s="48">
        <f>'Рейтинговая таблица организаций'!F513</f>
        <v>0</v>
      </c>
      <c r="K524" s="48">
        <f>'Рейтинговая таблица организаций'!G513</f>
        <v>0</v>
      </c>
      <c r="L524" s="49" t="str">
        <f>IF('Рейтинговая таблица организаций'!H513&lt;1,"Отсутствуют или не функционируют дистанционные способы взаимодействия",(IF('Рейтинговая таблица организаций'!H513&lt;4,"В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4" s="49">
        <f>'Рейтинговая таблица организаций'!H513</f>
        <v>0</v>
      </c>
      <c r="N524" s="49">
        <f>IF('Рейтинговая таблица организаций'!H513&lt;1,0,(IF('Рейтинговая таблица организаций'!H513&lt;4,30,100)))</f>
        <v>0</v>
      </c>
      <c r="O524" s="49" t="s">
        <v>266</v>
      </c>
      <c r="P524" s="49">
        <f>'Рейтинговая таблица организаций'!I513</f>
        <v>0</v>
      </c>
      <c r="Q524" s="49">
        <f>'Рейтинговая таблица организаций'!J513</f>
        <v>0</v>
      </c>
      <c r="R524" s="49" t="s">
        <v>267</v>
      </c>
      <c r="S524" s="49">
        <f>'Рейтинговая таблица организаций'!K513</f>
        <v>0</v>
      </c>
      <c r="T524" s="49">
        <f>'Рейтинговая таблица организаций'!L513</f>
        <v>0</v>
      </c>
      <c r="U524" s="49" t="str">
        <f>IF('Рейтинговая таблица организаций'!Q513&lt;1,"Отсутствуют комфортные условия",(IF('Рейтинговая таблица организаций'!Q513&lt;5,"Количество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4" s="49">
        <f>'Рейтинговая таблица организаций'!Q513</f>
        <v>0</v>
      </c>
      <c r="W524" s="49">
        <f>IF('Рейтинговая таблица организаций'!Q513&lt;1,0,(IF('Рейтинговая таблица организаций'!Q513&lt;4,20,100)))</f>
        <v>0</v>
      </c>
      <c r="X524" s="49" t="s">
        <v>268</v>
      </c>
      <c r="Y524" s="49">
        <f>'Рейтинговая таблица организаций'!T513</f>
        <v>0</v>
      </c>
      <c r="Z524" s="49">
        <f>'Рейтинговая таблица организаций'!U513</f>
        <v>0</v>
      </c>
      <c r="AA524" s="49" t="str">
        <f>IF('Рейтинговая таблица организаций'!Z513&lt;1,"Отсутствуют условия доступности для инвалидов",(IF('Рейтинговая таблица организаций'!Z513&lt;5,"Количество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4" s="63">
        <f>'Рейтинговая таблица организаций'!Z513</f>
        <v>0</v>
      </c>
      <c r="AC524" s="49">
        <f>IF('Рейтинговая таблица организаций'!Z513&lt;1,0,(IF('Рейтинговая таблица организаций'!Z513&lt;5,20,100)))</f>
        <v>0</v>
      </c>
      <c r="AD524" s="49" t="str">
        <f>IF('Рейтинговая таблица организаций'!AA513&lt;1,"Отсутствуют условия доступности, позволяющие инвалидам получать услуги наравне с другими",(IF('Рейтинговая таблица организаций'!AA513&lt;5,"Количество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4" s="49">
        <f>'Рейтинговая таблица организаций'!AA513</f>
        <v>0</v>
      </c>
      <c r="AF524" s="49">
        <f>IF('Рейтинговая таблица организаций'!AA513&lt;1,0,(IF('Рейтинговая таблица организаций'!AA513&lt;5,20,100)))</f>
        <v>0</v>
      </c>
      <c r="AG524" s="49" t="s">
        <v>269</v>
      </c>
      <c r="AH524" s="49">
        <f>'Рейтинговая таблица организаций'!AB513</f>
        <v>0</v>
      </c>
      <c r="AI524" s="49">
        <f>'Рейтинговая таблица организаций'!AC513</f>
        <v>0</v>
      </c>
      <c r="AJ524" s="49" t="s">
        <v>270</v>
      </c>
      <c r="AK524" s="49">
        <f>'Рейтинговая таблица организаций'!AH513</f>
        <v>0</v>
      </c>
      <c r="AL524" s="49">
        <f>'Рейтинговая таблица организаций'!AI513</f>
        <v>0</v>
      </c>
      <c r="AM524" s="49" t="s">
        <v>271</v>
      </c>
      <c r="AN524" s="49">
        <f>'Рейтинговая таблица организаций'!AJ513</f>
        <v>0</v>
      </c>
      <c r="AO524" s="49">
        <f>'Рейтинговая таблица организаций'!AK513</f>
        <v>0</v>
      </c>
      <c r="AP524" s="49" t="s">
        <v>272</v>
      </c>
      <c r="AQ524" s="49">
        <f>'Рейтинговая таблица организаций'!AL513</f>
        <v>0</v>
      </c>
      <c r="AR524" s="49">
        <f>'Рейтинговая таблица организаций'!AM513</f>
        <v>0</v>
      </c>
      <c r="AS524" s="49" t="s">
        <v>273</v>
      </c>
      <c r="AT524" s="49">
        <f>'Рейтинговая таблица организаций'!AR513</f>
        <v>0</v>
      </c>
      <c r="AU524" s="49">
        <f>'Рейтинговая таблица организаций'!AS513</f>
        <v>0</v>
      </c>
      <c r="AV524" s="49" t="s">
        <v>274</v>
      </c>
      <c r="AW524" s="49">
        <f>'Рейтинговая таблица организаций'!AT513</f>
        <v>0</v>
      </c>
      <c r="AX524" s="49">
        <f>'Рейтинговая таблица организаций'!AU513</f>
        <v>0</v>
      </c>
      <c r="AY524" s="49" t="s">
        <v>275</v>
      </c>
      <c r="AZ524" s="49">
        <f>'Рейтинговая таблица организаций'!AV513</f>
        <v>0</v>
      </c>
      <c r="BA524" s="49">
        <f>'Рейтинговая таблица организаций'!AW513</f>
        <v>0</v>
      </c>
    </row>
    <row r="525" spans="1:53" ht="15.75" x14ac:dyDescent="0.25">
      <c r="A525" s="110">
        <f>Лист1!A513</f>
        <v>0</v>
      </c>
      <c r="B525" s="46">
        <f>'для bus.gov.ru'!B514</f>
        <v>0</v>
      </c>
      <c r="C525" s="46">
        <f>'для bus.gov.ru'!C514</f>
        <v>0</v>
      </c>
      <c r="D525" s="46">
        <f>'для bus.gov.ru'!D514</f>
        <v>0</v>
      </c>
      <c r="E525" s="46">
        <f>'для bus.gov.ru'!E514</f>
        <v>0</v>
      </c>
      <c r="F525" s="47" t="s">
        <v>264</v>
      </c>
      <c r="G525" s="48">
        <f>'Рейтинговая таблица организаций'!D514</f>
        <v>0</v>
      </c>
      <c r="H525" s="48">
        <f>'Рейтинговая таблица организаций'!E514</f>
        <v>0</v>
      </c>
      <c r="I525" s="47" t="s">
        <v>265</v>
      </c>
      <c r="J525" s="48">
        <f>'Рейтинговая таблица организаций'!F514</f>
        <v>0</v>
      </c>
      <c r="K525" s="48">
        <f>'Рейтинговая таблица организаций'!G514</f>
        <v>0</v>
      </c>
      <c r="L525" s="49" t="str">
        <f>IF('Рейтинговая таблица организаций'!H514&lt;1,"Отсутствуют или не функционируют дистанционные способы взаимодействия",(IF('Рейтинговая таблица организаций'!H514&lt;4,"В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5" s="49">
        <f>'Рейтинговая таблица организаций'!H514</f>
        <v>0</v>
      </c>
      <c r="N525" s="49">
        <f>IF('Рейтинговая таблица организаций'!H514&lt;1,0,(IF('Рейтинговая таблица организаций'!H514&lt;4,30,100)))</f>
        <v>0</v>
      </c>
      <c r="O525" s="49" t="s">
        <v>266</v>
      </c>
      <c r="P525" s="49">
        <f>'Рейтинговая таблица организаций'!I514</f>
        <v>0</v>
      </c>
      <c r="Q525" s="49">
        <f>'Рейтинговая таблица организаций'!J514</f>
        <v>0</v>
      </c>
      <c r="R525" s="49" t="s">
        <v>267</v>
      </c>
      <c r="S525" s="49">
        <f>'Рейтинговая таблица организаций'!K514</f>
        <v>0</v>
      </c>
      <c r="T525" s="49">
        <f>'Рейтинговая таблица организаций'!L514</f>
        <v>0</v>
      </c>
      <c r="U525" s="49" t="str">
        <f>IF('Рейтинговая таблица организаций'!Q514&lt;1,"Отсутствуют комфортные условия",(IF('Рейтинговая таблица организаций'!Q514&lt;5,"Количество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5" s="49">
        <f>'Рейтинговая таблица организаций'!Q514</f>
        <v>0</v>
      </c>
      <c r="W525" s="49">
        <f>IF('Рейтинговая таблица организаций'!Q514&lt;1,0,(IF('Рейтинговая таблица организаций'!Q514&lt;4,20,100)))</f>
        <v>0</v>
      </c>
      <c r="X525" s="49" t="s">
        <v>268</v>
      </c>
      <c r="Y525" s="49">
        <f>'Рейтинговая таблица организаций'!T514</f>
        <v>0</v>
      </c>
      <c r="Z525" s="49">
        <f>'Рейтинговая таблица организаций'!U514</f>
        <v>0</v>
      </c>
      <c r="AA525" s="49" t="str">
        <f>IF('Рейтинговая таблица организаций'!Z514&lt;1,"Отсутствуют условия доступности для инвалидов",(IF('Рейтинговая таблица организаций'!Z514&lt;5,"Количество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5" s="63">
        <f>'Рейтинговая таблица организаций'!Z514</f>
        <v>0</v>
      </c>
      <c r="AC525" s="49">
        <f>IF('Рейтинговая таблица организаций'!Z514&lt;1,0,(IF('Рейтинговая таблица организаций'!Z514&lt;5,20,100)))</f>
        <v>0</v>
      </c>
      <c r="AD525" s="49" t="str">
        <f>IF('Рейтинговая таблица организаций'!AA514&lt;1,"Отсутствуют условия доступности, позволяющие инвалидам получать услуги наравне с другими",(IF('Рейтинговая таблица организаций'!AA514&lt;5,"Количество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5" s="49">
        <f>'Рейтинговая таблица организаций'!AA514</f>
        <v>0</v>
      </c>
      <c r="AF525" s="49">
        <f>IF('Рейтинговая таблица организаций'!AA514&lt;1,0,(IF('Рейтинговая таблица организаций'!AA514&lt;5,20,100)))</f>
        <v>0</v>
      </c>
      <c r="AG525" s="49" t="s">
        <v>269</v>
      </c>
      <c r="AH525" s="49">
        <f>'Рейтинговая таблица организаций'!AB514</f>
        <v>0</v>
      </c>
      <c r="AI525" s="49">
        <f>'Рейтинговая таблица организаций'!AC514</f>
        <v>0</v>
      </c>
      <c r="AJ525" s="49" t="s">
        <v>270</v>
      </c>
      <c r="AK525" s="49">
        <f>'Рейтинговая таблица организаций'!AH514</f>
        <v>0</v>
      </c>
      <c r="AL525" s="49">
        <f>'Рейтинговая таблица организаций'!AI514</f>
        <v>0</v>
      </c>
      <c r="AM525" s="49" t="s">
        <v>271</v>
      </c>
      <c r="AN525" s="49">
        <f>'Рейтинговая таблица организаций'!AJ514</f>
        <v>0</v>
      </c>
      <c r="AO525" s="49">
        <f>'Рейтинговая таблица организаций'!AK514</f>
        <v>0</v>
      </c>
      <c r="AP525" s="49" t="s">
        <v>272</v>
      </c>
      <c r="AQ525" s="49">
        <f>'Рейтинговая таблица организаций'!AL514</f>
        <v>0</v>
      </c>
      <c r="AR525" s="49">
        <f>'Рейтинговая таблица организаций'!AM514</f>
        <v>0</v>
      </c>
      <c r="AS525" s="49" t="s">
        <v>273</v>
      </c>
      <c r="AT525" s="49">
        <f>'Рейтинговая таблица организаций'!AR514</f>
        <v>0</v>
      </c>
      <c r="AU525" s="49">
        <f>'Рейтинговая таблица организаций'!AS514</f>
        <v>0</v>
      </c>
      <c r="AV525" s="49" t="s">
        <v>274</v>
      </c>
      <c r="AW525" s="49">
        <f>'Рейтинговая таблица организаций'!AT514</f>
        <v>0</v>
      </c>
      <c r="AX525" s="49">
        <f>'Рейтинговая таблица организаций'!AU514</f>
        <v>0</v>
      </c>
      <c r="AY525" s="49" t="s">
        <v>275</v>
      </c>
      <c r="AZ525" s="49">
        <f>'Рейтинговая таблица организаций'!AV514</f>
        <v>0</v>
      </c>
      <c r="BA525" s="49">
        <f>'Рейтинговая таблица организаций'!AW514</f>
        <v>0</v>
      </c>
    </row>
    <row r="526" spans="1:53" ht="15.75" x14ac:dyDescent="0.25">
      <c r="A526" s="110">
        <f>Лист1!A514</f>
        <v>0</v>
      </c>
      <c r="B526" s="46">
        <f>'для bus.gov.ru'!B515</f>
        <v>0</v>
      </c>
      <c r="C526" s="46">
        <f>'для bus.gov.ru'!C515</f>
        <v>0</v>
      </c>
      <c r="D526" s="46">
        <f>'для bus.gov.ru'!D515</f>
        <v>0</v>
      </c>
      <c r="E526" s="46">
        <f>'для bus.gov.ru'!E515</f>
        <v>0</v>
      </c>
      <c r="F526" s="47" t="s">
        <v>264</v>
      </c>
      <c r="G526" s="48">
        <f>'Рейтинговая таблица организаций'!D515</f>
        <v>0</v>
      </c>
      <c r="H526" s="48">
        <f>'Рейтинговая таблица организаций'!E515</f>
        <v>0</v>
      </c>
      <c r="I526" s="47" t="s">
        <v>265</v>
      </c>
      <c r="J526" s="48">
        <f>'Рейтинговая таблица организаций'!F515</f>
        <v>0</v>
      </c>
      <c r="K526" s="48">
        <f>'Рейтинговая таблица организаций'!G515</f>
        <v>0</v>
      </c>
      <c r="L526" s="49" t="str">
        <f>IF('Рейтинговая таблица организаций'!H515&lt;1,"Отсутствуют или не функционируют дистанционные способы взаимодействия",(IF('Рейтинговая таблица организаций'!H515&lt;4,"В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6" s="49">
        <f>'Рейтинговая таблица организаций'!H515</f>
        <v>0</v>
      </c>
      <c r="N526" s="49">
        <f>IF('Рейтинговая таблица организаций'!H515&lt;1,0,(IF('Рейтинговая таблица организаций'!H515&lt;4,30,100)))</f>
        <v>0</v>
      </c>
      <c r="O526" s="49" t="s">
        <v>266</v>
      </c>
      <c r="P526" s="49">
        <f>'Рейтинговая таблица организаций'!I515</f>
        <v>0</v>
      </c>
      <c r="Q526" s="49">
        <f>'Рейтинговая таблица организаций'!J515</f>
        <v>0</v>
      </c>
      <c r="R526" s="49" t="s">
        <v>267</v>
      </c>
      <c r="S526" s="49">
        <f>'Рейтинговая таблица организаций'!K515</f>
        <v>0</v>
      </c>
      <c r="T526" s="49">
        <f>'Рейтинговая таблица организаций'!L515</f>
        <v>0</v>
      </c>
      <c r="U526" s="49" t="str">
        <f>IF('Рейтинговая таблица организаций'!Q515&lt;1,"Отсутствуют комфортные условия",(IF('Рейтинговая таблица организаций'!Q515&lt;5,"Количество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6" s="49">
        <f>'Рейтинговая таблица организаций'!Q515</f>
        <v>0</v>
      </c>
      <c r="W526" s="49">
        <f>IF('Рейтинговая таблица организаций'!Q515&lt;1,0,(IF('Рейтинговая таблица организаций'!Q515&lt;4,20,100)))</f>
        <v>0</v>
      </c>
      <c r="X526" s="49" t="s">
        <v>268</v>
      </c>
      <c r="Y526" s="49">
        <f>'Рейтинговая таблица организаций'!T515</f>
        <v>0</v>
      </c>
      <c r="Z526" s="49">
        <f>'Рейтинговая таблица организаций'!U515</f>
        <v>0</v>
      </c>
      <c r="AA526" s="49" t="str">
        <f>IF('Рейтинговая таблица организаций'!Z515&lt;1,"Отсутствуют условия доступности для инвалидов",(IF('Рейтинговая таблица организаций'!Z515&lt;5,"Количество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6" s="63">
        <f>'Рейтинговая таблица организаций'!Z515</f>
        <v>0</v>
      </c>
      <c r="AC526" s="49">
        <f>IF('Рейтинговая таблица организаций'!Z515&lt;1,0,(IF('Рейтинговая таблица организаций'!Z515&lt;5,20,100)))</f>
        <v>0</v>
      </c>
      <c r="AD526" s="49" t="str">
        <f>IF('Рейтинговая таблица организаций'!AA515&lt;1,"Отсутствуют условия доступности, позволяющие инвалидам получать услуги наравне с другими",(IF('Рейтинговая таблица организаций'!AA515&lt;5,"Количество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6" s="49">
        <f>'Рейтинговая таблица организаций'!AA515</f>
        <v>0</v>
      </c>
      <c r="AF526" s="49">
        <f>IF('Рейтинговая таблица организаций'!AA515&lt;1,0,(IF('Рейтинговая таблица организаций'!AA515&lt;5,20,100)))</f>
        <v>0</v>
      </c>
      <c r="AG526" s="49" t="s">
        <v>269</v>
      </c>
      <c r="AH526" s="49">
        <f>'Рейтинговая таблица организаций'!AB515</f>
        <v>0</v>
      </c>
      <c r="AI526" s="49">
        <f>'Рейтинговая таблица организаций'!AC515</f>
        <v>0</v>
      </c>
      <c r="AJ526" s="49" t="s">
        <v>270</v>
      </c>
      <c r="AK526" s="49">
        <f>'Рейтинговая таблица организаций'!AH515</f>
        <v>0</v>
      </c>
      <c r="AL526" s="49">
        <f>'Рейтинговая таблица организаций'!AI515</f>
        <v>0</v>
      </c>
      <c r="AM526" s="49" t="s">
        <v>271</v>
      </c>
      <c r="AN526" s="49">
        <f>'Рейтинговая таблица организаций'!AJ515</f>
        <v>0</v>
      </c>
      <c r="AO526" s="49">
        <f>'Рейтинговая таблица организаций'!AK515</f>
        <v>0</v>
      </c>
      <c r="AP526" s="49" t="s">
        <v>272</v>
      </c>
      <c r="AQ526" s="49">
        <f>'Рейтинговая таблица организаций'!AL515</f>
        <v>0</v>
      </c>
      <c r="AR526" s="49">
        <f>'Рейтинговая таблица организаций'!AM515</f>
        <v>0</v>
      </c>
      <c r="AS526" s="49" t="s">
        <v>273</v>
      </c>
      <c r="AT526" s="49">
        <f>'Рейтинговая таблица организаций'!AR515</f>
        <v>0</v>
      </c>
      <c r="AU526" s="49">
        <f>'Рейтинговая таблица организаций'!AS515</f>
        <v>0</v>
      </c>
      <c r="AV526" s="49" t="s">
        <v>274</v>
      </c>
      <c r="AW526" s="49">
        <f>'Рейтинговая таблица организаций'!AT515</f>
        <v>0</v>
      </c>
      <c r="AX526" s="49">
        <f>'Рейтинговая таблица организаций'!AU515</f>
        <v>0</v>
      </c>
      <c r="AY526" s="49" t="s">
        <v>275</v>
      </c>
      <c r="AZ526" s="49">
        <f>'Рейтинговая таблица организаций'!AV515</f>
        <v>0</v>
      </c>
      <c r="BA526" s="49">
        <f>'Рейтинговая таблица организаций'!AW515</f>
        <v>0</v>
      </c>
    </row>
    <row r="527" spans="1:53" ht="15.75" x14ac:dyDescent="0.25">
      <c r="A527" s="110">
        <f>Лист1!A515</f>
        <v>0</v>
      </c>
      <c r="B527" s="46">
        <f>'для bus.gov.ru'!B516</f>
        <v>0</v>
      </c>
      <c r="C527" s="46">
        <f>'для bus.gov.ru'!C516</f>
        <v>0</v>
      </c>
      <c r="D527" s="46">
        <f>'для bus.gov.ru'!D516</f>
        <v>0</v>
      </c>
      <c r="E527" s="46">
        <f>'для bus.gov.ru'!E516</f>
        <v>0</v>
      </c>
      <c r="F527" s="47" t="s">
        <v>264</v>
      </c>
      <c r="G527" s="48">
        <f>'Рейтинговая таблица организаций'!D516</f>
        <v>0</v>
      </c>
      <c r="H527" s="48">
        <f>'Рейтинговая таблица организаций'!E516</f>
        <v>0</v>
      </c>
      <c r="I527" s="47" t="s">
        <v>265</v>
      </c>
      <c r="J527" s="48">
        <f>'Рейтинговая таблица организаций'!F516</f>
        <v>0</v>
      </c>
      <c r="K527" s="48">
        <f>'Рейтинговая таблица организаций'!G516</f>
        <v>0</v>
      </c>
      <c r="L527" s="49" t="str">
        <f>IF('Рейтинговая таблица организаций'!H516&lt;1,"Отсутствуют или не функционируют дистанционные способы взаимодействия",(IF('Рейтинговая таблица организаций'!H516&lt;4,"В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7" s="49">
        <f>'Рейтинговая таблица организаций'!H516</f>
        <v>0</v>
      </c>
      <c r="N527" s="49">
        <f>IF('Рейтинговая таблица организаций'!H516&lt;1,0,(IF('Рейтинговая таблица организаций'!H516&lt;4,30,100)))</f>
        <v>0</v>
      </c>
      <c r="O527" s="49" t="s">
        <v>266</v>
      </c>
      <c r="P527" s="49">
        <f>'Рейтинговая таблица организаций'!I516</f>
        <v>0</v>
      </c>
      <c r="Q527" s="49">
        <f>'Рейтинговая таблица организаций'!J516</f>
        <v>0</v>
      </c>
      <c r="R527" s="49" t="s">
        <v>267</v>
      </c>
      <c r="S527" s="49">
        <f>'Рейтинговая таблица организаций'!K516</f>
        <v>0</v>
      </c>
      <c r="T527" s="49">
        <f>'Рейтинговая таблица организаций'!L516</f>
        <v>0</v>
      </c>
      <c r="U527" s="49" t="str">
        <f>IF('Рейтинговая таблица организаций'!Q516&lt;1,"Отсутствуют комфортные условия",(IF('Рейтинговая таблица организаций'!Q516&lt;5,"Количество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7" s="49">
        <f>'Рейтинговая таблица организаций'!Q516</f>
        <v>0</v>
      </c>
      <c r="W527" s="49">
        <f>IF('Рейтинговая таблица организаций'!Q516&lt;1,0,(IF('Рейтинговая таблица организаций'!Q516&lt;4,20,100)))</f>
        <v>0</v>
      </c>
      <c r="X527" s="49" t="s">
        <v>268</v>
      </c>
      <c r="Y527" s="49">
        <f>'Рейтинговая таблица организаций'!T516</f>
        <v>0</v>
      </c>
      <c r="Z527" s="49">
        <f>'Рейтинговая таблица организаций'!U516</f>
        <v>0</v>
      </c>
      <c r="AA527" s="49" t="str">
        <f>IF('Рейтинговая таблица организаций'!Z516&lt;1,"Отсутствуют условия доступности для инвалидов",(IF('Рейтинговая таблица организаций'!Z516&lt;5,"Количество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7" s="63">
        <f>'Рейтинговая таблица организаций'!Z516</f>
        <v>0</v>
      </c>
      <c r="AC527" s="49">
        <f>IF('Рейтинговая таблица организаций'!Z516&lt;1,0,(IF('Рейтинговая таблица организаций'!Z516&lt;5,20,100)))</f>
        <v>0</v>
      </c>
      <c r="AD527" s="49" t="str">
        <f>IF('Рейтинговая таблица организаций'!AA516&lt;1,"Отсутствуют условия доступности, позволяющие инвалидам получать услуги наравне с другими",(IF('Рейтинговая таблица организаций'!AA516&lt;5,"Количество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7" s="49">
        <f>'Рейтинговая таблица организаций'!AA516</f>
        <v>0</v>
      </c>
      <c r="AF527" s="49">
        <f>IF('Рейтинговая таблица организаций'!AA516&lt;1,0,(IF('Рейтинговая таблица организаций'!AA516&lt;5,20,100)))</f>
        <v>0</v>
      </c>
      <c r="AG527" s="49" t="s">
        <v>269</v>
      </c>
      <c r="AH527" s="49">
        <f>'Рейтинговая таблица организаций'!AB516</f>
        <v>0</v>
      </c>
      <c r="AI527" s="49">
        <f>'Рейтинговая таблица организаций'!AC516</f>
        <v>0</v>
      </c>
      <c r="AJ527" s="49" t="s">
        <v>270</v>
      </c>
      <c r="AK527" s="49">
        <f>'Рейтинговая таблица организаций'!AH516</f>
        <v>0</v>
      </c>
      <c r="AL527" s="49">
        <f>'Рейтинговая таблица организаций'!AI516</f>
        <v>0</v>
      </c>
      <c r="AM527" s="49" t="s">
        <v>271</v>
      </c>
      <c r="AN527" s="49">
        <f>'Рейтинговая таблица организаций'!AJ516</f>
        <v>0</v>
      </c>
      <c r="AO527" s="49">
        <f>'Рейтинговая таблица организаций'!AK516</f>
        <v>0</v>
      </c>
      <c r="AP527" s="49" t="s">
        <v>272</v>
      </c>
      <c r="AQ527" s="49">
        <f>'Рейтинговая таблица организаций'!AL516</f>
        <v>0</v>
      </c>
      <c r="AR527" s="49">
        <f>'Рейтинговая таблица организаций'!AM516</f>
        <v>0</v>
      </c>
      <c r="AS527" s="49" t="s">
        <v>273</v>
      </c>
      <c r="AT527" s="49">
        <f>'Рейтинговая таблица организаций'!AR516</f>
        <v>0</v>
      </c>
      <c r="AU527" s="49">
        <f>'Рейтинговая таблица организаций'!AS516</f>
        <v>0</v>
      </c>
      <c r="AV527" s="49" t="s">
        <v>274</v>
      </c>
      <c r="AW527" s="49">
        <f>'Рейтинговая таблица организаций'!AT516</f>
        <v>0</v>
      </c>
      <c r="AX527" s="49">
        <f>'Рейтинговая таблица организаций'!AU516</f>
        <v>0</v>
      </c>
      <c r="AY527" s="49" t="s">
        <v>275</v>
      </c>
      <c r="AZ527" s="49">
        <f>'Рейтинговая таблица организаций'!AV516</f>
        <v>0</v>
      </c>
      <c r="BA527" s="49">
        <f>'Рейтинговая таблица организаций'!AW516</f>
        <v>0</v>
      </c>
    </row>
    <row r="528" spans="1:53" ht="15.75" x14ac:dyDescent="0.25">
      <c r="A528" s="110">
        <f>Лист1!A516</f>
        <v>0</v>
      </c>
      <c r="B528" s="46">
        <f>'для bus.gov.ru'!B517</f>
        <v>0</v>
      </c>
      <c r="C528" s="46">
        <f>'для bus.gov.ru'!C517</f>
        <v>0</v>
      </c>
      <c r="D528" s="46">
        <f>'для bus.gov.ru'!D517</f>
        <v>0</v>
      </c>
      <c r="E528" s="46">
        <f>'для bus.gov.ru'!E517</f>
        <v>0</v>
      </c>
      <c r="F528" s="47" t="s">
        <v>264</v>
      </c>
      <c r="G528" s="48">
        <f>'Рейтинговая таблица организаций'!D517</f>
        <v>0</v>
      </c>
      <c r="H528" s="48">
        <f>'Рейтинговая таблица организаций'!E517</f>
        <v>0</v>
      </c>
      <c r="I528" s="47" t="s">
        <v>265</v>
      </c>
      <c r="J528" s="48">
        <f>'Рейтинговая таблица организаций'!F517</f>
        <v>0</v>
      </c>
      <c r="K528" s="48">
        <f>'Рейтинговая таблица организаций'!G517</f>
        <v>0</v>
      </c>
      <c r="L528" s="49" t="str">
        <f>IF('Рейтинговая таблица организаций'!H517&lt;1,"Отсутствуют или не функционируют дистанционные способы взаимодействия",(IF('Рейтинговая таблица организаций'!H517&lt;4,"В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8" s="49">
        <f>'Рейтинговая таблица организаций'!H517</f>
        <v>0</v>
      </c>
      <c r="N528" s="49">
        <f>IF('Рейтинговая таблица организаций'!H517&lt;1,0,(IF('Рейтинговая таблица организаций'!H517&lt;4,30,100)))</f>
        <v>0</v>
      </c>
      <c r="O528" s="49" t="s">
        <v>266</v>
      </c>
      <c r="P528" s="49">
        <f>'Рейтинговая таблица организаций'!I517</f>
        <v>0</v>
      </c>
      <c r="Q528" s="49">
        <f>'Рейтинговая таблица организаций'!J517</f>
        <v>0</v>
      </c>
      <c r="R528" s="49" t="s">
        <v>267</v>
      </c>
      <c r="S528" s="49">
        <f>'Рейтинговая таблица организаций'!K517</f>
        <v>0</v>
      </c>
      <c r="T528" s="49">
        <f>'Рейтинговая таблица организаций'!L517</f>
        <v>0</v>
      </c>
      <c r="U528" s="49" t="str">
        <f>IF('Рейтинговая таблица организаций'!Q517&lt;1,"Отсутствуют комфортные условия",(IF('Рейтинговая таблица организаций'!Q517&lt;5,"Количество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8" s="49">
        <f>'Рейтинговая таблица организаций'!Q517</f>
        <v>0</v>
      </c>
      <c r="W528" s="49">
        <f>IF('Рейтинговая таблица организаций'!Q517&lt;1,0,(IF('Рейтинговая таблица организаций'!Q517&lt;4,20,100)))</f>
        <v>0</v>
      </c>
      <c r="X528" s="49" t="s">
        <v>268</v>
      </c>
      <c r="Y528" s="49">
        <f>'Рейтинговая таблица организаций'!T517</f>
        <v>0</v>
      </c>
      <c r="Z528" s="49">
        <f>'Рейтинговая таблица организаций'!U517</f>
        <v>0</v>
      </c>
      <c r="AA528" s="49" t="str">
        <f>IF('Рейтинговая таблица организаций'!Z517&lt;1,"Отсутствуют условия доступности для инвалидов",(IF('Рейтинговая таблица организаций'!Z517&lt;5,"Количество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8" s="63">
        <f>'Рейтинговая таблица организаций'!Z517</f>
        <v>0</v>
      </c>
      <c r="AC528" s="49">
        <f>IF('Рейтинговая таблица организаций'!Z517&lt;1,0,(IF('Рейтинговая таблица организаций'!Z517&lt;5,20,100)))</f>
        <v>0</v>
      </c>
      <c r="AD528" s="49" t="str">
        <f>IF('Рейтинговая таблица организаций'!AA517&lt;1,"Отсутствуют условия доступности, позволяющие инвалидам получать услуги наравне с другими",(IF('Рейтинговая таблица организаций'!AA517&lt;5,"Количество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8" s="49">
        <f>'Рейтинговая таблица организаций'!AA517</f>
        <v>0</v>
      </c>
      <c r="AF528" s="49">
        <f>IF('Рейтинговая таблица организаций'!AA517&lt;1,0,(IF('Рейтинговая таблица организаций'!AA517&lt;5,20,100)))</f>
        <v>0</v>
      </c>
      <c r="AG528" s="49" t="s">
        <v>269</v>
      </c>
      <c r="AH528" s="49">
        <f>'Рейтинговая таблица организаций'!AB517</f>
        <v>0</v>
      </c>
      <c r="AI528" s="49">
        <f>'Рейтинговая таблица организаций'!AC517</f>
        <v>0</v>
      </c>
      <c r="AJ528" s="49" t="s">
        <v>270</v>
      </c>
      <c r="AK528" s="49">
        <f>'Рейтинговая таблица организаций'!AH517</f>
        <v>0</v>
      </c>
      <c r="AL528" s="49">
        <f>'Рейтинговая таблица организаций'!AI517</f>
        <v>0</v>
      </c>
      <c r="AM528" s="49" t="s">
        <v>271</v>
      </c>
      <c r="AN528" s="49">
        <f>'Рейтинговая таблица организаций'!AJ517</f>
        <v>0</v>
      </c>
      <c r="AO528" s="49">
        <f>'Рейтинговая таблица организаций'!AK517</f>
        <v>0</v>
      </c>
      <c r="AP528" s="49" t="s">
        <v>272</v>
      </c>
      <c r="AQ528" s="49">
        <f>'Рейтинговая таблица организаций'!AL517</f>
        <v>0</v>
      </c>
      <c r="AR528" s="49">
        <f>'Рейтинговая таблица организаций'!AM517</f>
        <v>0</v>
      </c>
      <c r="AS528" s="49" t="s">
        <v>273</v>
      </c>
      <c r="AT528" s="49">
        <f>'Рейтинговая таблица организаций'!AR517</f>
        <v>0</v>
      </c>
      <c r="AU528" s="49">
        <f>'Рейтинговая таблица организаций'!AS517</f>
        <v>0</v>
      </c>
      <c r="AV528" s="49" t="s">
        <v>274</v>
      </c>
      <c r="AW528" s="49">
        <f>'Рейтинговая таблица организаций'!AT517</f>
        <v>0</v>
      </c>
      <c r="AX528" s="49">
        <f>'Рейтинговая таблица организаций'!AU517</f>
        <v>0</v>
      </c>
      <c r="AY528" s="49" t="s">
        <v>275</v>
      </c>
      <c r="AZ528" s="49">
        <f>'Рейтинговая таблица организаций'!AV517</f>
        <v>0</v>
      </c>
      <c r="BA528" s="49">
        <f>'Рейтинговая таблица организаций'!AW517</f>
        <v>0</v>
      </c>
    </row>
    <row r="529" spans="1:53" ht="15.75" x14ac:dyDescent="0.25">
      <c r="A529" s="110">
        <f>Лист1!A517</f>
        <v>0</v>
      </c>
      <c r="B529" s="46">
        <f>'для bus.gov.ru'!B518</f>
        <v>0</v>
      </c>
      <c r="C529" s="46">
        <f>'для bus.gov.ru'!C518</f>
        <v>0</v>
      </c>
      <c r="D529" s="46">
        <f>'для bus.gov.ru'!D518</f>
        <v>0</v>
      </c>
      <c r="E529" s="46">
        <f>'для bus.gov.ru'!E518</f>
        <v>0</v>
      </c>
      <c r="F529" s="47" t="s">
        <v>264</v>
      </c>
      <c r="G529" s="48">
        <f>'Рейтинговая таблица организаций'!D518</f>
        <v>0</v>
      </c>
      <c r="H529" s="48">
        <f>'Рейтинговая таблица организаций'!E518</f>
        <v>0</v>
      </c>
      <c r="I529" s="47" t="s">
        <v>265</v>
      </c>
      <c r="J529" s="48">
        <f>'Рейтинговая таблица организаций'!F518</f>
        <v>0</v>
      </c>
      <c r="K529" s="48">
        <f>'Рейтинговая таблица организаций'!G518</f>
        <v>0</v>
      </c>
      <c r="L529" s="49" t="str">
        <f>IF('Рейтинговая таблица организаций'!H518&lt;1,"Отсутствуют или не функционируют дистанционные способы взаимодействия",(IF('Рейтинговая таблица организаций'!H518&lt;4,"В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29" s="49">
        <f>'Рейтинговая таблица организаций'!H518</f>
        <v>0</v>
      </c>
      <c r="N529" s="49">
        <f>IF('Рейтинговая таблица организаций'!H518&lt;1,0,(IF('Рейтинговая таблица организаций'!H518&lt;4,30,100)))</f>
        <v>0</v>
      </c>
      <c r="O529" s="49" t="s">
        <v>266</v>
      </c>
      <c r="P529" s="49">
        <f>'Рейтинговая таблица организаций'!I518</f>
        <v>0</v>
      </c>
      <c r="Q529" s="49">
        <f>'Рейтинговая таблица организаций'!J518</f>
        <v>0</v>
      </c>
      <c r="R529" s="49" t="s">
        <v>267</v>
      </c>
      <c r="S529" s="49">
        <f>'Рейтинговая таблица организаций'!K518</f>
        <v>0</v>
      </c>
      <c r="T529" s="49">
        <f>'Рейтинговая таблица организаций'!L518</f>
        <v>0</v>
      </c>
      <c r="U529" s="49" t="str">
        <f>IF('Рейтинговая таблица организаций'!Q518&lt;1,"Отсутствуют комфортные условия",(IF('Рейтинговая таблица организаций'!Q518&lt;5,"Количество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29" s="49">
        <f>'Рейтинговая таблица организаций'!Q518</f>
        <v>0</v>
      </c>
      <c r="W529" s="49">
        <f>IF('Рейтинговая таблица организаций'!Q518&lt;1,0,(IF('Рейтинговая таблица организаций'!Q518&lt;4,20,100)))</f>
        <v>0</v>
      </c>
      <c r="X529" s="49" t="s">
        <v>268</v>
      </c>
      <c r="Y529" s="49">
        <f>'Рейтинговая таблица организаций'!T518</f>
        <v>0</v>
      </c>
      <c r="Z529" s="49">
        <f>'Рейтинговая таблица организаций'!U518</f>
        <v>0</v>
      </c>
      <c r="AA529" s="49" t="str">
        <f>IF('Рейтинговая таблица организаций'!Z518&lt;1,"Отсутствуют условия доступности для инвалидов",(IF('Рейтинговая таблица организаций'!Z518&lt;5,"Количество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29" s="63">
        <f>'Рейтинговая таблица организаций'!Z518</f>
        <v>0</v>
      </c>
      <c r="AC529" s="49">
        <f>IF('Рейтинговая таблица организаций'!Z518&lt;1,0,(IF('Рейтинговая таблица организаций'!Z518&lt;5,20,100)))</f>
        <v>0</v>
      </c>
      <c r="AD529" s="49" t="str">
        <f>IF('Рейтинговая таблица организаций'!AA518&lt;1,"Отсутствуют условия доступности, позволяющие инвалидам получать услуги наравне с другими",(IF('Рейтинговая таблица организаций'!AA518&lt;5,"Количество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29" s="49">
        <f>'Рейтинговая таблица организаций'!AA518</f>
        <v>0</v>
      </c>
      <c r="AF529" s="49">
        <f>IF('Рейтинговая таблица организаций'!AA518&lt;1,0,(IF('Рейтинговая таблица организаций'!AA518&lt;5,20,100)))</f>
        <v>0</v>
      </c>
      <c r="AG529" s="49" t="s">
        <v>269</v>
      </c>
      <c r="AH529" s="49">
        <f>'Рейтинговая таблица организаций'!AB518</f>
        <v>0</v>
      </c>
      <c r="AI529" s="49">
        <f>'Рейтинговая таблица организаций'!AC518</f>
        <v>0</v>
      </c>
      <c r="AJ529" s="49" t="s">
        <v>270</v>
      </c>
      <c r="AK529" s="49">
        <f>'Рейтинговая таблица организаций'!AH518</f>
        <v>0</v>
      </c>
      <c r="AL529" s="49">
        <f>'Рейтинговая таблица организаций'!AI518</f>
        <v>0</v>
      </c>
      <c r="AM529" s="49" t="s">
        <v>271</v>
      </c>
      <c r="AN529" s="49">
        <f>'Рейтинговая таблица организаций'!AJ518</f>
        <v>0</v>
      </c>
      <c r="AO529" s="49">
        <f>'Рейтинговая таблица организаций'!AK518</f>
        <v>0</v>
      </c>
      <c r="AP529" s="49" t="s">
        <v>272</v>
      </c>
      <c r="AQ529" s="49">
        <f>'Рейтинговая таблица организаций'!AL518</f>
        <v>0</v>
      </c>
      <c r="AR529" s="49">
        <f>'Рейтинговая таблица организаций'!AM518</f>
        <v>0</v>
      </c>
      <c r="AS529" s="49" t="s">
        <v>273</v>
      </c>
      <c r="AT529" s="49">
        <f>'Рейтинговая таблица организаций'!AR518</f>
        <v>0</v>
      </c>
      <c r="AU529" s="49">
        <f>'Рейтинговая таблица организаций'!AS518</f>
        <v>0</v>
      </c>
      <c r="AV529" s="49" t="s">
        <v>274</v>
      </c>
      <c r="AW529" s="49">
        <f>'Рейтинговая таблица организаций'!AT518</f>
        <v>0</v>
      </c>
      <c r="AX529" s="49">
        <f>'Рейтинговая таблица организаций'!AU518</f>
        <v>0</v>
      </c>
      <c r="AY529" s="49" t="s">
        <v>275</v>
      </c>
      <c r="AZ529" s="49">
        <f>'Рейтинговая таблица организаций'!AV518</f>
        <v>0</v>
      </c>
      <c r="BA529" s="49">
        <f>'Рейтинговая таблица организаций'!AW518</f>
        <v>0</v>
      </c>
    </row>
    <row r="530" spans="1:53" ht="15.75" x14ac:dyDescent="0.25">
      <c r="A530" s="110">
        <f>Лист1!A518</f>
        <v>0</v>
      </c>
      <c r="B530" s="46">
        <f>'для bus.gov.ru'!B519</f>
        <v>0</v>
      </c>
      <c r="C530" s="46">
        <f>'для bus.gov.ru'!C519</f>
        <v>0</v>
      </c>
      <c r="D530" s="46">
        <f>'для bus.gov.ru'!D519</f>
        <v>0</v>
      </c>
      <c r="E530" s="46">
        <f>'для bus.gov.ru'!E519</f>
        <v>0</v>
      </c>
      <c r="F530" s="47" t="s">
        <v>264</v>
      </c>
      <c r="G530" s="48">
        <f>'Рейтинговая таблица организаций'!D519</f>
        <v>0</v>
      </c>
      <c r="H530" s="48">
        <f>'Рейтинговая таблица организаций'!E519</f>
        <v>0</v>
      </c>
      <c r="I530" s="47" t="s">
        <v>265</v>
      </c>
      <c r="J530" s="48">
        <f>'Рейтинговая таблица организаций'!F519</f>
        <v>0</v>
      </c>
      <c r="K530" s="48">
        <f>'Рейтинговая таблица организаций'!G519</f>
        <v>0</v>
      </c>
      <c r="L530" s="49" t="str">
        <f>IF('Рейтинговая таблица организаций'!H519&lt;1,"Отсутствуют или не функционируют дистанционные способы взаимодействия",(IF('Рейтинговая таблица организаций'!H519&lt;4,"В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0" s="49">
        <f>'Рейтинговая таблица организаций'!H519</f>
        <v>0</v>
      </c>
      <c r="N530" s="49">
        <f>IF('Рейтинговая таблица организаций'!H519&lt;1,0,(IF('Рейтинговая таблица организаций'!H519&lt;4,30,100)))</f>
        <v>0</v>
      </c>
      <c r="O530" s="49" t="s">
        <v>266</v>
      </c>
      <c r="P530" s="49">
        <f>'Рейтинговая таблица организаций'!I519</f>
        <v>0</v>
      </c>
      <c r="Q530" s="49">
        <f>'Рейтинговая таблица организаций'!J519</f>
        <v>0</v>
      </c>
      <c r="R530" s="49" t="s">
        <v>267</v>
      </c>
      <c r="S530" s="49">
        <f>'Рейтинговая таблица организаций'!K519</f>
        <v>0</v>
      </c>
      <c r="T530" s="49">
        <f>'Рейтинговая таблица организаций'!L519</f>
        <v>0</v>
      </c>
      <c r="U530" s="49" t="str">
        <f>IF('Рейтинговая таблица организаций'!Q519&lt;1,"Отсутствуют комфортные условия",(IF('Рейтинговая таблица организаций'!Q519&lt;5,"Количество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0" s="49">
        <f>'Рейтинговая таблица организаций'!Q519</f>
        <v>0</v>
      </c>
      <c r="W530" s="49">
        <f>IF('Рейтинговая таблица организаций'!Q519&lt;1,0,(IF('Рейтинговая таблица организаций'!Q519&lt;4,20,100)))</f>
        <v>0</v>
      </c>
      <c r="X530" s="49" t="s">
        <v>268</v>
      </c>
      <c r="Y530" s="49">
        <f>'Рейтинговая таблица организаций'!T519</f>
        <v>0</v>
      </c>
      <c r="Z530" s="49">
        <f>'Рейтинговая таблица организаций'!U519</f>
        <v>0</v>
      </c>
      <c r="AA530" s="49" t="str">
        <f>IF('Рейтинговая таблица организаций'!Z519&lt;1,"Отсутствуют условия доступности для инвалидов",(IF('Рейтинговая таблица организаций'!Z519&lt;5,"Количество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0" s="63">
        <f>'Рейтинговая таблица организаций'!Z519</f>
        <v>0</v>
      </c>
      <c r="AC530" s="49">
        <f>IF('Рейтинговая таблица организаций'!Z519&lt;1,0,(IF('Рейтинговая таблица организаций'!Z519&lt;5,20,100)))</f>
        <v>0</v>
      </c>
      <c r="AD530" s="49" t="str">
        <f>IF('Рейтинговая таблица организаций'!AA519&lt;1,"Отсутствуют условия доступности, позволяющие инвалидам получать услуги наравне с другими",(IF('Рейтинговая таблица организаций'!AA519&lt;5,"Количество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0" s="49">
        <f>'Рейтинговая таблица организаций'!AA519</f>
        <v>0</v>
      </c>
      <c r="AF530" s="49">
        <f>IF('Рейтинговая таблица организаций'!AA519&lt;1,0,(IF('Рейтинговая таблица организаций'!AA519&lt;5,20,100)))</f>
        <v>0</v>
      </c>
      <c r="AG530" s="49" t="s">
        <v>269</v>
      </c>
      <c r="AH530" s="49">
        <f>'Рейтинговая таблица организаций'!AB519</f>
        <v>0</v>
      </c>
      <c r="AI530" s="49">
        <f>'Рейтинговая таблица организаций'!AC519</f>
        <v>0</v>
      </c>
      <c r="AJ530" s="49" t="s">
        <v>270</v>
      </c>
      <c r="AK530" s="49">
        <f>'Рейтинговая таблица организаций'!AH519</f>
        <v>0</v>
      </c>
      <c r="AL530" s="49">
        <f>'Рейтинговая таблица организаций'!AI519</f>
        <v>0</v>
      </c>
      <c r="AM530" s="49" t="s">
        <v>271</v>
      </c>
      <c r="AN530" s="49">
        <f>'Рейтинговая таблица организаций'!AJ519</f>
        <v>0</v>
      </c>
      <c r="AO530" s="49">
        <f>'Рейтинговая таблица организаций'!AK519</f>
        <v>0</v>
      </c>
      <c r="AP530" s="49" t="s">
        <v>272</v>
      </c>
      <c r="AQ530" s="49">
        <f>'Рейтинговая таблица организаций'!AL519</f>
        <v>0</v>
      </c>
      <c r="AR530" s="49">
        <f>'Рейтинговая таблица организаций'!AM519</f>
        <v>0</v>
      </c>
      <c r="AS530" s="49" t="s">
        <v>273</v>
      </c>
      <c r="AT530" s="49">
        <f>'Рейтинговая таблица организаций'!AR519</f>
        <v>0</v>
      </c>
      <c r="AU530" s="49">
        <f>'Рейтинговая таблица организаций'!AS519</f>
        <v>0</v>
      </c>
      <c r="AV530" s="49" t="s">
        <v>274</v>
      </c>
      <c r="AW530" s="49">
        <f>'Рейтинговая таблица организаций'!AT519</f>
        <v>0</v>
      </c>
      <c r="AX530" s="49">
        <f>'Рейтинговая таблица организаций'!AU519</f>
        <v>0</v>
      </c>
      <c r="AY530" s="49" t="s">
        <v>275</v>
      </c>
      <c r="AZ530" s="49">
        <f>'Рейтинговая таблица организаций'!AV519</f>
        <v>0</v>
      </c>
      <c r="BA530" s="49">
        <f>'Рейтинговая таблица организаций'!AW519</f>
        <v>0</v>
      </c>
    </row>
    <row r="531" spans="1:53" ht="15.75" x14ac:dyDescent="0.25">
      <c r="A531" s="110">
        <f>Лист1!A519</f>
        <v>0</v>
      </c>
      <c r="B531" s="46">
        <f>'для bus.gov.ru'!B520</f>
        <v>0</v>
      </c>
      <c r="C531" s="46">
        <f>'для bus.gov.ru'!C520</f>
        <v>0</v>
      </c>
      <c r="D531" s="46">
        <f>'для bus.gov.ru'!D520</f>
        <v>0</v>
      </c>
      <c r="E531" s="46">
        <f>'для bus.gov.ru'!E520</f>
        <v>0</v>
      </c>
      <c r="F531" s="47" t="s">
        <v>264</v>
      </c>
      <c r="G531" s="48">
        <f>'Рейтинговая таблица организаций'!D520</f>
        <v>0</v>
      </c>
      <c r="H531" s="48">
        <f>'Рейтинговая таблица организаций'!E520</f>
        <v>0</v>
      </c>
      <c r="I531" s="47" t="s">
        <v>265</v>
      </c>
      <c r="J531" s="48">
        <f>'Рейтинговая таблица организаций'!F520</f>
        <v>0</v>
      </c>
      <c r="K531" s="48">
        <f>'Рейтинговая таблица организаций'!G520</f>
        <v>0</v>
      </c>
      <c r="L531" s="49" t="str">
        <f>IF('Рейтинговая таблица организаций'!H520&lt;1,"Отсутствуют или не функционируют дистанционные способы взаимодействия",(IF('Рейтинговая таблица организаций'!H520&lt;4,"В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1" s="49">
        <f>'Рейтинговая таблица организаций'!H520</f>
        <v>0</v>
      </c>
      <c r="N531" s="49">
        <f>IF('Рейтинговая таблица организаций'!H520&lt;1,0,(IF('Рейтинговая таблица организаций'!H520&lt;4,30,100)))</f>
        <v>0</v>
      </c>
      <c r="O531" s="49" t="s">
        <v>266</v>
      </c>
      <c r="P531" s="49">
        <f>'Рейтинговая таблица организаций'!I520</f>
        <v>0</v>
      </c>
      <c r="Q531" s="49">
        <f>'Рейтинговая таблица организаций'!J520</f>
        <v>0</v>
      </c>
      <c r="R531" s="49" t="s">
        <v>267</v>
      </c>
      <c r="S531" s="49">
        <f>'Рейтинговая таблица организаций'!K520</f>
        <v>0</v>
      </c>
      <c r="T531" s="49">
        <f>'Рейтинговая таблица организаций'!L520</f>
        <v>0</v>
      </c>
      <c r="U531" s="49" t="str">
        <f>IF('Рейтинговая таблица организаций'!Q520&lt;1,"Отсутствуют комфортные условия",(IF('Рейтинговая таблица организаций'!Q520&lt;5,"Количество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1" s="49">
        <f>'Рейтинговая таблица организаций'!Q520</f>
        <v>0</v>
      </c>
      <c r="W531" s="49">
        <f>IF('Рейтинговая таблица организаций'!Q520&lt;1,0,(IF('Рейтинговая таблица организаций'!Q520&lt;4,20,100)))</f>
        <v>0</v>
      </c>
      <c r="X531" s="49" t="s">
        <v>268</v>
      </c>
      <c r="Y531" s="49">
        <f>'Рейтинговая таблица организаций'!T520</f>
        <v>0</v>
      </c>
      <c r="Z531" s="49">
        <f>'Рейтинговая таблица организаций'!U520</f>
        <v>0</v>
      </c>
      <c r="AA531" s="49" t="str">
        <f>IF('Рейтинговая таблица организаций'!Z520&lt;1,"Отсутствуют условия доступности для инвалидов",(IF('Рейтинговая таблица организаций'!Z520&lt;5,"Количество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1" s="63">
        <f>'Рейтинговая таблица организаций'!Z520</f>
        <v>0</v>
      </c>
      <c r="AC531" s="49">
        <f>IF('Рейтинговая таблица организаций'!Z520&lt;1,0,(IF('Рейтинговая таблица организаций'!Z520&lt;5,20,100)))</f>
        <v>0</v>
      </c>
      <c r="AD531" s="49" t="str">
        <f>IF('Рейтинговая таблица организаций'!AA520&lt;1,"Отсутствуют условия доступности, позволяющие инвалидам получать услуги наравне с другими",(IF('Рейтинговая таблица организаций'!AA520&lt;5,"Количество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1" s="49">
        <f>'Рейтинговая таблица организаций'!AA520</f>
        <v>0</v>
      </c>
      <c r="AF531" s="49">
        <f>IF('Рейтинговая таблица организаций'!AA520&lt;1,0,(IF('Рейтинговая таблица организаций'!AA520&lt;5,20,100)))</f>
        <v>0</v>
      </c>
      <c r="AG531" s="49" t="s">
        <v>269</v>
      </c>
      <c r="AH531" s="49">
        <f>'Рейтинговая таблица организаций'!AB520</f>
        <v>0</v>
      </c>
      <c r="AI531" s="49">
        <f>'Рейтинговая таблица организаций'!AC520</f>
        <v>0</v>
      </c>
      <c r="AJ531" s="49" t="s">
        <v>270</v>
      </c>
      <c r="AK531" s="49">
        <f>'Рейтинговая таблица организаций'!AH520</f>
        <v>0</v>
      </c>
      <c r="AL531" s="49">
        <f>'Рейтинговая таблица организаций'!AI520</f>
        <v>0</v>
      </c>
      <c r="AM531" s="49" t="s">
        <v>271</v>
      </c>
      <c r="AN531" s="49">
        <f>'Рейтинговая таблица организаций'!AJ520</f>
        <v>0</v>
      </c>
      <c r="AO531" s="49">
        <f>'Рейтинговая таблица организаций'!AK520</f>
        <v>0</v>
      </c>
      <c r="AP531" s="49" t="s">
        <v>272</v>
      </c>
      <c r="AQ531" s="49">
        <f>'Рейтинговая таблица организаций'!AL520</f>
        <v>0</v>
      </c>
      <c r="AR531" s="49">
        <f>'Рейтинговая таблица организаций'!AM520</f>
        <v>0</v>
      </c>
      <c r="AS531" s="49" t="s">
        <v>273</v>
      </c>
      <c r="AT531" s="49">
        <f>'Рейтинговая таблица организаций'!AR520</f>
        <v>0</v>
      </c>
      <c r="AU531" s="49">
        <f>'Рейтинговая таблица организаций'!AS520</f>
        <v>0</v>
      </c>
      <c r="AV531" s="49" t="s">
        <v>274</v>
      </c>
      <c r="AW531" s="49">
        <f>'Рейтинговая таблица организаций'!AT520</f>
        <v>0</v>
      </c>
      <c r="AX531" s="49">
        <f>'Рейтинговая таблица организаций'!AU520</f>
        <v>0</v>
      </c>
      <c r="AY531" s="49" t="s">
        <v>275</v>
      </c>
      <c r="AZ531" s="49">
        <f>'Рейтинговая таблица организаций'!AV520</f>
        <v>0</v>
      </c>
      <c r="BA531" s="49">
        <f>'Рейтинговая таблица организаций'!AW520</f>
        <v>0</v>
      </c>
    </row>
    <row r="532" spans="1:53" ht="15.75" x14ac:dyDescent="0.25">
      <c r="A532" s="110">
        <f>Лист1!A520</f>
        <v>0</v>
      </c>
      <c r="B532" s="46">
        <f>'для bus.gov.ru'!B521</f>
        <v>0</v>
      </c>
      <c r="C532" s="46">
        <f>'для bus.gov.ru'!C521</f>
        <v>0</v>
      </c>
      <c r="D532" s="46">
        <f>'для bus.gov.ru'!D521</f>
        <v>0</v>
      </c>
      <c r="E532" s="46">
        <f>'для bus.gov.ru'!E521</f>
        <v>0</v>
      </c>
      <c r="F532" s="47" t="s">
        <v>264</v>
      </c>
      <c r="G532" s="48">
        <f>'Рейтинговая таблица организаций'!D521</f>
        <v>0</v>
      </c>
      <c r="H532" s="48">
        <f>'Рейтинговая таблица организаций'!E521</f>
        <v>0</v>
      </c>
      <c r="I532" s="47" t="s">
        <v>265</v>
      </c>
      <c r="J532" s="48">
        <f>'Рейтинговая таблица организаций'!F521</f>
        <v>0</v>
      </c>
      <c r="K532" s="48">
        <f>'Рейтинговая таблица организаций'!G521</f>
        <v>0</v>
      </c>
      <c r="L532" s="49" t="str">
        <f>IF('Рейтинговая таблица организаций'!H521&lt;1,"Отсутствуют или не функционируют дистанционные способы взаимодействия",(IF('Рейтинговая таблица организаций'!H521&lt;4,"В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2" s="49">
        <f>'Рейтинговая таблица организаций'!H521</f>
        <v>0</v>
      </c>
      <c r="N532" s="49">
        <f>IF('Рейтинговая таблица организаций'!H521&lt;1,0,(IF('Рейтинговая таблица организаций'!H521&lt;4,30,100)))</f>
        <v>0</v>
      </c>
      <c r="O532" s="49" t="s">
        <v>266</v>
      </c>
      <c r="P532" s="49">
        <f>'Рейтинговая таблица организаций'!I521</f>
        <v>0</v>
      </c>
      <c r="Q532" s="49">
        <f>'Рейтинговая таблица организаций'!J521</f>
        <v>0</v>
      </c>
      <c r="R532" s="49" t="s">
        <v>267</v>
      </c>
      <c r="S532" s="49">
        <f>'Рейтинговая таблица организаций'!K521</f>
        <v>0</v>
      </c>
      <c r="T532" s="49">
        <f>'Рейтинговая таблица организаций'!L521</f>
        <v>0</v>
      </c>
      <c r="U532" s="49" t="str">
        <f>IF('Рейтинговая таблица организаций'!Q521&lt;1,"Отсутствуют комфортные условия",(IF('Рейтинговая таблица организаций'!Q521&lt;5,"Количество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2" s="49">
        <f>'Рейтинговая таблица организаций'!Q521</f>
        <v>0</v>
      </c>
      <c r="W532" s="49">
        <f>IF('Рейтинговая таблица организаций'!Q521&lt;1,0,(IF('Рейтинговая таблица организаций'!Q521&lt;4,20,100)))</f>
        <v>0</v>
      </c>
      <c r="X532" s="49" t="s">
        <v>268</v>
      </c>
      <c r="Y532" s="49">
        <f>'Рейтинговая таблица организаций'!T521</f>
        <v>0</v>
      </c>
      <c r="Z532" s="49">
        <f>'Рейтинговая таблица организаций'!U521</f>
        <v>0</v>
      </c>
      <c r="AA532" s="49" t="str">
        <f>IF('Рейтинговая таблица организаций'!Z521&lt;1,"Отсутствуют условия доступности для инвалидов",(IF('Рейтинговая таблица организаций'!Z521&lt;5,"Количество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2" s="63">
        <f>'Рейтинговая таблица организаций'!Z521</f>
        <v>0</v>
      </c>
      <c r="AC532" s="49">
        <f>IF('Рейтинговая таблица организаций'!Z521&lt;1,0,(IF('Рейтинговая таблица организаций'!Z521&lt;5,20,100)))</f>
        <v>0</v>
      </c>
      <c r="AD532" s="49" t="str">
        <f>IF('Рейтинговая таблица организаций'!AA521&lt;1,"Отсутствуют условия доступности, позволяющие инвалидам получать услуги наравне с другими",(IF('Рейтинговая таблица организаций'!AA521&lt;5,"Количество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2" s="49">
        <f>'Рейтинговая таблица организаций'!AA521</f>
        <v>0</v>
      </c>
      <c r="AF532" s="49">
        <f>IF('Рейтинговая таблица организаций'!AA521&lt;1,0,(IF('Рейтинговая таблица организаций'!AA521&lt;5,20,100)))</f>
        <v>0</v>
      </c>
      <c r="AG532" s="49" t="s">
        <v>269</v>
      </c>
      <c r="AH532" s="49">
        <f>'Рейтинговая таблица организаций'!AB521</f>
        <v>0</v>
      </c>
      <c r="AI532" s="49">
        <f>'Рейтинговая таблица организаций'!AC521</f>
        <v>0</v>
      </c>
      <c r="AJ532" s="49" t="s">
        <v>270</v>
      </c>
      <c r="AK532" s="49">
        <f>'Рейтинговая таблица организаций'!AH521</f>
        <v>0</v>
      </c>
      <c r="AL532" s="49">
        <f>'Рейтинговая таблица организаций'!AI521</f>
        <v>0</v>
      </c>
      <c r="AM532" s="49" t="s">
        <v>271</v>
      </c>
      <c r="AN532" s="49">
        <f>'Рейтинговая таблица организаций'!AJ521</f>
        <v>0</v>
      </c>
      <c r="AO532" s="49">
        <f>'Рейтинговая таблица организаций'!AK521</f>
        <v>0</v>
      </c>
      <c r="AP532" s="49" t="s">
        <v>272</v>
      </c>
      <c r="AQ532" s="49">
        <f>'Рейтинговая таблица организаций'!AL521</f>
        <v>0</v>
      </c>
      <c r="AR532" s="49">
        <f>'Рейтинговая таблица организаций'!AM521</f>
        <v>0</v>
      </c>
      <c r="AS532" s="49" t="s">
        <v>273</v>
      </c>
      <c r="AT532" s="49">
        <f>'Рейтинговая таблица организаций'!AR521</f>
        <v>0</v>
      </c>
      <c r="AU532" s="49">
        <f>'Рейтинговая таблица организаций'!AS521</f>
        <v>0</v>
      </c>
      <c r="AV532" s="49" t="s">
        <v>274</v>
      </c>
      <c r="AW532" s="49">
        <f>'Рейтинговая таблица организаций'!AT521</f>
        <v>0</v>
      </c>
      <c r="AX532" s="49">
        <f>'Рейтинговая таблица организаций'!AU521</f>
        <v>0</v>
      </c>
      <c r="AY532" s="49" t="s">
        <v>275</v>
      </c>
      <c r="AZ532" s="49">
        <f>'Рейтинговая таблица организаций'!AV521</f>
        <v>0</v>
      </c>
      <c r="BA532" s="49">
        <f>'Рейтинговая таблица организаций'!AW521</f>
        <v>0</v>
      </c>
    </row>
    <row r="533" spans="1:53" ht="15.75" x14ac:dyDescent="0.25">
      <c r="A533" s="110">
        <f>Лист1!A521</f>
        <v>0</v>
      </c>
      <c r="B533" s="46">
        <f>'для bus.gov.ru'!B522</f>
        <v>0</v>
      </c>
      <c r="C533" s="46">
        <f>'для bus.gov.ru'!C522</f>
        <v>0</v>
      </c>
      <c r="D533" s="46">
        <f>'для bus.gov.ru'!D522</f>
        <v>0</v>
      </c>
      <c r="E533" s="46">
        <f>'для bus.gov.ru'!E522</f>
        <v>0</v>
      </c>
      <c r="F533" s="47" t="s">
        <v>264</v>
      </c>
      <c r="G533" s="48">
        <f>'Рейтинговая таблица организаций'!D522</f>
        <v>0</v>
      </c>
      <c r="H533" s="48">
        <f>'Рейтинговая таблица организаций'!E522</f>
        <v>0</v>
      </c>
      <c r="I533" s="47" t="s">
        <v>265</v>
      </c>
      <c r="J533" s="48">
        <f>'Рейтинговая таблица организаций'!F522</f>
        <v>0</v>
      </c>
      <c r="K533" s="48">
        <f>'Рейтинговая таблица организаций'!G522</f>
        <v>0</v>
      </c>
      <c r="L533" s="49" t="str">
        <f>IF('Рейтинговая таблица организаций'!H522&lt;1,"Отсутствуют или не функционируют дистанционные способы взаимодействия",(IF('Рейтинговая таблица организаций'!H522&lt;4,"В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3" s="49">
        <f>'Рейтинговая таблица организаций'!H522</f>
        <v>0</v>
      </c>
      <c r="N533" s="49">
        <f>IF('Рейтинговая таблица организаций'!H522&lt;1,0,(IF('Рейтинговая таблица организаций'!H522&lt;4,30,100)))</f>
        <v>0</v>
      </c>
      <c r="O533" s="49" t="s">
        <v>266</v>
      </c>
      <c r="P533" s="49">
        <f>'Рейтинговая таблица организаций'!I522</f>
        <v>0</v>
      </c>
      <c r="Q533" s="49">
        <f>'Рейтинговая таблица организаций'!J522</f>
        <v>0</v>
      </c>
      <c r="R533" s="49" t="s">
        <v>267</v>
      </c>
      <c r="S533" s="49">
        <f>'Рейтинговая таблица организаций'!K522</f>
        <v>0</v>
      </c>
      <c r="T533" s="49">
        <f>'Рейтинговая таблица организаций'!L522</f>
        <v>0</v>
      </c>
      <c r="U533" s="49" t="str">
        <f>IF('Рейтинговая таблица организаций'!Q522&lt;1,"Отсутствуют комфортные условия",(IF('Рейтинговая таблица организаций'!Q522&lt;5,"Количество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3" s="49">
        <f>'Рейтинговая таблица организаций'!Q522</f>
        <v>0</v>
      </c>
      <c r="W533" s="49">
        <f>IF('Рейтинговая таблица организаций'!Q522&lt;1,0,(IF('Рейтинговая таблица организаций'!Q522&lt;4,20,100)))</f>
        <v>0</v>
      </c>
      <c r="X533" s="49" t="s">
        <v>268</v>
      </c>
      <c r="Y533" s="49">
        <f>'Рейтинговая таблица организаций'!T522</f>
        <v>0</v>
      </c>
      <c r="Z533" s="49">
        <f>'Рейтинговая таблица организаций'!U522</f>
        <v>0</v>
      </c>
      <c r="AA533" s="49" t="str">
        <f>IF('Рейтинговая таблица организаций'!Z522&lt;1,"Отсутствуют условия доступности для инвалидов",(IF('Рейтинговая таблица организаций'!Z522&lt;5,"Количество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3" s="63">
        <f>'Рейтинговая таблица организаций'!Z522</f>
        <v>0</v>
      </c>
      <c r="AC533" s="49">
        <f>IF('Рейтинговая таблица организаций'!Z522&lt;1,0,(IF('Рейтинговая таблица организаций'!Z522&lt;5,20,100)))</f>
        <v>0</v>
      </c>
      <c r="AD533" s="49" t="str">
        <f>IF('Рейтинговая таблица организаций'!AA522&lt;1,"Отсутствуют условия доступности, позволяющие инвалидам получать услуги наравне с другими",(IF('Рейтинговая таблица организаций'!AA522&lt;5,"Количество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3" s="49">
        <f>'Рейтинговая таблица организаций'!AA522</f>
        <v>0</v>
      </c>
      <c r="AF533" s="49">
        <f>IF('Рейтинговая таблица организаций'!AA522&lt;1,0,(IF('Рейтинговая таблица организаций'!AA522&lt;5,20,100)))</f>
        <v>0</v>
      </c>
      <c r="AG533" s="49" t="s">
        <v>269</v>
      </c>
      <c r="AH533" s="49">
        <f>'Рейтинговая таблица организаций'!AB522</f>
        <v>0</v>
      </c>
      <c r="AI533" s="49">
        <f>'Рейтинговая таблица организаций'!AC522</f>
        <v>0</v>
      </c>
      <c r="AJ533" s="49" t="s">
        <v>270</v>
      </c>
      <c r="AK533" s="49">
        <f>'Рейтинговая таблица организаций'!AH522</f>
        <v>0</v>
      </c>
      <c r="AL533" s="49">
        <f>'Рейтинговая таблица организаций'!AI522</f>
        <v>0</v>
      </c>
      <c r="AM533" s="49" t="s">
        <v>271</v>
      </c>
      <c r="AN533" s="49">
        <f>'Рейтинговая таблица организаций'!AJ522</f>
        <v>0</v>
      </c>
      <c r="AO533" s="49">
        <f>'Рейтинговая таблица организаций'!AK522</f>
        <v>0</v>
      </c>
      <c r="AP533" s="49" t="s">
        <v>272</v>
      </c>
      <c r="AQ533" s="49">
        <f>'Рейтинговая таблица организаций'!AL522</f>
        <v>0</v>
      </c>
      <c r="AR533" s="49">
        <f>'Рейтинговая таблица организаций'!AM522</f>
        <v>0</v>
      </c>
      <c r="AS533" s="49" t="s">
        <v>273</v>
      </c>
      <c r="AT533" s="49">
        <f>'Рейтинговая таблица организаций'!AR522</f>
        <v>0</v>
      </c>
      <c r="AU533" s="49">
        <f>'Рейтинговая таблица организаций'!AS522</f>
        <v>0</v>
      </c>
      <c r="AV533" s="49" t="s">
        <v>274</v>
      </c>
      <c r="AW533" s="49">
        <f>'Рейтинговая таблица организаций'!AT522</f>
        <v>0</v>
      </c>
      <c r="AX533" s="49">
        <f>'Рейтинговая таблица организаций'!AU522</f>
        <v>0</v>
      </c>
      <c r="AY533" s="49" t="s">
        <v>275</v>
      </c>
      <c r="AZ533" s="49">
        <f>'Рейтинговая таблица организаций'!AV522</f>
        <v>0</v>
      </c>
      <c r="BA533" s="49">
        <f>'Рейтинговая таблица организаций'!AW522</f>
        <v>0</v>
      </c>
    </row>
    <row r="534" spans="1:53" ht="15.75" x14ac:dyDescent="0.25">
      <c r="A534" s="110">
        <f>Лист1!A522</f>
        <v>0</v>
      </c>
      <c r="B534" s="46">
        <f>'для bus.gov.ru'!B523</f>
        <v>0</v>
      </c>
      <c r="C534" s="46">
        <f>'для bus.gov.ru'!C523</f>
        <v>0</v>
      </c>
      <c r="D534" s="46">
        <f>'для bus.gov.ru'!D523</f>
        <v>0</v>
      </c>
      <c r="E534" s="46">
        <f>'для bus.gov.ru'!E523</f>
        <v>0</v>
      </c>
      <c r="F534" s="47" t="s">
        <v>264</v>
      </c>
      <c r="G534" s="48">
        <f>'Рейтинговая таблица организаций'!D523</f>
        <v>0</v>
      </c>
      <c r="H534" s="48">
        <f>'Рейтинговая таблица организаций'!E523</f>
        <v>0</v>
      </c>
      <c r="I534" s="47" t="s">
        <v>265</v>
      </c>
      <c r="J534" s="48">
        <f>'Рейтинговая таблица организаций'!F523</f>
        <v>0</v>
      </c>
      <c r="K534" s="48">
        <f>'Рейтинговая таблица организаций'!G523</f>
        <v>0</v>
      </c>
      <c r="L534" s="49" t="str">
        <f>IF('Рейтинговая таблица организаций'!H523&lt;1,"Отсутствуют или не функционируют дистанционные способы взаимодействия",(IF('Рейтинговая таблица организаций'!H523&lt;4,"В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4" s="49">
        <f>'Рейтинговая таблица организаций'!H523</f>
        <v>0</v>
      </c>
      <c r="N534" s="49">
        <f>IF('Рейтинговая таблица организаций'!H523&lt;1,0,(IF('Рейтинговая таблица организаций'!H523&lt;4,30,100)))</f>
        <v>0</v>
      </c>
      <c r="O534" s="49" t="s">
        <v>266</v>
      </c>
      <c r="P534" s="49">
        <f>'Рейтинговая таблица организаций'!I523</f>
        <v>0</v>
      </c>
      <c r="Q534" s="49">
        <f>'Рейтинговая таблица организаций'!J523</f>
        <v>0</v>
      </c>
      <c r="R534" s="49" t="s">
        <v>267</v>
      </c>
      <c r="S534" s="49">
        <f>'Рейтинговая таблица организаций'!K523</f>
        <v>0</v>
      </c>
      <c r="T534" s="49">
        <f>'Рейтинговая таблица организаций'!L523</f>
        <v>0</v>
      </c>
      <c r="U534" s="49" t="str">
        <f>IF('Рейтинговая таблица организаций'!Q523&lt;1,"Отсутствуют комфортные условия",(IF('Рейтинговая таблица организаций'!Q523&lt;5,"Количество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4" s="49">
        <f>'Рейтинговая таблица организаций'!Q523</f>
        <v>0</v>
      </c>
      <c r="W534" s="49">
        <f>IF('Рейтинговая таблица организаций'!Q523&lt;1,0,(IF('Рейтинговая таблица организаций'!Q523&lt;4,20,100)))</f>
        <v>0</v>
      </c>
      <c r="X534" s="49" t="s">
        <v>268</v>
      </c>
      <c r="Y534" s="49">
        <f>'Рейтинговая таблица организаций'!T523</f>
        <v>0</v>
      </c>
      <c r="Z534" s="49">
        <f>'Рейтинговая таблица организаций'!U523</f>
        <v>0</v>
      </c>
      <c r="AA534" s="49" t="str">
        <f>IF('Рейтинговая таблица организаций'!Z523&lt;1,"Отсутствуют условия доступности для инвалидов",(IF('Рейтинговая таблица организаций'!Z523&lt;5,"Количество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4" s="63">
        <f>'Рейтинговая таблица организаций'!Z523</f>
        <v>0</v>
      </c>
      <c r="AC534" s="49">
        <f>IF('Рейтинговая таблица организаций'!Z523&lt;1,0,(IF('Рейтинговая таблица организаций'!Z523&lt;5,20,100)))</f>
        <v>0</v>
      </c>
      <c r="AD534" s="49" t="str">
        <f>IF('Рейтинговая таблица организаций'!AA523&lt;1,"Отсутствуют условия доступности, позволяющие инвалидам получать услуги наравне с другими",(IF('Рейтинговая таблица организаций'!AA523&lt;5,"Количество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4" s="49">
        <f>'Рейтинговая таблица организаций'!AA523</f>
        <v>0</v>
      </c>
      <c r="AF534" s="49">
        <f>IF('Рейтинговая таблица организаций'!AA523&lt;1,0,(IF('Рейтинговая таблица организаций'!AA523&lt;5,20,100)))</f>
        <v>0</v>
      </c>
      <c r="AG534" s="49" t="s">
        <v>269</v>
      </c>
      <c r="AH534" s="49">
        <f>'Рейтинговая таблица организаций'!AB523</f>
        <v>0</v>
      </c>
      <c r="AI534" s="49">
        <f>'Рейтинговая таблица организаций'!AC523</f>
        <v>0</v>
      </c>
      <c r="AJ534" s="49" t="s">
        <v>270</v>
      </c>
      <c r="AK534" s="49">
        <f>'Рейтинговая таблица организаций'!AH523</f>
        <v>0</v>
      </c>
      <c r="AL534" s="49">
        <f>'Рейтинговая таблица организаций'!AI523</f>
        <v>0</v>
      </c>
      <c r="AM534" s="49" t="s">
        <v>271</v>
      </c>
      <c r="AN534" s="49">
        <f>'Рейтинговая таблица организаций'!AJ523</f>
        <v>0</v>
      </c>
      <c r="AO534" s="49">
        <f>'Рейтинговая таблица организаций'!AK523</f>
        <v>0</v>
      </c>
      <c r="AP534" s="49" t="s">
        <v>272</v>
      </c>
      <c r="AQ534" s="49">
        <f>'Рейтинговая таблица организаций'!AL523</f>
        <v>0</v>
      </c>
      <c r="AR534" s="49">
        <f>'Рейтинговая таблица организаций'!AM523</f>
        <v>0</v>
      </c>
      <c r="AS534" s="49" t="s">
        <v>273</v>
      </c>
      <c r="AT534" s="49">
        <f>'Рейтинговая таблица организаций'!AR523</f>
        <v>0</v>
      </c>
      <c r="AU534" s="49">
        <f>'Рейтинговая таблица организаций'!AS523</f>
        <v>0</v>
      </c>
      <c r="AV534" s="49" t="s">
        <v>274</v>
      </c>
      <c r="AW534" s="49">
        <f>'Рейтинговая таблица организаций'!AT523</f>
        <v>0</v>
      </c>
      <c r="AX534" s="49">
        <f>'Рейтинговая таблица организаций'!AU523</f>
        <v>0</v>
      </c>
      <c r="AY534" s="49" t="s">
        <v>275</v>
      </c>
      <c r="AZ534" s="49">
        <f>'Рейтинговая таблица организаций'!AV523</f>
        <v>0</v>
      </c>
      <c r="BA534" s="49">
        <f>'Рейтинговая таблица организаций'!AW523</f>
        <v>0</v>
      </c>
    </row>
    <row r="535" spans="1:53" ht="15.75" x14ac:dyDescent="0.25">
      <c r="A535" s="110">
        <f>Лист1!A523</f>
        <v>0</v>
      </c>
      <c r="B535" s="46">
        <f>'для bus.gov.ru'!B524</f>
        <v>0</v>
      </c>
      <c r="C535" s="46">
        <f>'для bus.gov.ru'!C524</f>
        <v>0</v>
      </c>
      <c r="D535" s="46">
        <f>'для bus.gov.ru'!D524</f>
        <v>0</v>
      </c>
      <c r="E535" s="46">
        <f>'для bus.gov.ru'!E524</f>
        <v>0</v>
      </c>
      <c r="F535" s="47" t="s">
        <v>264</v>
      </c>
      <c r="G535" s="48">
        <f>'Рейтинговая таблица организаций'!D524</f>
        <v>0</v>
      </c>
      <c r="H535" s="48">
        <f>'Рейтинговая таблица организаций'!E524</f>
        <v>0</v>
      </c>
      <c r="I535" s="47" t="s">
        <v>265</v>
      </c>
      <c r="J535" s="48">
        <f>'Рейтинговая таблица организаций'!F524</f>
        <v>0</v>
      </c>
      <c r="K535" s="48">
        <f>'Рейтинговая таблица организаций'!G524</f>
        <v>0</v>
      </c>
      <c r="L535" s="49" t="str">
        <f>IF('Рейтинговая таблица организаций'!H524&lt;1,"Отсутствуют или не функционируют дистанционные способы взаимодействия",(IF('Рейтинговая таблица организаций'!H524&lt;4,"В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5" s="49">
        <f>'Рейтинговая таблица организаций'!H524</f>
        <v>0</v>
      </c>
      <c r="N535" s="49">
        <f>IF('Рейтинговая таблица организаций'!H524&lt;1,0,(IF('Рейтинговая таблица организаций'!H524&lt;4,30,100)))</f>
        <v>0</v>
      </c>
      <c r="O535" s="49" t="s">
        <v>266</v>
      </c>
      <c r="P535" s="49">
        <f>'Рейтинговая таблица организаций'!I524</f>
        <v>0</v>
      </c>
      <c r="Q535" s="49">
        <f>'Рейтинговая таблица организаций'!J524</f>
        <v>0</v>
      </c>
      <c r="R535" s="49" t="s">
        <v>267</v>
      </c>
      <c r="S535" s="49">
        <f>'Рейтинговая таблица организаций'!K524</f>
        <v>0</v>
      </c>
      <c r="T535" s="49">
        <f>'Рейтинговая таблица организаций'!L524</f>
        <v>0</v>
      </c>
      <c r="U535" s="49" t="str">
        <f>IF('Рейтинговая таблица организаций'!Q524&lt;1,"Отсутствуют комфортные условия",(IF('Рейтинговая таблица организаций'!Q524&lt;5,"Количество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5" s="49">
        <f>'Рейтинговая таблица организаций'!Q524</f>
        <v>0</v>
      </c>
      <c r="W535" s="49">
        <f>IF('Рейтинговая таблица организаций'!Q524&lt;1,0,(IF('Рейтинговая таблица организаций'!Q524&lt;4,20,100)))</f>
        <v>0</v>
      </c>
      <c r="X535" s="49" t="s">
        <v>268</v>
      </c>
      <c r="Y535" s="49">
        <f>'Рейтинговая таблица организаций'!T524</f>
        <v>0</v>
      </c>
      <c r="Z535" s="49">
        <f>'Рейтинговая таблица организаций'!U524</f>
        <v>0</v>
      </c>
      <c r="AA535" s="49" t="str">
        <f>IF('Рейтинговая таблица организаций'!Z524&lt;1,"Отсутствуют условия доступности для инвалидов",(IF('Рейтинговая таблица организаций'!Z524&lt;5,"Количество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5" s="63">
        <f>'Рейтинговая таблица организаций'!Z524</f>
        <v>0</v>
      </c>
      <c r="AC535" s="49">
        <f>IF('Рейтинговая таблица организаций'!Z524&lt;1,0,(IF('Рейтинговая таблица организаций'!Z524&lt;5,20,100)))</f>
        <v>0</v>
      </c>
      <c r="AD535" s="49" t="str">
        <f>IF('Рейтинговая таблица организаций'!AA524&lt;1,"Отсутствуют условия доступности, позволяющие инвалидам получать услуги наравне с другими",(IF('Рейтинговая таблица организаций'!AA524&lt;5,"Количество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5" s="49">
        <f>'Рейтинговая таблица организаций'!AA524</f>
        <v>0</v>
      </c>
      <c r="AF535" s="49">
        <f>IF('Рейтинговая таблица организаций'!AA524&lt;1,0,(IF('Рейтинговая таблица организаций'!AA524&lt;5,20,100)))</f>
        <v>0</v>
      </c>
      <c r="AG535" s="49" t="s">
        <v>269</v>
      </c>
      <c r="AH535" s="49">
        <f>'Рейтинговая таблица организаций'!AB524</f>
        <v>0</v>
      </c>
      <c r="AI535" s="49">
        <f>'Рейтинговая таблица организаций'!AC524</f>
        <v>0</v>
      </c>
      <c r="AJ535" s="49" t="s">
        <v>270</v>
      </c>
      <c r="AK535" s="49">
        <f>'Рейтинговая таблица организаций'!AH524</f>
        <v>0</v>
      </c>
      <c r="AL535" s="49">
        <f>'Рейтинговая таблица организаций'!AI524</f>
        <v>0</v>
      </c>
      <c r="AM535" s="49" t="s">
        <v>271</v>
      </c>
      <c r="AN535" s="49">
        <f>'Рейтинговая таблица организаций'!AJ524</f>
        <v>0</v>
      </c>
      <c r="AO535" s="49">
        <f>'Рейтинговая таблица организаций'!AK524</f>
        <v>0</v>
      </c>
      <c r="AP535" s="49" t="s">
        <v>272</v>
      </c>
      <c r="AQ535" s="49">
        <f>'Рейтинговая таблица организаций'!AL524</f>
        <v>0</v>
      </c>
      <c r="AR535" s="49">
        <f>'Рейтинговая таблица организаций'!AM524</f>
        <v>0</v>
      </c>
      <c r="AS535" s="49" t="s">
        <v>273</v>
      </c>
      <c r="AT535" s="49">
        <f>'Рейтинговая таблица организаций'!AR524</f>
        <v>0</v>
      </c>
      <c r="AU535" s="49">
        <f>'Рейтинговая таблица организаций'!AS524</f>
        <v>0</v>
      </c>
      <c r="AV535" s="49" t="s">
        <v>274</v>
      </c>
      <c r="AW535" s="49">
        <f>'Рейтинговая таблица организаций'!AT524</f>
        <v>0</v>
      </c>
      <c r="AX535" s="49">
        <f>'Рейтинговая таблица организаций'!AU524</f>
        <v>0</v>
      </c>
      <c r="AY535" s="49" t="s">
        <v>275</v>
      </c>
      <c r="AZ535" s="49">
        <f>'Рейтинговая таблица организаций'!AV524</f>
        <v>0</v>
      </c>
      <c r="BA535" s="49">
        <f>'Рейтинговая таблица организаций'!AW524</f>
        <v>0</v>
      </c>
    </row>
    <row r="536" spans="1:53" ht="15.75" x14ac:dyDescent="0.25">
      <c r="A536" s="110">
        <f>Лист1!A524</f>
        <v>0</v>
      </c>
      <c r="B536" s="46">
        <f>'для bus.gov.ru'!B525</f>
        <v>0</v>
      </c>
      <c r="C536" s="46">
        <f>'для bus.gov.ru'!C525</f>
        <v>0</v>
      </c>
      <c r="D536" s="46">
        <f>'для bus.gov.ru'!D525</f>
        <v>0</v>
      </c>
      <c r="E536" s="46">
        <f>'для bus.gov.ru'!E525</f>
        <v>0</v>
      </c>
      <c r="F536" s="47" t="s">
        <v>264</v>
      </c>
      <c r="G536" s="48">
        <f>'Рейтинговая таблица организаций'!D525</f>
        <v>0</v>
      </c>
      <c r="H536" s="48">
        <f>'Рейтинговая таблица организаций'!E525</f>
        <v>0</v>
      </c>
      <c r="I536" s="47" t="s">
        <v>265</v>
      </c>
      <c r="J536" s="48">
        <f>'Рейтинговая таблица организаций'!F525</f>
        <v>0</v>
      </c>
      <c r="K536" s="48">
        <f>'Рейтинговая таблица организаций'!G525</f>
        <v>0</v>
      </c>
      <c r="L536" s="49" t="str">
        <f>IF('Рейтинговая таблица организаций'!H525&lt;1,"Отсутствуют или не функционируют дистанционные способы взаимодействия",(IF('Рейтинговая таблица организаций'!H525&lt;4,"В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6" s="49">
        <f>'Рейтинговая таблица организаций'!H525</f>
        <v>0</v>
      </c>
      <c r="N536" s="49">
        <f>IF('Рейтинговая таблица организаций'!H525&lt;1,0,(IF('Рейтинговая таблица организаций'!H525&lt;4,30,100)))</f>
        <v>0</v>
      </c>
      <c r="O536" s="49" t="s">
        <v>266</v>
      </c>
      <c r="P536" s="49">
        <f>'Рейтинговая таблица организаций'!I525</f>
        <v>0</v>
      </c>
      <c r="Q536" s="49">
        <f>'Рейтинговая таблица организаций'!J525</f>
        <v>0</v>
      </c>
      <c r="R536" s="49" t="s">
        <v>267</v>
      </c>
      <c r="S536" s="49">
        <f>'Рейтинговая таблица организаций'!K525</f>
        <v>0</v>
      </c>
      <c r="T536" s="49">
        <f>'Рейтинговая таблица организаций'!L525</f>
        <v>0</v>
      </c>
      <c r="U536" s="49" t="str">
        <f>IF('Рейтинговая таблица организаций'!Q525&lt;1,"Отсутствуют комфортные условия",(IF('Рейтинговая таблица организаций'!Q525&lt;5,"Количество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6" s="49">
        <f>'Рейтинговая таблица организаций'!Q525</f>
        <v>0</v>
      </c>
      <c r="W536" s="49">
        <f>IF('Рейтинговая таблица организаций'!Q525&lt;1,0,(IF('Рейтинговая таблица организаций'!Q525&lt;4,20,100)))</f>
        <v>0</v>
      </c>
      <c r="X536" s="49" t="s">
        <v>268</v>
      </c>
      <c r="Y536" s="49">
        <f>'Рейтинговая таблица организаций'!T525</f>
        <v>0</v>
      </c>
      <c r="Z536" s="49">
        <f>'Рейтинговая таблица организаций'!U525</f>
        <v>0</v>
      </c>
      <c r="AA536" s="49" t="str">
        <f>IF('Рейтинговая таблица организаций'!Z525&lt;1,"Отсутствуют условия доступности для инвалидов",(IF('Рейтинговая таблица организаций'!Z525&lt;5,"Количество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6" s="63">
        <f>'Рейтинговая таблица организаций'!Z525</f>
        <v>0</v>
      </c>
      <c r="AC536" s="49">
        <f>IF('Рейтинговая таблица организаций'!Z525&lt;1,0,(IF('Рейтинговая таблица организаций'!Z525&lt;5,20,100)))</f>
        <v>0</v>
      </c>
      <c r="AD536" s="49" t="str">
        <f>IF('Рейтинговая таблица организаций'!AA525&lt;1,"Отсутствуют условия доступности, позволяющие инвалидам получать услуги наравне с другими",(IF('Рейтинговая таблица организаций'!AA525&lt;5,"Количество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6" s="49">
        <f>'Рейтинговая таблица организаций'!AA525</f>
        <v>0</v>
      </c>
      <c r="AF536" s="49">
        <f>IF('Рейтинговая таблица организаций'!AA525&lt;1,0,(IF('Рейтинговая таблица организаций'!AA525&lt;5,20,100)))</f>
        <v>0</v>
      </c>
      <c r="AG536" s="49" t="s">
        <v>269</v>
      </c>
      <c r="AH536" s="49">
        <f>'Рейтинговая таблица организаций'!AB525</f>
        <v>0</v>
      </c>
      <c r="AI536" s="49">
        <f>'Рейтинговая таблица организаций'!AC525</f>
        <v>0</v>
      </c>
      <c r="AJ536" s="49" t="s">
        <v>270</v>
      </c>
      <c r="AK536" s="49">
        <f>'Рейтинговая таблица организаций'!AH525</f>
        <v>0</v>
      </c>
      <c r="AL536" s="49">
        <f>'Рейтинговая таблица организаций'!AI525</f>
        <v>0</v>
      </c>
      <c r="AM536" s="49" t="s">
        <v>271</v>
      </c>
      <c r="AN536" s="49">
        <f>'Рейтинговая таблица организаций'!AJ525</f>
        <v>0</v>
      </c>
      <c r="AO536" s="49">
        <f>'Рейтинговая таблица организаций'!AK525</f>
        <v>0</v>
      </c>
      <c r="AP536" s="49" t="s">
        <v>272</v>
      </c>
      <c r="AQ536" s="49">
        <f>'Рейтинговая таблица организаций'!AL525</f>
        <v>0</v>
      </c>
      <c r="AR536" s="49">
        <f>'Рейтинговая таблица организаций'!AM525</f>
        <v>0</v>
      </c>
      <c r="AS536" s="49" t="s">
        <v>273</v>
      </c>
      <c r="AT536" s="49">
        <f>'Рейтинговая таблица организаций'!AR525</f>
        <v>0</v>
      </c>
      <c r="AU536" s="49">
        <f>'Рейтинговая таблица организаций'!AS525</f>
        <v>0</v>
      </c>
      <c r="AV536" s="49" t="s">
        <v>274</v>
      </c>
      <c r="AW536" s="49">
        <f>'Рейтинговая таблица организаций'!AT525</f>
        <v>0</v>
      </c>
      <c r="AX536" s="49">
        <f>'Рейтинговая таблица организаций'!AU525</f>
        <v>0</v>
      </c>
      <c r="AY536" s="49" t="s">
        <v>275</v>
      </c>
      <c r="AZ536" s="49">
        <f>'Рейтинговая таблица организаций'!AV525</f>
        <v>0</v>
      </c>
      <c r="BA536" s="49">
        <f>'Рейтинговая таблица организаций'!AW525</f>
        <v>0</v>
      </c>
    </row>
    <row r="537" spans="1:53" ht="15.75" x14ac:dyDescent="0.25">
      <c r="A537" s="110">
        <f>Лист1!A525</f>
        <v>0</v>
      </c>
      <c r="B537" s="46">
        <f>'для bus.gov.ru'!B526</f>
        <v>0</v>
      </c>
      <c r="C537" s="46">
        <f>'для bus.gov.ru'!C526</f>
        <v>0</v>
      </c>
      <c r="D537" s="46">
        <f>'для bus.gov.ru'!D526</f>
        <v>0</v>
      </c>
      <c r="E537" s="46">
        <f>'для bus.gov.ru'!E526</f>
        <v>0</v>
      </c>
      <c r="F537" s="47" t="s">
        <v>264</v>
      </c>
      <c r="G537" s="48">
        <f>'Рейтинговая таблица организаций'!D526</f>
        <v>0</v>
      </c>
      <c r="H537" s="48">
        <f>'Рейтинговая таблица организаций'!E526</f>
        <v>0</v>
      </c>
      <c r="I537" s="47" t="s">
        <v>265</v>
      </c>
      <c r="J537" s="48">
        <f>'Рейтинговая таблица организаций'!F526</f>
        <v>0</v>
      </c>
      <c r="K537" s="48">
        <f>'Рейтинговая таблица организаций'!G526</f>
        <v>0</v>
      </c>
      <c r="L537" s="49" t="str">
        <f>IF('Рейтинговая таблица организаций'!H526&lt;1,"Отсутствуют или не функционируют дистанционные способы взаимодействия",(IF('Рейтинговая таблица организаций'!H526&lt;4,"В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7" s="49">
        <f>'Рейтинговая таблица организаций'!H526</f>
        <v>0</v>
      </c>
      <c r="N537" s="49">
        <f>IF('Рейтинговая таблица организаций'!H526&lt;1,0,(IF('Рейтинговая таблица организаций'!H526&lt;4,30,100)))</f>
        <v>0</v>
      </c>
      <c r="O537" s="49" t="s">
        <v>266</v>
      </c>
      <c r="P537" s="49">
        <f>'Рейтинговая таблица организаций'!I526</f>
        <v>0</v>
      </c>
      <c r="Q537" s="49">
        <f>'Рейтинговая таблица организаций'!J526</f>
        <v>0</v>
      </c>
      <c r="R537" s="49" t="s">
        <v>267</v>
      </c>
      <c r="S537" s="49">
        <f>'Рейтинговая таблица организаций'!K526</f>
        <v>0</v>
      </c>
      <c r="T537" s="49">
        <f>'Рейтинговая таблица организаций'!L526</f>
        <v>0</v>
      </c>
      <c r="U537" s="49" t="str">
        <f>IF('Рейтинговая таблица организаций'!Q526&lt;1,"Отсутствуют комфортные условия",(IF('Рейтинговая таблица организаций'!Q526&lt;5,"Количество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7" s="49">
        <f>'Рейтинговая таблица организаций'!Q526</f>
        <v>0</v>
      </c>
      <c r="W537" s="49">
        <f>IF('Рейтинговая таблица организаций'!Q526&lt;1,0,(IF('Рейтинговая таблица организаций'!Q526&lt;4,20,100)))</f>
        <v>0</v>
      </c>
      <c r="X537" s="49" t="s">
        <v>268</v>
      </c>
      <c r="Y537" s="49">
        <f>'Рейтинговая таблица организаций'!T526</f>
        <v>0</v>
      </c>
      <c r="Z537" s="49">
        <f>'Рейтинговая таблица организаций'!U526</f>
        <v>0</v>
      </c>
      <c r="AA537" s="49" t="str">
        <f>IF('Рейтинговая таблица организаций'!Z526&lt;1,"Отсутствуют условия доступности для инвалидов",(IF('Рейтинговая таблица организаций'!Z526&lt;5,"Количество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7" s="63">
        <f>'Рейтинговая таблица организаций'!Z526</f>
        <v>0</v>
      </c>
      <c r="AC537" s="49">
        <f>IF('Рейтинговая таблица организаций'!Z526&lt;1,0,(IF('Рейтинговая таблица организаций'!Z526&lt;5,20,100)))</f>
        <v>0</v>
      </c>
      <c r="AD537" s="49" t="str">
        <f>IF('Рейтинговая таблица организаций'!AA526&lt;1,"Отсутствуют условия доступности, позволяющие инвалидам получать услуги наравне с другими",(IF('Рейтинговая таблица организаций'!AA526&lt;5,"Количество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7" s="49">
        <f>'Рейтинговая таблица организаций'!AA526</f>
        <v>0</v>
      </c>
      <c r="AF537" s="49">
        <f>IF('Рейтинговая таблица организаций'!AA526&lt;1,0,(IF('Рейтинговая таблица организаций'!AA526&lt;5,20,100)))</f>
        <v>0</v>
      </c>
      <c r="AG537" s="49" t="s">
        <v>269</v>
      </c>
      <c r="AH537" s="49">
        <f>'Рейтинговая таблица организаций'!AB526</f>
        <v>0</v>
      </c>
      <c r="AI537" s="49">
        <f>'Рейтинговая таблица организаций'!AC526</f>
        <v>0</v>
      </c>
      <c r="AJ537" s="49" t="s">
        <v>270</v>
      </c>
      <c r="AK537" s="49">
        <f>'Рейтинговая таблица организаций'!AH526</f>
        <v>0</v>
      </c>
      <c r="AL537" s="49">
        <f>'Рейтинговая таблица организаций'!AI526</f>
        <v>0</v>
      </c>
      <c r="AM537" s="49" t="s">
        <v>271</v>
      </c>
      <c r="AN537" s="49">
        <f>'Рейтинговая таблица организаций'!AJ526</f>
        <v>0</v>
      </c>
      <c r="AO537" s="49">
        <f>'Рейтинговая таблица организаций'!AK526</f>
        <v>0</v>
      </c>
      <c r="AP537" s="49" t="s">
        <v>272</v>
      </c>
      <c r="AQ537" s="49">
        <f>'Рейтинговая таблица организаций'!AL526</f>
        <v>0</v>
      </c>
      <c r="AR537" s="49">
        <f>'Рейтинговая таблица организаций'!AM526</f>
        <v>0</v>
      </c>
      <c r="AS537" s="49" t="s">
        <v>273</v>
      </c>
      <c r="AT537" s="49">
        <f>'Рейтинговая таблица организаций'!AR526</f>
        <v>0</v>
      </c>
      <c r="AU537" s="49">
        <f>'Рейтинговая таблица организаций'!AS526</f>
        <v>0</v>
      </c>
      <c r="AV537" s="49" t="s">
        <v>274</v>
      </c>
      <c r="AW537" s="49">
        <f>'Рейтинговая таблица организаций'!AT526</f>
        <v>0</v>
      </c>
      <c r="AX537" s="49">
        <f>'Рейтинговая таблица организаций'!AU526</f>
        <v>0</v>
      </c>
      <c r="AY537" s="49" t="s">
        <v>275</v>
      </c>
      <c r="AZ537" s="49">
        <f>'Рейтинговая таблица организаций'!AV526</f>
        <v>0</v>
      </c>
      <c r="BA537" s="49">
        <f>'Рейтинговая таблица организаций'!AW526</f>
        <v>0</v>
      </c>
    </row>
    <row r="538" spans="1:53" ht="15.75" x14ac:dyDescent="0.25">
      <c r="A538" s="110">
        <f>Лист1!A526</f>
        <v>0</v>
      </c>
      <c r="B538" s="46">
        <f>'для bus.gov.ru'!B527</f>
        <v>0</v>
      </c>
      <c r="C538" s="46">
        <f>'для bus.gov.ru'!C527</f>
        <v>0</v>
      </c>
      <c r="D538" s="46">
        <f>'для bus.gov.ru'!D527</f>
        <v>0</v>
      </c>
      <c r="E538" s="46">
        <f>'для bus.gov.ru'!E527</f>
        <v>0</v>
      </c>
      <c r="F538" s="47" t="s">
        <v>264</v>
      </c>
      <c r="G538" s="48">
        <f>'Рейтинговая таблица организаций'!D527</f>
        <v>0</v>
      </c>
      <c r="H538" s="48">
        <f>'Рейтинговая таблица организаций'!E527</f>
        <v>0</v>
      </c>
      <c r="I538" s="47" t="s">
        <v>265</v>
      </c>
      <c r="J538" s="48">
        <f>'Рейтинговая таблица организаций'!F527</f>
        <v>0</v>
      </c>
      <c r="K538" s="48">
        <f>'Рейтинговая таблица организаций'!G527</f>
        <v>0</v>
      </c>
      <c r="L538" s="49" t="str">
        <f>IF('Рейтинговая таблица организаций'!H527&lt;1,"Отсутствуют или не функционируют дистанционные способы взаимодействия",(IF('Рейтинговая таблица организаций'!H527&lt;4,"В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8" s="49">
        <f>'Рейтинговая таблица организаций'!H527</f>
        <v>0</v>
      </c>
      <c r="N538" s="49">
        <f>IF('Рейтинговая таблица организаций'!H527&lt;1,0,(IF('Рейтинговая таблица организаций'!H527&lt;4,30,100)))</f>
        <v>0</v>
      </c>
      <c r="O538" s="49" t="s">
        <v>266</v>
      </c>
      <c r="P538" s="49">
        <f>'Рейтинговая таблица организаций'!I527</f>
        <v>0</v>
      </c>
      <c r="Q538" s="49">
        <f>'Рейтинговая таблица организаций'!J527</f>
        <v>0</v>
      </c>
      <c r="R538" s="49" t="s">
        <v>267</v>
      </c>
      <c r="S538" s="49">
        <f>'Рейтинговая таблица организаций'!K527</f>
        <v>0</v>
      </c>
      <c r="T538" s="49">
        <f>'Рейтинговая таблица организаций'!L527</f>
        <v>0</v>
      </c>
      <c r="U538" s="49" t="str">
        <f>IF('Рейтинговая таблица организаций'!Q527&lt;1,"Отсутствуют комфортные условия",(IF('Рейтинговая таблица организаций'!Q527&lt;5,"Количество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8" s="49">
        <f>'Рейтинговая таблица организаций'!Q527</f>
        <v>0</v>
      </c>
      <c r="W538" s="49">
        <f>IF('Рейтинговая таблица организаций'!Q527&lt;1,0,(IF('Рейтинговая таблица организаций'!Q527&lt;4,20,100)))</f>
        <v>0</v>
      </c>
      <c r="X538" s="49" t="s">
        <v>268</v>
      </c>
      <c r="Y538" s="49">
        <f>'Рейтинговая таблица организаций'!T527</f>
        <v>0</v>
      </c>
      <c r="Z538" s="49">
        <f>'Рейтинговая таблица организаций'!U527</f>
        <v>0</v>
      </c>
      <c r="AA538" s="49" t="str">
        <f>IF('Рейтинговая таблица организаций'!Z527&lt;1,"Отсутствуют условия доступности для инвалидов",(IF('Рейтинговая таблица организаций'!Z527&lt;5,"Количество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8" s="63">
        <f>'Рейтинговая таблица организаций'!Z527</f>
        <v>0</v>
      </c>
      <c r="AC538" s="49">
        <f>IF('Рейтинговая таблица организаций'!Z527&lt;1,0,(IF('Рейтинговая таблица организаций'!Z527&lt;5,20,100)))</f>
        <v>0</v>
      </c>
      <c r="AD538" s="49" t="str">
        <f>IF('Рейтинговая таблица организаций'!AA527&lt;1,"Отсутствуют условия доступности, позволяющие инвалидам получать услуги наравне с другими",(IF('Рейтинговая таблица организаций'!AA527&lt;5,"Количество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8" s="49">
        <f>'Рейтинговая таблица организаций'!AA527</f>
        <v>0</v>
      </c>
      <c r="AF538" s="49">
        <f>IF('Рейтинговая таблица организаций'!AA527&lt;1,0,(IF('Рейтинговая таблица организаций'!AA527&lt;5,20,100)))</f>
        <v>0</v>
      </c>
      <c r="AG538" s="49" t="s">
        <v>269</v>
      </c>
      <c r="AH538" s="49">
        <f>'Рейтинговая таблица организаций'!AB527</f>
        <v>0</v>
      </c>
      <c r="AI538" s="49">
        <f>'Рейтинговая таблица организаций'!AC527</f>
        <v>0</v>
      </c>
      <c r="AJ538" s="49" t="s">
        <v>270</v>
      </c>
      <c r="AK538" s="49">
        <f>'Рейтинговая таблица организаций'!AH527</f>
        <v>0</v>
      </c>
      <c r="AL538" s="49">
        <f>'Рейтинговая таблица организаций'!AI527</f>
        <v>0</v>
      </c>
      <c r="AM538" s="49" t="s">
        <v>271</v>
      </c>
      <c r="AN538" s="49">
        <f>'Рейтинговая таблица организаций'!AJ527</f>
        <v>0</v>
      </c>
      <c r="AO538" s="49">
        <f>'Рейтинговая таблица организаций'!AK527</f>
        <v>0</v>
      </c>
      <c r="AP538" s="49" t="s">
        <v>272</v>
      </c>
      <c r="AQ538" s="49">
        <f>'Рейтинговая таблица организаций'!AL527</f>
        <v>0</v>
      </c>
      <c r="AR538" s="49">
        <f>'Рейтинговая таблица организаций'!AM527</f>
        <v>0</v>
      </c>
      <c r="AS538" s="49" t="s">
        <v>273</v>
      </c>
      <c r="AT538" s="49">
        <f>'Рейтинговая таблица организаций'!AR527</f>
        <v>0</v>
      </c>
      <c r="AU538" s="49">
        <f>'Рейтинговая таблица организаций'!AS527</f>
        <v>0</v>
      </c>
      <c r="AV538" s="49" t="s">
        <v>274</v>
      </c>
      <c r="AW538" s="49">
        <f>'Рейтинговая таблица организаций'!AT527</f>
        <v>0</v>
      </c>
      <c r="AX538" s="49">
        <f>'Рейтинговая таблица организаций'!AU527</f>
        <v>0</v>
      </c>
      <c r="AY538" s="49" t="s">
        <v>275</v>
      </c>
      <c r="AZ538" s="49">
        <f>'Рейтинговая таблица организаций'!AV527</f>
        <v>0</v>
      </c>
      <c r="BA538" s="49">
        <f>'Рейтинговая таблица организаций'!AW527</f>
        <v>0</v>
      </c>
    </row>
    <row r="539" spans="1:53" ht="15.75" x14ac:dyDescent="0.25">
      <c r="A539" s="110">
        <f>Лист1!A527</f>
        <v>0</v>
      </c>
      <c r="B539" s="46">
        <f>'для bus.gov.ru'!B528</f>
        <v>0</v>
      </c>
      <c r="C539" s="46">
        <f>'для bus.gov.ru'!C528</f>
        <v>0</v>
      </c>
      <c r="D539" s="46">
        <f>'для bus.gov.ru'!D528</f>
        <v>0</v>
      </c>
      <c r="E539" s="46">
        <f>'для bus.gov.ru'!E528</f>
        <v>0</v>
      </c>
      <c r="F539" s="47" t="s">
        <v>264</v>
      </c>
      <c r="G539" s="48">
        <f>'Рейтинговая таблица организаций'!D528</f>
        <v>0</v>
      </c>
      <c r="H539" s="48">
        <f>'Рейтинговая таблица организаций'!E528</f>
        <v>0</v>
      </c>
      <c r="I539" s="47" t="s">
        <v>265</v>
      </c>
      <c r="J539" s="48">
        <f>'Рейтинговая таблица организаций'!F528</f>
        <v>0</v>
      </c>
      <c r="K539" s="48">
        <f>'Рейтинговая таблица организаций'!G528</f>
        <v>0</v>
      </c>
      <c r="L539" s="49" t="str">
        <f>IF('Рейтинговая таблица организаций'!H528&lt;1,"Отсутствуют или не функционируют дистанционные способы взаимодействия",(IF('Рейтинговая таблица организаций'!H528&lt;4,"В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39" s="49">
        <f>'Рейтинговая таблица организаций'!H528</f>
        <v>0</v>
      </c>
      <c r="N539" s="49">
        <f>IF('Рейтинговая таблица организаций'!H528&lt;1,0,(IF('Рейтинговая таблица организаций'!H528&lt;4,30,100)))</f>
        <v>0</v>
      </c>
      <c r="O539" s="49" t="s">
        <v>266</v>
      </c>
      <c r="P539" s="49">
        <f>'Рейтинговая таблица организаций'!I528</f>
        <v>0</v>
      </c>
      <c r="Q539" s="49">
        <f>'Рейтинговая таблица организаций'!J528</f>
        <v>0</v>
      </c>
      <c r="R539" s="49" t="s">
        <v>267</v>
      </c>
      <c r="S539" s="49">
        <f>'Рейтинговая таблица организаций'!K528</f>
        <v>0</v>
      </c>
      <c r="T539" s="49">
        <f>'Рейтинговая таблица организаций'!L528</f>
        <v>0</v>
      </c>
      <c r="U539" s="49" t="str">
        <f>IF('Рейтинговая таблица организаций'!Q528&lt;1,"Отсутствуют комфортные условия",(IF('Рейтинговая таблица организаций'!Q528&lt;5,"Количество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39" s="49">
        <f>'Рейтинговая таблица организаций'!Q528</f>
        <v>0</v>
      </c>
      <c r="W539" s="49">
        <f>IF('Рейтинговая таблица организаций'!Q528&lt;1,0,(IF('Рейтинговая таблица организаций'!Q528&lt;4,20,100)))</f>
        <v>0</v>
      </c>
      <c r="X539" s="49" t="s">
        <v>268</v>
      </c>
      <c r="Y539" s="49">
        <f>'Рейтинговая таблица организаций'!T528</f>
        <v>0</v>
      </c>
      <c r="Z539" s="49">
        <f>'Рейтинговая таблица организаций'!U528</f>
        <v>0</v>
      </c>
      <c r="AA539" s="49" t="str">
        <f>IF('Рейтинговая таблица организаций'!Z528&lt;1,"Отсутствуют условия доступности для инвалидов",(IF('Рейтинговая таблица организаций'!Z528&lt;5,"Количество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39" s="63">
        <f>'Рейтинговая таблица организаций'!Z528</f>
        <v>0</v>
      </c>
      <c r="AC539" s="49">
        <f>IF('Рейтинговая таблица организаций'!Z528&lt;1,0,(IF('Рейтинговая таблица организаций'!Z528&lt;5,20,100)))</f>
        <v>0</v>
      </c>
      <c r="AD539" s="49" t="str">
        <f>IF('Рейтинговая таблица организаций'!AA528&lt;1,"Отсутствуют условия доступности, позволяющие инвалидам получать услуги наравне с другими",(IF('Рейтинговая таблица организаций'!AA528&lt;5,"Количество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39" s="49">
        <f>'Рейтинговая таблица организаций'!AA528</f>
        <v>0</v>
      </c>
      <c r="AF539" s="49">
        <f>IF('Рейтинговая таблица организаций'!AA528&lt;1,0,(IF('Рейтинговая таблица организаций'!AA528&lt;5,20,100)))</f>
        <v>0</v>
      </c>
      <c r="AG539" s="49" t="s">
        <v>269</v>
      </c>
      <c r="AH539" s="49">
        <f>'Рейтинговая таблица организаций'!AB528</f>
        <v>0</v>
      </c>
      <c r="AI539" s="49">
        <f>'Рейтинговая таблица организаций'!AC528</f>
        <v>0</v>
      </c>
      <c r="AJ539" s="49" t="s">
        <v>270</v>
      </c>
      <c r="AK539" s="49">
        <f>'Рейтинговая таблица организаций'!AH528</f>
        <v>0</v>
      </c>
      <c r="AL539" s="49">
        <f>'Рейтинговая таблица организаций'!AI528</f>
        <v>0</v>
      </c>
      <c r="AM539" s="49" t="s">
        <v>271</v>
      </c>
      <c r="AN539" s="49">
        <f>'Рейтинговая таблица организаций'!AJ528</f>
        <v>0</v>
      </c>
      <c r="AO539" s="49">
        <f>'Рейтинговая таблица организаций'!AK528</f>
        <v>0</v>
      </c>
      <c r="AP539" s="49" t="s">
        <v>272</v>
      </c>
      <c r="AQ539" s="49">
        <f>'Рейтинговая таблица организаций'!AL528</f>
        <v>0</v>
      </c>
      <c r="AR539" s="49">
        <f>'Рейтинговая таблица организаций'!AM528</f>
        <v>0</v>
      </c>
      <c r="AS539" s="49" t="s">
        <v>273</v>
      </c>
      <c r="AT539" s="49">
        <f>'Рейтинговая таблица организаций'!AR528</f>
        <v>0</v>
      </c>
      <c r="AU539" s="49">
        <f>'Рейтинговая таблица организаций'!AS528</f>
        <v>0</v>
      </c>
      <c r="AV539" s="49" t="s">
        <v>274</v>
      </c>
      <c r="AW539" s="49">
        <f>'Рейтинговая таблица организаций'!AT528</f>
        <v>0</v>
      </c>
      <c r="AX539" s="49">
        <f>'Рейтинговая таблица организаций'!AU528</f>
        <v>0</v>
      </c>
      <c r="AY539" s="49" t="s">
        <v>275</v>
      </c>
      <c r="AZ539" s="49">
        <f>'Рейтинговая таблица организаций'!AV528</f>
        <v>0</v>
      </c>
      <c r="BA539" s="49">
        <f>'Рейтинговая таблица организаций'!AW528</f>
        <v>0</v>
      </c>
    </row>
    <row r="540" spans="1:53" ht="15.75" x14ac:dyDescent="0.25">
      <c r="A540" s="110">
        <f>Лист1!A528</f>
        <v>0</v>
      </c>
      <c r="B540" s="46">
        <f>'для bus.gov.ru'!B529</f>
        <v>0</v>
      </c>
      <c r="C540" s="46">
        <f>'для bus.gov.ru'!C529</f>
        <v>0</v>
      </c>
      <c r="D540" s="46">
        <f>'для bus.gov.ru'!D529</f>
        <v>0</v>
      </c>
      <c r="E540" s="46">
        <f>'для bus.gov.ru'!E529</f>
        <v>0</v>
      </c>
      <c r="F540" s="47" t="s">
        <v>264</v>
      </c>
      <c r="G540" s="48">
        <f>'Рейтинговая таблица организаций'!D529</f>
        <v>0</v>
      </c>
      <c r="H540" s="48">
        <f>'Рейтинговая таблица организаций'!E529</f>
        <v>0</v>
      </c>
      <c r="I540" s="47" t="s">
        <v>265</v>
      </c>
      <c r="J540" s="48">
        <f>'Рейтинговая таблица организаций'!F529</f>
        <v>0</v>
      </c>
      <c r="K540" s="48">
        <f>'Рейтинговая таблица организаций'!G529</f>
        <v>0</v>
      </c>
      <c r="L540" s="49" t="str">
        <f>IF('Рейтинговая таблица организаций'!H529&lt;1,"Отсутствуют или не функционируют дистанционные способы взаимодействия",(IF('Рейтинговая таблица организаций'!H529&lt;4,"В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0" s="49">
        <f>'Рейтинговая таблица организаций'!H529</f>
        <v>0</v>
      </c>
      <c r="N540" s="49">
        <f>IF('Рейтинговая таблица организаций'!H529&lt;1,0,(IF('Рейтинговая таблица организаций'!H529&lt;4,30,100)))</f>
        <v>0</v>
      </c>
      <c r="O540" s="49" t="s">
        <v>266</v>
      </c>
      <c r="P540" s="49">
        <f>'Рейтинговая таблица организаций'!I529</f>
        <v>0</v>
      </c>
      <c r="Q540" s="49">
        <f>'Рейтинговая таблица организаций'!J529</f>
        <v>0</v>
      </c>
      <c r="R540" s="49" t="s">
        <v>267</v>
      </c>
      <c r="S540" s="49">
        <f>'Рейтинговая таблица организаций'!K529</f>
        <v>0</v>
      </c>
      <c r="T540" s="49">
        <f>'Рейтинговая таблица организаций'!L529</f>
        <v>0</v>
      </c>
      <c r="U540" s="49" t="str">
        <f>IF('Рейтинговая таблица организаций'!Q529&lt;1,"Отсутствуют комфортные условия",(IF('Рейтинговая таблица организаций'!Q529&lt;5,"Количество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0" s="49">
        <f>'Рейтинговая таблица организаций'!Q529</f>
        <v>0</v>
      </c>
      <c r="W540" s="49">
        <f>IF('Рейтинговая таблица организаций'!Q529&lt;1,0,(IF('Рейтинговая таблица организаций'!Q529&lt;4,20,100)))</f>
        <v>0</v>
      </c>
      <c r="X540" s="49" t="s">
        <v>268</v>
      </c>
      <c r="Y540" s="49">
        <f>'Рейтинговая таблица организаций'!T529</f>
        <v>0</v>
      </c>
      <c r="Z540" s="49">
        <f>'Рейтинговая таблица организаций'!U529</f>
        <v>0</v>
      </c>
      <c r="AA540" s="49" t="str">
        <f>IF('Рейтинговая таблица организаций'!Z529&lt;1,"Отсутствуют условия доступности для инвалидов",(IF('Рейтинговая таблица организаций'!Z529&lt;5,"Количество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0" s="63">
        <f>'Рейтинговая таблица организаций'!Z529</f>
        <v>0</v>
      </c>
      <c r="AC540" s="49">
        <f>IF('Рейтинговая таблица организаций'!Z529&lt;1,0,(IF('Рейтинговая таблица организаций'!Z529&lt;5,20,100)))</f>
        <v>0</v>
      </c>
      <c r="AD540" s="49" t="str">
        <f>IF('Рейтинговая таблица организаций'!AA529&lt;1,"Отсутствуют условия доступности, позволяющие инвалидам получать услуги наравне с другими",(IF('Рейтинговая таблица организаций'!AA529&lt;5,"Количество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0" s="49">
        <f>'Рейтинговая таблица организаций'!AA529</f>
        <v>0</v>
      </c>
      <c r="AF540" s="49">
        <f>IF('Рейтинговая таблица организаций'!AA529&lt;1,0,(IF('Рейтинговая таблица организаций'!AA529&lt;5,20,100)))</f>
        <v>0</v>
      </c>
      <c r="AG540" s="49" t="s">
        <v>269</v>
      </c>
      <c r="AH540" s="49">
        <f>'Рейтинговая таблица организаций'!AB529</f>
        <v>0</v>
      </c>
      <c r="AI540" s="49">
        <f>'Рейтинговая таблица организаций'!AC529</f>
        <v>0</v>
      </c>
      <c r="AJ540" s="49" t="s">
        <v>270</v>
      </c>
      <c r="AK540" s="49">
        <f>'Рейтинговая таблица организаций'!AH529</f>
        <v>0</v>
      </c>
      <c r="AL540" s="49">
        <f>'Рейтинговая таблица организаций'!AI529</f>
        <v>0</v>
      </c>
      <c r="AM540" s="49" t="s">
        <v>271</v>
      </c>
      <c r="AN540" s="49">
        <f>'Рейтинговая таблица организаций'!AJ529</f>
        <v>0</v>
      </c>
      <c r="AO540" s="49">
        <f>'Рейтинговая таблица организаций'!AK529</f>
        <v>0</v>
      </c>
      <c r="AP540" s="49" t="s">
        <v>272</v>
      </c>
      <c r="AQ540" s="49">
        <f>'Рейтинговая таблица организаций'!AL529</f>
        <v>0</v>
      </c>
      <c r="AR540" s="49">
        <f>'Рейтинговая таблица организаций'!AM529</f>
        <v>0</v>
      </c>
      <c r="AS540" s="49" t="s">
        <v>273</v>
      </c>
      <c r="AT540" s="49">
        <f>'Рейтинговая таблица организаций'!AR529</f>
        <v>0</v>
      </c>
      <c r="AU540" s="49">
        <f>'Рейтинговая таблица организаций'!AS529</f>
        <v>0</v>
      </c>
      <c r="AV540" s="49" t="s">
        <v>274</v>
      </c>
      <c r="AW540" s="49">
        <f>'Рейтинговая таблица организаций'!AT529</f>
        <v>0</v>
      </c>
      <c r="AX540" s="49">
        <f>'Рейтинговая таблица организаций'!AU529</f>
        <v>0</v>
      </c>
      <c r="AY540" s="49" t="s">
        <v>275</v>
      </c>
      <c r="AZ540" s="49">
        <f>'Рейтинговая таблица организаций'!AV529</f>
        <v>0</v>
      </c>
      <c r="BA540" s="49">
        <f>'Рейтинговая таблица организаций'!AW529</f>
        <v>0</v>
      </c>
    </row>
    <row r="541" spans="1:53" ht="15.75" x14ac:dyDescent="0.25">
      <c r="A541" s="110">
        <f>Лист1!A529</f>
        <v>0</v>
      </c>
      <c r="B541" s="46">
        <f>'для bus.gov.ru'!B530</f>
        <v>0</v>
      </c>
      <c r="C541" s="46">
        <f>'для bus.gov.ru'!C530</f>
        <v>0</v>
      </c>
      <c r="D541" s="46">
        <f>'для bus.gov.ru'!D530</f>
        <v>0</v>
      </c>
      <c r="E541" s="46">
        <f>'для bus.gov.ru'!E530</f>
        <v>0</v>
      </c>
      <c r="F541" s="47" t="s">
        <v>264</v>
      </c>
      <c r="G541" s="48">
        <f>'Рейтинговая таблица организаций'!D530</f>
        <v>0</v>
      </c>
      <c r="H541" s="48">
        <f>'Рейтинговая таблица организаций'!E530</f>
        <v>0</v>
      </c>
      <c r="I541" s="47" t="s">
        <v>265</v>
      </c>
      <c r="J541" s="48">
        <f>'Рейтинговая таблица организаций'!F530</f>
        <v>0</v>
      </c>
      <c r="K541" s="48">
        <f>'Рейтинговая таблица организаций'!G530</f>
        <v>0</v>
      </c>
      <c r="L541" s="49" t="str">
        <f>IF('Рейтинговая таблица организаций'!H530&lt;1,"Отсутствуют или не функционируют дистанционные способы взаимодействия",(IF('Рейтинговая таблица организаций'!H530&lt;4,"В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1" s="49">
        <f>'Рейтинговая таблица организаций'!H530</f>
        <v>0</v>
      </c>
      <c r="N541" s="49">
        <f>IF('Рейтинговая таблица организаций'!H530&lt;1,0,(IF('Рейтинговая таблица организаций'!H530&lt;4,30,100)))</f>
        <v>0</v>
      </c>
      <c r="O541" s="49" t="s">
        <v>266</v>
      </c>
      <c r="P541" s="49">
        <f>'Рейтинговая таблица организаций'!I530</f>
        <v>0</v>
      </c>
      <c r="Q541" s="49">
        <f>'Рейтинговая таблица организаций'!J530</f>
        <v>0</v>
      </c>
      <c r="R541" s="49" t="s">
        <v>267</v>
      </c>
      <c r="S541" s="49">
        <f>'Рейтинговая таблица организаций'!K530</f>
        <v>0</v>
      </c>
      <c r="T541" s="49">
        <f>'Рейтинговая таблица организаций'!L530</f>
        <v>0</v>
      </c>
      <c r="U541" s="49" t="str">
        <f>IF('Рейтинговая таблица организаций'!Q530&lt;1,"Отсутствуют комфортные условия",(IF('Рейтинговая таблица организаций'!Q530&lt;5,"Количество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1" s="49">
        <f>'Рейтинговая таблица организаций'!Q530</f>
        <v>0</v>
      </c>
      <c r="W541" s="49">
        <f>IF('Рейтинговая таблица организаций'!Q530&lt;1,0,(IF('Рейтинговая таблица организаций'!Q530&lt;4,20,100)))</f>
        <v>0</v>
      </c>
      <c r="X541" s="49" t="s">
        <v>268</v>
      </c>
      <c r="Y541" s="49">
        <f>'Рейтинговая таблица организаций'!T530</f>
        <v>0</v>
      </c>
      <c r="Z541" s="49">
        <f>'Рейтинговая таблица организаций'!U530</f>
        <v>0</v>
      </c>
      <c r="AA541" s="49" t="str">
        <f>IF('Рейтинговая таблица организаций'!Z530&lt;1,"Отсутствуют условия доступности для инвалидов",(IF('Рейтинговая таблица организаций'!Z530&lt;5,"Количество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1" s="63">
        <f>'Рейтинговая таблица организаций'!Z530</f>
        <v>0</v>
      </c>
      <c r="AC541" s="49">
        <f>IF('Рейтинговая таблица организаций'!Z530&lt;1,0,(IF('Рейтинговая таблица организаций'!Z530&lt;5,20,100)))</f>
        <v>0</v>
      </c>
      <c r="AD541" s="49" t="str">
        <f>IF('Рейтинговая таблица организаций'!AA530&lt;1,"Отсутствуют условия доступности, позволяющие инвалидам получать услуги наравне с другими",(IF('Рейтинговая таблица организаций'!AA530&lt;5,"Количество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1" s="49">
        <f>'Рейтинговая таблица организаций'!AA530</f>
        <v>0</v>
      </c>
      <c r="AF541" s="49">
        <f>IF('Рейтинговая таблица организаций'!AA530&lt;1,0,(IF('Рейтинговая таблица организаций'!AA530&lt;5,20,100)))</f>
        <v>0</v>
      </c>
      <c r="AG541" s="49" t="s">
        <v>269</v>
      </c>
      <c r="AH541" s="49">
        <f>'Рейтинговая таблица организаций'!AB530</f>
        <v>0</v>
      </c>
      <c r="AI541" s="49">
        <f>'Рейтинговая таблица организаций'!AC530</f>
        <v>0</v>
      </c>
      <c r="AJ541" s="49" t="s">
        <v>270</v>
      </c>
      <c r="AK541" s="49">
        <f>'Рейтинговая таблица организаций'!AH530</f>
        <v>0</v>
      </c>
      <c r="AL541" s="49">
        <f>'Рейтинговая таблица организаций'!AI530</f>
        <v>0</v>
      </c>
      <c r="AM541" s="49" t="s">
        <v>271</v>
      </c>
      <c r="AN541" s="49">
        <f>'Рейтинговая таблица организаций'!AJ530</f>
        <v>0</v>
      </c>
      <c r="AO541" s="49">
        <f>'Рейтинговая таблица организаций'!AK530</f>
        <v>0</v>
      </c>
      <c r="AP541" s="49" t="s">
        <v>272</v>
      </c>
      <c r="AQ541" s="49">
        <f>'Рейтинговая таблица организаций'!AL530</f>
        <v>0</v>
      </c>
      <c r="AR541" s="49">
        <f>'Рейтинговая таблица организаций'!AM530</f>
        <v>0</v>
      </c>
      <c r="AS541" s="49" t="s">
        <v>273</v>
      </c>
      <c r="AT541" s="49">
        <f>'Рейтинговая таблица организаций'!AR530</f>
        <v>0</v>
      </c>
      <c r="AU541" s="49">
        <f>'Рейтинговая таблица организаций'!AS530</f>
        <v>0</v>
      </c>
      <c r="AV541" s="49" t="s">
        <v>274</v>
      </c>
      <c r="AW541" s="49">
        <f>'Рейтинговая таблица организаций'!AT530</f>
        <v>0</v>
      </c>
      <c r="AX541" s="49">
        <f>'Рейтинговая таблица организаций'!AU530</f>
        <v>0</v>
      </c>
      <c r="AY541" s="49" t="s">
        <v>275</v>
      </c>
      <c r="AZ541" s="49">
        <f>'Рейтинговая таблица организаций'!AV530</f>
        <v>0</v>
      </c>
      <c r="BA541" s="49">
        <f>'Рейтинговая таблица организаций'!AW530</f>
        <v>0</v>
      </c>
    </row>
    <row r="542" spans="1:53" ht="15.75" x14ac:dyDescent="0.25">
      <c r="A542" s="110">
        <f>Лист1!A530</f>
        <v>0</v>
      </c>
      <c r="B542" s="46">
        <f>'для bus.gov.ru'!B531</f>
        <v>0</v>
      </c>
      <c r="C542" s="46">
        <f>'для bus.gov.ru'!C531</f>
        <v>0</v>
      </c>
      <c r="D542" s="46">
        <f>'для bus.gov.ru'!D531</f>
        <v>0</v>
      </c>
      <c r="E542" s="46">
        <f>'для bus.gov.ru'!E531</f>
        <v>0</v>
      </c>
      <c r="F542" s="47" t="s">
        <v>264</v>
      </c>
      <c r="G542" s="48">
        <f>'Рейтинговая таблица организаций'!D531</f>
        <v>0</v>
      </c>
      <c r="H542" s="48">
        <f>'Рейтинговая таблица организаций'!E531</f>
        <v>0</v>
      </c>
      <c r="I542" s="47" t="s">
        <v>265</v>
      </c>
      <c r="J542" s="48">
        <f>'Рейтинговая таблица организаций'!F531</f>
        <v>0</v>
      </c>
      <c r="K542" s="48">
        <f>'Рейтинговая таблица организаций'!G531</f>
        <v>0</v>
      </c>
      <c r="L542" s="49" t="str">
        <f>IF('Рейтинговая таблица организаций'!H531&lt;1,"Отсутствуют или не функционируют дистанционные способы взаимодействия",(IF('Рейтинговая таблица организаций'!H531&lt;4,"В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2" s="49">
        <f>'Рейтинговая таблица организаций'!H531</f>
        <v>0</v>
      </c>
      <c r="N542" s="49">
        <f>IF('Рейтинговая таблица организаций'!H531&lt;1,0,(IF('Рейтинговая таблица организаций'!H531&lt;4,30,100)))</f>
        <v>0</v>
      </c>
      <c r="O542" s="49" t="s">
        <v>266</v>
      </c>
      <c r="P542" s="49">
        <f>'Рейтинговая таблица организаций'!I531</f>
        <v>0</v>
      </c>
      <c r="Q542" s="49">
        <f>'Рейтинговая таблица организаций'!J531</f>
        <v>0</v>
      </c>
      <c r="R542" s="49" t="s">
        <v>267</v>
      </c>
      <c r="S542" s="49">
        <f>'Рейтинговая таблица организаций'!K531</f>
        <v>0</v>
      </c>
      <c r="T542" s="49">
        <f>'Рейтинговая таблица организаций'!L531</f>
        <v>0</v>
      </c>
      <c r="U542" s="49" t="str">
        <f>IF('Рейтинговая таблица организаций'!Q531&lt;1,"Отсутствуют комфортные условия",(IF('Рейтинговая таблица организаций'!Q531&lt;5,"Количество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2" s="49">
        <f>'Рейтинговая таблица организаций'!Q531</f>
        <v>0</v>
      </c>
      <c r="W542" s="49">
        <f>IF('Рейтинговая таблица организаций'!Q531&lt;1,0,(IF('Рейтинговая таблица организаций'!Q531&lt;4,20,100)))</f>
        <v>0</v>
      </c>
      <c r="X542" s="49" t="s">
        <v>268</v>
      </c>
      <c r="Y542" s="49">
        <f>'Рейтинговая таблица организаций'!T531</f>
        <v>0</v>
      </c>
      <c r="Z542" s="49">
        <f>'Рейтинговая таблица организаций'!U531</f>
        <v>0</v>
      </c>
      <c r="AA542" s="49" t="str">
        <f>IF('Рейтинговая таблица организаций'!Z531&lt;1,"Отсутствуют условия доступности для инвалидов",(IF('Рейтинговая таблица организаций'!Z531&lt;5,"Количество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2" s="63">
        <f>'Рейтинговая таблица организаций'!Z531</f>
        <v>0</v>
      </c>
      <c r="AC542" s="49">
        <f>IF('Рейтинговая таблица организаций'!Z531&lt;1,0,(IF('Рейтинговая таблица организаций'!Z531&lt;5,20,100)))</f>
        <v>0</v>
      </c>
      <c r="AD542" s="49" t="str">
        <f>IF('Рейтинговая таблица организаций'!AA531&lt;1,"Отсутствуют условия доступности, позволяющие инвалидам получать услуги наравне с другими",(IF('Рейтинговая таблица организаций'!AA531&lt;5,"Количество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2" s="49">
        <f>'Рейтинговая таблица организаций'!AA531</f>
        <v>0</v>
      </c>
      <c r="AF542" s="49">
        <f>IF('Рейтинговая таблица организаций'!AA531&lt;1,0,(IF('Рейтинговая таблица организаций'!AA531&lt;5,20,100)))</f>
        <v>0</v>
      </c>
      <c r="AG542" s="49" t="s">
        <v>269</v>
      </c>
      <c r="AH542" s="49">
        <f>'Рейтинговая таблица организаций'!AB531</f>
        <v>0</v>
      </c>
      <c r="AI542" s="49">
        <f>'Рейтинговая таблица организаций'!AC531</f>
        <v>0</v>
      </c>
      <c r="AJ542" s="49" t="s">
        <v>270</v>
      </c>
      <c r="AK542" s="49">
        <f>'Рейтинговая таблица организаций'!AH531</f>
        <v>0</v>
      </c>
      <c r="AL542" s="49">
        <f>'Рейтинговая таблица организаций'!AI531</f>
        <v>0</v>
      </c>
      <c r="AM542" s="49" t="s">
        <v>271</v>
      </c>
      <c r="AN542" s="49">
        <f>'Рейтинговая таблица организаций'!AJ531</f>
        <v>0</v>
      </c>
      <c r="AO542" s="49">
        <f>'Рейтинговая таблица организаций'!AK531</f>
        <v>0</v>
      </c>
      <c r="AP542" s="49" t="s">
        <v>272</v>
      </c>
      <c r="AQ542" s="49">
        <f>'Рейтинговая таблица организаций'!AL531</f>
        <v>0</v>
      </c>
      <c r="AR542" s="49">
        <f>'Рейтинговая таблица организаций'!AM531</f>
        <v>0</v>
      </c>
      <c r="AS542" s="49" t="s">
        <v>273</v>
      </c>
      <c r="AT542" s="49">
        <f>'Рейтинговая таблица организаций'!AR531</f>
        <v>0</v>
      </c>
      <c r="AU542" s="49">
        <f>'Рейтинговая таблица организаций'!AS531</f>
        <v>0</v>
      </c>
      <c r="AV542" s="49" t="s">
        <v>274</v>
      </c>
      <c r="AW542" s="49">
        <f>'Рейтинговая таблица организаций'!AT531</f>
        <v>0</v>
      </c>
      <c r="AX542" s="49">
        <f>'Рейтинговая таблица организаций'!AU531</f>
        <v>0</v>
      </c>
      <c r="AY542" s="49" t="s">
        <v>275</v>
      </c>
      <c r="AZ542" s="49">
        <f>'Рейтинговая таблица организаций'!AV531</f>
        <v>0</v>
      </c>
      <c r="BA542" s="49">
        <f>'Рейтинговая таблица организаций'!AW531</f>
        <v>0</v>
      </c>
    </row>
    <row r="543" spans="1:53" ht="15.75" x14ac:dyDescent="0.25">
      <c r="A543" s="110">
        <f>Лист1!A531</f>
        <v>0</v>
      </c>
      <c r="B543" s="46">
        <f>'для bus.gov.ru'!B532</f>
        <v>0</v>
      </c>
      <c r="C543" s="46">
        <f>'для bus.gov.ru'!C532</f>
        <v>0</v>
      </c>
      <c r="D543" s="46">
        <f>'для bus.gov.ru'!D532</f>
        <v>0</v>
      </c>
      <c r="E543" s="46">
        <f>'для bus.gov.ru'!E532</f>
        <v>0</v>
      </c>
      <c r="F543" s="47" t="s">
        <v>264</v>
      </c>
      <c r="G543" s="48">
        <f>'Рейтинговая таблица организаций'!D532</f>
        <v>0</v>
      </c>
      <c r="H543" s="48">
        <f>'Рейтинговая таблица организаций'!E532</f>
        <v>0</v>
      </c>
      <c r="I543" s="47" t="s">
        <v>265</v>
      </c>
      <c r="J543" s="48">
        <f>'Рейтинговая таблица организаций'!F532</f>
        <v>0</v>
      </c>
      <c r="K543" s="48">
        <f>'Рейтинговая таблица организаций'!G532</f>
        <v>0</v>
      </c>
      <c r="L543" s="49" t="str">
        <f>IF('Рейтинговая таблица организаций'!H532&lt;1,"Отсутствуют или не функционируют дистанционные способы взаимодействия",(IF('Рейтинговая таблица организаций'!H532&lt;4,"В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3" s="49">
        <f>'Рейтинговая таблица организаций'!H532</f>
        <v>0</v>
      </c>
      <c r="N543" s="49">
        <f>IF('Рейтинговая таблица организаций'!H532&lt;1,0,(IF('Рейтинговая таблица организаций'!H532&lt;4,30,100)))</f>
        <v>0</v>
      </c>
      <c r="O543" s="49" t="s">
        <v>266</v>
      </c>
      <c r="P543" s="49">
        <f>'Рейтинговая таблица организаций'!I532</f>
        <v>0</v>
      </c>
      <c r="Q543" s="49">
        <f>'Рейтинговая таблица организаций'!J532</f>
        <v>0</v>
      </c>
      <c r="R543" s="49" t="s">
        <v>267</v>
      </c>
      <c r="S543" s="49">
        <f>'Рейтинговая таблица организаций'!K532</f>
        <v>0</v>
      </c>
      <c r="T543" s="49">
        <f>'Рейтинговая таблица организаций'!L532</f>
        <v>0</v>
      </c>
      <c r="U543" s="49" t="str">
        <f>IF('Рейтинговая таблица организаций'!Q532&lt;1,"Отсутствуют комфортные условия",(IF('Рейтинговая таблица организаций'!Q532&lt;5,"Количество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3" s="49">
        <f>'Рейтинговая таблица организаций'!Q532</f>
        <v>0</v>
      </c>
      <c r="W543" s="49">
        <f>IF('Рейтинговая таблица организаций'!Q532&lt;1,0,(IF('Рейтинговая таблица организаций'!Q532&lt;4,20,100)))</f>
        <v>0</v>
      </c>
      <c r="X543" s="49" t="s">
        <v>268</v>
      </c>
      <c r="Y543" s="49">
        <f>'Рейтинговая таблица организаций'!T532</f>
        <v>0</v>
      </c>
      <c r="Z543" s="49">
        <f>'Рейтинговая таблица организаций'!U532</f>
        <v>0</v>
      </c>
      <c r="AA543" s="49" t="str">
        <f>IF('Рейтинговая таблица организаций'!Z532&lt;1,"Отсутствуют условия доступности для инвалидов",(IF('Рейтинговая таблица организаций'!Z532&lt;5,"Количество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3" s="63">
        <f>'Рейтинговая таблица организаций'!Z532</f>
        <v>0</v>
      </c>
      <c r="AC543" s="49">
        <f>IF('Рейтинговая таблица организаций'!Z532&lt;1,0,(IF('Рейтинговая таблица организаций'!Z532&lt;5,20,100)))</f>
        <v>0</v>
      </c>
      <c r="AD543" s="49" t="str">
        <f>IF('Рейтинговая таблица организаций'!AA532&lt;1,"Отсутствуют условия доступности, позволяющие инвалидам получать услуги наравне с другими",(IF('Рейтинговая таблица организаций'!AA532&lt;5,"Количество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3" s="49">
        <f>'Рейтинговая таблица организаций'!AA532</f>
        <v>0</v>
      </c>
      <c r="AF543" s="49">
        <f>IF('Рейтинговая таблица организаций'!AA532&lt;1,0,(IF('Рейтинговая таблица организаций'!AA532&lt;5,20,100)))</f>
        <v>0</v>
      </c>
      <c r="AG543" s="49" t="s">
        <v>269</v>
      </c>
      <c r="AH543" s="49">
        <f>'Рейтинговая таблица организаций'!AB532</f>
        <v>0</v>
      </c>
      <c r="AI543" s="49">
        <f>'Рейтинговая таблица организаций'!AC532</f>
        <v>0</v>
      </c>
      <c r="AJ543" s="49" t="s">
        <v>270</v>
      </c>
      <c r="AK543" s="49">
        <f>'Рейтинговая таблица организаций'!AH532</f>
        <v>0</v>
      </c>
      <c r="AL543" s="49">
        <f>'Рейтинговая таблица организаций'!AI532</f>
        <v>0</v>
      </c>
      <c r="AM543" s="49" t="s">
        <v>271</v>
      </c>
      <c r="AN543" s="49">
        <f>'Рейтинговая таблица организаций'!AJ532</f>
        <v>0</v>
      </c>
      <c r="AO543" s="49">
        <f>'Рейтинговая таблица организаций'!AK532</f>
        <v>0</v>
      </c>
      <c r="AP543" s="49" t="s">
        <v>272</v>
      </c>
      <c r="AQ543" s="49">
        <f>'Рейтинговая таблица организаций'!AL532</f>
        <v>0</v>
      </c>
      <c r="AR543" s="49">
        <f>'Рейтинговая таблица организаций'!AM532</f>
        <v>0</v>
      </c>
      <c r="AS543" s="49" t="s">
        <v>273</v>
      </c>
      <c r="AT543" s="49">
        <f>'Рейтинговая таблица организаций'!AR532</f>
        <v>0</v>
      </c>
      <c r="AU543" s="49">
        <f>'Рейтинговая таблица организаций'!AS532</f>
        <v>0</v>
      </c>
      <c r="AV543" s="49" t="s">
        <v>274</v>
      </c>
      <c r="AW543" s="49">
        <f>'Рейтинговая таблица организаций'!AT532</f>
        <v>0</v>
      </c>
      <c r="AX543" s="49">
        <f>'Рейтинговая таблица организаций'!AU532</f>
        <v>0</v>
      </c>
      <c r="AY543" s="49" t="s">
        <v>275</v>
      </c>
      <c r="AZ543" s="49">
        <f>'Рейтинговая таблица организаций'!AV532</f>
        <v>0</v>
      </c>
      <c r="BA543" s="49">
        <f>'Рейтинговая таблица организаций'!AW532</f>
        <v>0</v>
      </c>
    </row>
    <row r="544" spans="1:53" ht="15.75" x14ac:dyDescent="0.25">
      <c r="A544" s="110">
        <f>Лист1!A532</f>
        <v>0</v>
      </c>
      <c r="B544" s="46">
        <f>'для bus.gov.ru'!B533</f>
        <v>0</v>
      </c>
      <c r="C544" s="46">
        <f>'для bus.gov.ru'!C533</f>
        <v>0</v>
      </c>
      <c r="D544" s="46">
        <f>'для bus.gov.ru'!D533</f>
        <v>0</v>
      </c>
      <c r="E544" s="46">
        <f>'для bus.gov.ru'!E533</f>
        <v>0</v>
      </c>
      <c r="F544" s="47" t="s">
        <v>264</v>
      </c>
      <c r="G544" s="48">
        <f>'Рейтинговая таблица организаций'!D533</f>
        <v>0</v>
      </c>
      <c r="H544" s="48">
        <f>'Рейтинговая таблица организаций'!E533</f>
        <v>0</v>
      </c>
      <c r="I544" s="47" t="s">
        <v>265</v>
      </c>
      <c r="J544" s="48">
        <f>'Рейтинговая таблица организаций'!F533</f>
        <v>0</v>
      </c>
      <c r="K544" s="48">
        <f>'Рейтинговая таблица организаций'!G533</f>
        <v>0</v>
      </c>
      <c r="L544" s="49" t="str">
        <f>IF('Рейтинговая таблица организаций'!H533&lt;1,"Отсутствуют или не функционируют дистанционные способы взаимодействия",(IF('Рейтинговая таблица организаций'!H533&lt;4,"В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4" s="49">
        <f>'Рейтинговая таблица организаций'!H533</f>
        <v>0</v>
      </c>
      <c r="N544" s="49">
        <f>IF('Рейтинговая таблица организаций'!H533&lt;1,0,(IF('Рейтинговая таблица организаций'!H533&lt;4,30,100)))</f>
        <v>0</v>
      </c>
      <c r="O544" s="49" t="s">
        <v>266</v>
      </c>
      <c r="P544" s="49">
        <f>'Рейтинговая таблица организаций'!I533</f>
        <v>0</v>
      </c>
      <c r="Q544" s="49">
        <f>'Рейтинговая таблица организаций'!J533</f>
        <v>0</v>
      </c>
      <c r="R544" s="49" t="s">
        <v>267</v>
      </c>
      <c r="S544" s="49">
        <f>'Рейтинговая таблица организаций'!K533</f>
        <v>0</v>
      </c>
      <c r="T544" s="49">
        <f>'Рейтинговая таблица организаций'!L533</f>
        <v>0</v>
      </c>
      <c r="U544" s="49" t="str">
        <f>IF('Рейтинговая таблица организаций'!Q533&lt;1,"Отсутствуют комфортные условия",(IF('Рейтинговая таблица организаций'!Q533&lt;5,"Количество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4" s="49">
        <f>'Рейтинговая таблица организаций'!Q533</f>
        <v>0</v>
      </c>
      <c r="W544" s="49">
        <f>IF('Рейтинговая таблица организаций'!Q533&lt;1,0,(IF('Рейтинговая таблица организаций'!Q533&lt;4,20,100)))</f>
        <v>0</v>
      </c>
      <c r="X544" s="49" t="s">
        <v>268</v>
      </c>
      <c r="Y544" s="49">
        <f>'Рейтинговая таблица организаций'!T533</f>
        <v>0</v>
      </c>
      <c r="Z544" s="49">
        <f>'Рейтинговая таблица организаций'!U533</f>
        <v>0</v>
      </c>
      <c r="AA544" s="49" t="str">
        <f>IF('Рейтинговая таблица организаций'!Z533&lt;1,"Отсутствуют условия доступности для инвалидов",(IF('Рейтинговая таблица организаций'!Z533&lt;5,"Количество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4" s="63">
        <f>'Рейтинговая таблица организаций'!Z533</f>
        <v>0</v>
      </c>
      <c r="AC544" s="49">
        <f>IF('Рейтинговая таблица организаций'!Z533&lt;1,0,(IF('Рейтинговая таблица организаций'!Z533&lt;5,20,100)))</f>
        <v>0</v>
      </c>
      <c r="AD544" s="49" t="str">
        <f>IF('Рейтинговая таблица организаций'!AA533&lt;1,"Отсутствуют условия доступности, позволяющие инвалидам получать услуги наравне с другими",(IF('Рейтинговая таблица организаций'!AA533&lt;5,"Количество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4" s="49">
        <f>'Рейтинговая таблица организаций'!AA533</f>
        <v>0</v>
      </c>
      <c r="AF544" s="49">
        <f>IF('Рейтинговая таблица организаций'!AA533&lt;1,0,(IF('Рейтинговая таблица организаций'!AA533&lt;5,20,100)))</f>
        <v>0</v>
      </c>
      <c r="AG544" s="49" t="s">
        <v>269</v>
      </c>
      <c r="AH544" s="49">
        <f>'Рейтинговая таблица организаций'!AB533</f>
        <v>0</v>
      </c>
      <c r="AI544" s="49">
        <f>'Рейтинговая таблица организаций'!AC533</f>
        <v>0</v>
      </c>
      <c r="AJ544" s="49" t="s">
        <v>270</v>
      </c>
      <c r="AK544" s="49">
        <f>'Рейтинговая таблица организаций'!AH533</f>
        <v>0</v>
      </c>
      <c r="AL544" s="49">
        <f>'Рейтинговая таблица организаций'!AI533</f>
        <v>0</v>
      </c>
      <c r="AM544" s="49" t="s">
        <v>271</v>
      </c>
      <c r="AN544" s="49">
        <f>'Рейтинговая таблица организаций'!AJ533</f>
        <v>0</v>
      </c>
      <c r="AO544" s="49">
        <f>'Рейтинговая таблица организаций'!AK533</f>
        <v>0</v>
      </c>
      <c r="AP544" s="49" t="s">
        <v>272</v>
      </c>
      <c r="AQ544" s="49">
        <f>'Рейтинговая таблица организаций'!AL533</f>
        <v>0</v>
      </c>
      <c r="AR544" s="49">
        <f>'Рейтинговая таблица организаций'!AM533</f>
        <v>0</v>
      </c>
      <c r="AS544" s="49" t="s">
        <v>273</v>
      </c>
      <c r="AT544" s="49">
        <f>'Рейтинговая таблица организаций'!AR533</f>
        <v>0</v>
      </c>
      <c r="AU544" s="49">
        <f>'Рейтинговая таблица организаций'!AS533</f>
        <v>0</v>
      </c>
      <c r="AV544" s="49" t="s">
        <v>274</v>
      </c>
      <c r="AW544" s="49">
        <f>'Рейтинговая таблица организаций'!AT533</f>
        <v>0</v>
      </c>
      <c r="AX544" s="49">
        <f>'Рейтинговая таблица организаций'!AU533</f>
        <v>0</v>
      </c>
      <c r="AY544" s="49" t="s">
        <v>275</v>
      </c>
      <c r="AZ544" s="49">
        <f>'Рейтинговая таблица организаций'!AV533</f>
        <v>0</v>
      </c>
      <c r="BA544" s="49">
        <f>'Рейтинговая таблица организаций'!AW533</f>
        <v>0</v>
      </c>
    </row>
    <row r="545" spans="1:53" ht="15.75" x14ac:dyDescent="0.25">
      <c r="A545" s="110">
        <f>Лист1!A533</f>
        <v>0</v>
      </c>
      <c r="B545" s="46">
        <f>'для bus.gov.ru'!B534</f>
        <v>0</v>
      </c>
      <c r="C545" s="46">
        <f>'для bus.gov.ru'!C534</f>
        <v>0</v>
      </c>
      <c r="D545" s="46">
        <f>'для bus.gov.ru'!D534</f>
        <v>0</v>
      </c>
      <c r="E545" s="46">
        <f>'для bus.gov.ru'!E534</f>
        <v>0</v>
      </c>
      <c r="F545" s="47" t="s">
        <v>264</v>
      </c>
      <c r="G545" s="48">
        <f>'Рейтинговая таблица организаций'!D534</f>
        <v>0</v>
      </c>
      <c r="H545" s="48">
        <f>'Рейтинговая таблица организаций'!E534</f>
        <v>0</v>
      </c>
      <c r="I545" s="47" t="s">
        <v>265</v>
      </c>
      <c r="J545" s="48">
        <f>'Рейтинговая таблица организаций'!F534</f>
        <v>0</v>
      </c>
      <c r="K545" s="48">
        <f>'Рейтинговая таблица организаций'!G534</f>
        <v>0</v>
      </c>
      <c r="L545" s="49" t="str">
        <f>IF('Рейтинговая таблица организаций'!H534&lt;1,"Отсутствуют или не функционируют дистанционные способы взаимодействия",(IF('Рейтинговая таблица организаций'!H534&lt;4,"В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5" s="49">
        <f>'Рейтинговая таблица организаций'!H534</f>
        <v>0</v>
      </c>
      <c r="N545" s="49">
        <f>IF('Рейтинговая таблица организаций'!H534&lt;1,0,(IF('Рейтинговая таблица организаций'!H534&lt;4,30,100)))</f>
        <v>0</v>
      </c>
      <c r="O545" s="49" t="s">
        <v>266</v>
      </c>
      <c r="P545" s="49">
        <f>'Рейтинговая таблица организаций'!I534</f>
        <v>0</v>
      </c>
      <c r="Q545" s="49">
        <f>'Рейтинговая таблица организаций'!J534</f>
        <v>0</v>
      </c>
      <c r="R545" s="49" t="s">
        <v>267</v>
      </c>
      <c r="S545" s="49">
        <f>'Рейтинговая таблица организаций'!K534</f>
        <v>0</v>
      </c>
      <c r="T545" s="49">
        <f>'Рейтинговая таблица организаций'!L534</f>
        <v>0</v>
      </c>
      <c r="U545" s="49" t="str">
        <f>IF('Рейтинговая таблица организаций'!Q534&lt;1,"Отсутствуют комфортные условия",(IF('Рейтинговая таблица организаций'!Q534&lt;5,"Количество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5" s="49">
        <f>'Рейтинговая таблица организаций'!Q534</f>
        <v>0</v>
      </c>
      <c r="W545" s="49">
        <f>IF('Рейтинговая таблица организаций'!Q534&lt;1,0,(IF('Рейтинговая таблица организаций'!Q534&lt;4,20,100)))</f>
        <v>0</v>
      </c>
      <c r="X545" s="49" t="s">
        <v>268</v>
      </c>
      <c r="Y545" s="49">
        <f>'Рейтинговая таблица организаций'!T534</f>
        <v>0</v>
      </c>
      <c r="Z545" s="49">
        <f>'Рейтинговая таблица организаций'!U534</f>
        <v>0</v>
      </c>
      <c r="AA545" s="49" t="str">
        <f>IF('Рейтинговая таблица организаций'!Z534&lt;1,"Отсутствуют условия доступности для инвалидов",(IF('Рейтинговая таблица организаций'!Z534&lt;5,"Количество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5" s="63">
        <f>'Рейтинговая таблица организаций'!Z534</f>
        <v>0</v>
      </c>
      <c r="AC545" s="49">
        <f>IF('Рейтинговая таблица организаций'!Z534&lt;1,0,(IF('Рейтинговая таблица организаций'!Z534&lt;5,20,100)))</f>
        <v>0</v>
      </c>
      <c r="AD545" s="49" t="str">
        <f>IF('Рейтинговая таблица организаций'!AA534&lt;1,"Отсутствуют условия доступности, позволяющие инвалидам получать услуги наравне с другими",(IF('Рейтинговая таблица организаций'!AA534&lt;5,"Количество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5" s="49">
        <f>'Рейтинговая таблица организаций'!AA534</f>
        <v>0</v>
      </c>
      <c r="AF545" s="49">
        <f>IF('Рейтинговая таблица организаций'!AA534&lt;1,0,(IF('Рейтинговая таблица организаций'!AA534&lt;5,20,100)))</f>
        <v>0</v>
      </c>
      <c r="AG545" s="49" t="s">
        <v>269</v>
      </c>
      <c r="AH545" s="49">
        <f>'Рейтинговая таблица организаций'!AB534</f>
        <v>0</v>
      </c>
      <c r="AI545" s="49">
        <f>'Рейтинговая таблица организаций'!AC534</f>
        <v>0</v>
      </c>
      <c r="AJ545" s="49" t="s">
        <v>270</v>
      </c>
      <c r="AK545" s="49">
        <f>'Рейтинговая таблица организаций'!AH534</f>
        <v>0</v>
      </c>
      <c r="AL545" s="49">
        <f>'Рейтинговая таблица организаций'!AI534</f>
        <v>0</v>
      </c>
      <c r="AM545" s="49" t="s">
        <v>271</v>
      </c>
      <c r="AN545" s="49">
        <f>'Рейтинговая таблица организаций'!AJ534</f>
        <v>0</v>
      </c>
      <c r="AO545" s="49">
        <f>'Рейтинговая таблица организаций'!AK534</f>
        <v>0</v>
      </c>
      <c r="AP545" s="49" t="s">
        <v>272</v>
      </c>
      <c r="AQ545" s="49">
        <f>'Рейтинговая таблица организаций'!AL534</f>
        <v>0</v>
      </c>
      <c r="AR545" s="49">
        <f>'Рейтинговая таблица организаций'!AM534</f>
        <v>0</v>
      </c>
      <c r="AS545" s="49" t="s">
        <v>273</v>
      </c>
      <c r="AT545" s="49">
        <f>'Рейтинговая таблица организаций'!AR534</f>
        <v>0</v>
      </c>
      <c r="AU545" s="49">
        <f>'Рейтинговая таблица организаций'!AS534</f>
        <v>0</v>
      </c>
      <c r="AV545" s="49" t="s">
        <v>274</v>
      </c>
      <c r="AW545" s="49">
        <f>'Рейтинговая таблица организаций'!AT534</f>
        <v>0</v>
      </c>
      <c r="AX545" s="49">
        <f>'Рейтинговая таблица организаций'!AU534</f>
        <v>0</v>
      </c>
      <c r="AY545" s="49" t="s">
        <v>275</v>
      </c>
      <c r="AZ545" s="49">
        <f>'Рейтинговая таблица организаций'!AV534</f>
        <v>0</v>
      </c>
      <c r="BA545" s="49">
        <f>'Рейтинговая таблица организаций'!AW534</f>
        <v>0</v>
      </c>
    </row>
    <row r="546" spans="1:53" ht="15.75" x14ac:dyDescent="0.25">
      <c r="A546" s="110">
        <f>Лист1!A534</f>
        <v>0</v>
      </c>
      <c r="B546" s="46">
        <f>'для bus.gov.ru'!B535</f>
        <v>0</v>
      </c>
      <c r="C546" s="46">
        <f>'для bus.gov.ru'!C535</f>
        <v>0</v>
      </c>
      <c r="D546" s="46">
        <f>'для bus.gov.ru'!D535</f>
        <v>0</v>
      </c>
      <c r="E546" s="46">
        <f>'для bus.gov.ru'!E535</f>
        <v>0</v>
      </c>
      <c r="F546" s="47" t="s">
        <v>264</v>
      </c>
      <c r="G546" s="48">
        <f>'Рейтинговая таблица организаций'!D535</f>
        <v>0</v>
      </c>
      <c r="H546" s="48">
        <f>'Рейтинговая таблица организаций'!E535</f>
        <v>0</v>
      </c>
      <c r="I546" s="47" t="s">
        <v>265</v>
      </c>
      <c r="J546" s="48">
        <f>'Рейтинговая таблица организаций'!F535</f>
        <v>0</v>
      </c>
      <c r="K546" s="48">
        <f>'Рейтинговая таблица организаций'!G535</f>
        <v>0</v>
      </c>
      <c r="L546" s="49" t="str">
        <f>IF('Рейтинговая таблица организаций'!H535&lt;1,"Отсутствуют или не функционируют дистанционные способы взаимодействия",(IF('Рейтинговая таблица организаций'!H535&lt;4,"В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6" s="49">
        <f>'Рейтинговая таблица организаций'!H535</f>
        <v>0</v>
      </c>
      <c r="N546" s="49">
        <f>IF('Рейтинговая таблица организаций'!H535&lt;1,0,(IF('Рейтинговая таблица организаций'!H535&lt;4,30,100)))</f>
        <v>0</v>
      </c>
      <c r="O546" s="49" t="s">
        <v>266</v>
      </c>
      <c r="P546" s="49">
        <f>'Рейтинговая таблица организаций'!I535</f>
        <v>0</v>
      </c>
      <c r="Q546" s="49">
        <f>'Рейтинговая таблица организаций'!J535</f>
        <v>0</v>
      </c>
      <c r="R546" s="49" t="s">
        <v>267</v>
      </c>
      <c r="S546" s="49">
        <f>'Рейтинговая таблица организаций'!K535</f>
        <v>0</v>
      </c>
      <c r="T546" s="49">
        <f>'Рейтинговая таблица организаций'!L535</f>
        <v>0</v>
      </c>
      <c r="U546" s="49" t="str">
        <f>IF('Рейтинговая таблица организаций'!Q535&lt;1,"Отсутствуют комфортные условия",(IF('Рейтинговая таблица организаций'!Q535&lt;5,"Количество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6" s="49">
        <f>'Рейтинговая таблица организаций'!Q535</f>
        <v>0</v>
      </c>
      <c r="W546" s="49">
        <f>IF('Рейтинговая таблица организаций'!Q535&lt;1,0,(IF('Рейтинговая таблица организаций'!Q535&lt;4,20,100)))</f>
        <v>0</v>
      </c>
      <c r="X546" s="49" t="s">
        <v>268</v>
      </c>
      <c r="Y546" s="49">
        <f>'Рейтинговая таблица организаций'!T535</f>
        <v>0</v>
      </c>
      <c r="Z546" s="49">
        <f>'Рейтинговая таблица организаций'!U535</f>
        <v>0</v>
      </c>
      <c r="AA546" s="49" t="str">
        <f>IF('Рейтинговая таблица организаций'!Z535&lt;1,"Отсутствуют условия доступности для инвалидов",(IF('Рейтинговая таблица организаций'!Z535&lt;5,"Количество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6" s="63">
        <f>'Рейтинговая таблица организаций'!Z535</f>
        <v>0</v>
      </c>
      <c r="AC546" s="49">
        <f>IF('Рейтинговая таблица организаций'!Z535&lt;1,0,(IF('Рейтинговая таблица организаций'!Z535&lt;5,20,100)))</f>
        <v>0</v>
      </c>
      <c r="AD546" s="49" t="str">
        <f>IF('Рейтинговая таблица организаций'!AA535&lt;1,"Отсутствуют условия доступности, позволяющие инвалидам получать услуги наравне с другими",(IF('Рейтинговая таблица организаций'!AA535&lt;5,"Количество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6" s="49">
        <f>'Рейтинговая таблица организаций'!AA535</f>
        <v>0</v>
      </c>
      <c r="AF546" s="49">
        <f>IF('Рейтинговая таблица организаций'!AA535&lt;1,0,(IF('Рейтинговая таблица организаций'!AA535&lt;5,20,100)))</f>
        <v>0</v>
      </c>
      <c r="AG546" s="49" t="s">
        <v>269</v>
      </c>
      <c r="AH546" s="49">
        <f>'Рейтинговая таблица организаций'!AB535</f>
        <v>0</v>
      </c>
      <c r="AI546" s="49">
        <f>'Рейтинговая таблица организаций'!AC535</f>
        <v>0</v>
      </c>
      <c r="AJ546" s="49" t="s">
        <v>270</v>
      </c>
      <c r="AK546" s="49">
        <f>'Рейтинговая таблица организаций'!AH535</f>
        <v>0</v>
      </c>
      <c r="AL546" s="49">
        <f>'Рейтинговая таблица организаций'!AI535</f>
        <v>0</v>
      </c>
      <c r="AM546" s="49" t="s">
        <v>271</v>
      </c>
      <c r="AN546" s="49">
        <f>'Рейтинговая таблица организаций'!AJ535</f>
        <v>0</v>
      </c>
      <c r="AO546" s="49">
        <f>'Рейтинговая таблица организаций'!AK535</f>
        <v>0</v>
      </c>
      <c r="AP546" s="49" t="s">
        <v>272</v>
      </c>
      <c r="AQ546" s="49">
        <f>'Рейтинговая таблица организаций'!AL535</f>
        <v>0</v>
      </c>
      <c r="AR546" s="49">
        <f>'Рейтинговая таблица организаций'!AM535</f>
        <v>0</v>
      </c>
      <c r="AS546" s="49" t="s">
        <v>273</v>
      </c>
      <c r="AT546" s="49">
        <f>'Рейтинговая таблица организаций'!AR535</f>
        <v>0</v>
      </c>
      <c r="AU546" s="49">
        <f>'Рейтинговая таблица организаций'!AS535</f>
        <v>0</v>
      </c>
      <c r="AV546" s="49" t="s">
        <v>274</v>
      </c>
      <c r="AW546" s="49">
        <f>'Рейтинговая таблица организаций'!AT535</f>
        <v>0</v>
      </c>
      <c r="AX546" s="49">
        <f>'Рейтинговая таблица организаций'!AU535</f>
        <v>0</v>
      </c>
      <c r="AY546" s="49" t="s">
        <v>275</v>
      </c>
      <c r="AZ546" s="49">
        <f>'Рейтинговая таблица организаций'!AV535</f>
        <v>0</v>
      </c>
      <c r="BA546" s="49">
        <f>'Рейтинговая таблица организаций'!AW535</f>
        <v>0</v>
      </c>
    </row>
    <row r="547" spans="1:53" ht="15.75" x14ac:dyDescent="0.25">
      <c r="A547" s="110">
        <f>Лист1!A535</f>
        <v>0</v>
      </c>
      <c r="B547" s="46">
        <f>'для bus.gov.ru'!B536</f>
        <v>0</v>
      </c>
      <c r="C547" s="46">
        <f>'для bus.gov.ru'!C536</f>
        <v>0</v>
      </c>
      <c r="D547" s="46">
        <f>'для bus.gov.ru'!D536</f>
        <v>0</v>
      </c>
      <c r="E547" s="46">
        <f>'для bus.gov.ru'!E536</f>
        <v>0</v>
      </c>
      <c r="F547" s="47" t="s">
        <v>264</v>
      </c>
      <c r="G547" s="48">
        <f>'Рейтинговая таблица организаций'!D536</f>
        <v>0</v>
      </c>
      <c r="H547" s="48">
        <f>'Рейтинговая таблица организаций'!E536</f>
        <v>0</v>
      </c>
      <c r="I547" s="47" t="s">
        <v>265</v>
      </c>
      <c r="J547" s="48">
        <f>'Рейтинговая таблица организаций'!F536</f>
        <v>0</v>
      </c>
      <c r="K547" s="48">
        <f>'Рейтинговая таблица организаций'!G536</f>
        <v>0</v>
      </c>
      <c r="L547" s="49" t="str">
        <f>IF('Рейтинговая таблица организаций'!H536&lt;1,"Отсутствуют или не функционируют дистанционные способы взаимодействия",(IF('Рейтинговая таблица организаций'!H536&lt;4,"В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7" s="49">
        <f>'Рейтинговая таблица организаций'!H536</f>
        <v>0</v>
      </c>
      <c r="N547" s="49">
        <f>IF('Рейтинговая таблица организаций'!H536&lt;1,0,(IF('Рейтинговая таблица организаций'!H536&lt;4,30,100)))</f>
        <v>0</v>
      </c>
      <c r="O547" s="49" t="s">
        <v>266</v>
      </c>
      <c r="P547" s="49">
        <f>'Рейтинговая таблица организаций'!I536</f>
        <v>0</v>
      </c>
      <c r="Q547" s="49">
        <f>'Рейтинговая таблица организаций'!J536</f>
        <v>0</v>
      </c>
      <c r="R547" s="49" t="s">
        <v>267</v>
      </c>
      <c r="S547" s="49">
        <f>'Рейтинговая таблица организаций'!K536</f>
        <v>0</v>
      </c>
      <c r="T547" s="49">
        <f>'Рейтинговая таблица организаций'!L536</f>
        <v>0</v>
      </c>
      <c r="U547" s="49" t="str">
        <f>IF('Рейтинговая таблица организаций'!Q536&lt;1,"Отсутствуют комфортные условия",(IF('Рейтинговая таблица организаций'!Q536&lt;5,"Количество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7" s="49">
        <f>'Рейтинговая таблица организаций'!Q536</f>
        <v>0</v>
      </c>
      <c r="W547" s="49">
        <f>IF('Рейтинговая таблица организаций'!Q536&lt;1,0,(IF('Рейтинговая таблица организаций'!Q536&lt;4,20,100)))</f>
        <v>0</v>
      </c>
      <c r="X547" s="49" t="s">
        <v>268</v>
      </c>
      <c r="Y547" s="49">
        <f>'Рейтинговая таблица организаций'!T536</f>
        <v>0</v>
      </c>
      <c r="Z547" s="49">
        <f>'Рейтинговая таблица организаций'!U536</f>
        <v>0</v>
      </c>
      <c r="AA547" s="49" t="str">
        <f>IF('Рейтинговая таблица организаций'!Z536&lt;1,"Отсутствуют условия доступности для инвалидов",(IF('Рейтинговая таблица организаций'!Z536&lt;5,"Количество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7" s="63">
        <f>'Рейтинговая таблица организаций'!Z536</f>
        <v>0</v>
      </c>
      <c r="AC547" s="49">
        <f>IF('Рейтинговая таблица организаций'!Z536&lt;1,0,(IF('Рейтинговая таблица организаций'!Z536&lt;5,20,100)))</f>
        <v>0</v>
      </c>
      <c r="AD547" s="49" t="str">
        <f>IF('Рейтинговая таблица организаций'!AA536&lt;1,"Отсутствуют условия доступности, позволяющие инвалидам получать услуги наравне с другими",(IF('Рейтинговая таблица организаций'!AA536&lt;5,"Количество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7" s="49">
        <f>'Рейтинговая таблица организаций'!AA536</f>
        <v>0</v>
      </c>
      <c r="AF547" s="49">
        <f>IF('Рейтинговая таблица организаций'!AA536&lt;1,0,(IF('Рейтинговая таблица организаций'!AA536&lt;5,20,100)))</f>
        <v>0</v>
      </c>
      <c r="AG547" s="49" t="s">
        <v>269</v>
      </c>
      <c r="AH547" s="49">
        <f>'Рейтинговая таблица организаций'!AB536</f>
        <v>0</v>
      </c>
      <c r="AI547" s="49">
        <f>'Рейтинговая таблица организаций'!AC536</f>
        <v>0</v>
      </c>
      <c r="AJ547" s="49" t="s">
        <v>270</v>
      </c>
      <c r="AK547" s="49">
        <f>'Рейтинговая таблица организаций'!AH536</f>
        <v>0</v>
      </c>
      <c r="AL547" s="49">
        <f>'Рейтинговая таблица организаций'!AI536</f>
        <v>0</v>
      </c>
      <c r="AM547" s="49" t="s">
        <v>271</v>
      </c>
      <c r="AN547" s="49">
        <f>'Рейтинговая таблица организаций'!AJ536</f>
        <v>0</v>
      </c>
      <c r="AO547" s="49">
        <f>'Рейтинговая таблица организаций'!AK536</f>
        <v>0</v>
      </c>
      <c r="AP547" s="49" t="s">
        <v>272</v>
      </c>
      <c r="AQ547" s="49">
        <f>'Рейтинговая таблица организаций'!AL536</f>
        <v>0</v>
      </c>
      <c r="AR547" s="49">
        <f>'Рейтинговая таблица организаций'!AM536</f>
        <v>0</v>
      </c>
      <c r="AS547" s="49" t="s">
        <v>273</v>
      </c>
      <c r="AT547" s="49">
        <f>'Рейтинговая таблица организаций'!AR536</f>
        <v>0</v>
      </c>
      <c r="AU547" s="49">
        <f>'Рейтинговая таблица организаций'!AS536</f>
        <v>0</v>
      </c>
      <c r="AV547" s="49" t="s">
        <v>274</v>
      </c>
      <c r="AW547" s="49">
        <f>'Рейтинговая таблица организаций'!AT536</f>
        <v>0</v>
      </c>
      <c r="AX547" s="49">
        <f>'Рейтинговая таблица организаций'!AU536</f>
        <v>0</v>
      </c>
      <c r="AY547" s="49" t="s">
        <v>275</v>
      </c>
      <c r="AZ547" s="49">
        <f>'Рейтинговая таблица организаций'!AV536</f>
        <v>0</v>
      </c>
      <c r="BA547" s="49">
        <f>'Рейтинговая таблица организаций'!AW536</f>
        <v>0</v>
      </c>
    </row>
    <row r="548" spans="1:53" ht="15.75" x14ac:dyDescent="0.25">
      <c r="A548" s="110">
        <f>Лист1!A536</f>
        <v>0</v>
      </c>
      <c r="B548" s="46">
        <f>'для bus.gov.ru'!B537</f>
        <v>0</v>
      </c>
      <c r="C548" s="46">
        <f>'для bus.gov.ru'!C537</f>
        <v>0</v>
      </c>
      <c r="D548" s="46">
        <f>'для bus.gov.ru'!D537</f>
        <v>0</v>
      </c>
      <c r="E548" s="46">
        <f>'для bus.gov.ru'!E537</f>
        <v>0</v>
      </c>
      <c r="F548" s="47" t="s">
        <v>264</v>
      </c>
      <c r="G548" s="48">
        <f>'Рейтинговая таблица организаций'!D537</f>
        <v>0</v>
      </c>
      <c r="H548" s="48">
        <f>'Рейтинговая таблица организаций'!E537</f>
        <v>0</v>
      </c>
      <c r="I548" s="47" t="s">
        <v>265</v>
      </c>
      <c r="J548" s="48">
        <f>'Рейтинговая таблица организаций'!F537</f>
        <v>0</v>
      </c>
      <c r="K548" s="48">
        <f>'Рейтинговая таблица организаций'!G537</f>
        <v>0</v>
      </c>
      <c r="L548" s="49" t="str">
        <f>IF('Рейтинговая таблица организаций'!H537&lt;1,"Отсутствуют или не функционируют дистанционные способы взаимодействия",(IF('Рейтинговая таблица организаций'!H537&lt;4,"В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8" s="49">
        <f>'Рейтинговая таблица организаций'!H537</f>
        <v>0</v>
      </c>
      <c r="N548" s="49">
        <f>IF('Рейтинговая таблица организаций'!H537&lt;1,0,(IF('Рейтинговая таблица организаций'!H537&lt;4,30,100)))</f>
        <v>0</v>
      </c>
      <c r="O548" s="49" t="s">
        <v>266</v>
      </c>
      <c r="P548" s="49">
        <f>'Рейтинговая таблица организаций'!I537</f>
        <v>0</v>
      </c>
      <c r="Q548" s="49">
        <f>'Рейтинговая таблица организаций'!J537</f>
        <v>0</v>
      </c>
      <c r="R548" s="49" t="s">
        <v>267</v>
      </c>
      <c r="S548" s="49">
        <f>'Рейтинговая таблица организаций'!K537</f>
        <v>0</v>
      </c>
      <c r="T548" s="49">
        <f>'Рейтинговая таблица организаций'!L537</f>
        <v>0</v>
      </c>
      <c r="U548" s="49" t="str">
        <f>IF('Рейтинговая таблица организаций'!Q537&lt;1,"Отсутствуют комфортные условия",(IF('Рейтинговая таблица организаций'!Q537&lt;5,"Количество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8" s="49">
        <f>'Рейтинговая таблица организаций'!Q537</f>
        <v>0</v>
      </c>
      <c r="W548" s="49">
        <f>IF('Рейтинговая таблица организаций'!Q537&lt;1,0,(IF('Рейтинговая таблица организаций'!Q537&lt;4,20,100)))</f>
        <v>0</v>
      </c>
      <c r="X548" s="49" t="s">
        <v>268</v>
      </c>
      <c r="Y548" s="49">
        <f>'Рейтинговая таблица организаций'!T537</f>
        <v>0</v>
      </c>
      <c r="Z548" s="49">
        <f>'Рейтинговая таблица организаций'!U537</f>
        <v>0</v>
      </c>
      <c r="AA548" s="49" t="str">
        <f>IF('Рейтинговая таблица организаций'!Z537&lt;1,"Отсутствуют условия доступности для инвалидов",(IF('Рейтинговая таблица организаций'!Z537&lt;5,"Количество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8" s="63">
        <f>'Рейтинговая таблица организаций'!Z537</f>
        <v>0</v>
      </c>
      <c r="AC548" s="49">
        <f>IF('Рейтинговая таблица организаций'!Z537&lt;1,0,(IF('Рейтинговая таблица организаций'!Z537&lt;5,20,100)))</f>
        <v>0</v>
      </c>
      <c r="AD548" s="49" t="str">
        <f>IF('Рейтинговая таблица организаций'!AA537&lt;1,"Отсутствуют условия доступности, позволяющие инвалидам получать услуги наравне с другими",(IF('Рейтинговая таблица организаций'!AA537&lt;5,"Количество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8" s="49">
        <f>'Рейтинговая таблица организаций'!AA537</f>
        <v>0</v>
      </c>
      <c r="AF548" s="49">
        <f>IF('Рейтинговая таблица организаций'!AA537&lt;1,0,(IF('Рейтинговая таблица организаций'!AA537&lt;5,20,100)))</f>
        <v>0</v>
      </c>
      <c r="AG548" s="49" t="s">
        <v>269</v>
      </c>
      <c r="AH548" s="49">
        <f>'Рейтинговая таблица организаций'!AB537</f>
        <v>0</v>
      </c>
      <c r="AI548" s="49">
        <f>'Рейтинговая таблица организаций'!AC537</f>
        <v>0</v>
      </c>
      <c r="AJ548" s="49" t="s">
        <v>270</v>
      </c>
      <c r="AK548" s="49">
        <f>'Рейтинговая таблица организаций'!AH537</f>
        <v>0</v>
      </c>
      <c r="AL548" s="49">
        <f>'Рейтинговая таблица организаций'!AI537</f>
        <v>0</v>
      </c>
      <c r="AM548" s="49" t="s">
        <v>271</v>
      </c>
      <c r="AN548" s="49">
        <f>'Рейтинговая таблица организаций'!AJ537</f>
        <v>0</v>
      </c>
      <c r="AO548" s="49">
        <f>'Рейтинговая таблица организаций'!AK537</f>
        <v>0</v>
      </c>
      <c r="AP548" s="49" t="s">
        <v>272</v>
      </c>
      <c r="AQ548" s="49">
        <f>'Рейтинговая таблица организаций'!AL537</f>
        <v>0</v>
      </c>
      <c r="AR548" s="49">
        <f>'Рейтинговая таблица организаций'!AM537</f>
        <v>0</v>
      </c>
      <c r="AS548" s="49" t="s">
        <v>273</v>
      </c>
      <c r="AT548" s="49">
        <f>'Рейтинговая таблица организаций'!AR537</f>
        <v>0</v>
      </c>
      <c r="AU548" s="49">
        <f>'Рейтинговая таблица организаций'!AS537</f>
        <v>0</v>
      </c>
      <c r="AV548" s="49" t="s">
        <v>274</v>
      </c>
      <c r="AW548" s="49">
        <f>'Рейтинговая таблица организаций'!AT537</f>
        <v>0</v>
      </c>
      <c r="AX548" s="49">
        <f>'Рейтинговая таблица организаций'!AU537</f>
        <v>0</v>
      </c>
      <c r="AY548" s="49" t="s">
        <v>275</v>
      </c>
      <c r="AZ548" s="49">
        <f>'Рейтинговая таблица организаций'!AV537</f>
        <v>0</v>
      </c>
      <c r="BA548" s="49">
        <f>'Рейтинговая таблица организаций'!AW537</f>
        <v>0</v>
      </c>
    </row>
    <row r="549" spans="1:53" ht="15.75" x14ac:dyDescent="0.25">
      <c r="A549" s="110">
        <f>Лист1!A537</f>
        <v>0</v>
      </c>
      <c r="B549" s="46">
        <f>'для bus.gov.ru'!B538</f>
        <v>0</v>
      </c>
      <c r="C549" s="46">
        <f>'для bus.gov.ru'!C538</f>
        <v>0</v>
      </c>
      <c r="D549" s="46">
        <f>'для bus.gov.ru'!D538</f>
        <v>0</v>
      </c>
      <c r="E549" s="46">
        <f>'для bus.gov.ru'!E538</f>
        <v>0</v>
      </c>
      <c r="F549" s="47" t="s">
        <v>264</v>
      </c>
      <c r="G549" s="48">
        <f>'Рейтинговая таблица организаций'!D538</f>
        <v>0</v>
      </c>
      <c r="H549" s="48">
        <f>'Рейтинговая таблица организаций'!E538</f>
        <v>0</v>
      </c>
      <c r="I549" s="47" t="s">
        <v>265</v>
      </c>
      <c r="J549" s="48">
        <f>'Рейтинговая таблица организаций'!F538</f>
        <v>0</v>
      </c>
      <c r="K549" s="48">
        <f>'Рейтинговая таблица организаций'!G538</f>
        <v>0</v>
      </c>
      <c r="L549" s="49" t="str">
        <f>IF('Рейтинговая таблица организаций'!H538&lt;1,"Отсутствуют или не функционируют дистанционные способы взаимодействия",(IF('Рейтинговая таблица организаций'!H538&lt;4,"В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49" s="49">
        <f>'Рейтинговая таблица организаций'!H538</f>
        <v>0</v>
      </c>
      <c r="N549" s="49">
        <f>IF('Рейтинговая таблица организаций'!H538&lt;1,0,(IF('Рейтинговая таблица организаций'!H538&lt;4,30,100)))</f>
        <v>0</v>
      </c>
      <c r="O549" s="49" t="s">
        <v>266</v>
      </c>
      <c r="P549" s="49">
        <f>'Рейтинговая таблица организаций'!I538</f>
        <v>0</v>
      </c>
      <c r="Q549" s="49">
        <f>'Рейтинговая таблица организаций'!J538</f>
        <v>0</v>
      </c>
      <c r="R549" s="49" t="s">
        <v>267</v>
      </c>
      <c r="S549" s="49">
        <f>'Рейтинговая таблица организаций'!K538</f>
        <v>0</v>
      </c>
      <c r="T549" s="49">
        <f>'Рейтинговая таблица организаций'!L538</f>
        <v>0</v>
      </c>
      <c r="U549" s="49" t="str">
        <f>IF('Рейтинговая таблица организаций'!Q538&lt;1,"Отсутствуют комфортные условия",(IF('Рейтинговая таблица организаций'!Q538&lt;5,"Количество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49" s="49">
        <f>'Рейтинговая таблица организаций'!Q538</f>
        <v>0</v>
      </c>
      <c r="W549" s="49">
        <f>IF('Рейтинговая таблица организаций'!Q538&lt;1,0,(IF('Рейтинговая таблица организаций'!Q538&lt;4,20,100)))</f>
        <v>0</v>
      </c>
      <c r="X549" s="49" t="s">
        <v>268</v>
      </c>
      <c r="Y549" s="49">
        <f>'Рейтинговая таблица организаций'!T538</f>
        <v>0</v>
      </c>
      <c r="Z549" s="49">
        <f>'Рейтинговая таблица организаций'!U538</f>
        <v>0</v>
      </c>
      <c r="AA549" s="49" t="str">
        <f>IF('Рейтинговая таблица организаций'!Z538&lt;1,"Отсутствуют условия доступности для инвалидов",(IF('Рейтинговая таблица организаций'!Z538&lt;5,"Количество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49" s="63">
        <f>'Рейтинговая таблица организаций'!Z538</f>
        <v>0</v>
      </c>
      <c r="AC549" s="49">
        <f>IF('Рейтинговая таблица организаций'!Z538&lt;1,0,(IF('Рейтинговая таблица организаций'!Z538&lt;5,20,100)))</f>
        <v>0</v>
      </c>
      <c r="AD549" s="49" t="str">
        <f>IF('Рейтинговая таблица организаций'!AA538&lt;1,"Отсутствуют условия доступности, позволяющие инвалидам получать услуги наравне с другими",(IF('Рейтинговая таблица организаций'!AA538&lt;5,"Количество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49" s="49">
        <f>'Рейтинговая таблица организаций'!AA538</f>
        <v>0</v>
      </c>
      <c r="AF549" s="49">
        <f>IF('Рейтинговая таблица организаций'!AA538&lt;1,0,(IF('Рейтинговая таблица организаций'!AA538&lt;5,20,100)))</f>
        <v>0</v>
      </c>
      <c r="AG549" s="49" t="s">
        <v>269</v>
      </c>
      <c r="AH549" s="49">
        <f>'Рейтинговая таблица организаций'!AB538</f>
        <v>0</v>
      </c>
      <c r="AI549" s="49">
        <f>'Рейтинговая таблица организаций'!AC538</f>
        <v>0</v>
      </c>
      <c r="AJ549" s="49" t="s">
        <v>270</v>
      </c>
      <c r="AK549" s="49">
        <f>'Рейтинговая таблица организаций'!AH538</f>
        <v>0</v>
      </c>
      <c r="AL549" s="49">
        <f>'Рейтинговая таблица организаций'!AI538</f>
        <v>0</v>
      </c>
      <c r="AM549" s="49" t="s">
        <v>271</v>
      </c>
      <c r="AN549" s="49">
        <f>'Рейтинговая таблица организаций'!AJ538</f>
        <v>0</v>
      </c>
      <c r="AO549" s="49">
        <f>'Рейтинговая таблица организаций'!AK538</f>
        <v>0</v>
      </c>
      <c r="AP549" s="49" t="s">
        <v>272</v>
      </c>
      <c r="AQ549" s="49">
        <f>'Рейтинговая таблица организаций'!AL538</f>
        <v>0</v>
      </c>
      <c r="AR549" s="49">
        <f>'Рейтинговая таблица организаций'!AM538</f>
        <v>0</v>
      </c>
      <c r="AS549" s="49" t="s">
        <v>273</v>
      </c>
      <c r="AT549" s="49">
        <f>'Рейтинговая таблица организаций'!AR538</f>
        <v>0</v>
      </c>
      <c r="AU549" s="49">
        <f>'Рейтинговая таблица организаций'!AS538</f>
        <v>0</v>
      </c>
      <c r="AV549" s="49" t="s">
        <v>274</v>
      </c>
      <c r="AW549" s="49">
        <f>'Рейтинговая таблица организаций'!AT538</f>
        <v>0</v>
      </c>
      <c r="AX549" s="49">
        <f>'Рейтинговая таблица организаций'!AU538</f>
        <v>0</v>
      </c>
      <c r="AY549" s="49" t="s">
        <v>275</v>
      </c>
      <c r="AZ549" s="49">
        <f>'Рейтинговая таблица организаций'!AV538</f>
        <v>0</v>
      </c>
      <c r="BA549" s="49">
        <f>'Рейтинговая таблица организаций'!AW538</f>
        <v>0</v>
      </c>
    </row>
    <row r="550" spans="1:53" ht="15.75" x14ac:dyDescent="0.25">
      <c r="A550" s="110">
        <f>Лист1!A538</f>
        <v>0</v>
      </c>
      <c r="B550" s="46">
        <f>'для bus.gov.ru'!B539</f>
        <v>0</v>
      </c>
      <c r="C550" s="46">
        <f>'для bus.gov.ru'!C539</f>
        <v>0</v>
      </c>
      <c r="D550" s="46">
        <f>'для bus.gov.ru'!D539</f>
        <v>0</v>
      </c>
      <c r="E550" s="46">
        <f>'для bus.gov.ru'!E539</f>
        <v>0</v>
      </c>
      <c r="F550" s="47" t="s">
        <v>264</v>
      </c>
      <c r="G550" s="48">
        <f>'Рейтинговая таблица организаций'!D539</f>
        <v>0</v>
      </c>
      <c r="H550" s="48">
        <f>'Рейтинговая таблица организаций'!E539</f>
        <v>0</v>
      </c>
      <c r="I550" s="47" t="s">
        <v>265</v>
      </c>
      <c r="J550" s="48">
        <f>'Рейтинговая таблица организаций'!F539</f>
        <v>0</v>
      </c>
      <c r="K550" s="48">
        <f>'Рейтинговая таблица организаций'!G539</f>
        <v>0</v>
      </c>
      <c r="L550" s="49" t="str">
        <f>IF('Рейтинговая таблица организаций'!H539&lt;1,"Отсутствуют или не функционируют дистанционные способы взаимодействия",(IF('Рейтинговая таблица организаций'!H539&lt;4,"В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0" s="49">
        <f>'Рейтинговая таблица организаций'!H539</f>
        <v>0</v>
      </c>
      <c r="N550" s="49">
        <f>IF('Рейтинговая таблица организаций'!H539&lt;1,0,(IF('Рейтинговая таблица организаций'!H539&lt;4,30,100)))</f>
        <v>0</v>
      </c>
      <c r="O550" s="49" t="s">
        <v>266</v>
      </c>
      <c r="P550" s="49">
        <f>'Рейтинговая таблица организаций'!I539</f>
        <v>0</v>
      </c>
      <c r="Q550" s="49">
        <f>'Рейтинговая таблица организаций'!J539</f>
        <v>0</v>
      </c>
      <c r="R550" s="49" t="s">
        <v>267</v>
      </c>
      <c r="S550" s="49">
        <f>'Рейтинговая таблица организаций'!K539</f>
        <v>0</v>
      </c>
      <c r="T550" s="49">
        <f>'Рейтинговая таблица организаций'!L539</f>
        <v>0</v>
      </c>
      <c r="U550" s="49" t="str">
        <f>IF('Рейтинговая таблица организаций'!Q539&lt;1,"Отсутствуют комфортные условия",(IF('Рейтинговая таблица организаций'!Q539&lt;5,"Количество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0" s="49">
        <f>'Рейтинговая таблица организаций'!Q539</f>
        <v>0</v>
      </c>
      <c r="W550" s="49">
        <f>IF('Рейтинговая таблица организаций'!Q539&lt;1,0,(IF('Рейтинговая таблица организаций'!Q539&lt;4,20,100)))</f>
        <v>0</v>
      </c>
      <c r="X550" s="49" t="s">
        <v>268</v>
      </c>
      <c r="Y550" s="49">
        <f>'Рейтинговая таблица организаций'!T539</f>
        <v>0</v>
      </c>
      <c r="Z550" s="49">
        <f>'Рейтинговая таблица организаций'!U539</f>
        <v>0</v>
      </c>
      <c r="AA550" s="49" t="str">
        <f>IF('Рейтинговая таблица организаций'!Z539&lt;1,"Отсутствуют условия доступности для инвалидов",(IF('Рейтинговая таблица организаций'!Z539&lt;5,"Количество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0" s="63">
        <f>'Рейтинговая таблица организаций'!Z539</f>
        <v>0</v>
      </c>
      <c r="AC550" s="49">
        <f>IF('Рейтинговая таблица организаций'!Z539&lt;1,0,(IF('Рейтинговая таблица организаций'!Z539&lt;5,20,100)))</f>
        <v>0</v>
      </c>
      <c r="AD550" s="49" t="str">
        <f>IF('Рейтинговая таблица организаций'!AA539&lt;1,"Отсутствуют условия доступности, позволяющие инвалидам получать услуги наравне с другими",(IF('Рейтинговая таблица организаций'!AA539&lt;5,"Количество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0" s="49">
        <f>'Рейтинговая таблица организаций'!AA539</f>
        <v>0</v>
      </c>
      <c r="AF550" s="49">
        <f>IF('Рейтинговая таблица организаций'!AA539&lt;1,0,(IF('Рейтинговая таблица организаций'!AA539&lt;5,20,100)))</f>
        <v>0</v>
      </c>
      <c r="AG550" s="49" t="s">
        <v>269</v>
      </c>
      <c r="AH550" s="49">
        <f>'Рейтинговая таблица организаций'!AB539</f>
        <v>0</v>
      </c>
      <c r="AI550" s="49">
        <f>'Рейтинговая таблица организаций'!AC539</f>
        <v>0</v>
      </c>
      <c r="AJ550" s="49" t="s">
        <v>270</v>
      </c>
      <c r="AK550" s="49">
        <f>'Рейтинговая таблица организаций'!AH539</f>
        <v>0</v>
      </c>
      <c r="AL550" s="49">
        <f>'Рейтинговая таблица организаций'!AI539</f>
        <v>0</v>
      </c>
      <c r="AM550" s="49" t="s">
        <v>271</v>
      </c>
      <c r="AN550" s="49">
        <f>'Рейтинговая таблица организаций'!AJ539</f>
        <v>0</v>
      </c>
      <c r="AO550" s="49">
        <f>'Рейтинговая таблица организаций'!AK539</f>
        <v>0</v>
      </c>
      <c r="AP550" s="49" t="s">
        <v>272</v>
      </c>
      <c r="AQ550" s="49">
        <f>'Рейтинговая таблица организаций'!AL539</f>
        <v>0</v>
      </c>
      <c r="AR550" s="49">
        <f>'Рейтинговая таблица организаций'!AM539</f>
        <v>0</v>
      </c>
      <c r="AS550" s="49" t="s">
        <v>273</v>
      </c>
      <c r="AT550" s="49">
        <f>'Рейтинговая таблица организаций'!AR539</f>
        <v>0</v>
      </c>
      <c r="AU550" s="49">
        <f>'Рейтинговая таблица организаций'!AS539</f>
        <v>0</v>
      </c>
      <c r="AV550" s="49" t="s">
        <v>274</v>
      </c>
      <c r="AW550" s="49">
        <f>'Рейтинговая таблица организаций'!AT539</f>
        <v>0</v>
      </c>
      <c r="AX550" s="49">
        <f>'Рейтинговая таблица организаций'!AU539</f>
        <v>0</v>
      </c>
      <c r="AY550" s="49" t="s">
        <v>275</v>
      </c>
      <c r="AZ550" s="49">
        <f>'Рейтинговая таблица организаций'!AV539</f>
        <v>0</v>
      </c>
      <c r="BA550" s="49">
        <f>'Рейтинговая таблица организаций'!AW539</f>
        <v>0</v>
      </c>
    </row>
    <row r="551" spans="1:53" ht="15.75" x14ac:dyDescent="0.25">
      <c r="A551" s="110">
        <f>Лист1!A539</f>
        <v>0</v>
      </c>
      <c r="B551" s="46">
        <f>'для bus.gov.ru'!B540</f>
        <v>0</v>
      </c>
      <c r="C551" s="46">
        <f>'для bus.gov.ru'!C540</f>
        <v>0</v>
      </c>
      <c r="D551" s="46">
        <f>'для bus.gov.ru'!D540</f>
        <v>0</v>
      </c>
      <c r="E551" s="46">
        <f>'для bus.gov.ru'!E540</f>
        <v>0</v>
      </c>
      <c r="F551" s="47" t="s">
        <v>264</v>
      </c>
      <c r="G551" s="48">
        <f>'Рейтинговая таблица организаций'!D540</f>
        <v>0</v>
      </c>
      <c r="H551" s="48">
        <f>'Рейтинговая таблица организаций'!E540</f>
        <v>0</v>
      </c>
      <c r="I551" s="47" t="s">
        <v>265</v>
      </c>
      <c r="J551" s="48">
        <f>'Рейтинговая таблица организаций'!F540</f>
        <v>0</v>
      </c>
      <c r="K551" s="48">
        <f>'Рейтинговая таблица организаций'!G540</f>
        <v>0</v>
      </c>
      <c r="L551" s="49" t="str">
        <f>IF('Рейтинговая таблица организаций'!H540&lt;1,"Отсутствуют или не функционируют дистанционные способы взаимодействия",(IF('Рейтинговая таблица организаций'!H540&lt;4,"В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1" s="49">
        <f>'Рейтинговая таблица организаций'!H540</f>
        <v>0</v>
      </c>
      <c r="N551" s="49">
        <f>IF('Рейтинговая таблица организаций'!H540&lt;1,0,(IF('Рейтинговая таблица организаций'!H540&lt;4,30,100)))</f>
        <v>0</v>
      </c>
      <c r="O551" s="49" t="s">
        <v>266</v>
      </c>
      <c r="P551" s="49">
        <f>'Рейтинговая таблица организаций'!I540</f>
        <v>0</v>
      </c>
      <c r="Q551" s="49">
        <f>'Рейтинговая таблица организаций'!J540</f>
        <v>0</v>
      </c>
      <c r="R551" s="49" t="s">
        <v>267</v>
      </c>
      <c r="S551" s="49">
        <f>'Рейтинговая таблица организаций'!K540</f>
        <v>0</v>
      </c>
      <c r="T551" s="49">
        <f>'Рейтинговая таблица организаций'!L540</f>
        <v>0</v>
      </c>
      <c r="U551" s="49" t="str">
        <f>IF('Рейтинговая таблица организаций'!Q540&lt;1,"Отсутствуют комфортные условия",(IF('Рейтинговая таблица организаций'!Q540&lt;5,"Количество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1" s="49">
        <f>'Рейтинговая таблица организаций'!Q540</f>
        <v>0</v>
      </c>
      <c r="W551" s="49">
        <f>IF('Рейтинговая таблица организаций'!Q540&lt;1,0,(IF('Рейтинговая таблица организаций'!Q540&lt;4,20,100)))</f>
        <v>0</v>
      </c>
      <c r="X551" s="49" t="s">
        <v>268</v>
      </c>
      <c r="Y551" s="49">
        <f>'Рейтинговая таблица организаций'!T540</f>
        <v>0</v>
      </c>
      <c r="Z551" s="49">
        <f>'Рейтинговая таблица организаций'!U540</f>
        <v>0</v>
      </c>
      <c r="AA551" s="49" t="str">
        <f>IF('Рейтинговая таблица организаций'!Z540&lt;1,"Отсутствуют условия доступности для инвалидов",(IF('Рейтинговая таблица организаций'!Z540&lt;5,"Количество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1" s="63">
        <f>'Рейтинговая таблица организаций'!Z540</f>
        <v>0</v>
      </c>
      <c r="AC551" s="49">
        <f>IF('Рейтинговая таблица организаций'!Z540&lt;1,0,(IF('Рейтинговая таблица организаций'!Z540&lt;5,20,100)))</f>
        <v>0</v>
      </c>
      <c r="AD551" s="49" t="str">
        <f>IF('Рейтинговая таблица организаций'!AA540&lt;1,"Отсутствуют условия доступности, позволяющие инвалидам получать услуги наравне с другими",(IF('Рейтинговая таблица организаций'!AA540&lt;5,"Количество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1" s="49">
        <f>'Рейтинговая таблица организаций'!AA540</f>
        <v>0</v>
      </c>
      <c r="AF551" s="49">
        <f>IF('Рейтинговая таблица организаций'!AA540&lt;1,0,(IF('Рейтинговая таблица организаций'!AA540&lt;5,20,100)))</f>
        <v>0</v>
      </c>
      <c r="AG551" s="49" t="s">
        <v>269</v>
      </c>
      <c r="AH551" s="49">
        <f>'Рейтинговая таблица организаций'!AB540</f>
        <v>0</v>
      </c>
      <c r="AI551" s="49">
        <f>'Рейтинговая таблица организаций'!AC540</f>
        <v>0</v>
      </c>
      <c r="AJ551" s="49" t="s">
        <v>270</v>
      </c>
      <c r="AK551" s="49">
        <f>'Рейтинговая таблица организаций'!AH540</f>
        <v>0</v>
      </c>
      <c r="AL551" s="49">
        <f>'Рейтинговая таблица организаций'!AI540</f>
        <v>0</v>
      </c>
      <c r="AM551" s="49" t="s">
        <v>271</v>
      </c>
      <c r="AN551" s="49">
        <f>'Рейтинговая таблица организаций'!AJ540</f>
        <v>0</v>
      </c>
      <c r="AO551" s="49">
        <f>'Рейтинговая таблица организаций'!AK540</f>
        <v>0</v>
      </c>
      <c r="AP551" s="49" t="s">
        <v>272</v>
      </c>
      <c r="AQ551" s="49">
        <f>'Рейтинговая таблица организаций'!AL540</f>
        <v>0</v>
      </c>
      <c r="AR551" s="49">
        <f>'Рейтинговая таблица организаций'!AM540</f>
        <v>0</v>
      </c>
      <c r="AS551" s="49" t="s">
        <v>273</v>
      </c>
      <c r="AT551" s="49">
        <f>'Рейтинговая таблица организаций'!AR540</f>
        <v>0</v>
      </c>
      <c r="AU551" s="49">
        <f>'Рейтинговая таблица организаций'!AS540</f>
        <v>0</v>
      </c>
      <c r="AV551" s="49" t="s">
        <v>274</v>
      </c>
      <c r="AW551" s="49">
        <f>'Рейтинговая таблица организаций'!AT540</f>
        <v>0</v>
      </c>
      <c r="AX551" s="49">
        <f>'Рейтинговая таблица организаций'!AU540</f>
        <v>0</v>
      </c>
      <c r="AY551" s="49" t="s">
        <v>275</v>
      </c>
      <c r="AZ551" s="49">
        <f>'Рейтинговая таблица организаций'!AV540</f>
        <v>0</v>
      </c>
      <c r="BA551" s="49">
        <f>'Рейтинговая таблица организаций'!AW540</f>
        <v>0</v>
      </c>
    </row>
    <row r="552" spans="1:53" ht="15.75" x14ac:dyDescent="0.25">
      <c r="A552" s="110">
        <f>Лист1!A540</f>
        <v>0</v>
      </c>
      <c r="B552" s="46">
        <f>'для bus.gov.ru'!B541</f>
        <v>0</v>
      </c>
      <c r="C552" s="46">
        <f>'для bus.gov.ru'!C541</f>
        <v>0</v>
      </c>
      <c r="D552" s="46">
        <f>'для bus.gov.ru'!D541</f>
        <v>0</v>
      </c>
      <c r="E552" s="46">
        <f>'для bus.gov.ru'!E541</f>
        <v>0</v>
      </c>
      <c r="F552" s="47" t="s">
        <v>264</v>
      </c>
      <c r="G552" s="48">
        <f>'Рейтинговая таблица организаций'!D541</f>
        <v>0</v>
      </c>
      <c r="H552" s="48">
        <f>'Рейтинговая таблица организаций'!E541</f>
        <v>0</v>
      </c>
      <c r="I552" s="47" t="s">
        <v>265</v>
      </c>
      <c r="J552" s="48">
        <f>'Рейтинговая таблица организаций'!F541</f>
        <v>0</v>
      </c>
      <c r="K552" s="48">
        <f>'Рейтинговая таблица организаций'!G541</f>
        <v>0</v>
      </c>
      <c r="L552" s="49" t="str">
        <f>IF('Рейтинговая таблица организаций'!H541&lt;1,"Отсутствуют или не функционируют дистанционные способы взаимодействия",(IF('Рейтинговая таблица организаций'!H541&lt;4,"В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2" s="49">
        <f>'Рейтинговая таблица организаций'!H541</f>
        <v>0</v>
      </c>
      <c r="N552" s="49">
        <f>IF('Рейтинговая таблица организаций'!H541&lt;1,0,(IF('Рейтинговая таблица организаций'!H541&lt;4,30,100)))</f>
        <v>0</v>
      </c>
      <c r="O552" s="49" t="s">
        <v>266</v>
      </c>
      <c r="P552" s="49">
        <f>'Рейтинговая таблица организаций'!I541</f>
        <v>0</v>
      </c>
      <c r="Q552" s="49">
        <f>'Рейтинговая таблица организаций'!J541</f>
        <v>0</v>
      </c>
      <c r="R552" s="49" t="s">
        <v>267</v>
      </c>
      <c r="S552" s="49">
        <f>'Рейтинговая таблица организаций'!K541</f>
        <v>0</v>
      </c>
      <c r="T552" s="49">
        <f>'Рейтинговая таблица организаций'!L541</f>
        <v>0</v>
      </c>
      <c r="U552" s="49" t="str">
        <f>IF('Рейтинговая таблица организаций'!Q541&lt;1,"Отсутствуют комфортные условия",(IF('Рейтинговая таблица организаций'!Q541&lt;5,"Количество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2" s="49">
        <f>'Рейтинговая таблица организаций'!Q541</f>
        <v>0</v>
      </c>
      <c r="W552" s="49">
        <f>IF('Рейтинговая таблица организаций'!Q541&lt;1,0,(IF('Рейтинговая таблица организаций'!Q541&lt;4,20,100)))</f>
        <v>0</v>
      </c>
      <c r="X552" s="49" t="s">
        <v>268</v>
      </c>
      <c r="Y552" s="49">
        <f>'Рейтинговая таблица организаций'!T541</f>
        <v>0</v>
      </c>
      <c r="Z552" s="49">
        <f>'Рейтинговая таблица организаций'!U541</f>
        <v>0</v>
      </c>
      <c r="AA552" s="49" t="str">
        <f>IF('Рейтинговая таблица организаций'!Z541&lt;1,"Отсутствуют условия доступности для инвалидов",(IF('Рейтинговая таблица организаций'!Z541&lt;5,"Количество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2" s="63">
        <f>'Рейтинговая таблица организаций'!Z541</f>
        <v>0</v>
      </c>
      <c r="AC552" s="49">
        <f>IF('Рейтинговая таблица организаций'!Z541&lt;1,0,(IF('Рейтинговая таблица организаций'!Z541&lt;5,20,100)))</f>
        <v>0</v>
      </c>
      <c r="AD552" s="49" t="str">
        <f>IF('Рейтинговая таблица организаций'!AA541&lt;1,"Отсутствуют условия доступности, позволяющие инвалидам получать услуги наравне с другими",(IF('Рейтинговая таблица организаций'!AA541&lt;5,"Количество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2" s="49">
        <f>'Рейтинговая таблица организаций'!AA541</f>
        <v>0</v>
      </c>
      <c r="AF552" s="49">
        <f>IF('Рейтинговая таблица организаций'!AA541&lt;1,0,(IF('Рейтинговая таблица организаций'!AA541&lt;5,20,100)))</f>
        <v>0</v>
      </c>
      <c r="AG552" s="49" t="s">
        <v>269</v>
      </c>
      <c r="AH552" s="49">
        <f>'Рейтинговая таблица организаций'!AB541</f>
        <v>0</v>
      </c>
      <c r="AI552" s="49">
        <f>'Рейтинговая таблица организаций'!AC541</f>
        <v>0</v>
      </c>
      <c r="AJ552" s="49" t="s">
        <v>270</v>
      </c>
      <c r="AK552" s="49">
        <f>'Рейтинговая таблица организаций'!AH541</f>
        <v>0</v>
      </c>
      <c r="AL552" s="49">
        <f>'Рейтинговая таблица организаций'!AI541</f>
        <v>0</v>
      </c>
      <c r="AM552" s="49" t="s">
        <v>271</v>
      </c>
      <c r="AN552" s="49">
        <f>'Рейтинговая таблица организаций'!AJ541</f>
        <v>0</v>
      </c>
      <c r="AO552" s="49">
        <f>'Рейтинговая таблица организаций'!AK541</f>
        <v>0</v>
      </c>
      <c r="AP552" s="49" t="s">
        <v>272</v>
      </c>
      <c r="AQ552" s="49">
        <f>'Рейтинговая таблица организаций'!AL541</f>
        <v>0</v>
      </c>
      <c r="AR552" s="49">
        <f>'Рейтинговая таблица организаций'!AM541</f>
        <v>0</v>
      </c>
      <c r="AS552" s="49" t="s">
        <v>273</v>
      </c>
      <c r="AT552" s="49">
        <f>'Рейтинговая таблица организаций'!AR541</f>
        <v>0</v>
      </c>
      <c r="AU552" s="49">
        <f>'Рейтинговая таблица организаций'!AS541</f>
        <v>0</v>
      </c>
      <c r="AV552" s="49" t="s">
        <v>274</v>
      </c>
      <c r="AW552" s="49">
        <f>'Рейтинговая таблица организаций'!AT541</f>
        <v>0</v>
      </c>
      <c r="AX552" s="49">
        <f>'Рейтинговая таблица организаций'!AU541</f>
        <v>0</v>
      </c>
      <c r="AY552" s="49" t="s">
        <v>275</v>
      </c>
      <c r="AZ552" s="49">
        <f>'Рейтинговая таблица организаций'!AV541</f>
        <v>0</v>
      </c>
      <c r="BA552" s="49">
        <f>'Рейтинговая таблица организаций'!AW541</f>
        <v>0</v>
      </c>
    </row>
    <row r="553" spans="1:53" ht="15.75" x14ac:dyDescent="0.25">
      <c r="A553" s="110">
        <f>Лист1!A541</f>
        <v>0</v>
      </c>
      <c r="B553" s="46">
        <f>'для bus.gov.ru'!B542</f>
        <v>0</v>
      </c>
      <c r="C553" s="46">
        <f>'для bus.gov.ru'!C542</f>
        <v>0</v>
      </c>
      <c r="D553" s="46">
        <f>'для bus.gov.ru'!D542</f>
        <v>0</v>
      </c>
      <c r="E553" s="46">
        <f>'для bus.gov.ru'!E542</f>
        <v>0</v>
      </c>
      <c r="F553" s="47" t="s">
        <v>264</v>
      </c>
      <c r="G553" s="48">
        <f>'Рейтинговая таблица организаций'!D542</f>
        <v>0</v>
      </c>
      <c r="H553" s="48">
        <f>'Рейтинговая таблица организаций'!E542</f>
        <v>0</v>
      </c>
      <c r="I553" s="47" t="s">
        <v>265</v>
      </c>
      <c r="J553" s="48">
        <f>'Рейтинговая таблица организаций'!F542</f>
        <v>0</v>
      </c>
      <c r="K553" s="48">
        <f>'Рейтинговая таблица организаций'!G542</f>
        <v>0</v>
      </c>
      <c r="L553" s="49" t="str">
        <f>IF('Рейтинговая таблица организаций'!H542&lt;1,"Отсутствуют или не функционируют дистанционные способы взаимодействия",(IF('Рейтинговая таблица организаций'!H542&lt;4,"В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3" s="49">
        <f>'Рейтинговая таблица организаций'!H542</f>
        <v>0</v>
      </c>
      <c r="N553" s="49">
        <f>IF('Рейтинговая таблица организаций'!H542&lt;1,0,(IF('Рейтинговая таблица организаций'!H542&lt;4,30,100)))</f>
        <v>0</v>
      </c>
      <c r="O553" s="49" t="s">
        <v>266</v>
      </c>
      <c r="P553" s="49">
        <f>'Рейтинговая таблица организаций'!I542</f>
        <v>0</v>
      </c>
      <c r="Q553" s="49">
        <f>'Рейтинговая таблица организаций'!J542</f>
        <v>0</v>
      </c>
      <c r="R553" s="49" t="s">
        <v>267</v>
      </c>
      <c r="S553" s="49">
        <f>'Рейтинговая таблица организаций'!K542</f>
        <v>0</v>
      </c>
      <c r="T553" s="49">
        <f>'Рейтинговая таблица организаций'!L542</f>
        <v>0</v>
      </c>
      <c r="U553" s="49" t="str">
        <f>IF('Рейтинговая таблица организаций'!Q542&lt;1,"Отсутствуют комфортные условия",(IF('Рейтинговая таблица организаций'!Q542&lt;5,"Количество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3" s="49">
        <f>'Рейтинговая таблица организаций'!Q542</f>
        <v>0</v>
      </c>
      <c r="W553" s="49">
        <f>IF('Рейтинговая таблица организаций'!Q542&lt;1,0,(IF('Рейтинговая таблица организаций'!Q542&lt;4,20,100)))</f>
        <v>0</v>
      </c>
      <c r="X553" s="49" t="s">
        <v>268</v>
      </c>
      <c r="Y553" s="49">
        <f>'Рейтинговая таблица организаций'!T542</f>
        <v>0</v>
      </c>
      <c r="Z553" s="49">
        <f>'Рейтинговая таблица организаций'!U542</f>
        <v>0</v>
      </c>
      <c r="AA553" s="49" t="str">
        <f>IF('Рейтинговая таблица организаций'!Z542&lt;1,"Отсутствуют условия доступности для инвалидов",(IF('Рейтинговая таблица организаций'!Z542&lt;5,"Количество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3" s="63">
        <f>'Рейтинговая таблица организаций'!Z542</f>
        <v>0</v>
      </c>
      <c r="AC553" s="49">
        <f>IF('Рейтинговая таблица организаций'!Z542&lt;1,0,(IF('Рейтинговая таблица организаций'!Z542&lt;5,20,100)))</f>
        <v>0</v>
      </c>
      <c r="AD553" s="49" t="str">
        <f>IF('Рейтинговая таблица организаций'!AA542&lt;1,"Отсутствуют условия доступности, позволяющие инвалидам получать услуги наравне с другими",(IF('Рейтинговая таблица организаций'!AA542&lt;5,"Количество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3" s="49">
        <f>'Рейтинговая таблица организаций'!AA542</f>
        <v>0</v>
      </c>
      <c r="AF553" s="49">
        <f>IF('Рейтинговая таблица организаций'!AA542&lt;1,0,(IF('Рейтинговая таблица организаций'!AA542&lt;5,20,100)))</f>
        <v>0</v>
      </c>
      <c r="AG553" s="49" t="s">
        <v>269</v>
      </c>
      <c r="AH553" s="49">
        <f>'Рейтинговая таблица организаций'!AB542</f>
        <v>0</v>
      </c>
      <c r="AI553" s="49">
        <f>'Рейтинговая таблица организаций'!AC542</f>
        <v>0</v>
      </c>
      <c r="AJ553" s="49" t="s">
        <v>270</v>
      </c>
      <c r="AK553" s="49">
        <f>'Рейтинговая таблица организаций'!AH542</f>
        <v>0</v>
      </c>
      <c r="AL553" s="49">
        <f>'Рейтинговая таблица организаций'!AI542</f>
        <v>0</v>
      </c>
      <c r="AM553" s="49" t="s">
        <v>271</v>
      </c>
      <c r="AN553" s="49">
        <f>'Рейтинговая таблица организаций'!AJ542</f>
        <v>0</v>
      </c>
      <c r="AO553" s="49">
        <f>'Рейтинговая таблица организаций'!AK542</f>
        <v>0</v>
      </c>
      <c r="AP553" s="49" t="s">
        <v>272</v>
      </c>
      <c r="AQ553" s="49">
        <f>'Рейтинговая таблица организаций'!AL542</f>
        <v>0</v>
      </c>
      <c r="AR553" s="49">
        <f>'Рейтинговая таблица организаций'!AM542</f>
        <v>0</v>
      </c>
      <c r="AS553" s="49" t="s">
        <v>273</v>
      </c>
      <c r="AT553" s="49">
        <f>'Рейтинговая таблица организаций'!AR542</f>
        <v>0</v>
      </c>
      <c r="AU553" s="49">
        <f>'Рейтинговая таблица организаций'!AS542</f>
        <v>0</v>
      </c>
      <c r="AV553" s="49" t="s">
        <v>274</v>
      </c>
      <c r="AW553" s="49">
        <f>'Рейтинговая таблица организаций'!AT542</f>
        <v>0</v>
      </c>
      <c r="AX553" s="49">
        <f>'Рейтинговая таблица организаций'!AU542</f>
        <v>0</v>
      </c>
      <c r="AY553" s="49" t="s">
        <v>275</v>
      </c>
      <c r="AZ553" s="49">
        <f>'Рейтинговая таблица организаций'!AV542</f>
        <v>0</v>
      </c>
      <c r="BA553" s="49">
        <f>'Рейтинговая таблица организаций'!AW542</f>
        <v>0</v>
      </c>
    </row>
    <row r="554" spans="1:53" ht="15.75" x14ac:dyDescent="0.25">
      <c r="A554" s="110">
        <f>Лист1!A542</f>
        <v>0</v>
      </c>
      <c r="B554" s="46">
        <f>'для bus.gov.ru'!B543</f>
        <v>0</v>
      </c>
      <c r="C554" s="46">
        <f>'для bus.gov.ru'!C543</f>
        <v>0</v>
      </c>
      <c r="D554" s="46">
        <f>'для bus.gov.ru'!D543</f>
        <v>0</v>
      </c>
      <c r="E554" s="46">
        <f>'для bus.gov.ru'!E543</f>
        <v>0</v>
      </c>
      <c r="F554" s="47" t="s">
        <v>264</v>
      </c>
      <c r="G554" s="48">
        <f>'Рейтинговая таблица организаций'!D543</f>
        <v>0</v>
      </c>
      <c r="H554" s="48">
        <f>'Рейтинговая таблица организаций'!E543</f>
        <v>0</v>
      </c>
      <c r="I554" s="47" t="s">
        <v>265</v>
      </c>
      <c r="J554" s="48">
        <f>'Рейтинговая таблица организаций'!F543</f>
        <v>0</v>
      </c>
      <c r="K554" s="48">
        <f>'Рейтинговая таблица организаций'!G543</f>
        <v>0</v>
      </c>
      <c r="L554" s="49" t="str">
        <f>IF('Рейтинговая таблица организаций'!H543&lt;1,"Отсутствуют или не функционируют дистанционные способы взаимодействия",(IF('Рейтинговая таблица организаций'!H543&lt;4,"В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4" s="49">
        <f>'Рейтинговая таблица организаций'!H543</f>
        <v>0</v>
      </c>
      <c r="N554" s="49">
        <f>IF('Рейтинговая таблица организаций'!H543&lt;1,0,(IF('Рейтинговая таблица организаций'!H543&lt;4,30,100)))</f>
        <v>0</v>
      </c>
      <c r="O554" s="49" t="s">
        <v>266</v>
      </c>
      <c r="P554" s="49">
        <f>'Рейтинговая таблица организаций'!I543</f>
        <v>0</v>
      </c>
      <c r="Q554" s="49">
        <f>'Рейтинговая таблица организаций'!J543</f>
        <v>0</v>
      </c>
      <c r="R554" s="49" t="s">
        <v>267</v>
      </c>
      <c r="S554" s="49">
        <f>'Рейтинговая таблица организаций'!K543</f>
        <v>0</v>
      </c>
      <c r="T554" s="49">
        <f>'Рейтинговая таблица организаций'!L543</f>
        <v>0</v>
      </c>
      <c r="U554" s="49" t="str">
        <f>IF('Рейтинговая таблица организаций'!Q543&lt;1,"Отсутствуют комфортные условия",(IF('Рейтинговая таблица организаций'!Q543&lt;5,"Количество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4" s="49">
        <f>'Рейтинговая таблица организаций'!Q543</f>
        <v>0</v>
      </c>
      <c r="W554" s="49">
        <f>IF('Рейтинговая таблица организаций'!Q543&lt;1,0,(IF('Рейтинговая таблица организаций'!Q543&lt;4,20,100)))</f>
        <v>0</v>
      </c>
      <c r="X554" s="49" t="s">
        <v>268</v>
      </c>
      <c r="Y554" s="49">
        <f>'Рейтинговая таблица организаций'!T543</f>
        <v>0</v>
      </c>
      <c r="Z554" s="49">
        <f>'Рейтинговая таблица организаций'!U543</f>
        <v>0</v>
      </c>
      <c r="AA554" s="49" t="str">
        <f>IF('Рейтинговая таблица организаций'!Z543&lt;1,"Отсутствуют условия доступности для инвалидов",(IF('Рейтинговая таблица организаций'!Z543&lt;5,"Количество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4" s="63">
        <f>'Рейтинговая таблица организаций'!Z543</f>
        <v>0</v>
      </c>
      <c r="AC554" s="49">
        <f>IF('Рейтинговая таблица организаций'!Z543&lt;1,0,(IF('Рейтинговая таблица организаций'!Z543&lt;5,20,100)))</f>
        <v>0</v>
      </c>
      <c r="AD554" s="49" t="str">
        <f>IF('Рейтинговая таблица организаций'!AA543&lt;1,"Отсутствуют условия доступности, позволяющие инвалидам получать услуги наравне с другими",(IF('Рейтинговая таблица организаций'!AA543&lt;5,"Количество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4" s="49">
        <f>'Рейтинговая таблица организаций'!AA543</f>
        <v>0</v>
      </c>
      <c r="AF554" s="49">
        <f>IF('Рейтинговая таблица организаций'!AA543&lt;1,0,(IF('Рейтинговая таблица организаций'!AA543&lt;5,20,100)))</f>
        <v>0</v>
      </c>
      <c r="AG554" s="49" t="s">
        <v>269</v>
      </c>
      <c r="AH554" s="49">
        <f>'Рейтинговая таблица организаций'!AB543</f>
        <v>0</v>
      </c>
      <c r="AI554" s="49">
        <f>'Рейтинговая таблица организаций'!AC543</f>
        <v>0</v>
      </c>
      <c r="AJ554" s="49" t="s">
        <v>270</v>
      </c>
      <c r="AK554" s="49">
        <f>'Рейтинговая таблица организаций'!AH543</f>
        <v>0</v>
      </c>
      <c r="AL554" s="49">
        <f>'Рейтинговая таблица организаций'!AI543</f>
        <v>0</v>
      </c>
      <c r="AM554" s="49" t="s">
        <v>271</v>
      </c>
      <c r="AN554" s="49">
        <f>'Рейтинговая таблица организаций'!AJ543</f>
        <v>0</v>
      </c>
      <c r="AO554" s="49">
        <f>'Рейтинговая таблица организаций'!AK543</f>
        <v>0</v>
      </c>
      <c r="AP554" s="49" t="s">
        <v>272</v>
      </c>
      <c r="AQ554" s="49">
        <f>'Рейтинговая таблица организаций'!AL543</f>
        <v>0</v>
      </c>
      <c r="AR554" s="49">
        <f>'Рейтинговая таблица организаций'!AM543</f>
        <v>0</v>
      </c>
      <c r="AS554" s="49" t="s">
        <v>273</v>
      </c>
      <c r="AT554" s="49">
        <f>'Рейтинговая таблица организаций'!AR543</f>
        <v>0</v>
      </c>
      <c r="AU554" s="49">
        <f>'Рейтинговая таблица организаций'!AS543</f>
        <v>0</v>
      </c>
      <c r="AV554" s="49" t="s">
        <v>274</v>
      </c>
      <c r="AW554" s="49">
        <f>'Рейтинговая таблица организаций'!AT543</f>
        <v>0</v>
      </c>
      <c r="AX554" s="49">
        <f>'Рейтинговая таблица организаций'!AU543</f>
        <v>0</v>
      </c>
      <c r="AY554" s="49" t="s">
        <v>275</v>
      </c>
      <c r="AZ554" s="49">
        <f>'Рейтинговая таблица организаций'!AV543</f>
        <v>0</v>
      </c>
      <c r="BA554" s="49">
        <f>'Рейтинговая таблица организаций'!AW543</f>
        <v>0</v>
      </c>
    </row>
    <row r="555" spans="1:53" ht="15.75" x14ac:dyDescent="0.25">
      <c r="A555" s="110">
        <f>Лист1!A543</f>
        <v>0</v>
      </c>
      <c r="B555" s="46">
        <f>'для bus.gov.ru'!B544</f>
        <v>0</v>
      </c>
      <c r="C555" s="46">
        <f>'для bus.gov.ru'!C544</f>
        <v>0</v>
      </c>
      <c r="D555" s="46">
        <f>'для bus.gov.ru'!D544</f>
        <v>0</v>
      </c>
      <c r="E555" s="46">
        <f>'для bus.gov.ru'!E544</f>
        <v>0</v>
      </c>
      <c r="F555" s="47" t="s">
        <v>264</v>
      </c>
      <c r="G555" s="48">
        <f>'Рейтинговая таблица организаций'!D544</f>
        <v>0</v>
      </c>
      <c r="H555" s="48">
        <f>'Рейтинговая таблица организаций'!E544</f>
        <v>0</v>
      </c>
      <c r="I555" s="47" t="s">
        <v>265</v>
      </c>
      <c r="J555" s="48">
        <f>'Рейтинговая таблица организаций'!F544</f>
        <v>0</v>
      </c>
      <c r="K555" s="48">
        <f>'Рейтинговая таблица организаций'!G544</f>
        <v>0</v>
      </c>
      <c r="L555" s="49" t="str">
        <f>IF('Рейтинговая таблица организаций'!H544&lt;1,"Отсутствуют или не функционируют дистанционные способы взаимодействия",(IF('Рейтинговая таблица организаций'!H544&lt;4,"В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5" s="49">
        <f>'Рейтинговая таблица организаций'!H544</f>
        <v>0</v>
      </c>
      <c r="N555" s="49">
        <f>IF('Рейтинговая таблица организаций'!H544&lt;1,0,(IF('Рейтинговая таблица организаций'!H544&lt;4,30,100)))</f>
        <v>0</v>
      </c>
      <c r="O555" s="49" t="s">
        <v>266</v>
      </c>
      <c r="P555" s="49">
        <f>'Рейтинговая таблица организаций'!I544</f>
        <v>0</v>
      </c>
      <c r="Q555" s="49">
        <f>'Рейтинговая таблица организаций'!J544</f>
        <v>0</v>
      </c>
      <c r="R555" s="49" t="s">
        <v>267</v>
      </c>
      <c r="S555" s="49">
        <f>'Рейтинговая таблица организаций'!K544</f>
        <v>0</v>
      </c>
      <c r="T555" s="49">
        <f>'Рейтинговая таблица организаций'!L544</f>
        <v>0</v>
      </c>
      <c r="U555" s="49" t="str">
        <f>IF('Рейтинговая таблица организаций'!Q544&lt;1,"Отсутствуют комфортные условия",(IF('Рейтинговая таблица организаций'!Q544&lt;5,"Количество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5" s="49">
        <f>'Рейтинговая таблица организаций'!Q544</f>
        <v>0</v>
      </c>
      <c r="W555" s="49">
        <f>IF('Рейтинговая таблица организаций'!Q544&lt;1,0,(IF('Рейтинговая таблица организаций'!Q544&lt;4,20,100)))</f>
        <v>0</v>
      </c>
      <c r="X555" s="49" t="s">
        <v>268</v>
      </c>
      <c r="Y555" s="49">
        <f>'Рейтинговая таблица организаций'!T544</f>
        <v>0</v>
      </c>
      <c r="Z555" s="49">
        <f>'Рейтинговая таблица организаций'!U544</f>
        <v>0</v>
      </c>
      <c r="AA555" s="49" t="str">
        <f>IF('Рейтинговая таблица организаций'!Z544&lt;1,"Отсутствуют условия доступности для инвалидов",(IF('Рейтинговая таблица организаций'!Z544&lt;5,"Количество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5" s="63">
        <f>'Рейтинговая таблица организаций'!Z544</f>
        <v>0</v>
      </c>
      <c r="AC555" s="49">
        <f>IF('Рейтинговая таблица организаций'!Z544&lt;1,0,(IF('Рейтинговая таблица организаций'!Z544&lt;5,20,100)))</f>
        <v>0</v>
      </c>
      <c r="AD555" s="49" t="str">
        <f>IF('Рейтинговая таблица организаций'!AA544&lt;1,"Отсутствуют условия доступности, позволяющие инвалидам получать услуги наравне с другими",(IF('Рейтинговая таблица организаций'!AA544&lt;5,"Количество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5" s="49">
        <f>'Рейтинговая таблица организаций'!AA544</f>
        <v>0</v>
      </c>
      <c r="AF555" s="49">
        <f>IF('Рейтинговая таблица организаций'!AA544&lt;1,0,(IF('Рейтинговая таблица организаций'!AA544&lt;5,20,100)))</f>
        <v>0</v>
      </c>
      <c r="AG555" s="49" t="s">
        <v>269</v>
      </c>
      <c r="AH555" s="49">
        <f>'Рейтинговая таблица организаций'!AB544</f>
        <v>0</v>
      </c>
      <c r="AI555" s="49">
        <f>'Рейтинговая таблица организаций'!AC544</f>
        <v>0</v>
      </c>
      <c r="AJ555" s="49" t="s">
        <v>270</v>
      </c>
      <c r="AK555" s="49">
        <f>'Рейтинговая таблица организаций'!AH544</f>
        <v>0</v>
      </c>
      <c r="AL555" s="49">
        <f>'Рейтинговая таблица организаций'!AI544</f>
        <v>0</v>
      </c>
      <c r="AM555" s="49" t="s">
        <v>271</v>
      </c>
      <c r="AN555" s="49">
        <f>'Рейтинговая таблица организаций'!AJ544</f>
        <v>0</v>
      </c>
      <c r="AO555" s="49">
        <f>'Рейтинговая таблица организаций'!AK544</f>
        <v>0</v>
      </c>
      <c r="AP555" s="49" t="s">
        <v>272</v>
      </c>
      <c r="AQ555" s="49">
        <f>'Рейтинговая таблица организаций'!AL544</f>
        <v>0</v>
      </c>
      <c r="AR555" s="49">
        <f>'Рейтинговая таблица организаций'!AM544</f>
        <v>0</v>
      </c>
      <c r="AS555" s="49" t="s">
        <v>273</v>
      </c>
      <c r="AT555" s="49">
        <f>'Рейтинговая таблица организаций'!AR544</f>
        <v>0</v>
      </c>
      <c r="AU555" s="49">
        <f>'Рейтинговая таблица организаций'!AS544</f>
        <v>0</v>
      </c>
      <c r="AV555" s="49" t="s">
        <v>274</v>
      </c>
      <c r="AW555" s="49">
        <f>'Рейтинговая таблица организаций'!AT544</f>
        <v>0</v>
      </c>
      <c r="AX555" s="49">
        <f>'Рейтинговая таблица организаций'!AU544</f>
        <v>0</v>
      </c>
      <c r="AY555" s="49" t="s">
        <v>275</v>
      </c>
      <c r="AZ555" s="49">
        <f>'Рейтинговая таблица организаций'!AV544</f>
        <v>0</v>
      </c>
      <c r="BA555" s="49">
        <f>'Рейтинговая таблица организаций'!AW544</f>
        <v>0</v>
      </c>
    </row>
    <row r="556" spans="1:53" ht="15.75" x14ac:dyDescent="0.25">
      <c r="A556" s="110">
        <f>Лист1!A544</f>
        <v>0</v>
      </c>
      <c r="B556" s="46">
        <f>'для bus.gov.ru'!B545</f>
        <v>0</v>
      </c>
      <c r="C556" s="46">
        <f>'для bus.gov.ru'!C545</f>
        <v>0</v>
      </c>
      <c r="D556" s="46">
        <f>'для bus.gov.ru'!D545</f>
        <v>0</v>
      </c>
      <c r="E556" s="46">
        <f>'для bus.gov.ru'!E545</f>
        <v>0</v>
      </c>
      <c r="F556" s="47" t="s">
        <v>264</v>
      </c>
      <c r="G556" s="48">
        <f>'Рейтинговая таблица организаций'!D545</f>
        <v>0</v>
      </c>
      <c r="H556" s="48">
        <f>'Рейтинговая таблица организаций'!E545</f>
        <v>0</v>
      </c>
      <c r="I556" s="47" t="s">
        <v>265</v>
      </c>
      <c r="J556" s="48">
        <f>'Рейтинговая таблица организаций'!F545</f>
        <v>0</v>
      </c>
      <c r="K556" s="48">
        <f>'Рейтинговая таблица организаций'!G545</f>
        <v>0</v>
      </c>
      <c r="L556" s="49" t="str">
        <f>IF('Рейтинговая таблица организаций'!H545&lt;1,"Отсутствуют или не функционируют дистанционные способы взаимодействия",(IF('Рейтинговая таблица организаций'!H545&lt;4,"В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6" s="49">
        <f>'Рейтинговая таблица организаций'!H545</f>
        <v>0</v>
      </c>
      <c r="N556" s="49">
        <f>IF('Рейтинговая таблица организаций'!H545&lt;1,0,(IF('Рейтинговая таблица организаций'!H545&lt;4,30,100)))</f>
        <v>0</v>
      </c>
      <c r="O556" s="49" t="s">
        <v>266</v>
      </c>
      <c r="P556" s="49">
        <f>'Рейтинговая таблица организаций'!I545</f>
        <v>0</v>
      </c>
      <c r="Q556" s="49">
        <f>'Рейтинговая таблица организаций'!J545</f>
        <v>0</v>
      </c>
      <c r="R556" s="49" t="s">
        <v>267</v>
      </c>
      <c r="S556" s="49">
        <f>'Рейтинговая таблица организаций'!K545</f>
        <v>0</v>
      </c>
      <c r="T556" s="49">
        <f>'Рейтинговая таблица организаций'!L545</f>
        <v>0</v>
      </c>
      <c r="U556" s="49" t="str">
        <f>IF('Рейтинговая таблица организаций'!Q545&lt;1,"Отсутствуют комфортные условия",(IF('Рейтинговая таблица организаций'!Q545&lt;5,"Количество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6" s="49">
        <f>'Рейтинговая таблица организаций'!Q545</f>
        <v>0</v>
      </c>
      <c r="W556" s="49">
        <f>IF('Рейтинговая таблица организаций'!Q545&lt;1,0,(IF('Рейтинговая таблица организаций'!Q545&lt;4,20,100)))</f>
        <v>0</v>
      </c>
      <c r="X556" s="49" t="s">
        <v>268</v>
      </c>
      <c r="Y556" s="49">
        <f>'Рейтинговая таблица организаций'!T545</f>
        <v>0</v>
      </c>
      <c r="Z556" s="49">
        <f>'Рейтинговая таблица организаций'!U545</f>
        <v>0</v>
      </c>
      <c r="AA556" s="49" t="str">
        <f>IF('Рейтинговая таблица организаций'!Z545&lt;1,"Отсутствуют условия доступности для инвалидов",(IF('Рейтинговая таблица организаций'!Z545&lt;5,"Количество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6" s="63">
        <f>'Рейтинговая таблица организаций'!Z545</f>
        <v>0</v>
      </c>
      <c r="AC556" s="49">
        <f>IF('Рейтинговая таблица организаций'!Z545&lt;1,0,(IF('Рейтинговая таблица организаций'!Z545&lt;5,20,100)))</f>
        <v>0</v>
      </c>
      <c r="AD556" s="49" t="str">
        <f>IF('Рейтинговая таблица организаций'!AA545&lt;1,"Отсутствуют условия доступности, позволяющие инвалидам получать услуги наравне с другими",(IF('Рейтинговая таблица организаций'!AA545&lt;5,"Количество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6" s="49">
        <f>'Рейтинговая таблица организаций'!AA545</f>
        <v>0</v>
      </c>
      <c r="AF556" s="49">
        <f>IF('Рейтинговая таблица организаций'!AA545&lt;1,0,(IF('Рейтинговая таблица организаций'!AA545&lt;5,20,100)))</f>
        <v>0</v>
      </c>
      <c r="AG556" s="49" t="s">
        <v>269</v>
      </c>
      <c r="AH556" s="49">
        <f>'Рейтинговая таблица организаций'!AB545</f>
        <v>0</v>
      </c>
      <c r="AI556" s="49">
        <f>'Рейтинговая таблица организаций'!AC545</f>
        <v>0</v>
      </c>
      <c r="AJ556" s="49" t="s">
        <v>270</v>
      </c>
      <c r="AK556" s="49">
        <f>'Рейтинговая таблица организаций'!AH545</f>
        <v>0</v>
      </c>
      <c r="AL556" s="49">
        <f>'Рейтинговая таблица организаций'!AI545</f>
        <v>0</v>
      </c>
      <c r="AM556" s="49" t="s">
        <v>271</v>
      </c>
      <c r="AN556" s="49">
        <f>'Рейтинговая таблица организаций'!AJ545</f>
        <v>0</v>
      </c>
      <c r="AO556" s="49">
        <f>'Рейтинговая таблица организаций'!AK545</f>
        <v>0</v>
      </c>
      <c r="AP556" s="49" t="s">
        <v>272</v>
      </c>
      <c r="AQ556" s="49">
        <f>'Рейтинговая таблица организаций'!AL545</f>
        <v>0</v>
      </c>
      <c r="AR556" s="49">
        <f>'Рейтинговая таблица организаций'!AM545</f>
        <v>0</v>
      </c>
      <c r="AS556" s="49" t="s">
        <v>273</v>
      </c>
      <c r="AT556" s="49">
        <f>'Рейтинговая таблица организаций'!AR545</f>
        <v>0</v>
      </c>
      <c r="AU556" s="49">
        <f>'Рейтинговая таблица организаций'!AS545</f>
        <v>0</v>
      </c>
      <c r="AV556" s="49" t="s">
        <v>274</v>
      </c>
      <c r="AW556" s="49">
        <f>'Рейтинговая таблица организаций'!AT545</f>
        <v>0</v>
      </c>
      <c r="AX556" s="49">
        <f>'Рейтинговая таблица организаций'!AU545</f>
        <v>0</v>
      </c>
      <c r="AY556" s="49" t="s">
        <v>275</v>
      </c>
      <c r="AZ556" s="49">
        <f>'Рейтинговая таблица организаций'!AV545</f>
        <v>0</v>
      </c>
      <c r="BA556" s="49">
        <f>'Рейтинговая таблица организаций'!AW545</f>
        <v>0</v>
      </c>
    </row>
    <row r="557" spans="1:53" ht="15.75" x14ac:dyDescent="0.25">
      <c r="A557" s="110">
        <f>Лист1!A545</f>
        <v>0</v>
      </c>
      <c r="B557" s="46">
        <f>'для bus.gov.ru'!B546</f>
        <v>0</v>
      </c>
      <c r="C557" s="46">
        <f>'для bus.gov.ru'!C546</f>
        <v>0</v>
      </c>
      <c r="D557" s="46">
        <f>'для bus.gov.ru'!D546</f>
        <v>0</v>
      </c>
      <c r="E557" s="46">
        <f>'для bus.gov.ru'!E546</f>
        <v>0</v>
      </c>
      <c r="F557" s="47" t="s">
        <v>264</v>
      </c>
      <c r="G557" s="48">
        <f>'Рейтинговая таблица организаций'!D546</f>
        <v>0</v>
      </c>
      <c r="H557" s="48">
        <f>'Рейтинговая таблица организаций'!E546</f>
        <v>0</v>
      </c>
      <c r="I557" s="47" t="s">
        <v>265</v>
      </c>
      <c r="J557" s="48">
        <f>'Рейтинговая таблица организаций'!F546</f>
        <v>0</v>
      </c>
      <c r="K557" s="48">
        <f>'Рейтинговая таблица организаций'!G546</f>
        <v>0</v>
      </c>
      <c r="L557" s="49" t="str">
        <f>IF('Рейтинговая таблица организаций'!H546&lt;1,"Отсутствуют или не функционируют дистанционные способы взаимодействия",(IF('Рейтинговая таблица организаций'!H546&lt;4,"В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7" s="49">
        <f>'Рейтинговая таблица организаций'!H546</f>
        <v>0</v>
      </c>
      <c r="N557" s="49">
        <f>IF('Рейтинговая таблица организаций'!H546&lt;1,0,(IF('Рейтинговая таблица организаций'!H546&lt;4,30,100)))</f>
        <v>0</v>
      </c>
      <c r="O557" s="49" t="s">
        <v>266</v>
      </c>
      <c r="P557" s="49">
        <f>'Рейтинговая таблица организаций'!I546</f>
        <v>0</v>
      </c>
      <c r="Q557" s="49">
        <f>'Рейтинговая таблица организаций'!J546</f>
        <v>0</v>
      </c>
      <c r="R557" s="49" t="s">
        <v>267</v>
      </c>
      <c r="S557" s="49">
        <f>'Рейтинговая таблица организаций'!K546</f>
        <v>0</v>
      </c>
      <c r="T557" s="49">
        <f>'Рейтинговая таблица организаций'!L546</f>
        <v>0</v>
      </c>
      <c r="U557" s="49" t="str">
        <f>IF('Рейтинговая таблица организаций'!Q546&lt;1,"Отсутствуют комфортные условия",(IF('Рейтинговая таблица организаций'!Q546&lt;5,"Количество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7" s="49">
        <f>'Рейтинговая таблица организаций'!Q546</f>
        <v>0</v>
      </c>
      <c r="W557" s="49">
        <f>IF('Рейтинговая таблица организаций'!Q546&lt;1,0,(IF('Рейтинговая таблица организаций'!Q546&lt;4,20,100)))</f>
        <v>0</v>
      </c>
      <c r="X557" s="49" t="s">
        <v>268</v>
      </c>
      <c r="Y557" s="49">
        <f>'Рейтинговая таблица организаций'!T546</f>
        <v>0</v>
      </c>
      <c r="Z557" s="49">
        <f>'Рейтинговая таблица организаций'!U546</f>
        <v>0</v>
      </c>
      <c r="AA557" s="49" t="str">
        <f>IF('Рейтинговая таблица организаций'!Z546&lt;1,"Отсутствуют условия доступности для инвалидов",(IF('Рейтинговая таблица организаций'!Z546&lt;5,"Количество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7" s="63">
        <f>'Рейтинговая таблица организаций'!Z546</f>
        <v>0</v>
      </c>
      <c r="AC557" s="49">
        <f>IF('Рейтинговая таблица организаций'!Z546&lt;1,0,(IF('Рейтинговая таблица организаций'!Z546&lt;5,20,100)))</f>
        <v>0</v>
      </c>
      <c r="AD557" s="49" t="str">
        <f>IF('Рейтинговая таблица организаций'!AA546&lt;1,"Отсутствуют условия доступности, позволяющие инвалидам получать услуги наравне с другими",(IF('Рейтинговая таблица организаций'!AA546&lt;5,"Количество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7" s="49">
        <f>'Рейтинговая таблица организаций'!AA546</f>
        <v>0</v>
      </c>
      <c r="AF557" s="49">
        <f>IF('Рейтинговая таблица организаций'!AA546&lt;1,0,(IF('Рейтинговая таблица организаций'!AA546&lt;5,20,100)))</f>
        <v>0</v>
      </c>
      <c r="AG557" s="49" t="s">
        <v>269</v>
      </c>
      <c r="AH557" s="49">
        <f>'Рейтинговая таблица организаций'!AB546</f>
        <v>0</v>
      </c>
      <c r="AI557" s="49">
        <f>'Рейтинговая таблица организаций'!AC546</f>
        <v>0</v>
      </c>
      <c r="AJ557" s="49" t="s">
        <v>270</v>
      </c>
      <c r="AK557" s="49">
        <f>'Рейтинговая таблица организаций'!AH546</f>
        <v>0</v>
      </c>
      <c r="AL557" s="49">
        <f>'Рейтинговая таблица организаций'!AI546</f>
        <v>0</v>
      </c>
      <c r="AM557" s="49" t="s">
        <v>271</v>
      </c>
      <c r="AN557" s="49">
        <f>'Рейтинговая таблица организаций'!AJ546</f>
        <v>0</v>
      </c>
      <c r="AO557" s="49">
        <f>'Рейтинговая таблица организаций'!AK546</f>
        <v>0</v>
      </c>
      <c r="AP557" s="49" t="s">
        <v>272</v>
      </c>
      <c r="AQ557" s="49">
        <f>'Рейтинговая таблица организаций'!AL546</f>
        <v>0</v>
      </c>
      <c r="AR557" s="49">
        <f>'Рейтинговая таблица организаций'!AM546</f>
        <v>0</v>
      </c>
      <c r="AS557" s="49" t="s">
        <v>273</v>
      </c>
      <c r="AT557" s="49">
        <f>'Рейтинговая таблица организаций'!AR546</f>
        <v>0</v>
      </c>
      <c r="AU557" s="49">
        <f>'Рейтинговая таблица организаций'!AS546</f>
        <v>0</v>
      </c>
      <c r="AV557" s="49" t="s">
        <v>274</v>
      </c>
      <c r="AW557" s="49">
        <f>'Рейтинговая таблица организаций'!AT546</f>
        <v>0</v>
      </c>
      <c r="AX557" s="49">
        <f>'Рейтинговая таблица организаций'!AU546</f>
        <v>0</v>
      </c>
      <c r="AY557" s="49" t="s">
        <v>275</v>
      </c>
      <c r="AZ557" s="49">
        <f>'Рейтинговая таблица организаций'!AV546</f>
        <v>0</v>
      </c>
      <c r="BA557" s="49">
        <f>'Рейтинговая таблица организаций'!AW546</f>
        <v>0</v>
      </c>
    </row>
    <row r="558" spans="1:53" ht="15.75" x14ac:dyDescent="0.25">
      <c r="A558" s="110">
        <f>Лист1!A546</f>
        <v>0</v>
      </c>
      <c r="B558" s="46">
        <f>'для bus.gov.ru'!B547</f>
        <v>0</v>
      </c>
      <c r="C558" s="46">
        <f>'для bus.gov.ru'!C547</f>
        <v>0</v>
      </c>
      <c r="D558" s="46">
        <f>'для bus.gov.ru'!D547</f>
        <v>0</v>
      </c>
      <c r="E558" s="46">
        <f>'для bus.gov.ru'!E547</f>
        <v>0</v>
      </c>
      <c r="F558" s="47" t="s">
        <v>264</v>
      </c>
      <c r="G558" s="48">
        <f>'Рейтинговая таблица организаций'!D547</f>
        <v>0</v>
      </c>
      <c r="H558" s="48">
        <f>'Рейтинговая таблица организаций'!E547</f>
        <v>0</v>
      </c>
      <c r="I558" s="47" t="s">
        <v>265</v>
      </c>
      <c r="J558" s="48">
        <f>'Рейтинговая таблица организаций'!F547</f>
        <v>0</v>
      </c>
      <c r="K558" s="48">
        <f>'Рейтинговая таблица организаций'!G547</f>
        <v>0</v>
      </c>
      <c r="L558" s="49" t="str">
        <f>IF('Рейтинговая таблица организаций'!H547&lt;1,"Отсутствуют или не функционируют дистанционные способы взаимодействия",(IF('Рейтинговая таблица организаций'!H547&lt;4,"В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8" s="49">
        <f>'Рейтинговая таблица организаций'!H547</f>
        <v>0</v>
      </c>
      <c r="N558" s="49">
        <f>IF('Рейтинговая таблица организаций'!H547&lt;1,0,(IF('Рейтинговая таблица организаций'!H547&lt;4,30,100)))</f>
        <v>0</v>
      </c>
      <c r="O558" s="49" t="s">
        <v>266</v>
      </c>
      <c r="P558" s="49">
        <f>'Рейтинговая таблица организаций'!I547</f>
        <v>0</v>
      </c>
      <c r="Q558" s="49">
        <f>'Рейтинговая таблица организаций'!J547</f>
        <v>0</v>
      </c>
      <c r="R558" s="49" t="s">
        <v>267</v>
      </c>
      <c r="S558" s="49">
        <f>'Рейтинговая таблица организаций'!K547</f>
        <v>0</v>
      </c>
      <c r="T558" s="49">
        <f>'Рейтинговая таблица организаций'!L547</f>
        <v>0</v>
      </c>
      <c r="U558" s="49" t="str">
        <f>IF('Рейтинговая таблица организаций'!Q547&lt;1,"Отсутствуют комфортные условия",(IF('Рейтинговая таблица организаций'!Q547&lt;5,"Количество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8" s="49">
        <f>'Рейтинговая таблица организаций'!Q547</f>
        <v>0</v>
      </c>
      <c r="W558" s="49">
        <f>IF('Рейтинговая таблица организаций'!Q547&lt;1,0,(IF('Рейтинговая таблица организаций'!Q547&lt;4,20,100)))</f>
        <v>0</v>
      </c>
      <c r="X558" s="49" t="s">
        <v>268</v>
      </c>
      <c r="Y558" s="49">
        <f>'Рейтинговая таблица организаций'!T547</f>
        <v>0</v>
      </c>
      <c r="Z558" s="49">
        <f>'Рейтинговая таблица организаций'!U547</f>
        <v>0</v>
      </c>
      <c r="AA558" s="49" t="str">
        <f>IF('Рейтинговая таблица организаций'!Z547&lt;1,"Отсутствуют условия доступности для инвалидов",(IF('Рейтинговая таблица организаций'!Z547&lt;5,"Количество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8" s="63">
        <f>'Рейтинговая таблица организаций'!Z547</f>
        <v>0</v>
      </c>
      <c r="AC558" s="49">
        <f>IF('Рейтинговая таблица организаций'!Z547&lt;1,0,(IF('Рейтинговая таблица организаций'!Z547&lt;5,20,100)))</f>
        <v>0</v>
      </c>
      <c r="AD558" s="49" t="str">
        <f>IF('Рейтинговая таблица организаций'!AA547&lt;1,"Отсутствуют условия доступности, позволяющие инвалидам получать услуги наравне с другими",(IF('Рейтинговая таблица организаций'!AA547&lt;5,"Количество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8" s="49">
        <f>'Рейтинговая таблица организаций'!AA547</f>
        <v>0</v>
      </c>
      <c r="AF558" s="49">
        <f>IF('Рейтинговая таблица организаций'!AA547&lt;1,0,(IF('Рейтинговая таблица организаций'!AA547&lt;5,20,100)))</f>
        <v>0</v>
      </c>
      <c r="AG558" s="49" t="s">
        <v>269</v>
      </c>
      <c r="AH558" s="49">
        <f>'Рейтинговая таблица организаций'!AB547</f>
        <v>0</v>
      </c>
      <c r="AI558" s="49">
        <f>'Рейтинговая таблица организаций'!AC547</f>
        <v>0</v>
      </c>
      <c r="AJ558" s="49" t="s">
        <v>270</v>
      </c>
      <c r="AK558" s="49">
        <f>'Рейтинговая таблица организаций'!AH547</f>
        <v>0</v>
      </c>
      <c r="AL558" s="49">
        <f>'Рейтинговая таблица организаций'!AI547</f>
        <v>0</v>
      </c>
      <c r="AM558" s="49" t="s">
        <v>271</v>
      </c>
      <c r="AN558" s="49">
        <f>'Рейтинговая таблица организаций'!AJ547</f>
        <v>0</v>
      </c>
      <c r="AO558" s="49">
        <f>'Рейтинговая таблица организаций'!AK547</f>
        <v>0</v>
      </c>
      <c r="AP558" s="49" t="s">
        <v>272</v>
      </c>
      <c r="AQ558" s="49">
        <f>'Рейтинговая таблица организаций'!AL547</f>
        <v>0</v>
      </c>
      <c r="AR558" s="49">
        <f>'Рейтинговая таблица организаций'!AM547</f>
        <v>0</v>
      </c>
      <c r="AS558" s="49" t="s">
        <v>273</v>
      </c>
      <c r="AT558" s="49">
        <f>'Рейтинговая таблица организаций'!AR547</f>
        <v>0</v>
      </c>
      <c r="AU558" s="49">
        <f>'Рейтинговая таблица организаций'!AS547</f>
        <v>0</v>
      </c>
      <c r="AV558" s="49" t="s">
        <v>274</v>
      </c>
      <c r="AW558" s="49">
        <f>'Рейтинговая таблица организаций'!AT547</f>
        <v>0</v>
      </c>
      <c r="AX558" s="49">
        <f>'Рейтинговая таблица организаций'!AU547</f>
        <v>0</v>
      </c>
      <c r="AY558" s="49" t="s">
        <v>275</v>
      </c>
      <c r="AZ558" s="49">
        <f>'Рейтинговая таблица организаций'!AV547</f>
        <v>0</v>
      </c>
      <c r="BA558" s="49">
        <f>'Рейтинговая таблица организаций'!AW547</f>
        <v>0</v>
      </c>
    </row>
    <row r="559" spans="1:53" ht="15.75" x14ac:dyDescent="0.25">
      <c r="A559" s="110">
        <f>Лист1!A547</f>
        <v>0</v>
      </c>
      <c r="B559" s="46">
        <f>'для bus.gov.ru'!B548</f>
        <v>0</v>
      </c>
      <c r="C559" s="46">
        <f>'для bus.gov.ru'!C548</f>
        <v>0</v>
      </c>
      <c r="D559" s="46">
        <f>'для bus.gov.ru'!D548</f>
        <v>0</v>
      </c>
      <c r="E559" s="46">
        <f>'для bus.gov.ru'!E548</f>
        <v>0</v>
      </c>
      <c r="F559" s="47" t="s">
        <v>264</v>
      </c>
      <c r="G559" s="48">
        <f>'Рейтинговая таблица организаций'!D548</f>
        <v>0</v>
      </c>
      <c r="H559" s="48">
        <f>'Рейтинговая таблица организаций'!E548</f>
        <v>0</v>
      </c>
      <c r="I559" s="47" t="s">
        <v>265</v>
      </c>
      <c r="J559" s="48">
        <f>'Рейтинговая таблица организаций'!F548</f>
        <v>0</v>
      </c>
      <c r="K559" s="48">
        <f>'Рейтинговая таблица организаций'!G548</f>
        <v>0</v>
      </c>
      <c r="L559" s="49" t="str">
        <f>IF('Рейтинговая таблица организаций'!H548&lt;1,"Отсутствуют или не функционируют дистанционные способы взаимодействия",(IF('Рейтинговая таблица организаций'!H548&lt;4,"В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59" s="49">
        <f>'Рейтинговая таблица организаций'!H548</f>
        <v>0</v>
      </c>
      <c r="N559" s="49">
        <f>IF('Рейтинговая таблица организаций'!H548&lt;1,0,(IF('Рейтинговая таблица организаций'!H548&lt;4,30,100)))</f>
        <v>0</v>
      </c>
      <c r="O559" s="49" t="s">
        <v>266</v>
      </c>
      <c r="P559" s="49">
        <f>'Рейтинговая таблица организаций'!I548</f>
        <v>0</v>
      </c>
      <c r="Q559" s="49">
        <f>'Рейтинговая таблица организаций'!J548</f>
        <v>0</v>
      </c>
      <c r="R559" s="49" t="s">
        <v>267</v>
      </c>
      <c r="S559" s="49">
        <f>'Рейтинговая таблица организаций'!K548</f>
        <v>0</v>
      </c>
      <c r="T559" s="49">
        <f>'Рейтинговая таблица организаций'!L548</f>
        <v>0</v>
      </c>
      <c r="U559" s="49" t="str">
        <f>IF('Рейтинговая таблица организаций'!Q548&lt;1,"Отсутствуют комфортные условия",(IF('Рейтинговая таблица организаций'!Q548&lt;5,"Количество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59" s="49">
        <f>'Рейтинговая таблица организаций'!Q548</f>
        <v>0</v>
      </c>
      <c r="W559" s="49">
        <f>IF('Рейтинговая таблица организаций'!Q548&lt;1,0,(IF('Рейтинговая таблица организаций'!Q548&lt;4,20,100)))</f>
        <v>0</v>
      </c>
      <c r="X559" s="49" t="s">
        <v>268</v>
      </c>
      <c r="Y559" s="49">
        <f>'Рейтинговая таблица организаций'!T548</f>
        <v>0</v>
      </c>
      <c r="Z559" s="49">
        <f>'Рейтинговая таблица организаций'!U548</f>
        <v>0</v>
      </c>
      <c r="AA559" s="49" t="str">
        <f>IF('Рейтинговая таблица организаций'!Z548&lt;1,"Отсутствуют условия доступности для инвалидов",(IF('Рейтинговая таблица организаций'!Z548&lt;5,"Количество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59" s="63">
        <f>'Рейтинговая таблица организаций'!Z548</f>
        <v>0</v>
      </c>
      <c r="AC559" s="49">
        <f>IF('Рейтинговая таблица организаций'!Z548&lt;1,0,(IF('Рейтинговая таблица организаций'!Z548&lt;5,20,100)))</f>
        <v>0</v>
      </c>
      <c r="AD559" s="49" t="str">
        <f>IF('Рейтинговая таблица организаций'!AA548&lt;1,"Отсутствуют условия доступности, позволяющие инвалидам получать услуги наравне с другими",(IF('Рейтинговая таблица организаций'!AA548&lt;5,"Количество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59" s="49">
        <f>'Рейтинговая таблица организаций'!AA548</f>
        <v>0</v>
      </c>
      <c r="AF559" s="49">
        <f>IF('Рейтинговая таблица организаций'!AA548&lt;1,0,(IF('Рейтинговая таблица организаций'!AA548&lt;5,20,100)))</f>
        <v>0</v>
      </c>
      <c r="AG559" s="49" t="s">
        <v>269</v>
      </c>
      <c r="AH559" s="49">
        <f>'Рейтинговая таблица организаций'!AB548</f>
        <v>0</v>
      </c>
      <c r="AI559" s="49">
        <f>'Рейтинговая таблица организаций'!AC548</f>
        <v>0</v>
      </c>
      <c r="AJ559" s="49" t="s">
        <v>270</v>
      </c>
      <c r="AK559" s="49">
        <f>'Рейтинговая таблица организаций'!AH548</f>
        <v>0</v>
      </c>
      <c r="AL559" s="49">
        <f>'Рейтинговая таблица организаций'!AI548</f>
        <v>0</v>
      </c>
      <c r="AM559" s="49" t="s">
        <v>271</v>
      </c>
      <c r="AN559" s="49">
        <f>'Рейтинговая таблица организаций'!AJ548</f>
        <v>0</v>
      </c>
      <c r="AO559" s="49">
        <f>'Рейтинговая таблица организаций'!AK548</f>
        <v>0</v>
      </c>
      <c r="AP559" s="49" t="s">
        <v>272</v>
      </c>
      <c r="AQ559" s="49">
        <f>'Рейтинговая таблица организаций'!AL548</f>
        <v>0</v>
      </c>
      <c r="AR559" s="49">
        <f>'Рейтинговая таблица организаций'!AM548</f>
        <v>0</v>
      </c>
      <c r="AS559" s="49" t="s">
        <v>273</v>
      </c>
      <c r="AT559" s="49">
        <f>'Рейтинговая таблица организаций'!AR548</f>
        <v>0</v>
      </c>
      <c r="AU559" s="49">
        <f>'Рейтинговая таблица организаций'!AS548</f>
        <v>0</v>
      </c>
      <c r="AV559" s="49" t="s">
        <v>274</v>
      </c>
      <c r="AW559" s="49">
        <f>'Рейтинговая таблица организаций'!AT548</f>
        <v>0</v>
      </c>
      <c r="AX559" s="49">
        <f>'Рейтинговая таблица организаций'!AU548</f>
        <v>0</v>
      </c>
      <c r="AY559" s="49" t="s">
        <v>275</v>
      </c>
      <c r="AZ559" s="49">
        <f>'Рейтинговая таблица организаций'!AV548</f>
        <v>0</v>
      </c>
      <c r="BA559" s="49">
        <f>'Рейтинговая таблица организаций'!AW548</f>
        <v>0</v>
      </c>
    </row>
    <row r="560" spans="1:53" ht="15.75" x14ac:dyDescent="0.25">
      <c r="A560" s="110">
        <f>Лист1!A548</f>
        <v>0</v>
      </c>
      <c r="B560" s="46">
        <f>'для bus.gov.ru'!B549</f>
        <v>0</v>
      </c>
      <c r="C560" s="46">
        <f>'для bus.gov.ru'!C549</f>
        <v>0</v>
      </c>
      <c r="D560" s="46">
        <f>'для bus.gov.ru'!D549</f>
        <v>0</v>
      </c>
      <c r="E560" s="46">
        <f>'для bus.gov.ru'!E549</f>
        <v>0</v>
      </c>
      <c r="F560" s="47" t="s">
        <v>264</v>
      </c>
      <c r="G560" s="48">
        <f>'Рейтинговая таблица организаций'!D549</f>
        <v>0</v>
      </c>
      <c r="H560" s="48">
        <f>'Рейтинговая таблица организаций'!E549</f>
        <v>0</v>
      </c>
      <c r="I560" s="47" t="s">
        <v>265</v>
      </c>
      <c r="J560" s="48">
        <f>'Рейтинговая таблица организаций'!F549</f>
        <v>0</v>
      </c>
      <c r="K560" s="48">
        <f>'Рейтинговая таблица организаций'!G549</f>
        <v>0</v>
      </c>
      <c r="L560" s="49" t="str">
        <f>IF('Рейтинговая таблица организаций'!H549&lt;1,"Отсутствуют или не функционируют дистанционные способы взаимодействия",(IF('Рейтинговая таблица организаций'!H549&lt;4,"В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0" s="49">
        <f>'Рейтинговая таблица организаций'!H549</f>
        <v>0</v>
      </c>
      <c r="N560" s="49">
        <f>IF('Рейтинговая таблица организаций'!H549&lt;1,0,(IF('Рейтинговая таблица организаций'!H549&lt;4,30,100)))</f>
        <v>0</v>
      </c>
      <c r="O560" s="49" t="s">
        <v>266</v>
      </c>
      <c r="P560" s="49">
        <f>'Рейтинговая таблица организаций'!I549</f>
        <v>0</v>
      </c>
      <c r="Q560" s="49">
        <f>'Рейтинговая таблица организаций'!J549</f>
        <v>0</v>
      </c>
      <c r="R560" s="49" t="s">
        <v>267</v>
      </c>
      <c r="S560" s="49">
        <f>'Рейтинговая таблица организаций'!K549</f>
        <v>0</v>
      </c>
      <c r="T560" s="49">
        <f>'Рейтинговая таблица организаций'!L549</f>
        <v>0</v>
      </c>
      <c r="U560" s="49" t="str">
        <f>IF('Рейтинговая таблица организаций'!Q549&lt;1,"Отсутствуют комфортные условия",(IF('Рейтинговая таблица организаций'!Q549&lt;5,"Количество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0" s="49">
        <f>'Рейтинговая таблица организаций'!Q549</f>
        <v>0</v>
      </c>
      <c r="W560" s="49">
        <f>IF('Рейтинговая таблица организаций'!Q549&lt;1,0,(IF('Рейтинговая таблица организаций'!Q549&lt;4,20,100)))</f>
        <v>0</v>
      </c>
      <c r="X560" s="49" t="s">
        <v>268</v>
      </c>
      <c r="Y560" s="49">
        <f>'Рейтинговая таблица организаций'!T549</f>
        <v>0</v>
      </c>
      <c r="Z560" s="49">
        <f>'Рейтинговая таблица организаций'!U549</f>
        <v>0</v>
      </c>
      <c r="AA560" s="49" t="str">
        <f>IF('Рейтинговая таблица организаций'!Z549&lt;1,"Отсутствуют условия доступности для инвалидов",(IF('Рейтинговая таблица организаций'!Z549&lt;5,"Количество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0" s="63">
        <f>'Рейтинговая таблица организаций'!Z549</f>
        <v>0</v>
      </c>
      <c r="AC560" s="49">
        <f>IF('Рейтинговая таблица организаций'!Z549&lt;1,0,(IF('Рейтинговая таблица организаций'!Z549&lt;5,20,100)))</f>
        <v>0</v>
      </c>
      <c r="AD560" s="49" t="str">
        <f>IF('Рейтинговая таблица организаций'!AA549&lt;1,"Отсутствуют условия доступности, позволяющие инвалидам получать услуги наравне с другими",(IF('Рейтинговая таблица организаций'!AA549&lt;5,"Количество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0" s="49">
        <f>'Рейтинговая таблица организаций'!AA549</f>
        <v>0</v>
      </c>
      <c r="AF560" s="49">
        <f>IF('Рейтинговая таблица организаций'!AA549&lt;1,0,(IF('Рейтинговая таблица организаций'!AA549&lt;5,20,100)))</f>
        <v>0</v>
      </c>
      <c r="AG560" s="49" t="s">
        <v>269</v>
      </c>
      <c r="AH560" s="49">
        <f>'Рейтинговая таблица организаций'!AB549</f>
        <v>0</v>
      </c>
      <c r="AI560" s="49">
        <f>'Рейтинговая таблица организаций'!AC549</f>
        <v>0</v>
      </c>
      <c r="AJ560" s="49" t="s">
        <v>270</v>
      </c>
      <c r="AK560" s="49">
        <f>'Рейтинговая таблица организаций'!AH549</f>
        <v>0</v>
      </c>
      <c r="AL560" s="49">
        <f>'Рейтинговая таблица организаций'!AI549</f>
        <v>0</v>
      </c>
      <c r="AM560" s="49" t="s">
        <v>271</v>
      </c>
      <c r="AN560" s="49">
        <f>'Рейтинговая таблица организаций'!AJ549</f>
        <v>0</v>
      </c>
      <c r="AO560" s="49">
        <f>'Рейтинговая таблица организаций'!AK549</f>
        <v>0</v>
      </c>
      <c r="AP560" s="49" t="s">
        <v>272</v>
      </c>
      <c r="AQ560" s="49">
        <f>'Рейтинговая таблица организаций'!AL549</f>
        <v>0</v>
      </c>
      <c r="AR560" s="49">
        <f>'Рейтинговая таблица организаций'!AM549</f>
        <v>0</v>
      </c>
      <c r="AS560" s="49" t="s">
        <v>273</v>
      </c>
      <c r="AT560" s="49">
        <f>'Рейтинговая таблица организаций'!AR549</f>
        <v>0</v>
      </c>
      <c r="AU560" s="49">
        <f>'Рейтинговая таблица организаций'!AS549</f>
        <v>0</v>
      </c>
      <c r="AV560" s="49" t="s">
        <v>274</v>
      </c>
      <c r="AW560" s="49">
        <f>'Рейтинговая таблица организаций'!AT549</f>
        <v>0</v>
      </c>
      <c r="AX560" s="49">
        <f>'Рейтинговая таблица организаций'!AU549</f>
        <v>0</v>
      </c>
      <c r="AY560" s="49" t="s">
        <v>275</v>
      </c>
      <c r="AZ560" s="49">
        <f>'Рейтинговая таблица организаций'!AV549</f>
        <v>0</v>
      </c>
      <c r="BA560" s="49">
        <f>'Рейтинговая таблица организаций'!AW549</f>
        <v>0</v>
      </c>
    </row>
    <row r="561" spans="1:53" ht="15.75" x14ac:dyDescent="0.25">
      <c r="A561" s="110">
        <f>Лист1!A549</f>
        <v>0</v>
      </c>
      <c r="B561" s="46">
        <f>'для bus.gov.ru'!B550</f>
        <v>0</v>
      </c>
      <c r="C561" s="46">
        <f>'для bus.gov.ru'!C550</f>
        <v>0</v>
      </c>
      <c r="D561" s="46">
        <f>'для bus.gov.ru'!D550</f>
        <v>0</v>
      </c>
      <c r="E561" s="46">
        <f>'для bus.gov.ru'!E550</f>
        <v>0</v>
      </c>
      <c r="F561" s="47" t="s">
        <v>264</v>
      </c>
      <c r="G561" s="48">
        <f>'Рейтинговая таблица организаций'!D550</f>
        <v>0</v>
      </c>
      <c r="H561" s="48">
        <f>'Рейтинговая таблица организаций'!E550</f>
        <v>0</v>
      </c>
      <c r="I561" s="47" t="s">
        <v>265</v>
      </c>
      <c r="J561" s="48">
        <f>'Рейтинговая таблица организаций'!F550</f>
        <v>0</v>
      </c>
      <c r="K561" s="48">
        <f>'Рейтинговая таблица организаций'!G550</f>
        <v>0</v>
      </c>
      <c r="L561" s="49" t="str">
        <f>IF('Рейтинговая таблица организаций'!H550&lt;1,"Отсутствуют или не функционируют дистанционные способы взаимодействия",(IF('Рейтинговая таблица организаций'!H550&lt;4,"В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1" s="49">
        <f>'Рейтинговая таблица организаций'!H550</f>
        <v>0</v>
      </c>
      <c r="N561" s="49">
        <f>IF('Рейтинговая таблица организаций'!H550&lt;1,0,(IF('Рейтинговая таблица организаций'!H550&lt;4,30,100)))</f>
        <v>0</v>
      </c>
      <c r="O561" s="49" t="s">
        <v>266</v>
      </c>
      <c r="P561" s="49">
        <f>'Рейтинговая таблица организаций'!I550</f>
        <v>0</v>
      </c>
      <c r="Q561" s="49">
        <f>'Рейтинговая таблица организаций'!J550</f>
        <v>0</v>
      </c>
      <c r="R561" s="49" t="s">
        <v>267</v>
      </c>
      <c r="S561" s="49">
        <f>'Рейтинговая таблица организаций'!K550</f>
        <v>0</v>
      </c>
      <c r="T561" s="49">
        <f>'Рейтинговая таблица организаций'!L550</f>
        <v>0</v>
      </c>
      <c r="U561" s="49" t="str">
        <f>IF('Рейтинговая таблица организаций'!Q550&lt;1,"Отсутствуют комфортные условия",(IF('Рейтинговая таблица организаций'!Q550&lt;5,"Количество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1" s="49">
        <f>'Рейтинговая таблица организаций'!Q550</f>
        <v>0</v>
      </c>
      <c r="W561" s="49">
        <f>IF('Рейтинговая таблица организаций'!Q550&lt;1,0,(IF('Рейтинговая таблица организаций'!Q550&lt;4,20,100)))</f>
        <v>0</v>
      </c>
      <c r="X561" s="49" t="s">
        <v>268</v>
      </c>
      <c r="Y561" s="49">
        <f>'Рейтинговая таблица организаций'!T550</f>
        <v>0</v>
      </c>
      <c r="Z561" s="49">
        <f>'Рейтинговая таблица организаций'!U550</f>
        <v>0</v>
      </c>
      <c r="AA561" s="49" t="str">
        <f>IF('Рейтинговая таблица организаций'!Z550&lt;1,"Отсутствуют условия доступности для инвалидов",(IF('Рейтинговая таблица организаций'!Z550&lt;5,"Количество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1" s="63">
        <f>'Рейтинговая таблица организаций'!Z550</f>
        <v>0</v>
      </c>
      <c r="AC561" s="49">
        <f>IF('Рейтинговая таблица организаций'!Z550&lt;1,0,(IF('Рейтинговая таблица организаций'!Z550&lt;5,20,100)))</f>
        <v>0</v>
      </c>
      <c r="AD561" s="49" t="str">
        <f>IF('Рейтинговая таблица организаций'!AA550&lt;1,"Отсутствуют условия доступности, позволяющие инвалидам получать услуги наравне с другими",(IF('Рейтинговая таблица организаций'!AA550&lt;5,"Количество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1" s="49">
        <f>'Рейтинговая таблица организаций'!AA550</f>
        <v>0</v>
      </c>
      <c r="AF561" s="49">
        <f>IF('Рейтинговая таблица организаций'!AA550&lt;1,0,(IF('Рейтинговая таблица организаций'!AA550&lt;5,20,100)))</f>
        <v>0</v>
      </c>
      <c r="AG561" s="49" t="s">
        <v>269</v>
      </c>
      <c r="AH561" s="49">
        <f>'Рейтинговая таблица организаций'!AB550</f>
        <v>0</v>
      </c>
      <c r="AI561" s="49">
        <f>'Рейтинговая таблица организаций'!AC550</f>
        <v>0</v>
      </c>
      <c r="AJ561" s="49" t="s">
        <v>270</v>
      </c>
      <c r="AK561" s="49">
        <f>'Рейтинговая таблица организаций'!AH550</f>
        <v>0</v>
      </c>
      <c r="AL561" s="49">
        <f>'Рейтинговая таблица организаций'!AI550</f>
        <v>0</v>
      </c>
      <c r="AM561" s="49" t="s">
        <v>271</v>
      </c>
      <c r="AN561" s="49">
        <f>'Рейтинговая таблица организаций'!AJ550</f>
        <v>0</v>
      </c>
      <c r="AO561" s="49">
        <f>'Рейтинговая таблица организаций'!AK550</f>
        <v>0</v>
      </c>
      <c r="AP561" s="49" t="s">
        <v>272</v>
      </c>
      <c r="AQ561" s="49">
        <f>'Рейтинговая таблица организаций'!AL550</f>
        <v>0</v>
      </c>
      <c r="AR561" s="49">
        <f>'Рейтинговая таблица организаций'!AM550</f>
        <v>0</v>
      </c>
      <c r="AS561" s="49" t="s">
        <v>273</v>
      </c>
      <c r="AT561" s="49">
        <f>'Рейтинговая таблица организаций'!AR550</f>
        <v>0</v>
      </c>
      <c r="AU561" s="49">
        <f>'Рейтинговая таблица организаций'!AS550</f>
        <v>0</v>
      </c>
      <c r="AV561" s="49" t="s">
        <v>274</v>
      </c>
      <c r="AW561" s="49">
        <f>'Рейтинговая таблица организаций'!AT550</f>
        <v>0</v>
      </c>
      <c r="AX561" s="49">
        <f>'Рейтинговая таблица организаций'!AU550</f>
        <v>0</v>
      </c>
      <c r="AY561" s="49" t="s">
        <v>275</v>
      </c>
      <c r="AZ561" s="49">
        <f>'Рейтинговая таблица организаций'!AV550</f>
        <v>0</v>
      </c>
      <c r="BA561" s="49">
        <f>'Рейтинговая таблица организаций'!AW550</f>
        <v>0</v>
      </c>
    </row>
    <row r="562" spans="1:53" ht="15.75" x14ac:dyDescent="0.25">
      <c r="A562" s="110">
        <f>Лист1!A550</f>
        <v>0</v>
      </c>
      <c r="B562" s="46">
        <f>'для bus.gov.ru'!B551</f>
        <v>0</v>
      </c>
      <c r="C562" s="46">
        <f>'для bus.gov.ru'!C551</f>
        <v>0</v>
      </c>
      <c r="D562" s="46">
        <f>'для bus.gov.ru'!D551</f>
        <v>0</v>
      </c>
      <c r="E562" s="46">
        <f>'для bus.gov.ru'!E551</f>
        <v>0</v>
      </c>
      <c r="F562" s="47" t="s">
        <v>264</v>
      </c>
      <c r="G562" s="48">
        <f>'Рейтинговая таблица организаций'!D551</f>
        <v>0</v>
      </c>
      <c r="H562" s="48">
        <f>'Рейтинговая таблица организаций'!E551</f>
        <v>0</v>
      </c>
      <c r="I562" s="47" t="s">
        <v>265</v>
      </c>
      <c r="J562" s="48">
        <f>'Рейтинговая таблица организаций'!F551</f>
        <v>0</v>
      </c>
      <c r="K562" s="48">
        <f>'Рейтинговая таблица организаций'!G551</f>
        <v>0</v>
      </c>
      <c r="L562" s="49" t="str">
        <f>IF('Рейтинговая таблица организаций'!H551&lt;1,"Отсутствуют или не функционируют дистанционные способы взаимодействия",(IF('Рейтинговая таблица организаций'!H551&lt;4,"В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2" s="49">
        <f>'Рейтинговая таблица организаций'!H551</f>
        <v>0</v>
      </c>
      <c r="N562" s="49">
        <f>IF('Рейтинговая таблица организаций'!H551&lt;1,0,(IF('Рейтинговая таблица организаций'!H551&lt;4,30,100)))</f>
        <v>0</v>
      </c>
      <c r="O562" s="49" t="s">
        <v>266</v>
      </c>
      <c r="P562" s="49">
        <f>'Рейтинговая таблица организаций'!I551</f>
        <v>0</v>
      </c>
      <c r="Q562" s="49">
        <f>'Рейтинговая таблица организаций'!J551</f>
        <v>0</v>
      </c>
      <c r="R562" s="49" t="s">
        <v>267</v>
      </c>
      <c r="S562" s="49">
        <f>'Рейтинговая таблица организаций'!K551</f>
        <v>0</v>
      </c>
      <c r="T562" s="49">
        <f>'Рейтинговая таблица организаций'!L551</f>
        <v>0</v>
      </c>
      <c r="U562" s="49" t="str">
        <f>IF('Рейтинговая таблица организаций'!Q551&lt;1,"Отсутствуют комфортные условия",(IF('Рейтинговая таблица организаций'!Q551&lt;5,"Количество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2" s="49">
        <f>'Рейтинговая таблица организаций'!Q551</f>
        <v>0</v>
      </c>
      <c r="W562" s="49">
        <f>IF('Рейтинговая таблица организаций'!Q551&lt;1,0,(IF('Рейтинговая таблица организаций'!Q551&lt;4,20,100)))</f>
        <v>0</v>
      </c>
      <c r="X562" s="49" t="s">
        <v>268</v>
      </c>
      <c r="Y562" s="49">
        <f>'Рейтинговая таблица организаций'!T551</f>
        <v>0</v>
      </c>
      <c r="Z562" s="49">
        <f>'Рейтинговая таблица организаций'!U551</f>
        <v>0</v>
      </c>
      <c r="AA562" s="49" t="str">
        <f>IF('Рейтинговая таблица организаций'!Z551&lt;1,"Отсутствуют условия доступности для инвалидов",(IF('Рейтинговая таблица организаций'!Z551&lt;5,"Количество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2" s="63">
        <f>'Рейтинговая таблица организаций'!Z551</f>
        <v>0</v>
      </c>
      <c r="AC562" s="49">
        <f>IF('Рейтинговая таблица организаций'!Z551&lt;1,0,(IF('Рейтинговая таблица организаций'!Z551&lt;5,20,100)))</f>
        <v>0</v>
      </c>
      <c r="AD562" s="49" t="str">
        <f>IF('Рейтинговая таблица организаций'!AA551&lt;1,"Отсутствуют условия доступности, позволяющие инвалидам получать услуги наравне с другими",(IF('Рейтинговая таблица организаций'!AA551&lt;5,"Количество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2" s="49">
        <f>'Рейтинговая таблица организаций'!AA551</f>
        <v>0</v>
      </c>
      <c r="AF562" s="49">
        <f>IF('Рейтинговая таблица организаций'!AA551&lt;1,0,(IF('Рейтинговая таблица организаций'!AA551&lt;5,20,100)))</f>
        <v>0</v>
      </c>
      <c r="AG562" s="49" t="s">
        <v>269</v>
      </c>
      <c r="AH562" s="49">
        <f>'Рейтинговая таблица организаций'!AB551</f>
        <v>0</v>
      </c>
      <c r="AI562" s="49">
        <f>'Рейтинговая таблица организаций'!AC551</f>
        <v>0</v>
      </c>
      <c r="AJ562" s="49" t="s">
        <v>270</v>
      </c>
      <c r="AK562" s="49">
        <f>'Рейтинговая таблица организаций'!AH551</f>
        <v>0</v>
      </c>
      <c r="AL562" s="49">
        <f>'Рейтинговая таблица организаций'!AI551</f>
        <v>0</v>
      </c>
      <c r="AM562" s="49" t="s">
        <v>271</v>
      </c>
      <c r="AN562" s="49">
        <f>'Рейтинговая таблица организаций'!AJ551</f>
        <v>0</v>
      </c>
      <c r="AO562" s="49">
        <f>'Рейтинговая таблица организаций'!AK551</f>
        <v>0</v>
      </c>
      <c r="AP562" s="49" t="s">
        <v>272</v>
      </c>
      <c r="AQ562" s="49">
        <f>'Рейтинговая таблица организаций'!AL551</f>
        <v>0</v>
      </c>
      <c r="AR562" s="49">
        <f>'Рейтинговая таблица организаций'!AM551</f>
        <v>0</v>
      </c>
      <c r="AS562" s="49" t="s">
        <v>273</v>
      </c>
      <c r="AT562" s="49">
        <f>'Рейтинговая таблица организаций'!AR551</f>
        <v>0</v>
      </c>
      <c r="AU562" s="49">
        <f>'Рейтинговая таблица организаций'!AS551</f>
        <v>0</v>
      </c>
      <c r="AV562" s="49" t="s">
        <v>274</v>
      </c>
      <c r="AW562" s="49">
        <f>'Рейтинговая таблица организаций'!AT551</f>
        <v>0</v>
      </c>
      <c r="AX562" s="49">
        <f>'Рейтинговая таблица организаций'!AU551</f>
        <v>0</v>
      </c>
      <c r="AY562" s="49" t="s">
        <v>275</v>
      </c>
      <c r="AZ562" s="49">
        <f>'Рейтинговая таблица организаций'!AV551</f>
        <v>0</v>
      </c>
      <c r="BA562" s="49">
        <f>'Рейтинговая таблица организаций'!AW551</f>
        <v>0</v>
      </c>
    </row>
    <row r="563" spans="1:53" ht="15.75" x14ac:dyDescent="0.25">
      <c r="A563" s="110">
        <f>Лист1!A551</f>
        <v>0</v>
      </c>
      <c r="B563" s="46">
        <f>'для bus.gov.ru'!B552</f>
        <v>0</v>
      </c>
      <c r="C563" s="46">
        <f>'для bus.gov.ru'!C552</f>
        <v>0</v>
      </c>
      <c r="D563" s="46">
        <f>'для bus.gov.ru'!D552</f>
        <v>0</v>
      </c>
      <c r="E563" s="46">
        <f>'для bus.gov.ru'!E552</f>
        <v>0</v>
      </c>
      <c r="F563" s="47" t="s">
        <v>264</v>
      </c>
      <c r="G563" s="48">
        <f>'Рейтинговая таблица организаций'!D552</f>
        <v>0</v>
      </c>
      <c r="H563" s="48">
        <f>'Рейтинговая таблица организаций'!E552</f>
        <v>0</v>
      </c>
      <c r="I563" s="47" t="s">
        <v>265</v>
      </c>
      <c r="J563" s="48">
        <f>'Рейтинговая таблица организаций'!F552</f>
        <v>0</v>
      </c>
      <c r="K563" s="48">
        <f>'Рейтинговая таблица организаций'!G552</f>
        <v>0</v>
      </c>
      <c r="L563" s="49" t="str">
        <f>IF('Рейтинговая таблица организаций'!H552&lt;1,"Отсутствуют или не функционируют дистанционные способы взаимодействия",(IF('Рейтинговая таблица организаций'!H552&lt;4,"В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3" s="49">
        <f>'Рейтинговая таблица организаций'!H552</f>
        <v>0</v>
      </c>
      <c r="N563" s="49">
        <f>IF('Рейтинговая таблица организаций'!H552&lt;1,0,(IF('Рейтинговая таблица организаций'!H552&lt;4,30,100)))</f>
        <v>0</v>
      </c>
      <c r="O563" s="49" t="s">
        <v>266</v>
      </c>
      <c r="P563" s="49">
        <f>'Рейтинговая таблица организаций'!I552</f>
        <v>0</v>
      </c>
      <c r="Q563" s="49">
        <f>'Рейтинговая таблица организаций'!J552</f>
        <v>0</v>
      </c>
      <c r="R563" s="49" t="s">
        <v>267</v>
      </c>
      <c r="S563" s="49">
        <f>'Рейтинговая таблица организаций'!K552</f>
        <v>0</v>
      </c>
      <c r="T563" s="49">
        <f>'Рейтинговая таблица организаций'!L552</f>
        <v>0</v>
      </c>
      <c r="U563" s="49" t="str">
        <f>IF('Рейтинговая таблица организаций'!Q552&lt;1,"Отсутствуют комфортные условия",(IF('Рейтинговая таблица организаций'!Q552&lt;5,"Количество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3" s="49">
        <f>'Рейтинговая таблица организаций'!Q552</f>
        <v>0</v>
      </c>
      <c r="W563" s="49">
        <f>IF('Рейтинговая таблица организаций'!Q552&lt;1,0,(IF('Рейтинговая таблица организаций'!Q552&lt;4,20,100)))</f>
        <v>0</v>
      </c>
      <c r="X563" s="49" t="s">
        <v>268</v>
      </c>
      <c r="Y563" s="49">
        <f>'Рейтинговая таблица организаций'!T552</f>
        <v>0</v>
      </c>
      <c r="Z563" s="49">
        <f>'Рейтинговая таблица организаций'!U552</f>
        <v>0</v>
      </c>
      <c r="AA563" s="49" t="str">
        <f>IF('Рейтинговая таблица организаций'!Z552&lt;1,"Отсутствуют условия доступности для инвалидов",(IF('Рейтинговая таблица организаций'!Z552&lt;5,"Количество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3" s="63">
        <f>'Рейтинговая таблица организаций'!Z552</f>
        <v>0</v>
      </c>
      <c r="AC563" s="49">
        <f>IF('Рейтинговая таблица организаций'!Z552&lt;1,0,(IF('Рейтинговая таблица организаций'!Z552&lt;5,20,100)))</f>
        <v>0</v>
      </c>
      <c r="AD563" s="49" t="str">
        <f>IF('Рейтинговая таблица организаций'!AA552&lt;1,"Отсутствуют условия доступности, позволяющие инвалидам получать услуги наравне с другими",(IF('Рейтинговая таблица организаций'!AA552&lt;5,"Количество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3" s="49">
        <f>'Рейтинговая таблица организаций'!AA552</f>
        <v>0</v>
      </c>
      <c r="AF563" s="49">
        <f>IF('Рейтинговая таблица организаций'!AA552&lt;1,0,(IF('Рейтинговая таблица организаций'!AA552&lt;5,20,100)))</f>
        <v>0</v>
      </c>
      <c r="AG563" s="49" t="s">
        <v>269</v>
      </c>
      <c r="AH563" s="49">
        <f>'Рейтинговая таблица организаций'!AB552</f>
        <v>0</v>
      </c>
      <c r="AI563" s="49">
        <f>'Рейтинговая таблица организаций'!AC552</f>
        <v>0</v>
      </c>
      <c r="AJ563" s="49" t="s">
        <v>270</v>
      </c>
      <c r="AK563" s="49">
        <f>'Рейтинговая таблица организаций'!AH552</f>
        <v>0</v>
      </c>
      <c r="AL563" s="49">
        <f>'Рейтинговая таблица организаций'!AI552</f>
        <v>0</v>
      </c>
      <c r="AM563" s="49" t="s">
        <v>271</v>
      </c>
      <c r="AN563" s="49">
        <f>'Рейтинговая таблица организаций'!AJ552</f>
        <v>0</v>
      </c>
      <c r="AO563" s="49">
        <f>'Рейтинговая таблица организаций'!AK552</f>
        <v>0</v>
      </c>
      <c r="AP563" s="49" t="s">
        <v>272</v>
      </c>
      <c r="AQ563" s="49">
        <f>'Рейтинговая таблица организаций'!AL552</f>
        <v>0</v>
      </c>
      <c r="AR563" s="49">
        <f>'Рейтинговая таблица организаций'!AM552</f>
        <v>0</v>
      </c>
      <c r="AS563" s="49" t="s">
        <v>273</v>
      </c>
      <c r="AT563" s="49">
        <f>'Рейтинговая таблица организаций'!AR552</f>
        <v>0</v>
      </c>
      <c r="AU563" s="49">
        <f>'Рейтинговая таблица организаций'!AS552</f>
        <v>0</v>
      </c>
      <c r="AV563" s="49" t="s">
        <v>274</v>
      </c>
      <c r="AW563" s="49">
        <f>'Рейтинговая таблица организаций'!AT552</f>
        <v>0</v>
      </c>
      <c r="AX563" s="49">
        <f>'Рейтинговая таблица организаций'!AU552</f>
        <v>0</v>
      </c>
      <c r="AY563" s="49" t="s">
        <v>275</v>
      </c>
      <c r="AZ563" s="49">
        <f>'Рейтинговая таблица организаций'!AV552</f>
        <v>0</v>
      </c>
      <c r="BA563" s="49">
        <f>'Рейтинговая таблица организаций'!AW552</f>
        <v>0</v>
      </c>
    </row>
    <row r="564" spans="1:53" ht="15.75" x14ac:dyDescent="0.25">
      <c r="A564" s="110">
        <f>Лист1!A552</f>
        <v>0</v>
      </c>
      <c r="B564" s="46">
        <f>'для bus.gov.ru'!B553</f>
        <v>0</v>
      </c>
      <c r="C564" s="46">
        <f>'для bus.gov.ru'!C553</f>
        <v>0</v>
      </c>
      <c r="D564" s="46">
        <f>'для bus.gov.ru'!D553</f>
        <v>0</v>
      </c>
      <c r="E564" s="46">
        <f>'для bus.gov.ru'!E553</f>
        <v>0</v>
      </c>
      <c r="F564" s="47" t="s">
        <v>264</v>
      </c>
      <c r="G564" s="48">
        <f>'Рейтинговая таблица организаций'!D553</f>
        <v>0</v>
      </c>
      <c r="H564" s="48">
        <f>'Рейтинговая таблица организаций'!E553</f>
        <v>0</v>
      </c>
      <c r="I564" s="47" t="s">
        <v>265</v>
      </c>
      <c r="J564" s="48">
        <f>'Рейтинговая таблица организаций'!F553</f>
        <v>0</v>
      </c>
      <c r="K564" s="48">
        <f>'Рейтинговая таблица организаций'!G553</f>
        <v>0</v>
      </c>
      <c r="L564" s="49" t="str">
        <f>IF('Рейтинговая таблица организаций'!H553&lt;1,"Отсутствуют или не функционируют дистанционные способы взаимодействия",(IF('Рейтинговая таблица организаций'!H553&lt;4,"В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4" s="49">
        <f>'Рейтинговая таблица организаций'!H553</f>
        <v>0</v>
      </c>
      <c r="N564" s="49">
        <f>IF('Рейтинговая таблица организаций'!H553&lt;1,0,(IF('Рейтинговая таблица организаций'!H553&lt;4,30,100)))</f>
        <v>0</v>
      </c>
      <c r="O564" s="49" t="s">
        <v>266</v>
      </c>
      <c r="P564" s="49">
        <f>'Рейтинговая таблица организаций'!I553</f>
        <v>0</v>
      </c>
      <c r="Q564" s="49">
        <f>'Рейтинговая таблица организаций'!J553</f>
        <v>0</v>
      </c>
      <c r="R564" s="49" t="s">
        <v>267</v>
      </c>
      <c r="S564" s="49">
        <f>'Рейтинговая таблица организаций'!K553</f>
        <v>0</v>
      </c>
      <c r="T564" s="49">
        <f>'Рейтинговая таблица организаций'!L553</f>
        <v>0</v>
      </c>
      <c r="U564" s="49" t="str">
        <f>IF('Рейтинговая таблица организаций'!Q553&lt;1,"Отсутствуют комфортные условия",(IF('Рейтинговая таблица организаций'!Q553&lt;5,"Количество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4" s="49">
        <f>'Рейтинговая таблица организаций'!Q553</f>
        <v>0</v>
      </c>
      <c r="W564" s="49">
        <f>IF('Рейтинговая таблица организаций'!Q553&lt;1,0,(IF('Рейтинговая таблица организаций'!Q553&lt;4,20,100)))</f>
        <v>0</v>
      </c>
      <c r="X564" s="49" t="s">
        <v>268</v>
      </c>
      <c r="Y564" s="49">
        <f>'Рейтинговая таблица организаций'!T553</f>
        <v>0</v>
      </c>
      <c r="Z564" s="49">
        <f>'Рейтинговая таблица организаций'!U553</f>
        <v>0</v>
      </c>
      <c r="AA564" s="49" t="str">
        <f>IF('Рейтинговая таблица организаций'!Z553&lt;1,"Отсутствуют условия доступности для инвалидов",(IF('Рейтинговая таблица организаций'!Z553&lt;5,"Количество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4" s="63">
        <f>'Рейтинговая таблица организаций'!Z553</f>
        <v>0</v>
      </c>
      <c r="AC564" s="49">
        <f>IF('Рейтинговая таблица организаций'!Z553&lt;1,0,(IF('Рейтинговая таблица организаций'!Z553&lt;5,20,100)))</f>
        <v>0</v>
      </c>
      <c r="AD564" s="49" t="str">
        <f>IF('Рейтинговая таблица организаций'!AA553&lt;1,"Отсутствуют условия доступности, позволяющие инвалидам получать услуги наравне с другими",(IF('Рейтинговая таблица организаций'!AA553&lt;5,"Количество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4" s="49">
        <f>'Рейтинговая таблица организаций'!AA553</f>
        <v>0</v>
      </c>
      <c r="AF564" s="49">
        <f>IF('Рейтинговая таблица организаций'!AA553&lt;1,0,(IF('Рейтинговая таблица организаций'!AA553&lt;5,20,100)))</f>
        <v>0</v>
      </c>
      <c r="AG564" s="49" t="s">
        <v>269</v>
      </c>
      <c r="AH564" s="49">
        <f>'Рейтинговая таблица организаций'!AB553</f>
        <v>0</v>
      </c>
      <c r="AI564" s="49">
        <f>'Рейтинговая таблица организаций'!AC553</f>
        <v>0</v>
      </c>
      <c r="AJ564" s="49" t="s">
        <v>270</v>
      </c>
      <c r="AK564" s="49">
        <f>'Рейтинговая таблица организаций'!AH553</f>
        <v>0</v>
      </c>
      <c r="AL564" s="49">
        <f>'Рейтинговая таблица организаций'!AI553</f>
        <v>0</v>
      </c>
      <c r="AM564" s="49" t="s">
        <v>271</v>
      </c>
      <c r="AN564" s="49">
        <f>'Рейтинговая таблица организаций'!AJ553</f>
        <v>0</v>
      </c>
      <c r="AO564" s="49">
        <f>'Рейтинговая таблица организаций'!AK553</f>
        <v>0</v>
      </c>
      <c r="AP564" s="49" t="s">
        <v>272</v>
      </c>
      <c r="AQ564" s="49">
        <f>'Рейтинговая таблица организаций'!AL553</f>
        <v>0</v>
      </c>
      <c r="AR564" s="49">
        <f>'Рейтинговая таблица организаций'!AM553</f>
        <v>0</v>
      </c>
      <c r="AS564" s="49" t="s">
        <v>273</v>
      </c>
      <c r="AT564" s="49">
        <f>'Рейтинговая таблица организаций'!AR553</f>
        <v>0</v>
      </c>
      <c r="AU564" s="49">
        <f>'Рейтинговая таблица организаций'!AS553</f>
        <v>0</v>
      </c>
      <c r="AV564" s="49" t="s">
        <v>274</v>
      </c>
      <c r="AW564" s="49">
        <f>'Рейтинговая таблица организаций'!AT553</f>
        <v>0</v>
      </c>
      <c r="AX564" s="49">
        <f>'Рейтинговая таблица организаций'!AU553</f>
        <v>0</v>
      </c>
      <c r="AY564" s="49" t="s">
        <v>275</v>
      </c>
      <c r="AZ564" s="49">
        <f>'Рейтинговая таблица организаций'!AV553</f>
        <v>0</v>
      </c>
      <c r="BA564" s="49">
        <f>'Рейтинговая таблица организаций'!AW553</f>
        <v>0</v>
      </c>
    </row>
    <row r="565" spans="1:53" ht="15.75" x14ac:dyDescent="0.25">
      <c r="A565" s="110">
        <f>Лист1!A553</f>
        <v>0</v>
      </c>
      <c r="B565" s="46">
        <f>'для bus.gov.ru'!B554</f>
        <v>0</v>
      </c>
      <c r="C565" s="46">
        <f>'для bus.gov.ru'!C554</f>
        <v>0</v>
      </c>
      <c r="D565" s="46">
        <f>'для bus.gov.ru'!D554</f>
        <v>0</v>
      </c>
      <c r="E565" s="46">
        <f>'для bus.gov.ru'!E554</f>
        <v>0</v>
      </c>
      <c r="F565" s="47" t="s">
        <v>264</v>
      </c>
      <c r="G565" s="48">
        <f>'Рейтинговая таблица организаций'!D554</f>
        <v>0</v>
      </c>
      <c r="H565" s="48">
        <f>'Рейтинговая таблица организаций'!E554</f>
        <v>0</v>
      </c>
      <c r="I565" s="47" t="s">
        <v>265</v>
      </c>
      <c r="J565" s="48">
        <f>'Рейтинговая таблица организаций'!F554</f>
        <v>0</v>
      </c>
      <c r="K565" s="48">
        <f>'Рейтинговая таблица организаций'!G554</f>
        <v>0</v>
      </c>
      <c r="L565" s="49" t="str">
        <f>IF('Рейтинговая таблица организаций'!H554&lt;1,"Отсутствуют или не функционируют дистанционные способы взаимодействия",(IF('Рейтинговая таблица организаций'!H554&lt;4,"В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5" s="49">
        <f>'Рейтинговая таблица организаций'!H554</f>
        <v>0</v>
      </c>
      <c r="N565" s="49">
        <f>IF('Рейтинговая таблица организаций'!H554&lt;1,0,(IF('Рейтинговая таблица организаций'!H554&lt;4,30,100)))</f>
        <v>0</v>
      </c>
      <c r="O565" s="49" t="s">
        <v>266</v>
      </c>
      <c r="P565" s="49">
        <f>'Рейтинговая таблица организаций'!I554</f>
        <v>0</v>
      </c>
      <c r="Q565" s="49">
        <f>'Рейтинговая таблица организаций'!J554</f>
        <v>0</v>
      </c>
      <c r="R565" s="49" t="s">
        <v>267</v>
      </c>
      <c r="S565" s="49">
        <f>'Рейтинговая таблица организаций'!K554</f>
        <v>0</v>
      </c>
      <c r="T565" s="49">
        <f>'Рейтинговая таблица организаций'!L554</f>
        <v>0</v>
      </c>
      <c r="U565" s="49" t="str">
        <f>IF('Рейтинговая таблица организаций'!Q554&lt;1,"Отсутствуют комфортные условия",(IF('Рейтинговая таблица организаций'!Q554&lt;5,"Количество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5" s="49">
        <f>'Рейтинговая таблица организаций'!Q554</f>
        <v>0</v>
      </c>
      <c r="W565" s="49">
        <f>IF('Рейтинговая таблица организаций'!Q554&lt;1,0,(IF('Рейтинговая таблица организаций'!Q554&lt;4,20,100)))</f>
        <v>0</v>
      </c>
      <c r="X565" s="49" t="s">
        <v>268</v>
      </c>
      <c r="Y565" s="49">
        <f>'Рейтинговая таблица организаций'!T554</f>
        <v>0</v>
      </c>
      <c r="Z565" s="49">
        <f>'Рейтинговая таблица организаций'!U554</f>
        <v>0</v>
      </c>
      <c r="AA565" s="49" t="str">
        <f>IF('Рейтинговая таблица организаций'!Z554&lt;1,"Отсутствуют условия доступности для инвалидов",(IF('Рейтинговая таблица организаций'!Z554&lt;5,"Количество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5" s="63">
        <f>'Рейтинговая таблица организаций'!Z554</f>
        <v>0</v>
      </c>
      <c r="AC565" s="49">
        <f>IF('Рейтинговая таблица организаций'!Z554&lt;1,0,(IF('Рейтинговая таблица организаций'!Z554&lt;5,20,100)))</f>
        <v>0</v>
      </c>
      <c r="AD565" s="49" t="str">
        <f>IF('Рейтинговая таблица организаций'!AA554&lt;1,"Отсутствуют условия доступности, позволяющие инвалидам получать услуги наравне с другими",(IF('Рейтинговая таблица организаций'!AA554&lt;5,"Количество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5" s="49">
        <f>'Рейтинговая таблица организаций'!AA554</f>
        <v>0</v>
      </c>
      <c r="AF565" s="49">
        <f>IF('Рейтинговая таблица организаций'!AA554&lt;1,0,(IF('Рейтинговая таблица организаций'!AA554&lt;5,20,100)))</f>
        <v>0</v>
      </c>
      <c r="AG565" s="49" t="s">
        <v>269</v>
      </c>
      <c r="AH565" s="49">
        <f>'Рейтинговая таблица организаций'!AB554</f>
        <v>0</v>
      </c>
      <c r="AI565" s="49">
        <f>'Рейтинговая таблица организаций'!AC554</f>
        <v>0</v>
      </c>
      <c r="AJ565" s="49" t="s">
        <v>270</v>
      </c>
      <c r="AK565" s="49">
        <f>'Рейтинговая таблица организаций'!AH554</f>
        <v>0</v>
      </c>
      <c r="AL565" s="49">
        <f>'Рейтинговая таблица организаций'!AI554</f>
        <v>0</v>
      </c>
      <c r="AM565" s="49" t="s">
        <v>271</v>
      </c>
      <c r="AN565" s="49">
        <f>'Рейтинговая таблица организаций'!AJ554</f>
        <v>0</v>
      </c>
      <c r="AO565" s="49">
        <f>'Рейтинговая таблица организаций'!AK554</f>
        <v>0</v>
      </c>
      <c r="AP565" s="49" t="s">
        <v>272</v>
      </c>
      <c r="AQ565" s="49">
        <f>'Рейтинговая таблица организаций'!AL554</f>
        <v>0</v>
      </c>
      <c r="AR565" s="49">
        <f>'Рейтинговая таблица организаций'!AM554</f>
        <v>0</v>
      </c>
      <c r="AS565" s="49" t="s">
        <v>273</v>
      </c>
      <c r="AT565" s="49">
        <f>'Рейтинговая таблица организаций'!AR554</f>
        <v>0</v>
      </c>
      <c r="AU565" s="49">
        <f>'Рейтинговая таблица организаций'!AS554</f>
        <v>0</v>
      </c>
      <c r="AV565" s="49" t="s">
        <v>274</v>
      </c>
      <c r="AW565" s="49">
        <f>'Рейтинговая таблица организаций'!AT554</f>
        <v>0</v>
      </c>
      <c r="AX565" s="49">
        <f>'Рейтинговая таблица организаций'!AU554</f>
        <v>0</v>
      </c>
      <c r="AY565" s="49" t="s">
        <v>275</v>
      </c>
      <c r="AZ565" s="49">
        <f>'Рейтинговая таблица организаций'!AV554</f>
        <v>0</v>
      </c>
      <c r="BA565" s="49">
        <f>'Рейтинговая таблица организаций'!AW554</f>
        <v>0</v>
      </c>
    </row>
    <row r="566" spans="1:53" ht="15.75" x14ac:dyDescent="0.25">
      <c r="A566" s="110">
        <f>Лист1!A554</f>
        <v>0</v>
      </c>
      <c r="B566" s="46">
        <f>'для bus.gov.ru'!B555</f>
        <v>0</v>
      </c>
      <c r="C566" s="46">
        <f>'для bus.gov.ru'!C555</f>
        <v>0</v>
      </c>
      <c r="D566" s="46">
        <f>'для bus.gov.ru'!D555</f>
        <v>0</v>
      </c>
      <c r="E566" s="46">
        <f>'для bus.gov.ru'!E555</f>
        <v>0</v>
      </c>
      <c r="F566" s="47" t="s">
        <v>264</v>
      </c>
      <c r="G566" s="48">
        <f>'Рейтинговая таблица организаций'!D555</f>
        <v>0</v>
      </c>
      <c r="H566" s="48">
        <f>'Рейтинговая таблица организаций'!E555</f>
        <v>0</v>
      </c>
      <c r="I566" s="47" t="s">
        <v>265</v>
      </c>
      <c r="J566" s="48">
        <f>'Рейтинговая таблица организаций'!F555</f>
        <v>0</v>
      </c>
      <c r="K566" s="48">
        <f>'Рейтинговая таблица организаций'!G555</f>
        <v>0</v>
      </c>
      <c r="L566" s="49" t="str">
        <f>IF('Рейтинговая таблица организаций'!H555&lt;1,"Отсутствуют или не функционируют дистанционные способы взаимодействия",(IF('Рейтинговая таблица организаций'!H555&lt;4,"В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6" s="49">
        <f>'Рейтинговая таблица организаций'!H555</f>
        <v>0</v>
      </c>
      <c r="N566" s="49">
        <f>IF('Рейтинговая таблица организаций'!H555&lt;1,0,(IF('Рейтинговая таблица организаций'!H555&lt;4,30,100)))</f>
        <v>0</v>
      </c>
      <c r="O566" s="49" t="s">
        <v>266</v>
      </c>
      <c r="P566" s="49">
        <f>'Рейтинговая таблица организаций'!I555</f>
        <v>0</v>
      </c>
      <c r="Q566" s="49">
        <f>'Рейтинговая таблица организаций'!J555</f>
        <v>0</v>
      </c>
      <c r="R566" s="49" t="s">
        <v>267</v>
      </c>
      <c r="S566" s="49">
        <f>'Рейтинговая таблица организаций'!K555</f>
        <v>0</v>
      </c>
      <c r="T566" s="49">
        <f>'Рейтинговая таблица организаций'!L555</f>
        <v>0</v>
      </c>
      <c r="U566" s="49" t="str">
        <f>IF('Рейтинговая таблица организаций'!Q555&lt;1,"Отсутствуют комфортные условия",(IF('Рейтинговая таблица организаций'!Q555&lt;5,"Количество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6" s="49">
        <f>'Рейтинговая таблица организаций'!Q555</f>
        <v>0</v>
      </c>
      <c r="W566" s="49">
        <f>IF('Рейтинговая таблица организаций'!Q555&lt;1,0,(IF('Рейтинговая таблица организаций'!Q555&lt;4,20,100)))</f>
        <v>0</v>
      </c>
      <c r="X566" s="49" t="s">
        <v>268</v>
      </c>
      <c r="Y566" s="49">
        <f>'Рейтинговая таблица организаций'!T555</f>
        <v>0</v>
      </c>
      <c r="Z566" s="49">
        <f>'Рейтинговая таблица организаций'!U555</f>
        <v>0</v>
      </c>
      <c r="AA566" s="49" t="str">
        <f>IF('Рейтинговая таблица организаций'!Z555&lt;1,"Отсутствуют условия доступности для инвалидов",(IF('Рейтинговая таблица организаций'!Z555&lt;5,"Количество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6" s="63">
        <f>'Рейтинговая таблица организаций'!Z555</f>
        <v>0</v>
      </c>
      <c r="AC566" s="49">
        <f>IF('Рейтинговая таблица организаций'!Z555&lt;1,0,(IF('Рейтинговая таблица организаций'!Z555&lt;5,20,100)))</f>
        <v>0</v>
      </c>
      <c r="AD566" s="49" t="str">
        <f>IF('Рейтинговая таблица организаций'!AA555&lt;1,"Отсутствуют условия доступности, позволяющие инвалидам получать услуги наравне с другими",(IF('Рейтинговая таблица организаций'!AA555&lt;5,"Количество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6" s="49">
        <f>'Рейтинговая таблица организаций'!AA555</f>
        <v>0</v>
      </c>
      <c r="AF566" s="49">
        <f>IF('Рейтинговая таблица организаций'!AA555&lt;1,0,(IF('Рейтинговая таблица организаций'!AA555&lt;5,20,100)))</f>
        <v>0</v>
      </c>
      <c r="AG566" s="49" t="s">
        <v>269</v>
      </c>
      <c r="AH566" s="49">
        <f>'Рейтинговая таблица организаций'!AB555</f>
        <v>0</v>
      </c>
      <c r="AI566" s="49">
        <f>'Рейтинговая таблица организаций'!AC555</f>
        <v>0</v>
      </c>
      <c r="AJ566" s="49" t="s">
        <v>270</v>
      </c>
      <c r="AK566" s="49">
        <f>'Рейтинговая таблица организаций'!AH555</f>
        <v>0</v>
      </c>
      <c r="AL566" s="49">
        <f>'Рейтинговая таблица организаций'!AI555</f>
        <v>0</v>
      </c>
      <c r="AM566" s="49" t="s">
        <v>271</v>
      </c>
      <c r="AN566" s="49">
        <f>'Рейтинговая таблица организаций'!AJ555</f>
        <v>0</v>
      </c>
      <c r="AO566" s="49">
        <f>'Рейтинговая таблица организаций'!AK555</f>
        <v>0</v>
      </c>
      <c r="AP566" s="49" t="s">
        <v>272</v>
      </c>
      <c r="AQ566" s="49">
        <f>'Рейтинговая таблица организаций'!AL555</f>
        <v>0</v>
      </c>
      <c r="AR566" s="49">
        <f>'Рейтинговая таблица организаций'!AM555</f>
        <v>0</v>
      </c>
      <c r="AS566" s="49" t="s">
        <v>273</v>
      </c>
      <c r="AT566" s="49">
        <f>'Рейтинговая таблица организаций'!AR555</f>
        <v>0</v>
      </c>
      <c r="AU566" s="49">
        <f>'Рейтинговая таблица организаций'!AS555</f>
        <v>0</v>
      </c>
      <c r="AV566" s="49" t="s">
        <v>274</v>
      </c>
      <c r="AW566" s="49">
        <f>'Рейтинговая таблица организаций'!AT555</f>
        <v>0</v>
      </c>
      <c r="AX566" s="49">
        <f>'Рейтинговая таблица организаций'!AU555</f>
        <v>0</v>
      </c>
      <c r="AY566" s="49" t="s">
        <v>275</v>
      </c>
      <c r="AZ566" s="49">
        <f>'Рейтинговая таблица организаций'!AV555</f>
        <v>0</v>
      </c>
      <c r="BA566" s="49">
        <f>'Рейтинговая таблица организаций'!AW555</f>
        <v>0</v>
      </c>
    </row>
    <row r="567" spans="1:53" ht="15.75" x14ac:dyDescent="0.25">
      <c r="A567" s="110">
        <f>Лист1!A555</f>
        <v>0</v>
      </c>
      <c r="B567" s="46">
        <f>'для bus.gov.ru'!B556</f>
        <v>0</v>
      </c>
      <c r="C567" s="46">
        <f>'для bus.gov.ru'!C556</f>
        <v>0</v>
      </c>
      <c r="D567" s="46">
        <f>'для bus.gov.ru'!D556</f>
        <v>0</v>
      </c>
      <c r="E567" s="46">
        <f>'для bus.gov.ru'!E556</f>
        <v>0</v>
      </c>
      <c r="F567" s="47" t="s">
        <v>264</v>
      </c>
      <c r="G567" s="48">
        <f>'Рейтинговая таблица организаций'!D556</f>
        <v>0</v>
      </c>
      <c r="H567" s="48">
        <f>'Рейтинговая таблица организаций'!E556</f>
        <v>0</v>
      </c>
      <c r="I567" s="47" t="s">
        <v>265</v>
      </c>
      <c r="J567" s="48">
        <f>'Рейтинговая таблица организаций'!F556</f>
        <v>0</v>
      </c>
      <c r="K567" s="48">
        <f>'Рейтинговая таблица организаций'!G556</f>
        <v>0</v>
      </c>
      <c r="L567" s="49" t="str">
        <f>IF('Рейтинговая таблица организаций'!H556&lt;1,"Отсутствуют или не функционируют дистанционные способы взаимодействия",(IF('Рейтинговая таблица организаций'!H556&lt;4,"В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7" s="49">
        <f>'Рейтинговая таблица организаций'!H556</f>
        <v>0</v>
      </c>
      <c r="N567" s="49">
        <f>IF('Рейтинговая таблица организаций'!H556&lt;1,0,(IF('Рейтинговая таблица организаций'!H556&lt;4,30,100)))</f>
        <v>0</v>
      </c>
      <c r="O567" s="49" t="s">
        <v>266</v>
      </c>
      <c r="P567" s="49">
        <f>'Рейтинговая таблица организаций'!I556</f>
        <v>0</v>
      </c>
      <c r="Q567" s="49">
        <f>'Рейтинговая таблица организаций'!J556</f>
        <v>0</v>
      </c>
      <c r="R567" s="49" t="s">
        <v>267</v>
      </c>
      <c r="S567" s="49">
        <f>'Рейтинговая таблица организаций'!K556</f>
        <v>0</v>
      </c>
      <c r="T567" s="49">
        <f>'Рейтинговая таблица организаций'!L556</f>
        <v>0</v>
      </c>
      <c r="U567" s="49" t="str">
        <f>IF('Рейтинговая таблица организаций'!Q556&lt;1,"Отсутствуют комфортные условия",(IF('Рейтинговая таблица организаций'!Q556&lt;5,"Количество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7" s="49">
        <f>'Рейтинговая таблица организаций'!Q556</f>
        <v>0</v>
      </c>
      <c r="W567" s="49">
        <f>IF('Рейтинговая таблица организаций'!Q556&lt;1,0,(IF('Рейтинговая таблица организаций'!Q556&lt;4,20,100)))</f>
        <v>0</v>
      </c>
      <c r="X567" s="49" t="s">
        <v>268</v>
      </c>
      <c r="Y567" s="49">
        <f>'Рейтинговая таблица организаций'!T556</f>
        <v>0</v>
      </c>
      <c r="Z567" s="49">
        <f>'Рейтинговая таблица организаций'!U556</f>
        <v>0</v>
      </c>
      <c r="AA567" s="49" t="str">
        <f>IF('Рейтинговая таблица организаций'!Z556&lt;1,"Отсутствуют условия доступности для инвалидов",(IF('Рейтинговая таблица организаций'!Z556&lt;5,"Количество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7" s="63">
        <f>'Рейтинговая таблица организаций'!Z556</f>
        <v>0</v>
      </c>
      <c r="AC567" s="49">
        <f>IF('Рейтинговая таблица организаций'!Z556&lt;1,0,(IF('Рейтинговая таблица организаций'!Z556&lt;5,20,100)))</f>
        <v>0</v>
      </c>
      <c r="AD567" s="49" t="str">
        <f>IF('Рейтинговая таблица организаций'!AA556&lt;1,"Отсутствуют условия доступности, позволяющие инвалидам получать услуги наравне с другими",(IF('Рейтинговая таблица организаций'!AA556&lt;5,"Количество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7" s="49">
        <f>'Рейтинговая таблица организаций'!AA556</f>
        <v>0</v>
      </c>
      <c r="AF567" s="49">
        <f>IF('Рейтинговая таблица организаций'!AA556&lt;1,0,(IF('Рейтинговая таблица организаций'!AA556&lt;5,20,100)))</f>
        <v>0</v>
      </c>
      <c r="AG567" s="49" t="s">
        <v>269</v>
      </c>
      <c r="AH567" s="49">
        <f>'Рейтинговая таблица организаций'!AB556</f>
        <v>0</v>
      </c>
      <c r="AI567" s="49">
        <f>'Рейтинговая таблица организаций'!AC556</f>
        <v>0</v>
      </c>
      <c r="AJ567" s="49" t="s">
        <v>270</v>
      </c>
      <c r="AK567" s="49">
        <f>'Рейтинговая таблица организаций'!AH556</f>
        <v>0</v>
      </c>
      <c r="AL567" s="49">
        <f>'Рейтинговая таблица организаций'!AI556</f>
        <v>0</v>
      </c>
      <c r="AM567" s="49" t="s">
        <v>271</v>
      </c>
      <c r="AN567" s="49">
        <f>'Рейтинговая таблица организаций'!AJ556</f>
        <v>0</v>
      </c>
      <c r="AO567" s="49">
        <f>'Рейтинговая таблица организаций'!AK556</f>
        <v>0</v>
      </c>
      <c r="AP567" s="49" t="s">
        <v>272</v>
      </c>
      <c r="AQ567" s="49">
        <f>'Рейтинговая таблица организаций'!AL556</f>
        <v>0</v>
      </c>
      <c r="AR567" s="49">
        <f>'Рейтинговая таблица организаций'!AM556</f>
        <v>0</v>
      </c>
      <c r="AS567" s="49" t="s">
        <v>273</v>
      </c>
      <c r="AT567" s="49">
        <f>'Рейтинговая таблица организаций'!AR556</f>
        <v>0</v>
      </c>
      <c r="AU567" s="49">
        <f>'Рейтинговая таблица организаций'!AS556</f>
        <v>0</v>
      </c>
      <c r="AV567" s="49" t="s">
        <v>274</v>
      </c>
      <c r="AW567" s="49">
        <f>'Рейтинговая таблица организаций'!AT556</f>
        <v>0</v>
      </c>
      <c r="AX567" s="49">
        <f>'Рейтинговая таблица организаций'!AU556</f>
        <v>0</v>
      </c>
      <c r="AY567" s="49" t="s">
        <v>275</v>
      </c>
      <c r="AZ567" s="49">
        <f>'Рейтинговая таблица организаций'!AV556</f>
        <v>0</v>
      </c>
      <c r="BA567" s="49">
        <f>'Рейтинговая таблица организаций'!AW556</f>
        <v>0</v>
      </c>
    </row>
    <row r="568" spans="1:53" ht="15.75" x14ac:dyDescent="0.25">
      <c r="A568" s="110">
        <f>Лист1!A556</f>
        <v>0</v>
      </c>
      <c r="B568" s="46">
        <f>'для bus.gov.ru'!B557</f>
        <v>0</v>
      </c>
      <c r="C568" s="46">
        <f>'для bus.gov.ru'!C557</f>
        <v>0</v>
      </c>
      <c r="D568" s="46">
        <f>'для bus.gov.ru'!D557</f>
        <v>0</v>
      </c>
      <c r="E568" s="46">
        <f>'для bus.gov.ru'!E557</f>
        <v>0</v>
      </c>
      <c r="F568" s="47" t="s">
        <v>264</v>
      </c>
      <c r="G568" s="48">
        <f>'Рейтинговая таблица организаций'!D557</f>
        <v>0</v>
      </c>
      <c r="H568" s="48">
        <f>'Рейтинговая таблица организаций'!E557</f>
        <v>0</v>
      </c>
      <c r="I568" s="47" t="s">
        <v>265</v>
      </c>
      <c r="J568" s="48">
        <f>'Рейтинговая таблица организаций'!F557</f>
        <v>0</v>
      </c>
      <c r="K568" s="48">
        <f>'Рейтинговая таблица организаций'!G557</f>
        <v>0</v>
      </c>
      <c r="L568" s="49" t="str">
        <f>IF('Рейтинговая таблица организаций'!H557&lt;1,"Отсутствуют или не функционируют дистанционные способы взаимодействия",(IF('Рейтинговая таблица организаций'!H557&lt;4,"В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8" s="49">
        <f>'Рейтинговая таблица организаций'!H557</f>
        <v>0</v>
      </c>
      <c r="N568" s="49">
        <f>IF('Рейтинговая таблица организаций'!H557&lt;1,0,(IF('Рейтинговая таблица организаций'!H557&lt;4,30,100)))</f>
        <v>0</v>
      </c>
      <c r="O568" s="49" t="s">
        <v>266</v>
      </c>
      <c r="P568" s="49">
        <f>'Рейтинговая таблица организаций'!I557</f>
        <v>0</v>
      </c>
      <c r="Q568" s="49">
        <f>'Рейтинговая таблица организаций'!J557</f>
        <v>0</v>
      </c>
      <c r="R568" s="49" t="s">
        <v>267</v>
      </c>
      <c r="S568" s="49">
        <f>'Рейтинговая таблица организаций'!K557</f>
        <v>0</v>
      </c>
      <c r="T568" s="49">
        <f>'Рейтинговая таблица организаций'!L557</f>
        <v>0</v>
      </c>
      <c r="U568" s="49" t="str">
        <f>IF('Рейтинговая таблица организаций'!Q557&lt;1,"Отсутствуют комфортные условия",(IF('Рейтинговая таблица организаций'!Q557&lt;5,"Количество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8" s="49">
        <f>'Рейтинговая таблица организаций'!Q557</f>
        <v>0</v>
      </c>
      <c r="W568" s="49">
        <f>IF('Рейтинговая таблица организаций'!Q557&lt;1,0,(IF('Рейтинговая таблица организаций'!Q557&lt;4,20,100)))</f>
        <v>0</v>
      </c>
      <c r="X568" s="49" t="s">
        <v>268</v>
      </c>
      <c r="Y568" s="49">
        <f>'Рейтинговая таблица организаций'!T557</f>
        <v>0</v>
      </c>
      <c r="Z568" s="49">
        <f>'Рейтинговая таблица организаций'!U557</f>
        <v>0</v>
      </c>
      <c r="AA568" s="49" t="str">
        <f>IF('Рейтинговая таблица организаций'!Z557&lt;1,"Отсутствуют условия доступности для инвалидов",(IF('Рейтинговая таблица организаций'!Z557&lt;5,"Количество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8" s="63">
        <f>'Рейтинговая таблица организаций'!Z557</f>
        <v>0</v>
      </c>
      <c r="AC568" s="49">
        <f>IF('Рейтинговая таблица организаций'!Z557&lt;1,0,(IF('Рейтинговая таблица организаций'!Z557&lt;5,20,100)))</f>
        <v>0</v>
      </c>
      <c r="AD568" s="49" t="str">
        <f>IF('Рейтинговая таблица организаций'!AA557&lt;1,"Отсутствуют условия доступности, позволяющие инвалидам получать услуги наравне с другими",(IF('Рейтинговая таблица организаций'!AA557&lt;5,"Количество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8" s="49">
        <f>'Рейтинговая таблица организаций'!AA557</f>
        <v>0</v>
      </c>
      <c r="AF568" s="49">
        <f>IF('Рейтинговая таблица организаций'!AA557&lt;1,0,(IF('Рейтинговая таблица организаций'!AA557&lt;5,20,100)))</f>
        <v>0</v>
      </c>
      <c r="AG568" s="49" t="s">
        <v>269</v>
      </c>
      <c r="AH568" s="49">
        <f>'Рейтинговая таблица организаций'!AB557</f>
        <v>0</v>
      </c>
      <c r="AI568" s="49">
        <f>'Рейтинговая таблица организаций'!AC557</f>
        <v>0</v>
      </c>
      <c r="AJ568" s="49" t="s">
        <v>270</v>
      </c>
      <c r="AK568" s="49">
        <f>'Рейтинговая таблица организаций'!AH557</f>
        <v>0</v>
      </c>
      <c r="AL568" s="49">
        <f>'Рейтинговая таблица организаций'!AI557</f>
        <v>0</v>
      </c>
      <c r="AM568" s="49" t="s">
        <v>271</v>
      </c>
      <c r="AN568" s="49">
        <f>'Рейтинговая таблица организаций'!AJ557</f>
        <v>0</v>
      </c>
      <c r="AO568" s="49">
        <f>'Рейтинговая таблица организаций'!AK557</f>
        <v>0</v>
      </c>
      <c r="AP568" s="49" t="s">
        <v>272</v>
      </c>
      <c r="AQ568" s="49">
        <f>'Рейтинговая таблица организаций'!AL557</f>
        <v>0</v>
      </c>
      <c r="AR568" s="49">
        <f>'Рейтинговая таблица организаций'!AM557</f>
        <v>0</v>
      </c>
      <c r="AS568" s="49" t="s">
        <v>273</v>
      </c>
      <c r="AT568" s="49">
        <f>'Рейтинговая таблица организаций'!AR557</f>
        <v>0</v>
      </c>
      <c r="AU568" s="49">
        <f>'Рейтинговая таблица организаций'!AS557</f>
        <v>0</v>
      </c>
      <c r="AV568" s="49" t="s">
        <v>274</v>
      </c>
      <c r="AW568" s="49">
        <f>'Рейтинговая таблица организаций'!AT557</f>
        <v>0</v>
      </c>
      <c r="AX568" s="49">
        <f>'Рейтинговая таблица организаций'!AU557</f>
        <v>0</v>
      </c>
      <c r="AY568" s="49" t="s">
        <v>275</v>
      </c>
      <c r="AZ568" s="49">
        <f>'Рейтинговая таблица организаций'!AV557</f>
        <v>0</v>
      </c>
      <c r="BA568" s="49">
        <f>'Рейтинговая таблица организаций'!AW557</f>
        <v>0</v>
      </c>
    </row>
    <row r="569" spans="1:53" ht="15.75" x14ac:dyDescent="0.25">
      <c r="A569" s="110">
        <f>Лист1!A557</f>
        <v>0</v>
      </c>
      <c r="B569" s="46">
        <f>'для bus.gov.ru'!B558</f>
        <v>0</v>
      </c>
      <c r="C569" s="46">
        <f>'для bus.gov.ru'!C558</f>
        <v>0</v>
      </c>
      <c r="D569" s="46">
        <f>'для bus.gov.ru'!D558</f>
        <v>0</v>
      </c>
      <c r="E569" s="46">
        <f>'для bus.gov.ru'!E558</f>
        <v>0</v>
      </c>
      <c r="F569" s="47" t="s">
        <v>264</v>
      </c>
      <c r="G569" s="48">
        <f>'Рейтинговая таблица организаций'!D558</f>
        <v>0</v>
      </c>
      <c r="H569" s="48">
        <f>'Рейтинговая таблица организаций'!E558</f>
        <v>0</v>
      </c>
      <c r="I569" s="47" t="s">
        <v>265</v>
      </c>
      <c r="J569" s="48">
        <f>'Рейтинговая таблица организаций'!F558</f>
        <v>0</v>
      </c>
      <c r="K569" s="48">
        <f>'Рейтинговая таблица организаций'!G558</f>
        <v>0</v>
      </c>
      <c r="L569" s="49" t="str">
        <f>IF('Рейтинговая таблица организаций'!H558&lt;1,"Отсутствуют или не функционируют дистанционные способы взаимодействия",(IF('Рейтинговая таблица организаций'!H558&lt;4,"В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69" s="49">
        <f>'Рейтинговая таблица организаций'!H558</f>
        <v>0</v>
      </c>
      <c r="N569" s="49">
        <f>IF('Рейтинговая таблица организаций'!H558&lt;1,0,(IF('Рейтинговая таблица организаций'!H558&lt;4,30,100)))</f>
        <v>0</v>
      </c>
      <c r="O569" s="49" t="s">
        <v>266</v>
      </c>
      <c r="P569" s="49">
        <f>'Рейтинговая таблица организаций'!I558</f>
        <v>0</v>
      </c>
      <c r="Q569" s="49">
        <f>'Рейтинговая таблица организаций'!J558</f>
        <v>0</v>
      </c>
      <c r="R569" s="49" t="s">
        <v>267</v>
      </c>
      <c r="S569" s="49">
        <f>'Рейтинговая таблица организаций'!K558</f>
        <v>0</v>
      </c>
      <c r="T569" s="49">
        <f>'Рейтинговая таблица организаций'!L558</f>
        <v>0</v>
      </c>
      <c r="U569" s="49" t="str">
        <f>IF('Рейтинговая таблица организаций'!Q558&lt;1,"Отсутствуют комфортные условия",(IF('Рейтинговая таблица организаций'!Q558&lt;5,"Количество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69" s="49">
        <f>'Рейтинговая таблица организаций'!Q558</f>
        <v>0</v>
      </c>
      <c r="W569" s="49">
        <f>IF('Рейтинговая таблица организаций'!Q558&lt;1,0,(IF('Рейтинговая таблица организаций'!Q558&lt;4,20,100)))</f>
        <v>0</v>
      </c>
      <c r="X569" s="49" t="s">
        <v>268</v>
      </c>
      <c r="Y569" s="49">
        <f>'Рейтинговая таблица организаций'!T558</f>
        <v>0</v>
      </c>
      <c r="Z569" s="49">
        <f>'Рейтинговая таблица организаций'!U558</f>
        <v>0</v>
      </c>
      <c r="AA569" s="49" t="str">
        <f>IF('Рейтинговая таблица организаций'!Z558&lt;1,"Отсутствуют условия доступности для инвалидов",(IF('Рейтинговая таблица организаций'!Z558&lt;5,"Количество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69" s="63">
        <f>'Рейтинговая таблица организаций'!Z558</f>
        <v>0</v>
      </c>
      <c r="AC569" s="49">
        <f>IF('Рейтинговая таблица организаций'!Z558&lt;1,0,(IF('Рейтинговая таблица организаций'!Z558&lt;5,20,100)))</f>
        <v>0</v>
      </c>
      <c r="AD569" s="49" t="str">
        <f>IF('Рейтинговая таблица организаций'!AA558&lt;1,"Отсутствуют условия доступности, позволяющие инвалидам получать услуги наравне с другими",(IF('Рейтинговая таблица организаций'!AA558&lt;5,"Количество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69" s="49">
        <f>'Рейтинговая таблица организаций'!AA558</f>
        <v>0</v>
      </c>
      <c r="AF569" s="49">
        <f>IF('Рейтинговая таблица организаций'!AA558&lt;1,0,(IF('Рейтинговая таблица организаций'!AA558&lt;5,20,100)))</f>
        <v>0</v>
      </c>
      <c r="AG569" s="49" t="s">
        <v>269</v>
      </c>
      <c r="AH569" s="49">
        <f>'Рейтинговая таблица организаций'!AB558</f>
        <v>0</v>
      </c>
      <c r="AI569" s="49">
        <f>'Рейтинговая таблица организаций'!AC558</f>
        <v>0</v>
      </c>
      <c r="AJ569" s="49" t="s">
        <v>270</v>
      </c>
      <c r="AK569" s="49">
        <f>'Рейтинговая таблица организаций'!AH558</f>
        <v>0</v>
      </c>
      <c r="AL569" s="49">
        <f>'Рейтинговая таблица организаций'!AI558</f>
        <v>0</v>
      </c>
      <c r="AM569" s="49" t="s">
        <v>271</v>
      </c>
      <c r="AN569" s="49">
        <f>'Рейтинговая таблица организаций'!AJ558</f>
        <v>0</v>
      </c>
      <c r="AO569" s="49">
        <f>'Рейтинговая таблица организаций'!AK558</f>
        <v>0</v>
      </c>
      <c r="AP569" s="49" t="s">
        <v>272</v>
      </c>
      <c r="AQ569" s="49">
        <f>'Рейтинговая таблица организаций'!AL558</f>
        <v>0</v>
      </c>
      <c r="AR569" s="49">
        <f>'Рейтинговая таблица организаций'!AM558</f>
        <v>0</v>
      </c>
      <c r="AS569" s="49" t="s">
        <v>273</v>
      </c>
      <c r="AT569" s="49">
        <f>'Рейтинговая таблица организаций'!AR558</f>
        <v>0</v>
      </c>
      <c r="AU569" s="49">
        <f>'Рейтинговая таблица организаций'!AS558</f>
        <v>0</v>
      </c>
      <c r="AV569" s="49" t="s">
        <v>274</v>
      </c>
      <c r="AW569" s="49">
        <f>'Рейтинговая таблица организаций'!AT558</f>
        <v>0</v>
      </c>
      <c r="AX569" s="49">
        <f>'Рейтинговая таблица организаций'!AU558</f>
        <v>0</v>
      </c>
      <c r="AY569" s="49" t="s">
        <v>275</v>
      </c>
      <c r="AZ569" s="49">
        <f>'Рейтинговая таблица организаций'!AV558</f>
        <v>0</v>
      </c>
      <c r="BA569" s="49">
        <f>'Рейтинговая таблица организаций'!AW558</f>
        <v>0</v>
      </c>
    </row>
    <row r="570" spans="1:53" ht="15.75" x14ac:dyDescent="0.25">
      <c r="A570" s="110">
        <f>Лист1!A558</f>
        <v>0</v>
      </c>
      <c r="B570" s="46">
        <f>'для bus.gov.ru'!B559</f>
        <v>0</v>
      </c>
      <c r="C570" s="46">
        <f>'для bus.gov.ru'!C559</f>
        <v>0</v>
      </c>
      <c r="D570" s="46">
        <f>'для bus.gov.ru'!D559</f>
        <v>0</v>
      </c>
      <c r="E570" s="46">
        <f>'для bus.gov.ru'!E559</f>
        <v>0</v>
      </c>
      <c r="F570" s="47" t="s">
        <v>264</v>
      </c>
      <c r="G570" s="48">
        <f>'Рейтинговая таблица организаций'!D559</f>
        <v>0</v>
      </c>
      <c r="H570" s="48">
        <f>'Рейтинговая таблица организаций'!E559</f>
        <v>0</v>
      </c>
      <c r="I570" s="47" t="s">
        <v>265</v>
      </c>
      <c r="J570" s="48">
        <f>'Рейтинговая таблица организаций'!F559</f>
        <v>0</v>
      </c>
      <c r="K570" s="48">
        <f>'Рейтинговая таблица организаций'!G559</f>
        <v>0</v>
      </c>
      <c r="L570" s="49" t="str">
        <f>IF('Рейтинговая таблица организаций'!H559&lt;1,"Отсутствуют или не функционируют дистанционные способы взаимодействия",(IF('Рейтинговая таблица организаций'!H559&lt;4,"В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0" s="49">
        <f>'Рейтинговая таблица организаций'!H559</f>
        <v>0</v>
      </c>
      <c r="N570" s="49">
        <f>IF('Рейтинговая таблица организаций'!H559&lt;1,0,(IF('Рейтинговая таблица организаций'!H559&lt;4,30,100)))</f>
        <v>0</v>
      </c>
      <c r="O570" s="49" t="s">
        <v>266</v>
      </c>
      <c r="P570" s="49">
        <f>'Рейтинговая таблица организаций'!I559</f>
        <v>0</v>
      </c>
      <c r="Q570" s="49">
        <f>'Рейтинговая таблица организаций'!J559</f>
        <v>0</v>
      </c>
      <c r="R570" s="49" t="s">
        <v>267</v>
      </c>
      <c r="S570" s="49">
        <f>'Рейтинговая таблица организаций'!K559</f>
        <v>0</v>
      </c>
      <c r="T570" s="49">
        <f>'Рейтинговая таблица организаций'!L559</f>
        <v>0</v>
      </c>
      <c r="U570" s="49" t="str">
        <f>IF('Рейтинговая таблица организаций'!Q559&lt;1,"Отсутствуют комфортные условия",(IF('Рейтинговая таблица организаций'!Q559&lt;5,"Количество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0" s="49">
        <f>'Рейтинговая таблица организаций'!Q559</f>
        <v>0</v>
      </c>
      <c r="W570" s="49">
        <f>IF('Рейтинговая таблица организаций'!Q559&lt;1,0,(IF('Рейтинговая таблица организаций'!Q559&lt;4,20,100)))</f>
        <v>0</v>
      </c>
      <c r="X570" s="49" t="s">
        <v>268</v>
      </c>
      <c r="Y570" s="49">
        <f>'Рейтинговая таблица организаций'!T559</f>
        <v>0</v>
      </c>
      <c r="Z570" s="49">
        <f>'Рейтинговая таблица организаций'!U559</f>
        <v>0</v>
      </c>
      <c r="AA570" s="49" t="str">
        <f>IF('Рейтинговая таблица организаций'!Z559&lt;1,"Отсутствуют условия доступности для инвалидов",(IF('Рейтинговая таблица организаций'!Z559&lt;5,"Количество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0" s="63">
        <f>'Рейтинговая таблица организаций'!Z559</f>
        <v>0</v>
      </c>
      <c r="AC570" s="49">
        <f>IF('Рейтинговая таблица организаций'!Z559&lt;1,0,(IF('Рейтинговая таблица организаций'!Z559&lt;5,20,100)))</f>
        <v>0</v>
      </c>
      <c r="AD570" s="49" t="str">
        <f>IF('Рейтинговая таблица организаций'!AA559&lt;1,"Отсутствуют условия доступности, позволяющие инвалидам получать услуги наравне с другими",(IF('Рейтинговая таблица организаций'!AA559&lt;5,"Количество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0" s="49">
        <f>'Рейтинговая таблица организаций'!AA559</f>
        <v>0</v>
      </c>
      <c r="AF570" s="49">
        <f>IF('Рейтинговая таблица организаций'!AA559&lt;1,0,(IF('Рейтинговая таблица организаций'!AA559&lt;5,20,100)))</f>
        <v>0</v>
      </c>
      <c r="AG570" s="49" t="s">
        <v>269</v>
      </c>
      <c r="AH570" s="49">
        <f>'Рейтинговая таблица организаций'!AB559</f>
        <v>0</v>
      </c>
      <c r="AI570" s="49">
        <f>'Рейтинговая таблица организаций'!AC559</f>
        <v>0</v>
      </c>
      <c r="AJ570" s="49" t="s">
        <v>270</v>
      </c>
      <c r="AK570" s="49">
        <f>'Рейтинговая таблица организаций'!AH559</f>
        <v>0</v>
      </c>
      <c r="AL570" s="49">
        <f>'Рейтинговая таблица организаций'!AI559</f>
        <v>0</v>
      </c>
      <c r="AM570" s="49" t="s">
        <v>271</v>
      </c>
      <c r="AN570" s="49">
        <f>'Рейтинговая таблица организаций'!AJ559</f>
        <v>0</v>
      </c>
      <c r="AO570" s="49">
        <f>'Рейтинговая таблица организаций'!AK559</f>
        <v>0</v>
      </c>
      <c r="AP570" s="49" t="s">
        <v>272</v>
      </c>
      <c r="AQ570" s="49">
        <f>'Рейтинговая таблица организаций'!AL559</f>
        <v>0</v>
      </c>
      <c r="AR570" s="49">
        <f>'Рейтинговая таблица организаций'!AM559</f>
        <v>0</v>
      </c>
      <c r="AS570" s="49" t="s">
        <v>273</v>
      </c>
      <c r="AT570" s="49">
        <f>'Рейтинговая таблица организаций'!AR559</f>
        <v>0</v>
      </c>
      <c r="AU570" s="49">
        <f>'Рейтинговая таблица организаций'!AS559</f>
        <v>0</v>
      </c>
      <c r="AV570" s="49" t="s">
        <v>274</v>
      </c>
      <c r="AW570" s="49">
        <f>'Рейтинговая таблица организаций'!AT559</f>
        <v>0</v>
      </c>
      <c r="AX570" s="49">
        <f>'Рейтинговая таблица организаций'!AU559</f>
        <v>0</v>
      </c>
      <c r="AY570" s="49" t="s">
        <v>275</v>
      </c>
      <c r="AZ570" s="49">
        <f>'Рейтинговая таблица организаций'!AV559</f>
        <v>0</v>
      </c>
      <c r="BA570" s="49">
        <f>'Рейтинговая таблица организаций'!AW559</f>
        <v>0</v>
      </c>
    </row>
    <row r="571" spans="1:53" ht="15.75" x14ac:dyDescent="0.25">
      <c r="A571" s="110">
        <f>Лист1!A559</f>
        <v>0</v>
      </c>
      <c r="B571" s="46">
        <f>'для bus.gov.ru'!B560</f>
        <v>0</v>
      </c>
      <c r="C571" s="46">
        <f>'для bus.gov.ru'!C560</f>
        <v>0</v>
      </c>
      <c r="D571" s="46">
        <f>'для bus.gov.ru'!D560</f>
        <v>0</v>
      </c>
      <c r="E571" s="46">
        <f>'для bus.gov.ru'!E560</f>
        <v>0</v>
      </c>
      <c r="F571" s="47" t="s">
        <v>264</v>
      </c>
      <c r="G571" s="48">
        <f>'Рейтинговая таблица организаций'!D560</f>
        <v>0</v>
      </c>
      <c r="H571" s="48">
        <f>'Рейтинговая таблица организаций'!E560</f>
        <v>0</v>
      </c>
      <c r="I571" s="47" t="s">
        <v>265</v>
      </c>
      <c r="J571" s="48">
        <f>'Рейтинговая таблица организаций'!F560</f>
        <v>0</v>
      </c>
      <c r="K571" s="48">
        <f>'Рейтинговая таблица организаций'!G560</f>
        <v>0</v>
      </c>
      <c r="L571" s="49" t="str">
        <f>IF('Рейтинговая таблица организаций'!H560&lt;1,"Отсутствуют или не функционируют дистанционные способы взаимодействия",(IF('Рейтинговая таблица организаций'!H560&lt;4,"В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1" s="49">
        <f>'Рейтинговая таблица организаций'!H560</f>
        <v>0</v>
      </c>
      <c r="N571" s="49">
        <f>IF('Рейтинговая таблица организаций'!H560&lt;1,0,(IF('Рейтинговая таблица организаций'!H560&lt;4,30,100)))</f>
        <v>0</v>
      </c>
      <c r="O571" s="49" t="s">
        <v>266</v>
      </c>
      <c r="P571" s="49">
        <f>'Рейтинговая таблица организаций'!I560</f>
        <v>0</v>
      </c>
      <c r="Q571" s="49">
        <f>'Рейтинговая таблица организаций'!J560</f>
        <v>0</v>
      </c>
      <c r="R571" s="49" t="s">
        <v>267</v>
      </c>
      <c r="S571" s="49">
        <f>'Рейтинговая таблица организаций'!K560</f>
        <v>0</v>
      </c>
      <c r="T571" s="49">
        <f>'Рейтинговая таблица организаций'!L560</f>
        <v>0</v>
      </c>
      <c r="U571" s="49" t="str">
        <f>IF('Рейтинговая таблица организаций'!Q560&lt;1,"Отсутствуют комфортные условия",(IF('Рейтинговая таблица организаций'!Q560&lt;5,"Количество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1" s="49">
        <f>'Рейтинговая таблица организаций'!Q560</f>
        <v>0</v>
      </c>
      <c r="W571" s="49">
        <f>IF('Рейтинговая таблица организаций'!Q560&lt;1,0,(IF('Рейтинговая таблица организаций'!Q560&lt;4,20,100)))</f>
        <v>0</v>
      </c>
      <c r="X571" s="49" t="s">
        <v>268</v>
      </c>
      <c r="Y571" s="49">
        <f>'Рейтинговая таблица организаций'!T560</f>
        <v>0</v>
      </c>
      <c r="Z571" s="49">
        <f>'Рейтинговая таблица организаций'!U560</f>
        <v>0</v>
      </c>
      <c r="AA571" s="49" t="str">
        <f>IF('Рейтинговая таблица организаций'!Z560&lt;1,"Отсутствуют условия доступности для инвалидов",(IF('Рейтинговая таблица организаций'!Z560&lt;5,"Количество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1" s="63">
        <f>'Рейтинговая таблица организаций'!Z560</f>
        <v>0</v>
      </c>
      <c r="AC571" s="49">
        <f>IF('Рейтинговая таблица организаций'!Z560&lt;1,0,(IF('Рейтинговая таблица организаций'!Z560&lt;5,20,100)))</f>
        <v>0</v>
      </c>
      <c r="AD571" s="49" t="str">
        <f>IF('Рейтинговая таблица организаций'!AA560&lt;1,"Отсутствуют условия доступности, позволяющие инвалидам получать услуги наравне с другими",(IF('Рейтинговая таблица организаций'!AA560&lt;5,"Количество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1" s="49">
        <f>'Рейтинговая таблица организаций'!AA560</f>
        <v>0</v>
      </c>
      <c r="AF571" s="49">
        <f>IF('Рейтинговая таблица организаций'!AA560&lt;1,0,(IF('Рейтинговая таблица организаций'!AA560&lt;5,20,100)))</f>
        <v>0</v>
      </c>
      <c r="AG571" s="49" t="s">
        <v>269</v>
      </c>
      <c r="AH571" s="49">
        <f>'Рейтинговая таблица организаций'!AB560</f>
        <v>0</v>
      </c>
      <c r="AI571" s="49">
        <f>'Рейтинговая таблица организаций'!AC560</f>
        <v>0</v>
      </c>
      <c r="AJ571" s="49" t="s">
        <v>270</v>
      </c>
      <c r="AK571" s="49">
        <f>'Рейтинговая таблица организаций'!AH560</f>
        <v>0</v>
      </c>
      <c r="AL571" s="49">
        <f>'Рейтинговая таблица организаций'!AI560</f>
        <v>0</v>
      </c>
      <c r="AM571" s="49" t="s">
        <v>271</v>
      </c>
      <c r="AN571" s="49">
        <f>'Рейтинговая таблица организаций'!AJ560</f>
        <v>0</v>
      </c>
      <c r="AO571" s="49">
        <f>'Рейтинговая таблица организаций'!AK560</f>
        <v>0</v>
      </c>
      <c r="AP571" s="49" t="s">
        <v>272</v>
      </c>
      <c r="AQ571" s="49">
        <f>'Рейтинговая таблица организаций'!AL560</f>
        <v>0</v>
      </c>
      <c r="AR571" s="49">
        <f>'Рейтинговая таблица организаций'!AM560</f>
        <v>0</v>
      </c>
      <c r="AS571" s="49" t="s">
        <v>273</v>
      </c>
      <c r="AT571" s="49">
        <f>'Рейтинговая таблица организаций'!AR560</f>
        <v>0</v>
      </c>
      <c r="AU571" s="49">
        <f>'Рейтинговая таблица организаций'!AS560</f>
        <v>0</v>
      </c>
      <c r="AV571" s="49" t="s">
        <v>274</v>
      </c>
      <c r="AW571" s="49">
        <f>'Рейтинговая таблица организаций'!AT560</f>
        <v>0</v>
      </c>
      <c r="AX571" s="49">
        <f>'Рейтинговая таблица организаций'!AU560</f>
        <v>0</v>
      </c>
      <c r="AY571" s="49" t="s">
        <v>275</v>
      </c>
      <c r="AZ571" s="49">
        <f>'Рейтинговая таблица организаций'!AV560</f>
        <v>0</v>
      </c>
      <c r="BA571" s="49">
        <f>'Рейтинговая таблица организаций'!AW560</f>
        <v>0</v>
      </c>
    </row>
    <row r="572" spans="1:53" ht="15.75" x14ac:dyDescent="0.25">
      <c r="A572" s="110">
        <f>Лист1!A560</f>
        <v>0</v>
      </c>
      <c r="B572" s="46">
        <f>'для bus.gov.ru'!B561</f>
        <v>0</v>
      </c>
      <c r="C572" s="46">
        <f>'для bus.gov.ru'!C561</f>
        <v>0</v>
      </c>
      <c r="D572" s="46">
        <f>'для bus.gov.ru'!D561</f>
        <v>0</v>
      </c>
      <c r="E572" s="46">
        <f>'для bus.gov.ru'!E561</f>
        <v>0</v>
      </c>
      <c r="F572" s="47" t="s">
        <v>264</v>
      </c>
      <c r="G572" s="48">
        <f>'Рейтинговая таблица организаций'!D561</f>
        <v>0</v>
      </c>
      <c r="H572" s="48">
        <f>'Рейтинговая таблица организаций'!E561</f>
        <v>0</v>
      </c>
      <c r="I572" s="47" t="s">
        <v>265</v>
      </c>
      <c r="J572" s="48">
        <f>'Рейтинговая таблица организаций'!F561</f>
        <v>0</v>
      </c>
      <c r="K572" s="48">
        <f>'Рейтинговая таблица организаций'!G561</f>
        <v>0</v>
      </c>
      <c r="L572" s="49" t="str">
        <f>IF('Рейтинговая таблица организаций'!H561&lt;1,"Отсутствуют или не функционируют дистанционные способы взаимодействия",(IF('Рейтинговая таблица организаций'!H561&lt;4,"В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2" s="49">
        <f>'Рейтинговая таблица организаций'!H561</f>
        <v>0</v>
      </c>
      <c r="N572" s="49">
        <f>IF('Рейтинговая таблица организаций'!H561&lt;1,0,(IF('Рейтинговая таблица организаций'!H561&lt;4,30,100)))</f>
        <v>0</v>
      </c>
      <c r="O572" s="49" t="s">
        <v>266</v>
      </c>
      <c r="P572" s="49">
        <f>'Рейтинговая таблица организаций'!I561</f>
        <v>0</v>
      </c>
      <c r="Q572" s="49">
        <f>'Рейтинговая таблица организаций'!J561</f>
        <v>0</v>
      </c>
      <c r="R572" s="49" t="s">
        <v>267</v>
      </c>
      <c r="S572" s="49">
        <f>'Рейтинговая таблица организаций'!K561</f>
        <v>0</v>
      </c>
      <c r="T572" s="49">
        <f>'Рейтинговая таблица организаций'!L561</f>
        <v>0</v>
      </c>
      <c r="U572" s="49" t="str">
        <f>IF('Рейтинговая таблица организаций'!Q561&lt;1,"Отсутствуют комфортные условия",(IF('Рейтинговая таблица организаций'!Q561&lt;5,"Количество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2" s="49">
        <f>'Рейтинговая таблица организаций'!Q561</f>
        <v>0</v>
      </c>
      <c r="W572" s="49">
        <f>IF('Рейтинговая таблица организаций'!Q561&lt;1,0,(IF('Рейтинговая таблица организаций'!Q561&lt;4,20,100)))</f>
        <v>0</v>
      </c>
      <c r="X572" s="49" t="s">
        <v>268</v>
      </c>
      <c r="Y572" s="49">
        <f>'Рейтинговая таблица организаций'!T561</f>
        <v>0</v>
      </c>
      <c r="Z572" s="49">
        <f>'Рейтинговая таблица организаций'!U561</f>
        <v>0</v>
      </c>
      <c r="AA572" s="49" t="str">
        <f>IF('Рейтинговая таблица организаций'!Z561&lt;1,"Отсутствуют условия доступности для инвалидов",(IF('Рейтинговая таблица организаций'!Z561&lt;5,"Количество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2" s="63">
        <f>'Рейтинговая таблица организаций'!Z561</f>
        <v>0</v>
      </c>
      <c r="AC572" s="49">
        <f>IF('Рейтинговая таблица организаций'!Z561&lt;1,0,(IF('Рейтинговая таблица организаций'!Z561&lt;5,20,100)))</f>
        <v>0</v>
      </c>
      <c r="AD572" s="49" t="str">
        <f>IF('Рейтинговая таблица организаций'!AA561&lt;1,"Отсутствуют условия доступности, позволяющие инвалидам получать услуги наравне с другими",(IF('Рейтинговая таблица организаций'!AA561&lt;5,"Количество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2" s="49">
        <f>'Рейтинговая таблица организаций'!AA561</f>
        <v>0</v>
      </c>
      <c r="AF572" s="49">
        <f>IF('Рейтинговая таблица организаций'!AA561&lt;1,0,(IF('Рейтинговая таблица организаций'!AA561&lt;5,20,100)))</f>
        <v>0</v>
      </c>
      <c r="AG572" s="49" t="s">
        <v>269</v>
      </c>
      <c r="AH572" s="49">
        <f>'Рейтинговая таблица организаций'!AB561</f>
        <v>0</v>
      </c>
      <c r="AI572" s="49">
        <f>'Рейтинговая таблица организаций'!AC561</f>
        <v>0</v>
      </c>
      <c r="AJ572" s="49" t="s">
        <v>270</v>
      </c>
      <c r="AK572" s="49">
        <f>'Рейтинговая таблица организаций'!AH561</f>
        <v>0</v>
      </c>
      <c r="AL572" s="49">
        <f>'Рейтинговая таблица организаций'!AI561</f>
        <v>0</v>
      </c>
      <c r="AM572" s="49" t="s">
        <v>271</v>
      </c>
      <c r="AN572" s="49">
        <f>'Рейтинговая таблица организаций'!AJ561</f>
        <v>0</v>
      </c>
      <c r="AO572" s="49">
        <f>'Рейтинговая таблица организаций'!AK561</f>
        <v>0</v>
      </c>
      <c r="AP572" s="49" t="s">
        <v>272</v>
      </c>
      <c r="AQ572" s="49">
        <f>'Рейтинговая таблица организаций'!AL561</f>
        <v>0</v>
      </c>
      <c r="AR572" s="49">
        <f>'Рейтинговая таблица организаций'!AM561</f>
        <v>0</v>
      </c>
      <c r="AS572" s="49" t="s">
        <v>273</v>
      </c>
      <c r="AT572" s="49">
        <f>'Рейтинговая таблица организаций'!AR561</f>
        <v>0</v>
      </c>
      <c r="AU572" s="49">
        <f>'Рейтинговая таблица организаций'!AS561</f>
        <v>0</v>
      </c>
      <c r="AV572" s="49" t="s">
        <v>274</v>
      </c>
      <c r="AW572" s="49">
        <f>'Рейтинговая таблица организаций'!AT561</f>
        <v>0</v>
      </c>
      <c r="AX572" s="49">
        <f>'Рейтинговая таблица организаций'!AU561</f>
        <v>0</v>
      </c>
      <c r="AY572" s="49" t="s">
        <v>275</v>
      </c>
      <c r="AZ572" s="49">
        <f>'Рейтинговая таблица организаций'!AV561</f>
        <v>0</v>
      </c>
      <c r="BA572" s="49">
        <f>'Рейтинговая таблица организаций'!AW561</f>
        <v>0</v>
      </c>
    </row>
    <row r="573" spans="1:53" ht="15.75" x14ac:dyDescent="0.25">
      <c r="A573" s="110">
        <f>Лист1!A561</f>
        <v>0</v>
      </c>
      <c r="B573" s="46">
        <f>'для bus.gov.ru'!B562</f>
        <v>0</v>
      </c>
      <c r="C573" s="46">
        <f>'для bus.gov.ru'!C562</f>
        <v>0</v>
      </c>
      <c r="D573" s="46">
        <f>'для bus.gov.ru'!D562</f>
        <v>0</v>
      </c>
      <c r="E573" s="46">
        <f>'для bus.gov.ru'!E562</f>
        <v>0</v>
      </c>
      <c r="F573" s="47" t="s">
        <v>264</v>
      </c>
      <c r="G573" s="48">
        <f>'Рейтинговая таблица организаций'!D562</f>
        <v>0</v>
      </c>
      <c r="H573" s="48">
        <f>'Рейтинговая таблица организаций'!E562</f>
        <v>0</v>
      </c>
      <c r="I573" s="47" t="s">
        <v>265</v>
      </c>
      <c r="J573" s="48">
        <f>'Рейтинговая таблица организаций'!F562</f>
        <v>0</v>
      </c>
      <c r="K573" s="48">
        <f>'Рейтинговая таблица организаций'!G562</f>
        <v>0</v>
      </c>
      <c r="L573" s="49" t="str">
        <f>IF('Рейтинговая таблица организаций'!H562&lt;1,"Отсутствуют или не функционируют дистанционные способы взаимодействия",(IF('Рейтинговая таблица организаций'!H562&lt;4,"В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3" s="49">
        <f>'Рейтинговая таблица организаций'!H562</f>
        <v>0</v>
      </c>
      <c r="N573" s="49">
        <f>IF('Рейтинговая таблица организаций'!H562&lt;1,0,(IF('Рейтинговая таблица организаций'!H562&lt;4,30,100)))</f>
        <v>0</v>
      </c>
      <c r="O573" s="49" t="s">
        <v>266</v>
      </c>
      <c r="P573" s="49">
        <f>'Рейтинговая таблица организаций'!I562</f>
        <v>0</v>
      </c>
      <c r="Q573" s="49">
        <f>'Рейтинговая таблица организаций'!J562</f>
        <v>0</v>
      </c>
      <c r="R573" s="49" t="s">
        <v>267</v>
      </c>
      <c r="S573" s="49">
        <f>'Рейтинговая таблица организаций'!K562</f>
        <v>0</v>
      </c>
      <c r="T573" s="49">
        <f>'Рейтинговая таблица организаций'!L562</f>
        <v>0</v>
      </c>
      <c r="U573" s="49" t="str">
        <f>IF('Рейтинговая таблица организаций'!Q562&lt;1,"Отсутствуют комфортные условия",(IF('Рейтинговая таблица организаций'!Q562&lt;5,"Количество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3" s="49">
        <f>'Рейтинговая таблица организаций'!Q562</f>
        <v>0</v>
      </c>
      <c r="W573" s="49">
        <f>IF('Рейтинговая таблица организаций'!Q562&lt;1,0,(IF('Рейтинговая таблица организаций'!Q562&lt;4,20,100)))</f>
        <v>0</v>
      </c>
      <c r="X573" s="49" t="s">
        <v>268</v>
      </c>
      <c r="Y573" s="49">
        <f>'Рейтинговая таблица организаций'!T562</f>
        <v>0</v>
      </c>
      <c r="Z573" s="49">
        <f>'Рейтинговая таблица организаций'!U562</f>
        <v>0</v>
      </c>
      <c r="AA573" s="49" t="str">
        <f>IF('Рейтинговая таблица организаций'!Z562&lt;1,"Отсутствуют условия доступности для инвалидов",(IF('Рейтинговая таблица организаций'!Z562&lt;5,"Количество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3" s="63">
        <f>'Рейтинговая таблица организаций'!Z562</f>
        <v>0</v>
      </c>
      <c r="AC573" s="49">
        <f>IF('Рейтинговая таблица организаций'!Z562&lt;1,0,(IF('Рейтинговая таблица организаций'!Z562&lt;5,20,100)))</f>
        <v>0</v>
      </c>
      <c r="AD573" s="49" t="str">
        <f>IF('Рейтинговая таблица организаций'!AA562&lt;1,"Отсутствуют условия доступности, позволяющие инвалидам получать услуги наравне с другими",(IF('Рейтинговая таблица организаций'!AA562&lt;5,"Количество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3" s="49">
        <f>'Рейтинговая таблица организаций'!AA562</f>
        <v>0</v>
      </c>
      <c r="AF573" s="49">
        <f>IF('Рейтинговая таблица организаций'!AA562&lt;1,0,(IF('Рейтинговая таблица организаций'!AA562&lt;5,20,100)))</f>
        <v>0</v>
      </c>
      <c r="AG573" s="49" t="s">
        <v>269</v>
      </c>
      <c r="AH573" s="49">
        <f>'Рейтинговая таблица организаций'!AB562</f>
        <v>0</v>
      </c>
      <c r="AI573" s="49">
        <f>'Рейтинговая таблица организаций'!AC562</f>
        <v>0</v>
      </c>
      <c r="AJ573" s="49" t="s">
        <v>270</v>
      </c>
      <c r="AK573" s="49">
        <f>'Рейтинговая таблица организаций'!AH562</f>
        <v>0</v>
      </c>
      <c r="AL573" s="49">
        <f>'Рейтинговая таблица организаций'!AI562</f>
        <v>0</v>
      </c>
      <c r="AM573" s="49" t="s">
        <v>271</v>
      </c>
      <c r="AN573" s="49">
        <f>'Рейтинговая таблица организаций'!AJ562</f>
        <v>0</v>
      </c>
      <c r="AO573" s="49">
        <f>'Рейтинговая таблица организаций'!AK562</f>
        <v>0</v>
      </c>
      <c r="AP573" s="49" t="s">
        <v>272</v>
      </c>
      <c r="AQ573" s="49">
        <f>'Рейтинговая таблица организаций'!AL562</f>
        <v>0</v>
      </c>
      <c r="AR573" s="49">
        <f>'Рейтинговая таблица организаций'!AM562</f>
        <v>0</v>
      </c>
      <c r="AS573" s="49" t="s">
        <v>273</v>
      </c>
      <c r="AT573" s="49">
        <f>'Рейтинговая таблица организаций'!AR562</f>
        <v>0</v>
      </c>
      <c r="AU573" s="49">
        <f>'Рейтинговая таблица организаций'!AS562</f>
        <v>0</v>
      </c>
      <c r="AV573" s="49" t="s">
        <v>274</v>
      </c>
      <c r="AW573" s="49">
        <f>'Рейтинговая таблица организаций'!AT562</f>
        <v>0</v>
      </c>
      <c r="AX573" s="49">
        <f>'Рейтинговая таблица организаций'!AU562</f>
        <v>0</v>
      </c>
      <c r="AY573" s="49" t="s">
        <v>275</v>
      </c>
      <c r="AZ573" s="49">
        <f>'Рейтинговая таблица организаций'!AV562</f>
        <v>0</v>
      </c>
      <c r="BA573" s="49">
        <f>'Рейтинговая таблица организаций'!AW562</f>
        <v>0</v>
      </c>
    </row>
    <row r="574" spans="1:53" ht="15.75" x14ac:dyDescent="0.25">
      <c r="A574" s="110">
        <f>Лист1!A562</f>
        <v>0</v>
      </c>
      <c r="B574" s="46">
        <f>'для bus.gov.ru'!B563</f>
        <v>0</v>
      </c>
      <c r="C574" s="46">
        <f>'для bus.gov.ru'!C563</f>
        <v>0</v>
      </c>
      <c r="D574" s="46">
        <f>'для bus.gov.ru'!D563</f>
        <v>0</v>
      </c>
      <c r="E574" s="46">
        <f>'для bus.gov.ru'!E563</f>
        <v>0</v>
      </c>
      <c r="F574" s="47" t="s">
        <v>264</v>
      </c>
      <c r="G574" s="48">
        <f>'Рейтинговая таблица организаций'!D563</f>
        <v>0</v>
      </c>
      <c r="H574" s="48">
        <f>'Рейтинговая таблица организаций'!E563</f>
        <v>0</v>
      </c>
      <c r="I574" s="47" t="s">
        <v>265</v>
      </c>
      <c r="J574" s="48">
        <f>'Рейтинговая таблица организаций'!F563</f>
        <v>0</v>
      </c>
      <c r="K574" s="48">
        <f>'Рейтинговая таблица организаций'!G563</f>
        <v>0</v>
      </c>
      <c r="L574" s="49" t="str">
        <f>IF('Рейтинговая таблица организаций'!H563&lt;1,"Отсутствуют или не функционируют дистанционные способы взаимодействия",(IF('Рейтинговая таблица организаций'!H563&lt;4,"В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4" s="49">
        <f>'Рейтинговая таблица организаций'!H563</f>
        <v>0</v>
      </c>
      <c r="N574" s="49">
        <f>IF('Рейтинговая таблица организаций'!H563&lt;1,0,(IF('Рейтинговая таблица организаций'!H563&lt;4,30,100)))</f>
        <v>0</v>
      </c>
      <c r="O574" s="49" t="s">
        <v>266</v>
      </c>
      <c r="P574" s="49">
        <f>'Рейтинговая таблица организаций'!I563</f>
        <v>0</v>
      </c>
      <c r="Q574" s="49">
        <f>'Рейтинговая таблица организаций'!J563</f>
        <v>0</v>
      </c>
      <c r="R574" s="49" t="s">
        <v>267</v>
      </c>
      <c r="S574" s="49">
        <f>'Рейтинговая таблица организаций'!K563</f>
        <v>0</v>
      </c>
      <c r="T574" s="49">
        <f>'Рейтинговая таблица организаций'!L563</f>
        <v>0</v>
      </c>
      <c r="U574" s="49" t="str">
        <f>IF('Рейтинговая таблица организаций'!Q563&lt;1,"Отсутствуют комфортные условия",(IF('Рейтинговая таблица организаций'!Q563&lt;5,"Количество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4" s="49">
        <f>'Рейтинговая таблица организаций'!Q563</f>
        <v>0</v>
      </c>
      <c r="W574" s="49">
        <f>IF('Рейтинговая таблица организаций'!Q563&lt;1,0,(IF('Рейтинговая таблица организаций'!Q563&lt;4,20,100)))</f>
        <v>0</v>
      </c>
      <c r="X574" s="49" t="s">
        <v>268</v>
      </c>
      <c r="Y574" s="49">
        <f>'Рейтинговая таблица организаций'!T563</f>
        <v>0</v>
      </c>
      <c r="Z574" s="49">
        <f>'Рейтинговая таблица организаций'!U563</f>
        <v>0</v>
      </c>
      <c r="AA574" s="49" t="str">
        <f>IF('Рейтинговая таблица организаций'!Z563&lt;1,"Отсутствуют условия доступности для инвалидов",(IF('Рейтинговая таблица организаций'!Z563&lt;5,"Количество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4" s="63">
        <f>'Рейтинговая таблица организаций'!Z563</f>
        <v>0</v>
      </c>
      <c r="AC574" s="49">
        <f>IF('Рейтинговая таблица организаций'!Z563&lt;1,0,(IF('Рейтинговая таблица организаций'!Z563&lt;5,20,100)))</f>
        <v>0</v>
      </c>
      <c r="AD574" s="49" t="str">
        <f>IF('Рейтинговая таблица организаций'!AA563&lt;1,"Отсутствуют условия доступности, позволяющие инвалидам получать услуги наравне с другими",(IF('Рейтинговая таблица организаций'!AA563&lt;5,"Количество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4" s="49">
        <f>'Рейтинговая таблица организаций'!AA563</f>
        <v>0</v>
      </c>
      <c r="AF574" s="49">
        <f>IF('Рейтинговая таблица организаций'!AA563&lt;1,0,(IF('Рейтинговая таблица организаций'!AA563&lt;5,20,100)))</f>
        <v>0</v>
      </c>
      <c r="AG574" s="49" t="s">
        <v>269</v>
      </c>
      <c r="AH574" s="49">
        <f>'Рейтинговая таблица организаций'!AB563</f>
        <v>0</v>
      </c>
      <c r="AI574" s="49">
        <f>'Рейтинговая таблица организаций'!AC563</f>
        <v>0</v>
      </c>
      <c r="AJ574" s="49" t="s">
        <v>270</v>
      </c>
      <c r="AK574" s="49">
        <f>'Рейтинговая таблица организаций'!AH563</f>
        <v>0</v>
      </c>
      <c r="AL574" s="49">
        <f>'Рейтинговая таблица организаций'!AI563</f>
        <v>0</v>
      </c>
      <c r="AM574" s="49" t="s">
        <v>271</v>
      </c>
      <c r="AN574" s="49">
        <f>'Рейтинговая таблица организаций'!AJ563</f>
        <v>0</v>
      </c>
      <c r="AO574" s="49">
        <f>'Рейтинговая таблица организаций'!AK563</f>
        <v>0</v>
      </c>
      <c r="AP574" s="49" t="s">
        <v>272</v>
      </c>
      <c r="AQ574" s="49">
        <f>'Рейтинговая таблица организаций'!AL563</f>
        <v>0</v>
      </c>
      <c r="AR574" s="49">
        <f>'Рейтинговая таблица организаций'!AM563</f>
        <v>0</v>
      </c>
      <c r="AS574" s="49" t="s">
        <v>273</v>
      </c>
      <c r="AT574" s="49">
        <f>'Рейтинговая таблица организаций'!AR563</f>
        <v>0</v>
      </c>
      <c r="AU574" s="49">
        <f>'Рейтинговая таблица организаций'!AS563</f>
        <v>0</v>
      </c>
      <c r="AV574" s="49" t="s">
        <v>274</v>
      </c>
      <c r="AW574" s="49">
        <f>'Рейтинговая таблица организаций'!AT563</f>
        <v>0</v>
      </c>
      <c r="AX574" s="49">
        <f>'Рейтинговая таблица организаций'!AU563</f>
        <v>0</v>
      </c>
      <c r="AY574" s="49" t="s">
        <v>275</v>
      </c>
      <c r="AZ574" s="49">
        <f>'Рейтинговая таблица организаций'!AV563</f>
        <v>0</v>
      </c>
      <c r="BA574" s="49">
        <f>'Рейтинговая таблица организаций'!AW563</f>
        <v>0</v>
      </c>
    </row>
    <row r="575" spans="1:53" ht="15.75" x14ac:dyDescent="0.25">
      <c r="A575" s="110">
        <f>Лист1!A563</f>
        <v>0</v>
      </c>
      <c r="B575" s="46">
        <f>'для bus.gov.ru'!B564</f>
        <v>0</v>
      </c>
      <c r="C575" s="46">
        <f>'для bus.gov.ru'!C564</f>
        <v>0</v>
      </c>
      <c r="D575" s="46">
        <f>'для bus.gov.ru'!D564</f>
        <v>0</v>
      </c>
      <c r="E575" s="46">
        <f>'для bus.gov.ru'!E564</f>
        <v>0</v>
      </c>
      <c r="F575" s="47" t="s">
        <v>264</v>
      </c>
      <c r="G575" s="48">
        <f>'Рейтинговая таблица организаций'!D564</f>
        <v>0</v>
      </c>
      <c r="H575" s="48">
        <f>'Рейтинговая таблица организаций'!E564</f>
        <v>0</v>
      </c>
      <c r="I575" s="47" t="s">
        <v>265</v>
      </c>
      <c r="J575" s="48">
        <f>'Рейтинговая таблица организаций'!F564</f>
        <v>0</v>
      </c>
      <c r="K575" s="48">
        <f>'Рейтинговая таблица организаций'!G564</f>
        <v>0</v>
      </c>
      <c r="L575" s="49" t="str">
        <f>IF('Рейтинговая таблица организаций'!H564&lt;1,"Отсутствуют или не функционируют дистанционные способы взаимодействия",(IF('Рейтинговая таблица организаций'!H564&lt;4,"В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5" s="49">
        <f>'Рейтинговая таблица организаций'!H564</f>
        <v>0</v>
      </c>
      <c r="N575" s="49">
        <f>IF('Рейтинговая таблица организаций'!H564&lt;1,0,(IF('Рейтинговая таблица организаций'!H564&lt;4,30,100)))</f>
        <v>0</v>
      </c>
      <c r="O575" s="49" t="s">
        <v>266</v>
      </c>
      <c r="P575" s="49">
        <f>'Рейтинговая таблица организаций'!I564</f>
        <v>0</v>
      </c>
      <c r="Q575" s="49">
        <f>'Рейтинговая таблица организаций'!J564</f>
        <v>0</v>
      </c>
      <c r="R575" s="49" t="s">
        <v>267</v>
      </c>
      <c r="S575" s="49">
        <f>'Рейтинговая таблица организаций'!K564</f>
        <v>0</v>
      </c>
      <c r="T575" s="49">
        <f>'Рейтинговая таблица организаций'!L564</f>
        <v>0</v>
      </c>
      <c r="U575" s="49" t="str">
        <f>IF('Рейтинговая таблица организаций'!Q564&lt;1,"Отсутствуют комфортные условия",(IF('Рейтинговая таблица организаций'!Q564&lt;5,"Количество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5" s="49">
        <f>'Рейтинговая таблица организаций'!Q564</f>
        <v>0</v>
      </c>
      <c r="W575" s="49">
        <f>IF('Рейтинговая таблица организаций'!Q564&lt;1,0,(IF('Рейтинговая таблица организаций'!Q564&lt;4,20,100)))</f>
        <v>0</v>
      </c>
      <c r="X575" s="49" t="s">
        <v>268</v>
      </c>
      <c r="Y575" s="49">
        <f>'Рейтинговая таблица организаций'!T564</f>
        <v>0</v>
      </c>
      <c r="Z575" s="49">
        <f>'Рейтинговая таблица организаций'!U564</f>
        <v>0</v>
      </c>
      <c r="AA575" s="49" t="str">
        <f>IF('Рейтинговая таблица организаций'!Z564&lt;1,"Отсутствуют условия доступности для инвалидов",(IF('Рейтинговая таблица организаций'!Z564&lt;5,"Количество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5" s="63">
        <f>'Рейтинговая таблица организаций'!Z564</f>
        <v>0</v>
      </c>
      <c r="AC575" s="49">
        <f>IF('Рейтинговая таблица организаций'!Z564&lt;1,0,(IF('Рейтинговая таблица организаций'!Z564&lt;5,20,100)))</f>
        <v>0</v>
      </c>
      <c r="AD575" s="49" t="str">
        <f>IF('Рейтинговая таблица организаций'!AA564&lt;1,"Отсутствуют условия доступности, позволяющие инвалидам получать услуги наравне с другими",(IF('Рейтинговая таблица организаций'!AA564&lt;5,"Количество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5" s="49">
        <f>'Рейтинговая таблица организаций'!AA564</f>
        <v>0</v>
      </c>
      <c r="AF575" s="49">
        <f>IF('Рейтинговая таблица организаций'!AA564&lt;1,0,(IF('Рейтинговая таблица организаций'!AA564&lt;5,20,100)))</f>
        <v>0</v>
      </c>
      <c r="AG575" s="49" t="s">
        <v>269</v>
      </c>
      <c r="AH575" s="49">
        <f>'Рейтинговая таблица организаций'!AB564</f>
        <v>0</v>
      </c>
      <c r="AI575" s="49">
        <f>'Рейтинговая таблица организаций'!AC564</f>
        <v>0</v>
      </c>
      <c r="AJ575" s="49" t="s">
        <v>270</v>
      </c>
      <c r="AK575" s="49">
        <f>'Рейтинговая таблица организаций'!AH564</f>
        <v>0</v>
      </c>
      <c r="AL575" s="49">
        <f>'Рейтинговая таблица организаций'!AI564</f>
        <v>0</v>
      </c>
      <c r="AM575" s="49" t="s">
        <v>271</v>
      </c>
      <c r="AN575" s="49">
        <f>'Рейтинговая таблица организаций'!AJ564</f>
        <v>0</v>
      </c>
      <c r="AO575" s="49">
        <f>'Рейтинговая таблица организаций'!AK564</f>
        <v>0</v>
      </c>
      <c r="AP575" s="49" t="s">
        <v>272</v>
      </c>
      <c r="AQ575" s="49">
        <f>'Рейтинговая таблица организаций'!AL564</f>
        <v>0</v>
      </c>
      <c r="AR575" s="49">
        <f>'Рейтинговая таблица организаций'!AM564</f>
        <v>0</v>
      </c>
      <c r="AS575" s="49" t="s">
        <v>273</v>
      </c>
      <c r="AT575" s="49">
        <f>'Рейтинговая таблица организаций'!AR564</f>
        <v>0</v>
      </c>
      <c r="AU575" s="49">
        <f>'Рейтинговая таблица организаций'!AS564</f>
        <v>0</v>
      </c>
      <c r="AV575" s="49" t="s">
        <v>274</v>
      </c>
      <c r="AW575" s="49">
        <f>'Рейтинговая таблица организаций'!AT564</f>
        <v>0</v>
      </c>
      <c r="AX575" s="49">
        <f>'Рейтинговая таблица организаций'!AU564</f>
        <v>0</v>
      </c>
      <c r="AY575" s="49" t="s">
        <v>275</v>
      </c>
      <c r="AZ575" s="49">
        <f>'Рейтинговая таблица организаций'!AV564</f>
        <v>0</v>
      </c>
      <c r="BA575" s="49">
        <f>'Рейтинговая таблица организаций'!AW564</f>
        <v>0</v>
      </c>
    </row>
    <row r="576" spans="1:53" ht="15.75" x14ac:dyDescent="0.25">
      <c r="A576" s="110">
        <f>Лист1!A564</f>
        <v>0</v>
      </c>
      <c r="B576" s="46">
        <f>'для bus.gov.ru'!B565</f>
        <v>0</v>
      </c>
      <c r="C576" s="46">
        <f>'для bus.gov.ru'!C565</f>
        <v>0</v>
      </c>
      <c r="D576" s="46">
        <f>'для bus.gov.ru'!D565</f>
        <v>0</v>
      </c>
      <c r="E576" s="46">
        <f>'для bus.gov.ru'!E565</f>
        <v>0</v>
      </c>
      <c r="F576" s="47" t="s">
        <v>264</v>
      </c>
      <c r="G576" s="48">
        <f>'Рейтинговая таблица организаций'!D565</f>
        <v>0</v>
      </c>
      <c r="H576" s="48">
        <f>'Рейтинговая таблица организаций'!E565</f>
        <v>0</v>
      </c>
      <c r="I576" s="47" t="s">
        <v>265</v>
      </c>
      <c r="J576" s="48">
        <f>'Рейтинговая таблица организаций'!F565</f>
        <v>0</v>
      </c>
      <c r="K576" s="48">
        <f>'Рейтинговая таблица организаций'!G565</f>
        <v>0</v>
      </c>
      <c r="L576" s="49" t="str">
        <f>IF('Рейтинговая таблица организаций'!H565&lt;1,"Отсутствуют или не функционируют дистанционные способы взаимодействия",(IF('Рейтинговая таблица организаций'!H565&lt;4,"В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6" s="49">
        <f>'Рейтинговая таблица организаций'!H565</f>
        <v>0</v>
      </c>
      <c r="N576" s="49">
        <f>IF('Рейтинговая таблица организаций'!H565&lt;1,0,(IF('Рейтинговая таблица организаций'!H565&lt;4,30,100)))</f>
        <v>0</v>
      </c>
      <c r="O576" s="49" t="s">
        <v>266</v>
      </c>
      <c r="P576" s="49">
        <f>'Рейтинговая таблица организаций'!I565</f>
        <v>0</v>
      </c>
      <c r="Q576" s="49">
        <f>'Рейтинговая таблица организаций'!J565</f>
        <v>0</v>
      </c>
      <c r="R576" s="49" t="s">
        <v>267</v>
      </c>
      <c r="S576" s="49">
        <f>'Рейтинговая таблица организаций'!K565</f>
        <v>0</v>
      </c>
      <c r="T576" s="49">
        <f>'Рейтинговая таблица организаций'!L565</f>
        <v>0</v>
      </c>
      <c r="U576" s="49" t="str">
        <f>IF('Рейтинговая таблица организаций'!Q565&lt;1,"Отсутствуют комфортные условия",(IF('Рейтинговая таблица организаций'!Q565&lt;5,"Количество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6" s="49">
        <f>'Рейтинговая таблица организаций'!Q565</f>
        <v>0</v>
      </c>
      <c r="W576" s="49">
        <f>IF('Рейтинговая таблица организаций'!Q565&lt;1,0,(IF('Рейтинговая таблица организаций'!Q565&lt;4,20,100)))</f>
        <v>0</v>
      </c>
      <c r="X576" s="49" t="s">
        <v>268</v>
      </c>
      <c r="Y576" s="49">
        <f>'Рейтинговая таблица организаций'!T565</f>
        <v>0</v>
      </c>
      <c r="Z576" s="49">
        <f>'Рейтинговая таблица организаций'!U565</f>
        <v>0</v>
      </c>
      <c r="AA576" s="49" t="str">
        <f>IF('Рейтинговая таблица организаций'!Z565&lt;1,"Отсутствуют условия доступности для инвалидов",(IF('Рейтинговая таблица организаций'!Z565&lt;5,"Количество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6" s="63">
        <f>'Рейтинговая таблица организаций'!Z565</f>
        <v>0</v>
      </c>
      <c r="AC576" s="49">
        <f>IF('Рейтинговая таблица организаций'!Z565&lt;1,0,(IF('Рейтинговая таблица организаций'!Z565&lt;5,20,100)))</f>
        <v>0</v>
      </c>
      <c r="AD576" s="49" t="str">
        <f>IF('Рейтинговая таблица организаций'!AA565&lt;1,"Отсутствуют условия доступности, позволяющие инвалидам получать услуги наравне с другими",(IF('Рейтинговая таблица организаций'!AA565&lt;5,"Количество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6" s="49">
        <f>'Рейтинговая таблица организаций'!AA565</f>
        <v>0</v>
      </c>
      <c r="AF576" s="49">
        <f>IF('Рейтинговая таблица организаций'!AA565&lt;1,0,(IF('Рейтинговая таблица организаций'!AA565&lt;5,20,100)))</f>
        <v>0</v>
      </c>
      <c r="AG576" s="49" t="s">
        <v>269</v>
      </c>
      <c r="AH576" s="49">
        <f>'Рейтинговая таблица организаций'!AB565</f>
        <v>0</v>
      </c>
      <c r="AI576" s="49">
        <f>'Рейтинговая таблица организаций'!AC565</f>
        <v>0</v>
      </c>
      <c r="AJ576" s="49" t="s">
        <v>270</v>
      </c>
      <c r="AK576" s="49">
        <f>'Рейтинговая таблица организаций'!AH565</f>
        <v>0</v>
      </c>
      <c r="AL576" s="49">
        <f>'Рейтинговая таблица организаций'!AI565</f>
        <v>0</v>
      </c>
      <c r="AM576" s="49" t="s">
        <v>271</v>
      </c>
      <c r="AN576" s="49">
        <f>'Рейтинговая таблица организаций'!AJ565</f>
        <v>0</v>
      </c>
      <c r="AO576" s="49">
        <f>'Рейтинговая таблица организаций'!AK565</f>
        <v>0</v>
      </c>
      <c r="AP576" s="49" t="s">
        <v>272</v>
      </c>
      <c r="AQ576" s="49">
        <f>'Рейтинговая таблица организаций'!AL565</f>
        <v>0</v>
      </c>
      <c r="AR576" s="49">
        <f>'Рейтинговая таблица организаций'!AM565</f>
        <v>0</v>
      </c>
      <c r="AS576" s="49" t="s">
        <v>273</v>
      </c>
      <c r="AT576" s="49">
        <f>'Рейтинговая таблица организаций'!AR565</f>
        <v>0</v>
      </c>
      <c r="AU576" s="49">
        <f>'Рейтинговая таблица организаций'!AS565</f>
        <v>0</v>
      </c>
      <c r="AV576" s="49" t="s">
        <v>274</v>
      </c>
      <c r="AW576" s="49">
        <f>'Рейтинговая таблица организаций'!AT565</f>
        <v>0</v>
      </c>
      <c r="AX576" s="49">
        <f>'Рейтинговая таблица организаций'!AU565</f>
        <v>0</v>
      </c>
      <c r="AY576" s="49" t="s">
        <v>275</v>
      </c>
      <c r="AZ576" s="49">
        <f>'Рейтинговая таблица организаций'!AV565</f>
        <v>0</v>
      </c>
      <c r="BA576" s="49">
        <f>'Рейтинговая таблица организаций'!AW565</f>
        <v>0</v>
      </c>
    </row>
    <row r="577" spans="1:53" ht="15.75" x14ac:dyDescent="0.25">
      <c r="A577" s="110">
        <f>Лист1!A565</f>
        <v>0</v>
      </c>
      <c r="B577" s="46">
        <f>'для bus.gov.ru'!B566</f>
        <v>0</v>
      </c>
      <c r="C577" s="46">
        <f>'для bus.gov.ru'!C566</f>
        <v>0</v>
      </c>
      <c r="D577" s="46">
        <f>'для bus.gov.ru'!D566</f>
        <v>0</v>
      </c>
      <c r="E577" s="46">
        <f>'для bus.gov.ru'!E566</f>
        <v>0</v>
      </c>
      <c r="F577" s="47" t="s">
        <v>264</v>
      </c>
      <c r="G577" s="48">
        <f>'Рейтинговая таблица организаций'!D566</f>
        <v>0</v>
      </c>
      <c r="H577" s="48">
        <f>'Рейтинговая таблица организаций'!E566</f>
        <v>0</v>
      </c>
      <c r="I577" s="47" t="s">
        <v>265</v>
      </c>
      <c r="J577" s="48">
        <f>'Рейтинговая таблица организаций'!F566</f>
        <v>0</v>
      </c>
      <c r="K577" s="48">
        <f>'Рейтинговая таблица организаций'!G566</f>
        <v>0</v>
      </c>
      <c r="L577" s="49" t="str">
        <f>IF('Рейтинговая таблица организаций'!H566&lt;1,"Отсутствуют или не функционируют дистанционные способы взаимодействия",(IF('Рейтинговая таблица организаций'!H566&lt;4,"В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7" s="49">
        <f>'Рейтинговая таблица организаций'!H566</f>
        <v>0</v>
      </c>
      <c r="N577" s="49">
        <f>IF('Рейтинговая таблица организаций'!H566&lt;1,0,(IF('Рейтинговая таблица организаций'!H566&lt;4,30,100)))</f>
        <v>0</v>
      </c>
      <c r="O577" s="49" t="s">
        <v>266</v>
      </c>
      <c r="P577" s="49">
        <f>'Рейтинговая таблица организаций'!I566</f>
        <v>0</v>
      </c>
      <c r="Q577" s="49">
        <f>'Рейтинговая таблица организаций'!J566</f>
        <v>0</v>
      </c>
      <c r="R577" s="49" t="s">
        <v>267</v>
      </c>
      <c r="S577" s="49">
        <f>'Рейтинговая таблица организаций'!K566</f>
        <v>0</v>
      </c>
      <c r="T577" s="49">
        <f>'Рейтинговая таблица организаций'!L566</f>
        <v>0</v>
      </c>
      <c r="U577" s="49" t="str">
        <f>IF('Рейтинговая таблица организаций'!Q566&lt;1,"Отсутствуют комфортные условия",(IF('Рейтинговая таблица организаций'!Q566&lt;5,"Количество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7" s="49">
        <f>'Рейтинговая таблица организаций'!Q566</f>
        <v>0</v>
      </c>
      <c r="W577" s="49">
        <f>IF('Рейтинговая таблица организаций'!Q566&lt;1,0,(IF('Рейтинговая таблица организаций'!Q566&lt;4,20,100)))</f>
        <v>0</v>
      </c>
      <c r="X577" s="49" t="s">
        <v>268</v>
      </c>
      <c r="Y577" s="49">
        <f>'Рейтинговая таблица организаций'!T566</f>
        <v>0</v>
      </c>
      <c r="Z577" s="49">
        <f>'Рейтинговая таблица организаций'!U566</f>
        <v>0</v>
      </c>
      <c r="AA577" s="49" t="str">
        <f>IF('Рейтинговая таблица организаций'!Z566&lt;1,"Отсутствуют условия доступности для инвалидов",(IF('Рейтинговая таблица организаций'!Z566&lt;5,"Количество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7" s="63">
        <f>'Рейтинговая таблица организаций'!Z566</f>
        <v>0</v>
      </c>
      <c r="AC577" s="49">
        <f>IF('Рейтинговая таблица организаций'!Z566&lt;1,0,(IF('Рейтинговая таблица организаций'!Z566&lt;5,20,100)))</f>
        <v>0</v>
      </c>
      <c r="AD577" s="49" t="str">
        <f>IF('Рейтинговая таблица организаций'!AA566&lt;1,"Отсутствуют условия доступности, позволяющие инвалидам получать услуги наравне с другими",(IF('Рейтинговая таблица организаций'!AA566&lt;5,"Количество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7" s="49">
        <f>'Рейтинговая таблица организаций'!AA566</f>
        <v>0</v>
      </c>
      <c r="AF577" s="49">
        <f>IF('Рейтинговая таблица организаций'!AA566&lt;1,0,(IF('Рейтинговая таблица организаций'!AA566&lt;5,20,100)))</f>
        <v>0</v>
      </c>
      <c r="AG577" s="49" t="s">
        <v>269</v>
      </c>
      <c r="AH577" s="49">
        <f>'Рейтинговая таблица организаций'!AB566</f>
        <v>0</v>
      </c>
      <c r="AI577" s="49">
        <f>'Рейтинговая таблица организаций'!AC566</f>
        <v>0</v>
      </c>
      <c r="AJ577" s="49" t="s">
        <v>270</v>
      </c>
      <c r="AK577" s="49">
        <f>'Рейтинговая таблица организаций'!AH566</f>
        <v>0</v>
      </c>
      <c r="AL577" s="49">
        <f>'Рейтинговая таблица организаций'!AI566</f>
        <v>0</v>
      </c>
      <c r="AM577" s="49" t="s">
        <v>271</v>
      </c>
      <c r="AN577" s="49">
        <f>'Рейтинговая таблица организаций'!AJ566</f>
        <v>0</v>
      </c>
      <c r="AO577" s="49">
        <f>'Рейтинговая таблица организаций'!AK566</f>
        <v>0</v>
      </c>
      <c r="AP577" s="49" t="s">
        <v>272</v>
      </c>
      <c r="AQ577" s="49">
        <f>'Рейтинговая таблица организаций'!AL566</f>
        <v>0</v>
      </c>
      <c r="AR577" s="49">
        <f>'Рейтинговая таблица организаций'!AM566</f>
        <v>0</v>
      </c>
      <c r="AS577" s="49" t="s">
        <v>273</v>
      </c>
      <c r="AT577" s="49">
        <f>'Рейтинговая таблица организаций'!AR566</f>
        <v>0</v>
      </c>
      <c r="AU577" s="49">
        <f>'Рейтинговая таблица организаций'!AS566</f>
        <v>0</v>
      </c>
      <c r="AV577" s="49" t="s">
        <v>274</v>
      </c>
      <c r="AW577" s="49">
        <f>'Рейтинговая таблица организаций'!AT566</f>
        <v>0</v>
      </c>
      <c r="AX577" s="49">
        <f>'Рейтинговая таблица организаций'!AU566</f>
        <v>0</v>
      </c>
      <c r="AY577" s="49" t="s">
        <v>275</v>
      </c>
      <c r="AZ577" s="49">
        <f>'Рейтинговая таблица организаций'!AV566</f>
        <v>0</v>
      </c>
      <c r="BA577" s="49">
        <f>'Рейтинговая таблица организаций'!AW566</f>
        <v>0</v>
      </c>
    </row>
    <row r="578" spans="1:53" ht="15.75" x14ac:dyDescent="0.25">
      <c r="A578" s="110">
        <f>Лист1!A566</f>
        <v>0</v>
      </c>
      <c r="B578" s="46">
        <f>'для bus.gov.ru'!B567</f>
        <v>0</v>
      </c>
      <c r="C578" s="46">
        <f>'для bus.gov.ru'!C567</f>
        <v>0</v>
      </c>
      <c r="D578" s="46">
        <f>'для bus.gov.ru'!D567</f>
        <v>0</v>
      </c>
      <c r="E578" s="46">
        <f>'для bus.gov.ru'!E567</f>
        <v>0</v>
      </c>
      <c r="F578" s="47" t="s">
        <v>264</v>
      </c>
      <c r="G578" s="48">
        <f>'Рейтинговая таблица организаций'!D567</f>
        <v>0</v>
      </c>
      <c r="H578" s="48">
        <f>'Рейтинговая таблица организаций'!E567</f>
        <v>0</v>
      </c>
      <c r="I578" s="47" t="s">
        <v>265</v>
      </c>
      <c r="J578" s="48">
        <f>'Рейтинговая таблица организаций'!F567</f>
        <v>0</v>
      </c>
      <c r="K578" s="48">
        <f>'Рейтинговая таблица организаций'!G567</f>
        <v>0</v>
      </c>
      <c r="L578" s="49" t="str">
        <f>IF('Рейтинговая таблица организаций'!H567&lt;1,"Отсутствуют или не функционируют дистанционные способы взаимодействия",(IF('Рейтинговая таблица организаций'!H567&lt;4,"В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8" s="49">
        <f>'Рейтинговая таблица организаций'!H567</f>
        <v>0</v>
      </c>
      <c r="N578" s="49">
        <f>IF('Рейтинговая таблица организаций'!H567&lt;1,0,(IF('Рейтинговая таблица организаций'!H567&lt;4,30,100)))</f>
        <v>0</v>
      </c>
      <c r="O578" s="49" t="s">
        <v>266</v>
      </c>
      <c r="P578" s="49">
        <f>'Рейтинговая таблица организаций'!I567</f>
        <v>0</v>
      </c>
      <c r="Q578" s="49">
        <f>'Рейтинговая таблица организаций'!J567</f>
        <v>0</v>
      </c>
      <c r="R578" s="49" t="s">
        <v>267</v>
      </c>
      <c r="S578" s="49">
        <f>'Рейтинговая таблица организаций'!K567</f>
        <v>0</v>
      </c>
      <c r="T578" s="49">
        <f>'Рейтинговая таблица организаций'!L567</f>
        <v>0</v>
      </c>
      <c r="U578" s="49" t="str">
        <f>IF('Рейтинговая таблица организаций'!Q567&lt;1,"Отсутствуют комфортные условия",(IF('Рейтинговая таблица организаций'!Q567&lt;5,"Количество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8" s="49">
        <f>'Рейтинговая таблица организаций'!Q567</f>
        <v>0</v>
      </c>
      <c r="W578" s="49">
        <f>IF('Рейтинговая таблица организаций'!Q567&lt;1,0,(IF('Рейтинговая таблица организаций'!Q567&lt;4,20,100)))</f>
        <v>0</v>
      </c>
      <c r="X578" s="49" t="s">
        <v>268</v>
      </c>
      <c r="Y578" s="49">
        <f>'Рейтинговая таблица организаций'!T567</f>
        <v>0</v>
      </c>
      <c r="Z578" s="49">
        <f>'Рейтинговая таблица организаций'!U567</f>
        <v>0</v>
      </c>
      <c r="AA578" s="49" t="str">
        <f>IF('Рейтинговая таблица организаций'!Z567&lt;1,"Отсутствуют условия доступности для инвалидов",(IF('Рейтинговая таблица организаций'!Z567&lt;5,"Количество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8" s="63">
        <f>'Рейтинговая таблица организаций'!Z567</f>
        <v>0</v>
      </c>
      <c r="AC578" s="49">
        <f>IF('Рейтинговая таблица организаций'!Z567&lt;1,0,(IF('Рейтинговая таблица организаций'!Z567&lt;5,20,100)))</f>
        <v>0</v>
      </c>
      <c r="AD578" s="49" t="str">
        <f>IF('Рейтинговая таблица организаций'!AA567&lt;1,"Отсутствуют условия доступности, позволяющие инвалидам получать услуги наравне с другими",(IF('Рейтинговая таблица организаций'!AA567&lt;5,"Количество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8" s="49">
        <f>'Рейтинговая таблица организаций'!AA567</f>
        <v>0</v>
      </c>
      <c r="AF578" s="49">
        <f>IF('Рейтинговая таблица организаций'!AA567&lt;1,0,(IF('Рейтинговая таблица организаций'!AA567&lt;5,20,100)))</f>
        <v>0</v>
      </c>
      <c r="AG578" s="49" t="s">
        <v>269</v>
      </c>
      <c r="AH578" s="49">
        <f>'Рейтинговая таблица организаций'!AB567</f>
        <v>0</v>
      </c>
      <c r="AI578" s="49">
        <f>'Рейтинговая таблица организаций'!AC567</f>
        <v>0</v>
      </c>
      <c r="AJ578" s="49" t="s">
        <v>270</v>
      </c>
      <c r="AK578" s="49">
        <f>'Рейтинговая таблица организаций'!AH567</f>
        <v>0</v>
      </c>
      <c r="AL578" s="49">
        <f>'Рейтинговая таблица организаций'!AI567</f>
        <v>0</v>
      </c>
      <c r="AM578" s="49" t="s">
        <v>271</v>
      </c>
      <c r="AN578" s="49">
        <f>'Рейтинговая таблица организаций'!AJ567</f>
        <v>0</v>
      </c>
      <c r="AO578" s="49">
        <f>'Рейтинговая таблица организаций'!AK567</f>
        <v>0</v>
      </c>
      <c r="AP578" s="49" t="s">
        <v>272</v>
      </c>
      <c r="AQ578" s="49">
        <f>'Рейтинговая таблица организаций'!AL567</f>
        <v>0</v>
      </c>
      <c r="AR578" s="49">
        <f>'Рейтинговая таблица организаций'!AM567</f>
        <v>0</v>
      </c>
      <c r="AS578" s="49" t="s">
        <v>273</v>
      </c>
      <c r="AT578" s="49">
        <f>'Рейтинговая таблица организаций'!AR567</f>
        <v>0</v>
      </c>
      <c r="AU578" s="49">
        <f>'Рейтинговая таблица организаций'!AS567</f>
        <v>0</v>
      </c>
      <c r="AV578" s="49" t="s">
        <v>274</v>
      </c>
      <c r="AW578" s="49">
        <f>'Рейтинговая таблица организаций'!AT567</f>
        <v>0</v>
      </c>
      <c r="AX578" s="49">
        <f>'Рейтинговая таблица организаций'!AU567</f>
        <v>0</v>
      </c>
      <c r="AY578" s="49" t="s">
        <v>275</v>
      </c>
      <c r="AZ578" s="49">
        <f>'Рейтинговая таблица организаций'!AV567</f>
        <v>0</v>
      </c>
      <c r="BA578" s="49">
        <f>'Рейтинговая таблица организаций'!AW567</f>
        <v>0</v>
      </c>
    </row>
    <row r="579" spans="1:53" ht="15.75" x14ac:dyDescent="0.25">
      <c r="A579" s="110">
        <f>Лист1!A567</f>
        <v>0</v>
      </c>
      <c r="B579" s="46">
        <f>'для bus.gov.ru'!B568</f>
        <v>0</v>
      </c>
      <c r="C579" s="46">
        <f>'для bus.gov.ru'!C568</f>
        <v>0</v>
      </c>
      <c r="D579" s="46">
        <f>'для bus.gov.ru'!D568</f>
        <v>0</v>
      </c>
      <c r="E579" s="46">
        <f>'для bus.gov.ru'!E568</f>
        <v>0</v>
      </c>
      <c r="F579" s="47" t="s">
        <v>264</v>
      </c>
      <c r="G579" s="48">
        <f>'Рейтинговая таблица организаций'!D568</f>
        <v>0</v>
      </c>
      <c r="H579" s="48">
        <f>'Рейтинговая таблица организаций'!E568</f>
        <v>0</v>
      </c>
      <c r="I579" s="47" t="s">
        <v>265</v>
      </c>
      <c r="J579" s="48">
        <f>'Рейтинговая таблица организаций'!F568</f>
        <v>0</v>
      </c>
      <c r="K579" s="48">
        <f>'Рейтинговая таблица организаций'!G568</f>
        <v>0</v>
      </c>
      <c r="L579" s="49" t="str">
        <f>IF('Рейтинговая таблица организаций'!H568&lt;1,"Отсутствуют или не функционируют дистанционные способы взаимодействия",(IF('Рейтинговая таблица организаций'!H568&lt;4,"В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79" s="49">
        <f>'Рейтинговая таблица организаций'!H568</f>
        <v>0</v>
      </c>
      <c r="N579" s="49">
        <f>IF('Рейтинговая таблица организаций'!H568&lt;1,0,(IF('Рейтинговая таблица организаций'!H568&lt;4,30,100)))</f>
        <v>0</v>
      </c>
      <c r="O579" s="49" t="s">
        <v>266</v>
      </c>
      <c r="P579" s="49">
        <f>'Рейтинговая таблица организаций'!I568</f>
        <v>0</v>
      </c>
      <c r="Q579" s="49">
        <f>'Рейтинговая таблица организаций'!J568</f>
        <v>0</v>
      </c>
      <c r="R579" s="49" t="s">
        <v>267</v>
      </c>
      <c r="S579" s="49">
        <f>'Рейтинговая таблица организаций'!K568</f>
        <v>0</v>
      </c>
      <c r="T579" s="49">
        <f>'Рейтинговая таблица организаций'!L568</f>
        <v>0</v>
      </c>
      <c r="U579" s="49" t="str">
        <f>IF('Рейтинговая таблица организаций'!Q568&lt;1,"Отсутствуют комфортные условия",(IF('Рейтинговая таблица организаций'!Q568&lt;5,"Количество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79" s="49">
        <f>'Рейтинговая таблица организаций'!Q568</f>
        <v>0</v>
      </c>
      <c r="W579" s="49">
        <f>IF('Рейтинговая таблица организаций'!Q568&lt;1,0,(IF('Рейтинговая таблица организаций'!Q568&lt;4,20,100)))</f>
        <v>0</v>
      </c>
      <c r="X579" s="49" t="s">
        <v>268</v>
      </c>
      <c r="Y579" s="49">
        <f>'Рейтинговая таблица организаций'!T568</f>
        <v>0</v>
      </c>
      <c r="Z579" s="49">
        <f>'Рейтинговая таблица организаций'!U568</f>
        <v>0</v>
      </c>
      <c r="AA579" s="49" t="str">
        <f>IF('Рейтинговая таблица организаций'!Z568&lt;1,"Отсутствуют условия доступности для инвалидов",(IF('Рейтинговая таблица организаций'!Z568&lt;5,"Количество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79" s="63">
        <f>'Рейтинговая таблица организаций'!Z568</f>
        <v>0</v>
      </c>
      <c r="AC579" s="49">
        <f>IF('Рейтинговая таблица организаций'!Z568&lt;1,0,(IF('Рейтинговая таблица организаций'!Z568&lt;5,20,100)))</f>
        <v>0</v>
      </c>
      <c r="AD579" s="49" t="str">
        <f>IF('Рейтинговая таблица организаций'!AA568&lt;1,"Отсутствуют условия доступности, позволяющие инвалидам получать услуги наравне с другими",(IF('Рейтинговая таблица организаций'!AA568&lt;5,"Количество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79" s="49">
        <f>'Рейтинговая таблица организаций'!AA568</f>
        <v>0</v>
      </c>
      <c r="AF579" s="49">
        <f>IF('Рейтинговая таблица организаций'!AA568&lt;1,0,(IF('Рейтинговая таблица организаций'!AA568&lt;5,20,100)))</f>
        <v>0</v>
      </c>
      <c r="AG579" s="49" t="s">
        <v>269</v>
      </c>
      <c r="AH579" s="49">
        <f>'Рейтинговая таблица организаций'!AB568</f>
        <v>0</v>
      </c>
      <c r="AI579" s="49">
        <f>'Рейтинговая таблица организаций'!AC568</f>
        <v>0</v>
      </c>
      <c r="AJ579" s="49" t="s">
        <v>270</v>
      </c>
      <c r="AK579" s="49">
        <f>'Рейтинговая таблица организаций'!AH568</f>
        <v>0</v>
      </c>
      <c r="AL579" s="49">
        <f>'Рейтинговая таблица организаций'!AI568</f>
        <v>0</v>
      </c>
      <c r="AM579" s="49" t="s">
        <v>271</v>
      </c>
      <c r="AN579" s="49">
        <f>'Рейтинговая таблица организаций'!AJ568</f>
        <v>0</v>
      </c>
      <c r="AO579" s="49">
        <f>'Рейтинговая таблица организаций'!AK568</f>
        <v>0</v>
      </c>
      <c r="AP579" s="49" t="s">
        <v>272</v>
      </c>
      <c r="AQ579" s="49">
        <f>'Рейтинговая таблица организаций'!AL568</f>
        <v>0</v>
      </c>
      <c r="AR579" s="49">
        <f>'Рейтинговая таблица организаций'!AM568</f>
        <v>0</v>
      </c>
      <c r="AS579" s="49" t="s">
        <v>273</v>
      </c>
      <c r="AT579" s="49">
        <f>'Рейтинговая таблица организаций'!AR568</f>
        <v>0</v>
      </c>
      <c r="AU579" s="49">
        <f>'Рейтинговая таблица организаций'!AS568</f>
        <v>0</v>
      </c>
      <c r="AV579" s="49" t="s">
        <v>274</v>
      </c>
      <c r="AW579" s="49">
        <f>'Рейтинговая таблица организаций'!AT568</f>
        <v>0</v>
      </c>
      <c r="AX579" s="49">
        <f>'Рейтинговая таблица организаций'!AU568</f>
        <v>0</v>
      </c>
      <c r="AY579" s="49" t="s">
        <v>275</v>
      </c>
      <c r="AZ579" s="49">
        <f>'Рейтинговая таблица организаций'!AV568</f>
        <v>0</v>
      </c>
      <c r="BA579" s="49">
        <f>'Рейтинговая таблица организаций'!AW568</f>
        <v>0</v>
      </c>
    </row>
    <row r="580" spans="1:53" ht="15.75" x14ac:dyDescent="0.25">
      <c r="A580" s="110">
        <f>Лист1!A568</f>
        <v>0</v>
      </c>
      <c r="B580" s="46">
        <f>'для bus.gov.ru'!B569</f>
        <v>0</v>
      </c>
      <c r="C580" s="46">
        <f>'для bus.gov.ru'!C569</f>
        <v>0</v>
      </c>
      <c r="D580" s="46">
        <f>'для bus.gov.ru'!D569</f>
        <v>0</v>
      </c>
      <c r="E580" s="46">
        <f>'для bus.gov.ru'!E569</f>
        <v>0</v>
      </c>
      <c r="F580" s="47" t="s">
        <v>264</v>
      </c>
      <c r="G580" s="48">
        <f>'Рейтинговая таблица организаций'!D569</f>
        <v>0</v>
      </c>
      <c r="H580" s="48">
        <f>'Рейтинговая таблица организаций'!E569</f>
        <v>0</v>
      </c>
      <c r="I580" s="47" t="s">
        <v>265</v>
      </c>
      <c r="J580" s="48">
        <f>'Рейтинговая таблица организаций'!F569</f>
        <v>0</v>
      </c>
      <c r="K580" s="48">
        <f>'Рейтинговая таблица организаций'!G569</f>
        <v>0</v>
      </c>
      <c r="L580" s="49" t="str">
        <f>IF('Рейтинговая таблица организаций'!H569&lt;1,"Отсутствуют или не функционируют дистанционные способы взаимодействия",(IF('Рейтинговая таблица организаций'!H569&lt;4,"В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0" s="49">
        <f>'Рейтинговая таблица организаций'!H569</f>
        <v>0</v>
      </c>
      <c r="N580" s="49">
        <f>IF('Рейтинговая таблица организаций'!H569&lt;1,0,(IF('Рейтинговая таблица организаций'!H569&lt;4,30,100)))</f>
        <v>0</v>
      </c>
      <c r="O580" s="49" t="s">
        <v>266</v>
      </c>
      <c r="P580" s="49">
        <f>'Рейтинговая таблица организаций'!I569</f>
        <v>0</v>
      </c>
      <c r="Q580" s="49">
        <f>'Рейтинговая таблица организаций'!J569</f>
        <v>0</v>
      </c>
      <c r="R580" s="49" t="s">
        <v>267</v>
      </c>
      <c r="S580" s="49">
        <f>'Рейтинговая таблица организаций'!K569</f>
        <v>0</v>
      </c>
      <c r="T580" s="49">
        <f>'Рейтинговая таблица организаций'!L569</f>
        <v>0</v>
      </c>
      <c r="U580" s="49" t="str">
        <f>IF('Рейтинговая таблица организаций'!Q569&lt;1,"Отсутствуют комфортные условия",(IF('Рейтинговая таблица организаций'!Q569&lt;5,"Количество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0" s="49">
        <f>'Рейтинговая таблица организаций'!Q569</f>
        <v>0</v>
      </c>
      <c r="W580" s="49">
        <f>IF('Рейтинговая таблица организаций'!Q569&lt;1,0,(IF('Рейтинговая таблица организаций'!Q569&lt;4,20,100)))</f>
        <v>0</v>
      </c>
      <c r="X580" s="49" t="s">
        <v>268</v>
      </c>
      <c r="Y580" s="49">
        <f>'Рейтинговая таблица организаций'!T569</f>
        <v>0</v>
      </c>
      <c r="Z580" s="49">
        <f>'Рейтинговая таблица организаций'!U569</f>
        <v>0</v>
      </c>
      <c r="AA580" s="49" t="str">
        <f>IF('Рейтинговая таблица организаций'!Z569&lt;1,"Отсутствуют условия доступности для инвалидов",(IF('Рейтинговая таблица организаций'!Z569&lt;5,"Количество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0" s="63">
        <f>'Рейтинговая таблица организаций'!Z569</f>
        <v>0</v>
      </c>
      <c r="AC580" s="49">
        <f>IF('Рейтинговая таблица организаций'!Z569&lt;1,0,(IF('Рейтинговая таблица организаций'!Z569&lt;5,20,100)))</f>
        <v>0</v>
      </c>
      <c r="AD580" s="49" t="str">
        <f>IF('Рейтинговая таблица организаций'!AA569&lt;1,"Отсутствуют условия доступности, позволяющие инвалидам получать услуги наравне с другими",(IF('Рейтинговая таблица организаций'!AA569&lt;5,"Количество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0" s="49">
        <f>'Рейтинговая таблица организаций'!AA569</f>
        <v>0</v>
      </c>
      <c r="AF580" s="49">
        <f>IF('Рейтинговая таблица организаций'!AA569&lt;1,0,(IF('Рейтинговая таблица организаций'!AA569&lt;5,20,100)))</f>
        <v>0</v>
      </c>
      <c r="AG580" s="49" t="s">
        <v>269</v>
      </c>
      <c r="AH580" s="49">
        <f>'Рейтинговая таблица организаций'!AB569</f>
        <v>0</v>
      </c>
      <c r="AI580" s="49">
        <f>'Рейтинговая таблица организаций'!AC569</f>
        <v>0</v>
      </c>
      <c r="AJ580" s="49" t="s">
        <v>270</v>
      </c>
      <c r="AK580" s="49">
        <f>'Рейтинговая таблица организаций'!AH569</f>
        <v>0</v>
      </c>
      <c r="AL580" s="49">
        <f>'Рейтинговая таблица организаций'!AI569</f>
        <v>0</v>
      </c>
      <c r="AM580" s="49" t="s">
        <v>271</v>
      </c>
      <c r="AN580" s="49">
        <f>'Рейтинговая таблица организаций'!AJ569</f>
        <v>0</v>
      </c>
      <c r="AO580" s="49">
        <f>'Рейтинговая таблица организаций'!AK569</f>
        <v>0</v>
      </c>
      <c r="AP580" s="49" t="s">
        <v>272</v>
      </c>
      <c r="AQ580" s="49">
        <f>'Рейтинговая таблица организаций'!AL569</f>
        <v>0</v>
      </c>
      <c r="AR580" s="49">
        <f>'Рейтинговая таблица организаций'!AM569</f>
        <v>0</v>
      </c>
      <c r="AS580" s="49" t="s">
        <v>273</v>
      </c>
      <c r="AT580" s="49">
        <f>'Рейтинговая таблица организаций'!AR569</f>
        <v>0</v>
      </c>
      <c r="AU580" s="49">
        <f>'Рейтинговая таблица организаций'!AS569</f>
        <v>0</v>
      </c>
      <c r="AV580" s="49" t="s">
        <v>274</v>
      </c>
      <c r="AW580" s="49">
        <f>'Рейтинговая таблица организаций'!AT569</f>
        <v>0</v>
      </c>
      <c r="AX580" s="49">
        <f>'Рейтинговая таблица организаций'!AU569</f>
        <v>0</v>
      </c>
      <c r="AY580" s="49" t="s">
        <v>275</v>
      </c>
      <c r="AZ580" s="49">
        <f>'Рейтинговая таблица организаций'!AV569</f>
        <v>0</v>
      </c>
      <c r="BA580" s="49">
        <f>'Рейтинговая таблица организаций'!AW569</f>
        <v>0</v>
      </c>
    </row>
    <row r="581" spans="1:53" ht="15.75" x14ac:dyDescent="0.25">
      <c r="A581" s="110">
        <f>Лист1!A569</f>
        <v>0</v>
      </c>
      <c r="B581" s="46">
        <f>'для bus.gov.ru'!B570</f>
        <v>0</v>
      </c>
      <c r="C581" s="46">
        <f>'для bus.gov.ru'!C570</f>
        <v>0</v>
      </c>
      <c r="D581" s="46">
        <f>'для bus.gov.ru'!D570</f>
        <v>0</v>
      </c>
      <c r="E581" s="46">
        <f>'для bus.gov.ru'!E570</f>
        <v>0</v>
      </c>
      <c r="F581" s="47" t="s">
        <v>264</v>
      </c>
      <c r="G581" s="48">
        <f>'Рейтинговая таблица организаций'!D570</f>
        <v>0</v>
      </c>
      <c r="H581" s="48">
        <f>'Рейтинговая таблица организаций'!E570</f>
        <v>0</v>
      </c>
      <c r="I581" s="47" t="s">
        <v>265</v>
      </c>
      <c r="J581" s="48">
        <f>'Рейтинговая таблица организаций'!F570</f>
        <v>0</v>
      </c>
      <c r="K581" s="48">
        <f>'Рейтинговая таблица организаций'!G570</f>
        <v>0</v>
      </c>
      <c r="L581" s="49" t="str">
        <f>IF('Рейтинговая таблица организаций'!H570&lt;1,"Отсутствуют или не функционируют дистанционные способы взаимодействия",(IF('Рейтинговая таблица организаций'!H570&lt;4,"В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1" s="49">
        <f>'Рейтинговая таблица организаций'!H570</f>
        <v>0</v>
      </c>
      <c r="N581" s="49">
        <f>IF('Рейтинговая таблица организаций'!H570&lt;1,0,(IF('Рейтинговая таблица организаций'!H570&lt;4,30,100)))</f>
        <v>0</v>
      </c>
      <c r="O581" s="49" t="s">
        <v>266</v>
      </c>
      <c r="P581" s="49">
        <f>'Рейтинговая таблица организаций'!I570</f>
        <v>0</v>
      </c>
      <c r="Q581" s="49">
        <f>'Рейтинговая таблица организаций'!J570</f>
        <v>0</v>
      </c>
      <c r="R581" s="49" t="s">
        <v>267</v>
      </c>
      <c r="S581" s="49">
        <f>'Рейтинговая таблица организаций'!K570</f>
        <v>0</v>
      </c>
      <c r="T581" s="49">
        <f>'Рейтинговая таблица организаций'!L570</f>
        <v>0</v>
      </c>
      <c r="U581" s="49" t="str">
        <f>IF('Рейтинговая таблица организаций'!Q570&lt;1,"Отсутствуют комфортные условия",(IF('Рейтинговая таблица организаций'!Q570&lt;5,"Количество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1" s="49">
        <f>'Рейтинговая таблица организаций'!Q570</f>
        <v>0</v>
      </c>
      <c r="W581" s="49">
        <f>IF('Рейтинговая таблица организаций'!Q570&lt;1,0,(IF('Рейтинговая таблица организаций'!Q570&lt;4,20,100)))</f>
        <v>0</v>
      </c>
      <c r="X581" s="49" t="s">
        <v>268</v>
      </c>
      <c r="Y581" s="49">
        <f>'Рейтинговая таблица организаций'!T570</f>
        <v>0</v>
      </c>
      <c r="Z581" s="49">
        <f>'Рейтинговая таблица организаций'!U570</f>
        <v>0</v>
      </c>
      <c r="AA581" s="49" t="str">
        <f>IF('Рейтинговая таблица организаций'!Z570&lt;1,"Отсутствуют условия доступности для инвалидов",(IF('Рейтинговая таблица организаций'!Z570&lt;5,"Количество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1" s="63">
        <f>'Рейтинговая таблица организаций'!Z570</f>
        <v>0</v>
      </c>
      <c r="AC581" s="49">
        <f>IF('Рейтинговая таблица организаций'!Z570&lt;1,0,(IF('Рейтинговая таблица организаций'!Z570&lt;5,20,100)))</f>
        <v>0</v>
      </c>
      <c r="AD581" s="49" t="str">
        <f>IF('Рейтинговая таблица организаций'!AA570&lt;1,"Отсутствуют условия доступности, позволяющие инвалидам получать услуги наравне с другими",(IF('Рейтинговая таблица организаций'!AA570&lt;5,"Количество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1" s="49">
        <f>'Рейтинговая таблица организаций'!AA570</f>
        <v>0</v>
      </c>
      <c r="AF581" s="49">
        <f>IF('Рейтинговая таблица организаций'!AA570&lt;1,0,(IF('Рейтинговая таблица организаций'!AA570&lt;5,20,100)))</f>
        <v>0</v>
      </c>
      <c r="AG581" s="49" t="s">
        <v>269</v>
      </c>
      <c r="AH581" s="49">
        <f>'Рейтинговая таблица организаций'!AB570</f>
        <v>0</v>
      </c>
      <c r="AI581" s="49">
        <f>'Рейтинговая таблица организаций'!AC570</f>
        <v>0</v>
      </c>
      <c r="AJ581" s="49" t="s">
        <v>270</v>
      </c>
      <c r="AK581" s="49">
        <f>'Рейтинговая таблица организаций'!AH570</f>
        <v>0</v>
      </c>
      <c r="AL581" s="49">
        <f>'Рейтинговая таблица организаций'!AI570</f>
        <v>0</v>
      </c>
      <c r="AM581" s="49" t="s">
        <v>271</v>
      </c>
      <c r="AN581" s="49">
        <f>'Рейтинговая таблица организаций'!AJ570</f>
        <v>0</v>
      </c>
      <c r="AO581" s="49">
        <f>'Рейтинговая таблица организаций'!AK570</f>
        <v>0</v>
      </c>
      <c r="AP581" s="49" t="s">
        <v>272</v>
      </c>
      <c r="AQ581" s="49">
        <f>'Рейтинговая таблица организаций'!AL570</f>
        <v>0</v>
      </c>
      <c r="AR581" s="49">
        <f>'Рейтинговая таблица организаций'!AM570</f>
        <v>0</v>
      </c>
      <c r="AS581" s="49" t="s">
        <v>273</v>
      </c>
      <c r="AT581" s="49">
        <f>'Рейтинговая таблица организаций'!AR570</f>
        <v>0</v>
      </c>
      <c r="AU581" s="49">
        <f>'Рейтинговая таблица организаций'!AS570</f>
        <v>0</v>
      </c>
      <c r="AV581" s="49" t="s">
        <v>274</v>
      </c>
      <c r="AW581" s="49">
        <f>'Рейтинговая таблица организаций'!AT570</f>
        <v>0</v>
      </c>
      <c r="AX581" s="49">
        <f>'Рейтинговая таблица организаций'!AU570</f>
        <v>0</v>
      </c>
      <c r="AY581" s="49" t="s">
        <v>275</v>
      </c>
      <c r="AZ581" s="49">
        <f>'Рейтинговая таблица организаций'!AV570</f>
        <v>0</v>
      </c>
      <c r="BA581" s="49">
        <f>'Рейтинговая таблица организаций'!AW570</f>
        <v>0</v>
      </c>
    </row>
    <row r="582" spans="1:53" ht="15.75" x14ac:dyDescent="0.25">
      <c r="A582" s="110">
        <f>Лист1!A570</f>
        <v>0</v>
      </c>
      <c r="B582" s="46">
        <f>'для bus.gov.ru'!B571</f>
        <v>0</v>
      </c>
      <c r="C582" s="46">
        <f>'для bus.gov.ru'!C571</f>
        <v>0</v>
      </c>
      <c r="D582" s="46">
        <f>'для bus.gov.ru'!D571</f>
        <v>0</v>
      </c>
      <c r="E582" s="46">
        <f>'для bus.gov.ru'!E571</f>
        <v>0</v>
      </c>
      <c r="F582" s="47" t="s">
        <v>264</v>
      </c>
      <c r="G582" s="48">
        <f>'Рейтинговая таблица организаций'!D571</f>
        <v>0</v>
      </c>
      <c r="H582" s="48">
        <f>'Рейтинговая таблица организаций'!E571</f>
        <v>0</v>
      </c>
      <c r="I582" s="47" t="s">
        <v>265</v>
      </c>
      <c r="J582" s="48">
        <f>'Рейтинговая таблица организаций'!F571</f>
        <v>0</v>
      </c>
      <c r="K582" s="48">
        <f>'Рейтинговая таблица организаций'!G571</f>
        <v>0</v>
      </c>
      <c r="L582" s="49" t="str">
        <f>IF('Рейтинговая таблица организаций'!H571&lt;1,"Отсутствуют или не функционируют дистанционные способы взаимодействия",(IF('Рейтинговая таблица организаций'!H571&lt;4,"В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2" s="49">
        <f>'Рейтинговая таблица организаций'!H571</f>
        <v>0</v>
      </c>
      <c r="N582" s="49">
        <f>IF('Рейтинговая таблица организаций'!H571&lt;1,0,(IF('Рейтинговая таблица организаций'!H571&lt;4,30,100)))</f>
        <v>0</v>
      </c>
      <c r="O582" s="49" t="s">
        <v>266</v>
      </c>
      <c r="P582" s="49">
        <f>'Рейтинговая таблица организаций'!I571</f>
        <v>0</v>
      </c>
      <c r="Q582" s="49">
        <f>'Рейтинговая таблица организаций'!J571</f>
        <v>0</v>
      </c>
      <c r="R582" s="49" t="s">
        <v>267</v>
      </c>
      <c r="S582" s="49">
        <f>'Рейтинговая таблица организаций'!K571</f>
        <v>0</v>
      </c>
      <c r="T582" s="49">
        <f>'Рейтинговая таблица организаций'!L571</f>
        <v>0</v>
      </c>
      <c r="U582" s="49" t="str">
        <f>IF('Рейтинговая таблица организаций'!Q571&lt;1,"Отсутствуют комфортные условия",(IF('Рейтинговая таблица организаций'!Q571&lt;5,"Количество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2" s="49">
        <f>'Рейтинговая таблица организаций'!Q571</f>
        <v>0</v>
      </c>
      <c r="W582" s="49">
        <f>IF('Рейтинговая таблица организаций'!Q571&lt;1,0,(IF('Рейтинговая таблица организаций'!Q571&lt;4,20,100)))</f>
        <v>0</v>
      </c>
      <c r="X582" s="49" t="s">
        <v>268</v>
      </c>
      <c r="Y582" s="49">
        <f>'Рейтинговая таблица организаций'!T571</f>
        <v>0</v>
      </c>
      <c r="Z582" s="49">
        <f>'Рейтинговая таблица организаций'!U571</f>
        <v>0</v>
      </c>
      <c r="AA582" s="49" t="str">
        <f>IF('Рейтинговая таблица организаций'!Z571&lt;1,"Отсутствуют условия доступности для инвалидов",(IF('Рейтинговая таблица организаций'!Z571&lt;5,"Количество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2" s="63">
        <f>'Рейтинговая таблица организаций'!Z571</f>
        <v>0</v>
      </c>
      <c r="AC582" s="49">
        <f>IF('Рейтинговая таблица организаций'!Z571&lt;1,0,(IF('Рейтинговая таблица организаций'!Z571&lt;5,20,100)))</f>
        <v>0</v>
      </c>
      <c r="AD582" s="49" t="str">
        <f>IF('Рейтинговая таблица организаций'!AA571&lt;1,"Отсутствуют условия доступности, позволяющие инвалидам получать услуги наравне с другими",(IF('Рейтинговая таблица организаций'!AA571&lt;5,"Количество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2" s="49">
        <f>'Рейтинговая таблица организаций'!AA571</f>
        <v>0</v>
      </c>
      <c r="AF582" s="49">
        <f>IF('Рейтинговая таблица организаций'!AA571&lt;1,0,(IF('Рейтинговая таблица организаций'!AA571&lt;5,20,100)))</f>
        <v>0</v>
      </c>
      <c r="AG582" s="49" t="s">
        <v>269</v>
      </c>
      <c r="AH582" s="49">
        <f>'Рейтинговая таблица организаций'!AB571</f>
        <v>0</v>
      </c>
      <c r="AI582" s="49">
        <f>'Рейтинговая таблица организаций'!AC571</f>
        <v>0</v>
      </c>
      <c r="AJ582" s="49" t="s">
        <v>270</v>
      </c>
      <c r="AK582" s="49">
        <f>'Рейтинговая таблица организаций'!AH571</f>
        <v>0</v>
      </c>
      <c r="AL582" s="49">
        <f>'Рейтинговая таблица организаций'!AI571</f>
        <v>0</v>
      </c>
      <c r="AM582" s="49" t="s">
        <v>271</v>
      </c>
      <c r="AN582" s="49">
        <f>'Рейтинговая таблица организаций'!AJ571</f>
        <v>0</v>
      </c>
      <c r="AO582" s="49">
        <f>'Рейтинговая таблица организаций'!AK571</f>
        <v>0</v>
      </c>
      <c r="AP582" s="49" t="s">
        <v>272</v>
      </c>
      <c r="AQ582" s="49">
        <f>'Рейтинговая таблица организаций'!AL571</f>
        <v>0</v>
      </c>
      <c r="AR582" s="49">
        <f>'Рейтинговая таблица организаций'!AM571</f>
        <v>0</v>
      </c>
      <c r="AS582" s="49" t="s">
        <v>273</v>
      </c>
      <c r="AT582" s="49">
        <f>'Рейтинговая таблица организаций'!AR571</f>
        <v>0</v>
      </c>
      <c r="AU582" s="49">
        <f>'Рейтинговая таблица организаций'!AS571</f>
        <v>0</v>
      </c>
      <c r="AV582" s="49" t="s">
        <v>274</v>
      </c>
      <c r="AW582" s="49">
        <f>'Рейтинговая таблица организаций'!AT571</f>
        <v>0</v>
      </c>
      <c r="AX582" s="49">
        <f>'Рейтинговая таблица организаций'!AU571</f>
        <v>0</v>
      </c>
      <c r="AY582" s="49" t="s">
        <v>275</v>
      </c>
      <c r="AZ582" s="49">
        <f>'Рейтинговая таблица организаций'!AV571</f>
        <v>0</v>
      </c>
      <c r="BA582" s="49">
        <f>'Рейтинговая таблица организаций'!AW571</f>
        <v>0</v>
      </c>
    </row>
    <row r="583" spans="1:53" ht="15.75" x14ac:dyDescent="0.25">
      <c r="A583" s="110">
        <f>Лист1!A571</f>
        <v>0</v>
      </c>
      <c r="B583" s="46">
        <f>'для bus.gov.ru'!B572</f>
        <v>0</v>
      </c>
      <c r="C583" s="46">
        <f>'для bus.gov.ru'!C572</f>
        <v>0</v>
      </c>
      <c r="D583" s="46">
        <f>'для bus.gov.ru'!D572</f>
        <v>0</v>
      </c>
      <c r="E583" s="46">
        <f>'для bus.gov.ru'!E572</f>
        <v>0</v>
      </c>
      <c r="F583" s="47" t="s">
        <v>264</v>
      </c>
      <c r="G583" s="48">
        <f>'Рейтинговая таблица организаций'!D572</f>
        <v>0</v>
      </c>
      <c r="H583" s="48">
        <f>'Рейтинговая таблица организаций'!E572</f>
        <v>0</v>
      </c>
      <c r="I583" s="47" t="s">
        <v>265</v>
      </c>
      <c r="J583" s="48">
        <f>'Рейтинговая таблица организаций'!F572</f>
        <v>0</v>
      </c>
      <c r="K583" s="48">
        <f>'Рейтинговая таблица организаций'!G572</f>
        <v>0</v>
      </c>
      <c r="L583" s="49" t="str">
        <f>IF('Рейтинговая таблица организаций'!H572&lt;1,"Отсутствуют или не функционируют дистанционные способы взаимодействия",(IF('Рейтинговая таблица организаций'!H572&lt;4,"В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3" s="49">
        <f>'Рейтинговая таблица организаций'!H572</f>
        <v>0</v>
      </c>
      <c r="N583" s="49">
        <f>IF('Рейтинговая таблица организаций'!H572&lt;1,0,(IF('Рейтинговая таблица организаций'!H572&lt;4,30,100)))</f>
        <v>0</v>
      </c>
      <c r="O583" s="49" t="s">
        <v>266</v>
      </c>
      <c r="P583" s="49">
        <f>'Рейтинговая таблица организаций'!I572</f>
        <v>0</v>
      </c>
      <c r="Q583" s="49">
        <f>'Рейтинговая таблица организаций'!J572</f>
        <v>0</v>
      </c>
      <c r="R583" s="49" t="s">
        <v>267</v>
      </c>
      <c r="S583" s="49">
        <f>'Рейтинговая таблица организаций'!K572</f>
        <v>0</v>
      </c>
      <c r="T583" s="49">
        <f>'Рейтинговая таблица организаций'!L572</f>
        <v>0</v>
      </c>
      <c r="U583" s="49" t="str">
        <f>IF('Рейтинговая таблица организаций'!Q572&lt;1,"Отсутствуют комфортные условия",(IF('Рейтинговая таблица организаций'!Q572&lt;5,"Количество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3" s="49">
        <f>'Рейтинговая таблица организаций'!Q572</f>
        <v>0</v>
      </c>
      <c r="W583" s="49">
        <f>IF('Рейтинговая таблица организаций'!Q572&lt;1,0,(IF('Рейтинговая таблица организаций'!Q572&lt;4,20,100)))</f>
        <v>0</v>
      </c>
      <c r="X583" s="49" t="s">
        <v>268</v>
      </c>
      <c r="Y583" s="49">
        <f>'Рейтинговая таблица организаций'!T572</f>
        <v>0</v>
      </c>
      <c r="Z583" s="49">
        <f>'Рейтинговая таблица организаций'!U572</f>
        <v>0</v>
      </c>
      <c r="AA583" s="49" t="str">
        <f>IF('Рейтинговая таблица организаций'!Z572&lt;1,"Отсутствуют условия доступности для инвалидов",(IF('Рейтинговая таблица организаций'!Z572&lt;5,"Количество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3" s="63">
        <f>'Рейтинговая таблица организаций'!Z572</f>
        <v>0</v>
      </c>
      <c r="AC583" s="49">
        <f>IF('Рейтинговая таблица организаций'!Z572&lt;1,0,(IF('Рейтинговая таблица организаций'!Z572&lt;5,20,100)))</f>
        <v>0</v>
      </c>
      <c r="AD583" s="49" t="str">
        <f>IF('Рейтинговая таблица организаций'!AA572&lt;1,"Отсутствуют условия доступности, позволяющие инвалидам получать услуги наравне с другими",(IF('Рейтинговая таблица организаций'!AA572&lt;5,"Количество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3" s="49">
        <f>'Рейтинговая таблица организаций'!AA572</f>
        <v>0</v>
      </c>
      <c r="AF583" s="49">
        <f>IF('Рейтинговая таблица организаций'!AA572&lt;1,0,(IF('Рейтинговая таблица организаций'!AA572&lt;5,20,100)))</f>
        <v>0</v>
      </c>
      <c r="AG583" s="49" t="s">
        <v>269</v>
      </c>
      <c r="AH583" s="49">
        <f>'Рейтинговая таблица организаций'!AB572</f>
        <v>0</v>
      </c>
      <c r="AI583" s="49">
        <f>'Рейтинговая таблица организаций'!AC572</f>
        <v>0</v>
      </c>
      <c r="AJ583" s="49" t="s">
        <v>270</v>
      </c>
      <c r="AK583" s="49">
        <f>'Рейтинговая таблица организаций'!AH572</f>
        <v>0</v>
      </c>
      <c r="AL583" s="49">
        <f>'Рейтинговая таблица организаций'!AI572</f>
        <v>0</v>
      </c>
      <c r="AM583" s="49" t="s">
        <v>271</v>
      </c>
      <c r="AN583" s="49">
        <f>'Рейтинговая таблица организаций'!AJ572</f>
        <v>0</v>
      </c>
      <c r="AO583" s="49">
        <f>'Рейтинговая таблица организаций'!AK572</f>
        <v>0</v>
      </c>
      <c r="AP583" s="49" t="s">
        <v>272</v>
      </c>
      <c r="AQ583" s="49">
        <f>'Рейтинговая таблица организаций'!AL572</f>
        <v>0</v>
      </c>
      <c r="AR583" s="49">
        <f>'Рейтинговая таблица организаций'!AM572</f>
        <v>0</v>
      </c>
      <c r="AS583" s="49" t="s">
        <v>273</v>
      </c>
      <c r="AT583" s="49">
        <f>'Рейтинговая таблица организаций'!AR572</f>
        <v>0</v>
      </c>
      <c r="AU583" s="49">
        <f>'Рейтинговая таблица организаций'!AS572</f>
        <v>0</v>
      </c>
      <c r="AV583" s="49" t="s">
        <v>274</v>
      </c>
      <c r="AW583" s="49">
        <f>'Рейтинговая таблица организаций'!AT572</f>
        <v>0</v>
      </c>
      <c r="AX583" s="49">
        <f>'Рейтинговая таблица организаций'!AU572</f>
        <v>0</v>
      </c>
      <c r="AY583" s="49" t="s">
        <v>275</v>
      </c>
      <c r="AZ583" s="49">
        <f>'Рейтинговая таблица организаций'!AV572</f>
        <v>0</v>
      </c>
      <c r="BA583" s="49">
        <f>'Рейтинговая таблица организаций'!AW572</f>
        <v>0</v>
      </c>
    </row>
    <row r="584" spans="1:53" ht="15.75" x14ac:dyDescent="0.25">
      <c r="A584" s="110">
        <f>Лист1!A572</f>
        <v>0</v>
      </c>
      <c r="B584" s="46">
        <f>'для bus.gov.ru'!B573</f>
        <v>0</v>
      </c>
      <c r="C584" s="46">
        <f>'для bus.gov.ru'!C573</f>
        <v>0</v>
      </c>
      <c r="D584" s="46">
        <f>'для bus.gov.ru'!D573</f>
        <v>0</v>
      </c>
      <c r="E584" s="46">
        <f>'для bus.gov.ru'!E573</f>
        <v>0</v>
      </c>
      <c r="F584" s="47" t="s">
        <v>264</v>
      </c>
      <c r="G584" s="48">
        <f>'Рейтинговая таблица организаций'!D573</f>
        <v>0</v>
      </c>
      <c r="H584" s="48">
        <f>'Рейтинговая таблица организаций'!E573</f>
        <v>0</v>
      </c>
      <c r="I584" s="47" t="s">
        <v>265</v>
      </c>
      <c r="J584" s="48">
        <f>'Рейтинговая таблица организаций'!F573</f>
        <v>0</v>
      </c>
      <c r="K584" s="48">
        <f>'Рейтинговая таблица организаций'!G573</f>
        <v>0</v>
      </c>
      <c r="L584" s="49" t="str">
        <f>IF('Рейтинговая таблица организаций'!H573&lt;1,"Отсутствуют или не функционируют дистанционные способы взаимодействия",(IF('Рейтинговая таблица организаций'!H573&lt;4,"В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4" s="49">
        <f>'Рейтинговая таблица организаций'!H573</f>
        <v>0</v>
      </c>
      <c r="N584" s="49">
        <f>IF('Рейтинговая таблица организаций'!H573&lt;1,0,(IF('Рейтинговая таблица организаций'!H573&lt;4,30,100)))</f>
        <v>0</v>
      </c>
      <c r="O584" s="49" t="s">
        <v>266</v>
      </c>
      <c r="P584" s="49">
        <f>'Рейтинговая таблица организаций'!I573</f>
        <v>0</v>
      </c>
      <c r="Q584" s="49">
        <f>'Рейтинговая таблица организаций'!J573</f>
        <v>0</v>
      </c>
      <c r="R584" s="49" t="s">
        <v>267</v>
      </c>
      <c r="S584" s="49">
        <f>'Рейтинговая таблица организаций'!K573</f>
        <v>0</v>
      </c>
      <c r="T584" s="49">
        <f>'Рейтинговая таблица организаций'!L573</f>
        <v>0</v>
      </c>
      <c r="U584" s="49" t="str">
        <f>IF('Рейтинговая таблица организаций'!Q573&lt;1,"Отсутствуют комфортные условия",(IF('Рейтинговая таблица организаций'!Q573&lt;5,"Количество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4" s="49">
        <f>'Рейтинговая таблица организаций'!Q573</f>
        <v>0</v>
      </c>
      <c r="W584" s="49">
        <f>IF('Рейтинговая таблица организаций'!Q573&lt;1,0,(IF('Рейтинговая таблица организаций'!Q573&lt;4,20,100)))</f>
        <v>0</v>
      </c>
      <c r="X584" s="49" t="s">
        <v>268</v>
      </c>
      <c r="Y584" s="49">
        <f>'Рейтинговая таблица организаций'!T573</f>
        <v>0</v>
      </c>
      <c r="Z584" s="49">
        <f>'Рейтинговая таблица организаций'!U573</f>
        <v>0</v>
      </c>
      <c r="AA584" s="49" t="str">
        <f>IF('Рейтинговая таблица организаций'!Z573&lt;1,"Отсутствуют условия доступности для инвалидов",(IF('Рейтинговая таблица организаций'!Z573&lt;5,"Количество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4" s="63">
        <f>'Рейтинговая таблица организаций'!Z573</f>
        <v>0</v>
      </c>
      <c r="AC584" s="49">
        <f>IF('Рейтинговая таблица организаций'!Z573&lt;1,0,(IF('Рейтинговая таблица организаций'!Z573&lt;5,20,100)))</f>
        <v>0</v>
      </c>
      <c r="AD584" s="49" t="str">
        <f>IF('Рейтинговая таблица организаций'!AA573&lt;1,"Отсутствуют условия доступности, позволяющие инвалидам получать услуги наравне с другими",(IF('Рейтинговая таблица организаций'!AA573&lt;5,"Количество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4" s="49">
        <f>'Рейтинговая таблица организаций'!AA573</f>
        <v>0</v>
      </c>
      <c r="AF584" s="49">
        <f>IF('Рейтинговая таблица организаций'!AA573&lt;1,0,(IF('Рейтинговая таблица организаций'!AA573&lt;5,20,100)))</f>
        <v>0</v>
      </c>
      <c r="AG584" s="49" t="s">
        <v>269</v>
      </c>
      <c r="AH584" s="49">
        <f>'Рейтинговая таблица организаций'!AB573</f>
        <v>0</v>
      </c>
      <c r="AI584" s="49">
        <f>'Рейтинговая таблица организаций'!AC573</f>
        <v>0</v>
      </c>
      <c r="AJ584" s="49" t="s">
        <v>270</v>
      </c>
      <c r="AK584" s="49">
        <f>'Рейтинговая таблица организаций'!AH573</f>
        <v>0</v>
      </c>
      <c r="AL584" s="49">
        <f>'Рейтинговая таблица организаций'!AI573</f>
        <v>0</v>
      </c>
      <c r="AM584" s="49" t="s">
        <v>271</v>
      </c>
      <c r="AN584" s="49">
        <f>'Рейтинговая таблица организаций'!AJ573</f>
        <v>0</v>
      </c>
      <c r="AO584" s="49">
        <f>'Рейтинговая таблица организаций'!AK573</f>
        <v>0</v>
      </c>
      <c r="AP584" s="49" t="s">
        <v>272</v>
      </c>
      <c r="AQ584" s="49">
        <f>'Рейтинговая таблица организаций'!AL573</f>
        <v>0</v>
      </c>
      <c r="AR584" s="49">
        <f>'Рейтинговая таблица организаций'!AM573</f>
        <v>0</v>
      </c>
      <c r="AS584" s="49" t="s">
        <v>273</v>
      </c>
      <c r="AT584" s="49">
        <f>'Рейтинговая таблица организаций'!AR573</f>
        <v>0</v>
      </c>
      <c r="AU584" s="49">
        <f>'Рейтинговая таблица организаций'!AS573</f>
        <v>0</v>
      </c>
      <c r="AV584" s="49" t="s">
        <v>274</v>
      </c>
      <c r="AW584" s="49">
        <f>'Рейтинговая таблица организаций'!AT573</f>
        <v>0</v>
      </c>
      <c r="AX584" s="49">
        <f>'Рейтинговая таблица организаций'!AU573</f>
        <v>0</v>
      </c>
      <c r="AY584" s="49" t="s">
        <v>275</v>
      </c>
      <c r="AZ584" s="49">
        <f>'Рейтинговая таблица организаций'!AV573</f>
        <v>0</v>
      </c>
      <c r="BA584" s="49">
        <f>'Рейтинговая таблица организаций'!AW573</f>
        <v>0</v>
      </c>
    </row>
    <row r="585" spans="1:53" ht="15.75" x14ac:dyDescent="0.25">
      <c r="A585" s="110">
        <f>Лист1!A573</f>
        <v>0</v>
      </c>
      <c r="B585" s="46">
        <f>'для bus.gov.ru'!B574</f>
        <v>0</v>
      </c>
      <c r="C585" s="46">
        <f>'для bus.gov.ru'!C574</f>
        <v>0</v>
      </c>
      <c r="D585" s="46">
        <f>'для bus.gov.ru'!D574</f>
        <v>0</v>
      </c>
      <c r="E585" s="46">
        <f>'для bus.gov.ru'!E574</f>
        <v>0</v>
      </c>
      <c r="F585" s="47" t="s">
        <v>264</v>
      </c>
      <c r="G585" s="48">
        <f>'Рейтинговая таблица организаций'!D574</f>
        <v>0</v>
      </c>
      <c r="H585" s="48">
        <f>'Рейтинговая таблица организаций'!E574</f>
        <v>0</v>
      </c>
      <c r="I585" s="47" t="s">
        <v>265</v>
      </c>
      <c r="J585" s="48">
        <f>'Рейтинговая таблица организаций'!F574</f>
        <v>0</v>
      </c>
      <c r="K585" s="48">
        <f>'Рейтинговая таблица организаций'!G574</f>
        <v>0</v>
      </c>
      <c r="L585" s="49" t="str">
        <f>IF('Рейтинговая таблица организаций'!H574&lt;1,"Отсутствуют или не функционируют дистанционные способы взаимодействия",(IF('Рейтинговая таблица организаций'!H574&lt;4,"В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5" s="49">
        <f>'Рейтинговая таблица организаций'!H574</f>
        <v>0</v>
      </c>
      <c r="N585" s="49">
        <f>IF('Рейтинговая таблица организаций'!H574&lt;1,0,(IF('Рейтинговая таблица организаций'!H574&lt;4,30,100)))</f>
        <v>0</v>
      </c>
      <c r="O585" s="49" t="s">
        <v>266</v>
      </c>
      <c r="P585" s="49">
        <f>'Рейтинговая таблица организаций'!I574</f>
        <v>0</v>
      </c>
      <c r="Q585" s="49">
        <f>'Рейтинговая таблица организаций'!J574</f>
        <v>0</v>
      </c>
      <c r="R585" s="49" t="s">
        <v>267</v>
      </c>
      <c r="S585" s="49">
        <f>'Рейтинговая таблица организаций'!K574</f>
        <v>0</v>
      </c>
      <c r="T585" s="49">
        <f>'Рейтинговая таблица организаций'!L574</f>
        <v>0</v>
      </c>
      <c r="U585" s="49" t="str">
        <f>IF('Рейтинговая таблица организаций'!Q574&lt;1,"Отсутствуют комфортные условия",(IF('Рейтинговая таблица организаций'!Q574&lt;5,"Количество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5" s="49">
        <f>'Рейтинговая таблица организаций'!Q574</f>
        <v>0</v>
      </c>
      <c r="W585" s="49">
        <f>IF('Рейтинговая таблица организаций'!Q574&lt;1,0,(IF('Рейтинговая таблица организаций'!Q574&lt;4,20,100)))</f>
        <v>0</v>
      </c>
      <c r="X585" s="49" t="s">
        <v>268</v>
      </c>
      <c r="Y585" s="49">
        <f>'Рейтинговая таблица организаций'!T574</f>
        <v>0</v>
      </c>
      <c r="Z585" s="49">
        <f>'Рейтинговая таблица организаций'!U574</f>
        <v>0</v>
      </c>
      <c r="AA585" s="49" t="str">
        <f>IF('Рейтинговая таблица организаций'!Z574&lt;1,"Отсутствуют условия доступности для инвалидов",(IF('Рейтинговая таблица организаций'!Z574&lt;5,"Количество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5" s="63">
        <f>'Рейтинговая таблица организаций'!Z574</f>
        <v>0</v>
      </c>
      <c r="AC585" s="49">
        <f>IF('Рейтинговая таблица организаций'!Z574&lt;1,0,(IF('Рейтинговая таблица организаций'!Z574&lt;5,20,100)))</f>
        <v>0</v>
      </c>
      <c r="AD585" s="49" t="str">
        <f>IF('Рейтинговая таблица организаций'!AA574&lt;1,"Отсутствуют условия доступности, позволяющие инвалидам получать услуги наравне с другими",(IF('Рейтинговая таблица организаций'!AA574&lt;5,"Количество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5" s="49">
        <f>'Рейтинговая таблица организаций'!AA574</f>
        <v>0</v>
      </c>
      <c r="AF585" s="49">
        <f>IF('Рейтинговая таблица организаций'!AA574&lt;1,0,(IF('Рейтинговая таблица организаций'!AA574&lt;5,20,100)))</f>
        <v>0</v>
      </c>
      <c r="AG585" s="49" t="s">
        <v>269</v>
      </c>
      <c r="AH585" s="49">
        <f>'Рейтинговая таблица организаций'!AB574</f>
        <v>0</v>
      </c>
      <c r="AI585" s="49">
        <f>'Рейтинговая таблица организаций'!AC574</f>
        <v>0</v>
      </c>
      <c r="AJ585" s="49" t="s">
        <v>270</v>
      </c>
      <c r="AK585" s="49">
        <f>'Рейтинговая таблица организаций'!AH574</f>
        <v>0</v>
      </c>
      <c r="AL585" s="49">
        <f>'Рейтинговая таблица организаций'!AI574</f>
        <v>0</v>
      </c>
      <c r="AM585" s="49" t="s">
        <v>271</v>
      </c>
      <c r="AN585" s="49">
        <f>'Рейтинговая таблица организаций'!AJ574</f>
        <v>0</v>
      </c>
      <c r="AO585" s="49">
        <f>'Рейтинговая таблица организаций'!AK574</f>
        <v>0</v>
      </c>
      <c r="AP585" s="49" t="s">
        <v>272</v>
      </c>
      <c r="AQ585" s="49">
        <f>'Рейтинговая таблица организаций'!AL574</f>
        <v>0</v>
      </c>
      <c r="AR585" s="49">
        <f>'Рейтинговая таблица организаций'!AM574</f>
        <v>0</v>
      </c>
      <c r="AS585" s="49" t="s">
        <v>273</v>
      </c>
      <c r="AT585" s="49">
        <f>'Рейтинговая таблица организаций'!AR574</f>
        <v>0</v>
      </c>
      <c r="AU585" s="49">
        <f>'Рейтинговая таблица организаций'!AS574</f>
        <v>0</v>
      </c>
      <c r="AV585" s="49" t="s">
        <v>274</v>
      </c>
      <c r="AW585" s="49">
        <f>'Рейтинговая таблица организаций'!AT574</f>
        <v>0</v>
      </c>
      <c r="AX585" s="49">
        <f>'Рейтинговая таблица организаций'!AU574</f>
        <v>0</v>
      </c>
      <c r="AY585" s="49" t="s">
        <v>275</v>
      </c>
      <c r="AZ585" s="49">
        <f>'Рейтинговая таблица организаций'!AV574</f>
        <v>0</v>
      </c>
      <c r="BA585" s="49">
        <f>'Рейтинговая таблица организаций'!AW574</f>
        <v>0</v>
      </c>
    </row>
    <row r="586" spans="1:53" ht="15.75" x14ac:dyDescent="0.25">
      <c r="A586" s="110">
        <f>Лист1!A574</f>
        <v>0</v>
      </c>
      <c r="B586" s="46">
        <f>'для bus.gov.ru'!B575</f>
        <v>0</v>
      </c>
      <c r="C586" s="46">
        <f>'для bus.gov.ru'!C575</f>
        <v>0</v>
      </c>
      <c r="D586" s="46">
        <f>'для bus.gov.ru'!D575</f>
        <v>0</v>
      </c>
      <c r="E586" s="46">
        <f>'для bus.gov.ru'!E575</f>
        <v>0</v>
      </c>
      <c r="F586" s="47" t="s">
        <v>264</v>
      </c>
      <c r="G586" s="48">
        <f>'Рейтинговая таблица организаций'!D575</f>
        <v>0</v>
      </c>
      <c r="H586" s="48">
        <f>'Рейтинговая таблица организаций'!E575</f>
        <v>0</v>
      </c>
      <c r="I586" s="47" t="s">
        <v>265</v>
      </c>
      <c r="J586" s="48">
        <f>'Рейтинговая таблица организаций'!F575</f>
        <v>0</v>
      </c>
      <c r="K586" s="48">
        <f>'Рейтинговая таблица организаций'!G575</f>
        <v>0</v>
      </c>
      <c r="L586" s="49" t="str">
        <f>IF('Рейтинговая таблица организаций'!H575&lt;1,"Отсутствуют или не функционируют дистанционные способы взаимодействия",(IF('Рейтинговая таблица организаций'!H575&lt;4,"В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6" s="49">
        <f>'Рейтинговая таблица организаций'!H575</f>
        <v>0</v>
      </c>
      <c r="N586" s="49">
        <f>IF('Рейтинговая таблица организаций'!H575&lt;1,0,(IF('Рейтинговая таблица организаций'!H575&lt;4,30,100)))</f>
        <v>0</v>
      </c>
      <c r="O586" s="49" t="s">
        <v>266</v>
      </c>
      <c r="P586" s="49">
        <f>'Рейтинговая таблица организаций'!I575</f>
        <v>0</v>
      </c>
      <c r="Q586" s="49">
        <f>'Рейтинговая таблица организаций'!J575</f>
        <v>0</v>
      </c>
      <c r="R586" s="49" t="s">
        <v>267</v>
      </c>
      <c r="S586" s="49">
        <f>'Рейтинговая таблица организаций'!K575</f>
        <v>0</v>
      </c>
      <c r="T586" s="49">
        <f>'Рейтинговая таблица организаций'!L575</f>
        <v>0</v>
      </c>
      <c r="U586" s="49" t="str">
        <f>IF('Рейтинговая таблица организаций'!Q575&lt;1,"Отсутствуют комфортные условия",(IF('Рейтинговая таблица организаций'!Q575&lt;5,"Количество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6" s="49">
        <f>'Рейтинговая таблица организаций'!Q575</f>
        <v>0</v>
      </c>
      <c r="W586" s="49">
        <f>IF('Рейтинговая таблица организаций'!Q575&lt;1,0,(IF('Рейтинговая таблица организаций'!Q575&lt;4,20,100)))</f>
        <v>0</v>
      </c>
      <c r="X586" s="49" t="s">
        <v>268</v>
      </c>
      <c r="Y586" s="49">
        <f>'Рейтинговая таблица организаций'!T575</f>
        <v>0</v>
      </c>
      <c r="Z586" s="49">
        <f>'Рейтинговая таблица организаций'!U575</f>
        <v>0</v>
      </c>
      <c r="AA586" s="49" t="str">
        <f>IF('Рейтинговая таблица организаций'!Z575&lt;1,"Отсутствуют условия доступности для инвалидов",(IF('Рейтинговая таблица организаций'!Z575&lt;5,"Количество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6" s="63">
        <f>'Рейтинговая таблица организаций'!Z575</f>
        <v>0</v>
      </c>
      <c r="AC586" s="49">
        <f>IF('Рейтинговая таблица организаций'!Z575&lt;1,0,(IF('Рейтинговая таблица организаций'!Z575&lt;5,20,100)))</f>
        <v>0</v>
      </c>
      <c r="AD586" s="49" t="str">
        <f>IF('Рейтинговая таблица организаций'!AA575&lt;1,"Отсутствуют условия доступности, позволяющие инвалидам получать услуги наравне с другими",(IF('Рейтинговая таблица организаций'!AA575&lt;5,"Количество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6" s="49">
        <f>'Рейтинговая таблица организаций'!AA575</f>
        <v>0</v>
      </c>
      <c r="AF586" s="49">
        <f>IF('Рейтинговая таблица организаций'!AA575&lt;1,0,(IF('Рейтинговая таблица организаций'!AA575&lt;5,20,100)))</f>
        <v>0</v>
      </c>
      <c r="AG586" s="49" t="s">
        <v>269</v>
      </c>
      <c r="AH586" s="49">
        <f>'Рейтинговая таблица организаций'!AB575</f>
        <v>0</v>
      </c>
      <c r="AI586" s="49">
        <f>'Рейтинговая таблица организаций'!AC575</f>
        <v>0</v>
      </c>
      <c r="AJ586" s="49" t="s">
        <v>270</v>
      </c>
      <c r="AK586" s="49">
        <f>'Рейтинговая таблица организаций'!AH575</f>
        <v>0</v>
      </c>
      <c r="AL586" s="49">
        <f>'Рейтинговая таблица организаций'!AI575</f>
        <v>0</v>
      </c>
      <c r="AM586" s="49" t="s">
        <v>271</v>
      </c>
      <c r="AN586" s="49">
        <f>'Рейтинговая таблица организаций'!AJ575</f>
        <v>0</v>
      </c>
      <c r="AO586" s="49">
        <f>'Рейтинговая таблица организаций'!AK575</f>
        <v>0</v>
      </c>
      <c r="AP586" s="49" t="s">
        <v>272</v>
      </c>
      <c r="AQ586" s="49">
        <f>'Рейтинговая таблица организаций'!AL575</f>
        <v>0</v>
      </c>
      <c r="AR586" s="49">
        <f>'Рейтинговая таблица организаций'!AM575</f>
        <v>0</v>
      </c>
      <c r="AS586" s="49" t="s">
        <v>273</v>
      </c>
      <c r="AT586" s="49">
        <f>'Рейтинговая таблица организаций'!AR575</f>
        <v>0</v>
      </c>
      <c r="AU586" s="49">
        <f>'Рейтинговая таблица организаций'!AS575</f>
        <v>0</v>
      </c>
      <c r="AV586" s="49" t="s">
        <v>274</v>
      </c>
      <c r="AW586" s="49">
        <f>'Рейтинговая таблица организаций'!AT575</f>
        <v>0</v>
      </c>
      <c r="AX586" s="49">
        <f>'Рейтинговая таблица организаций'!AU575</f>
        <v>0</v>
      </c>
      <c r="AY586" s="49" t="s">
        <v>275</v>
      </c>
      <c r="AZ586" s="49">
        <f>'Рейтинговая таблица организаций'!AV575</f>
        <v>0</v>
      </c>
      <c r="BA586" s="49">
        <f>'Рейтинговая таблица организаций'!AW575</f>
        <v>0</v>
      </c>
    </row>
    <row r="587" spans="1:53" ht="15.75" x14ac:dyDescent="0.25">
      <c r="A587" s="110">
        <f>Лист1!A575</f>
        <v>0</v>
      </c>
      <c r="B587" s="46">
        <f>'для bus.gov.ru'!B576</f>
        <v>0</v>
      </c>
      <c r="C587" s="46">
        <f>'для bus.gov.ru'!C576</f>
        <v>0</v>
      </c>
      <c r="D587" s="46">
        <f>'для bus.gov.ru'!D576</f>
        <v>0</v>
      </c>
      <c r="E587" s="46">
        <f>'для bus.gov.ru'!E576</f>
        <v>0</v>
      </c>
      <c r="F587" s="47" t="s">
        <v>264</v>
      </c>
      <c r="G587" s="48">
        <f>'Рейтинговая таблица организаций'!D576</f>
        <v>0</v>
      </c>
      <c r="H587" s="48">
        <f>'Рейтинговая таблица организаций'!E576</f>
        <v>0</v>
      </c>
      <c r="I587" s="47" t="s">
        <v>265</v>
      </c>
      <c r="J587" s="48">
        <f>'Рейтинговая таблица организаций'!F576</f>
        <v>0</v>
      </c>
      <c r="K587" s="48">
        <f>'Рейтинговая таблица организаций'!G576</f>
        <v>0</v>
      </c>
      <c r="L587" s="49" t="str">
        <f>IF('Рейтинговая таблица организаций'!H576&lt;1,"Отсутствуют или не функционируют дистанционные способы взаимодействия",(IF('Рейтинговая таблица организаций'!H576&lt;4,"В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7" s="49">
        <f>'Рейтинговая таблица организаций'!H576</f>
        <v>0</v>
      </c>
      <c r="N587" s="49">
        <f>IF('Рейтинговая таблица организаций'!H576&lt;1,0,(IF('Рейтинговая таблица организаций'!H576&lt;4,30,100)))</f>
        <v>0</v>
      </c>
      <c r="O587" s="49" t="s">
        <v>266</v>
      </c>
      <c r="P587" s="49">
        <f>'Рейтинговая таблица организаций'!I576</f>
        <v>0</v>
      </c>
      <c r="Q587" s="49">
        <f>'Рейтинговая таблица организаций'!J576</f>
        <v>0</v>
      </c>
      <c r="R587" s="49" t="s">
        <v>267</v>
      </c>
      <c r="S587" s="49">
        <f>'Рейтинговая таблица организаций'!K576</f>
        <v>0</v>
      </c>
      <c r="T587" s="49">
        <f>'Рейтинговая таблица организаций'!L576</f>
        <v>0</v>
      </c>
      <c r="U587" s="49" t="str">
        <f>IF('Рейтинговая таблица организаций'!Q576&lt;1,"Отсутствуют комфортные условия",(IF('Рейтинговая таблица организаций'!Q576&lt;5,"Количество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7" s="49">
        <f>'Рейтинговая таблица организаций'!Q576</f>
        <v>0</v>
      </c>
      <c r="W587" s="49">
        <f>IF('Рейтинговая таблица организаций'!Q576&lt;1,0,(IF('Рейтинговая таблица организаций'!Q576&lt;4,20,100)))</f>
        <v>0</v>
      </c>
      <c r="X587" s="49" t="s">
        <v>268</v>
      </c>
      <c r="Y587" s="49">
        <f>'Рейтинговая таблица организаций'!T576</f>
        <v>0</v>
      </c>
      <c r="Z587" s="49">
        <f>'Рейтинговая таблица организаций'!U576</f>
        <v>0</v>
      </c>
      <c r="AA587" s="49" t="str">
        <f>IF('Рейтинговая таблица организаций'!Z576&lt;1,"Отсутствуют условия доступности для инвалидов",(IF('Рейтинговая таблица организаций'!Z576&lt;5,"Количество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7" s="63">
        <f>'Рейтинговая таблица организаций'!Z576</f>
        <v>0</v>
      </c>
      <c r="AC587" s="49">
        <f>IF('Рейтинговая таблица организаций'!Z576&lt;1,0,(IF('Рейтинговая таблица организаций'!Z576&lt;5,20,100)))</f>
        <v>0</v>
      </c>
      <c r="AD587" s="49" t="str">
        <f>IF('Рейтинговая таблица организаций'!AA576&lt;1,"Отсутствуют условия доступности, позволяющие инвалидам получать услуги наравне с другими",(IF('Рейтинговая таблица организаций'!AA576&lt;5,"Количество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7" s="49">
        <f>'Рейтинговая таблица организаций'!AA576</f>
        <v>0</v>
      </c>
      <c r="AF587" s="49">
        <f>IF('Рейтинговая таблица организаций'!AA576&lt;1,0,(IF('Рейтинговая таблица организаций'!AA576&lt;5,20,100)))</f>
        <v>0</v>
      </c>
      <c r="AG587" s="49" t="s">
        <v>269</v>
      </c>
      <c r="AH587" s="49">
        <f>'Рейтинговая таблица организаций'!AB576</f>
        <v>0</v>
      </c>
      <c r="AI587" s="49">
        <f>'Рейтинговая таблица организаций'!AC576</f>
        <v>0</v>
      </c>
      <c r="AJ587" s="49" t="s">
        <v>270</v>
      </c>
      <c r="AK587" s="49">
        <f>'Рейтинговая таблица организаций'!AH576</f>
        <v>0</v>
      </c>
      <c r="AL587" s="49">
        <f>'Рейтинговая таблица организаций'!AI576</f>
        <v>0</v>
      </c>
      <c r="AM587" s="49" t="s">
        <v>271</v>
      </c>
      <c r="AN587" s="49">
        <f>'Рейтинговая таблица организаций'!AJ576</f>
        <v>0</v>
      </c>
      <c r="AO587" s="49">
        <f>'Рейтинговая таблица организаций'!AK576</f>
        <v>0</v>
      </c>
      <c r="AP587" s="49" t="s">
        <v>272</v>
      </c>
      <c r="AQ587" s="49">
        <f>'Рейтинговая таблица организаций'!AL576</f>
        <v>0</v>
      </c>
      <c r="AR587" s="49">
        <f>'Рейтинговая таблица организаций'!AM576</f>
        <v>0</v>
      </c>
      <c r="AS587" s="49" t="s">
        <v>273</v>
      </c>
      <c r="AT587" s="49">
        <f>'Рейтинговая таблица организаций'!AR576</f>
        <v>0</v>
      </c>
      <c r="AU587" s="49">
        <f>'Рейтинговая таблица организаций'!AS576</f>
        <v>0</v>
      </c>
      <c r="AV587" s="49" t="s">
        <v>274</v>
      </c>
      <c r="AW587" s="49">
        <f>'Рейтинговая таблица организаций'!AT576</f>
        <v>0</v>
      </c>
      <c r="AX587" s="49">
        <f>'Рейтинговая таблица организаций'!AU576</f>
        <v>0</v>
      </c>
      <c r="AY587" s="49" t="s">
        <v>275</v>
      </c>
      <c r="AZ587" s="49">
        <f>'Рейтинговая таблица организаций'!AV576</f>
        <v>0</v>
      </c>
      <c r="BA587" s="49">
        <f>'Рейтинговая таблица организаций'!AW576</f>
        <v>0</v>
      </c>
    </row>
    <row r="588" spans="1:53" ht="15.75" x14ac:dyDescent="0.25">
      <c r="A588" s="110">
        <f>Лист1!A576</f>
        <v>0</v>
      </c>
      <c r="B588" s="46">
        <f>'для bus.gov.ru'!B577</f>
        <v>0</v>
      </c>
      <c r="C588" s="46">
        <f>'для bus.gov.ru'!C577</f>
        <v>0</v>
      </c>
      <c r="D588" s="46">
        <f>'для bus.gov.ru'!D577</f>
        <v>0</v>
      </c>
      <c r="E588" s="46">
        <f>'для bus.gov.ru'!E577</f>
        <v>0</v>
      </c>
      <c r="F588" s="47" t="s">
        <v>264</v>
      </c>
      <c r="G588" s="48">
        <f>'Рейтинговая таблица организаций'!D577</f>
        <v>0</v>
      </c>
      <c r="H588" s="48">
        <f>'Рейтинговая таблица организаций'!E577</f>
        <v>0</v>
      </c>
      <c r="I588" s="47" t="s">
        <v>265</v>
      </c>
      <c r="J588" s="48">
        <f>'Рейтинговая таблица организаций'!F577</f>
        <v>0</v>
      </c>
      <c r="K588" s="48">
        <f>'Рейтинговая таблица организаций'!G577</f>
        <v>0</v>
      </c>
      <c r="L588" s="49" t="str">
        <f>IF('Рейтинговая таблица организаций'!H577&lt;1,"Отсутствуют или не функционируют дистанционные способы взаимодействия",(IF('Рейтинговая таблица организаций'!H577&lt;4,"В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8" s="49">
        <f>'Рейтинговая таблица организаций'!H577</f>
        <v>0</v>
      </c>
      <c r="N588" s="49">
        <f>IF('Рейтинговая таблица организаций'!H577&lt;1,0,(IF('Рейтинговая таблица организаций'!H577&lt;4,30,100)))</f>
        <v>0</v>
      </c>
      <c r="O588" s="49" t="s">
        <v>266</v>
      </c>
      <c r="P588" s="49">
        <f>'Рейтинговая таблица организаций'!I577</f>
        <v>0</v>
      </c>
      <c r="Q588" s="49">
        <f>'Рейтинговая таблица организаций'!J577</f>
        <v>0</v>
      </c>
      <c r="R588" s="49" t="s">
        <v>267</v>
      </c>
      <c r="S588" s="49">
        <f>'Рейтинговая таблица организаций'!K577</f>
        <v>0</v>
      </c>
      <c r="T588" s="49">
        <f>'Рейтинговая таблица организаций'!L577</f>
        <v>0</v>
      </c>
      <c r="U588" s="49" t="str">
        <f>IF('Рейтинговая таблица организаций'!Q577&lt;1,"Отсутствуют комфортные условия",(IF('Рейтинговая таблица организаций'!Q577&lt;5,"Количество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8" s="49">
        <f>'Рейтинговая таблица организаций'!Q577</f>
        <v>0</v>
      </c>
      <c r="W588" s="49">
        <f>IF('Рейтинговая таблица организаций'!Q577&lt;1,0,(IF('Рейтинговая таблица организаций'!Q577&lt;4,20,100)))</f>
        <v>0</v>
      </c>
      <c r="X588" s="49" t="s">
        <v>268</v>
      </c>
      <c r="Y588" s="49">
        <f>'Рейтинговая таблица организаций'!T577</f>
        <v>0</v>
      </c>
      <c r="Z588" s="49">
        <f>'Рейтинговая таблица организаций'!U577</f>
        <v>0</v>
      </c>
      <c r="AA588" s="49" t="str">
        <f>IF('Рейтинговая таблица организаций'!Z577&lt;1,"Отсутствуют условия доступности для инвалидов",(IF('Рейтинговая таблица организаций'!Z577&lt;5,"Количество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8" s="63">
        <f>'Рейтинговая таблица организаций'!Z577</f>
        <v>0</v>
      </c>
      <c r="AC588" s="49">
        <f>IF('Рейтинговая таблица организаций'!Z577&lt;1,0,(IF('Рейтинговая таблица организаций'!Z577&lt;5,20,100)))</f>
        <v>0</v>
      </c>
      <c r="AD588" s="49" t="str">
        <f>IF('Рейтинговая таблица организаций'!AA577&lt;1,"Отсутствуют условия доступности, позволяющие инвалидам получать услуги наравне с другими",(IF('Рейтинговая таблица организаций'!AA577&lt;5,"Количество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8" s="49">
        <f>'Рейтинговая таблица организаций'!AA577</f>
        <v>0</v>
      </c>
      <c r="AF588" s="49">
        <f>IF('Рейтинговая таблица организаций'!AA577&lt;1,0,(IF('Рейтинговая таблица организаций'!AA577&lt;5,20,100)))</f>
        <v>0</v>
      </c>
      <c r="AG588" s="49" t="s">
        <v>269</v>
      </c>
      <c r="AH588" s="49">
        <f>'Рейтинговая таблица организаций'!AB577</f>
        <v>0</v>
      </c>
      <c r="AI588" s="49">
        <f>'Рейтинговая таблица организаций'!AC577</f>
        <v>0</v>
      </c>
      <c r="AJ588" s="49" t="s">
        <v>270</v>
      </c>
      <c r="AK588" s="49">
        <f>'Рейтинговая таблица организаций'!AH577</f>
        <v>0</v>
      </c>
      <c r="AL588" s="49">
        <f>'Рейтинговая таблица организаций'!AI577</f>
        <v>0</v>
      </c>
      <c r="AM588" s="49" t="s">
        <v>271</v>
      </c>
      <c r="AN588" s="49">
        <f>'Рейтинговая таблица организаций'!AJ577</f>
        <v>0</v>
      </c>
      <c r="AO588" s="49">
        <f>'Рейтинговая таблица организаций'!AK577</f>
        <v>0</v>
      </c>
      <c r="AP588" s="49" t="s">
        <v>272</v>
      </c>
      <c r="AQ588" s="49">
        <f>'Рейтинговая таблица организаций'!AL577</f>
        <v>0</v>
      </c>
      <c r="AR588" s="49">
        <f>'Рейтинговая таблица организаций'!AM577</f>
        <v>0</v>
      </c>
      <c r="AS588" s="49" t="s">
        <v>273</v>
      </c>
      <c r="AT588" s="49">
        <f>'Рейтинговая таблица организаций'!AR577</f>
        <v>0</v>
      </c>
      <c r="AU588" s="49">
        <f>'Рейтинговая таблица организаций'!AS577</f>
        <v>0</v>
      </c>
      <c r="AV588" s="49" t="s">
        <v>274</v>
      </c>
      <c r="AW588" s="49">
        <f>'Рейтинговая таблица организаций'!AT577</f>
        <v>0</v>
      </c>
      <c r="AX588" s="49">
        <f>'Рейтинговая таблица организаций'!AU577</f>
        <v>0</v>
      </c>
      <c r="AY588" s="49" t="s">
        <v>275</v>
      </c>
      <c r="AZ588" s="49">
        <f>'Рейтинговая таблица организаций'!AV577</f>
        <v>0</v>
      </c>
      <c r="BA588" s="49">
        <f>'Рейтинговая таблица организаций'!AW577</f>
        <v>0</v>
      </c>
    </row>
    <row r="589" spans="1:53" ht="15.75" x14ac:dyDescent="0.25">
      <c r="A589" s="110">
        <f>Лист1!A577</f>
        <v>0</v>
      </c>
      <c r="B589" s="46">
        <f>'для bus.gov.ru'!B578</f>
        <v>0</v>
      </c>
      <c r="C589" s="46">
        <f>'для bus.gov.ru'!C578</f>
        <v>0</v>
      </c>
      <c r="D589" s="46">
        <f>'для bus.gov.ru'!D578</f>
        <v>0</v>
      </c>
      <c r="E589" s="46">
        <f>'для bus.gov.ru'!E578</f>
        <v>0</v>
      </c>
      <c r="F589" s="47" t="s">
        <v>264</v>
      </c>
      <c r="G589" s="48">
        <f>'Рейтинговая таблица организаций'!D578</f>
        <v>0</v>
      </c>
      <c r="H589" s="48">
        <f>'Рейтинговая таблица организаций'!E578</f>
        <v>0</v>
      </c>
      <c r="I589" s="47" t="s">
        <v>265</v>
      </c>
      <c r="J589" s="48">
        <f>'Рейтинговая таблица организаций'!F578</f>
        <v>0</v>
      </c>
      <c r="K589" s="48">
        <f>'Рейтинговая таблица организаций'!G578</f>
        <v>0</v>
      </c>
      <c r="L589" s="49" t="str">
        <f>IF('Рейтинговая таблица организаций'!H578&lt;1,"Отсутствуют или не функционируют дистанционные способы взаимодействия",(IF('Рейтинговая таблица организаций'!H578&lt;4,"В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89" s="49">
        <f>'Рейтинговая таблица организаций'!H578</f>
        <v>0</v>
      </c>
      <c r="N589" s="49">
        <f>IF('Рейтинговая таблица организаций'!H578&lt;1,0,(IF('Рейтинговая таблица организаций'!H578&lt;4,30,100)))</f>
        <v>0</v>
      </c>
      <c r="O589" s="49" t="s">
        <v>266</v>
      </c>
      <c r="P589" s="49">
        <f>'Рейтинговая таблица организаций'!I578</f>
        <v>0</v>
      </c>
      <c r="Q589" s="49">
        <f>'Рейтинговая таблица организаций'!J578</f>
        <v>0</v>
      </c>
      <c r="R589" s="49" t="s">
        <v>267</v>
      </c>
      <c r="S589" s="49">
        <f>'Рейтинговая таблица организаций'!K578</f>
        <v>0</v>
      </c>
      <c r="T589" s="49">
        <f>'Рейтинговая таблица организаций'!L578</f>
        <v>0</v>
      </c>
      <c r="U589" s="49" t="str">
        <f>IF('Рейтинговая таблица организаций'!Q578&lt;1,"Отсутствуют комфортные условия",(IF('Рейтинговая таблица организаций'!Q578&lt;5,"Количество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89" s="49">
        <f>'Рейтинговая таблица организаций'!Q578</f>
        <v>0</v>
      </c>
      <c r="W589" s="49">
        <f>IF('Рейтинговая таблица организаций'!Q578&lt;1,0,(IF('Рейтинговая таблица организаций'!Q578&lt;4,20,100)))</f>
        <v>0</v>
      </c>
      <c r="X589" s="49" t="s">
        <v>268</v>
      </c>
      <c r="Y589" s="49">
        <f>'Рейтинговая таблица организаций'!T578</f>
        <v>0</v>
      </c>
      <c r="Z589" s="49">
        <f>'Рейтинговая таблица организаций'!U578</f>
        <v>0</v>
      </c>
      <c r="AA589" s="49" t="str">
        <f>IF('Рейтинговая таблица организаций'!Z578&lt;1,"Отсутствуют условия доступности для инвалидов",(IF('Рейтинговая таблица организаций'!Z578&lt;5,"Количество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89" s="63">
        <f>'Рейтинговая таблица организаций'!Z578</f>
        <v>0</v>
      </c>
      <c r="AC589" s="49">
        <f>IF('Рейтинговая таблица организаций'!Z578&lt;1,0,(IF('Рейтинговая таблица организаций'!Z578&lt;5,20,100)))</f>
        <v>0</v>
      </c>
      <c r="AD589" s="49" t="str">
        <f>IF('Рейтинговая таблица организаций'!AA578&lt;1,"Отсутствуют условия доступности, позволяющие инвалидам получать услуги наравне с другими",(IF('Рейтинговая таблица организаций'!AA578&lt;5,"Количество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89" s="49">
        <f>'Рейтинговая таблица организаций'!AA578</f>
        <v>0</v>
      </c>
      <c r="AF589" s="49">
        <f>IF('Рейтинговая таблица организаций'!AA578&lt;1,0,(IF('Рейтинговая таблица организаций'!AA578&lt;5,20,100)))</f>
        <v>0</v>
      </c>
      <c r="AG589" s="49" t="s">
        <v>269</v>
      </c>
      <c r="AH589" s="49">
        <f>'Рейтинговая таблица организаций'!AB578</f>
        <v>0</v>
      </c>
      <c r="AI589" s="49">
        <f>'Рейтинговая таблица организаций'!AC578</f>
        <v>0</v>
      </c>
      <c r="AJ589" s="49" t="s">
        <v>270</v>
      </c>
      <c r="AK589" s="49">
        <f>'Рейтинговая таблица организаций'!AH578</f>
        <v>0</v>
      </c>
      <c r="AL589" s="49">
        <f>'Рейтинговая таблица организаций'!AI578</f>
        <v>0</v>
      </c>
      <c r="AM589" s="49" t="s">
        <v>271</v>
      </c>
      <c r="AN589" s="49">
        <f>'Рейтинговая таблица организаций'!AJ578</f>
        <v>0</v>
      </c>
      <c r="AO589" s="49">
        <f>'Рейтинговая таблица организаций'!AK578</f>
        <v>0</v>
      </c>
      <c r="AP589" s="49" t="s">
        <v>272</v>
      </c>
      <c r="AQ589" s="49">
        <f>'Рейтинговая таблица организаций'!AL578</f>
        <v>0</v>
      </c>
      <c r="AR589" s="49">
        <f>'Рейтинговая таблица организаций'!AM578</f>
        <v>0</v>
      </c>
      <c r="AS589" s="49" t="s">
        <v>273</v>
      </c>
      <c r="AT589" s="49">
        <f>'Рейтинговая таблица организаций'!AR578</f>
        <v>0</v>
      </c>
      <c r="AU589" s="49">
        <f>'Рейтинговая таблица организаций'!AS578</f>
        <v>0</v>
      </c>
      <c r="AV589" s="49" t="s">
        <v>274</v>
      </c>
      <c r="AW589" s="49">
        <f>'Рейтинговая таблица организаций'!AT578</f>
        <v>0</v>
      </c>
      <c r="AX589" s="49">
        <f>'Рейтинговая таблица организаций'!AU578</f>
        <v>0</v>
      </c>
      <c r="AY589" s="49" t="s">
        <v>275</v>
      </c>
      <c r="AZ589" s="49">
        <f>'Рейтинговая таблица организаций'!AV578</f>
        <v>0</v>
      </c>
      <c r="BA589" s="49">
        <f>'Рейтинговая таблица организаций'!AW578</f>
        <v>0</v>
      </c>
    </row>
    <row r="590" spans="1:53" ht="15.75" x14ac:dyDescent="0.25">
      <c r="A590" s="110">
        <f>Лист1!A578</f>
        <v>0</v>
      </c>
      <c r="B590" s="46">
        <f>'для bus.gov.ru'!B579</f>
        <v>0</v>
      </c>
      <c r="C590" s="46">
        <f>'для bus.gov.ru'!C579</f>
        <v>0</v>
      </c>
      <c r="D590" s="46">
        <f>'для bus.gov.ru'!D579</f>
        <v>0</v>
      </c>
      <c r="E590" s="46">
        <f>'для bus.gov.ru'!E579</f>
        <v>0</v>
      </c>
      <c r="F590" s="47" t="s">
        <v>264</v>
      </c>
      <c r="G590" s="48">
        <f>'Рейтинговая таблица организаций'!D579</f>
        <v>0</v>
      </c>
      <c r="H590" s="48">
        <f>'Рейтинговая таблица организаций'!E579</f>
        <v>0</v>
      </c>
      <c r="I590" s="47" t="s">
        <v>265</v>
      </c>
      <c r="J590" s="48">
        <f>'Рейтинговая таблица организаций'!F579</f>
        <v>0</v>
      </c>
      <c r="K590" s="48">
        <f>'Рейтинговая таблица организаций'!G579</f>
        <v>0</v>
      </c>
      <c r="L590" s="49" t="str">
        <f>IF('Рейтинговая таблица организаций'!H579&lt;1,"Отсутствуют или не функционируют дистанционные способы взаимодействия",(IF('Рейтинговая таблица организаций'!H579&lt;4,"В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0" s="49">
        <f>'Рейтинговая таблица организаций'!H579</f>
        <v>0</v>
      </c>
      <c r="N590" s="49">
        <f>IF('Рейтинговая таблица организаций'!H579&lt;1,0,(IF('Рейтинговая таблица организаций'!H579&lt;4,30,100)))</f>
        <v>0</v>
      </c>
      <c r="O590" s="49" t="s">
        <v>266</v>
      </c>
      <c r="P590" s="49">
        <f>'Рейтинговая таблица организаций'!I579</f>
        <v>0</v>
      </c>
      <c r="Q590" s="49">
        <f>'Рейтинговая таблица организаций'!J579</f>
        <v>0</v>
      </c>
      <c r="R590" s="49" t="s">
        <v>267</v>
      </c>
      <c r="S590" s="49">
        <f>'Рейтинговая таблица организаций'!K579</f>
        <v>0</v>
      </c>
      <c r="T590" s="49">
        <f>'Рейтинговая таблица организаций'!L579</f>
        <v>0</v>
      </c>
      <c r="U590" s="49" t="str">
        <f>IF('Рейтинговая таблица организаций'!Q579&lt;1,"Отсутствуют комфортные условия",(IF('Рейтинговая таблица организаций'!Q579&lt;5,"Количество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0" s="49">
        <f>'Рейтинговая таблица организаций'!Q579</f>
        <v>0</v>
      </c>
      <c r="W590" s="49">
        <f>IF('Рейтинговая таблица организаций'!Q579&lt;1,0,(IF('Рейтинговая таблица организаций'!Q579&lt;4,20,100)))</f>
        <v>0</v>
      </c>
      <c r="X590" s="49" t="s">
        <v>268</v>
      </c>
      <c r="Y590" s="49">
        <f>'Рейтинговая таблица организаций'!T579</f>
        <v>0</v>
      </c>
      <c r="Z590" s="49">
        <f>'Рейтинговая таблица организаций'!U579</f>
        <v>0</v>
      </c>
      <c r="AA590" s="49" t="str">
        <f>IF('Рейтинговая таблица организаций'!Z579&lt;1,"Отсутствуют условия доступности для инвалидов",(IF('Рейтинговая таблица организаций'!Z579&lt;5,"Количество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0" s="63">
        <f>'Рейтинговая таблица организаций'!Z579</f>
        <v>0</v>
      </c>
      <c r="AC590" s="49">
        <f>IF('Рейтинговая таблица организаций'!Z579&lt;1,0,(IF('Рейтинговая таблица организаций'!Z579&lt;5,20,100)))</f>
        <v>0</v>
      </c>
      <c r="AD590" s="49" t="str">
        <f>IF('Рейтинговая таблица организаций'!AA579&lt;1,"Отсутствуют условия доступности, позволяющие инвалидам получать услуги наравне с другими",(IF('Рейтинговая таблица организаций'!AA579&lt;5,"Количество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0" s="49">
        <f>'Рейтинговая таблица организаций'!AA579</f>
        <v>0</v>
      </c>
      <c r="AF590" s="49">
        <f>IF('Рейтинговая таблица организаций'!AA579&lt;1,0,(IF('Рейтинговая таблица организаций'!AA579&lt;5,20,100)))</f>
        <v>0</v>
      </c>
      <c r="AG590" s="49" t="s">
        <v>269</v>
      </c>
      <c r="AH590" s="49">
        <f>'Рейтинговая таблица организаций'!AB579</f>
        <v>0</v>
      </c>
      <c r="AI590" s="49">
        <f>'Рейтинговая таблица организаций'!AC579</f>
        <v>0</v>
      </c>
      <c r="AJ590" s="49" t="s">
        <v>270</v>
      </c>
      <c r="AK590" s="49">
        <f>'Рейтинговая таблица организаций'!AH579</f>
        <v>0</v>
      </c>
      <c r="AL590" s="49">
        <f>'Рейтинговая таблица организаций'!AI579</f>
        <v>0</v>
      </c>
      <c r="AM590" s="49" t="s">
        <v>271</v>
      </c>
      <c r="AN590" s="49">
        <f>'Рейтинговая таблица организаций'!AJ579</f>
        <v>0</v>
      </c>
      <c r="AO590" s="49">
        <f>'Рейтинговая таблица организаций'!AK579</f>
        <v>0</v>
      </c>
      <c r="AP590" s="49" t="s">
        <v>272</v>
      </c>
      <c r="AQ590" s="49">
        <f>'Рейтинговая таблица организаций'!AL579</f>
        <v>0</v>
      </c>
      <c r="AR590" s="49">
        <f>'Рейтинговая таблица организаций'!AM579</f>
        <v>0</v>
      </c>
      <c r="AS590" s="49" t="s">
        <v>273</v>
      </c>
      <c r="AT590" s="49">
        <f>'Рейтинговая таблица организаций'!AR579</f>
        <v>0</v>
      </c>
      <c r="AU590" s="49">
        <f>'Рейтинговая таблица организаций'!AS579</f>
        <v>0</v>
      </c>
      <c r="AV590" s="49" t="s">
        <v>274</v>
      </c>
      <c r="AW590" s="49">
        <f>'Рейтинговая таблица организаций'!AT579</f>
        <v>0</v>
      </c>
      <c r="AX590" s="49">
        <f>'Рейтинговая таблица организаций'!AU579</f>
        <v>0</v>
      </c>
      <c r="AY590" s="49" t="s">
        <v>275</v>
      </c>
      <c r="AZ590" s="49">
        <f>'Рейтинговая таблица организаций'!AV579</f>
        <v>0</v>
      </c>
      <c r="BA590" s="49">
        <f>'Рейтинговая таблица организаций'!AW579</f>
        <v>0</v>
      </c>
    </row>
    <row r="591" spans="1:53" ht="15.75" x14ac:dyDescent="0.25">
      <c r="A591" s="110">
        <f>Лист1!A579</f>
        <v>0</v>
      </c>
      <c r="B591" s="46">
        <f>'для bus.gov.ru'!B580</f>
        <v>0</v>
      </c>
      <c r="C591" s="46">
        <f>'для bus.gov.ru'!C580</f>
        <v>0</v>
      </c>
      <c r="D591" s="46">
        <f>'для bus.gov.ru'!D580</f>
        <v>0</v>
      </c>
      <c r="E591" s="46">
        <f>'для bus.gov.ru'!E580</f>
        <v>0</v>
      </c>
      <c r="F591" s="47" t="s">
        <v>264</v>
      </c>
      <c r="G591" s="48">
        <f>'Рейтинговая таблица организаций'!D580</f>
        <v>0</v>
      </c>
      <c r="H591" s="48">
        <f>'Рейтинговая таблица организаций'!E580</f>
        <v>0</v>
      </c>
      <c r="I591" s="47" t="s">
        <v>265</v>
      </c>
      <c r="J591" s="48">
        <f>'Рейтинговая таблица организаций'!F580</f>
        <v>0</v>
      </c>
      <c r="K591" s="48">
        <f>'Рейтинговая таблица организаций'!G580</f>
        <v>0</v>
      </c>
      <c r="L591" s="49" t="str">
        <f>IF('Рейтинговая таблица организаций'!H580&lt;1,"Отсутствуют или не функционируют дистанционные способы взаимодействия",(IF('Рейтинговая таблица организаций'!H580&lt;4,"В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1" s="49">
        <f>'Рейтинговая таблица организаций'!H580</f>
        <v>0</v>
      </c>
      <c r="N591" s="49">
        <f>IF('Рейтинговая таблица организаций'!H580&lt;1,0,(IF('Рейтинговая таблица организаций'!H580&lt;4,30,100)))</f>
        <v>0</v>
      </c>
      <c r="O591" s="49" t="s">
        <v>266</v>
      </c>
      <c r="P591" s="49">
        <f>'Рейтинговая таблица организаций'!I580</f>
        <v>0</v>
      </c>
      <c r="Q591" s="49">
        <f>'Рейтинговая таблица организаций'!J580</f>
        <v>0</v>
      </c>
      <c r="R591" s="49" t="s">
        <v>267</v>
      </c>
      <c r="S591" s="49">
        <f>'Рейтинговая таблица организаций'!K580</f>
        <v>0</v>
      </c>
      <c r="T591" s="49">
        <f>'Рейтинговая таблица организаций'!L580</f>
        <v>0</v>
      </c>
      <c r="U591" s="49" t="str">
        <f>IF('Рейтинговая таблица организаций'!Q580&lt;1,"Отсутствуют комфортные условия",(IF('Рейтинговая таблица организаций'!Q580&lt;5,"Количество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1" s="49">
        <f>'Рейтинговая таблица организаций'!Q580</f>
        <v>0</v>
      </c>
      <c r="W591" s="49">
        <f>IF('Рейтинговая таблица организаций'!Q580&lt;1,0,(IF('Рейтинговая таблица организаций'!Q580&lt;4,20,100)))</f>
        <v>0</v>
      </c>
      <c r="X591" s="49" t="s">
        <v>268</v>
      </c>
      <c r="Y591" s="49">
        <f>'Рейтинговая таблица организаций'!T580</f>
        <v>0</v>
      </c>
      <c r="Z591" s="49">
        <f>'Рейтинговая таблица организаций'!U580</f>
        <v>0</v>
      </c>
      <c r="AA591" s="49" t="str">
        <f>IF('Рейтинговая таблица организаций'!Z580&lt;1,"Отсутствуют условия доступности для инвалидов",(IF('Рейтинговая таблица организаций'!Z580&lt;5,"Количество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1" s="63">
        <f>'Рейтинговая таблица организаций'!Z580</f>
        <v>0</v>
      </c>
      <c r="AC591" s="49">
        <f>IF('Рейтинговая таблица организаций'!Z580&lt;1,0,(IF('Рейтинговая таблица организаций'!Z580&lt;5,20,100)))</f>
        <v>0</v>
      </c>
      <c r="AD591" s="49" t="str">
        <f>IF('Рейтинговая таблица организаций'!AA580&lt;1,"Отсутствуют условия доступности, позволяющие инвалидам получать услуги наравне с другими",(IF('Рейтинговая таблица организаций'!AA580&lt;5,"Количество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1" s="49">
        <f>'Рейтинговая таблица организаций'!AA580</f>
        <v>0</v>
      </c>
      <c r="AF591" s="49">
        <f>IF('Рейтинговая таблица организаций'!AA580&lt;1,0,(IF('Рейтинговая таблица организаций'!AA580&lt;5,20,100)))</f>
        <v>0</v>
      </c>
      <c r="AG591" s="49" t="s">
        <v>269</v>
      </c>
      <c r="AH591" s="49">
        <f>'Рейтинговая таблица организаций'!AB580</f>
        <v>0</v>
      </c>
      <c r="AI591" s="49">
        <f>'Рейтинговая таблица организаций'!AC580</f>
        <v>0</v>
      </c>
      <c r="AJ591" s="49" t="s">
        <v>270</v>
      </c>
      <c r="AK591" s="49">
        <f>'Рейтинговая таблица организаций'!AH580</f>
        <v>0</v>
      </c>
      <c r="AL591" s="49">
        <f>'Рейтинговая таблица организаций'!AI580</f>
        <v>0</v>
      </c>
      <c r="AM591" s="49" t="s">
        <v>271</v>
      </c>
      <c r="AN591" s="49">
        <f>'Рейтинговая таблица организаций'!AJ580</f>
        <v>0</v>
      </c>
      <c r="AO591" s="49">
        <f>'Рейтинговая таблица организаций'!AK580</f>
        <v>0</v>
      </c>
      <c r="AP591" s="49" t="s">
        <v>272</v>
      </c>
      <c r="AQ591" s="49">
        <f>'Рейтинговая таблица организаций'!AL580</f>
        <v>0</v>
      </c>
      <c r="AR591" s="49">
        <f>'Рейтинговая таблица организаций'!AM580</f>
        <v>0</v>
      </c>
      <c r="AS591" s="49" t="s">
        <v>273</v>
      </c>
      <c r="AT591" s="49">
        <f>'Рейтинговая таблица организаций'!AR580</f>
        <v>0</v>
      </c>
      <c r="AU591" s="49">
        <f>'Рейтинговая таблица организаций'!AS580</f>
        <v>0</v>
      </c>
      <c r="AV591" s="49" t="s">
        <v>274</v>
      </c>
      <c r="AW591" s="49">
        <f>'Рейтинговая таблица организаций'!AT580</f>
        <v>0</v>
      </c>
      <c r="AX591" s="49">
        <f>'Рейтинговая таблица организаций'!AU580</f>
        <v>0</v>
      </c>
      <c r="AY591" s="49" t="s">
        <v>275</v>
      </c>
      <c r="AZ591" s="49">
        <f>'Рейтинговая таблица организаций'!AV580</f>
        <v>0</v>
      </c>
      <c r="BA591" s="49">
        <f>'Рейтинговая таблица организаций'!AW580</f>
        <v>0</v>
      </c>
    </row>
    <row r="592" spans="1:53" ht="15.75" x14ac:dyDescent="0.25">
      <c r="A592" s="110">
        <f>Лист1!A580</f>
        <v>0</v>
      </c>
      <c r="B592" s="46">
        <f>'для bus.gov.ru'!B581</f>
        <v>0</v>
      </c>
      <c r="C592" s="46">
        <f>'для bus.gov.ru'!C581</f>
        <v>0</v>
      </c>
      <c r="D592" s="46">
        <f>'для bus.gov.ru'!D581</f>
        <v>0</v>
      </c>
      <c r="E592" s="46">
        <f>'для bus.gov.ru'!E581</f>
        <v>0</v>
      </c>
      <c r="F592" s="47" t="s">
        <v>264</v>
      </c>
      <c r="G592" s="48">
        <f>'Рейтинговая таблица организаций'!D581</f>
        <v>0</v>
      </c>
      <c r="H592" s="48">
        <f>'Рейтинговая таблица организаций'!E581</f>
        <v>0</v>
      </c>
      <c r="I592" s="47" t="s">
        <v>265</v>
      </c>
      <c r="J592" s="48">
        <f>'Рейтинговая таблица организаций'!F581</f>
        <v>0</v>
      </c>
      <c r="K592" s="48">
        <f>'Рейтинговая таблица организаций'!G581</f>
        <v>0</v>
      </c>
      <c r="L592" s="49" t="str">
        <f>IF('Рейтинговая таблица организаций'!H581&lt;1,"Отсутствуют или не функционируют дистанционные способы взаимодействия",(IF('Рейтинговая таблица организаций'!H581&lt;4,"В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2" s="49">
        <f>'Рейтинговая таблица организаций'!H581</f>
        <v>0</v>
      </c>
      <c r="N592" s="49">
        <f>IF('Рейтинговая таблица организаций'!H581&lt;1,0,(IF('Рейтинговая таблица организаций'!H581&lt;4,30,100)))</f>
        <v>0</v>
      </c>
      <c r="O592" s="49" t="s">
        <v>266</v>
      </c>
      <c r="P592" s="49">
        <f>'Рейтинговая таблица организаций'!I581</f>
        <v>0</v>
      </c>
      <c r="Q592" s="49">
        <f>'Рейтинговая таблица организаций'!J581</f>
        <v>0</v>
      </c>
      <c r="R592" s="49" t="s">
        <v>267</v>
      </c>
      <c r="S592" s="49">
        <f>'Рейтинговая таблица организаций'!K581</f>
        <v>0</v>
      </c>
      <c r="T592" s="49">
        <f>'Рейтинговая таблица организаций'!L581</f>
        <v>0</v>
      </c>
      <c r="U592" s="49" t="str">
        <f>IF('Рейтинговая таблица организаций'!Q581&lt;1,"Отсутствуют комфортные условия",(IF('Рейтинговая таблица организаций'!Q581&lt;5,"Количество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2" s="49">
        <f>'Рейтинговая таблица организаций'!Q581</f>
        <v>0</v>
      </c>
      <c r="W592" s="49">
        <f>IF('Рейтинговая таблица организаций'!Q581&lt;1,0,(IF('Рейтинговая таблица организаций'!Q581&lt;4,20,100)))</f>
        <v>0</v>
      </c>
      <c r="X592" s="49" t="s">
        <v>268</v>
      </c>
      <c r="Y592" s="49">
        <f>'Рейтинговая таблица организаций'!T581</f>
        <v>0</v>
      </c>
      <c r="Z592" s="49">
        <f>'Рейтинговая таблица организаций'!U581</f>
        <v>0</v>
      </c>
      <c r="AA592" s="49" t="str">
        <f>IF('Рейтинговая таблица организаций'!Z581&lt;1,"Отсутствуют условия доступности для инвалидов",(IF('Рейтинговая таблица организаций'!Z581&lt;5,"Количество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2" s="63">
        <f>'Рейтинговая таблица организаций'!Z581</f>
        <v>0</v>
      </c>
      <c r="AC592" s="49">
        <f>IF('Рейтинговая таблица организаций'!Z581&lt;1,0,(IF('Рейтинговая таблица организаций'!Z581&lt;5,20,100)))</f>
        <v>0</v>
      </c>
      <c r="AD592" s="49" t="str">
        <f>IF('Рейтинговая таблица организаций'!AA581&lt;1,"Отсутствуют условия доступности, позволяющие инвалидам получать услуги наравне с другими",(IF('Рейтинговая таблица организаций'!AA581&lt;5,"Количество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2" s="49">
        <f>'Рейтинговая таблица организаций'!AA581</f>
        <v>0</v>
      </c>
      <c r="AF592" s="49">
        <f>IF('Рейтинговая таблица организаций'!AA581&lt;1,0,(IF('Рейтинговая таблица организаций'!AA581&lt;5,20,100)))</f>
        <v>0</v>
      </c>
      <c r="AG592" s="49" t="s">
        <v>269</v>
      </c>
      <c r="AH592" s="49">
        <f>'Рейтинговая таблица организаций'!AB581</f>
        <v>0</v>
      </c>
      <c r="AI592" s="49">
        <f>'Рейтинговая таблица организаций'!AC581</f>
        <v>0</v>
      </c>
      <c r="AJ592" s="49" t="s">
        <v>270</v>
      </c>
      <c r="AK592" s="49">
        <f>'Рейтинговая таблица организаций'!AH581</f>
        <v>0</v>
      </c>
      <c r="AL592" s="49">
        <f>'Рейтинговая таблица организаций'!AI581</f>
        <v>0</v>
      </c>
      <c r="AM592" s="49" t="s">
        <v>271</v>
      </c>
      <c r="AN592" s="49">
        <f>'Рейтинговая таблица организаций'!AJ581</f>
        <v>0</v>
      </c>
      <c r="AO592" s="49">
        <f>'Рейтинговая таблица организаций'!AK581</f>
        <v>0</v>
      </c>
      <c r="AP592" s="49" t="s">
        <v>272</v>
      </c>
      <c r="AQ592" s="49">
        <f>'Рейтинговая таблица организаций'!AL581</f>
        <v>0</v>
      </c>
      <c r="AR592" s="49">
        <f>'Рейтинговая таблица организаций'!AM581</f>
        <v>0</v>
      </c>
      <c r="AS592" s="49" t="s">
        <v>273</v>
      </c>
      <c r="AT592" s="49">
        <f>'Рейтинговая таблица организаций'!AR581</f>
        <v>0</v>
      </c>
      <c r="AU592" s="49">
        <f>'Рейтинговая таблица организаций'!AS581</f>
        <v>0</v>
      </c>
      <c r="AV592" s="49" t="s">
        <v>274</v>
      </c>
      <c r="AW592" s="49">
        <f>'Рейтинговая таблица организаций'!AT581</f>
        <v>0</v>
      </c>
      <c r="AX592" s="49">
        <f>'Рейтинговая таблица организаций'!AU581</f>
        <v>0</v>
      </c>
      <c r="AY592" s="49" t="s">
        <v>275</v>
      </c>
      <c r="AZ592" s="49">
        <f>'Рейтинговая таблица организаций'!AV581</f>
        <v>0</v>
      </c>
      <c r="BA592" s="49">
        <f>'Рейтинговая таблица организаций'!AW581</f>
        <v>0</v>
      </c>
    </row>
    <row r="593" spans="1:53" ht="15.75" x14ac:dyDescent="0.25">
      <c r="A593" s="110">
        <f>Лист1!A581</f>
        <v>0</v>
      </c>
      <c r="B593" s="46">
        <f>'для bus.gov.ru'!B582</f>
        <v>0</v>
      </c>
      <c r="C593" s="46">
        <f>'для bus.gov.ru'!C582</f>
        <v>0</v>
      </c>
      <c r="D593" s="46">
        <f>'для bus.gov.ru'!D582</f>
        <v>0</v>
      </c>
      <c r="E593" s="46">
        <f>'для bus.gov.ru'!E582</f>
        <v>0</v>
      </c>
      <c r="F593" s="47" t="s">
        <v>264</v>
      </c>
      <c r="G593" s="48">
        <f>'Рейтинговая таблица организаций'!D582</f>
        <v>0</v>
      </c>
      <c r="H593" s="48">
        <f>'Рейтинговая таблица организаций'!E582</f>
        <v>0</v>
      </c>
      <c r="I593" s="47" t="s">
        <v>265</v>
      </c>
      <c r="J593" s="48">
        <f>'Рейтинговая таблица организаций'!F582</f>
        <v>0</v>
      </c>
      <c r="K593" s="48">
        <f>'Рейтинговая таблица организаций'!G582</f>
        <v>0</v>
      </c>
      <c r="L593" s="49" t="str">
        <f>IF('Рейтинговая таблица организаций'!H582&lt;1,"Отсутствуют или не функционируют дистанционные способы взаимодействия",(IF('Рейтинговая таблица организаций'!H582&lt;4,"В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3" s="49">
        <f>'Рейтинговая таблица организаций'!H582</f>
        <v>0</v>
      </c>
      <c r="N593" s="49">
        <f>IF('Рейтинговая таблица организаций'!H582&lt;1,0,(IF('Рейтинговая таблица организаций'!H582&lt;4,30,100)))</f>
        <v>0</v>
      </c>
      <c r="O593" s="49" t="s">
        <v>266</v>
      </c>
      <c r="P593" s="49">
        <f>'Рейтинговая таблица организаций'!I582</f>
        <v>0</v>
      </c>
      <c r="Q593" s="49">
        <f>'Рейтинговая таблица организаций'!J582</f>
        <v>0</v>
      </c>
      <c r="R593" s="49" t="s">
        <v>267</v>
      </c>
      <c r="S593" s="49">
        <f>'Рейтинговая таблица организаций'!K582</f>
        <v>0</v>
      </c>
      <c r="T593" s="49">
        <f>'Рейтинговая таблица организаций'!L582</f>
        <v>0</v>
      </c>
      <c r="U593" s="49" t="str">
        <f>IF('Рейтинговая таблица организаций'!Q582&lt;1,"Отсутствуют комфортные условия",(IF('Рейтинговая таблица организаций'!Q582&lt;5,"Количество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3" s="49">
        <f>'Рейтинговая таблица организаций'!Q582</f>
        <v>0</v>
      </c>
      <c r="W593" s="49">
        <f>IF('Рейтинговая таблица организаций'!Q582&lt;1,0,(IF('Рейтинговая таблица организаций'!Q582&lt;4,20,100)))</f>
        <v>0</v>
      </c>
      <c r="X593" s="49" t="s">
        <v>268</v>
      </c>
      <c r="Y593" s="49">
        <f>'Рейтинговая таблица организаций'!T582</f>
        <v>0</v>
      </c>
      <c r="Z593" s="49">
        <f>'Рейтинговая таблица организаций'!U582</f>
        <v>0</v>
      </c>
      <c r="AA593" s="49" t="str">
        <f>IF('Рейтинговая таблица организаций'!Z582&lt;1,"Отсутствуют условия доступности для инвалидов",(IF('Рейтинговая таблица организаций'!Z582&lt;5,"Количество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3" s="63">
        <f>'Рейтинговая таблица организаций'!Z582</f>
        <v>0</v>
      </c>
      <c r="AC593" s="49">
        <f>IF('Рейтинговая таблица организаций'!Z582&lt;1,0,(IF('Рейтинговая таблица организаций'!Z582&lt;5,20,100)))</f>
        <v>0</v>
      </c>
      <c r="AD593" s="49" t="str">
        <f>IF('Рейтинговая таблица организаций'!AA582&lt;1,"Отсутствуют условия доступности, позволяющие инвалидам получать услуги наравне с другими",(IF('Рейтинговая таблица организаций'!AA582&lt;5,"Количество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3" s="49">
        <f>'Рейтинговая таблица организаций'!AA582</f>
        <v>0</v>
      </c>
      <c r="AF593" s="49">
        <f>IF('Рейтинговая таблица организаций'!AA582&lt;1,0,(IF('Рейтинговая таблица организаций'!AA582&lt;5,20,100)))</f>
        <v>0</v>
      </c>
      <c r="AG593" s="49" t="s">
        <v>269</v>
      </c>
      <c r="AH593" s="49">
        <f>'Рейтинговая таблица организаций'!AB582</f>
        <v>0</v>
      </c>
      <c r="AI593" s="49">
        <f>'Рейтинговая таблица организаций'!AC582</f>
        <v>0</v>
      </c>
      <c r="AJ593" s="49" t="s">
        <v>270</v>
      </c>
      <c r="AK593" s="49">
        <f>'Рейтинговая таблица организаций'!AH582</f>
        <v>0</v>
      </c>
      <c r="AL593" s="49">
        <f>'Рейтинговая таблица организаций'!AI582</f>
        <v>0</v>
      </c>
      <c r="AM593" s="49" t="s">
        <v>271</v>
      </c>
      <c r="AN593" s="49">
        <f>'Рейтинговая таблица организаций'!AJ582</f>
        <v>0</v>
      </c>
      <c r="AO593" s="49">
        <f>'Рейтинговая таблица организаций'!AK582</f>
        <v>0</v>
      </c>
      <c r="AP593" s="49" t="s">
        <v>272</v>
      </c>
      <c r="AQ593" s="49">
        <f>'Рейтинговая таблица организаций'!AL582</f>
        <v>0</v>
      </c>
      <c r="AR593" s="49">
        <f>'Рейтинговая таблица организаций'!AM582</f>
        <v>0</v>
      </c>
      <c r="AS593" s="49" t="s">
        <v>273</v>
      </c>
      <c r="AT593" s="49">
        <f>'Рейтинговая таблица организаций'!AR582</f>
        <v>0</v>
      </c>
      <c r="AU593" s="49">
        <f>'Рейтинговая таблица организаций'!AS582</f>
        <v>0</v>
      </c>
      <c r="AV593" s="49" t="s">
        <v>274</v>
      </c>
      <c r="AW593" s="49">
        <f>'Рейтинговая таблица организаций'!AT582</f>
        <v>0</v>
      </c>
      <c r="AX593" s="49">
        <f>'Рейтинговая таблица организаций'!AU582</f>
        <v>0</v>
      </c>
      <c r="AY593" s="49" t="s">
        <v>275</v>
      </c>
      <c r="AZ593" s="49">
        <f>'Рейтинговая таблица организаций'!AV582</f>
        <v>0</v>
      </c>
      <c r="BA593" s="49">
        <f>'Рейтинговая таблица организаций'!AW582</f>
        <v>0</v>
      </c>
    </row>
    <row r="594" spans="1:53" ht="15.75" x14ac:dyDescent="0.25">
      <c r="A594" s="110">
        <f>Лист1!A582</f>
        <v>0</v>
      </c>
      <c r="B594" s="46">
        <f>'для bus.gov.ru'!B583</f>
        <v>0</v>
      </c>
      <c r="C594" s="46">
        <f>'для bus.gov.ru'!C583</f>
        <v>0</v>
      </c>
      <c r="D594" s="46">
        <f>'для bus.gov.ru'!D583</f>
        <v>0</v>
      </c>
      <c r="E594" s="46">
        <f>'для bus.gov.ru'!E583</f>
        <v>0</v>
      </c>
      <c r="F594" s="47" t="s">
        <v>264</v>
      </c>
      <c r="G594" s="48">
        <f>'Рейтинговая таблица организаций'!D583</f>
        <v>0</v>
      </c>
      <c r="H594" s="48">
        <f>'Рейтинговая таблица организаций'!E583</f>
        <v>0</v>
      </c>
      <c r="I594" s="47" t="s">
        <v>265</v>
      </c>
      <c r="J594" s="48">
        <f>'Рейтинговая таблица организаций'!F583</f>
        <v>0</v>
      </c>
      <c r="K594" s="48">
        <f>'Рейтинговая таблица организаций'!G583</f>
        <v>0</v>
      </c>
      <c r="L594" s="49" t="str">
        <f>IF('Рейтинговая таблица организаций'!H583&lt;1,"Отсутствуют или не функционируют дистанционные способы взаимодействия",(IF('Рейтинговая таблица организаций'!H583&lt;4,"В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4" s="49">
        <f>'Рейтинговая таблица организаций'!H583</f>
        <v>0</v>
      </c>
      <c r="N594" s="49">
        <f>IF('Рейтинговая таблица организаций'!H583&lt;1,0,(IF('Рейтинговая таблица организаций'!H583&lt;4,30,100)))</f>
        <v>0</v>
      </c>
      <c r="O594" s="49" t="s">
        <v>266</v>
      </c>
      <c r="P594" s="49">
        <f>'Рейтинговая таблица организаций'!I583</f>
        <v>0</v>
      </c>
      <c r="Q594" s="49">
        <f>'Рейтинговая таблица организаций'!J583</f>
        <v>0</v>
      </c>
      <c r="R594" s="49" t="s">
        <v>267</v>
      </c>
      <c r="S594" s="49">
        <f>'Рейтинговая таблица организаций'!K583</f>
        <v>0</v>
      </c>
      <c r="T594" s="49">
        <f>'Рейтинговая таблица организаций'!L583</f>
        <v>0</v>
      </c>
      <c r="U594" s="49" t="str">
        <f>IF('Рейтинговая таблица организаций'!Q583&lt;1,"Отсутствуют комфортные условия",(IF('Рейтинговая таблица организаций'!Q583&lt;5,"Количество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4" s="49">
        <f>'Рейтинговая таблица организаций'!Q583</f>
        <v>0</v>
      </c>
      <c r="W594" s="49">
        <f>IF('Рейтинговая таблица организаций'!Q583&lt;1,0,(IF('Рейтинговая таблица организаций'!Q583&lt;4,20,100)))</f>
        <v>0</v>
      </c>
      <c r="X594" s="49" t="s">
        <v>268</v>
      </c>
      <c r="Y594" s="49">
        <f>'Рейтинговая таблица организаций'!T583</f>
        <v>0</v>
      </c>
      <c r="Z594" s="49">
        <f>'Рейтинговая таблица организаций'!U583</f>
        <v>0</v>
      </c>
      <c r="AA594" s="49" t="str">
        <f>IF('Рейтинговая таблица организаций'!Z583&lt;1,"Отсутствуют условия доступности для инвалидов",(IF('Рейтинговая таблица организаций'!Z583&lt;5,"Количество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4" s="63">
        <f>'Рейтинговая таблица организаций'!Z583</f>
        <v>0</v>
      </c>
      <c r="AC594" s="49">
        <f>IF('Рейтинговая таблица организаций'!Z583&lt;1,0,(IF('Рейтинговая таблица организаций'!Z583&lt;5,20,100)))</f>
        <v>0</v>
      </c>
      <c r="AD594" s="49" t="str">
        <f>IF('Рейтинговая таблица организаций'!AA583&lt;1,"Отсутствуют условия доступности, позволяющие инвалидам получать услуги наравне с другими",(IF('Рейтинговая таблица организаций'!AA583&lt;5,"Количество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4" s="49">
        <f>'Рейтинговая таблица организаций'!AA583</f>
        <v>0</v>
      </c>
      <c r="AF594" s="49">
        <f>IF('Рейтинговая таблица организаций'!AA583&lt;1,0,(IF('Рейтинговая таблица организаций'!AA583&lt;5,20,100)))</f>
        <v>0</v>
      </c>
      <c r="AG594" s="49" t="s">
        <v>269</v>
      </c>
      <c r="AH594" s="49">
        <f>'Рейтинговая таблица организаций'!AB583</f>
        <v>0</v>
      </c>
      <c r="AI594" s="49">
        <f>'Рейтинговая таблица организаций'!AC583</f>
        <v>0</v>
      </c>
      <c r="AJ594" s="49" t="s">
        <v>270</v>
      </c>
      <c r="AK594" s="49">
        <f>'Рейтинговая таблица организаций'!AH583</f>
        <v>0</v>
      </c>
      <c r="AL594" s="49">
        <f>'Рейтинговая таблица организаций'!AI583</f>
        <v>0</v>
      </c>
      <c r="AM594" s="49" t="s">
        <v>271</v>
      </c>
      <c r="AN594" s="49">
        <f>'Рейтинговая таблица организаций'!AJ583</f>
        <v>0</v>
      </c>
      <c r="AO594" s="49">
        <f>'Рейтинговая таблица организаций'!AK583</f>
        <v>0</v>
      </c>
      <c r="AP594" s="49" t="s">
        <v>272</v>
      </c>
      <c r="AQ594" s="49">
        <f>'Рейтинговая таблица организаций'!AL583</f>
        <v>0</v>
      </c>
      <c r="AR594" s="49">
        <f>'Рейтинговая таблица организаций'!AM583</f>
        <v>0</v>
      </c>
      <c r="AS594" s="49" t="s">
        <v>273</v>
      </c>
      <c r="AT594" s="49">
        <f>'Рейтинговая таблица организаций'!AR583</f>
        <v>0</v>
      </c>
      <c r="AU594" s="49">
        <f>'Рейтинговая таблица организаций'!AS583</f>
        <v>0</v>
      </c>
      <c r="AV594" s="49" t="s">
        <v>274</v>
      </c>
      <c r="AW594" s="49">
        <f>'Рейтинговая таблица организаций'!AT583</f>
        <v>0</v>
      </c>
      <c r="AX594" s="49">
        <f>'Рейтинговая таблица организаций'!AU583</f>
        <v>0</v>
      </c>
      <c r="AY594" s="49" t="s">
        <v>275</v>
      </c>
      <c r="AZ594" s="49">
        <f>'Рейтинговая таблица организаций'!AV583</f>
        <v>0</v>
      </c>
      <c r="BA594" s="49">
        <f>'Рейтинговая таблица организаций'!AW583</f>
        <v>0</v>
      </c>
    </row>
    <row r="595" spans="1:53" ht="15.75" x14ac:dyDescent="0.25">
      <c r="A595" s="110">
        <f>Лист1!A583</f>
        <v>0</v>
      </c>
      <c r="B595" s="46">
        <f>'для bus.gov.ru'!B584</f>
        <v>0</v>
      </c>
      <c r="C595" s="46">
        <f>'для bus.gov.ru'!C584</f>
        <v>0</v>
      </c>
      <c r="D595" s="46">
        <f>'для bus.gov.ru'!D584</f>
        <v>0</v>
      </c>
      <c r="E595" s="46">
        <f>'для bus.gov.ru'!E584</f>
        <v>0</v>
      </c>
      <c r="F595" s="47" t="s">
        <v>264</v>
      </c>
      <c r="G595" s="48">
        <f>'Рейтинговая таблица организаций'!D584</f>
        <v>0</v>
      </c>
      <c r="H595" s="48">
        <f>'Рейтинговая таблица организаций'!E584</f>
        <v>0</v>
      </c>
      <c r="I595" s="47" t="s">
        <v>265</v>
      </c>
      <c r="J595" s="48">
        <f>'Рейтинговая таблица организаций'!F584</f>
        <v>0</v>
      </c>
      <c r="K595" s="48">
        <f>'Рейтинговая таблица организаций'!G584</f>
        <v>0</v>
      </c>
      <c r="L595" s="49" t="str">
        <f>IF('Рейтинговая таблица организаций'!H584&lt;1,"Отсутствуют или не функционируют дистанционные способы взаимодействия",(IF('Рейтинговая таблица организаций'!H584&lt;4,"В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5" s="49">
        <f>'Рейтинговая таблица организаций'!H584</f>
        <v>0</v>
      </c>
      <c r="N595" s="49">
        <f>IF('Рейтинговая таблица организаций'!H584&lt;1,0,(IF('Рейтинговая таблица организаций'!H584&lt;4,30,100)))</f>
        <v>0</v>
      </c>
      <c r="O595" s="49" t="s">
        <v>266</v>
      </c>
      <c r="P595" s="49">
        <f>'Рейтинговая таблица организаций'!I584</f>
        <v>0</v>
      </c>
      <c r="Q595" s="49">
        <f>'Рейтинговая таблица организаций'!J584</f>
        <v>0</v>
      </c>
      <c r="R595" s="49" t="s">
        <v>267</v>
      </c>
      <c r="S595" s="49">
        <f>'Рейтинговая таблица организаций'!K584</f>
        <v>0</v>
      </c>
      <c r="T595" s="49">
        <f>'Рейтинговая таблица организаций'!L584</f>
        <v>0</v>
      </c>
      <c r="U595" s="49" t="str">
        <f>IF('Рейтинговая таблица организаций'!Q584&lt;1,"Отсутствуют комфортные условия",(IF('Рейтинговая таблица организаций'!Q584&lt;5,"Количество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5" s="49">
        <f>'Рейтинговая таблица организаций'!Q584</f>
        <v>0</v>
      </c>
      <c r="W595" s="49">
        <f>IF('Рейтинговая таблица организаций'!Q584&lt;1,0,(IF('Рейтинговая таблица организаций'!Q584&lt;4,20,100)))</f>
        <v>0</v>
      </c>
      <c r="X595" s="49" t="s">
        <v>268</v>
      </c>
      <c r="Y595" s="49">
        <f>'Рейтинговая таблица организаций'!T584</f>
        <v>0</v>
      </c>
      <c r="Z595" s="49">
        <f>'Рейтинговая таблица организаций'!U584</f>
        <v>0</v>
      </c>
      <c r="AA595" s="49" t="str">
        <f>IF('Рейтинговая таблица организаций'!Z584&lt;1,"Отсутствуют условия доступности для инвалидов",(IF('Рейтинговая таблица организаций'!Z584&lt;5,"Количество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5" s="63">
        <f>'Рейтинговая таблица организаций'!Z584</f>
        <v>0</v>
      </c>
      <c r="AC595" s="49">
        <f>IF('Рейтинговая таблица организаций'!Z584&lt;1,0,(IF('Рейтинговая таблица организаций'!Z584&lt;5,20,100)))</f>
        <v>0</v>
      </c>
      <c r="AD595" s="49" t="str">
        <f>IF('Рейтинговая таблица организаций'!AA584&lt;1,"Отсутствуют условия доступности, позволяющие инвалидам получать услуги наравне с другими",(IF('Рейтинговая таблица организаций'!AA584&lt;5,"Количество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5" s="49">
        <f>'Рейтинговая таблица организаций'!AA584</f>
        <v>0</v>
      </c>
      <c r="AF595" s="49">
        <f>IF('Рейтинговая таблица организаций'!AA584&lt;1,0,(IF('Рейтинговая таблица организаций'!AA584&lt;5,20,100)))</f>
        <v>0</v>
      </c>
      <c r="AG595" s="49" t="s">
        <v>269</v>
      </c>
      <c r="AH595" s="49">
        <f>'Рейтинговая таблица организаций'!AB584</f>
        <v>0</v>
      </c>
      <c r="AI595" s="49">
        <f>'Рейтинговая таблица организаций'!AC584</f>
        <v>0</v>
      </c>
      <c r="AJ595" s="49" t="s">
        <v>270</v>
      </c>
      <c r="AK595" s="49">
        <f>'Рейтинговая таблица организаций'!AH584</f>
        <v>0</v>
      </c>
      <c r="AL595" s="49">
        <f>'Рейтинговая таблица организаций'!AI584</f>
        <v>0</v>
      </c>
      <c r="AM595" s="49" t="s">
        <v>271</v>
      </c>
      <c r="AN595" s="49">
        <f>'Рейтинговая таблица организаций'!AJ584</f>
        <v>0</v>
      </c>
      <c r="AO595" s="49">
        <f>'Рейтинговая таблица организаций'!AK584</f>
        <v>0</v>
      </c>
      <c r="AP595" s="49" t="s">
        <v>272</v>
      </c>
      <c r="AQ595" s="49">
        <f>'Рейтинговая таблица организаций'!AL584</f>
        <v>0</v>
      </c>
      <c r="AR595" s="49">
        <f>'Рейтинговая таблица организаций'!AM584</f>
        <v>0</v>
      </c>
      <c r="AS595" s="49" t="s">
        <v>273</v>
      </c>
      <c r="AT595" s="49">
        <f>'Рейтинговая таблица организаций'!AR584</f>
        <v>0</v>
      </c>
      <c r="AU595" s="49">
        <f>'Рейтинговая таблица организаций'!AS584</f>
        <v>0</v>
      </c>
      <c r="AV595" s="49" t="s">
        <v>274</v>
      </c>
      <c r="AW595" s="49">
        <f>'Рейтинговая таблица организаций'!AT584</f>
        <v>0</v>
      </c>
      <c r="AX595" s="49">
        <f>'Рейтинговая таблица организаций'!AU584</f>
        <v>0</v>
      </c>
      <c r="AY595" s="49" t="s">
        <v>275</v>
      </c>
      <c r="AZ595" s="49">
        <f>'Рейтинговая таблица организаций'!AV584</f>
        <v>0</v>
      </c>
      <c r="BA595" s="49">
        <f>'Рейтинговая таблица организаций'!AW584</f>
        <v>0</v>
      </c>
    </row>
    <row r="596" spans="1:53" ht="15.75" x14ac:dyDescent="0.25">
      <c r="A596" s="110">
        <f>Лист1!A584</f>
        <v>0</v>
      </c>
      <c r="B596" s="46">
        <f>'для bus.gov.ru'!B585</f>
        <v>0</v>
      </c>
      <c r="C596" s="46">
        <f>'для bus.gov.ru'!C585</f>
        <v>0</v>
      </c>
      <c r="D596" s="46">
        <f>'для bus.gov.ru'!D585</f>
        <v>0</v>
      </c>
      <c r="E596" s="46">
        <f>'для bus.gov.ru'!E585</f>
        <v>0</v>
      </c>
      <c r="F596" s="47" t="s">
        <v>264</v>
      </c>
      <c r="G596" s="48">
        <f>'Рейтинговая таблица организаций'!D585</f>
        <v>0</v>
      </c>
      <c r="H596" s="48">
        <f>'Рейтинговая таблица организаций'!E585</f>
        <v>0</v>
      </c>
      <c r="I596" s="47" t="s">
        <v>265</v>
      </c>
      <c r="J596" s="48">
        <f>'Рейтинговая таблица организаций'!F585</f>
        <v>0</v>
      </c>
      <c r="K596" s="48">
        <f>'Рейтинговая таблица организаций'!G585</f>
        <v>0</v>
      </c>
      <c r="L596" s="49" t="str">
        <f>IF('Рейтинговая таблица организаций'!H585&lt;1,"Отсутствуют или не функционируют дистанционные способы взаимодействия",(IF('Рейтинговая таблица организаций'!H585&lt;4,"В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6" s="49">
        <f>'Рейтинговая таблица организаций'!H585</f>
        <v>0</v>
      </c>
      <c r="N596" s="49">
        <f>IF('Рейтинговая таблица организаций'!H585&lt;1,0,(IF('Рейтинговая таблица организаций'!H585&lt;4,30,100)))</f>
        <v>0</v>
      </c>
      <c r="O596" s="49" t="s">
        <v>266</v>
      </c>
      <c r="P596" s="49">
        <f>'Рейтинговая таблица организаций'!I585</f>
        <v>0</v>
      </c>
      <c r="Q596" s="49">
        <f>'Рейтинговая таблица организаций'!J585</f>
        <v>0</v>
      </c>
      <c r="R596" s="49" t="s">
        <v>267</v>
      </c>
      <c r="S596" s="49">
        <f>'Рейтинговая таблица организаций'!K585</f>
        <v>0</v>
      </c>
      <c r="T596" s="49">
        <f>'Рейтинговая таблица организаций'!L585</f>
        <v>0</v>
      </c>
      <c r="U596" s="49" t="str">
        <f>IF('Рейтинговая таблица организаций'!Q585&lt;1,"Отсутствуют комфортные условия",(IF('Рейтинговая таблица организаций'!Q585&lt;5,"Количество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6" s="49">
        <f>'Рейтинговая таблица организаций'!Q585</f>
        <v>0</v>
      </c>
      <c r="W596" s="49">
        <f>IF('Рейтинговая таблица организаций'!Q585&lt;1,0,(IF('Рейтинговая таблица организаций'!Q585&lt;4,20,100)))</f>
        <v>0</v>
      </c>
      <c r="X596" s="49" t="s">
        <v>268</v>
      </c>
      <c r="Y596" s="49">
        <f>'Рейтинговая таблица организаций'!T585</f>
        <v>0</v>
      </c>
      <c r="Z596" s="49">
        <f>'Рейтинговая таблица организаций'!U585</f>
        <v>0</v>
      </c>
      <c r="AA596" s="49" t="str">
        <f>IF('Рейтинговая таблица организаций'!Z585&lt;1,"Отсутствуют условия доступности для инвалидов",(IF('Рейтинговая таблица организаций'!Z585&lt;5,"Количество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6" s="63">
        <f>'Рейтинговая таблица организаций'!Z585</f>
        <v>0</v>
      </c>
      <c r="AC596" s="49">
        <f>IF('Рейтинговая таблица организаций'!Z585&lt;1,0,(IF('Рейтинговая таблица организаций'!Z585&lt;5,20,100)))</f>
        <v>0</v>
      </c>
      <c r="AD596" s="49" t="str">
        <f>IF('Рейтинговая таблица организаций'!AA585&lt;1,"Отсутствуют условия доступности, позволяющие инвалидам получать услуги наравне с другими",(IF('Рейтинговая таблица организаций'!AA585&lt;5,"Количество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6" s="49">
        <f>'Рейтинговая таблица организаций'!AA585</f>
        <v>0</v>
      </c>
      <c r="AF596" s="49">
        <f>IF('Рейтинговая таблица организаций'!AA585&lt;1,0,(IF('Рейтинговая таблица организаций'!AA585&lt;5,20,100)))</f>
        <v>0</v>
      </c>
      <c r="AG596" s="49" t="s">
        <v>269</v>
      </c>
      <c r="AH596" s="49">
        <f>'Рейтинговая таблица организаций'!AB585</f>
        <v>0</v>
      </c>
      <c r="AI596" s="49">
        <f>'Рейтинговая таблица организаций'!AC585</f>
        <v>0</v>
      </c>
      <c r="AJ596" s="49" t="s">
        <v>270</v>
      </c>
      <c r="AK596" s="49">
        <f>'Рейтинговая таблица организаций'!AH585</f>
        <v>0</v>
      </c>
      <c r="AL596" s="49">
        <f>'Рейтинговая таблица организаций'!AI585</f>
        <v>0</v>
      </c>
      <c r="AM596" s="49" t="s">
        <v>271</v>
      </c>
      <c r="AN596" s="49">
        <f>'Рейтинговая таблица организаций'!AJ585</f>
        <v>0</v>
      </c>
      <c r="AO596" s="49">
        <f>'Рейтинговая таблица организаций'!AK585</f>
        <v>0</v>
      </c>
      <c r="AP596" s="49" t="s">
        <v>272</v>
      </c>
      <c r="AQ596" s="49">
        <f>'Рейтинговая таблица организаций'!AL585</f>
        <v>0</v>
      </c>
      <c r="AR596" s="49">
        <f>'Рейтинговая таблица организаций'!AM585</f>
        <v>0</v>
      </c>
      <c r="AS596" s="49" t="s">
        <v>273</v>
      </c>
      <c r="AT596" s="49">
        <f>'Рейтинговая таблица организаций'!AR585</f>
        <v>0</v>
      </c>
      <c r="AU596" s="49">
        <f>'Рейтинговая таблица организаций'!AS585</f>
        <v>0</v>
      </c>
      <c r="AV596" s="49" t="s">
        <v>274</v>
      </c>
      <c r="AW596" s="49">
        <f>'Рейтинговая таблица организаций'!AT585</f>
        <v>0</v>
      </c>
      <c r="AX596" s="49">
        <f>'Рейтинговая таблица организаций'!AU585</f>
        <v>0</v>
      </c>
      <c r="AY596" s="49" t="s">
        <v>275</v>
      </c>
      <c r="AZ596" s="49">
        <f>'Рейтинговая таблица организаций'!AV585</f>
        <v>0</v>
      </c>
      <c r="BA596" s="49">
        <f>'Рейтинговая таблица организаций'!AW585</f>
        <v>0</v>
      </c>
    </row>
    <row r="597" spans="1:53" ht="15.75" x14ac:dyDescent="0.25">
      <c r="A597" s="110">
        <f>Лист1!A585</f>
        <v>0</v>
      </c>
      <c r="B597" s="46">
        <f>'для bus.gov.ru'!B586</f>
        <v>0</v>
      </c>
      <c r="C597" s="46">
        <f>'для bus.gov.ru'!C586</f>
        <v>0</v>
      </c>
      <c r="D597" s="46">
        <f>'для bus.gov.ru'!D586</f>
        <v>0</v>
      </c>
      <c r="E597" s="46">
        <f>'для bus.gov.ru'!E586</f>
        <v>0</v>
      </c>
      <c r="F597" s="47" t="s">
        <v>264</v>
      </c>
      <c r="G597" s="48">
        <f>'Рейтинговая таблица организаций'!D586</f>
        <v>0</v>
      </c>
      <c r="H597" s="48">
        <f>'Рейтинговая таблица организаций'!E586</f>
        <v>0</v>
      </c>
      <c r="I597" s="47" t="s">
        <v>265</v>
      </c>
      <c r="J597" s="48">
        <f>'Рейтинговая таблица организаций'!F586</f>
        <v>0</v>
      </c>
      <c r="K597" s="48">
        <f>'Рейтинговая таблица организаций'!G586</f>
        <v>0</v>
      </c>
      <c r="L597" s="49" t="str">
        <f>IF('Рейтинговая таблица организаций'!H586&lt;1,"Отсутствуют или не функционируют дистанционные способы взаимодействия",(IF('Рейтинговая таблица организаций'!H586&lt;4,"В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7" s="49">
        <f>'Рейтинговая таблица организаций'!H586</f>
        <v>0</v>
      </c>
      <c r="N597" s="49">
        <f>IF('Рейтинговая таблица организаций'!H586&lt;1,0,(IF('Рейтинговая таблица организаций'!H586&lt;4,30,100)))</f>
        <v>0</v>
      </c>
      <c r="O597" s="49" t="s">
        <v>266</v>
      </c>
      <c r="P597" s="49">
        <f>'Рейтинговая таблица организаций'!I586</f>
        <v>0</v>
      </c>
      <c r="Q597" s="49">
        <f>'Рейтинговая таблица организаций'!J586</f>
        <v>0</v>
      </c>
      <c r="R597" s="49" t="s">
        <v>267</v>
      </c>
      <c r="S597" s="49">
        <f>'Рейтинговая таблица организаций'!K586</f>
        <v>0</v>
      </c>
      <c r="T597" s="49">
        <f>'Рейтинговая таблица организаций'!L586</f>
        <v>0</v>
      </c>
      <c r="U597" s="49" t="str">
        <f>IF('Рейтинговая таблица организаций'!Q586&lt;1,"Отсутствуют комфортные условия",(IF('Рейтинговая таблица организаций'!Q586&lt;5,"Количество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7" s="49">
        <f>'Рейтинговая таблица организаций'!Q586</f>
        <v>0</v>
      </c>
      <c r="W597" s="49">
        <f>IF('Рейтинговая таблица организаций'!Q586&lt;1,0,(IF('Рейтинговая таблица организаций'!Q586&lt;4,20,100)))</f>
        <v>0</v>
      </c>
      <c r="X597" s="49" t="s">
        <v>268</v>
      </c>
      <c r="Y597" s="49">
        <f>'Рейтинговая таблица организаций'!T586</f>
        <v>0</v>
      </c>
      <c r="Z597" s="49">
        <f>'Рейтинговая таблица организаций'!U586</f>
        <v>0</v>
      </c>
      <c r="AA597" s="49" t="str">
        <f>IF('Рейтинговая таблица организаций'!Z586&lt;1,"Отсутствуют условия доступности для инвалидов",(IF('Рейтинговая таблица организаций'!Z586&lt;5,"Количество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7" s="63">
        <f>'Рейтинговая таблица организаций'!Z586</f>
        <v>0</v>
      </c>
      <c r="AC597" s="49">
        <f>IF('Рейтинговая таблица организаций'!Z586&lt;1,0,(IF('Рейтинговая таблица организаций'!Z586&lt;5,20,100)))</f>
        <v>0</v>
      </c>
      <c r="AD597" s="49" t="str">
        <f>IF('Рейтинговая таблица организаций'!AA586&lt;1,"Отсутствуют условия доступности, позволяющие инвалидам получать услуги наравне с другими",(IF('Рейтинговая таблица организаций'!AA586&lt;5,"Количество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7" s="49">
        <f>'Рейтинговая таблица организаций'!AA586</f>
        <v>0</v>
      </c>
      <c r="AF597" s="49">
        <f>IF('Рейтинговая таблица организаций'!AA586&lt;1,0,(IF('Рейтинговая таблица организаций'!AA586&lt;5,20,100)))</f>
        <v>0</v>
      </c>
      <c r="AG597" s="49" t="s">
        <v>269</v>
      </c>
      <c r="AH597" s="49">
        <f>'Рейтинговая таблица организаций'!AB586</f>
        <v>0</v>
      </c>
      <c r="AI597" s="49">
        <f>'Рейтинговая таблица организаций'!AC586</f>
        <v>0</v>
      </c>
      <c r="AJ597" s="49" t="s">
        <v>270</v>
      </c>
      <c r="AK597" s="49">
        <f>'Рейтинговая таблица организаций'!AH586</f>
        <v>0</v>
      </c>
      <c r="AL597" s="49">
        <f>'Рейтинговая таблица организаций'!AI586</f>
        <v>0</v>
      </c>
      <c r="AM597" s="49" t="s">
        <v>271</v>
      </c>
      <c r="AN597" s="49">
        <f>'Рейтинговая таблица организаций'!AJ586</f>
        <v>0</v>
      </c>
      <c r="AO597" s="49">
        <f>'Рейтинговая таблица организаций'!AK586</f>
        <v>0</v>
      </c>
      <c r="AP597" s="49" t="s">
        <v>272</v>
      </c>
      <c r="AQ597" s="49">
        <f>'Рейтинговая таблица организаций'!AL586</f>
        <v>0</v>
      </c>
      <c r="AR597" s="49">
        <f>'Рейтинговая таблица организаций'!AM586</f>
        <v>0</v>
      </c>
      <c r="AS597" s="49" t="s">
        <v>273</v>
      </c>
      <c r="AT597" s="49">
        <f>'Рейтинговая таблица организаций'!AR586</f>
        <v>0</v>
      </c>
      <c r="AU597" s="49">
        <f>'Рейтинговая таблица организаций'!AS586</f>
        <v>0</v>
      </c>
      <c r="AV597" s="49" t="s">
        <v>274</v>
      </c>
      <c r="AW597" s="49">
        <f>'Рейтинговая таблица организаций'!AT586</f>
        <v>0</v>
      </c>
      <c r="AX597" s="49">
        <f>'Рейтинговая таблица организаций'!AU586</f>
        <v>0</v>
      </c>
      <c r="AY597" s="49" t="s">
        <v>275</v>
      </c>
      <c r="AZ597" s="49">
        <f>'Рейтинговая таблица организаций'!AV586</f>
        <v>0</v>
      </c>
      <c r="BA597" s="49">
        <f>'Рейтинговая таблица организаций'!AW586</f>
        <v>0</v>
      </c>
    </row>
    <row r="598" spans="1:53" ht="15.75" x14ac:dyDescent="0.25">
      <c r="A598" s="110">
        <f>Лист1!A586</f>
        <v>0</v>
      </c>
      <c r="B598" s="46">
        <f>'для bus.gov.ru'!B587</f>
        <v>0</v>
      </c>
      <c r="C598" s="46">
        <f>'для bus.gov.ru'!C587</f>
        <v>0</v>
      </c>
      <c r="D598" s="46">
        <f>'для bus.gov.ru'!D587</f>
        <v>0</v>
      </c>
      <c r="E598" s="46">
        <f>'для bus.gov.ru'!E587</f>
        <v>0</v>
      </c>
      <c r="F598" s="47" t="s">
        <v>264</v>
      </c>
      <c r="G598" s="48">
        <f>'Рейтинговая таблица организаций'!D587</f>
        <v>0</v>
      </c>
      <c r="H598" s="48">
        <f>'Рейтинговая таблица организаций'!E587</f>
        <v>0</v>
      </c>
      <c r="I598" s="47" t="s">
        <v>265</v>
      </c>
      <c r="J598" s="48">
        <f>'Рейтинговая таблица организаций'!F587</f>
        <v>0</v>
      </c>
      <c r="K598" s="48">
        <f>'Рейтинговая таблица организаций'!G587</f>
        <v>0</v>
      </c>
      <c r="L598" s="49" t="str">
        <f>IF('Рейтинговая таблица организаций'!H587&lt;1,"Отсутствуют или не функционируют дистанционные способы взаимодействия",(IF('Рейтинговая таблица организаций'!H587&lt;4,"В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8" s="49">
        <f>'Рейтинговая таблица организаций'!H587</f>
        <v>0</v>
      </c>
      <c r="N598" s="49">
        <f>IF('Рейтинговая таблица организаций'!H587&lt;1,0,(IF('Рейтинговая таблица организаций'!H587&lt;4,30,100)))</f>
        <v>0</v>
      </c>
      <c r="O598" s="49" t="s">
        <v>266</v>
      </c>
      <c r="P598" s="49">
        <f>'Рейтинговая таблица организаций'!I587</f>
        <v>0</v>
      </c>
      <c r="Q598" s="49">
        <f>'Рейтинговая таблица организаций'!J587</f>
        <v>0</v>
      </c>
      <c r="R598" s="49" t="s">
        <v>267</v>
      </c>
      <c r="S598" s="49">
        <f>'Рейтинговая таблица организаций'!K587</f>
        <v>0</v>
      </c>
      <c r="T598" s="49">
        <f>'Рейтинговая таблица организаций'!L587</f>
        <v>0</v>
      </c>
      <c r="U598" s="49" t="str">
        <f>IF('Рейтинговая таблица организаций'!Q587&lt;1,"Отсутствуют комфортные условия",(IF('Рейтинговая таблица организаций'!Q587&lt;5,"Количество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8" s="49">
        <f>'Рейтинговая таблица организаций'!Q587</f>
        <v>0</v>
      </c>
      <c r="W598" s="49">
        <f>IF('Рейтинговая таблица организаций'!Q587&lt;1,0,(IF('Рейтинговая таблица организаций'!Q587&lt;4,20,100)))</f>
        <v>0</v>
      </c>
      <c r="X598" s="49" t="s">
        <v>268</v>
      </c>
      <c r="Y598" s="49">
        <f>'Рейтинговая таблица организаций'!T587</f>
        <v>0</v>
      </c>
      <c r="Z598" s="49">
        <f>'Рейтинговая таблица организаций'!U587</f>
        <v>0</v>
      </c>
      <c r="AA598" s="49" t="str">
        <f>IF('Рейтинговая таблица организаций'!Z587&lt;1,"Отсутствуют условия доступности для инвалидов",(IF('Рейтинговая таблица организаций'!Z587&lt;5,"Количество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8" s="63">
        <f>'Рейтинговая таблица организаций'!Z587</f>
        <v>0</v>
      </c>
      <c r="AC598" s="49">
        <f>IF('Рейтинговая таблица организаций'!Z587&lt;1,0,(IF('Рейтинговая таблица организаций'!Z587&lt;5,20,100)))</f>
        <v>0</v>
      </c>
      <c r="AD598" s="49" t="str">
        <f>IF('Рейтинговая таблица организаций'!AA587&lt;1,"Отсутствуют условия доступности, позволяющие инвалидам получать услуги наравне с другими",(IF('Рейтинговая таблица организаций'!AA587&lt;5,"Количество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8" s="49">
        <f>'Рейтинговая таблица организаций'!AA587</f>
        <v>0</v>
      </c>
      <c r="AF598" s="49">
        <f>IF('Рейтинговая таблица организаций'!AA587&lt;1,0,(IF('Рейтинговая таблица организаций'!AA587&lt;5,20,100)))</f>
        <v>0</v>
      </c>
      <c r="AG598" s="49" t="s">
        <v>269</v>
      </c>
      <c r="AH598" s="49">
        <f>'Рейтинговая таблица организаций'!AB587</f>
        <v>0</v>
      </c>
      <c r="AI598" s="49">
        <f>'Рейтинговая таблица организаций'!AC587</f>
        <v>0</v>
      </c>
      <c r="AJ598" s="49" t="s">
        <v>270</v>
      </c>
      <c r="AK598" s="49">
        <f>'Рейтинговая таблица организаций'!AH587</f>
        <v>0</v>
      </c>
      <c r="AL598" s="49">
        <f>'Рейтинговая таблица организаций'!AI587</f>
        <v>0</v>
      </c>
      <c r="AM598" s="49" t="s">
        <v>271</v>
      </c>
      <c r="AN598" s="49">
        <f>'Рейтинговая таблица организаций'!AJ587</f>
        <v>0</v>
      </c>
      <c r="AO598" s="49">
        <f>'Рейтинговая таблица организаций'!AK587</f>
        <v>0</v>
      </c>
      <c r="AP598" s="49" t="s">
        <v>272</v>
      </c>
      <c r="AQ598" s="49">
        <f>'Рейтинговая таблица организаций'!AL587</f>
        <v>0</v>
      </c>
      <c r="AR598" s="49">
        <f>'Рейтинговая таблица организаций'!AM587</f>
        <v>0</v>
      </c>
      <c r="AS598" s="49" t="s">
        <v>273</v>
      </c>
      <c r="AT598" s="49">
        <f>'Рейтинговая таблица организаций'!AR587</f>
        <v>0</v>
      </c>
      <c r="AU598" s="49">
        <f>'Рейтинговая таблица организаций'!AS587</f>
        <v>0</v>
      </c>
      <c r="AV598" s="49" t="s">
        <v>274</v>
      </c>
      <c r="AW598" s="49">
        <f>'Рейтинговая таблица организаций'!AT587</f>
        <v>0</v>
      </c>
      <c r="AX598" s="49">
        <f>'Рейтинговая таблица организаций'!AU587</f>
        <v>0</v>
      </c>
      <c r="AY598" s="49" t="s">
        <v>275</v>
      </c>
      <c r="AZ598" s="49">
        <f>'Рейтинговая таблица организаций'!AV587</f>
        <v>0</v>
      </c>
      <c r="BA598" s="49">
        <f>'Рейтинговая таблица организаций'!AW587</f>
        <v>0</v>
      </c>
    </row>
    <row r="599" spans="1:53" ht="15.75" x14ac:dyDescent="0.25">
      <c r="A599" s="110">
        <f>Лист1!A587</f>
        <v>0</v>
      </c>
      <c r="B599" s="46">
        <f>'для bus.gov.ru'!B588</f>
        <v>0</v>
      </c>
      <c r="C599" s="46">
        <f>'для bus.gov.ru'!C588</f>
        <v>0</v>
      </c>
      <c r="D599" s="46">
        <f>'для bus.gov.ru'!D588</f>
        <v>0</v>
      </c>
      <c r="E599" s="46">
        <f>'для bus.gov.ru'!E588</f>
        <v>0</v>
      </c>
      <c r="F599" s="47" t="s">
        <v>264</v>
      </c>
      <c r="G599" s="48">
        <f>'Рейтинговая таблица организаций'!D588</f>
        <v>0</v>
      </c>
      <c r="H599" s="48">
        <f>'Рейтинговая таблица организаций'!E588</f>
        <v>0</v>
      </c>
      <c r="I599" s="47" t="s">
        <v>265</v>
      </c>
      <c r="J599" s="48">
        <f>'Рейтинговая таблица организаций'!F588</f>
        <v>0</v>
      </c>
      <c r="K599" s="48">
        <f>'Рейтинговая таблица организаций'!G588</f>
        <v>0</v>
      </c>
      <c r="L599" s="49" t="str">
        <f>IF('Рейтинговая таблица организаций'!H588&lt;1,"Отсутствуют или не функционируют дистанционные способы взаимодействия",(IF('Рейтинговая таблица организаций'!H588&lt;4,"В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599" s="49">
        <f>'Рейтинговая таблица организаций'!H588</f>
        <v>0</v>
      </c>
      <c r="N599" s="49">
        <f>IF('Рейтинговая таблица организаций'!H588&lt;1,0,(IF('Рейтинговая таблица организаций'!H588&lt;4,30,100)))</f>
        <v>0</v>
      </c>
      <c r="O599" s="49" t="s">
        <v>266</v>
      </c>
      <c r="P599" s="49">
        <f>'Рейтинговая таблица организаций'!I588</f>
        <v>0</v>
      </c>
      <c r="Q599" s="49">
        <f>'Рейтинговая таблица организаций'!J588</f>
        <v>0</v>
      </c>
      <c r="R599" s="49" t="s">
        <v>267</v>
      </c>
      <c r="S599" s="49">
        <f>'Рейтинговая таблица организаций'!K588</f>
        <v>0</v>
      </c>
      <c r="T599" s="49">
        <f>'Рейтинговая таблица организаций'!L588</f>
        <v>0</v>
      </c>
      <c r="U599" s="49" t="str">
        <f>IF('Рейтинговая таблица организаций'!Q588&lt;1,"Отсутствуют комфортные условия",(IF('Рейтинговая таблица организаций'!Q588&lt;5,"Количество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599" s="49">
        <f>'Рейтинговая таблица организаций'!Q588</f>
        <v>0</v>
      </c>
      <c r="W599" s="49">
        <f>IF('Рейтинговая таблица организаций'!Q588&lt;1,0,(IF('Рейтинговая таблица организаций'!Q588&lt;4,20,100)))</f>
        <v>0</v>
      </c>
      <c r="X599" s="49" t="s">
        <v>268</v>
      </c>
      <c r="Y599" s="49">
        <f>'Рейтинговая таблица организаций'!T588</f>
        <v>0</v>
      </c>
      <c r="Z599" s="49">
        <f>'Рейтинговая таблица организаций'!U588</f>
        <v>0</v>
      </c>
      <c r="AA599" s="49" t="str">
        <f>IF('Рейтинговая таблица организаций'!Z588&lt;1,"Отсутствуют условия доступности для инвалидов",(IF('Рейтинговая таблица организаций'!Z588&lt;5,"Количество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599" s="63">
        <f>'Рейтинговая таблица организаций'!Z588</f>
        <v>0</v>
      </c>
      <c r="AC599" s="49">
        <f>IF('Рейтинговая таблица организаций'!Z588&lt;1,0,(IF('Рейтинговая таблица организаций'!Z588&lt;5,20,100)))</f>
        <v>0</v>
      </c>
      <c r="AD599" s="49" t="str">
        <f>IF('Рейтинговая таблица организаций'!AA588&lt;1,"Отсутствуют условия доступности, позволяющие инвалидам получать услуги наравне с другими",(IF('Рейтинговая таблица организаций'!AA588&lt;5,"Количество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599" s="49">
        <f>'Рейтинговая таблица организаций'!AA588</f>
        <v>0</v>
      </c>
      <c r="AF599" s="49">
        <f>IF('Рейтинговая таблица организаций'!AA588&lt;1,0,(IF('Рейтинговая таблица организаций'!AA588&lt;5,20,100)))</f>
        <v>0</v>
      </c>
      <c r="AG599" s="49" t="s">
        <v>269</v>
      </c>
      <c r="AH599" s="49">
        <f>'Рейтинговая таблица организаций'!AB588</f>
        <v>0</v>
      </c>
      <c r="AI599" s="49">
        <f>'Рейтинговая таблица организаций'!AC588</f>
        <v>0</v>
      </c>
      <c r="AJ599" s="49" t="s">
        <v>270</v>
      </c>
      <c r="AK599" s="49">
        <f>'Рейтинговая таблица организаций'!AH588</f>
        <v>0</v>
      </c>
      <c r="AL599" s="49">
        <f>'Рейтинговая таблица организаций'!AI588</f>
        <v>0</v>
      </c>
      <c r="AM599" s="49" t="s">
        <v>271</v>
      </c>
      <c r="AN599" s="49">
        <f>'Рейтинговая таблица организаций'!AJ588</f>
        <v>0</v>
      </c>
      <c r="AO599" s="49">
        <f>'Рейтинговая таблица организаций'!AK588</f>
        <v>0</v>
      </c>
      <c r="AP599" s="49" t="s">
        <v>272</v>
      </c>
      <c r="AQ599" s="49">
        <f>'Рейтинговая таблица организаций'!AL588</f>
        <v>0</v>
      </c>
      <c r="AR599" s="49">
        <f>'Рейтинговая таблица организаций'!AM588</f>
        <v>0</v>
      </c>
      <c r="AS599" s="49" t="s">
        <v>273</v>
      </c>
      <c r="AT599" s="49">
        <f>'Рейтинговая таблица организаций'!AR588</f>
        <v>0</v>
      </c>
      <c r="AU599" s="49">
        <f>'Рейтинговая таблица организаций'!AS588</f>
        <v>0</v>
      </c>
      <c r="AV599" s="49" t="s">
        <v>274</v>
      </c>
      <c r="AW599" s="49">
        <f>'Рейтинговая таблица организаций'!AT588</f>
        <v>0</v>
      </c>
      <c r="AX599" s="49">
        <f>'Рейтинговая таблица организаций'!AU588</f>
        <v>0</v>
      </c>
      <c r="AY599" s="49" t="s">
        <v>275</v>
      </c>
      <c r="AZ599" s="49">
        <f>'Рейтинговая таблица организаций'!AV588</f>
        <v>0</v>
      </c>
      <c r="BA599" s="49">
        <f>'Рейтинговая таблица организаций'!AW588</f>
        <v>0</v>
      </c>
    </row>
    <row r="600" spans="1:53" ht="15.75" x14ac:dyDescent="0.25">
      <c r="A600" s="110">
        <f>Лист1!A588</f>
        <v>0</v>
      </c>
      <c r="B600" s="46">
        <f>'для bus.gov.ru'!B589</f>
        <v>0</v>
      </c>
      <c r="C600" s="46">
        <f>'для bus.gov.ru'!C589</f>
        <v>0</v>
      </c>
      <c r="D600" s="46">
        <f>'для bus.gov.ru'!D589</f>
        <v>0</v>
      </c>
      <c r="E600" s="46">
        <f>'для bus.gov.ru'!E589</f>
        <v>0</v>
      </c>
      <c r="F600" s="47" t="s">
        <v>264</v>
      </c>
      <c r="G600" s="48">
        <f>'Рейтинговая таблица организаций'!D589</f>
        <v>0</v>
      </c>
      <c r="H600" s="48">
        <f>'Рейтинговая таблица организаций'!E589</f>
        <v>0</v>
      </c>
      <c r="I600" s="47" t="s">
        <v>265</v>
      </c>
      <c r="J600" s="48">
        <f>'Рейтинговая таблица организаций'!F589</f>
        <v>0</v>
      </c>
      <c r="K600" s="48">
        <f>'Рейтинговая таблица организаций'!G589</f>
        <v>0</v>
      </c>
      <c r="L600" s="49" t="str">
        <f>IF('Рейтинговая таблица организаций'!H589&lt;1,"Отсутствуют или не функционируют дистанционные способы взаимодействия",(IF('Рейтинговая таблица организаций'!H589&lt;4,"В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0" s="49">
        <f>'Рейтинговая таблица организаций'!H589</f>
        <v>0</v>
      </c>
      <c r="N600" s="49">
        <f>IF('Рейтинговая таблица организаций'!H589&lt;1,0,(IF('Рейтинговая таблица организаций'!H589&lt;4,30,100)))</f>
        <v>0</v>
      </c>
      <c r="O600" s="49" t="s">
        <v>266</v>
      </c>
      <c r="P600" s="49">
        <f>'Рейтинговая таблица организаций'!I589</f>
        <v>0</v>
      </c>
      <c r="Q600" s="49">
        <f>'Рейтинговая таблица организаций'!J589</f>
        <v>0</v>
      </c>
      <c r="R600" s="49" t="s">
        <v>267</v>
      </c>
      <c r="S600" s="49">
        <f>'Рейтинговая таблица организаций'!K589</f>
        <v>0</v>
      </c>
      <c r="T600" s="49">
        <f>'Рейтинговая таблица организаций'!L589</f>
        <v>0</v>
      </c>
      <c r="U600" s="49" t="str">
        <f>IF('Рейтинговая таблица организаций'!Q589&lt;1,"Отсутствуют комфортные условия",(IF('Рейтинговая таблица организаций'!Q589&lt;5,"Количество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0" s="49">
        <f>'Рейтинговая таблица организаций'!Q589</f>
        <v>0</v>
      </c>
      <c r="W600" s="49">
        <f>IF('Рейтинговая таблица организаций'!Q589&lt;1,0,(IF('Рейтинговая таблица организаций'!Q589&lt;4,20,100)))</f>
        <v>0</v>
      </c>
      <c r="X600" s="49" t="s">
        <v>268</v>
      </c>
      <c r="Y600" s="49">
        <f>'Рейтинговая таблица организаций'!T589</f>
        <v>0</v>
      </c>
      <c r="Z600" s="49">
        <f>'Рейтинговая таблица организаций'!U589</f>
        <v>0</v>
      </c>
      <c r="AA600" s="49" t="str">
        <f>IF('Рейтинговая таблица организаций'!Z589&lt;1,"Отсутствуют условия доступности для инвалидов",(IF('Рейтинговая таблица организаций'!Z589&lt;5,"Количество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0" s="63">
        <f>'Рейтинговая таблица организаций'!Z589</f>
        <v>0</v>
      </c>
      <c r="AC600" s="49">
        <f>IF('Рейтинговая таблица организаций'!Z589&lt;1,0,(IF('Рейтинговая таблица организаций'!Z589&lt;5,20,100)))</f>
        <v>0</v>
      </c>
      <c r="AD600" s="49" t="str">
        <f>IF('Рейтинговая таблица организаций'!AA589&lt;1,"Отсутствуют условия доступности, позволяющие инвалидам получать услуги наравне с другими",(IF('Рейтинговая таблица организаций'!AA589&lt;5,"Количество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0" s="49">
        <f>'Рейтинговая таблица организаций'!AA589</f>
        <v>0</v>
      </c>
      <c r="AF600" s="49">
        <f>IF('Рейтинговая таблица организаций'!AA589&lt;1,0,(IF('Рейтинговая таблица организаций'!AA589&lt;5,20,100)))</f>
        <v>0</v>
      </c>
      <c r="AG600" s="49" t="s">
        <v>269</v>
      </c>
      <c r="AH600" s="49">
        <f>'Рейтинговая таблица организаций'!AB589</f>
        <v>0</v>
      </c>
      <c r="AI600" s="49">
        <f>'Рейтинговая таблица организаций'!AC589</f>
        <v>0</v>
      </c>
      <c r="AJ600" s="49" t="s">
        <v>270</v>
      </c>
      <c r="AK600" s="49">
        <f>'Рейтинговая таблица организаций'!AH589</f>
        <v>0</v>
      </c>
      <c r="AL600" s="49">
        <f>'Рейтинговая таблица организаций'!AI589</f>
        <v>0</v>
      </c>
      <c r="AM600" s="49" t="s">
        <v>271</v>
      </c>
      <c r="AN600" s="49">
        <f>'Рейтинговая таблица организаций'!AJ589</f>
        <v>0</v>
      </c>
      <c r="AO600" s="49">
        <f>'Рейтинговая таблица организаций'!AK589</f>
        <v>0</v>
      </c>
      <c r="AP600" s="49" t="s">
        <v>272</v>
      </c>
      <c r="AQ600" s="49">
        <f>'Рейтинговая таблица организаций'!AL589</f>
        <v>0</v>
      </c>
      <c r="AR600" s="49">
        <f>'Рейтинговая таблица организаций'!AM589</f>
        <v>0</v>
      </c>
      <c r="AS600" s="49" t="s">
        <v>273</v>
      </c>
      <c r="AT600" s="49">
        <f>'Рейтинговая таблица организаций'!AR589</f>
        <v>0</v>
      </c>
      <c r="AU600" s="49">
        <f>'Рейтинговая таблица организаций'!AS589</f>
        <v>0</v>
      </c>
      <c r="AV600" s="49" t="s">
        <v>274</v>
      </c>
      <c r="AW600" s="49">
        <f>'Рейтинговая таблица организаций'!AT589</f>
        <v>0</v>
      </c>
      <c r="AX600" s="49">
        <f>'Рейтинговая таблица организаций'!AU589</f>
        <v>0</v>
      </c>
      <c r="AY600" s="49" t="s">
        <v>275</v>
      </c>
      <c r="AZ600" s="49">
        <f>'Рейтинговая таблица организаций'!AV589</f>
        <v>0</v>
      </c>
      <c r="BA600" s="49">
        <f>'Рейтинговая таблица организаций'!AW589</f>
        <v>0</v>
      </c>
    </row>
    <row r="601" spans="1:53" ht="15.75" x14ac:dyDescent="0.25">
      <c r="A601" s="110">
        <f>Лист1!A589</f>
        <v>0</v>
      </c>
      <c r="B601" s="46">
        <f>'для bus.gov.ru'!B590</f>
        <v>0</v>
      </c>
      <c r="C601" s="46">
        <f>'для bus.gov.ru'!C590</f>
        <v>0</v>
      </c>
      <c r="D601" s="46">
        <f>'для bus.gov.ru'!D590</f>
        <v>0</v>
      </c>
      <c r="E601" s="46">
        <f>'для bus.gov.ru'!E590</f>
        <v>0</v>
      </c>
      <c r="F601" s="47" t="s">
        <v>264</v>
      </c>
      <c r="G601" s="48">
        <f>'Рейтинговая таблица организаций'!D590</f>
        <v>0</v>
      </c>
      <c r="H601" s="48">
        <f>'Рейтинговая таблица организаций'!E590</f>
        <v>0</v>
      </c>
      <c r="I601" s="47" t="s">
        <v>265</v>
      </c>
      <c r="J601" s="48">
        <f>'Рейтинговая таблица организаций'!F590</f>
        <v>0</v>
      </c>
      <c r="K601" s="48">
        <f>'Рейтинговая таблица организаций'!G590</f>
        <v>0</v>
      </c>
      <c r="L601" s="49" t="str">
        <f>IF('Рейтинговая таблица организаций'!H590&lt;1,"Отсутствуют или не функционируют дистанционные способы взаимодействия",(IF('Рейтинговая таблица организаций'!H590&lt;4,"В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1" s="49">
        <f>'Рейтинговая таблица организаций'!H590</f>
        <v>0</v>
      </c>
      <c r="N601" s="49">
        <f>IF('Рейтинговая таблица организаций'!H590&lt;1,0,(IF('Рейтинговая таблица организаций'!H590&lt;4,30,100)))</f>
        <v>0</v>
      </c>
      <c r="O601" s="49" t="s">
        <v>266</v>
      </c>
      <c r="P601" s="49">
        <f>'Рейтинговая таблица организаций'!I590</f>
        <v>0</v>
      </c>
      <c r="Q601" s="49">
        <f>'Рейтинговая таблица организаций'!J590</f>
        <v>0</v>
      </c>
      <c r="R601" s="49" t="s">
        <v>267</v>
      </c>
      <c r="S601" s="49">
        <f>'Рейтинговая таблица организаций'!K590</f>
        <v>0</v>
      </c>
      <c r="T601" s="49">
        <f>'Рейтинговая таблица организаций'!L590</f>
        <v>0</v>
      </c>
      <c r="U601" s="49" t="str">
        <f>IF('Рейтинговая таблица организаций'!Q590&lt;1,"Отсутствуют комфортные условия",(IF('Рейтинговая таблица организаций'!Q590&lt;5,"Количество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1" s="49">
        <f>'Рейтинговая таблица организаций'!Q590</f>
        <v>0</v>
      </c>
      <c r="W601" s="49">
        <f>IF('Рейтинговая таблица организаций'!Q590&lt;1,0,(IF('Рейтинговая таблица организаций'!Q590&lt;4,20,100)))</f>
        <v>0</v>
      </c>
      <c r="X601" s="49" t="s">
        <v>268</v>
      </c>
      <c r="Y601" s="49">
        <f>'Рейтинговая таблица организаций'!T590</f>
        <v>0</v>
      </c>
      <c r="Z601" s="49">
        <f>'Рейтинговая таблица организаций'!U590</f>
        <v>0</v>
      </c>
      <c r="AA601" s="49" t="str">
        <f>IF('Рейтинговая таблица организаций'!Z590&lt;1,"Отсутствуют условия доступности для инвалидов",(IF('Рейтинговая таблица организаций'!Z590&lt;5,"Количество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1" s="63">
        <f>'Рейтинговая таблица организаций'!Z590</f>
        <v>0</v>
      </c>
      <c r="AC601" s="49">
        <f>IF('Рейтинговая таблица организаций'!Z590&lt;1,0,(IF('Рейтинговая таблица организаций'!Z590&lt;5,20,100)))</f>
        <v>0</v>
      </c>
      <c r="AD601" s="49" t="str">
        <f>IF('Рейтинговая таблица организаций'!AA590&lt;1,"Отсутствуют условия доступности, позволяющие инвалидам получать услуги наравне с другими",(IF('Рейтинговая таблица организаций'!AA590&lt;5,"Количество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1" s="49">
        <f>'Рейтинговая таблица организаций'!AA590</f>
        <v>0</v>
      </c>
      <c r="AF601" s="49">
        <f>IF('Рейтинговая таблица организаций'!AA590&lt;1,0,(IF('Рейтинговая таблица организаций'!AA590&lt;5,20,100)))</f>
        <v>0</v>
      </c>
      <c r="AG601" s="49" t="s">
        <v>269</v>
      </c>
      <c r="AH601" s="49">
        <f>'Рейтинговая таблица организаций'!AB590</f>
        <v>0</v>
      </c>
      <c r="AI601" s="49">
        <f>'Рейтинговая таблица организаций'!AC590</f>
        <v>0</v>
      </c>
      <c r="AJ601" s="49" t="s">
        <v>270</v>
      </c>
      <c r="AK601" s="49">
        <f>'Рейтинговая таблица организаций'!AH590</f>
        <v>0</v>
      </c>
      <c r="AL601" s="49">
        <f>'Рейтинговая таблица организаций'!AI590</f>
        <v>0</v>
      </c>
      <c r="AM601" s="49" t="s">
        <v>271</v>
      </c>
      <c r="AN601" s="49">
        <f>'Рейтинговая таблица организаций'!AJ590</f>
        <v>0</v>
      </c>
      <c r="AO601" s="49">
        <f>'Рейтинговая таблица организаций'!AK590</f>
        <v>0</v>
      </c>
      <c r="AP601" s="49" t="s">
        <v>272</v>
      </c>
      <c r="AQ601" s="49">
        <f>'Рейтинговая таблица организаций'!AL590</f>
        <v>0</v>
      </c>
      <c r="AR601" s="49">
        <f>'Рейтинговая таблица организаций'!AM590</f>
        <v>0</v>
      </c>
      <c r="AS601" s="49" t="s">
        <v>273</v>
      </c>
      <c r="AT601" s="49">
        <f>'Рейтинговая таблица организаций'!AR590</f>
        <v>0</v>
      </c>
      <c r="AU601" s="49">
        <f>'Рейтинговая таблица организаций'!AS590</f>
        <v>0</v>
      </c>
      <c r="AV601" s="49" t="s">
        <v>274</v>
      </c>
      <c r="AW601" s="49">
        <f>'Рейтинговая таблица организаций'!AT590</f>
        <v>0</v>
      </c>
      <c r="AX601" s="49">
        <f>'Рейтинговая таблица организаций'!AU590</f>
        <v>0</v>
      </c>
      <c r="AY601" s="49" t="s">
        <v>275</v>
      </c>
      <c r="AZ601" s="49">
        <f>'Рейтинговая таблица организаций'!AV590</f>
        <v>0</v>
      </c>
      <c r="BA601" s="49">
        <f>'Рейтинговая таблица организаций'!AW590</f>
        <v>0</v>
      </c>
    </row>
    <row r="602" spans="1:53" ht="15.75" x14ac:dyDescent="0.25">
      <c r="A602" s="110">
        <f>Лист1!A590</f>
        <v>0</v>
      </c>
      <c r="B602" s="46">
        <f>'для bus.gov.ru'!B591</f>
        <v>0</v>
      </c>
      <c r="C602" s="46">
        <f>'для bus.gov.ru'!C591</f>
        <v>0</v>
      </c>
      <c r="D602" s="46">
        <f>'для bus.gov.ru'!D591</f>
        <v>0</v>
      </c>
      <c r="E602" s="46">
        <f>'для bus.gov.ru'!E591</f>
        <v>0</v>
      </c>
      <c r="F602" s="47" t="s">
        <v>264</v>
      </c>
      <c r="G602" s="48">
        <f>'Рейтинговая таблица организаций'!D591</f>
        <v>0</v>
      </c>
      <c r="H602" s="48">
        <f>'Рейтинговая таблица организаций'!E591</f>
        <v>0</v>
      </c>
      <c r="I602" s="47" t="s">
        <v>265</v>
      </c>
      <c r="J602" s="48">
        <f>'Рейтинговая таблица организаций'!F591</f>
        <v>0</v>
      </c>
      <c r="K602" s="48">
        <f>'Рейтинговая таблица организаций'!G591</f>
        <v>0</v>
      </c>
      <c r="L602" s="49" t="str">
        <f>IF('Рейтинговая таблица организаций'!H591&lt;1,"Отсутствуют или не функционируют дистанционные способы взаимодействия",(IF('Рейтинговая таблица организаций'!H591&lt;4,"В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2" s="49">
        <f>'Рейтинговая таблица организаций'!H591</f>
        <v>0</v>
      </c>
      <c r="N602" s="49">
        <f>IF('Рейтинговая таблица организаций'!H591&lt;1,0,(IF('Рейтинговая таблица организаций'!H591&lt;4,30,100)))</f>
        <v>0</v>
      </c>
      <c r="O602" s="49" t="s">
        <v>266</v>
      </c>
      <c r="P602" s="49">
        <f>'Рейтинговая таблица организаций'!I591</f>
        <v>0</v>
      </c>
      <c r="Q602" s="49">
        <f>'Рейтинговая таблица организаций'!J591</f>
        <v>0</v>
      </c>
      <c r="R602" s="49" t="s">
        <v>267</v>
      </c>
      <c r="S602" s="49">
        <f>'Рейтинговая таблица организаций'!K591</f>
        <v>0</v>
      </c>
      <c r="T602" s="49">
        <f>'Рейтинговая таблица организаций'!L591</f>
        <v>0</v>
      </c>
      <c r="U602" s="49" t="str">
        <f>IF('Рейтинговая таблица организаций'!Q591&lt;1,"Отсутствуют комфортные условия",(IF('Рейтинговая таблица организаций'!Q591&lt;5,"Количество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2" s="49">
        <f>'Рейтинговая таблица организаций'!Q591</f>
        <v>0</v>
      </c>
      <c r="W602" s="49">
        <f>IF('Рейтинговая таблица организаций'!Q591&lt;1,0,(IF('Рейтинговая таблица организаций'!Q591&lt;4,20,100)))</f>
        <v>0</v>
      </c>
      <c r="X602" s="49" t="s">
        <v>268</v>
      </c>
      <c r="Y602" s="49">
        <f>'Рейтинговая таблица организаций'!T591</f>
        <v>0</v>
      </c>
      <c r="Z602" s="49">
        <f>'Рейтинговая таблица организаций'!U591</f>
        <v>0</v>
      </c>
      <c r="AA602" s="49" t="str">
        <f>IF('Рейтинговая таблица организаций'!Z591&lt;1,"Отсутствуют условия доступности для инвалидов",(IF('Рейтинговая таблица организаций'!Z591&lt;5,"Количество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2" s="63">
        <f>'Рейтинговая таблица организаций'!Z591</f>
        <v>0</v>
      </c>
      <c r="AC602" s="49">
        <f>IF('Рейтинговая таблица организаций'!Z591&lt;1,0,(IF('Рейтинговая таблица организаций'!Z591&lt;5,20,100)))</f>
        <v>0</v>
      </c>
      <c r="AD602" s="49" t="str">
        <f>IF('Рейтинговая таблица организаций'!AA591&lt;1,"Отсутствуют условия доступности, позволяющие инвалидам получать услуги наравне с другими",(IF('Рейтинговая таблица организаций'!AA591&lt;5,"Количество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2" s="49">
        <f>'Рейтинговая таблица организаций'!AA591</f>
        <v>0</v>
      </c>
      <c r="AF602" s="49">
        <f>IF('Рейтинговая таблица организаций'!AA591&lt;1,0,(IF('Рейтинговая таблица организаций'!AA591&lt;5,20,100)))</f>
        <v>0</v>
      </c>
      <c r="AG602" s="49" t="s">
        <v>269</v>
      </c>
      <c r="AH602" s="49">
        <f>'Рейтинговая таблица организаций'!AB591</f>
        <v>0</v>
      </c>
      <c r="AI602" s="49">
        <f>'Рейтинговая таблица организаций'!AC591</f>
        <v>0</v>
      </c>
      <c r="AJ602" s="49" t="s">
        <v>270</v>
      </c>
      <c r="AK602" s="49">
        <f>'Рейтинговая таблица организаций'!AH591</f>
        <v>0</v>
      </c>
      <c r="AL602" s="49">
        <f>'Рейтинговая таблица организаций'!AI591</f>
        <v>0</v>
      </c>
      <c r="AM602" s="49" t="s">
        <v>271</v>
      </c>
      <c r="AN602" s="49">
        <f>'Рейтинговая таблица организаций'!AJ591</f>
        <v>0</v>
      </c>
      <c r="AO602" s="49">
        <f>'Рейтинговая таблица организаций'!AK591</f>
        <v>0</v>
      </c>
      <c r="AP602" s="49" t="s">
        <v>272</v>
      </c>
      <c r="AQ602" s="49">
        <f>'Рейтинговая таблица организаций'!AL591</f>
        <v>0</v>
      </c>
      <c r="AR602" s="49">
        <f>'Рейтинговая таблица организаций'!AM591</f>
        <v>0</v>
      </c>
      <c r="AS602" s="49" t="s">
        <v>273</v>
      </c>
      <c r="AT602" s="49">
        <f>'Рейтинговая таблица организаций'!AR591</f>
        <v>0</v>
      </c>
      <c r="AU602" s="49">
        <f>'Рейтинговая таблица организаций'!AS591</f>
        <v>0</v>
      </c>
      <c r="AV602" s="49" t="s">
        <v>274</v>
      </c>
      <c r="AW602" s="49">
        <f>'Рейтинговая таблица организаций'!AT591</f>
        <v>0</v>
      </c>
      <c r="AX602" s="49">
        <f>'Рейтинговая таблица организаций'!AU591</f>
        <v>0</v>
      </c>
      <c r="AY602" s="49" t="s">
        <v>275</v>
      </c>
      <c r="AZ602" s="49">
        <f>'Рейтинговая таблица организаций'!AV591</f>
        <v>0</v>
      </c>
      <c r="BA602" s="49">
        <f>'Рейтинговая таблица организаций'!AW591</f>
        <v>0</v>
      </c>
    </row>
    <row r="603" spans="1:53" ht="15.75" x14ac:dyDescent="0.25">
      <c r="A603" s="110">
        <f>Лист1!A591</f>
        <v>0</v>
      </c>
      <c r="B603" s="46">
        <f>'для bus.gov.ru'!B592</f>
        <v>0</v>
      </c>
      <c r="C603" s="46">
        <f>'для bus.gov.ru'!C592</f>
        <v>0</v>
      </c>
      <c r="D603" s="46">
        <f>'для bus.gov.ru'!D592</f>
        <v>0</v>
      </c>
      <c r="E603" s="46">
        <f>'для bus.gov.ru'!E592</f>
        <v>0</v>
      </c>
      <c r="F603" s="47" t="s">
        <v>264</v>
      </c>
      <c r="G603" s="48">
        <f>'Рейтинговая таблица организаций'!D592</f>
        <v>0</v>
      </c>
      <c r="H603" s="48">
        <f>'Рейтинговая таблица организаций'!E592</f>
        <v>0</v>
      </c>
      <c r="I603" s="47" t="s">
        <v>265</v>
      </c>
      <c r="J603" s="48">
        <f>'Рейтинговая таблица организаций'!F592</f>
        <v>0</v>
      </c>
      <c r="K603" s="48">
        <f>'Рейтинговая таблица организаций'!G592</f>
        <v>0</v>
      </c>
      <c r="L603" s="49" t="str">
        <f>IF('Рейтинговая таблица организаций'!H592&lt;1,"Отсутствуют или не функционируют дистанционные способы взаимодействия",(IF('Рейтинговая таблица организаций'!H592&lt;4,"В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3" s="49">
        <f>'Рейтинговая таблица организаций'!H592</f>
        <v>0</v>
      </c>
      <c r="N603" s="49">
        <f>IF('Рейтинговая таблица организаций'!H592&lt;1,0,(IF('Рейтинговая таблица организаций'!H592&lt;4,30,100)))</f>
        <v>0</v>
      </c>
      <c r="O603" s="49" t="s">
        <v>266</v>
      </c>
      <c r="P603" s="49">
        <f>'Рейтинговая таблица организаций'!I592</f>
        <v>0</v>
      </c>
      <c r="Q603" s="49">
        <f>'Рейтинговая таблица организаций'!J592</f>
        <v>0</v>
      </c>
      <c r="R603" s="49" t="s">
        <v>267</v>
      </c>
      <c r="S603" s="49">
        <f>'Рейтинговая таблица организаций'!K592</f>
        <v>0</v>
      </c>
      <c r="T603" s="49">
        <f>'Рейтинговая таблица организаций'!L592</f>
        <v>0</v>
      </c>
      <c r="U603" s="49" t="str">
        <f>IF('Рейтинговая таблица организаций'!Q592&lt;1,"Отсутствуют комфортные условия",(IF('Рейтинговая таблица организаций'!Q592&lt;5,"Количество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3" s="49">
        <f>'Рейтинговая таблица организаций'!Q592</f>
        <v>0</v>
      </c>
      <c r="W603" s="49">
        <f>IF('Рейтинговая таблица организаций'!Q592&lt;1,0,(IF('Рейтинговая таблица организаций'!Q592&lt;4,20,100)))</f>
        <v>0</v>
      </c>
      <c r="X603" s="49" t="s">
        <v>268</v>
      </c>
      <c r="Y603" s="49">
        <f>'Рейтинговая таблица организаций'!T592</f>
        <v>0</v>
      </c>
      <c r="Z603" s="49">
        <f>'Рейтинговая таблица организаций'!U592</f>
        <v>0</v>
      </c>
      <c r="AA603" s="49" t="str">
        <f>IF('Рейтинговая таблица организаций'!Z592&lt;1,"Отсутствуют условия доступности для инвалидов",(IF('Рейтинговая таблица организаций'!Z592&lt;5,"Количество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3" s="63">
        <f>'Рейтинговая таблица организаций'!Z592</f>
        <v>0</v>
      </c>
      <c r="AC603" s="49">
        <f>IF('Рейтинговая таблица организаций'!Z592&lt;1,0,(IF('Рейтинговая таблица организаций'!Z592&lt;5,20,100)))</f>
        <v>0</v>
      </c>
      <c r="AD603" s="49" t="str">
        <f>IF('Рейтинговая таблица организаций'!AA592&lt;1,"Отсутствуют условия доступности, позволяющие инвалидам получать услуги наравне с другими",(IF('Рейтинговая таблица организаций'!AA592&lt;5,"Количество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3" s="49">
        <f>'Рейтинговая таблица организаций'!AA592</f>
        <v>0</v>
      </c>
      <c r="AF603" s="49">
        <f>IF('Рейтинговая таблица организаций'!AA592&lt;1,0,(IF('Рейтинговая таблица организаций'!AA592&lt;5,20,100)))</f>
        <v>0</v>
      </c>
      <c r="AG603" s="49" t="s">
        <v>269</v>
      </c>
      <c r="AH603" s="49">
        <f>'Рейтинговая таблица организаций'!AB592</f>
        <v>0</v>
      </c>
      <c r="AI603" s="49">
        <f>'Рейтинговая таблица организаций'!AC592</f>
        <v>0</v>
      </c>
      <c r="AJ603" s="49" t="s">
        <v>270</v>
      </c>
      <c r="AK603" s="49">
        <f>'Рейтинговая таблица организаций'!AH592</f>
        <v>0</v>
      </c>
      <c r="AL603" s="49">
        <f>'Рейтинговая таблица организаций'!AI592</f>
        <v>0</v>
      </c>
      <c r="AM603" s="49" t="s">
        <v>271</v>
      </c>
      <c r="AN603" s="49">
        <f>'Рейтинговая таблица организаций'!AJ592</f>
        <v>0</v>
      </c>
      <c r="AO603" s="49">
        <f>'Рейтинговая таблица организаций'!AK592</f>
        <v>0</v>
      </c>
      <c r="AP603" s="49" t="s">
        <v>272</v>
      </c>
      <c r="AQ603" s="49">
        <f>'Рейтинговая таблица организаций'!AL592</f>
        <v>0</v>
      </c>
      <c r="AR603" s="49">
        <f>'Рейтинговая таблица организаций'!AM592</f>
        <v>0</v>
      </c>
      <c r="AS603" s="49" t="s">
        <v>273</v>
      </c>
      <c r="AT603" s="49">
        <f>'Рейтинговая таблица организаций'!AR592</f>
        <v>0</v>
      </c>
      <c r="AU603" s="49">
        <f>'Рейтинговая таблица организаций'!AS592</f>
        <v>0</v>
      </c>
      <c r="AV603" s="49" t="s">
        <v>274</v>
      </c>
      <c r="AW603" s="49">
        <f>'Рейтинговая таблица организаций'!AT592</f>
        <v>0</v>
      </c>
      <c r="AX603" s="49">
        <f>'Рейтинговая таблица организаций'!AU592</f>
        <v>0</v>
      </c>
      <c r="AY603" s="49" t="s">
        <v>275</v>
      </c>
      <c r="AZ603" s="49">
        <f>'Рейтинговая таблица организаций'!AV592</f>
        <v>0</v>
      </c>
      <c r="BA603" s="49">
        <f>'Рейтинговая таблица организаций'!AW592</f>
        <v>0</v>
      </c>
    </row>
    <row r="604" spans="1:53" ht="15.75" x14ac:dyDescent="0.25">
      <c r="A604" s="110">
        <f>Лист1!A592</f>
        <v>0</v>
      </c>
      <c r="B604" s="46">
        <f>'для bus.gov.ru'!B593</f>
        <v>0</v>
      </c>
      <c r="C604" s="46">
        <f>'для bus.gov.ru'!C593</f>
        <v>0</v>
      </c>
      <c r="D604" s="46">
        <f>'для bus.gov.ru'!D593</f>
        <v>0</v>
      </c>
      <c r="E604" s="46">
        <f>'для bus.gov.ru'!E593</f>
        <v>0</v>
      </c>
      <c r="F604" s="47" t="s">
        <v>264</v>
      </c>
      <c r="G604" s="48">
        <f>'Рейтинговая таблица организаций'!D593</f>
        <v>0</v>
      </c>
      <c r="H604" s="48">
        <f>'Рейтинговая таблица организаций'!E593</f>
        <v>0</v>
      </c>
      <c r="I604" s="47" t="s">
        <v>265</v>
      </c>
      <c r="J604" s="48">
        <f>'Рейтинговая таблица организаций'!F593</f>
        <v>0</v>
      </c>
      <c r="K604" s="48">
        <f>'Рейтинговая таблица организаций'!G593</f>
        <v>0</v>
      </c>
      <c r="L604" s="49" t="str">
        <f>IF('Рейтинговая таблица организаций'!H593&lt;1,"Отсутствуют или не функционируют дистанционные способы взаимодействия",(IF('Рейтинговая таблица организаций'!H593&lt;4,"В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4" s="49">
        <f>'Рейтинговая таблица организаций'!H593</f>
        <v>0</v>
      </c>
      <c r="N604" s="49">
        <f>IF('Рейтинговая таблица организаций'!H593&lt;1,0,(IF('Рейтинговая таблица организаций'!H593&lt;4,30,100)))</f>
        <v>0</v>
      </c>
      <c r="O604" s="49" t="s">
        <v>266</v>
      </c>
      <c r="P604" s="49">
        <f>'Рейтинговая таблица организаций'!I593</f>
        <v>0</v>
      </c>
      <c r="Q604" s="49">
        <f>'Рейтинговая таблица организаций'!J593</f>
        <v>0</v>
      </c>
      <c r="R604" s="49" t="s">
        <v>267</v>
      </c>
      <c r="S604" s="49">
        <f>'Рейтинговая таблица организаций'!K593</f>
        <v>0</v>
      </c>
      <c r="T604" s="49">
        <f>'Рейтинговая таблица организаций'!L593</f>
        <v>0</v>
      </c>
      <c r="U604" s="49" t="str">
        <f>IF('Рейтинговая таблица организаций'!Q593&lt;1,"Отсутствуют комфортные условия",(IF('Рейтинговая таблица организаций'!Q593&lt;5,"Количество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4" s="49">
        <f>'Рейтинговая таблица организаций'!Q593</f>
        <v>0</v>
      </c>
      <c r="W604" s="49">
        <f>IF('Рейтинговая таблица организаций'!Q593&lt;1,0,(IF('Рейтинговая таблица организаций'!Q593&lt;4,20,100)))</f>
        <v>0</v>
      </c>
      <c r="X604" s="49" t="s">
        <v>268</v>
      </c>
      <c r="Y604" s="49">
        <f>'Рейтинговая таблица организаций'!T593</f>
        <v>0</v>
      </c>
      <c r="Z604" s="49">
        <f>'Рейтинговая таблица организаций'!U593</f>
        <v>0</v>
      </c>
      <c r="AA604" s="49" t="str">
        <f>IF('Рейтинговая таблица организаций'!Z593&lt;1,"Отсутствуют условия доступности для инвалидов",(IF('Рейтинговая таблица организаций'!Z593&lt;5,"Количество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4" s="63">
        <f>'Рейтинговая таблица организаций'!Z593</f>
        <v>0</v>
      </c>
      <c r="AC604" s="49">
        <f>IF('Рейтинговая таблица организаций'!Z593&lt;1,0,(IF('Рейтинговая таблица организаций'!Z593&lt;5,20,100)))</f>
        <v>0</v>
      </c>
      <c r="AD604" s="49" t="str">
        <f>IF('Рейтинговая таблица организаций'!AA593&lt;1,"Отсутствуют условия доступности, позволяющие инвалидам получать услуги наравне с другими",(IF('Рейтинговая таблица организаций'!AA593&lt;5,"Количество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4" s="49">
        <f>'Рейтинговая таблица организаций'!AA593</f>
        <v>0</v>
      </c>
      <c r="AF604" s="49">
        <f>IF('Рейтинговая таблица организаций'!AA593&lt;1,0,(IF('Рейтинговая таблица организаций'!AA593&lt;5,20,100)))</f>
        <v>0</v>
      </c>
      <c r="AG604" s="49" t="s">
        <v>269</v>
      </c>
      <c r="AH604" s="49">
        <f>'Рейтинговая таблица организаций'!AB593</f>
        <v>0</v>
      </c>
      <c r="AI604" s="49">
        <f>'Рейтинговая таблица организаций'!AC593</f>
        <v>0</v>
      </c>
      <c r="AJ604" s="49" t="s">
        <v>270</v>
      </c>
      <c r="AK604" s="49">
        <f>'Рейтинговая таблица организаций'!AH593</f>
        <v>0</v>
      </c>
      <c r="AL604" s="49">
        <f>'Рейтинговая таблица организаций'!AI593</f>
        <v>0</v>
      </c>
      <c r="AM604" s="49" t="s">
        <v>271</v>
      </c>
      <c r="AN604" s="49">
        <f>'Рейтинговая таблица организаций'!AJ593</f>
        <v>0</v>
      </c>
      <c r="AO604" s="49">
        <f>'Рейтинговая таблица организаций'!AK593</f>
        <v>0</v>
      </c>
      <c r="AP604" s="49" t="s">
        <v>272</v>
      </c>
      <c r="AQ604" s="49">
        <f>'Рейтинговая таблица организаций'!AL593</f>
        <v>0</v>
      </c>
      <c r="AR604" s="49">
        <f>'Рейтинговая таблица организаций'!AM593</f>
        <v>0</v>
      </c>
      <c r="AS604" s="49" t="s">
        <v>273</v>
      </c>
      <c r="AT604" s="49">
        <f>'Рейтинговая таблица организаций'!AR593</f>
        <v>0</v>
      </c>
      <c r="AU604" s="49">
        <f>'Рейтинговая таблица организаций'!AS593</f>
        <v>0</v>
      </c>
      <c r="AV604" s="49" t="s">
        <v>274</v>
      </c>
      <c r="AW604" s="49">
        <f>'Рейтинговая таблица организаций'!AT593</f>
        <v>0</v>
      </c>
      <c r="AX604" s="49">
        <f>'Рейтинговая таблица организаций'!AU593</f>
        <v>0</v>
      </c>
      <c r="AY604" s="49" t="s">
        <v>275</v>
      </c>
      <c r="AZ604" s="49">
        <f>'Рейтинговая таблица организаций'!AV593</f>
        <v>0</v>
      </c>
      <c r="BA604" s="49">
        <f>'Рейтинговая таблица организаций'!AW593</f>
        <v>0</v>
      </c>
    </row>
    <row r="605" spans="1:53" ht="15.75" x14ac:dyDescent="0.25">
      <c r="A605" s="110">
        <f>Лист1!A593</f>
        <v>0</v>
      </c>
      <c r="B605" s="46">
        <f>'для bus.gov.ru'!B594</f>
        <v>0</v>
      </c>
      <c r="C605" s="46">
        <f>'для bus.gov.ru'!C594</f>
        <v>0</v>
      </c>
      <c r="D605" s="46">
        <f>'для bus.gov.ru'!D594</f>
        <v>0</v>
      </c>
      <c r="E605" s="46">
        <f>'для bus.gov.ru'!E594</f>
        <v>0</v>
      </c>
      <c r="F605" s="47" t="s">
        <v>264</v>
      </c>
      <c r="G605" s="48">
        <f>'Рейтинговая таблица организаций'!D594</f>
        <v>0</v>
      </c>
      <c r="H605" s="48">
        <f>'Рейтинговая таблица организаций'!E594</f>
        <v>0</v>
      </c>
      <c r="I605" s="47" t="s">
        <v>265</v>
      </c>
      <c r="J605" s="48">
        <f>'Рейтинговая таблица организаций'!F594</f>
        <v>0</v>
      </c>
      <c r="K605" s="48">
        <f>'Рейтинговая таблица организаций'!G594</f>
        <v>0</v>
      </c>
      <c r="L605" s="49" t="str">
        <f>IF('Рейтинговая таблица организаций'!H594&lt;1,"Отсутствуют или не функционируют дистанционные способы взаимодействия",(IF('Рейтинговая таблица организаций'!H594&lt;4,"В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5" s="49">
        <f>'Рейтинговая таблица организаций'!H594</f>
        <v>0</v>
      </c>
      <c r="N605" s="49">
        <f>IF('Рейтинговая таблица организаций'!H594&lt;1,0,(IF('Рейтинговая таблица организаций'!H594&lt;4,30,100)))</f>
        <v>0</v>
      </c>
      <c r="O605" s="49" t="s">
        <v>266</v>
      </c>
      <c r="P605" s="49">
        <f>'Рейтинговая таблица организаций'!I594</f>
        <v>0</v>
      </c>
      <c r="Q605" s="49">
        <f>'Рейтинговая таблица организаций'!J594</f>
        <v>0</v>
      </c>
      <c r="R605" s="49" t="s">
        <v>267</v>
      </c>
      <c r="S605" s="49">
        <f>'Рейтинговая таблица организаций'!K594</f>
        <v>0</v>
      </c>
      <c r="T605" s="49">
        <f>'Рейтинговая таблица организаций'!L594</f>
        <v>0</v>
      </c>
      <c r="U605" s="49" t="str">
        <f>IF('Рейтинговая таблица организаций'!Q594&lt;1,"Отсутствуют комфортные условия",(IF('Рейтинговая таблица организаций'!Q594&lt;5,"Количество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5" s="49">
        <f>'Рейтинговая таблица организаций'!Q594</f>
        <v>0</v>
      </c>
      <c r="W605" s="49">
        <f>IF('Рейтинговая таблица организаций'!Q594&lt;1,0,(IF('Рейтинговая таблица организаций'!Q594&lt;4,20,100)))</f>
        <v>0</v>
      </c>
      <c r="X605" s="49" t="s">
        <v>268</v>
      </c>
      <c r="Y605" s="49">
        <f>'Рейтинговая таблица организаций'!T594</f>
        <v>0</v>
      </c>
      <c r="Z605" s="49">
        <f>'Рейтинговая таблица организаций'!U594</f>
        <v>0</v>
      </c>
      <c r="AA605" s="49" t="str">
        <f>IF('Рейтинговая таблица организаций'!Z594&lt;1,"Отсутствуют условия доступности для инвалидов",(IF('Рейтинговая таблица организаций'!Z594&lt;5,"Количество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5" s="63">
        <f>'Рейтинговая таблица организаций'!Z594</f>
        <v>0</v>
      </c>
      <c r="AC605" s="49">
        <f>IF('Рейтинговая таблица организаций'!Z594&lt;1,0,(IF('Рейтинговая таблица организаций'!Z594&lt;5,20,100)))</f>
        <v>0</v>
      </c>
      <c r="AD605" s="49" t="str">
        <f>IF('Рейтинговая таблица организаций'!AA594&lt;1,"Отсутствуют условия доступности, позволяющие инвалидам получать услуги наравне с другими",(IF('Рейтинговая таблица организаций'!AA594&lt;5,"Количество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5" s="49">
        <f>'Рейтинговая таблица организаций'!AA594</f>
        <v>0</v>
      </c>
      <c r="AF605" s="49">
        <f>IF('Рейтинговая таблица организаций'!AA594&lt;1,0,(IF('Рейтинговая таблица организаций'!AA594&lt;5,20,100)))</f>
        <v>0</v>
      </c>
      <c r="AG605" s="49" t="s">
        <v>269</v>
      </c>
      <c r="AH605" s="49">
        <f>'Рейтинговая таблица организаций'!AB594</f>
        <v>0</v>
      </c>
      <c r="AI605" s="49">
        <f>'Рейтинговая таблица организаций'!AC594</f>
        <v>0</v>
      </c>
      <c r="AJ605" s="49" t="s">
        <v>270</v>
      </c>
      <c r="AK605" s="49">
        <f>'Рейтинговая таблица организаций'!AH594</f>
        <v>0</v>
      </c>
      <c r="AL605" s="49">
        <f>'Рейтинговая таблица организаций'!AI594</f>
        <v>0</v>
      </c>
      <c r="AM605" s="49" t="s">
        <v>271</v>
      </c>
      <c r="AN605" s="49">
        <f>'Рейтинговая таблица организаций'!AJ594</f>
        <v>0</v>
      </c>
      <c r="AO605" s="49">
        <f>'Рейтинговая таблица организаций'!AK594</f>
        <v>0</v>
      </c>
      <c r="AP605" s="49" t="s">
        <v>272</v>
      </c>
      <c r="AQ605" s="49">
        <f>'Рейтинговая таблица организаций'!AL594</f>
        <v>0</v>
      </c>
      <c r="AR605" s="49">
        <f>'Рейтинговая таблица организаций'!AM594</f>
        <v>0</v>
      </c>
      <c r="AS605" s="49" t="s">
        <v>273</v>
      </c>
      <c r="AT605" s="49">
        <f>'Рейтинговая таблица организаций'!AR594</f>
        <v>0</v>
      </c>
      <c r="AU605" s="49">
        <f>'Рейтинговая таблица организаций'!AS594</f>
        <v>0</v>
      </c>
      <c r="AV605" s="49" t="s">
        <v>274</v>
      </c>
      <c r="AW605" s="49">
        <f>'Рейтинговая таблица организаций'!AT594</f>
        <v>0</v>
      </c>
      <c r="AX605" s="49">
        <f>'Рейтинговая таблица организаций'!AU594</f>
        <v>0</v>
      </c>
      <c r="AY605" s="49" t="s">
        <v>275</v>
      </c>
      <c r="AZ605" s="49">
        <f>'Рейтинговая таблица организаций'!AV594</f>
        <v>0</v>
      </c>
      <c r="BA605" s="49">
        <f>'Рейтинговая таблица организаций'!AW594</f>
        <v>0</v>
      </c>
    </row>
    <row r="606" spans="1:53" ht="15.75" x14ac:dyDescent="0.25">
      <c r="A606" s="110">
        <f>Лист1!A594</f>
        <v>0</v>
      </c>
      <c r="B606" s="46">
        <f>'для bus.gov.ru'!B595</f>
        <v>0</v>
      </c>
      <c r="C606" s="46">
        <f>'для bus.gov.ru'!C595</f>
        <v>0</v>
      </c>
      <c r="D606" s="46">
        <f>'для bus.gov.ru'!D595</f>
        <v>0</v>
      </c>
      <c r="E606" s="46">
        <f>'для bus.gov.ru'!E595</f>
        <v>0</v>
      </c>
      <c r="F606" s="47" t="s">
        <v>264</v>
      </c>
      <c r="G606" s="48">
        <f>'Рейтинговая таблица организаций'!D595</f>
        <v>0</v>
      </c>
      <c r="H606" s="48">
        <f>'Рейтинговая таблица организаций'!E595</f>
        <v>0</v>
      </c>
      <c r="I606" s="47" t="s">
        <v>265</v>
      </c>
      <c r="J606" s="48">
        <f>'Рейтинговая таблица организаций'!F595</f>
        <v>0</v>
      </c>
      <c r="K606" s="48">
        <f>'Рейтинговая таблица организаций'!G595</f>
        <v>0</v>
      </c>
      <c r="L606" s="49" t="str">
        <f>IF('Рейтинговая таблица организаций'!H595&lt;1,"Отсутствуют или не функционируют дистанционные способы взаимодействия",(IF('Рейтинговая таблица организаций'!H595&lt;4,"В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6" s="49">
        <f>'Рейтинговая таблица организаций'!H595</f>
        <v>0</v>
      </c>
      <c r="N606" s="49">
        <f>IF('Рейтинговая таблица организаций'!H595&lt;1,0,(IF('Рейтинговая таблица организаций'!H595&lt;4,30,100)))</f>
        <v>0</v>
      </c>
      <c r="O606" s="49" t="s">
        <v>266</v>
      </c>
      <c r="P606" s="49">
        <f>'Рейтинговая таблица организаций'!I595</f>
        <v>0</v>
      </c>
      <c r="Q606" s="49">
        <f>'Рейтинговая таблица организаций'!J595</f>
        <v>0</v>
      </c>
      <c r="R606" s="49" t="s">
        <v>267</v>
      </c>
      <c r="S606" s="49">
        <f>'Рейтинговая таблица организаций'!K595</f>
        <v>0</v>
      </c>
      <c r="T606" s="49">
        <f>'Рейтинговая таблица организаций'!L595</f>
        <v>0</v>
      </c>
      <c r="U606" s="49" t="str">
        <f>IF('Рейтинговая таблица организаций'!Q595&lt;1,"Отсутствуют комфортные условия",(IF('Рейтинговая таблица организаций'!Q595&lt;5,"Количество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6" s="49">
        <f>'Рейтинговая таблица организаций'!Q595</f>
        <v>0</v>
      </c>
      <c r="W606" s="49">
        <f>IF('Рейтинговая таблица организаций'!Q595&lt;1,0,(IF('Рейтинговая таблица организаций'!Q595&lt;4,20,100)))</f>
        <v>0</v>
      </c>
      <c r="X606" s="49" t="s">
        <v>268</v>
      </c>
      <c r="Y606" s="49">
        <f>'Рейтинговая таблица организаций'!T595</f>
        <v>0</v>
      </c>
      <c r="Z606" s="49">
        <f>'Рейтинговая таблица организаций'!U595</f>
        <v>0</v>
      </c>
      <c r="AA606" s="49" t="str">
        <f>IF('Рейтинговая таблица организаций'!Z595&lt;1,"Отсутствуют условия доступности для инвалидов",(IF('Рейтинговая таблица организаций'!Z595&lt;5,"Количество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6" s="63">
        <f>'Рейтинговая таблица организаций'!Z595</f>
        <v>0</v>
      </c>
      <c r="AC606" s="49">
        <f>IF('Рейтинговая таблица организаций'!Z595&lt;1,0,(IF('Рейтинговая таблица организаций'!Z595&lt;5,20,100)))</f>
        <v>0</v>
      </c>
      <c r="AD606" s="49" t="str">
        <f>IF('Рейтинговая таблица организаций'!AA595&lt;1,"Отсутствуют условия доступности, позволяющие инвалидам получать услуги наравне с другими",(IF('Рейтинговая таблица организаций'!AA595&lt;5,"Количество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6" s="49">
        <f>'Рейтинговая таблица организаций'!AA595</f>
        <v>0</v>
      </c>
      <c r="AF606" s="49">
        <f>IF('Рейтинговая таблица организаций'!AA595&lt;1,0,(IF('Рейтинговая таблица организаций'!AA595&lt;5,20,100)))</f>
        <v>0</v>
      </c>
      <c r="AG606" s="49" t="s">
        <v>269</v>
      </c>
      <c r="AH606" s="49">
        <f>'Рейтинговая таблица организаций'!AB595</f>
        <v>0</v>
      </c>
      <c r="AI606" s="49">
        <f>'Рейтинговая таблица организаций'!AC595</f>
        <v>0</v>
      </c>
      <c r="AJ606" s="49" t="s">
        <v>270</v>
      </c>
      <c r="AK606" s="49">
        <f>'Рейтинговая таблица организаций'!AH595</f>
        <v>0</v>
      </c>
      <c r="AL606" s="49">
        <f>'Рейтинговая таблица организаций'!AI595</f>
        <v>0</v>
      </c>
      <c r="AM606" s="49" t="s">
        <v>271</v>
      </c>
      <c r="AN606" s="49">
        <f>'Рейтинговая таблица организаций'!AJ595</f>
        <v>0</v>
      </c>
      <c r="AO606" s="49">
        <f>'Рейтинговая таблица организаций'!AK595</f>
        <v>0</v>
      </c>
      <c r="AP606" s="49" t="s">
        <v>272</v>
      </c>
      <c r="AQ606" s="49">
        <f>'Рейтинговая таблица организаций'!AL595</f>
        <v>0</v>
      </c>
      <c r="AR606" s="49">
        <f>'Рейтинговая таблица организаций'!AM595</f>
        <v>0</v>
      </c>
      <c r="AS606" s="49" t="s">
        <v>273</v>
      </c>
      <c r="AT606" s="49">
        <f>'Рейтинговая таблица организаций'!AR595</f>
        <v>0</v>
      </c>
      <c r="AU606" s="49">
        <f>'Рейтинговая таблица организаций'!AS595</f>
        <v>0</v>
      </c>
      <c r="AV606" s="49" t="s">
        <v>274</v>
      </c>
      <c r="AW606" s="49">
        <f>'Рейтинговая таблица организаций'!AT595</f>
        <v>0</v>
      </c>
      <c r="AX606" s="49">
        <f>'Рейтинговая таблица организаций'!AU595</f>
        <v>0</v>
      </c>
      <c r="AY606" s="49" t="s">
        <v>275</v>
      </c>
      <c r="AZ606" s="49">
        <f>'Рейтинговая таблица организаций'!AV595</f>
        <v>0</v>
      </c>
      <c r="BA606" s="49">
        <f>'Рейтинговая таблица организаций'!AW595</f>
        <v>0</v>
      </c>
    </row>
    <row r="607" spans="1:53" ht="15.75" x14ac:dyDescent="0.25">
      <c r="A607" s="110">
        <f>Лист1!A595</f>
        <v>0</v>
      </c>
      <c r="B607" s="46">
        <f>'для bus.gov.ru'!B596</f>
        <v>0</v>
      </c>
      <c r="C607" s="46">
        <f>'для bus.gov.ru'!C596</f>
        <v>0</v>
      </c>
      <c r="D607" s="46">
        <f>'для bus.gov.ru'!D596</f>
        <v>0</v>
      </c>
      <c r="E607" s="46">
        <f>'для bus.gov.ru'!E596</f>
        <v>0</v>
      </c>
      <c r="F607" s="47" t="s">
        <v>264</v>
      </c>
      <c r="G607" s="48">
        <f>'Рейтинговая таблица организаций'!D596</f>
        <v>0</v>
      </c>
      <c r="H607" s="48">
        <f>'Рейтинговая таблица организаций'!E596</f>
        <v>0</v>
      </c>
      <c r="I607" s="47" t="s">
        <v>265</v>
      </c>
      <c r="J607" s="48">
        <f>'Рейтинговая таблица организаций'!F596</f>
        <v>0</v>
      </c>
      <c r="K607" s="48">
        <f>'Рейтинговая таблица организаций'!G596</f>
        <v>0</v>
      </c>
      <c r="L607" s="49" t="str">
        <f>IF('Рейтинговая таблица организаций'!H596&lt;1,"Отсутствуют или не функционируют дистанционные способы взаимодействия",(IF('Рейтинговая таблица организаций'!H596&lt;4,"В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7" s="49">
        <f>'Рейтинговая таблица организаций'!H596</f>
        <v>0</v>
      </c>
      <c r="N607" s="49">
        <f>IF('Рейтинговая таблица организаций'!H596&lt;1,0,(IF('Рейтинговая таблица организаций'!H596&lt;4,30,100)))</f>
        <v>0</v>
      </c>
      <c r="O607" s="49" t="s">
        <v>266</v>
      </c>
      <c r="P607" s="49">
        <f>'Рейтинговая таблица организаций'!I596</f>
        <v>0</v>
      </c>
      <c r="Q607" s="49">
        <f>'Рейтинговая таблица организаций'!J596</f>
        <v>0</v>
      </c>
      <c r="R607" s="49" t="s">
        <v>267</v>
      </c>
      <c r="S607" s="49">
        <f>'Рейтинговая таблица организаций'!K596</f>
        <v>0</v>
      </c>
      <c r="T607" s="49">
        <f>'Рейтинговая таблица организаций'!L596</f>
        <v>0</v>
      </c>
      <c r="U607" s="49" t="str">
        <f>IF('Рейтинговая таблица организаций'!Q596&lt;1,"Отсутствуют комфортные условия",(IF('Рейтинговая таблица организаций'!Q596&lt;5,"Количество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7" s="49">
        <f>'Рейтинговая таблица организаций'!Q596</f>
        <v>0</v>
      </c>
      <c r="W607" s="49">
        <f>IF('Рейтинговая таблица организаций'!Q596&lt;1,0,(IF('Рейтинговая таблица организаций'!Q596&lt;4,20,100)))</f>
        <v>0</v>
      </c>
      <c r="X607" s="49" t="s">
        <v>268</v>
      </c>
      <c r="Y607" s="49">
        <f>'Рейтинговая таблица организаций'!T596</f>
        <v>0</v>
      </c>
      <c r="Z607" s="49">
        <f>'Рейтинговая таблица организаций'!U596</f>
        <v>0</v>
      </c>
      <c r="AA607" s="49" t="str">
        <f>IF('Рейтинговая таблица организаций'!Z596&lt;1,"Отсутствуют условия доступности для инвалидов",(IF('Рейтинговая таблица организаций'!Z596&lt;5,"Количество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7" s="63">
        <f>'Рейтинговая таблица организаций'!Z596</f>
        <v>0</v>
      </c>
      <c r="AC607" s="49">
        <f>IF('Рейтинговая таблица организаций'!Z596&lt;1,0,(IF('Рейтинговая таблица организаций'!Z596&lt;5,20,100)))</f>
        <v>0</v>
      </c>
      <c r="AD607" s="49" t="str">
        <f>IF('Рейтинговая таблица организаций'!AA596&lt;1,"Отсутствуют условия доступности, позволяющие инвалидам получать услуги наравне с другими",(IF('Рейтинговая таблица организаций'!AA596&lt;5,"Количество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7" s="49">
        <f>'Рейтинговая таблица организаций'!AA596</f>
        <v>0</v>
      </c>
      <c r="AF607" s="49">
        <f>IF('Рейтинговая таблица организаций'!AA596&lt;1,0,(IF('Рейтинговая таблица организаций'!AA596&lt;5,20,100)))</f>
        <v>0</v>
      </c>
      <c r="AG607" s="49" t="s">
        <v>269</v>
      </c>
      <c r="AH607" s="49">
        <f>'Рейтинговая таблица организаций'!AB596</f>
        <v>0</v>
      </c>
      <c r="AI607" s="49">
        <f>'Рейтинговая таблица организаций'!AC596</f>
        <v>0</v>
      </c>
      <c r="AJ607" s="49" t="s">
        <v>270</v>
      </c>
      <c r="AK607" s="49">
        <f>'Рейтинговая таблица организаций'!AH596</f>
        <v>0</v>
      </c>
      <c r="AL607" s="49">
        <f>'Рейтинговая таблица организаций'!AI596</f>
        <v>0</v>
      </c>
      <c r="AM607" s="49" t="s">
        <v>271</v>
      </c>
      <c r="AN607" s="49">
        <f>'Рейтинговая таблица организаций'!AJ596</f>
        <v>0</v>
      </c>
      <c r="AO607" s="49">
        <f>'Рейтинговая таблица организаций'!AK596</f>
        <v>0</v>
      </c>
      <c r="AP607" s="49" t="s">
        <v>272</v>
      </c>
      <c r="AQ607" s="49">
        <f>'Рейтинговая таблица организаций'!AL596</f>
        <v>0</v>
      </c>
      <c r="AR607" s="49">
        <f>'Рейтинговая таблица организаций'!AM596</f>
        <v>0</v>
      </c>
      <c r="AS607" s="49" t="s">
        <v>273</v>
      </c>
      <c r="AT607" s="49">
        <f>'Рейтинговая таблица организаций'!AR596</f>
        <v>0</v>
      </c>
      <c r="AU607" s="49">
        <f>'Рейтинговая таблица организаций'!AS596</f>
        <v>0</v>
      </c>
      <c r="AV607" s="49" t="s">
        <v>274</v>
      </c>
      <c r="AW607" s="49">
        <f>'Рейтинговая таблица организаций'!AT596</f>
        <v>0</v>
      </c>
      <c r="AX607" s="49">
        <f>'Рейтинговая таблица организаций'!AU596</f>
        <v>0</v>
      </c>
      <c r="AY607" s="49" t="s">
        <v>275</v>
      </c>
      <c r="AZ607" s="49">
        <f>'Рейтинговая таблица организаций'!AV596</f>
        <v>0</v>
      </c>
      <c r="BA607" s="49">
        <f>'Рейтинговая таблица организаций'!AW596</f>
        <v>0</v>
      </c>
    </row>
    <row r="608" spans="1:53" ht="15.75" x14ac:dyDescent="0.25">
      <c r="A608" s="110">
        <f>Лист1!A596</f>
        <v>0</v>
      </c>
      <c r="B608" s="46">
        <f>'для bus.gov.ru'!B597</f>
        <v>0</v>
      </c>
      <c r="C608" s="46">
        <f>'для bus.gov.ru'!C597</f>
        <v>0</v>
      </c>
      <c r="D608" s="46">
        <f>'для bus.gov.ru'!D597</f>
        <v>0</v>
      </c>
      <c r="E608" s="46">
        <f>'для bus.gov.ru'!E597</f>
        <v>0</v>
      </c>
      <c r="F608" s="47" t="s">
        <v>264</v>
      </c>
      <c r="G608" s="48">
        <f>'Рейтинговая таблица организаций'!D597</f>
        <v>0</v>
      </c>
      <c r="H608" s="48">
        <f>'Рейтинговая таблица организаций'!E597</f>
        <v>0</v>
      </c>
      <c r="I608" s="47" t="s">
        <v>265</v>
      </c>
      <c r="J608" s="48">
        <f>'Рейтинговая таблица организаций'!F597</f>
        <v>0</v>
      </c>
      <c r="K608" s="48">
        <f>'Рейтинговая таблица организаций'!G597</f>
        <v>0</v>
      </c>
      <c r="L608" s="49" t="str">
        <f>IF('Рейтинговая таблица организаций'!H597&lt;1,"Отсутствуют или не функционируют дистанционные способы взаимодействия",(IF('Рейтинговая таблица организаций'!H597&lt;4,"В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8" s="49">
        <f>'Рейтинговая таблица организаций'!H597</f>
        <v>0</v>
      </c>
      <c r="N608" s="49">
        <f>IF('Рейтинговая таблица организаций'!H597&lt;1,0,(IF('Рейтинговая таблица организаций'!H597&lt;4,30,100)))</f>
        <v>0</v>
      </c>
      <c r="O608" s="49" t="s">
        <v>266</v>
      </c>
      <c r="P608" s="49">
        <f>'Рейтинговая таблица организаций'!I597</f>
        <v>0</v>
      </c>
      <c r="Q608" s="49">
        <f>'Рейтинговая таблица организаций'!J597</f>
        <v>0</v>
      </c>
      <c r="R608" s="49" t="s">
        <v>267</v>
      </c>
      <c r="S608" s="49">
        <f>'Рейтинговая таблица организаций'!K597</f>
        <v>0</v>
      </c>
      <c r="T608" s="49">
        <f>'Рейтинговая таблица организаций'!L597</f>
        <v>0</v>
      </c>
      <c r="U608" s="49" t="str">
        <f>IF('Рейтинговая таблица организаций'!Q597&lt;1,"Отсутствуют комфортные условия",(IF('Рейтинговая таблица организаций'!Q597&lt;5,"Количество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8" s="49">
        <f>'Рейтинговая таблица организаций'!Q597</f>
        <v>0</v>
      </c>
      <c r="W608" s="49">
        <f>IF('Рейтинговая таблица организаций'!Q597&lt;1,0,(IF('Рейтинговая таблица организаций'!Q597&lt;4,20,100)))</f>
        <v>0</v>
      </c>
      <c r="X608" s="49" t="s">
        <v>268</v>
      </c>
      <c r="Y608" s="49">
        <f>'Рейтинговая таблица организаций'!T597</f>
        <v>0</v>
      </c>
      <c r="Z608" s="49">
        <f>'Рейтинговая таблица организаций'!U597</f>
        <v>0</v>
      </c>
      <c r="AA608" s="49" t="str">
        <f>IF('Рейтинговая таблица организаций'!Z597&lt;1,"Отсутствуют условия доступности для инвалидов",(IF('Рейтинговая таблица организаций'!Z597&lt;5,"Количество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8" s="63">
        <f>'Рейтинговая таблица организаций'!Z597</f>
        <v>0</v>
      </c>
      <c r="AC608" s="49">
        <f>IF('Рейтинговая таблица организаций'!Z597&lt;1,0,(IF('Рейтинговая таблица организаций'!Z597&lt;5,20,100)))</f>
        <v>0</v>
      </c>
      <c r="AD608" s="49" t="str">
        <f>IF('Рейтинговая таблица организаций'!AA597&lt;1,"Отсутствуют условия доступности, позволяющие инвалидам получать услуги наравне с другими",(IF('Рейтинговая таблица организаций'!AA597&lt;5,"Количество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8" s="49">
        <f>'Рейтинговая таблица организаций'!AA597</f>
        <v>0</v>
      </c>
      <c r="AF608" s="49">
        <f>IF('Рейтинговая таблица организаций'!AA597&lt;1,0,(IF('Рейтинговая таблица организаций'!AA597&lt;5,20,100)))</f>
        <v>0</v>
      </c>
      <c r="AG608" s="49" t="s">
        <v>269</v>
      </c>
      <c r="AH608" s="49">
        <f>'Рейтинговая таблица организаций'!AB597</f>
        <v>0</v>
      </c>
      <c r="AI608" s="49">
        <f>'Рейтинговая таблица организаций'!AC597</f>
        <v>0</v>
      </c>
      <c r="AJ608" s="49" t="s">
        <v>270</v>
      </c>
      <c r="AK608" s="49">
        <f>'Рейтинговая таблица организаций'!AH597</f>
        <v>0</v>
      </c>
      <c r="AL608" s="49">
        <f>'Рейтинговая таблица организаций'!AI597</f>
        <v>0</v>
      </c>
      <c r="AM608" s="49" t="s">
        <v>271</v>
      </c>
      <c r="AN608" s="49">
        <f>'Рейтинговая таблица организаций'!AJ597</f>
        <v>0</v>
      </c>
      <c r="AO608" s="49">
        <f>'Рейтинговая таблица организаций'!AK597</f>
        <v>0</v>
      </c>
      <c r="AP608" s="49" t="s">
        <v>272</v>
      </c>
      <c r="AQ608" s="49">
        <f>'Рейтинговая таблица организаций'!AL597</f>
        <v>0</v>
      </c>
      <c r="AR608" s="49">
        <f>'Рейтинговая таблица организаций'!AM597</f>
        <v>0</v>
      </c>
      <c r="AS608" s="49" t="s">
        <v>273</v>
      </c>
      <c r="AT608" s="49">
        <f>'Рейтинговая таблица организаций'!AR597</f>
        <v>0</v>
      </c>
      <c r="AU608" s="49">
        <f>'Рейтинговая таблица организаций'!AS597</f>
        <v>0</v>
      </c>
      <c r="AV608" s="49" t="s">
        <v>274</v>
      </c>
      <c r="AW608" s="49">
        <f>'Рейтинговая таблица организаций'!AT597</f>
        <v>0</v>
      </c>
      <c r="AX608" s="49">
        <f>'Рейтинговая таблица организаций'!AU597</f>
        <v>0</v>
      </c>
      <c r="AY608" s="49" t="s">
        <v>275</v>
      </c>
      <c r="AZ608" s="49">
        <f>'Рейтинговая таблица организаций'!AV597</f>
        <v>0</v>
      </c>
      <c r="BA608" s="49">
        <f>'Рейтинговая таблица организаций'!AW597</f>
        <v>0</v>
      </c>
    </row>
    <row r="609" spans="1:53" ht="15.75" x14ac:dyDescent="0.25">
      <c r="A609" s="110">
        <f>Лист1!A597</f>
        <v>0</v>
      </c>
      <c r="B609" s="46">
        <f>'для bus.gov.ru'!B598</f>
        <v>0</v>
      </c>
      <c r="C609" s="46">
        <f>'для bus.gov.ru'!C598</f>
        <v>0</v>
      </c>
      <c r="D609" s="46">
        <f>'для bus.gov.ru'!D598</f>
        <v>0</v>
      </c>
      <c r="E609" s="46">
        <f>'для bus.gov.ru'!E598</f>
        <v>0</v>
      </c>
      <c r="F609" s="47" t="s">
        <v>264</v>
      </c>
      <c r="G609" s="48">
        <f>'Рейтинговая таблица организаций'!D598</f>
        <v>0</v>
      </c>
      <c r="H609" s="48">
        <f>'Рейтинговая таблица организаций'!E598</f>
        <v>0</v>
      </c>
      <c r="I609" s="47" t="s">
        <v>265</v>
      </c>
      <c r="J609" s="48">
        <f>'Рейтинговая таблица организаций'!F598</f>
        <v>0</v>
      </c>
      <c r="K609" s="48">
        <f>'Рейтинговая таблица организаций'!G598</f>
        <v>0</v>
      </c>
      <c r="L609" s="49" t="str">
        <f>IF('Рейтинговая таблица организаций'!H598&lt;1,"Отсутствуют или не функционируют дистанционные способы взаимодействия",(IF('Рейтинговая таблица организаций'!H598&lt;4,"В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09" s="49">
        <f>'Рейтинговая таблица организаций'!H598</f>
        <v>0</v>
      </c>
      <c r="N609" s="49">
        <f>IF('Рейтинговая таблица организаций'!H598&lt;1,0,(IF('Рейтинговая таблица организаций'!H598&lt;4,30,100)))</f>
        <v>0</v>
      </c>
      <c r="O609" s="49" t="s">
        <v>266</v>
      </c>
      <c r="P609" s="49">
        <f>'Рейтинговая таблица организаций'!I598</f>
        <v>0</v>
      </c>
      <c r="Q609" s="49">
        <f>'Рейтинговая таблица организаций'!J598</f>
        <v>0</v>
      </c>
      <c r="R609" s="49" t="s">
        <v>267</v>
      </c>
      <c r="S609" s="49">
        <f>'Рейтинговая таблица организаций'!K598</f>
        <v>0</v>
      </c>
      <c r="T609" s="49">
        <f>'Рейтинговая таблица организаций'!L598</f>
        <v>0</v>
      </c>
      <c r="U609" s="49" t="str">
        <f>IF('Рейтинговая таблица организаций'!Q598&lt;1,"Отсутствуют комфортные условия",(IF('Рейтинговая таблица организаций'!Q598&lt;5,"Количество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09" s="49">
        <f>'Рейтинговая таблица организаций'!Q598</f>
        <v>0</v>
      </c>
      <c r="W609" s="49">
        <f>IF('Рейтинговая таблица организаций'!Q598&lt;1,0,(IF('Рейтинговая таблица организаций'!Q598&lt;4,20,100)))</f>
        <v>0</v>
      </c>
      <c r="X609" s="49" t="s">
        <v>268</v>
      </c>
      <c r="Y609" s="49">
        <f>'Рейтинговая таблица организаций'!T598</f>
        <v>0</v>
      </c>
      <c r="Z609" s="49">
        <f>'Рейтинговая таблица организаций'!U598</f>
        <v>0</v>
      </c>
      <c r="AA609" s="49" t="str">
        <f>IF('Рейтинговая таблица организаций'!Z598&lt;1,"Отсутствуют условия доступности для инвалидов",(IF('Рейтинговая таблица организаций'!Z598&lt;5,"Количество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09" s="63">
        <f>'Рейтинговая таблица организаций'!Z598</f>
        <v>0</v>
      </c>
      <c r="AC609" s="49">
        <f>IF('Рейтинговая таблица организаций'!Z598&lt;1,0,(IF('Рейтинговая таблица организаций'!Z598&lt;5,20,100)))</f>
        <v>0</v>
      </c>
      <c r="AD609" s="49" t="str">
        <f>IF('Рейтинговая таблица организаций'!AA598&lt;1,"Отсутствуют условия доступности, позволяющие инвалидам получать услуги наравне с другими",(IF('Рейтинговая таблица организаций'!AA598&lt;5,"Количество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09" s="49">
        <f>'Рейтинговая таблица организаций'!AA598</f>
        <v>0</v>
      </c>
      <c r="AF609" s="49">
        <f>IF('Рейтинговая таблица организаций'!AA598&lt;1,0,(IF('Рейтинговая таблица организаций'!AA598&lt;5,20,100)))</f>
        <v>0</v>
      </c>
      <c r="AG609" s="49" t="s">
        <v>269</v>
      </c>
      <c r="AH609" s="49">
        <f>'Рейтинговая таблица организаций'!AB598</f>
        <v>0</v>
      </c>
      <c r="AI609" s="49">
        <f>'Рейтинговая таблица организаций'!AC598</f>
        <v>0</v>
      </c>
      <c r="AJ609" s="49" t="s">
        <v>270</v>
      </c>
      <c r="AK609" s="49">
        <f>'Рейтинговая таблица организаций'!AH598</f>
        <v>0</v>
      </c>
      <c r="AL609" s="49">
        <f>'Рейтинговая таблица организаций'!AI598</f>
        <v>0</v>
      </c>
      <c r="AM609" s="49" t="s">
        <v>271</v>
      </c>
      <c r="AN609" s="49">
        <f>'Рейтинговая таблица организаций'!AJ598</f>
        <v>0</v>
      </c>
      <c r="AO609" s="49">
        <f>'Рейтинговая таблица организаций'!AK598</f>
        <v>0</v>
      </c>
      <c r="AP609" s="49" t="s">
        <v>272</v>
      </c>
      <c r="AQ609" s="49">
        <f>'Рейтинговая таблица организаций'!AL598</f>
        <v>0</v>
      </c>
      <c r="AR609" s="49">
        <f>'Рейтинговая таблица организаций'!AM598</f>
        <v>0</v>
      </c>
      <c r="AS609" s="49" t="s">
        <v>273</v>
      </c>
      <c r="AT609" s="49">
        <f>'Рейтинговая таблица организаций'!AR598</f>
        <v>0</v>
      </c>
      <c r="AU609" s="49">
        <f>'Рейтинговая таблица организаций'!AS598</f>
        <v>0</v>
      </c>
      <c r="AV609" s="49" t="s">
        <v>274</v>
      </c>
      <c r="AW609" s="49">
        <f>'Рейтинговая таблица организаций'!AT598</f>
        <v>0</v>
      </c>
      <c r="AX609" s="49">
        <f>'Рейтинговая таблица организаций'!AU598</f>
        <v>0</v>
      </c>
      <c r="AY609" s="49" t="s">
        <v>275</v>
      </c>
      <c r="AZ609" s="49">
        <f>'Рейтинговая таблица организаций'!AV598</f>
        <v>0</v>
      </c>
      <c r="BA609" s="49">
        <f>'Рейтинговая таблица организаций'!AW598</f>
        <v>0</v>
      </c>
    </row>
    <row r="610" spans="1:53" ht="15.75" x14ac:dyDescent="0.25">
      <c r="A610" s="110">
        <f>Лист1!A598</f>
        <v>0</v>
      </c>
      <c r="B610" s="46">
        <f>'для bus.gov.ru'!B599</f>
        <v>0</v>
      </c>
      <c r="C610" s="46">
        <f>'для bus.gov.ru'!C599</f>
        <v>0</v>
      </c>
      <c r="D610" s="46">
        <f>'для bus.gov.ru'!D599</f>
        <v>0</v>
      </c>
      <c r="E610" s="46">
        <f>'для bus.gov.ru'!E599</f>
        <v>0</v>
      </c>
      <c r="F610" s="47" t="s">
        <v>264</v>
      </c>
      <c r="G610" s="48">
        <f>'Рейтинговая таблица организаций'!D599</f>
        <v>0</v>
      </c>
      <c r="H610" s="48">
        <f>'Рейтинговая таблица организаций'!E599</f>
        <v>0</v>
      </c>
      <c r="I610" s="47" t="s">
        <v>265</v>
      </c>
      <c r="J610" s="48">
        <f>'Рейтинговая таблица организаций'!F599</f>
        <v>0</v>
      </c>
      <c r="K610" s="48">
        <f>'Рейтинговая таблица организаций'!G599</f>
        <v>0</v>
      </c>
      <c r="L610" s="49" t="str">
        <f>IF('Рейтинговая таблица организаций'!H599&lt;1,"Отсутствуют или не функционируют дистанционные способы взаимодействия",(IF('Рейтинговая таблица организаций'!H599&lt;4,"В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0" s="49">
        <f>'Рейтинговая таблица организаций'!H599</f>
        <v>0</v>
      </c>
      <c r="N610" s="49">
        <f>IF('Рейтинговая таблица организаций'!H599&lt;1,0,(IF('Рейтинговая таблица организаций'!H599&lt;4,30,100)))</f>
        <v>0</v>
      </c>
      <c r="O610" s="49" t="s">
        <v>266</v>
      </c>
      <c r="P610" s="49">
        <f>'Рейтинговая таблица организаций'!I599</f>
        <v>0</v>
      </c>
      <c r="Q610" s="49">
        <f>'Рейтинговая таблица организаций'!J599</f>
        <v>0</v>
      </c>
      <c r="R610" s="49" t="s">
        <v>267</v>
      </c>
      <c r="S610" s="49">
        <f>'Рейтинговая таблица организаций'!K599</f>
        <v>0</v>
      </c>
      <c r="T610" s="49">
        <f>'Рейтинговая таблица организаций'!L599</f>
        <v>0</v>
      </c>
      <c r="U610" s="49" t="str">
        <f>IF('Рейтинговая таблица организаций'!Q599&lt;1,"Отсутствуют комфортные условия",(IF('Рейтинговая таблица организаций'!Q599&lt;5,"Количество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0" s="49">
        <f>'Рейтинговая таблица организаций'!Q599</f>
        <v>0</v>
      </c>
      <c r="W610" s="49">
        <f>IF('Рейтинговая таблица организаций'!Q599&lt;1,0,(IF('Рейтинговая таблица организаций'!Q599&lt;4,20,100)))</f>
        <v>0</v>
      </c>
      <c r="X610" s="49" t="s">
        <v>268</v>
      </c>
      <c r="Y610" s="49">
        <f>'Рейтинговая таблица организаций'!T599</f>
        <v>0</v>
      </c>
      <c r="Z610" s="49">
        <f>'Рейтинговая таблица организаций'!U599</f>
        <v>0</v>
      </c>
      <c r="AA610" s="49" t="str">
        <f>IF('Рейтинговая таблица организаций'!Z599&lt;1,"Отсутствуют условия доступности для инвалидов",(IF('Рейтинговая таблица организаций'!Z599&lt;5,"Количество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0" s="63">
        <f>'Рейтинговая таблица организаций'!Z599</f>
        <v>0</v>
      </c>
      <c r="AC610" s="49">
        <f>IF('Рейтинговая таблица организаций'!Z599&lt;1,0,(IF('Рейтинговая таблица организаций'!Z599&lt;5,20,100)))</f>
        <v>0</v>
      </c>
      <c r="AD610" s="49" t="str">
        <f>IF('Рейтинговая таблица организаций'!AA599&lt;1,"Отсутствуют условия доступности, позволяющие инвалидам получать услуги наравне с другими",(IF('Рейтинговая таблица организаций'!AA599&lt;5,"Количество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0" s="49">
        <f>'Рейтинговая таблица организаций'!AA599</f>
        <v>0</v>
      </c>
      <c r="AF610" s="49">
        <f>IF('Рейтинговая таблица организаций'!AA599&lt;1,0,(IF('Рейтинговая таблица организаций'!AA599&lt;5,20,100)))</f>
        <v>0</v>
      </c>
      <c r="AG610" s="49" t="s">
        <v>269</v>
      </c>
      <c r="AH610" s="49">
        <f>'Рейтинговая таблица организаций'!AB599</f>
        <v>0</v>
      </c>
      <c r="AI610" s="49">
        <f>'Рейтинговая таблица организаций'!AC599</f>
        <v>0</v>
      </c>
      <c r="AJ610" s="49" t="s">
        <v>270</v>
      </c>
      <c r="AK610" s="49">
        <f>'Рейтинговая таблица организаций'!AH599</f>
        <v>0</v>
      </c>
      <c r="AL610" s="49">
        <f>'Рейтинговая таблица организаций'!AI599</f>
        <v>0</v>
      </c>
      <c r="AM610" s="49" t="s">
        <v>271</v>
      </c>
      <c r="AN610" s="49">
        <f>'Рейтинговая таблица организаций'!AJ599</f>
        <v>0</v>
      </c>
      <c r="AO610" s="49">
        <f>'Рейтинговая таблица организаций'!AK599</f>
        <v>0</v>
      </c>
      <c r="AP610" s="49" t="s">
        <v>272</v>
      </c>
      <c r="AQ610" s="49">
        <f>'Рейтинговая таблица организаций'!AL599</f>
        <v>0</v>
      </c>
      <c r="AR610" s="49">
        <f>'Рейтинговая таблица организаций'!AM599</f>
        <v>0</v>
      </c>
      <c r="AS610" s="49" t="s">
        <v>273</v>
      </c>
      <c r="AT610" s="49">
        <f>'Рейтинговая таблица организаций'!AR599</f>
        <v>0</v>
      </c>
      <c r="AU610" s="49">
        <f>'Рейтинговая таблица организаций'!AS599</f>
        <v>0</v>
      </c>
      <c r="AV610" s="49" t="s">
        <v>274</v>
      </c>
      <c r="AW610" s="49">
        <f>'Рейтинговая таблица организаций'!AT599</f>
        <v>0</v>
      </c>
      <c r="AX610" s="49">
        <f>'Рейтинговая таблица организаций'!AU599</f>
        <v>0</v>
      </c>
      <c r="AY610" s="49" t="s">
        <v>275</v>
      </c>
      <c r="AZ610" s="49">
        <f>'Рейтинговая таблица организаций'!AV599</f>
        <v>0</v>
      </c>
      <c r="BA610" s="49">
        <f>'Рейтинговая таблица организаций'!AW599</f>
        <v>0</v>
      </c>
    </row>
    <row r="611" spans="1:53" ht="15.75" x14ac:dyDescent="0.25">
      <c r="A611" s="110">
        <f>Лист1!A599</f>
        <v>0</v>
      </c>
      <c r="B611" s="46">
        <f>'для bus.gov.ru'!B600</f>
        <v>0</v>
      </c>
      <c r="C611" s="46">
        <f>'для bus.gov.ru'!C600</f>
        <v>0</v>
      </c>
      <c r="D611" s="46">
        <f>'для bus.gov.ru'!D600</f>
        <v>0</v>
      </c>
      <c r="E611" s="46">
        <f>'для bus.gov.ru'!E600</f>
        <v>0</v>
      </c>
      <c r="F611" s="47" t="s">
        <v>264</v>
      </c>
      <c r="G611" s="48">
        <f>'Рейтинговая таблица организаций'!D600</f>
        <v>0</v>
      </c>
      <c r="H611" s="48">
        <f>'Рейтинговая таблица организаций'!E600</f>
        <v>0</v>
      </c>
      <c r="I611" s="47" t="s">
        <v>265</v>
      </c>
      <c r="J611" s="48">
        <f>'Рейтинговая таблица организаций'!F600</f>
        <v>0</v>
      </c>
      <c r="K611" s="48">
        <f>'Рейтинговая таблица организаций'!G600</f>
        <v>0</v>
      </c>
      <c r="L611" s="49" t="str">
        <f>IF('Рейтинговая таблица организаций'!H600&lt;1,"Отсутствуют или не функционируют дистанционные способы взаимодействия",(IF('Рейтинговая таблица организаций'!H600&lt;4,"В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1" s="49">
        <f>'Рейтинговая таблица организаций'!H600</f>
        <v>0</v>
      </c>
      <c r="N611" s="49">
        <f>IF('Рейтинговая таблица организаций'!H600&lt;1,0,(IF('Рейтинговая таблица организаций'!H600&lt;4,30,100)))</f>
        <v>0</v>
      </c>
      <c r="O611" s="49" t="s">
        <v>266</v>
      </c>
      <c r="P611" s="49">
        <f>'Рейтинговая таблица организаций'!I600</f>
        <v>0</v>
      </c>
      <c r="Q611" s="49">
        <f>'Рейтинговая таблица организаций'!J600</f>
        <v>0</v>
      </c>
      <c r="R611" s="49" t="s">
        <v>267</v>
      </c>
      <c r="S611" s="49">
        <f>'Рейтинговая таблица организаций'!K600</f>
        <v>0</v>
      </c>
      <c r="T611" s="49">
        <f>'Рейтинговая таблица организаций'!L600</f>
        <v>0</v>
      </c>
      <c r="U611" s="49" t="str">
        <f>IF('Рейтинговая таблица организаций'!Q600&lt;1,"Отсутствуют комфортные условия",(IF('Рейтинговая таблица организаций'!Q600&lt;5,"Количество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1" s="49">
        <f>'Рейтинговая таблица организаций'!Q600</f>
        <v>0</v>
      </c>
      <c r="W611" s="49">
        <f>IF('Рейтинговая таблица организаций'!Q600&lt;1,0,(IF('Рейтинговая таблица организаций'!Q600&lt;4,20,100)))</f>
        <v>0</v>
      </c>
      <c r="X611" s="49" t="s">
        <v>268</v>
      </c>
      <c r="Y611" s="49">
        <f>'Рейтинговая таблица организаций'!T600</f>
        <v>0</v>
      </c>
      <c r="Z611" s="49">
        <f>'Рейтинговая таблица организаций'!U600</f>
        <v>0</v>
      </c>
      <c r="AA611" s="49" t="str">
        <f>IF('Рейтинговая таблица организаций'!Z600&lt;1,"Отсутствуют условия доступности для инвалидов",(IF('Рейтинговая таблица организаций'!Z600&lt;5,"Количество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1" s="63">
        <f>'Рейтинговая таблица организаций'!Z600</f>
        <v>0</v>
      </c>
      <c r="AC611" s="49">
        <f>IF('Рейтинговая таблица организаций'!Z600&lt;1,0,(IF('Рейтинговая таблица организаций'!Z600&lt;5,20,100)))</f>
        <v>0</v>
      </c>
      <c r="AD611" s="49" t="str">
        <f>IF('Рейтинговая таблица организаций'!AA600&lt;1,"Отсутствуют условия доступности, позволяющие инвалидам получать услуги наравне с другими",(IF('Рейтинговая таблица организаций'!AA600&lt;5,"Количество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1" s="49">
        <f>'Рейтинговая таблица организаций'!AA600</f>
        <v>0</v>
      </c>
      <c r="AF611" s="49">
        <f>IF('Рейтинговая таблица организаций'!AA600&lt;1,0,(IF('Рейтинговая таблица организаций'!AA600&lt;5,20,100)))</f>
        <v>0</v>
      </c>
      <c r="AG611" s="49" t="s">
        <v>269</v>
      </c>
      <c r="AH611" s="49">
        <f>'Рейтинговая таблица организаций'!AB600</f>
        <v>0</v>
      </c>
      <c r="AI611" s="49">
        <f>'Рейтинговая таблица организаций'!AC600</f>
        <v>0</v>
      </c>
      <c r="AJ611" s="49" t="s">
        <v>270</v>
      </c>
      <c r="AK611" s="49">
        <f>'Рейтинговая таблица организаций'!AH600</f>
        <v>0</v>
      </c>
      <c r="AL611" s="49">
        <f>'Рейтинговая таблица организаций'!AI600</f>
        <v>0</v>
      </c>
      <c r="AM611" s="49" t="s">
        <v>271</v>
      </c>
      <c r="AN611" s="49">
        <f>'Рейтинговая таблица организаций'!AJ600</f>
        <v>0</v>
      </c>
      <c r="AO611" s="49">
        <f>'Рейтинговая таблица организаций'!AK600</f>
        <v>0</v>
      </c>
      <c r="AP611" s="49" t="s">
        <v>272</v>
      </c>
      <c r="AQ611" s="49">
        <f>'Рейтинговая таблица организаций'!AL600</f>
        <v>0</v>
      </c>
      <c r="AR611" s="49">
        <f>'Рейтинговая таблица организаций'!AM600</f>
        <v>0</v>
      </c>
      <c r="AS611" s="49" t="s">
        <v>273</v>
      </c>
      <c r="AT611" s="49">
        <f>'Рейтинговая таблица организаций'!AR600</f>
        <v>0</v>
      </c>
      <c r="AU611" s="49">
        <f>'Рейтинговая таблица организаций'!AS600</f>
        <v>0</v>
      </c>
      <c r="AV611" s="49" t="s">
        <v>274</v>
      </c>
      <c r="AW611" s="49">
        <f>'Рейтинговая таблица организаций'!AT600</f>
        <v>0</v>
      </c>
      <c r="AX611" s="49">
        <f>'Рейтинговая таблица организаций'!AU600</f>
        <v>0</v>
      </c>
      <c r="AY611" s="49" t="s">
        <v>275</v>
      </c>
      <c r="AZ611" s="49">
        <f>'Рейтинговая таблица организаций'!AV600</f>
        <v>0</v>
      </c>
      <c r="BA611" s="49">
        <f>'Рейтинговая таблица организаций'!AW600</f>
        <v>0</v>
      </c>
    </row>
    <row r="612" spans="1:53" ht="15.75" x14ac:dyDescent="0.25">
      <c r="A612" s="110">
        <f>Лист1!A600</f>
        <v>0</v>
      </c>
      <c r="B612" s="46">
        <f>'для bus.gov.ru'!B601</f>
        <v>0</v>
      </c>
      <c r="C612" s="46">
        <f>'для bus.gov.ru'!C601</f>
        <v>0</v>
      </c>
      <c r="D612" s="46">
        <f>'для bus.gov.ru'!D601</f>
        <v>0</v>
      </c>
      <c r="E612" s="46">
        <f>'для bus.gov.ru'!E601</f>
        <v>0</v>
      </c>
      <c r="F612" s="47" t="s">
        <v>264</v>
      </c>
      <c r="G612" s="48">
        <f>'Рейтинговая таблица организаций'!D601</f>
        <v>0</v>
      </c>
      <c r="H612" s="48">
        <f>'Рейтинговая таблица организаций'!E601</f>
        <v>0</v>
      </c>
      <c r="I612" s="47" t="s">
        <v>265</v>
      </c>
      <c r="J612" s="48">
        <f>'Рейтинговая таблица организаций'!F601</f>
        <v>0</v>
      </c>
      <c r="K612" s="48">
        <f>'Рейтинговая таблица организаций'!G601</f>
        <v>0</v>
      </c>
      <c r="L612" s="49" t="str">
        <f>IF('Рейтинговая таблица организаций'!H601&lt;1,"Отсутствуют или не функционируют дистанционные способы взаимодействия",(IF('Рейтинговая таблица организаций'!H601&lt;4,"В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2" s="49">
        <f>'Рейтинговая таблица организаций'!H601</f>
        <v>0</v>
      </c>
      <c r="N612" s="49">
        <f>IF('Рейтинговая таблица организаций'!H601&lt;1,0,(IF('Рейтинговая таблица организаций'!H601&lt;4,30,100)))</f>
        <v>0</v>
      </c>
      <c r="O612" s="49" t="s">
        <v>266</v>
      </c>
      <c r="P612" s="49">
        <f>'Рейтинговая таблица организаций'!I601</f>
        <v>0</v>
      </c>
      <c r="Q612" s="49">
        <f>'Рейтинговая таблица организаций'!J601</f>
        <v>0</v>
      </c>
      <c r="R612" s="49" t="s">
        <v>267</v>
      </c>
      <c r="S612" s="49">
        <f>'Рейтинговая таблица организаций'!K601</f>
        <v>0</v>
      </c>
      <c r="T612" s="49">
        <f>'Рейтинговая таблица организаций'!L601</f>
        <v>0</v>
      </c>
      <c r="U612" s="49" t="str">
        <f>IF('Рейтинговая таблица организаций'!Q601&lt;1,"Отсутствуют комфортные условия",(IF('Рейтинговая таблица организаций'!Q601&lt;5,"Количество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2" s="49">
        <f>'Рейтинговая таблица организаций'!Q601</f>
        <v>0</v>
      </c>
      <c r="W612" s="49">
        <f>IF('Рейтинговая таблица организаций'!Q601&lt;1,0,(IF('Рейтинговая таблица организаций'!Q601&lt;4,20,100)))</f>
        <v>0</v>
      </c>
      <c r="X612" s="49" t="s">
        <v>268</v>
      </c>
      <c r="Y612" s="49">
        <f>'Рейтинговая таблица организаций'!T601</f>
        <v>0</v>
      </c>
      <c r="Z612" s="49">
        <f>'Рейтинговая таблица организаций'!U601</f>
        <v>0</v>
      </c>
      <c r="AA612" s="49" t="str">
        <f>IF('Рейтинговая таблица организаций'!Z601&lt;1,"Отсутствуют условия доступности для инвалидов",(IF('Рейтинговая таблица организаций'!Z601&lt;5,"Количество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2" s="63">
        <f>'Рейтинговая таблица организаций'!Z601</f>
        <v>0</v>
      </c>
      <c r="AC612" s="49">
        <f>IF('Рейтинговая таблица организаций'!Z601&lt;1,0,(IF('Рейтинговая таблица организаций'!Z601&lt;5,20,100)))</f>
        <v>0</v>
      </c>
      <c r="AD612" s="49" t="str">
        <f>IF('Рейтинговая таблица организаций'!AA601&lt;1,"Отсутствуют условия доступности, позволяющие инвалидам получать услуги наравне с другими",(IF('Рейтинговая таблица организаций'!AA601&lt;5,"Количество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2" s="49">
        <f>'Рейтинговая таблица организаций'!AA601</f>
        <v>0</v>
      </c>
      <c r="AF612" s="49">
        <f>IF('Рейтинговая таблица организаций'!AA601&lt;1,0,(IF('Рейтинговая таблица организаций'!AA601&lt;5,20,100)))</f>
        <v>0</v>
      </c>
      <c r="AG612" s="49" t="s">
        <v>269</v>
      </c>
      <c r="AH612" s="49">
        <f>'Рейтинговая таблица организаций'!AB601</f>
        <v>0</v>
      </c>
      <c r="AI612" s="49">
        <f>'Рейтинговая таблица организаций'!AC601</f>
        <v>0</v>
      </c>
      <c r="AJ612" s="49" t="s">
        <v>270</v>
      </c>
      <c r="AK612" s="49">
        <f>'Рейтинговая таблица организаций'!AH601</f>
        <v>0</v>
      </c>
      <c r="AL612" s="49">
        <f>'Рейтинговая таблица организаций'!AI601</f>
        <v>0</v>
      </c>
      <c r="AM612" s="49" t="s">
        <v>271</v>
      </c>
      <c r="AN612" s="49">
        <f>'Рейтинговая таблица организаций'!AJ601</f>
        <v>0</v>
      </c>
      <c r="AO612" s="49">
        <f>'Рейтинговая таблица организаций'!AK601</f>
        <v>0</v>
      </c>
      <c r="AP612" s="49" t="s">
        <v>272</v>
      </c>
      <c r="AQ612" s="49">
        <f>'Рейтинговая таблица организаций'!AL601</f>
        <v>0</v>
      </c>
      <c r="AR612" s="49">
        <f>'Рейтинговая таблица организаций'!AM601</f>
        <v>0</v>
      </c>
      <c r="AS612" s="49" t="s">
        <v>273</v>
      </c>
      <c r="AT612" s="49">
        <f>'Рейтинговая таблица организаций'!AR601</f>
        <v>0</v>
      </c>
      <c r="AU612" s="49">
        <f>'Рейтинговая таблица организаций'!AS601</f>
        <v>0</v>
      </c>
      <c r="AV612" s="49" t="s">
        <v>274</v>
      </c>
      <c r="AW612" s="49">
        <f>'Рейтинговая таблица организаций'!AT601</f>
        <v>0</v>
      </c>
      <c r="AX612" s="49">
        <f>'Рейтинговая таблица организаций'!AU601</f>
        <v>0</v>
      </c>
      <c r="AY612" s="49" t="s">
        <v>275</v>
      </c>
      <c r="AZ612" s="49">
        <f>'Рейтинговая таблица организаций'!AV601</f>
        <v>0</v>
      </c>
      <c r="BA612" s="49">
        <f>'Рейтинговая таблица организаций'!AW601</f>
        <v>0</v>
      </c>
    </row>
    <row r="613" spans="1:53" ht="15.75" x14ac:dyDescent="0.25">
      <c r="A613" s="110">
        <f>Лист1!A601</f>
        <v>0</v>
      </c>
      <c r="B613" s="46">
        <f>'для bus.gov.ru'!B602</f>
        <v>0</v>
      </c>
      <c r="C613" s="46">
        <f>'для bus.gov.ru'!C602</f>
        <v>0</v>
      </c>
      <c r="D613" s="46">
        <f>'для bus.gov.ru'!D602</f>
        <v>0</v>
      </c>
      <c r="E613" s="46">
        <f>'для bus.gov.ru'!E602</f>
        <v>0</v>
      </c>
      <c r="F613" s="47" t="s">
        <v>264</v>
      </c>
      <c r="G613" s="48">
        <f>'Рейтинговая таблица организаций'!D602</f>
        <v>0</v>
      </c>
      <c r="H613" s="48">
        <f>'Рейтинговая таблица организаций'!E602</f>
        <v>0</v>
      </c>
      <c r="I613" s="47" t="s">
        <v>265</v>
      </c>
      <c r="J613" s="48">
        <f>'Рейтинговая таблица организаций'!F602</f>
        <v>0</v>
      </c>
      <c r="K613" s="48">
        <f>'Рейтинговая таблица организаций'!G602</f>
        <v>0</v>
      </c>
      <c r="L613" s="49" t="str">
        <f>IF('Рейтинговая таблица организаций'!H602&lt;1,"Отсутствуют или не функционируют дистанционные способы взаимодействия",(IF('Рейтинговая таблица организаций'!H602&lt;4,"В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3" s="49">
        <f>'Рейтинговая таблица организаций'!H602</f>
        <v>0</v>
      </c>
      <c r="N613" s="49">
        <f>IF('Рейтинговая таблица организаций'!H602&lt;1,0,(IF('Рейтинговая таблица организаций'!H602&lt;4,30,100)))</f>
        <v>0</v>
      </c>
      <c r="O613" s="49" t="s">
        <v>266</v>
      </c>
      <c r="P613" s="49">
        <f>'Рейтинговая таблица организаций'!I602</f>
        <v>0</v>
      </c>
      <c r="Q613" s="49">
        <f>'Рейтинговая таблица организаций'!J602</f>
        <v>0</v>
      </c>
      <c r="R613" s="49" t="s">
        <v>267</v>
      </c>
      <c r="S613" s="49">
        <f>'Рейтинговая таблица организаций'!K602</f>
        <v>0</v>
      </c>
      <c r="T613" s="49">
        <f>'Рейтинговая таблица организаций'!L602</f>
        <v>0</v>
      </c>
      <c r="U613" s="49" t="str">
        <f>IF('Рейтинговая таблица организаций'!Q602&lt;1,"Отсутствуют комфортные условия",(IF('Рейтинговая таблица организаций'!Q602&lt;5,"Количество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3" s="49">
        <f>'Рейтинговая таблица организаций'!Q602</f>
        <v>0</v>
      </c>
      <c r="W613" s="49">
        <f>IF('Рейтинговая таблица организаций'!Q602&lt;1,0,(IF('Рейтинговая таблица организаций'!Q602&lt;4,20,100)))</f>
        <v>0</v>
      </c>
      <c r="X613" s="49" t="s">
        <v>268</v>
      </c>
      <c r="Y613" s="49">
        <f>'Рейтинговая таблица организаций'!T602</f>
        <v>0</v>
      </c>
      <c r="Z613" s="49">
        <f>'Рейтинговая таблица организаций'!U602</f>
        <v>0</v>
      </c>
      <c r="AA613" s="49" t="str">
        <f>IF('Рейтинговая таблица организаций'!Z602&lt;1,"Отсутствуют условия доступности для инвалидов",(IF('Рейтинговая таблица организаций'!Z602&lt;5,"Количество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3" s="63">
        <f>'Рейтинговая таблица организаций'!Z602</f>
        <v>0</v>
      </c>
      <c r="AC613" s="49">
        <f>IF('Рейтинговая таблица организаций'!Z602&lt;1,0,(IF('Рейтинговая таблица организаций'!Z602&lt;5,20,100)))</f>
        <v>0</v>
      </c>
      <c r="AD613" s="49" t="str">
        <f>IF('Рейтинговая таблица организаций'!AA602&lt;1,"Отсутствуют условия доступности, позволяющие инвалидам получать услуги наравне с другими",(IF('Рейтинговая таблица организаций'!AA602&lt;5,"Количество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3" s="49">
        <f>'Рейтинговая таблица организаций'!AA602</f>
        <v>0</v>
      </c>
      <c r="AF613" s="49">
        <f>IF('Рейтинговая таблица организаций'!AA602&lt;1,0,(IF('Рейтинговая таблица организаций'!AA602&lt;5,20,100)))</f>
        <v>0</v>
      </c>
      <c r="AG613" s="49" t="s">
        <v>269</v>
      </c>
      <c r="AH613" s="49">
        <f>'Рейтинговая таблица организаций'!AB602</f>
        <v>0</v>
      </c>
      <c r="AI613" s="49">
        <f>'Рейтинговая таблица организаций'!AC602</f>
        <v>0</v>
      </c>
      <c r="AJ613" s="49" t="s">
        <v>270</v>
      </c>
      <c r="AK613" s="49">
        <f>'Рейтинговая таблица организаций'!AH602</f>
        <v>0</v>
      </c>
      <c r="AL613" s="49">
        <f>'Рейтинговая таблица организаций'!AI602</f>
        <v>0</v>
      </c>
      <c r="AM613" s="49" t="s">
        <v>271</v>
      </c>
      <c r="AN613" s="49">
        <f>'Рейтинговая таблица организаций'!AJ602</f>
        <v>0</v>
      </c>
      <c r="AO613" s="49">
        <f>'Рейтинговая таблица организаций'!AK602</f>
        <v>0</v>
      </c>
      <c r="AP613" s="49" t="s">
        <v>272</v>
      </c>
      <c r="AQ613" s="49">
        <f>'Рейтинговая таблица организаций'!AL602</f>
        <v>0</v>
      </c>
      <c r="AR613" s="49">
        <f>'Рейтинговая таблица организаций'!AM602</f>
        <v>0</v>
      </c>
      <c r="AS613" s="49" t="s">
        <v>273</v>
      </c>
      <c r="AT613" s="49">
        <f>'Рейтинговая таблица организаций'!AR602</f>
        <v>0</v>
      </c>
      <c r="AU613" s="49">
        <f>'Рейтинговая таблица организаций'!AS602</f>
        <v>0</v>
      </c>
      <c r="AV613" s="49" t="s">
        <v>274</v>
      </c>
      <c r="AW613" s="49">
        <f>'Рейтинговая таблица организаций'!AT602</f>
        <v>0</v>
      </c>
      <c r="AX613" s="49">
        <f>'Рейтинговая таблица организаций'!AU602</f>
        <v>0</v>
      </c>
      <c r="AY613" s="49" t="s">
        <v>275</v>
      </c>
      <c r="AZ613" s="49">
        <f>'Рейтинговая таблица организаций'!AV602</f>
        <v>0</v>
      </c>
      <c r="BA613" s="49">
        <f>'Рейтинговая таблица организаций'!AW602</f>
        <v>0</v>
      </c>
    </row>
    <row r="614" spans="1:53" ht="15.75" x14ac:dyDescent="0.25">
      <c r="A614" s="110">
        <f>Лист1!A602</f>
        <v>0</v>
      </c>
      <c r="B614" s="46">
        <f>'для bus.gov.ru'!B603</f>
        <v>0</v>
      </c>
      <c r="C614" s="46">
        <f>'для bus.gov.ru'!C603</f>
        <v>0</v>
      </c>
      <c r="D614" s="46">
        <f>'для bus.gov.ru'!D603</f>
        <v>0</v>
      </c>
      <c r="E614" s="46">
        <f>'для bus.gov.ru'!E603</f>
        <v>0</v>
      </c>
      <c r="F614" s="47" t="s">
        <v>264</v>
      </c>
      <c r="G614" s="48">
        <f>'Рейтинговая таблица организаций'!D603</f>
        <v>0</v>
      </c>
      <c r="H614" s="48">
        <f>'Рейтинговая таблица организаций'!E603</f>
        <v>0</v>
      </c>
      <c r="I614" s="47" t="s">
        <v>265</v>
      </c>
      <c r="J614" s="48">
        <f>'Рейтинговая таблица организаций'!F603</f>
        <v>0</v>
      </c>
      <c r="K614" s="48">
        <f>'Рейтинговая таблица организаций'!G603</f>
        <v>0</v>
      </c>
      <c r="L614" s="49" t="str">
        <f>IF('Рейтинговая таблица организаций'!H603&lt;1,"Отсутствуют или не функционируют дистанционные способы взаимодействия",(IF('Рейтинговая таблица организаций'!H603&lt;4,"В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4" s="49">
        <f>'Рейтинговая таблица организаций'!H603</f>
        <v>0</v>
      </c>
      <c r="N614" s="49">
        <f>IF('Рейтинговая таблица организаций'!H603&lt;1,0,(IF('Рейтинговая таблица организаций'!H603&lt;4,30,100)))</f>
        <v>0</v>
      </c>
      <c r="O614" s="49" t="s">
        <v>266</v>
      </c>
      <c r="P614" s="49">
        <f>'Рейтинговая таблица организаций'!I603</f>
        <v>0</v>
      </c>
      <c r="Q614" s="49">
        <f>'Рейтинговая таблица организаций'!J603</f>
        <v>0</v>
      </c>
      <c r="R614" s="49" t="s">
        <v>267</v>
      </c>
      <c r="S614" s="49">
        <f>'Рейтинговая таблица организаций'!K603</f>
        <v>0</v>
      </c>
      <c r="T614" s="49">
        <f>'Рейтинговая таблица организаций'!L603</f>
        <v>0</v>
      </c>
      <c r="U614" s="49" t="str">
        <f>IF('Рейтинговая таблица организаций'!Q603&lt;1,"Отсутствуют комфортные условия",(IF('Рейтинговая таблица организаций'!Q603&lt;5,"Количество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4" s="49">
        <f>'Рейтинговая таблица организаций'!Q603</f>
        <v>0</v>
      </c>
      <c r="W614" s="49">
        <f>IF('Рейтинговая таблица организаций'!Q603&lt;1,0,(IF('Рейтинговая таблица организаций'!Q603&lt;4,20,100)))</f>
        <v>0</v>
      </c>
      <c r="X614" s="49" t="s">
        <v>268</v>
      </c>
      <c r="Y614" s="49">
        <f>'Рейтинговая таблица организаций'!T603</f>
        <v>0</v>
      </c>
      <c r="Z614" s="49">
        <f>'Рейтинговая таблица организаций'!U603</f>
        <v>0</v>
      </c>
      <c r="AA614" s="49" t="str">
        <f>IF('Рейтинговая таблица организаций'!Z603&lt;1,"Отсутствуют условия доступности для инвалидов",(IF('Рейтинговая таблица организаций'!Z603&lt;5,"Количество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4" s="63">
        <f>'Рейтинговая таблица организаций'!Z603</f>
        <v>0</v>
      </c>
      <c r="AC614" s="49">
        <f>IF('Рейтинговая таблица организаций'!Z603&lt;1,0,(IF('Рейтинговая таблица организаций'!Z603&lt;5,20,100)))</f>
        <v>0</v>
      </c>
      <c r="AD614" s="49" t="str">
        <f>IF('Рейтинговая таблица организаций'!AA603&lt;1,"Отсутствуют условия доступности, позволяющие инвалидам получать услуги наравне с другими",(IF('Рейтинговая таблица организаций'!AA603&lt;5,"Количество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4" s="49">
        <f>'Рейтинговая таблица организаций'!AA603</f>
        <v>0</v>
      </c>
      <c r="AF614" s="49">
        <f>IF('Рейтинговая таблица организаций'!AA603&lt;1,0,(IF('Рейтинговая таблица организаций'!AA603&lt;5,20,100)))</f>
        <v>0</v>
      </c>
      <c r="AG614" s="49" t="s">
        <v>269</v>
      </c>
      <c r="AH614" s="49">
        <f>'Рейтинговая таблица организаций'!AB603</f>
        <v>0</v>
      </c>
      <c r="AI614" s="49">
        <f>'Рейтинговая таблица организаций'!AC603</f>
        <v>0</v>
      </c>
      <c r="AJ614" s="49" t="s">
        <v>270</v>
      </c>
      <c r="AK614" s="49">
        <f>'Рейтинговая таблица организаций'!AH603</f>
        <v>0</v>
      </c>
      <c r="AL614" s="49">
        <f>'Рейтинговая таблица организаций'!AI603</f>
        <v>0</v>
      </c>
      <c r="AM614" s="49" t="s">
        <v>271</v>
      </c>
      <c r="AN614" s="49">
        <f>'Рейтинговая таблица организаций'!AJ603</f>
        <v>0</v>
      </c>
      <c r="AO614" s="49">
        <f>'Рейтинговая таблица организаций'!AK603</f>
        <v>0</v>
      </c>
      <c r="AP614" s="49" t="s">
        <v>272</v>
      </c>
      <c r="AQ614" s="49">
        <f>'Рейтинговая таблица организаций'!AL603</f>
        <v>0</v>
      </c>
      <c r="AR614" s="49">
        <f>'Рейтинговая таблица организаций'!AM603</f>
        <v>0</v>
      </c>
      <c r="AS614" s="49" t="s">
        <v>273</v>
      </c>
      <c r="AT614" s="49">
        <f>'Рейтинговая таблица организаций'!AR603</f>
        <v>0</v>
      </c>
      <c r="AU614" s="49">
        <f>'Рейтинговая таблица организаций'!AS603</f>
        <v>0</v>
      </c>
      <c r="AV614" s="49" t="s">
        <v>274</v>
      </c>
      <c r="AW614" s="49">
        <f>'Рейтинговая таблица организаций'!AT603</f>
        <v>0</v>
      </c>
      <c r="AX614" s="49">
        <f>'Рейтинговая таблица организаций'!AU603</f>
        <v>0</v>
      </c>
      <c r="AY614" s="49" t="s">
        <v>275</v>
      </c>
      <c r="AZ614" s="49">
        <f>'Рейтинговая таблица организаций'!AV603</f>
        <v>0</v>
      </c>
      <c r="BA614" s="49">
        <f>'Рейтинговая таблица организаций'!AW603</f>
        <v>0</v>
      </c>
    </row>
    <row r="615" spans="1:53" ht="15.75" x14ac:dyDescent="0.25">
      <c r="A615" s="110">
        <f>Лист1!A603</f>
        <v>0</v>
      </c>
      <c r="B615" s="46">
        <f>'для bus.gov.ru'!B604</f>
        <v>0</v>
      </c>
      <c r="C615" s="46">
        <f>'для bus.gov.ru'!C604</f>
        <v>0</v>
      </c>
      <c r="D615" s="46">
        <f>'для bus.gov.ru'!D604</f>
        <v>0</v>
      </c>
      <c r="E615" s="46">
        <f>'для bus.gov.ru'!E604</f>
        <v>0</v>
      </c>
      <c r="F615" s="47" t="s">
        <v>264</v>
      </c>
      <c r="G615" s="48">
        <f>'Рейтинговая таблица организаций'!D604</f>
        <v>0</v>
      </c>
      <c r="H615" s="48">
        <f>'Рейтинговая таблица организаций'!E604</f>
        <v>0</v>
      </c>
      <c r="I615" s="47" t="s">
        <v>265</v>
      </c>
      <c r="J615" s="48">
        <f>'Рейтинговая таблица организаций'!F604</f>
        <v>0</v>
      </c>
      <c r="K615" s="48">
        <f>'Рейтинговая таблица организаций'!G604</f>
        <v>0</v>
      </c>
      <c r="L615" s="49" t="str">
        <f>IF('Рейтинговая таблица организаций'!H604&lt;1,"Отсутствуют или не функционируют дистанционные способы взаимодействия",(IF('Рейтинговая таблица организаций'!H604&lt;4,"В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5" s="49">
        <f>'Рейтинговая таблица организаций'!H604</f>
        <v>0</v>
      </c>
      <c r="N615" s="49">
        <f>IF('Рейтинговая таблица организаций'!H604&lt;1,0,(IF('Рейтинговая таблица организаций'!H604&lt;4,30,100)))</f>
        <v>0</v>
      </c>
      <c r="O615" s="49" t="s">
        <v>266</v>
      </c>
      <c r="P615" s="49">
        <f>'Рейтинговая таблица организаций'!I604</f>
        <v>0</v>
      </c>
      <c r="Q615" s="49">
        <f>'Рейтинговая таблица организаций'!J604</f>
        <v>0</v>
      </c>
      <c r="R615" s="49" t="s">
        <v>267</v>
      </c>
      <c r="S615" s="49">
        <f>'Рейтинговая таблица организаций'!K604</f>
        <v>0</v>
      </c>
      <c r="T615" s="49">
        <f>'Рейтинговая таблица организаций'!L604</f>
        <v>0</v>
      </c>
      <c r="U615" s="49" t="str">
        <f>IF('Рейтинговая таблица организаций'!Q604&lt;1,"Отсутствуют комфортные условия",(IF('Рейтинговая таблица организаций'!Q604&lt;5,"Количество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5" s="49">
        <f>'Рейтинговая таблица организаций'!Q604</f>
        <v>0</v>
      </c>
      <c r="W615" s="49">
        <f>IF('Рейтинговая таблица организаций'!Q604&lt;1,0,(IF('Рейтинговая таблица организаций'!Q604&lt;4,20,100)))</f>
        <v>0</v>
      </c>
      <c r="X615" s="49" t="s">
        <v>268</v>
      </c>
      <c r="Y615" s="49">
        <f>'Рейтинговая таблица организаций'!T604</f>
        <v>0</v>
      </c>
      <c r="Z615" s="49">
        <f>'Рейтинговая таблица организаций'!U604</f>
        <v>0</v>
      </c>
      <c r="AA615" s="49" t="str">
        <f>IF('Рейтинговая таблица организаций'!Z604&lt;1,"Отсутствуют условия доступности для инвалидов",(IF('Рейтинговая таблица организаций'!Z604&lt;5,"Количество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5" s="63">
        <f>'Рейтинговая таблица организаций'!Z604</f>
        <v>0</v>
      </c>
      <c r="AC615" s="49">
        <f>IF('Рейтинговая таблица организаций'!Z604&lt;1,0,(IF('Рейтинговая таблица организаций'!Z604&lt;5,20,100)))</f>
        <v>0</v>
      </c>
      <c r="AD615" s="49" t="str">
        <f>IF('Рейтинговая таблица организаций'!AA604&lt;1,"Отсутствуют условия доступности, позволяющие инвалидам получать услуги наравне с другими",(IF('Рейтинговая таблица организаций'!AA604&lt;5,"Количество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5" s="49">
        <f>'Рейтинговая таблица организаций'!AA604</f>
        <v>0</v>
      </c>
      <c r="AF615" s="49">
        <f>IF('Рейтинговая таблица организаций'!AA604&lt;1,0,(IF('Рейтинговая таблица организаций'!AA604&lt;5,20,100)))</f>
        <v>0</v>
      </c>
      <c r="AG615" s="49" t="s">
        <v>269</v>
      </c>
      <c r="AH615" s="49">
        <f>'Рейтинговая таблица организаций'!AB604</f>
        <v>0</v>
      </c>
      <c r="AI615" s="49">
        <f>'Рейтинговая таблица организаций'!AC604</f>
        <v>0</v>
      </c>
      <c r="AJ615" s="49" t="s">
        <v>270</v>
      </c>
      <c r="AK615" s="49">
        <f>'Рейтинговая таблица организаций'!AH604</f>
        <v>0</v>
      </c>
      <c r="AL615" s="49">
        <f>'Рейтинговая таблица организаций'!AI604</f>
        <v>0</v>
      </c>
      <c r="AM615" s="49" t="s">
        <v>271</v>
      </c>
      <c r="AN615" s="49">
        <f>'Рейтинговая таблица организаций'!AJ604</f>
        <v>0</v>
      </c>
      <c r="AO615" s="49">
        <f>'Рейтинговая таблица организаций'!AK604</f>
        <v>0</v>
      </c>
      <c r="AP615" s="49" t="s">
        <v>272</v>
      </c>
      <c r="AQ615" s="49">
        <f>'Рейтинговая таблица организаций'!AL604</f>
        <v>0</v>
      </c>
      <c r="AR615" s="49">
        <f>'Рейтинговая таблица организаций'!AM604</f>
        <v>0</v>
      </c>
      <c r="AS615" s="49" t="s">
        <v>273</v>
      </c>
      <c r="AT615" s="49">
        <f>'Рейтинговая таблица организаций'!AR604</f>
        <v>0</v>
      </c>
      <c r="AU615" s="49">
        <f>'Рейтинговая таблица организаций'!AS604</f>
        <v>0</v>
      </c>
      <c r="AV615" s="49" t="s">
        <v>274</v>
      </c>
      <c r="AW615" s="49">
        <f>'Рейтинговая таблица организаций'!AT604</f>
        <v>0</v>
      </c>
      <c r="AX615" s="49">
        <f>'Рейтинговая таблица организаций'!AU604</f>
        <v>0</v>
      </c>
      <c r="AY615" s="49" t="s">
        <v>275</v>
      </c>
      <c r="AZ615" s="49">
        <f>'Рейтинговая таблица организаций'!AV604</f>
        <v>0</v>
      </c>
      <c r="BA615" s="49">
        <f>'Рейтинговая таблица организаций'!AW604</f>
        <v>0</v>
      </c>
    </row>
    <row r="616" spans="1:53" ht="15.75" x14ac:dyDescent="0.25">
      <c r="A616" s="110">
        <f>Лист1!A604</f>
        <v>0</v>
      </c>
      <c r="B616" s="46">
        <f>'для bus.gov.ru'!B605</f>
        <v>0</v>
      </c>
      <c r="C616" s="46">
        <f>'для bus.gov.ru'!C605</f>
        <v>0</v>
      </c>
      <c r="D616" s="46">
        <f>'для bus.gov.ru'!D605</f>
        <v>0</v>
      </c>
      <c r="E616" s="46">
        <f>'для bus.gov.ru'!E605</f>
        <v>0</v>
      </c>
      <c r="F616" s="47" t="s">
        <v>264</v>
      </c>
      <c r="G616" s="48">
        <f>'Рейтинговая таблица организаций'!D605</f>
        <v>0</v>
      </c>
      <c r="H616" s="48">
        <f>'Рейтинговая таблица организаций'!E605</f>
        <v>0</v>
      </c>
      <c r="I616" s="47" t="s">
        <v>265</v>
      </c>
      <c r="J616" s="48">
        <f>'Рейтинговая таблица организаций'!F605</f>
        <v>0</v>
      </c>
      <c r="K616" s="48">
        <f>'Рейтинговая таблица организаций'!G605</f>
        <v>0</v>
      </c>
      <c r="L616" s="49" t="str">
        <f>IF('Рейтинговая таблица организаций'!H605&lt;1,"Отсутствуют или не функционируют дистанционные способы взаимодействия",(IF('Рейтинговая таблица организаций'!H605&lt;4,"В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6" s="49">
        <f>'Рейтинговая таблица организаций'!H605</f>
        <v>0</v>
      </c>
      <c r="N616" s="49">
        <f>IF('Рейтинговая таблица организаций'!H605&lt;1,0,(IF('Рейтинговая таблица организаций'!H605&lt;4,30,100)))</f>
        <v>0</v>
      </c>
      <c r="O616" s="49" t="s">
        <v>266</v>
      </c>
      <c r="P616" s="49">
        <f>'Рейтинговая таблица организаций'!I605</f>
        <v>0</v>
      </c>
      <c r="Q616" s="49">
        <f>'Рейтинговая таблица организаций'!J605</f>
        <v>0</v>
      </c>
      <c r="R616" s="49" t="s">
        <v>267</v>
      </c>
      <c r="S616" s="49">
        <f>'Рейтинговая таблица организаций'!K605</f>
        <v>0</v>
      </c>
      <c r="T616" s="49">
        <f>'Рейтинговая таблица организаций'!L605</f>
        <v>0</v>
      </c>
      <c r="U616" s="49" t="str">
        <f>IF('Рейтинговая таблица организаций'!Q605&lt;1,"Отсутствуют комфортные условия",(IF('Рейтинговая таблица организаций'!Q605&lt;5,"Количество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6" s="49">
        <f>'Рейтинговая таблица организаций'!Q605</f>
        <v>0</v>
      </c>
      <c r="W616" s="49">
        <f>IF('Рейтинговая таблица организаций'!Q605&lt;1,0,(IF('Рейтинговая таблица организаций'!Q605&lt;4,20,100)))</f>
        <v>0</v>
      </c>
      <c r="X616" s="49" t="s">
        <v>268</v>
      </c>
      <c r="Y616" s="49">
        <f>'Рейтинговая таблица организаций'!T605</f>
        <v>0</v>
      </c>
      <c r="Z616" s="49">
        <f>'Рейтинговая таблица организаций'!U605</f>
        <v>0</v>
      </c>
      <c r="AA616" s="49" t="str">
        <f>IF('Рейтинговая таблица организаций'!Z605&lt;1,"Отсутствуют условия доступности для инвалидов",(IF('Рейтинговая таблица организаций'!Z605&lt;5,"Количество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6" s="63">
        <f>'Рейтинговая таблица организаций'!Z605</f>
        <v>0</v>
      </c>
      <c r="AC616" s="49">
        <f>IF('Рейтинговая таблица организаций'!Z605&lt;1,0,(IF('Рейтинговая таблица организаций'!Z605&lt;5,20,100)))</f>
        <v>0</v>
      </c>
      <c r="AD616" s="49" t="str">
        <f>IF('Рейтинговая таблица организаций'!AA605&lt;1,"Отсутствуют условия доступности, позволяющие инвалидам получать услуги наравне с другими",(IF('Рейтинговая таблица организаций'!AA605&lt;5,"Количество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6" s="49">
        <f>'Рейтинговая таблица организаций'!AA605</f>
        <v>0</v>
      </c>
      <c r="AF616" s="49">
        <f>IF('Рейтинговая таблица организаций'!AA605&lt;1,0,(IF('Рейтинговая таблица организаций'!AA605&lt;5,20,100)))</f>
        <v>0</v>
      </c>
      <c r="AG616" s="49" t="s">
        <v>269</v>
      </c>
      <c r="AH616" s="49">
        <f>'Рейтинговая таблица организаций'!AB605</f>
        <v>0</v>
      </c>
      <c r="AI616" s="49">
        <f>'Рейтинговая таблица организаций'!AC605</f>
        <v>0</v>
      </c>
      <c r="AJ616" s="49" t="s">
        <v>270</v>
      </c>
      <c r="AK616" s="49">
        <f>'Рейтинговая таблица организаций'!AH605</f>
        <v>0</v>
      </c>
      <c r="AL616" s="49">
        <f>'Рейтинговая таблица организаций'!AI605</f>
        <v>0</v>
      </c>
      <c r="AM616" s="49" t="s">
        <v>271</v>
      </c>
      <c r="AN616" s="49">
        <f>'Рейтинговая таблица организаций'!AJ605</f>
        <v>0</v>
      </c>
      <c r="AO616" s="49">
        <f>'Рейтинговая таблица организаций'!AK605</f>
        <v>0</v>
      </c>
      <c r="AP616" s="49" t="s">
        <v>272</v>
      </c>
      <c r="AQ616" s="49">
        <f>'Рейтинговая таблица организаций'!AL605</f>
        <v>0</v>
      </c>
      <c r="AR616" s="49">
        <f>'Рейтинговая таблица организаций'!AM605</f>
        <v>0</v>
      </c>
      <c r="AS616" s="49" t="s">
        <v>273</v>
      </c>
      <c r="AT616" s="49">
        <f>'Рейтинговая таблица организаций'!AR605</f>
        <v>0</v>
      </c>
      <c r="AU616" s="49">
        <f>'Рейтинговая таблица организаций'!AS605</f>
        <v>0</v>
      </c>
      <c r="AV616" s="49" t="s">
        <v>274</v>
      </c>
      <c r="AW616" s="49">
        <f>'Рейтинговая таблица организаций'!AT605</f>
        <v>0</v>
      </c>
      <c r="AX616" s="49">
        <f>'Рейтинговая таблица организаций'!AU605</f>
        <v>0</v>
      </c>
      <c r="AY616" s="49" t="s">
        <v>275</v>
      </c>
      <c r="AZ616" s="49">
        <f>'Рейтинговая таблица организаций'!AV605</f>
        <v>0</v>
      </c>
      <c r="BA616" s="49">
        <f>'Рейтинговая таблица организаций'!AW605</f>
        <v>0</v>
      </c>
    </row>
    <row r="617" spans="1:53" ht="15.75" x14ac:dyDescent="0.25">
      <c r="A617" s="110">
        <f>Лист1!A605</f>
        <v>0</v>
      </c>
      <c r="B617" s="46">
        <f>'для bus.gov.ru'!B606</f>
        <v>0</v>
      </c>
      <c r="C617" s="46">
        <f>'для bus.gov.ru'!C606</f>
        <v>0</v>
      </c>
      <c r="D617" s="46">
        <f>'для bus.gov.ru'!D606</f>
        <v>0</v>
      </c>
      <c r="E617" s="46">
        <f>'для bus.gov.ru'!E606</f>
        <v>0</v>
      </c>
      <c r="F617" s="47" t="s">
        <v>264</v>
      </c>
      <c r="G617" s="48">
        <f>'Рейтинговая таблица организаций'!D606</f>
        <v>0</v>
      </c>
      <c r="H617" s="48">
        <f>'Рейтинговая таблица организаций'!E606</f>
        <v>0</v>
      </c>
      <c r="I617" s="47" t="s">
        <v>265</v>
      </c>
      <c r="J617" s="48">
        <f>'Рейтинговая таблица организаций'!F606</f>
        <v>0</v>
      </c>
      <c r="K617" s="48">
        <f>'Рейтинговая таблица организаций'!G606</f>
        <v>0</v>
      </c>
      <c r="L617" s="49" t="str">
        <f>IF('Рейтинговая таблица организаций'!H606&lt;1,"Отсутствуют или не функционируют дистанционные способы взаимодействия",(IF('Рейтинговая таблица организаций'!H606&lt;4,"В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7" s="49">
        <f>'Рейтинговая таблица организаций'!H606</f>
        <v>0</v>
      </c>
      <c r="N617" s="49">
        <f>IF('Рейтинговая таблица организаций'!H606&lt;1,0,(IF('Рейтинговая таблица организаций'!H606&lt;4,30,100)))</f>
        <v>0</v>
      </c>
      <c r="O617" s="49" t="s">
        <v>266</v>
      </c>
      <c r="P617" s="49">
        <f>'Рейтинговая таблица организаций'!I606</f>
        <v>0</v>
      </c>
      <c r="Q617" s="49">
        <f>'Рейтинговая таблица организаций'!J606</f>
        <v>0</v>
      </c>
      <c r="R617" s="49" t="s">
        <v>267</v>
      </c>
      <c r="S617" s="49">
        <f>'Рейтинговая таблица организаций'!K606</f>
        <v>0</v>
      </c>
      <c r="T617" s="49">
        <f>'Рейтинговая таблица организаций'!L606</f>
        <v>0</v>
      </c>
      <c r="U617" s="49" t="str">
        <f>IF('Рейтинговая таблица организаций'!Q606&lt;1,"Отсутствуют комфортные условия",(IF('Рейтинговая таблица организаций'!Q606&lt;5,"Количество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7" s="49">
        <f>'Рейтинговая таблица организаций'!Q606</f>
        <v>0</v>
      </c>
      <c r="W617" s="49">
        <f>IF('Рейтинговая таблица организаций'!Q606&lt;1,0,(IF('Рейтинговая таблица организаций'!Q606&lt;4,20,100)))</f>
        <v>0</v>
      </c>
      <c r="X617" s="49" t="s">
        <v>268</v>
      </c>
      <c r="Y617" s="49">
        <f>'Рейтинговая таблица организаций'!T606</f>
        <v>0</v>
      </c>
      <c r="Z617" s="49">
        <f>'Рейтинговая таблица организаций'!U606</f>
        <v>0</v>
      </c>
      <c r="AA617" s="49" t="str">
        <f>IF('Рейтинговая таблица организаций'!Z606&lt;1,"Отсутствуют условия доступности для инвалидов",(IF('Рейтинговая таблица организаций'!Z606&lt;5,"Количество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7" s="63">
        <f>'Рейтинговая таблица организаций'!Z606</f>
        <v>0</v>
      </c>
      <c r="AC617" s="49">
        <f>IF('Рейтинговая таблица организаций'!Z606&lt;1,0,(IF('Рейтинговая таблица организаций'!Z606&lt;5,20,100)))</f>
        <v>0</v>
      </c>
      <c r="AD617" s="49" t="str">
        <f>IF('Рейтинговая таблица организаций'!AA606&lt;1,"Отсутствуют условия доступности, позволяющие инвалидам получать услуги наравне с другими",(IF('Рейтинговая таблица организаций'!AA606&lt;5,"Количество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7" s="49">
        <f>'Рейтинговая таблица организаций'!AA606</f>
        <v>0</v>
      </c>
      <c r="AF617" s="49">
        <f>IF('Рейтинговая таблица организаций'!AA606&lt;1,0,(IF('Рейтинговая таблица организаций'!AA606&lt;5,20,100)))</f>
        <v>0</v>
      </c>
      <c r="AG617" s="49" t="s">
        <v>269</v>
      </c>
      <c r="AH617" s="49">
        <f>'Рейтинговая таблица организаций'!AB606</f>
        <v>0</v>
      </c>
      <c r="AI617" s="49">
        <f>'Рейтинговая таблица организаций'!AC606</f>
        <v>0</v>
      </c>
      <c r="AJ617" s="49" t="s">
        <v>270</v>
      </c>
      <c r="AK617" s="49">
        <f>'Рейтинговая таблица организаций'!AH606</f>
        <v>0</v>
      </c>
      <c r="AL617" s="49">
        <f>'Рейтинговая таблица организаций'!AI606</f>
        <v>0</v>
      </c>
      <c r="AM617" s="49" t="s">
        <v>271</v>
      </c>
      <c r="AN617" s="49">
        <f>'Рейтинговая таблица организаций'!AJ606</f>
        <v>0</v>
      </c>
      <c r="AO617" s="49">
        <f>'Рейтинговая таблица организаций'!AK606</f>
        <v>0</v>
      </c>
      <c r="AP617" s="49" t="s">
        <v>272</v>
      </c>
      <c r="AQ617" s="49">
        <f>'Рейтинговая таблица организаций'!AL606</f>
        <v>0</v>
      </c>
      <c r="AR617" s="49">
        <f>'Рейтинговая таблица организаций'!AM606</f>
        <v>0</v>
      </c>
      <c r="AS617" s="49" t="s">
        <v>273</v>
      </c>
      <c r="AT617" s="49">
        <f>'Рейтинговая таблица организаций'!AR606</f>
        <v>0</v>
      </c>
      <c r="AU617" s="49">
        <f>'Рейтинговая таблица организаций'!AS606</f>
        <v>0</v>
      </c>
      <c r="AV617" s="49" t="s">
        <v>274</v>
      </c>
      <c r="AW617" s="49">
        <f>'Рейтинговая таблица организаций'!AT606</f>
        <v>0</v>
      </c>
      <c r="AX617" s="49">
        <f>'Рейтинговая таблица организаций'!AU606</f>
        <v>0</v>
      </c>
      <c r="AY617" s="49" t="s">
        <v>275</v>
      </c>
      <c r="AZ617" s="49">
        <f>'Рейтинговая таблица организаций'!AV606</f>
        <v>0</v>
      </c>
      <c r="BA617" s="49">
        <f>'Рейтинговая таблица организаций'!AW606</f>
        <v>0</v>
      </c>
    </row>
    <row r="618" spans="1:53" ht="15.75" x14ac:dyDescent="0.25">
      <c r="A618" s="110">
        <f>Лист1!A606</f>
        <v>0</v>
      </c>
      <c r="B618" s="46">
        <f>'для bus.gov.ru'!B607</f>
        <v>0</v>
      </c>
      <c r="C618" s="46">
        <f>'для bus.gov.ru'!C607</f>
        <v>0</v>
      </c>
      <c r="D618" s="46">
        <f>'для bus.gov.ru'!D607</f>
        <v>0</v>
      </c>
      <c r="E618" s="46">
        <f>'для bus.gov.ru'!E607</f>
        <v>0</v>
      </c>
      <c r="F618" s="47" t="s">
        <v>264</v>
      </c>
      <c r="G618" s="48">
        <f>'Рейтинговая таблица организаций'!D607</f>
        <v>0</v>
      </c>
      <c r="H618" s="48">
        <f>'Рейтинговая таблица организаций'!E607</f>
        <v>0</v>
      </c>
      <c r="I618" s="47" t="s">
        <v>265</v>
      </c>
      <c r="J618" s="48">
        <f>'Рейтинговая таблица организаций'!F607</f>
        <v>0</v>
      </c>
      <c r="K618" s="48">
        <f>'Рейтинговая таблица организаций'!G607</f>
        <v>0</v>
      </c>
      <c r="L618" s="49" t="str">
        <f>IF('Рейтинговая таблица организаций'!H607&lt;1,"Отсутствуют или не функционируют дистанционные способы взаимодействия",(IF('Рейтинговая таблица организаций'!H607&lt;4,"В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8" s="49">
        <f>'Рейтинговая таблица организаций'!H607</f>
        <v>0</v>
      </c>
      <c r="N618" s="49">
        <f>IF('Рейтинговая таблица организаций'!H607&lt;1,0,(IF('Рейтинговая таблица организаций'!H607&lt;4,30,100)))</f>
        <v>0</v>
      </c>
      <c r="O618" s="49" t="s">
        <v>266</v>
      </c>
      <c r="P618" s="49">
        <f>'Рейтинговая таблица организаций'!I607</f>
        <v>0</v>
      </c>
      <c r="Q618" s="49">
        <f>'Рейтинговая таблица организаций'!J607</f>
        <v>0</v>
      </c>
      <c r="R618" s="49" t="s">
        <v>267</v>
      </c>
      <c r="S618" s="49">
        <f>'Рейтинговая таблица организаций'!K607</f>
        <v>0</v>
      </c>
      <c r="T618" s="49">
        <f>'Рейтинговая таблица организаций'!L607</f>
        <v>0</v>
      </c>
      <c r="U618" s="49" t="str">
        <f>IF('Рейтинговая таблица организаций'!Q607&lt;1,"Отсутствуют комфортные условия",(IF('Рейтинговая таблица организаций'!Q607&lt;5,"Количество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8" s="49">
        <f>'Рейтинговая таблица организаций'!Q607</f>
        <v>0</v>
      </c>
      <c r="W618" s="49">
        <f>IF('Рейтинговая таблица организаций'!Q607&lt;1,0,(IF('Рейтинговая таблица организаций'!Q607&lt;4,20,100)))</f>
        <v>0</v>
      </c>
      <c r="X618" s="49" t="s">
        <v>268</v>
      </c>
      <c r="Y618" s="49">
        <f>'Рейтинговая таблица организаций'!T607</f>
        <v>0</v>
      </c>
      <c r="Z618" s="49">
        <f>'Рейтинговая таблица организаций'!U607</f>
        <v>0</v>
      </c>
      <c r="AA618" s="49" t="str">
        <f>IF('Рейтинговая таблица организаций'!Z607&lt;1,"Отсутствуют условия доступности для инвалидов",(IF('Рейтинговая таблица организаций'!Z607&lt;5,"Количество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8" s="63">
        <f>'Рейтинговая таблица организаций'!Z607</f>
        <v>0</v>
      </c>
      <c r="AC618" s="49">
        <f>IF('Рейтинговая таблица организаций'!Z607&lt;1,0,(IF('Рейтинговая таблица организаций'!Z607&lt;5,20,100)))</f>
        <v>0</v>
      </c>
      <c r="AD618" s="49" t="str">
        <f>IF('Рейтинговая таблица организаций'!AA607&lt;1,"Отсутствуют условия доступности, позволяющие инвалидам получать услуги наравне с другими",(IF('Рейтинговая таблица организаций'!AA607&lt;5,"Количество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8" s="49">
        <f>'Рейтинговая таблица организаций'!AA607</f>
        <v>0</v>
      </c>
      <c r="AF618" s="49">
        <f>IF('Рейтинговая таблица организаций'!AA607&lt;1,0,(IF('Рейтинговая таблица организаций'!AA607&lt;5,20,100)))</f>
        <v>0</v>
      </c>
      <c r="AG618" s="49" t="s">
        <v>269</v>
      </c>
      <c r="AH618" s="49">
        <f>'Рейтинговая таблица организаций'!AB607</f>
        <v>0</v>
      </c>
      <c r="AI618" s="49">
        <f>'Рейтинговая таблица организаций'!AC607</f>
        <v>0</v>
      </c>
      <c r="AJ618" s="49" t="s">
        <v>270</v>
      </c>
      <c r="AK618" s="49">
        <f>'Рейтинговая таблица организаций'!AH607</f>
        <v>0</v>
      </c>
      <c r="AL618" s="49">
        <f>'Рейтинговая таблица организаций'!AI607</f>
        <v>0</v>
      </c>
      <c r="AM618" s="49" t="s">
        <v>271</v>
      </c>
      <c r="AN618" s="49">
        <f>'Рейтинговая таблица организаций'!AJ607</f>
        <v>0</v>
      </c>
      <c r="AO618" s="49">
        <f>'Рейтинговая таблица организаций'!AK607</f>
        <v>0</v>
      </c>
      <c r="AP618" s="49" t="s">
        <v>272</v>
      </c>
      <c r="AQ618" s="49">
        <f>'Рейтинговая таблица организаций'!AL607</f>
        <v>0</v>
      </c>
      <c r="AR618" s="49">
        <f>'Рейтинговая таблица организаций'!AM607</f>
        <v>0</v>
      </c>
      <c r="AS618" s="49" t="s">
        <v>273</v>
      </c>
      <c r="AT618" s="49">
        <f>'Рейтинговая таблица организаций'!AR607</f>
        <v>0</v>
      </c>
      <c r="AU618" s="49">
        <f>'Рейтинговая таблица организаций'!AS607</f>
        <v>0</v>
      </c>
      <c r="AV618" s="49" t="s">
        <v>274</v>
      </c>
      <c r="AW618" s="49">
        <f>'Рейтинговая таблица организаций'!AT607</f>
        <v>0</v>
      </c>
      <c r="AX618" s="49">
        <f>'Рейтинговая таблица организаций'!AU607</f>
        <v>0</v>
      </c>
      <c r="AY618" s="49" t="s">
        <v>275</v>
      </c>
      <c r="AZ618" s="49">
        <f>'Рейтинговая таблица организаций'!AV607</f>
        <v>0</v>
      </c>
      <c r="BA618" s="49">
        <f>'Рейтинговая таблица организаций'!AW607</f>
        <v>0</v>
      </c>
    </row>
    <row r="619" spans="1:53" ht="15.75" x14ac:dyDescent="0.25">
      <c r="A619" s="110">
        <f>Лист1!A607</f>
        <v>0</v>
      </c>
      <c r="B619" s="46">
        <f>'для bus.gov.ru'!B608</f>
        <v>0</v>
      </c>
      <c r="C619" s="46">
        <f>'для bus.gov.ru'!C608</f>
        <v>0</v>
      </c>
      <c r="D619" s="46">
        <f>'для bus.gov.ru'!D608</f>
        <v>0</v>
      </c>
      <c r="E619" s="46">
        <f>'для bus.gov.ru'!E608</f>
        <v>0</v>
      </c>
      <c r="F619" s="47" t="s">
        <v>264</v>
      </c>
      <c r="G619" s="48">
        <f>'Рейтинговая таблица организаций'!D608</f>
        <v>0</v>
      </c>
      <c r="H619" s="48">
        <f>'Рейтинговая таблица организаций'!E608</f>
        <v>0</v>
      </c>
      <c r="I619" s="47" t="s">
        <v>265</v>
      </c>
      <c r="J619" s="48">
        <f>'Рейтинговая таблица организаций'!F608</f>
        <v>0</v>
      </c>
      <c r="K619" s="48">
        <f>'Рейтинговая таблица организаций'!G608</f>
        <v>0</v>
      </c>
      <c r="L619" s="49" t="str">
        <f>IF('Рейтинговая таблица организаций'!H608&lt;1,"Отсутствуют или не функционируют дистанционные способы взаимодействия",(IF('Рейтинговая таблица организаций'!H608&lt;4,"В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19" s="49">
        <f>'Рейтинговая таблица организаций'!H608</f>
        <v>0</v>
      </c>
      <c r="N619" s="49">
        <f>IF('Рейтинговая таблица организаций'!H608&lt;1,0,(IF('Рейтинговая таблица организаций'!H608&lt;4,30,100)))</f>
        <v>0</v>
      </c>
      <c r="O619" s="49" t="s">
        <v>266</v>
      </c>
      <c r="P619" s="49">
        <f>'Рейтинговая таблица организаций'!I608</f>
        <v>0</v>
      </c>
      <c r="Q619" s="49">
        <f>'Рейтинговая таблица организаций'!J608</f>
        <v>0</v>
      </c>
      <c r="R619" s="49" t="s">
        <v>267</v>
      </c>
      <c r="S619" s="49">
        <f>'Рейтинговая таблица организаций'!K608</f>
        <v>0</v>
      </c>
      <c r="T619" s="49">
        <f>'Рейтинговая таблица организаций'!L608</f>
        <v>0</v>
      </c>
      <c r="U619" s="49" t="str">
        <f>IF('Рейтинговая таблица организаций'!Q608&lt;1,"Отсутствуют комфортные условия",(IF('Рейтинговая таблица организаций'!Q608&lt;5,"Количество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19" s="49">
        <f>'Рейтинговая таблица организаций'!Q608</f>
        <v>0</v>
      </c>
      <c r="W619" s="49">
        <f>IF('Рейтинговая таблица организаций'!Q608&lt;1,0,(IF('Рейтинговая таблица организаций'!Q608&lt;4,20,100)))</f>
        <v>0</v>
      </c>
      <c r="X619" s="49" t="s">
        <v>268</v>
      </c>
      <c r="Y619" s="49">
        <f>'Рейтинговая таблица организаций'!T608</f>
        <v>0</v>
      </c>
      <c r="Z619" s="49">
        <f>'Рейтинговая таблица организаций'!U608</f>
        <v>0</v>
      </c>
      <c r="AA619" s="49" t="str">
        <f>IF('Рейтинговая таблица организаций'!Z608&lt;1,"Отсутствуют условия доступности для инвалидов",(IF('Рейтинговая таблица организаций'!Z608&lt;5,"Количество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19" s="63">
        <f>'Рейтинговая таблица организаций'!Z608</f>
        <v>0</v>
      </c>
      <c r="AC619" s="49">
        <f>IF('Рейтинговая таблица организаций'!Z608&lt;1,0,(IF('Рейтинговая таблица организаций'!Z608&lt;5,20,100)))</f>
        <v>0</v>
      </c>
      <c r="AD619" s="49" t="str">
        <f>IF('Рейтинговая таблица организаций'!AA608&lt;1,"Отсутствуют условия доступности, позволяющие инвалидам получать услуги наравне с другими",(IF('Рейтинговая таблица организаций'!AA608&lt;5,"Количество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19" s="49">
        <f>'Рейтинговая таблица организаций'!AA608</f>
        <v>0</v>
      </c>
      <c r="AF619" s="49">
        <f>IF('Рейтинговая таблица организаций'!AA608&lt;1,0,(IF('Рейтинговая таблица организаций'!AA608&lt;5,20,100)))</f>
        <v>0</v>
      </c>
      <c r="AG619" s="49" t="s">
        <v>269</v>
      </c>
      <c r="AH619" s="49">
        <f>'Рейтинговая таблица организаций'!AB608</f>
        <v>0</v>
      </c>
      <c r="AI619" s="49">
        <f>'Рейтинговая таблица организаций'!AC608</f>
        <v>0</v>
      </c>
      <c r="AJ619" s="49" t="s">
        <v>270</v>
      </c>
      <c r="AK619" s="49">
        <f>'Рейтинговая таблица организаций'!AH608</f>
        <v>0</v>
      </c>
      <c r="AL619" s="49">
        <f>'Рейтинговая таблица организаций'!AI608</f>
        <v>0</v>
      </c>
      <c r="AM619" s="49" t="s">
        <v>271</v>
      </c>
      <c r="AN619" s="49">
        <f>'Рейтинговая таблица организаций'!AJ608</f>
        <v>0</v>
      </c>
      <c r="AO619" s="49">
        <f>'Рейтинговая таблица организаций'!AK608</f>
        <v>0</v>
      </c>
      <c r="AP619" s="49" t="s">
        <v>272</v>
      </c>
      <c r="AQ619" s="49">
        <f>'Рейтинговая таблица организаций'!AL608</f>
        <v>0</v>
      </c>
      <c r="AR619" s="49">
        <f>'Рейтинговая таблица организаций'!AM608</f>
        <v>0</v>
      </c>
      <c r="AS619" s="49" t="s">
        <v>273</v>
      </c>
      <c r="AT619" s="49">
        <f>'Рейтинговая таблица организаций'!AR608</f>
        <v>0</v>
      </c>
      <c r="AU619" s="49">
        <f>'Рейтинговая таблица организаций'!AS608</f>
        <v>0</v>
      </c>
      <c r="AV619" s="49" t="s">
        <v>274</v>
      </c>
      <c r="AW619" s="49">
        <f>'Рейтинговая таблица организаций'!AT608</f>
        <v>0</v>
      </c>
      <c r="AX619" s="49">
        <f>'Рейтинговая таблица организаций'!AU608</f>
        <v>0</v>
      </c>
      <c r="AY619" s="49" t="s">
        <v>275</v>
      </c>
      <c r="AZ619" s="49">
        <f>'Рейтинговая таблица организаций'!AV608</f>
        <v>0</v>
      </c>
      <c r="BA619" s="49">
        <f>'Рейтинговая таблица организаций'!AW608</f>
        <v>0</v>
      </c>
    </row>
    <row r="620" spans="1:53" ht="15.75" x14ac:dyDescent="0.25">
      <c r="A620" s="110">
        <f>Лист1!A608</f>
        <v>0</v>
      </c>
      <c r="B620" s="46">
        <f>'для bus.gov.ru'!B609</f>
        <v>0</v>
      </c>
      <c r="C620" s="46">
        <f>'для bus.gov.ru'!C609</f>
        <v>0</v>
      </c>
      <c r="D620" s="46">
        <f>'для bus.gov.ru'!D609</f>
        <v>0</v>
      </c>
      <c r="E620" s="46">
        <f>'для bus.gov.ru'!E609</f>
        <v>0</v>
      </c>
      <c r="F620" s="47" t="s">
        <v>264</v>
      </c>
      <c r="G620" s="48">
        <f>'Рейтинговая таблица организаций'!D609</f>
        <v>0</v>
      </c>
      <c r="H620" s="48">
        <f>'Рейтинговая таблица организаций'!E609</f>
        <v>0</v>
      </c>
      <c r="I620" s="47" t="s">
        <v>265</v>
      </c>
      <c r="J620" s="48">
        <f>'Рейтинговая таблица организаций'!F609</f>
        <v>0</v>
      </c>
      <c r="K620" s="48">
        <f>'Рейтинговая таблица организаций'!G609</f>
        <v>0</v>
      </c>
      <c r="L620" s="49" t="str">
        <f>IF('Рейтинговая таблица организаций'!H609&lt;1,"Отсутствуют или не функционируют дистанционные способы взаимодействия",(IF('Рейтинговая таблица организаций'!H609&lt;4,"В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0" s="49">
        <f>'Рейтинговая таблица организаций'!H609</f>
        <v>0</v>
      </c>
      <c r="N620" s="49">
        <f>IF('Рейтинговая таблица организаций'!H609&lt;1,0,(IF('Рейтинговая таблица организаций'!H609&lt;4,30,100)))</f>
        <v>0</v>
      </c>
      <c r="O620" s="49" t="s">
        <v>266</v>
      </c>
      <c r="P620" s="49">
        <f>'Рейтинговая таблица организаций'!I609</f>
        <v>0</v>
      </c>
      <c r="Q620" s="49">
        <f>'Рейтинговая таблица организаций'!J609</f>
        <v>0</v>
      </c>
      <c r="R620" s="49" t="s">
        <v>267</v>
      </c>
      <c r="S620" s="49">
        <f>'Рейтинговая таблица организаций'!K609</f>
        <v>0</v>
      </c>
      <c r="T620" s="49">
        <f>'Рейтинговая таблица организаций'!L609</f>
        <v>0</v>
      </c>
      <c r="U620" s="49" t="str">
        <f>IF('Рейтинговая таблица организаций'!Q609&lt;1,"Отсутствуют комфортные условия",(IF('Рейтинговая таблица организаций'!Q609&lt;5,"Количество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0" s="49">
        <f>'Рейтинговая таблица организаций'!Q609</f>
        <v>0</v>
      </c>
      <c r="W620" s="49">
        <f>IF('Рейтинговая таблица организаций'!Q609&lt;1,0,(IF('Рейтинговая таблица организаций'!Q609&lt;4,20,100)))</f>
        <v>0</v>
      </c>
      <c r="X620" s="49" t="s">
        <v>268</v>
      </c>
      <c r="Y620" s="49">
        <f>'Рейтинговая таблица организаций'!T609</f>
        <v>0</v>
      </c>
      <c r="Z620" s="49">
        <f>'Рейтинговая таблица организаций'!U609</f>
        <v>0</v>
      </c>
      <c r="AA620" s="49" t="str">
        <f>IF('Рейтинговая таблица организаций'!Z609&lt;1,"Отсутствуют условия доступности для инвалидов",(IF('Рейтинговая таблица организаций'!Z609&lt;5,"Количество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0" s="63">
        <f>'Рейтинговая таблица организаций'!Z609</f>
        <v>0</v>
      </c>
      <c r="AC620" s="49">
        <f>IF('Рейтинговая таблица организаций'!Z609&lt;1,0,(IF('Рейтинговая таблица организаций'!Z609&lt;5,20,100)))</f>
        <v>0</v>
      </c>
      <c r="AD620" s="49" t="str">
        <f>IF('Рейтинговая таблица организаций'!AA609&lt;1,"Отсутствуют условия доступности, позволяющие инвалидам получать услуги наравне с другими",(IF('Рейтинговая таблица организаций'!AA609&lt;5,"Количество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0" s="49">
        <f>'Рейтинговая таблица организаций'!AA609</f>
        <v>0</v>
      </c>
      <c r="AF620" s="49">
        <f>IF('Рейтинговая таблица организаций'!AA609&lt;1,0,(IF('Рейтинговая таблица организаций'!AA609&lt;5,20,100)))</f>
        <v>0</v>
      </c>
      <c r="AG620" s="49" t="s">
        <v>269</v>
      </c>
      <c r="AH620" s="49">
        <f>'Рейтинговая таблица организаций'!AB609</f>
        <v>0</v>
      </c>
      <c r="AI620" s="49">
        <f>'Рейтинговая таблица организаций'!AC609</f>
        <v>0</v>
      </c>
      <c r="AJ620" s="49" t="s">
        <v>270</v>
      </c>
      <c r="AK620" s="49">
        <f>'Рейтинговая таблица организаций'!AH609</f>
        <v>0</v>
      </c>
      <c r="AL620" s="49">
        <f>'Рейтинговая таблица организаций'!AI609</f>
        <v>0</v>
      </c>
      <c r="AM620" s="49" t="s">
        <v>271</v>
      </c>
      <c r="AN620" s="49">
        <f>'Рейтинговая таблица организаций'!AJ609</f>
        <v>0</v>
      </c>
      <c r="AO620" s="49">
        <f>'Рейтинговая таблица организаций'!AK609</f>
        <v>0</v>
      </c>
      <c r="AP620" s="49" t="s">
        <v>272</v>
      </c>
      <c r="AQ620" s="49">
        <f>'Рейтинговая таблица организаций'!AL609</f>
        <v>0</v>
      </c>
      <c r="AR620" s="49">
        <f>'Рейтинговая таблица организаций'!AM609</f>
        <v>0</v>
      </c>
      <c r="AS620" s="49" t="s">
        <v>273</v>
      </c>
      <c r="AT620" s="49">
        <f>'Рейтинговая таблица организаций'!AR609</f>
        <v>0</v>
      </c>
      <c r="AU620" s="49">
        <f>'Рейтинговая таблица организаций'!AS609</f>
        <v>0</v>
      </c>
      <c r="AV620" s="49" t="s">
        <v>274</v>
      </c>
      <c r="AW620" s="49">
        <f>'Рейтинговая таблица организаций'!AT609</f>
        <v>0</v>
      </c>
      <c r="AX620" s="49">
        <f>'Рейтинговая таблица организаций'!AU609</f>
        <v>0</v>
      </c>
      <c r="AY620" s="49" t="s">
        <v>275</v>
      </c>
      <c r="AZ620" s="49">
        <f>'Рейтинговая таблица организаций'!AV609</f>
        <v>0</v>
      </c>
      <c r="BA620" s="49">
        <f>'Рейтинговая таблица организаций'!AW609</f>
        <v>0</v>
      </c>
    </row>
    <row r="621" spans="1:53" ht="15.75" x14ac:dyDescent="0.25">
      <c r="A621" s="110">
        <f>Лист1!A609</f>
        <v>0</v>
      </c>
      <c r="B621" s="46">
        <f>'для bus.gov.ru'!B610</f>
        <v>0</v>
      </c>
      <c r="C621" s="46">
        <f>'для bus.gov.ru'!C610</f>
        <v>0</v>
      </c>
      <c r="D621" s="46">
        <f>'для bus.gov.ru'!D610</f>
        <v>0</v>
      </c>
      <c r="E621" s="46">
        <f>'для bus.gov.ru'!E610</f>
        <v>0</v>
      </c>
      <c r="F621" s="47" t="s">
        <v>264</v>
      </c>
      <c r="G621" s="48">
        <f>'Рейтинговая таблица организаций'!D610</f>
        <v>0</v>
      </c>
      <c r="H621" s="48">
        <f>'Рейтинговая таблица организаций'!E610</f>
        <v>0</v>
      </c>
      <c r="I621" s="47" t="s">
        <v>265</v>
      </c>
      <c r="J621" s="48">
        <f>'Рейтинговая таблица организаций'!F610</f>
        <v>0</v>
      </c>
      <c r="K621" s="48">
        <f>'Рейтинговая таблица организаций'!G610</f>
        <v>0</v>
      </c>
      <c r="L621" s="49" t="str">
        <f>IF('Рейтинговая таблица организаций'!H610&lt;1,"Отсутствуют или не функционируют дистанционные способы взаимодействия",(IF('Рейтинговая таблица организаций'!H610&lt;4,"В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1" s="49">
        <f>'Рейтинговая таблица организаций'!H610</f>
        <v>0</v>
      </c>
      <c r="N621" s="49">
        <f>IF('Рейтинговая таблица организаций'!H610&lt;1,0,(IF('Рейтинговая таблица организаций'!H610&lt;4,30,100)))</f>
        <v>0</v>
      </c>
      <c r="O621" s="49" t="s">
        <v>266</v>
      </c>
      <c r="P621" s="49">
        <f>'Рейтинговая таблица организаций'!I610</f>
        <v>0</v>
      </c>
      <c r="Q621" s="49">
        <f>'Рейтинговая таблица организаций'!J610</f>
        <v>0</v>
      </c>
      <c r="R621" s="49" t="s">
        <v>267</v>
      </c>
      <c r="S621" s="49">
        <f>'Рейтинговая таблица организаций'!K610</f>
        <v>0</v>
      </c>
      <c r="T621" s="49">
        <f>'Рейтинговая таблица организаций'!L610</f>
        <v>0</v>
      </c>
      <c r="U621" s="49" t="str">
        <f>IF('Рейтинговая таблица организаций'!Q610&lt;1,"Отсутствуют комфортные условия",(IF('Рейтинговая таблица организаций'!Q610&lt;5,"Количество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1" s="49">
        <f>'Рейтинговая таблица организаций'!Q610</f>
        <v>0</v>
      </c>
      <c r="W621" s="49">
        <f>IF('Рейтинговая таблица организаций'!Q610&lt;1,0,(IF('Рейтинговая таблица организаций'!Q610&lt;4,20,100)))</f>
        <v>0</v>
      </c>
      <c r="X621" s="49" t="s">
        <v>268</v>
      </c>
      <c r="Y621" s="49">
        <f>'Рейтинговая таблица организаций'!T610</f>
        <v>0</v>
      </c>
      <c r="Z621" s="49">
        <f>'Рейтинговая таблица организаций'!U610</f>
        <v>0</v>
      </c>
      <c r="AA621" s="49" t="str">
        <f>IF('Рейтинговая таблица организаций'!Z610&lt;1,"Отсутствуют условия доступности для инвалидов",(IF('Рейтинговая таблица организаций'!Z610&lt;5,"Количество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1" s="63">
        <f>'Рейтинговая таблица организаций'!Z610</f>
        <v>0</v>
      </c>
      <c r="AC621" s="49">
        <f>IF('Рейтинговая таблица организаций'!Z610&lt;1,0,(IF('Рейтинговая таблица организаций'!Z610&lt;5,20,100)))</f>
        <v>0</v>
      </c>
      <c r="AD621" s="49" t="str">
        <f>IF('Рейтинговая таблица организаций'!AA610&lt;1,"Отсутствуют условия доступности, позволяющие инвалидам получать услуги наравне с другими",(IF('Рейтинговая таблица организаций'!AA610&lt;5,"Количество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1" s="49">
        <f>'Рейтинговая таблица организаций'!AA610</f>
        <v>0</v>
      </c>
      <c r="AF621" s="49">
        <f>IF('Рейтинговая таблица организаций'!AA610&lt;1,0,(IF('Рейтинговая таблица организаций'!AA610&lt;5,20,100)))</f>
        <v>0</v>
      </c>
      <c r="AG621" s="49" t="s">
        <v>269</v>
      </c>
      <c r="AH621" s="49">
        <f>'Рейтинговая таблица организаций'!AB610</f>
        <v>0</v>
      </c>
      <c r="AI621" s="49">
        <f>'Рейтинговая таблица организаций'!AC610</f>
        <v>0</v>
      </c>
      <c r="AJ621" s="49" t="s">
        <v>270</v>
      </c>
      <c r="AK621" s="49">
        <f>'Рейтинговая таблица организаций'!AH610</f>
        <v>0</v>
      </c>
      <c r="AL621" s="49">
        <f>'Рейтинговая таблица организаций'!AI610</f>
        <v>0</v>
      </c>
      <c r="AM621" s="49" t="s">
        <v>271</v>
      </c>
      <c r="AN621" s="49">
        <f>'Рейтинговая таблица организаций'!AJ610</f>
        <v>0</v>
      </c>
      <c r="AO621" s="49">
        <f>'Рейтинговая таблица организаций'!AK610</f>
        <v>0</v>
      </c>
      <c r="AP621" s="49" t="s">
        <v>272</v>
      </c>
      <c r="AQ621" s="49">
        <f>'Рейтинговая таблица организаций'!AL610</f>
        <v>0</v>
      </c>
      <c r="AR621" s="49">
        <f>'Рейтинговая таблица организаций'!AM610</f>
        <v>0</v>
      </c>
      <c r="AS621" s="49" t="s">
        <v>273</v>
      </c>
      <c r="AT621" s="49">
        <f>'Рейтинговая таблица организаций'!AR610</f>
        <v>0</v>
      </c>
      <c r="AU621" s="49">
        <f>'Рейтинговая таблица организаций'!AS610</f>
        <v>0</v>
      </c>
      <c r="AV621" s="49" t="s">
        <v>274</v>
      </c>
      <c r="AW621" s="49">
        <f>'Рейтинговая таблица организаций'!AT610</f>
        <v>0</v>
      </c>
      <c r="AX621" s="49">
        <f>'Рейтинговая таблица организаций'!AU610</f>
        <v>0</v>
      </c>
      <c r="AY621" s="49" t="s">
        <v>275</v>
      </c>
      <c r="AZ621" s="49">
        <f>'Рейтинговая таблица организаций'!AV610</f>
        <v>0</v>
      </c>
      <c r="BA621" s="49">
        <f>'Рейтинговая таблица организаций'!AW610</f>
        <v>0</v>
      </c>
    </row>
    <row r="622" spans="1:53" ht="15.75" x14ac:dyDescent="0.25">
      <c r="A622" s="110">
        <f>Лист1!A610</f>
        <v>0</v>
      </c>
      <c r="B622" s="46">
        <f>'для bus.gov.ru'!B611</f>
        <v>0</v>
      </c>
      <c r="C622" s="46">
        <f>'для bus.gov.ru'!C611</f>
        <v>0</v>
      </c>
      <c r="D622" s="46">
        <f>'для bus.gov.ru'!D611</f>
        <v>0</v>
      </c>
      <c r="E622" s="46">
        <f>'для bus.gov.ru'!E611</f>
        <v>0</v>
      </c>
      <c r="F622" s="47" t="s">
        <v>264</v>
      </c>
      <c r="G622" s="48">
        <f>'Рейтинговая таблица организаций'!D611</f>
        <v>0</v>
      </c>
      <c r="H622" s="48">
        <f>'Рейтинговая таблица организаций'!E611</f>
        <v>0</v>
      </c>
      <c r="I622" s="47" t="s">
        <v>265</v>
      </c>
      <c r="J622" s="48">
        <f>'Рейтинговая таблица организаций'!F611</f>
        <v>0</v>
      </c>
      <c r="K622" s="48">
        <f>'Рейтинговая таблица организаций'!G611</f>
        <v>0</v>
      </c>
      <c r="L622" s="49" t="str">
        <f>IF('Рейтинговая таблица организаций'!H611&lt;1,"Отсутствуют или не функционируют дистанционные способы взаимодействия",(IF('Рейтинговая таблица организаций'!H611&lt;4,"В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2" s="49">
        <f>'Рейтинговая таблица организаций'!H611</f>
        <v>0</v>
      </c>
      <c r="N622" s="49">
        <f>IF('Рейтинговая таблица организаций'!H611&lt;1,0,(IF('Рейтинговая таблица организаций'!H611&lt;4,30,100)))</f>
        <v>0</v>
      </c>
      <c r="O622" s="49" t="s">
        <v>266</v>
      </c>
      <c r="P622" s="49">
        <f>'Рейтинговая таблица организаций'!I611</f>
        <v>0</v>
      </c>
      <c r="Q622" s="49">
        <f>'Рейтинговая таблица организаций'!J611</f>
        <v>0</v>
      </c>
      <c r="R622" s="49" t="s">
        <v>267</v>
      </c>
      <c r="S622" s="49">
        <f>'Рейтинговая таблица организаций'!K611</f>
        <v>0</v>
      </c>
      <c r="T622" s="49">
        <f>'Рейтинговая таблица организаций'!L611</f>
        <v>0</v>
      </c>
      <c r="U622" s="49" t="str">
        <f>IF('Рейтинговая таблица организаций'!Q611&lt;1,"Отсутствуют комфортные условия",(IF('Рейтинговая таблица организаций'!Q611&lt;5,"Количество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2" s="49">
        <f>'Рейтинговая таблица организаций'!Q611</f>
        <v>0</v>
      </c>
      <c r="W622" s="49">
        <f>IF('Рейтинговая таблица организаций'!Q611&lt;1,0,(IF('Рейтинговая таблица организаций'!Q611&lt;4,20,100)))</f>
        <v>0</v>
      </c>
      <c r="X622" s="49" t="s">
        <v>268</v>
      </c>
      <c r="Y622" s="49">
        <f>'Рейтинговая таблица организаций'!T611</f>
        <v>0</v>
      </c>
      <c r="Z622" s="49">
        <f>'Рейтинговая таблица организаций'!U611</f>
        <v>0</v>
      </c>
      <c r="AA622" s="49" t="str">
        <f>IF('Рейтинговая таблица организаций'!Z611&lt;1,"Отсутствуют условия доступности для инвалидов",(IF('Рейтинговая таблица организаций'!Z611&lt;5,"Количество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2" s="63">
        <f>'Рейтинговая таблица организаций'!Z611</f>
        <v>0</v>
      </c>
      <c r="AC622" s="49">
        <f>IF('Рейтинговая таблица организаций'!Z611&lt;1,0,(IF('Рейтинговая таблица организаций'!Z611&lt;5,20,100)))</f>
        <v>0</v>
      </c>
      <c r="AD622" s="49" t="str">
        <f>IF('Рейтинговая таблица организаций'!AA611&lt;1,"Отсутствуют условия доступности, позволяющие инвалидам получать услуги наравне с другими",(IF('Рейтинговая таблица организаций'!AA611&lt;5,"Количество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2" s="49">
        <f>'Рейтинговая таблица организаций'!AA611</f>
        <v>0</v>
      </c>
      <c r="AF622" s="49">
        <f>IF('Рейтинговая таблица организаций'!AA611&lt;1,0,(IF('Рейтинговая таблица организаций'!AA611&lt;5,20,100)))</f>
        <v>0</v>
      </c>
      <c r="AG622" s="49" t="s">
        <v>269</v>
      </c>
      <c r="AH622" s="49">
        <f>'Рейтинговая таблица организаций'!AB611</f>
        <v>0</v>
      </c>
      <c r="AI622" s="49">
        <f>'Рейтинговая таблица организаций'!AC611</f>
        <v>0</v>
      </c>
      <c r="AJ622" s="49" t="s">
        <v>270</v>
      </c>
      <c r="AK622" s="49">
        <f>'Рейтинговая таблица организаций'!AH611</f>
        <v>0</v>
      </c>
      <c r="AL622" s="49">
        <f>'Рейтинговая таблица организаций'!AI611</f>
        <v>0</v>
      </c>
      <c r="AM622" s="49" t="s">
        <v>271</v>
      </c>
      <c r="AN622" s="49">
        <f>'Рейтинговая таблица организаций'!AJ611</f>
        <v>0</v>
      </c>
      <c r="AO622" s="49">
        <f>'Рейтинговая таблица организаций'!AK611</f>
        <v>0</v>
      </c>
      <c r="AP622" s="49" t="s">
        <v>272</v>
      </c>
      <c r="AQ622" s="49">
        <f>'Рейтинговая таблица организаций'!AL611</f>
        <v>0</v>
      </c>
      <c r="AR622" s="49">
        <f>'Рейтинговая таблица организаций'!AM611</f>
        <v>0</v>
      </c>
      <c r="AS622" s="49" t="s">
        <v>273</v>
      </c>
      <c r="AT622" s="49">
        <f>'Рейтинговая таблица организаций'!AR611</f>
        <v>0</v>
      </c>
      <c r="AU622" s="49">
        <f>'Рейтинговая таблица организаций'!AS611</f>
        <v>0</v>
      </c>
      <c r="AV622" s="49" t="s">
        <v>274</v>
      </c>
      <c r="AW622" s="49">
        <f>'Рейтинговая таблица организаций'!AT611</f>
        <v>0</v>
      </c>
      <c r="AX622" s="49">
        <f>'Рейтинговая таблица организаций'!AU611</f>
        <v>0</v>
      </c>
      <c r="AY622" s="49" t="s">
        <v>275</v>
      </c>
      <c r="AZ622" s="49">
        <f>'Рейтинговая таблица организаций'!AV611</f>
        <v>0</v>
      </c>
      <c r="BA622" s="49">
        <f>'Рейтинговая таблица организаций'!AW611</f>
        <v>0</v>
      </c>
    </row>
    <row r="623" spans="1:53" ht="15.75" x14ac:dyDescent="0.25">
      <c r="A623" s="110">
        <f>Лист1!A611</f>
        <v>0</v>
      </c>
      <c r="B623" s="46">
        <f>'для bus.gov.ru'!B612</f>
        <v>0</v>
      </c>
      <c r="C623" s="46">
        <f>'для bus.gov.ru'!C612</f>
        <v>0</v>
      </c>
      <c r="D623" s="46">
        <f>'для bus.gov.ru'!D612</f>
        <v>0</v>
      </c>
      <c r="E623" s="46">
        <f>'для bus.gov.ru'!E612</f>
        <v>0</v>
      </c>
      <c r="F623" s="47" t="s">
        <v>264</v>
      </c>
      <c r="G623" s="48">
        <f>'Рейтинговая таблица организаций'!D612</f>
        <v>0</v>
      </c>
      <c r="H623" s="48">
        <f>'Рейтинговая таблица организаций'!E612</f>
        <v>0</v>
      </c>
      <c r="I623" s="47" t="s">
        <v>265</v>
      </c>
      <c r="J623" s="48">
        <f>'Рейтинговая таблица организаций'!F612</f>
        <v>0</v>
      </c>
      <c r="K623" s="48">
        <f>'Рейтинговая таблица организаций'!G612</f>
        <v>0</v>
      </c>
      <c r="L623" s="49" t="str">
        <f>IF('Рейтинговая таблица организаций'!H612&lt;1,"Отсутствуют или не функционируют дистанционные способы взаимодействия",(IF('Рейтинговая таблица организаций'!H612&lt;4,"В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3" s="49">
        <f>'Рейтинговая таблица организаций'!H612</f>
        <v>0</v>
      </c>
      <c r="N623" s="49">
        <f>IF('Рейтинговая таблица организаций'!H612&lt;1,0,(IF('Рейтинговая таблица организаций'!H612&lt;4,30,100)))</f>
        <v>0</v>
      </c>
      <c r="O623" s="49" t="s">
        <v>266</v>
      </c>
      <c r="P623" s="49">
        <f>'Рейтинговая таблица организаций'!I612</f>
        <v>0</v>
      </c>
      <c r="Q623" s="49">
        <f>'Рейтинговая таблица организаций'!J612</f>
        <v>0</v>
      </c>
      <c r="R623" s="49" t="s">
        <v>267</v>
      </c>
      <c r="S623" s="49">
        <f>'Рейтинговая таблица организаций'!K612</f>
        <v>0</v>
      </c>
      <c r="T623" s="49">
        <f>'Рейтинговая таблица организаций'!L612</f>
        <v>0</v>
      </c>
      <c r="U623" s="49" t="str">
        <f>IF('Рейтинговая таблица организаций'!Q612&lt;1,"Отсутствуют комфортные условия",(IF('Рейтинговая таблица организаций'!Q612&lt;5,"Количество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3" s="49">
        <f>'Рейтинговая таблица организаций'!Q612</f>
        <v>0</v>
      </c>
      <c r="W623" s="49">
        <f>IF('Рейтинговая таблица организаций'!Q612&lt;1,0,(IF('Рейтинговая таблица организаций'!Q612&lt;4,20,100)))</f>
        <v>0</v>
      </c>
      <c r="X623" s="49" t="s">
        <v>268</v>
      </c>
      <c r="Y623" s="49">
        <f>'Рейтинговая таблица организаций'!T612</f>
        <v>0</v>
      </c>
      <c r="Z623" s="49">
        <f>'Рейтинговая таблица организаций'!U612</f>
        <v>0</v>
      </c>
      <c r="AA623" s="49" t="str">
        <f>IF('Рейтинговая таблица организаций'!Z612&lt;1,"Отсутствуют условия доступности для инвалидов",(IF('Рейтинговая таблица организаций'!Z612&lt;5,"Количество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3" s="63">
        <f>'Рейтинговая таблица организаций'!Z612</f>
        <v>0</v>
      </c>
      <c r="AC623" s="49">
        <f>IF('Рейтинговая таблица организаций'!Z612&lt;1,0,(IF('Рейтинговая таблица организаций'!Z612&lt;5,20,100)))</f>
        <v>0</v>
      </c>
      <c r="AD623" s="49" t="str">
        <f>IF('Рейтинговая таблица организаций'!AA612&lt;1,"Отсутствуют условия доступности, позволяющие инвалидам получать услуги наравне с другими",(IF('Рейтинговая таблица организаций'!AA612&lt;5,"Количество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3" s="49">
        <f>'Рейтинговая таблица организаций'!AA612</f>
        <v>0</v>
      </c>
      <c r="AF623" s="49">
        <f>IF('Рейтинговая таблица организаций'!AA612&lt;1,0,(IF('Рейтинговая таблица организаций'!AA612&lt;5,20,100)))</f>
        <v>0</v>
      </c>
      <c r="AG623" s="49" t="s">
        <v>269</v>
      </c>
      <c r="AH623" s="49">
        <f>'Рейтинговая таблица организаций'!AB612</f>
        <v>0</v>
      </c>
      <c r="AI623" s="49">
        <f>'Рейтинговая таблица организаций'!AC612</f>
        <v>0</v>
      </c>
      <c r="AJ623" s="49" t="s">
        <v>270</v>
      </c>
      <c r="AK623" s="49">
        <f>'Рейтинговая таблица организаций'!AH612</f>
        <v>0</v>
      </c>
      <c r="AL623" s="49">
        <f>'Рейтинговая таблица организаций'!AI612</f>
        <v>0</v>
      </c>
      <c r="AM623" s="49" t="s">
        <v>271</v>
      </c>
      <c r="AN623" s="49">
        <f>'Рейтинговая таблица организаций'!AJ612</f>
        <v>0</v>
      </c>
      <c r="AO623" s="49">
        <f>'Рейтинговая таблица организаций'!AK612</f>
        <v>0</v>
      </c>
      <c r="AP623" s="49" t="s">
        <v>272</v>
      </c>
      <c r="AQ623" s="49">
        <f>'Рейтинговая таблица организаций'!AL612</f>
        <v>0</v>
      </c>
      <c r="AR623" s="49">
        <f>'Рейтинговая таблица организаций'!AM612</f>
        <v>0</v>
      </c>
      <c r="AS623" s="49" t="s">
        <v>273</v>
      </c>
      <c r="AT623" s="49">
        <f>'Рейтинговая таблица организаций'!AR612</f>
        <v>0</v>
      </c>
      <c r="AU623" s="49">
        <f>'Рейтинговая таблица организаций'!AS612</f>
        <v>0</v>
      </c>
      <c r="AV623" s="49" t="s">
        <v>274</v>
      </c>
      <c r="AW623" s="49">
        <f>'Рейтинговая таблица организаций'!AT612</f>
        <v>0</v>
      </c>
      <c r="AX623" s="49">
        <f>'Рейтинговая таблица организаций'!AU612</f>
        <v>0</v>
      </c>
      <c r="AY623" s="49" t="s">
        <v>275</v>
      </c>
      <c r="AZ623" s="49">
        <f>'Рейтинговая таблица организаций'!AV612</f>
        <v>0</v>
      </c>
      <c r="BA623" s="49">
        <f>'Рейтинговая таблица организаций'!AW612</f>
        <v>0</v>
      </c>
    </row>
    <row r="624" spans="1:53" ht="15.75" x14ac:dyDescent="0.25">
      <c r="A624" s="110">
        <f>Лист1!A612</f>
        <v>0</v>
      </c>
      <c r="B624" s="46">
        <f>'для bus.gov.ru'!B613</f>
        <v>0</v>
      </c>
      <c r="C624" s="46">
        <f>'для bus.gov.ru'!C613</f>
        <v>0</v>
      </c>
      <c r="D624" s="46">
        <f>'для bus.gov.ru'!D613</f>
        <v>0</v>
      </c>
      <c r="E624" s="46">
        <f>'для bus.gov.ru'!E613</f>
        <v>0</v>
      </c>
      <c r="F624" s="47" t="s">
        <v>264</v>
      </c>
      <c r="G624" s="48">
        <f>'Рейтинговая таблица организаций'!D613</f>
        <v>0</v>
      </c>
      <c r="H624" s="48">
        <f>'Рейтинговая таблица организаций'!E613</f>
        <v>0</v>
      </c>
      <c r="I624" s="47" t="s">
        <v>265</v>
      </c>
      <c r="J624" s="48">
        <f>'Рейтинговая таблица организаций'!F613</f>
        <v>0</v>
      </c>
      <c r="K624" s="48">
        <f>'Рейтинговая таблица организаций'!G613</f>
        <v>0</v>
      </c>
      <c r="L624" s="49" t="str">
        <f>IF('Рейтинговая таблица организаций'!H613&lt;1,"Отсутствуют или не функционируют дистанционные способы взаимодействия",(IF('Рейтинговая таблица организаций'!H613&lt;4,"В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4" s="49">
        <f>'Рейтинговая таблица организаций'!H613</f>
        <v>0</v>
      </c>
      <c r="N624" s="49">
        <f>IF('Рейтинговая таблица организаций'!H613&lt;1,0,(IF('Рейтинговая таблица организаций'!H613&lt;4,30,100)))</f>
        <v>0</v>
      </c>
      <c r="O624" s="49" t="s">
        <v>266</v>
      </c>
      <c r="P624" s="49">
        <f>'Рейтинговая таблица организаций'!I613</f>
        <v>0</v>
      </c>
      <c r="Q624" s="49">
        <f>'Рейтинговая таблица организаций'!J613</f>
        <v>0</v>
      </c>
      <c r="R624" s="49" t="s">
        <v>267</v>
      </c>
      <c r="S624" s="49">
        <f>'Рейтинговая таблица организаций'!K613</f>
        <v>0</v>
      </c>
      <c r="T624" s="49">
        <f>'Рейтинговая таблица организаций'!L613</f>
        <v>0</v>
      </c>
      <c r="U624" s="49" t="str">
        <f>IF('Рейтинговая таблица организаций'!Q613&lt;1,"Отсутствуют комфортные условия",(IF('Рейтинговая таблица организаций'!Q613&lt;5,"Количество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4" s="49">
        <f>'Рейтинговая таблица организаций'!Q613</f>
        <v>0</v>
      </c>
      <c r="W624" s="49">
        <f>IF('Рейтинговая таблица организаций'!Q613&lt;1,0,(IF('Рейтинговая таблица организаций'!Q613&lt;4,20,100)))</f>
        <v>0</v>
      </c>
      <c r="X624" s="49" t="s">
        <v>268</v>
      </c>
      <c r="Y624" s="49">
        <f>'Рейтинговая таблица организаций'!T613</f>
        <v>0</v>
      </c>
      <c r="Z624" s="49">
        <f>'Рейтинговая таблица организаций'!U613</f>
        <v>0</v>
      </c>
      <c r="AA624" s="49" t="str">
        <f>IF('Рейтинговая таблица организаций'!Z613&lt;1,"Отсутствуют условия доступности для инвалидов",(IF('Рейтинговая таблица организаций'!Z613&lt;5,"Количество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4" s="63">
        <f>'Рейтинговая таблица организаций'!Z613</f>
        <v>0</v>
      </c>
      <c r="AC624" s="49">
        <f>IF('Рейтинговая таблица организаций'!Z613&lt;1,0,(IF('Рейтинговая таблица организаций'!Z613&lt;5,20,100)))</f>
        <v>0</v>
      </c>
      <c r="AD624" s="49" t="str">
        <f>IF('Рейтинговая таблица организаций'!AA613&lt;1,"Отсутствуют условия доступности, позволяющие инвалидам получать услуги наравне с другими",(IF('Рейтинговая таблица организаций'!AA613&lt;5,"Количество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4" s="49">
        <f>'Рейтинговая таблица организаций'!AA613</f>
        <v>0</v>
      </c>
      <c r="AF624" s="49">
        <f>IF('Рейтинговая таблица организаций'!AA613&lt;1,0,(IF('Рейтинговая таблица организаций'!AA613&lt;5,20,100)))</f>
        <v>0</v>
      </c>
      <c r="AG624" s="49" t="s">
        <v>269</v>
      </c>
      <c r="AH624" s="49">
        <f>'Рейтинговая таблица организаций'!AB613</f>
        <v>0</v>
      </c>
      <c r="AI624" s="49">
        <f>'Рейтинговая таблица организаций'!AC613</f>
        <v>0</v>
      </c>
      <c r="AJ624" s="49" t="s">
        <v>270</v>
      </c>
      <c r="AK624" s="49">
        <f>'Рейтинговая таблица организаций'!AH613</f>
        <v>0</v>
      </c>
      <c r="AL624" s="49">
        <f>'Рейтинговая таблица организаций'!AI613</f>
        <v>0</v>
      </c>
      <c r="AM624" s="49" t="s">
        <v>271</v>
      </c>
      <c r="AN624" s="49">
        <f>'Рейтинговая таблица организаций'!AJ613</f>
        <v>0</v>
      </c>
      <c r="AO624" s="49">
        <f>'Рейтинговая таблица организаций'!AK613</f>
        <v>0</v>
      </c>
      <c r="AP624" s="49" t="s">
        <v>272</v>
      </c>
      <c r="AQ624" s="49">
        <f>'Рейтинговая таблица организаций'!AL613</f>
        <v>0</v>
      </c>
      <c r="AR624" s="49">
        <f>'Рейтинговая таблица организаций'!AM613</f>
        <v>0</v>
      </c>
      <c r="AS624" s="49" t="s">
        <v>273</v>
      </c>
      <c r="AT624" s="49">
        <f>'Рейтинговая таблица организаций'!AR613</f>
        <v>0</v>
      </c>
      <c r="AU624" s="49">
        <f>'Рейтинговая таблица организаций'!AS613</f>
        <v>0</v>
      </c>
      <c r="AV624" s="49" t="s">
        <v>274</v>
      </c>
      <c r="AW624" s="49">
        <f>'Рейтинговая таблица организаций'!AT613</f>
        <v>0</v>
      </c>
      <c r="AX624" s="49">
        <f>'Рейтинговая таблица организаций'!AU613</f>
        <v>0</v>
      </c>
      <c r="AY624" s="49" t="s">
        <v>275</v>
      </c>
      <c r="AZ624" s="49">
        <f>'Рейтинговая таблица организаций'!AV613</f>
        <v>0</v>
      </c>
      <c r="BA624" s="49">
        <f>'Рейтинговая таблица организаций'!AW613</f>
        <v>0</v>
      </c>
    </row>
    <row r="625" spans="1:53" ht="15.75" x14ac:dyDescent="0.25">
      <c r="A625" s="110">
        <f>Лист1!A613</f>
        <v>0</v>
      </c>
      <c r="B625" s="46">
        <f>'для bus.gov.ru'!B614</f>
        <v>0</v>
      </c>
      <c r="C625" s="46">
        <f>'для bus.gov.ru'!C614</f>
        <v>0</v>
      </c>
      <c r="D625" s="46">
        <f>'для bus.gov.ru'!D614</f>
        <v>0</v>
      </c>
      <c r="E625" s="46">
        <f>'для bus.gov.ru'!E614</f>
        <v>0</v>
      </c>
      <c r="F625" s="47" t="s">
        <v>264</v>
      </c>
      <c r="G625" s="48">
        <f>'Рейтинговая таблица организаций'!D614</f>
        <v>0</v>
      </c>
      <c r="H625" s="48">
        <f>'Рейтинговая таблица организаций'!E614</f>
        <v>0</v>
      </c>
      <c r="I625" s="47" t="s">
        <v>265</v>
      </c>
      <c r="J625" s="48">
        <f>'Рейтинговая таблица организаций'!F614</f>
        <v>0</v>
      </c>
      <c r="K625" s="48">
        <f>'Рейтинговая таблица организаций'!G614</f>
        <v>0</v>
      </c>
      <c r="L625" s="49" t="str">
        <f>IF('Рейтинговая таблица организаций'!H614&lt;1,"Отсутствуют или не функционируют дистанционные способы взаимодействия",(IF('Рейтинговая таблица организаций'!H614&lt;4,"В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5" s="49">
        <f>'Рейтинговая таблица организаций'!H614</f>
        <v>0</v>
      </c>
      <c r="N625" s="49">
        <f>IF('Рейтинговая таблица организаций'!H614&lt;1,0,(IF('Рейтинговая таблица организаций'!H614&lt;4,30,100)))</f>
        <v>0</v>
      </c>
      <c r="O625" s="49" t="s">
        <v>266</v>
      </c>
      <c r="P625" s="49">
        <f>'Рейтинговая таблица организаций'!I614</f>
        <v>0</v>
      </c>
      <c r="Q625" s="49">
        <f>'Рейтинговая таблица организаций'!J614</f>
        <v>0</v>
      </c>
      <c r="R625" s="49" t="s">
        <v>267</v>
      </c>
      <c r="S625" s="49">
        <f>'Рейтинговая таблица организаций'!K614</f>
        <v>0</v>
      </c>
      <c r="T625" s="49">
        <f>'Рейтинговая таблица организаций'!L614</f>
        <v>0</v>
      </c>
      <c r="U625" s="49" t="str">
        <f>IF('Рейтинговая таблица организаций'!Q614&lt;1,"Отсутствуют комфортные условия",(IF('Рейтинговая таблица организаций'!Q614&lt;5,"Количество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5" s="49">
        <f>'Рейтинговая таблица организаций'!Q614</f>
        <v>0</v>
      </c>
      <c r="W625" s="49">
        <f>IF('Рейтинговая таблица организаций'!Q614&lt;1,0,(IF('Рейтинговая таблица организаций'!Q614&lt;4,20,100)))</f>
        <v>0</v>
      </c>
      <c r="X625" s="49" t="s">
        <v>268</v>
      </c>
      <c r="Y625" s="49">
        <f>'Рейтинговая таблица организаций'!T614</f>
        <v>0</v>
      </c>
      <c r="Z625" s="49">
        <f>'Рейтинговая таблица организаций'!U614</f>
        <v>0</v>
      </c>
      <c r="AA625" s="49" t="str">
        <f>IF('Рейтинговая таблица организаций'!Z614&lt;1,"Отсутствуют условия доступности для инвалидов",(IF('Рейтинговая таблица организаций'!Z614&lt;5,"Количество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5" s="63">
        <f>'Рейтинговая таблица организаций'!Z614</f>
        <v>0</v>
      </c>
      <c r="AC625" s="49">
        <f>IF('Рейтинговая таблица организаций'!Z614&lt;1,0,(IF('Рейтинговая таблица организаций'!Z614&lt;5,20,100)))</f>
        <v>0</v>
      </c>
      <c r="AD625" s="49" t="str">
        <f>IF('Рейтинговая таблица организаций'!AA614&lt;1,"Отсутствуют условия доступности, позволяющие инвалидам получать услуги наравне с другими",(IF('Рейтинговая таблица организаций'!AA614&lt;5,"Количество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5" s="49">
        <f>'Рейтинговая таблица организаций'!AA614</f>
        <v>0</v>
      </c>
      <c r="AF625" s="49">
        <f>IF('Рейтинговая таблица организаций'!AA614&lt;1,0,(IF('Рейтинговая таблица организаций'!AA614&lt;5,20,100)))</f>
        <v>0</v>
      </c>
      <c r="AG625" s="49" t="s">
        <v>269</v>
      </c>
      <c r="AH625" s="49">
        <f>'Рейтинговая таблица организаций'!AB614</f>
        <v>0</v>
      </c>
      <c r="AI625" s="49">
        <f>'Рейтинговая таблица организаций'!AC614</f>
        <v>0</v>
      </c>
      <c r="AJ625" s="49" t="s">
        <v>270</v>
      </c>
      <c r="AK625" s="49">
        <f>'Рейтинговая таблица организаций'!AH614</f>
        <v>0</v>
      </c>
      <c r="AL625" s="49">
        <f>'Рейтинговая таблица организаций'!AI614</f>
        <v>0</v>
      </c>
      <c r="AM625" s="49" t="s">
        <v>271</v>
      </c>
      <c r="AN625" s="49">
        <f>'Рейтинговая таблица организаций'!AJ614</f>
        <v>0</v>
      </c>
      <c r="AO625" s="49">
        <f>'Рейтинговая таблица организаций'!AK614</f>
        <v>0</v>
      </c>
      <c r="AP625" s="49" t="s">
        <v>272</v>
      </c>
      <c r="AQ625" s="49">
        <f>'Рейтинговая таблица организаций'!AL614</f>
        <v>0</v>
      </c>
      <c r="AR625" s="49">
        <f>'Рейтинговая таблица организаций'!AM614</f>
        <v>0</v>
      </c>
      <c r="AS625" s="49" t="s">
        <v>273</v>
      </c>
      <c r="AT625" s="49">
        <f>'Рейтинговая таблица организаций'!AR614</f>
        <v>0</v>
      </c>
      <c r="AU625" s="49">
        <f>'Рейтинговая таблица организаций'!AS614</f>
        <v>0</v>
      </c>
      <c r="AV625" s="49" t="s">
        <v>274</v>
      </c>
      <c r="AW625" s="49">
        <f>'Рейтинговая таблица организаций'!AT614</f>
        <v>0</v>
      </c>
      <c r="AX625" s="49">
        <f>'Рейтинговая таблица организаций'!AU614</f>
        <v>0</v>
      </c>
      <c r="AY625" s="49" t="s">
        <v>275</v>
      </c>
      <c r="AZ625" s="49">
        <f>'Рейтинговая таблица организаций'!AV614</f>
        <v>0</v>
      </c>
      <c r="BA625" s="49">
        <f>'Рейтинговая таблица организаций'!AW614</f>
        <v>0</v>
      </c>
    </row>
    <row r="626" spans="1:53" ht="15.75" x14ac:dyDescent="0.25">
      <c r="A626" s="110">
        <f>Лист1!A614</f>
        <v>0</v>
      </c>
      <c r="B626" s="46">
        <f>'для bus.gov.ru'!B615</f>
        <v>0</v>
      </c>
      <c r="C626" s="46">
        <f>'для bus.gov.ru'!C615</f>
        <v>0</v>
      </c>
      <c r="D626" s="46">
        <f>'для bus.gov.ru'!D615</f>
        <v>0</v>
      </c>
      <c r="E626" s="46">
        <f>'для bus.gov.ru'!E615</f>
        <v>0</v>
      </c>
      <c r="F626" s="47" t="s">
        <v>264</v>
      </c>
      <c r="G626" s="48">
        <f>'Рейтинговая таблица организаций'!D615</f>
        <v>0</v>
      </c>
      <c r="H626" s="48">
        <f>'Рейтинговая таблица организаций'!E615</f>
        <v>0</v>
      </c>
      <c r="I626" s="47" t="s">
        <v>265</v>
      </c>
      <c r="J626" s="48">
        <f>'Рейтинговая таблица организаций'!F615</f>
        <v>0</v>
      </c>
      <c r="K626" s="48">
        <f>'Рейтинговая таблица организаций'!G615</f>
        <v>0</v>
      </c>
      <c r="L626" s="49" t="str">
        <f>IF('Рейтинговая таблица организаций'!H615&lt;1,"Отсутствуют или не функционируют дистанционные способы взаимодействия",(IF('Рейтинговая таблица организаций'!H615&lt;4,"В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6" s="49">
        <f>'Рейтинговая таблица организаций'!H615</f>
        <v>0</v>
      </c>
      <c r="N626" s="49">
        <f>IF('Рейтинговая таблица организаций'!H615&lt;1,0,(IF('Рейтинговая таблица организаций'!H615&lt;4,30,100)))</f>
        <v>0</v>
      </c>
      <c r="O626" s="49" t="s">
        <v>266</v>
      </c>
      <c r="P626" s="49">
        <f>'Рейтинговая таблица организаций'!I615</f>
        <v>0</v>
      </c>
      <c r="Q626" s="49">
        <f>'Рейтинговая таблица организаций'!J615</f>
        <v>0</v>
      </c>
      <c r="R626" s="49" t="s">
        <v>267</v>
      </c>
      <c r="S626" s="49">
        <f>'Рейтинговая таблица организаций'!K615</f>
        <v>0</v>
      </c>
      <c r="T626" s="49">
        <f>'Рейтинговая таблица организаций'!L615</f>
        <v>0</v>
      </c>
      <c r="U626" s="49" t="str">
        <f>IF('Рейтинговая таблица организаций'!Q615&lt;1,"Отсутствуют комфортные условия",(IF('Рейтинговая таблица организаций'!Q615&lt;5,"Количество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6" s="49">
        <f>'Рейтинговая таблица организаций'!Q615</f>
        <v>0</v>
      </c>
      <c r="W626" s="49">
        <f>IF('Рейтинговая таблица организаций'!Q615&lt;1,0,(IF('Рейтинговая таблица организаций'!Q615&lt;4,20,100)))</f>
        <v>0</v>
      </c>
      <c r="X626" s="49" t="s">
        <v>268</v>
      </c>
      <c r="Y626" s="49">
        <f>'Рейтинговая таблица организаций'!T615</f>
        <v>0</v>
      </c>
      <c r="Z626" s="49">
        <f>'Рейтинговая таблица организаций'!U615</f>
        <v>0</v>
      </c>
      <c r="AA626" s="49" t="str">
        <f>IF('Рейтинговая таблица организаций'!Z615&lt;1,"Отсутствуют условия доступности для инвалидов",(IF('Рейтинговая таблица организаций'!Z615&lt;5,"Количество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6" s="63">
        <f>'Рейтинговая таблица организаций'!Z615</f>
        <v>0</v>
      </c>
      <c r="AC626" s="49">
        <f>IF('Рейтинговая таблица организаций'!Z615&lt;1,0,(IF('Рейтинговая таблица организаций'!Z615&lt;5,20,100)))</f>
        <v>0</v>
      </c>
      <c r="AD626" s="49" t="str">
        <f>IF('Рейтинговая таблица организаций'!AA615&lt;1,"Отсутствуют условия доступности, позволяющие инвалидам получать услуги наравне с другими",(IF('Рейтинговая таблица организаций'!AA615&lt;5,"Количество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6" s="49">
        <f>'Рейтинговая таблица организаций'!AA615</f>
        <v>0</v>
      </c>
      <c r="AF626" s="49">
        <f>IF('Рейтинговая таблица организаций'!AA615&lt;1,0,(IF('Рейтинговая таблица организаций'!AA615&lt;5,20,100)))</f>
        <v>0</v>
      </c>
      <c r="AG626" s="49" t="s">
        <v>269</v>
      </c>
      <c r="AH626" s="49">
        <f>'Рейтинговая таблица организаций'!AB615</f>
        <v>0</v>
      </c>
      <c r="AI626" s="49">
        <f>'Рейтинговая таблица организаций'!AC615</f>
        <v>0</v>
      </c>
      <c r="AJ626" s="49" t="s">
        <v>270</v>
      </c>
      <c r="AK626" s="49">
        <f>'Рейтинговая таблица организаций'!AH615</f>
        <v>0</v>
      </c>
      <c r="AL626" s="49">
        <f>'Рейтинговая таблица организаций'!AI615</f>
        <v>0</v>
      </c>
      <c r="AM626" s="49" t="s">
        <v>271</v>
      </c>
      <c r="AN626" s="49">
        <f>'Рейтинговая таблица организаций'!AJ615</f>
        <v>0</v>
      </c>
      <c r="AO626" s="49">
        <f>'Рейтинговая таблица организаций'!AK615</f>
        <v>0</v>
      </c>
      <c r="AP626" s="49" t="s">
        <v>272</v>
      </c>
      <c r="AQ626" s="49">
        <f>'Рейтинговая таблица организаций'!AL615</f>
        <v>0</v>
      </c>
      <c r="AR626" s="49">
        <f>'Рейтинговая таблица организаций'!AM615</f>
        <v>0</v>
      </c>
      <c r="AS626" s="49" t="s">
        <v>273</v>
      </c>
      <c r="AT626" s="49">
        <f>'Рейтинговая таблица организаций'!AR615</f>
        <v>0</v>
      </c>
      <c r="AU626" s="49">
        <f>'Рейтинговая таблица организаций'!AS615</f>
        <v>0</v>
      </c>
      <c r="AV626" s="49" t="s">
        <v>274</v>
      </c>
      <c r="AW626" s="49">
        <f>'Рейтинговая таблица организаций'!AT615</f>
        <v>0</v>
      </c>
      <c r="AX626" s="49">
        <f>'Рейтинговая таблица организаций'!AU615</f>
        <v>0</v>
      </c>
      <c r="AY626" s="49" t="s">
        <v>275</v>
      </c>
      <c r="AZ626" s="49">
        <f>'Рейтинговая таблица организаций'!AV615</f>
        <v>0</v>
      </c>
      <c r="BA626" s="49">
        <f>'Рейтинговая таблица организаций'!AW615</f>
        <v>0</v>
      </c>
    </row>
    <row r="627" spans="1:53" ht="15.75" x14ac:dyDescent="0.25">
      <c r="A627" s="110">
        <f>Лист1!A615</f>
        <v>0</v>
      </c>
      <c r="B627" s="46">
        <f>'для bus.gov.ru'!B616</f>
        <v>0</v>
      </c>
      <c r="C627" s="46">
        <f>'для bus.gov.ru'!C616</f>
        <v>0</v>
      </c>
      <c r="D627" s="46">
        <f>'для bus.gov.ru'!D616</f>
        <v>0</v>
      </c>
      <c r="E627" s="46">
        <f>'для bus.gov.ru'!E616</f>
        <v>0</v>
      </c>
      <c r="F627" s="47" t="s">
        <v>264</v>
      </c>
      <c r="G627" s="48">
        <f>'Рейтинговая таблица организаций'!D616</f>
        <v>0</v>
      </c>
      <c r="H627" s="48">
        <f>'Рейтинговая таблица организаций'!E616</f>
        <v>0</v>
      </c>
      <c r="I627" s="47" t="s">
        <v>265</v>
      </c>
      <c r="J627" s="48">
        <f>'Рейтинговая таблица организаций'!F616</f>
        <v>0</v>
      </c>
      <c r="K627" s="48">
        <f>'Рейтинговая таблица организаций'!G616</f>
        <v>0</v>
      </c>
      <c r="L627" s="49" t="str">
        <f>IF('Рейтинговая таблица организаций'!H616&lt;1,"Отсутствуют или не функционируют дистанционные способы взаимодействия",(IF('Рейтинговая таблица организаций'!H616&lt;4,"В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7" s="49">
        <f>'Рейтинговая таблица организаций'!H616</f>
        <v>0</v>
      </c>
      <c r="N627" s="49">
        <f>IF('Рейтинговая таблица организаций'!H616&lt;1,0,(IF('Рейтинговая таблица организаций'!H616&lt;4,30,100)))</f>
        <v>0</v>
      </c>
      <c r="O627" s="49" t="s">
        <v>266</v>
      </c>
      <c r="P627" s="49">
        <f>'Рейтинговая таблица организаций'!I616</f>
        <v>0</v>
      </c>
      <c r="Q627" s="49">
        <f>'Рейтинговая таблица организаций'!J616</f>
        <v>0</v>
      </c>
      <c r="R627" s="49" t="s">
        <v>267</v>
      </c>
      <c r="S627" s="49">
        <f>'Рейтинговая таблица организаций'!K616</f>
        <v>0</v>
      </c>
      <c r="T627" s="49">
        <f>'Рейтинговая таблица организаций'!L616</f>
        <v>0</v>
      </c>
      <c r="U627" s="49" t="str">
        <f>IF('Рейтинговая таблица организаций'!Q616&lt;1,"Отсутствуют комфортные условия",(IF('Рейтинговая таблица организаций'!Q616&lt;5,"Количество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7" s="49">
        <f>'Рейтинговая таблица организаций'!Q616</f>
        <v>0</v>
      </c>
      <c r="W627" s="49">
        <f>IF('Рейтинговая таблица организаций'!Q616&lt;1,0,(IF('Рейтинговая таблица организаций'!Q616&lt;4,20,100)))</f>
        <v>0</v>
      </c>
      <c r="X627" s="49" t="s">
        <v>268</v>
      </c>
      <c r="Y627" s="49">
        <f>'Рейтинговая таблица организаций'!T616</f>
        <v>0</v>
      </c>
      <c r="Z627" s="49">
        <f>'Рейтинговая таблица организаций'!U616</f>
        <v>0</v>
      </c>
      <c r="AA627" s="49" t="str">
        <f>IF('Рейтинговая таблица организаций'!Z616&lt;1,"Отсутствуют условия доступности для инвалидов",(IF('Рейтинговая таблица организаций'!Z616&lt;5,"Количество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7" s="63">
        <f>'Рейтинговая таблица организаций'!Z616</f>
        <v>0</v>
      </c>
      <c r="AC627" s="49">
        <f>IF('Рейтинговая таблица организаций'!Z616&lt;1,0,(IF('Рейтинговая таблица организаций'!Z616&lt;5,20,100)))</f>
        <v>0</v>
      </c>
      <c r="AD627" s="49" t="str">
        <f>IF('Рейтинговая таблица организаций'!AA616&lt;1,"Отсутствуют условия доступности, позволяющие инвалидам получать услуги наравне с другими",(IF('Рейтинговая таблица организаций'!AA616&lt;5,"Количество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7" s="49">
        <f>'Рейтинговая таблица организаций'!AA616</f>
        <v>0</v>
      </c>
      <c r="AF627" s="49">
        <f>IF('Рейтинговая таблица организаций'!AA616&lt;1,0,(IF('Рейтинговая таблица организаций'!AA616&lt;5,20,100)))</f>
        <v>0</v>
      </c>
      <c r="AG627" s="49" t="s">
        <v>269</v>
      </c>
      <c r="AH627" s="49">
        <f>'Рейтинговая таблица организаций'!AB616</f>
        <v>0</v>
      </c>
      <c r="AI627" s="49">
        <f>'Рейтинговая таблица организаций'!AC616</f>
        <v>0</v>
      </c>
      <c r="AJ627" s="49" t="s">
        <v>270</v>
      </c>
      <c r="AK627" s="49">
        <f>'Рейтинговая таблица организаций'!AH616</f>
        <v>0</v>
      </c>
      <c r="AL627" s="49">
        <f>'Рейтинговая таблица организаций'!AI616</f>
        <v>0</v>
      </c>
      <c r="AM627" s="49" t="s">
        <v>271</v>
      </c>
      <c r="AN627" s="49">
        <f>'Рейтинговая таблица организаций'!AJ616</f>
        <v>0</v>
      </c>
      <c r="AO627" s="49">
        <f>'Рейтинговая таблица организаций'!AK616</f>
        <v>0</v>
      </c>
      <c r="AP627" s="49" t="s">
        <v>272</v>
      </c>
      <c r="AQ627" s="49">
        <f>'Рейтинговая таблица организаций'!AL616</f>
        <v>0</v>
      </c>
      <c r="AR627" s="49">
        <f>'Рейтинговая таблица организаций'!AM616</f>
        <v>0</v>
      </c>
      <c r="AS627" s="49" t="s">
        <v>273</v>
      </c>
      <c r="AT627" s="49">
        <f>'Рейтинговая таблица организаций'!AR616</f>
        <v>0</v>
      </c>
      <c r="AU627" s="49">
        <f>'Рейтинговая таблица организаций'!AS616</f>
        <v>0</v>
      </c>
      <c r="AV627" s="49" t="s">
        <v>274</v>
      </c>
      <c r="AW627" s="49">
        <f>'Рейтинговая таблица организаций'!AT616</f>
        <v>0</v>
      </c>
      <c r="AX627" s="49">
        <f>'Рейтинговая таблица организаций'!AU616</f>
        <v>0</v>
      </c>
      <c r="AY627" s="49" t="s">
        <v>275</v>
      </c>
      <c r="AZ627" s="49">
        <f>'Рейтинговая таблица организаций'!AV616</f>
        <v>0</v>
      </c>
      <c r="BA627" s="49">
        <f>'Рейтинговая таблица организаций'!AW616</f>
        <v>0</v>
      </c>
    </row>
    <row r="628" spans="1:53" ht="15.75" x14ac:dyDescent="0.25">
      <c r="A628" s="110">
        <f>Лист1!A616</f>
        <v>0</v>
      </c>
      <c r="B628" s="46">
        <f>'для bus.gov.ru'!B617</f>
        <v>0</v>
      </c>
      <c r="C628" s="46">
        <f>'для bus.gov.ru'!C617</f>
        <v>0</v>
      </c>
      <c r="D628" s="46">
        <f>'для bus.gov.ru'!D617</f>
        <v>0</v>
      </c>
      <c r="E628" s="46">
        <f>'для bus.gov.ru'!E617</f>
        <v>0</v>
      </c>
      <c r="F628" s="47" t="s">
        <v>264</v>
      </c>
      <c r="G628" s="48">
        <f>'Рейтинговая таблица организаций'!D617</f>
        <v>0</v>
      </c>
      <c r="H628" s="48">
        <f>'Рейтинговая таблица организаций'!E617</f>
        <v>0</v>
      </c>
      <c r="I628" s="47" t="s">
        <v>265</v>
      </c>
      <c r="J628" s="48">
        <f>'Рейтинговая таблица организаций'!F617</f>
        <v>0</v>
      </c>
      <c r="K628" s="48">
        <f>'Рейтинговая таблица организаций'!G617</f>
        <v>0</v>
      </c>
      <c r="L628" s="49" t="str">
        <f>IF('Рейтинговая таблица организаций'!H617&lt;1,"Отсутствуют или не функционируют дистанционные способы взаимодействия",(IF('Рейтинговая таблица организаций'!H617&lt;4,"В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8" s="49">
        <f>'Рейтинговая таблица организаций'!H617</f>
        <v>0</v>
      </c>
      <c r="N628" s="49">
        <f>IF('Рейтинговая таблица организаций'!H617&lt;1,0,(IF('Рейтинговая таблица организаций'!H617&lt;4,30,100)))</f>
        <v>0</v>
      </c>
      <c r="O628" s="49" t="s">
        <v>266</v>
      </c>
      <c r="P628" s="49">
        <f>'Рейтинговая таблица организаций'!I617</f>
        <v>0</v>
      </c>
      <c r="Q628" s="49">
        <f>'Рейтинговая таблица организаций'!J617</f>
        <v>0</v>
      </c>
      <c r="R628" s="49" t="s">
        <v>267</v>
      </c>
      <c r="S628" s="49">
        <f>'Рейтинговая таблица организаций'!K617</f>
        <v>0</v>
      </c>
      <c r="T628" s="49">
        <f>'Рейтинговая таблица организаций'!L617</f>
        <v>0</v>
      </c>
      <c r="U628" s="49" t="str">
        <f>IF('Рейтинговая таблица организаций'!Q617&lt;1,"Отсутствуют комфортные условия",(IF('Рейтинговая таблица организаций'!Q617&lt;5,"Количество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8" s="49">
        <f>'Рейтинговая таблица организаций'!Q617</f>
        <v>0</v>
      </c>
      <c r="W628" s="49">
        <f>IF('Рейтинговая таблица организаций'!Q617&lt;1,0,(IF('Рейтинговая таблица организаций'!Q617&lt;4,20,100)))</f>
        <v>0</v>
      </c>
      <c r="X628" s="49" t="s">
        <v>268</v>
      </c>
      <c r="Y628" s="49">
        <f>'Рейтинговая таблица организаций'!T617</f>
        <v>0</v>
      </c>
      <c r="Z628" s="49">
        <f>'Рейтинговая таблица организаций'!U617</f>
        <v>0</v>
      </c>
      <c r="AA628" s="49" t="str">
        <f>IF('Рейтинговая таблица организаций'!Z617&lt;1,"Отсутствуют условия доступности для инвалидов",(IF('Рейтинговая таблица организаций'!Z617&lt;5,"Количество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8" s="63">
        <f>'Рейтинговая таблица организаций'!Z617</f>
        <v>0</v>
      </c>
      <c r="AC628" s="49">
        <f>IF('Рейтинговая таблица организаций'!Z617&lt;1,0,(IF('Рейтинговая таблица организаций'!Z617&lt;5,20,100)))</f>
        <v>0</v>
      </c>
      <c r="AD628" s="49" t="str">
        <f>IF('Рейтинговая таблица организаций'!AA617&lt;1,"Отсутствуют условия доступности, позволяющие инвалидам получать услуги наравне с другими",(IF('Рейтинговая таблица организаций'!AA617&lt;5,"Количество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8" s="49">
        <f>'Рейтинговая таблица организаций'!AA617</f>
        <v>0</v>
      </c>
      <c r="AF628" s="49">
        <f>IF('Рейтинговая таблица организаций'!AA617&lt;1,0,(IF('Рейтинговая таблица организаций'!AA617&lt;5,20,100)))</f>
        <v>0</v>
      </c>
      <c r="AG628" s="49" t="s">
        <v>269</v>
      </c>
      <c r="AH628" s="49">
        <f>'Рейтинговая таблица организаций'!AB617</f>
        <v>0</v>
      </c>
      <c r="AI628" s="49">
        <f>'Рейтинговая таблица организаций'!AC617</f>
        <v>0</v>
      </c>
      <c r="AJ628" s="49" t="s">
        <v>270</v>
      </c>
      <c r="AK628" s="49">
        <f>'Рейтинговая таблица организаций'!AH617</f>
        <v>0</v>
      </c>
      <c r="AL628" s="49">
        <f>'Рейтинговая таблица организаций'!AI617</f>
        <v>0</v>
      </c>
      <c r="AM628" s="49" t="s">
        <v>271</v>
      </c>
      <c r="AN628" s="49">
        <f>'Рейтинговая таблица организаций'!AJ617</f>
        <v>0</v>
      </c>
      <c r="AO628" s="49">
        <f>'Рейтинговая таблица организаций'!AK617</f>
        <v>0</v>
      </c>
      <c r="AP628" s="49" t="s">
        <v>272</v>
      </c>
      <c r="AQ628" s="49">
        <f>'Рейтинговая таблица организаций'!AL617</f>
        <v>0</v>
      </c>
      <c r="AR628" s="49">
        <f>'Рейтинговая таблица организаций'!AM617</f>
        <v>0</v>
      </c>
      <c r="AS628" s="49" t="s">
        <v>273</v>
      </c>
      <c r="AT628" s="49">
        <f>'Рейтинговая таблица организаций'!AR617</f>
        <v>0</v>
      </c>
      <c r="AU628" s="49">
        <f>'Рейтинговая таблица организаций'!AS617</f>
        <v>0</v>
      </c>
      <c r="AV628" s="49" t="s">
        <v>274</v>
      </c>
      <c r="AW628" s="49">
        <f>'Рейтинговая таблица организаций'!AT617</f>
        <v>0</v>
      </c>
      <c r="AX628" s="49">
        <f>'Рейтинговая таблица организаций'!AU617</f>
        <v>0</v>
      </c>
      <c r="AY628" s="49" t="s">
        <v>275</v>
      </c>
      <c r="AZ628" s="49">
        <f>'Рейтинговая таблица организаций'!AV617</f>
        <v>0</v>
      </c>
      <c r="BA628" s="49">
        <f>'Рейтинговая таблица организаций'!AW617</f>
        <v>0</v>
      </c>
    </row>
    <row r="629" spans="1:53" ht="15.75" x14ac:dyDescent="0.25">
      <c r="A629" s="110">
        <f>Лист1!A617</f>
        <v>0</v>
      </c>
      <c r="B629" s="46">
        <f>'для bus.gov.ru'!B618</f>
        <v>0</v>
      </c>
      <c r="C629" s="46">
        <f>'для bus.gov.ru'!C618</f>
        <v>0</v>
      </c>
      <c r="D629" s="46">
        <f>'для bus.gov.ru'!D618</f>
        <v>0</v>
      </c>
      <c r="E629" s="46">
        <f>'для bus.gov.ru'!E618</f>
        <v>0</v>
      </c>
      <c r="F629" s="47" t="s">
        <v>264</v>
      </c>
      <c r="G629" s="48">
        <f>'Рейтинговая таблица организаций'!D618</f>
        <v>0</v>
      </c>
      <c r="H629" s="48">
        <f>'Рейтинговая таблица организаций'!E618</f>
        <v>0</v>
      </c>
      <c r="I629" s="47" t="s">
        <v>265</v>
      </c>
      <c r="J629" s="48">
        <f>'Рейтинговая таблица организаций'!F618</f>
        <v>0</v>
      </c>
      <c r="K629" s="48">
        <f>'Рейтинговая таблица организаций'!G618</f>
        <v>0</v>
      </c>
      <c r="L629" s="49" t="str">
        <f>IF('Рейтинговая таблица организаций'!H618&lt;1,"Отсутствуют или не функционируют дистанционные способы взаимодействия",(IF('Рейтинговая таблица организаций'!H618&lt;4,"В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29" s="49">
        <f>'Рейтинговая таблица организаций'!H618</f>
        <v>0</v>
      </c>
      <c r="N629" s="49">
        <f>IF('Рейтинговая таблица организаций'!H618&lt;1,0,(IF('Рейтинговая таблица организаций'!H618&lt;4,30,100)))</f>
        <v>0</v>
      </c>
      <c r="O629" s="49" t="s">
        <v>266</v>
      </c>
      <c r="P629" s="49">
        <f>'Рейтинговая таблица организаций'!I618</f>
        <v>0</v>
      </c>
      <c r="Q629" s="49">
        <f>'Рейтинговая таблица организаций'!J618</f>
        <v>0</v>
      </c>
      <c r="R629" s="49" t="s">
        <v>267</v>
      </c>
      <c r="S629" s="49">
        <f>'Рейтинговая таблица организаций'!K618</f>
        <v>0</v>
      </c>
      <c r="T629" s="49">
        <f>'Рейтинговая таблица организаций'!L618</f>
        <v>0</v>
      </c>
      <c r="U629" s="49" t="str">
        <f>IF('Рейтинговая таблица организаций'!Q618&lt;1,"Отсутствуют комфортные условия",(IF('Рейтинговая таблица организаций'!Q618&lt;5,"Количество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29" s="49">
        <f>'Рейтинговая таблица организаций'!Q618</f>
        <v>0</v>
      </c>
      <c r="W629" s="49">
        <f>IF('Рейтинговая таблица организаций'!Q618&lt;1,0,(IF('Рейтинговая таблица организаций'!Q618&lt;4,20,100)))</f>
        <v>0</v>
      </c>
      <c r="X629" s="49" t="s">
        <v>268</v>
      </c>
      <c r="Y629" s="49">
        <f>'Рейтинговая таблица организаций'!T618</f>
        <v>0</v>
      </c>
      <c r="Z629" s="49">
        <f>'Рейтинговая таблица организаций'!U618</f>
        <v>0</v>
      </c>
      <c r="AA629" s="49" t="str">
        <f>IF('Рейтинговая таблица организаций'!Z618&lt;1,"Отсутствуют условия доступности для инвалидов",(IF('Рейтинговая таблица организаций'!Z618&lt;5,"Количество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29" s="63">
        <f>'Рейтинговая таблица организаций'!Z618</f>
        <v>0</v>
      </c>
      <c r="AC629" s="49">
        <f>IF('Рейтинговая таблица организаций'!Z618&lt;1,0,(IF('Рейтинговая таблица организаций'!Z618&lt;5,20,100)))</f>
        <v>0</v>
      </c>
      <c r="AD629" s="49" t="str">
        <f>IF('Рейтинговая таблица организаций'!AA618&lt;1,"Отсутствуют условия доступности, позволяющие инвалидам получать услуги наравне с другими",(IF('Рейтинговая таблица организаций'!AA618&lt;5,"Количество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29" s="49">
        <f>'Рейтинговая таблица организаций'!AA618</f>
        <v>0</v>
      </c>
      <c r="AF629" s="49">
        <f>IF('Рейтинговая таблица организаций'!AA618&lt;1,0,(IF('Рейтинговая таблица организаций'!AA618&lt;5,20,100)))</f>
        <v>0</v>
      </c>
      <c r="AG629" s="49" t="s">
        <v>269</v>
      </c>
      <c r="AH629" s="49">
        <f>'Рейтинговая таблица организаций'!AB618</f>
        <v>0</v>
      </c>
      <c r="AI629" s="49">
        <f>'Рейтинговая таблица организаций'!AC618</f>
        <v>0</v>
      </c>
      <c r="AJ629" s="49" t="s">
        <v>270</v>
      </c>
      <c r="AK629" s="49">
        <f>'Рейтинговая таблица организаций'!AH618</f>
        <v>0</v>
      </c>
      <c r="AL629" s="49">
        <f>'Рейтинговая таблица организаций'!AI618</f>
        <v>0</v>
      </c>
      <c r="AM629" s="49" t="s">
        <v>271</v>
      </c>
      <c r="AN629" s="49">
        <f>'Рейтинговая таблица организаций'!AJ618</f>
        <v>0</v>
      </c>
      <c r="AO629" s="49">
        <f>'Рейтинговая таблица организаций'!AK618</f>
        <v>0</v>
      </c>
      <c r="AP629" s="49" t="s">
        <v>272</v>
      </c>
      <c r="AQ629" s="49">
        <f>'Рейтинговая таблица организаций'!AL618</f>
        <v>0</v>
      </c>
      <c r="AR629" s="49">
        <f>'Рейтинговая таблица организаций'!AM618</f>
        <v>0</v>
      </c>
      <c r="AS629" s="49" t="s">
        <v>273</v>
      </c>
      <c r="AT629" s="49">
        <f>'Рейтинговая таблица организаций'!AR618</f>
        <v>0</v>
      </c>
      <c r="AU629" s="49">
        <f>'Рейтинговая таблица организаций'!AS618</f>
        <v>0</v>
      </c>
      <c r="AV629" s="49" t="s">
        <v>274</v>
      </c>
      <c r="AW629" s="49">
        <f>'Рейтинговая таблица организаций'!AT618</f>
        <v>0</v>
      </c>
      <c r="AX629" s="49">
        <f>'Рейтинговая таблица организаций'!AU618</f>
        <v>0</v>
      </c>
      <c r="AY629" s="49" t="s">
        <v>275</v>
      </c>
      <c r="AZ629" s="49">
        <f>'Рейтинговая таблица организаций'!AV618</f>
        <v>0</v>
      </c>
      <c r="BA629" s="49">
        <f>'Рейтинговая таблица организаций'!AW618</f>
        <v>0</v>
      </c>
    </row>
    <row r="630" spans="1:53" ht="15.75" x14ac:dyDescent="0.25">
      <c r="A630" s="110">
        <f>Лист1!A618</f>
        <v>0</v>
      </c>
      <c r="B630" s="46">
        <f>'для bus.gov.ru'!B619</f>
        <v>0</v>
      </c>
      <c r="C630" s="46">
        <f>'для bus.gov.ru'!C619</f>
        <v>0</v>
      </c>
      <c r="D630" s="46">
        <f>'для bus.gov.ru'!D619</f>
        <v>0</v>
      </c>
      <c r="E630" s="46">
        <f>'для bus.gov.ru'!E619</f>
        <v>0</v>
      </c>
      <c r="F630" s="47" t="s">
        <v>264</v>
      </c>
      <c r="G630" s="48">
        <f>'Рейтинговая таблица организаций'!D619</f>
        <v>0</v>
      </c>
      <c r="H630" s="48">
        <f>'Рейтинговая таблица организаций'!E619</f>
        <v>0</v>
      </c>
      <c r="I630" s="47" t="s">
        <v>265</v>
      </c>
      <c r="J630" s="48">
        <f>'Рейтинговая таблица организаций'!F619</f>
        <v>0</v>
      </c>
      <c r="K630" s="48">
        <f>'Рейтинговая таблица организаций'!G619</f>
        <v>0</v>
      </c>
      <c r="L630" s="49" t="str">
        <f>IF('Рейтинговая таблица организаций'!H619&lt;1,"Отсутствуют или не функционируют дистанционные способы взаимодействия",(IF('Рейтинговая таблица организаций'!H619&lt;4,"В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0" s="49">
        <f>'Рейтинговая таблица организаций'!H619</f>
        <v>0</v>
      </c>
      <c r="N630" s="49">
        <f>IF('Рейтинговая таблица организаций'!H619&lt;1,0,(IF('Рейтинговая таблица организаций'!H619&lt;4,30,100)))</f>
        <v>0</v>
      </c>
      <c r="O630" s="49" t="s">
        <v>266</v>
      </c>
      <c r="P630" s="49">
        <f>'Рейтинговая таблица организаций'!I619</f>
        <v>0</v>
      </c>
      <c r="Q630" s="49">
        <f>'Рейтинговая таблица организаций'!J619</f>
        <v>0</v>
      </c>
      <c r="R630" s="49" t="s">
        <v>267</v>
      </c>
      <c r="S630" s="49">
        <f>'Рейтинговая таблица организаций'!K619</f>
        <v>0</v>
      </c>
      <c r="T630" s="49">
        <f>'Рейтинговая таблица организаций'!L619</f>
        <v>0</v>
      </c>
      <c r="U630" s="49" t="str">
        <f>IF('Рейтинговая таблица организаций'!Q619&lt;1,"Отсутствуют комфортные условия",(IF('Рейтинговая таблица организаций'!Q619&lt;5,"Количество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0" s="49">
        <f>'Рейтинговая таблица организаций'!Q619</f>
        <v>0</v>
      </c>
      <c r="W630" s="49">
        <f>IF('Рейтинговая таблица организаций'!Q619&lt;1,0,(IF('Рейтинговая таблица организаций'!Q619&lt;4,20,100)))</f>
        <v>0</v>
      </c>
      <c r="X630" s="49" t="s">
        <v>268</v>
      </c>
      <c r="Y630" s="49">
        <f>'Рейтинговая таблица организаций'!T619</f>
        <v>0</v>
      </c>
      <c r="Z630" s="49">
        <f>'Рейтинговая таблица организаций'!U619</f>
        <v>0</v>
      </c>
      <c r="AA630" s="49" t="str">
        <f>IF('Рейтинговая таблица организаций'!Z619&lt;1,"Отсутствуют условия доступности для инвалидов",(IF('Рейтинговая таблица организаций'!Z619&lt;5,"Количество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0" s="63">
        <f>'Рейтинговая таблица организаций'!Z619</f>
        <v>0</v>
      </c>
      <c r="AC630" s="49">
        <f>IF('Рейтинговая таблица организаций'!Z619&lt;1,0,(IF('Рейтинговая таблица организаций'!Z619&lt;5,20,100)))</f>
        <v>0</v>
      </c>
      <c r="AD630" s="49" t="str">
        <f>IF('Рейтинговая таблица организаций'!AA619&lt;1,"Отсутствуют условия доступности, позволяющие инвалидам получать услуги наравне с другими",(IF('Рейтинговая таблица организаций'!AA619&lt;5,"Количество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0" s="49">
        <f>'Рейтинговая таблица организаций'!AA619</f>
        <v>0</v>
      </c>
      <c r="AF630" s="49">
        <f>IF('Рейтинговая таблица организаций'!AA619&lt;1,0,(IF('Рейтинговая таблица организаций'!AA619&lt;5,20,100)))</f>
        <v>0</v>
      </c>
      <c r="AG630" s="49" t="s">
        <v>269</v>
      </c>
      <c r="AH630" s="49">
        <f>'Рейтинговая таблица организаций'!AB619</f>
        <v>0</v>
      </c>
      <c r="AI630" s="49">
        <f>'Рейтинговая таблица организаций'!AC619</f>
        <v>0</v>
      </c>
      <c r="AJ630" s="49" t="s">
        <v>270</v>
      </c>
      <c r="AK630" s="49">
        <f>'Рейтинговая таблица организаций'!AH619</f>
        <v>0</v>
      </c>
      <c r="AL630" s="49">
        <f>'Рейтинговая таблица организаций'!AI619</f>
        <v>0</v>
      </c>
      <c r="AM630" s="49" t="s">
        <v>271</v>
      </c>
      <c r="AN630" s="49">
        <f>'Рейтинговая таблица организаций'!AJ619</f>
        <v>0</v>
      </c>
      <c r="AO630" s="49">
        <f>'Рейтинговая таблица организаций'!AK619</f>
        <v>0</v>
      </c>
      <c r="AP630" s="49" t="s">
        <v>272</v>
      </c>
      <c r="AQ630" s="49">
        <f>'Рейтинговая таблица организаций'!AL619</f>
        <v>0</v>
      </c>
      <c r="AR630" s="49">
        <f>'Рейтинговая таблица организаций'!AM619</f>
        <v>0</v>
      </c>
      <c r="AS630" s="49" t="s">
        <v>273</v>
      </c>
      <c r="AT630" s="49">
        <f>'Рейтинговая таблица организаций'!AR619</f>
        <v>0</v>
      </c>
      <c r="AU630" s="49">
        <f>'Рейтинговая таблица организаций'!AS619</f>
        <v>0</v>
      </c>
      <c r="AV630" s="49" t="s">
        <v>274</v>
      </c>
      <c r="AW630" s="49">
        <f>'Рейтинговая таблица организаций'!AT619</f>
        <v>0</v>
      </c>
      <c r="AX630" s="49">
        <f>'Рейтинговая таблица организаций'!AU619</f>
        <v>0</v>
      </c>
      <c r="AY630" s="49" t="s">
        <v>275</v>
      </c>
      <c r="AZ630" s="49">
        <f>'Рейтинговая таблица организаций'!AV619</f>
        <v>0</v>
      </c>
      <c r="BA630" s="49">
        <f>'Рейтинговая таблица организаций'!AW619</f>
        <v>0</v>
      </c>
    </row>
    <row r="631" spans="1:53" ht="15.75" x14ac:dyDescent="0.25">
      <c r="A631" s="110">
        <f>Лист1!A619</f>
        <v>0</v>
      </c>
      <c r="B631" s="46">
        <f>'для bus.gov.ru'!B620</f>
        <v>0</v>
      </c>
      <c r="C631" s="46">
        <f>'для bus.gov.ru'!C620</f>
        <v>0</v>
      </c>
      <c r="D631" s="46">
        <f>'для bus.gov.ru'!D620</f>
        <v>0</v>
      </c>
      <c r="E631" s="46">
        <f>'для bus.gov.ru'!E620</f>
        <v>0</v>
      </c>
      <c r="F631" s="47" t="s">
        <v>264</v>
      </c>
      <c r="G631" s="48">
        <f>'Рейтинговая таблица организаций'!D620</f>
        <v>0</v>
      </c>
      <c r="H631" s="48">
        <f>'Рейтинговая таблица организаций'!E620</f>
        <v>0</v>
      </c>
      <c r="I631" s="47" t="s">
        <v>265</v>
      </c>
      <c r="J631" s="48">
        <f>'Рейтинговая таблица организаций'!F620</f>
        <v>0</v>
      </c>
      <c r="K631" s="48">
        <f>'Рейтинговая таблица организаций'!G620</f>
        <v>0</v>
      </c>
      <c r="L631" s="49" t="str">
        <f>IF('Рейтинговая таблица организаций'!H620&lt;1,"Отсутствуют или не функционируют дистанционные способы взаимодействия",(IF('Рейтинговая таблица организаций'!H620&lt;4,"В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1" s="49">
        <f>'Рейтинговая таблица организаций'!H620</f>
        <v>0</v>
      </c>
      <c r="N631" s="49">
        <f>IF('Рейтинговая таблица организаций'!H620&lt;1,0,(IF('Рейтинговая таблица организаций'!H620&lt;4,30,100)))</f>
        <v>0</v>
      </c>
      <c r="O631" s="49" t="s">
        <v>266</v>
      </c>
      <c r="P631" s="49">
        <f>'Рейтинговая таблица организаций'!I620</f>
        <v>0</v>
      </c>
      <c r="Q631" s="49">
        <f>'Рейтинговая таблица организаций'!J620</f>
        <v>0</v>
      </c>
      <c r="R631" s="49" t="s">
        <v>267</v>
      </c>
      <c r="S631" s="49">
        <f>'Рейтинговая таблица организаций'!K620</f>
        <v>0</v>
      </c>
      <c r="T631" s="49">
        <f>'Рейтинговая таблица организаций'!L620</f>
        <v>0</v>
      </c>
      <c r="U631" s="49" t="str">
        <f>IF('Рейтинговая таблица организаций'!Q620&lt;1,"Отсутствуют комфортные условия",(IF('Рейтинговая таблица организаций'!Q620&lt;5,"Количество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1" s="49">
        <f>'Рейтинговая таблица организаций'!Q620</f>
        <v>0</v>
      </c>
      <c r="W631" s="49">
        <f>IF('Рейтинговая таблица организаций'!Q620&lt;1,0,(IF('Рейтинговая таблица организаций'!Q620&lt;4,20,100)))</f>
        <v>0</v>
      </c>
      <c r="X631" s="49" t="s">
        <v>268</v>
      </c>
      <c r="Y631" s="49">
        <f>'Рейтинговая таблица организаций'!T620</f>
        <v>0</v>
      </c>
      <c r="Z631" s="49">
        <f>'Рейтинговая таблица организаций'!U620</f>
        <v>0</v>
      </c>
      <c r="AA631" s="49" t="str">
        <f>IF('Рейтинговая таблица организаций'!Z620&lt;1,"Отсутствуют условия доступности для инвалидов",(IF('Рейтинговая таблица организаций'!Z620&lt;5,"Количество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1" s="63">
        <f>'Рейтинговая таблица организаций'!Z620</f>
        <v>0</v>
      </c>
      <c r="AC631" s="49">
        <f>IF('Рейтинговая таблица организаций'!Z620&lt;1,0,(IF('Рейтинговая таблица организаций'!Z620&lt;5,20,100)))</f>
        <v>0</v>
      </c>
      <c r="AD631" s="49" t="str">
        <f>IF('Рейтинговая таблица организаций'!AA620&lt;1,"Отсутствуют условия доступности, позволяющие инвалидам получать услуги наравне с другими",(IF('Рейтинговая таблица организаций'!AA620&lt;5,"Количество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1" s="49">
        <f>'Рейтинговая таблица организаций'!AA620</f>
        <v>0</v>
      </c>
      <c r="AF631" s="49">
        <f>IF('Рейтинговая таблица организаций'!AA620&lt;1,0,(IF('Рейтинговая таблица организаций'!AA620&lt;5,20,100)))</f>
        <v>0</v>
      </c>
      <c r="AG631" s="49" t="s">
        <v>269</v>
      </c>
      <c r="AH631" s="49">
        <f>'Рейтинговая таблица организаций'!AB620</f>
        <v>0</v>
      </c>
      <c r="AI631" s="49">
        <f>'Рейтинговая таблица организаций'!AC620</f>
        <v>0</v>
      </c>
      <c r="AJ631" s="49" t="s">
        <v>270</v>
      </c>
      <c r="AK631" s="49">
        <f>'Рейтинговая таблица организаций'!AH620</f>
        <v>0</v>
      </c>
      <c r="AL631" s="49">
        <f>'Рейтинговая таблица организаций'!AI620</f>
        <v>0</v>
      </c>
      <c r="AM631" s="49" t="s">
        <v>271</v>
      </c>
      <c r="AN631" s="49">
        <f>'Рейтинговая таблица организаций'!AJ620</f>
        <v>0</v>
      </c>
      <c r="AO631" s="49">
        <f>'Рейтинговая таблица организаций'!AK620</f>
        <v>0</v>
      </c>
      <c r="AP631" s="49" t="s">
        <v>272</v>
      </c>
      <c r="AQ631" s="49">
        <f>'Рейтинговая таблица организаций'!AL620</f>
        <v>0</v>
      </c>
      <c r="AR631" s="49">
        <f>'Рейтинговая таблица организаций'!AM620</f>
        <v>0</v>
      </c>
      <c r="AS631" s="49" t="s">
        <v>273</v>
      </c>
      <c r="AT631" s="49">
        <f>'Рейтинговая таблица организаций'!AR620</f>
        <v>0</v>
      </c>
      <c r="AU631" s="49">
        <f>'Рейтинговая таблица организаций'!AS620</f>
        <v>0</v>
      </c>
      <c r="AV631" s="49" t="s">
        <v>274</v>
      </c>
      <c r="AW631" s="49">
        <f>'Рейтинговая таблица организаций'!AT620</f>
        <v>0</v>
      </c>
      <c r="AX631" s="49">
        <f>'Рейтинговая таблица организаций'!AU620</f>
        <v>0</v>
      </c>
      <c r="AY631" s="49" t="s">
        <v>275</v>
      </c>
      <c r="AZ631" s="49">
        <f>'Рейтинговая таблица организаций'!AV620</f>
        <v>0</v>
      </c>
      <c r="BA631" s="49">
        <f>'Рейтинговая таблица организаций'!AW620</f>
        <v>0</v>
      </c>
    </row>
    <row r="632" spans="1:53" ht="15.75" x14ac:dyDescent="0.25">
      <c r="A632" s="110">
        <f>Лист1!A620</f>
        <v>0</v>
      </c>
      <c r="B632" s="46">
        <f>'для bus.gov.ru'!B621</f>
        <v>0</v>
      </c>
      <c r="C632" s="46">
        <f>'для bus.gov.ru'!C621</f>
        <v>0</v>
      </c>
      <c r="D632" s="46">
        <f>'для bus.gov.ru'!D621</f>
        <v>0</v>
      </c>
      <c r="E632" s="46">
        <f>'для bus.gov.ru'!E621</f>
        <v>0</v>
      </c>
      <c r="F632" s="47" t="s">
        <v>264</v>
      </c>
      <c r="G632" s="48">
        <f>'Рейтинговая таблица организаций'!D621</f>
        <v>0</v>
      </c>
      <c r="H632" s="48">
        <f>'Рейтинговая таблица организаций'!E621</f>
        <v>0</v>
      </c>
      <c r="I632" s="47" t="s">
        <v>265</v>
      </c>
      <c r="J632" s="48">
        <f>'Рейтинговая таблица организаций'!F621</f>
        <v>0</v>
      </c>
      <c r="K632" s="48">
        <f>'Рейтинговая таблица организаций'!G621</f>
        <v>0</v>
      </c>
      <c r="L632" s="49" t="str">
        <f>IF('Рейтинговая таблица организаций'!H621&lt;1,"Отсутствуют или не функционируют дистанционные способы взаимодействия",(IF('Рейтинговая таблица организаций'!H621&lt;4,"В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2" s="49">
        <f>'Рейтинговая таблица организаций'!H621</f>
        <v>0</v>
      </c>
      <c r="N632" s="49">
        <f>IF('Рейтинговая таблица организаций'!H621&lt;1,0,(IF('Рейтинговая таблица организаций'!H621&lt;4,30,100)))</f>
        <v>0</v>
      </c>
      <c r="O632" s="49" t="s">
        <v>266</v>
      </c>
      <c r="P632" s="49">
        <f>'Рейтинговая таблица организаций'!I621</f>
        <v>0</v>
      </c>
      <c r="Q632" s="49">
        <f>'Рейтинговая таблица организаций'!J621</f>
        <v>0</v>
      </c>
      <c r="R632" s="49" t="s">
        <v>267</v>
      </c>
      <c r="S632" s="49">
        <f>'Рейтинговая таблица организаций'!K621</f>
        <v>0</v>
      </c>
      <c r="T632" s="49">
        <f>'Рейтинговая таблица организаций'!L621</f>
        <v>0</v>
      </c>
      <c r="U632" s="49" t="str">
        <f>IF('Рейтинговая таблица организаций'!Q621&lt;1,"Отсутствуют комфортные условия",(IF('Рейтинговая таблица организаций'!Q621&lt;5,"Количество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2" s="49">
        <f>'Рейтинговая таблица организаций'!Q621</f>
        <v>0</v>
      </c>
      <c r="W632" s="49">
        <f>IF('Рейтинговая таблица организаций'!Q621&lt;1,0,(IF('Рейтинговая таблица организаций'!Q621&lt;4,20,100)))</f>
        <v>0</v>
      </c>
      <c r="X632" s="49" t="s">
        <v>268</v>
      </c>
      <c r="Y632" s="49">
        <f>'Рейтинговая таблица организаций'!T621</f>
        <v>0</v>
      </c>
      <c r="Z632" s="49">
        <f>'Рейтинговая таблица организаций'!U621</f>
        <v>0</v>
      </c>
      <c r="AA632" s="49" t="str">
        <f>IF('Рейтинговая таблица организаций'!Z621&lt;1,"Отсутствуют условия доступности для инвалидов",(IF('Рейтинговая таблица организаций'!Z621&lt;5,"Количество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2" s="63">
        <f>'Рейтинговая таблица организаций'!Z621</f>
        <v>0</v>
      </c>
      <c r="AC632" s="49">
        <f>IF('Рейтинговая таблица организаций'!Z621&lt;1,0,(IF('Рейтинговая таблица организаций'!Z621&lt;5,20,100)))</f>
        <v>0</v>
      </c>
      <c r="AD632" s="49" t="str">
        <f>IF('Рейтинговая таблица организаций'!AA621&lt;1,"Отсутствуют условия доступности, позволяющие инвалидам получать услуги наравне с другими",(IF('Рейтинговая таблица организаций'!AA621&lt;5,"Количество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2" s="49">
        <f>'Рейтинговая таблица организаций'!AA621</f>
        <v>0</v>
      </c>
      <c r="AF632" s="49">
        <f>IF('Рейтинговая таблица организаций'!AA621&lt;1,0,(IF('Рейтинговая таблица организаций'!AA621&lt;5,20,100)))</f>
        <v>0</v>
      </c>
      <c r="AG632" s="49" t="s">
        <v>269</v>
      </c>
      <c r="AH632" s="49">
        <f>'Рейтинговая таблица организаций'!AB621</f>
        <v>0</v>
      </c>
      <c r="AI632" s="49">
        <f>'Рейтинговая таблица организаций'!AC621</f>
        <v>0</v>
      </c>
      <c r="AJ632" s="49" t="s">
        <v>270</v>
      </c>
      <c r="AK632" s="49">
        <f>'Рейтинговая таблица организаций'!AH621</f>
        <v>0</v>
      </c>
      <c r="AL632" s="49">
        <f>'Рейтинговая таблица организаций'!AI621</f>
        <v>0</v>
      </c>
      <c r="AM632" s="49" t="s">
        <v>271</v>
      </c>
      <c r="AN632" s="49">
        <f>'Рейтинговая таблица организаций'!AJ621</f>
        <v>0</v>
      </c>
      <c r="AO632" s="49">
        <f>'Рейтинговая таблица организаций'!AK621</f>
        <v>0</v>
      </c>
      <c r="AP632" s="49" t="s">
        <v>272</v>
      </c>
      <c r="AQ632" s="49">
        <f>'Рейтинговая таблица организаций'!AL621</f>
        <v>0</v>
      </c>
      <c r="AR632" s="49">
        <f>'Рейтинговая таблица организаций'!AM621</f>
        <v>0</v>
      </c>
      <c r="AS632" s="49" t="s">
        <v>273</v>
      </c>
      <c r="AT632" s="49">
        <f>'Рейтинговая таблица организаций'!AR621</f>
        <v>0</v>
      </c>
      <c r="AU632" s="49">
        <f>'Рейтинговая таблица организаций'!AS621</f>
        <v>0</v>
      </c>
      <c r="AV632" s="49" t="s">
        <v>274</v>
      </c>
      <c r="AW632" s="49">
        <f>'Рейтинговая таблица организаций'!AT621</f>
        <v>0</v>
      </c>
      <c r="AX632" s="49">
        <f>'Рейтинговая таблица организаций'!AU621</f>
        <v>0</v>
      </c>
      <c r="AY632" s="49" t="s">
        <v>275</v>
      </c>
      <c r="AZ632" s="49">
        <f>'Рейтинговая таблица организаций'!AV621</f>
        <v>0</v>
      </c>
      <c r="BA632" s="49">
        <f>'Рейтинговая таблица организаций'!AW621</f>
        <v>0</v>
      </c>
    </row>
    <row r="633" spans="1:53" ht="15.75" x14ac:dyDescent="0.25">
      <c r="A633" s="110">
        <f>Лист1!A621</f>
        <v>0</v>
      </c>
      <c r="B633" s="46">
        <f>'для bus.gov.ru'!B622</f>
        <v>0</v>
      </c>
      <c r="C633" s="46">
        <f>'для bus.gov.ru'!C622</f>
        <v>0</v>
      </c>
      <c r="D633" s="46">
        <f>'для bus.gov.ru'!D622</f>
        <v>0</v>
      </c>
      <c r="E633" s="46">
        <f>'для bus.gov.ru'!E622</f>
        <v>0</v>
      </c>
      <c r="F633" s="47" t="s">
        <v>264</v>
      </c>
      <c r="G633" s="48">
        <f>'Рейтинговая таблица организаций'!D622</f>
        <v>0</v>
      </c>
      <c r="H633" s="48">
        <f>'Рейтинговая таблица организаций'!E622</f>
        <v>0</v>
      </c>
      <c r="I633" s="47" t="s">
        <v>265</v>
      </c>
      <c r="J633" s="48">
        <f>'Рейтинговая таблица организаций'!F622</f>
        <v>0</v>
      </c>
      <c r="K633" s="48">
        <f>'Рейтинговая таблица организаций'!G622</f>
        <v>0</v>
      </c>
      <c r="L633" s="49" t="str">
        <f>IF('Рейтинговая таблица организаций'!H622&lt;1,"Отсутствуют или не функционируют дистанционные способы взаимодействия",(IF('Рейтинговая таблица организаций'!H622&lt;4,"В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3" s="49">
        <f>'Рейтинговая таблица организаций'!H622</f>
        <v>0</v>
      </c>
      <c r="N633" s="49">
        <f>IF('Рейтинговая таблица организаций'!H622&lt;1,0,(IF('Рейтинговая таблица организаций'!H622&lt;4,30,100)))</f>
        <v>0</v>
      </c>
      <c r="O633" s="49" t="s">
        <v>266</v>
      </c>
      <c r="P633" s="49">
        <f>'Рейтинговая таблица организаций'!I622</f>
        <v>0</v>
      </c>
      <c r="Q633" s="49">
        <f>'Рейтинговая таблица организаций'!J622</f>
        <v>0</v>
      </c>
      <c r="R633" s="49" t="s">
        <v>267</v>
      </c>
      <c r="S633" s="49">
        <f>'Рейтинговая таблица организаций'!K622</f>
        <v>0</v>
      </c>
      <c r="T633" s="49">
        <f>'Рейтинговая таблица организаций'!L622</f>
        <v>0</v>
      </c>
      <c r="U633" s="49" t="str">
        <f>IF('Рейтинговая таблица организаций'!Q622&lt;1,"Отсутствуют комфортные условия",(IF('Рейтинговая таблица организаций'!Q622&lt;5,"Количество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3" s="49">
        <f>'Рейтинговая таблица организаций'!Q622</f>
        <v>0</v>
      </c>
      <c r="W633" s="49">
        <f>IF('Рейтинговая таблица организаций'!Q622&lt;1,0,(IF('Рейтинговая таблица организаций'!Q622&lt;4,20,100)))</f>
        <v>0</v>
      </c>
      <c r="X633" s="49" t="s">
        <v>268</v>
      </c>
      <c r="Y633" s="49">
        <f>'Рейтинговая таблица организаций'!T622</f>
        <v>0</v>
      </c>
      <c r="Z633" s="49">
        <f>'Рейтинговая таблица организаций'!U622</f>
        <v>0</v>
      </c>
      <c r="AA633" s="49" t="str">
        <f>IF('Рейтинговая таблица организаций'!Z622&lt;1,"Отсутствуют условия доступности для инвалидов",(IF('Рейтинговая таблица организаций'!Z622&lt;5,"Количество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3" s="63">
        <f>'Рейтинговая таблица организаций'!Z622</f>
        <v>0</v>
      </c>
      <c r="AC633" s="49">
        <f>IF('Рейтинговая таблица организаций'!Z622&lt;1,0,(IF('Рейтинговая таблица организаций'!Z622&lt;5,20,100)))</f>
        <v>0</v>
      </c>
      <c r="AD633" s="49" t="str">
        <f>IF('Рейтинговая таблица организаций'!AA622&lt;1,"Отсутствуют условия доступности, позволяющие инвалидам получать услуги наравне с другими",(IF('Рейтинговая таблица организаций'!AA622&lt;5,"Количество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3" s="49">
        <f>'Рейтинговая таблица организаций'!AA622</f>
        <v>0</v>
      </c>
      <c r="AF633" s="49">
        <f>IF('Рейтинговая таблица организаций'!AA622&lt;1,0,(IF('Рейтинговая таблица организаций'!AA622&lt;5,20,100)))</f>
        <v>0</v>
      </c>
      <c r="AG633" s="49" t="s">
        <v>269</v>
      </c>
      <c r="AH633" s="49">
        <f>'Рейтинговая таблица организаций'!AB622</f>
        <v>0</v>
      </c>
      <c r="AI633" s="49">
        <f>'Рейтинговая таблица организаций'!AC622</f>
        <v>0</v>
      </c>
      <c r="AJ633" s="49" t="s">
        <v>270</v>
      </c>
      <c r="AK633" s="49">
        <f>'Рейтинговая таблица организаций'!AH622</f>
        <v>0</v>
      </c>
      <c r="AL633" s="49">
        <f>'Рейтинговая таблица организаций'!AI622</f>
        <v>0</v>
      </c>
      <c r="AM633" s="49" t="s">
        <v>271</v>
      </c>
      <c r="AN633" s="49">
        <f>'Рейтинговая таблица организаций'!AJ622</f>
        <v>0</v>
      </c>
      <c r="AO633" s="49">
        <f>'Рейтинговая таблица организаций'!AK622</f>
        <v>0</v>
      </c>
      <c r="AP633" s="49" t="s">
        <v>272</v>
      </c>
      <c r="AQ633" s="49">
        <f>'Рейтинговая таблица организаций'!AL622</f>
        <v>0</v>
      </c>
      <c r="AR633" s="49">
        <f>'Рейтинговая таблица организаций'!AM622</f>
        <v>0</v>
      </c>
      <c r="AS633" s="49" t="s">
        <v>273</v>
      </c>
      <c r="AT633" s="49">
        <f>'Рейтинговая таблица организаций'!AR622</f>
        <v>0</v>
      </c>
      <c r="AU633" s="49">
        <f>'Рейтинговая таблица организаций'!AS622</f>
        <v>0</v>
      </c>
      <c r="AV633" s="49" t="s">
        <v>274</v>
      </c>
      <c r="AW633" s="49">
        <f>'Рейтинговая таблица организаций'!AT622</f>
        <v>0</v>
      </c>
      <c r="AX633" s="49">
        <f>'Рейтинговая таблица организаций'!AU622</f>
        <v>0</v>
      </c>
      <c r="AY633" s="49" t="s">
        <v>275</v>
      </c>
      <c r="AZ633" s="49">
        <f>'Рейтинговая таблица организаций'!AV622</f>
        <v>0</v>
      </c>
      <c r="BA633" s="49">
        <f>'Рейтинговая таблица организаций'!AW622</f>
        <v>0</v>
      </c>
    </row>
    <row r="634" spans="1:53" ht="15.75" x14ac:dyDescent="0.25">
      <c r="A634" s="110">
        <f>Лист1!A622</f>
        <v>0</v>
      </c>
      <c r="B634" s="46">
        <f>'для bus.gov.ru'!B623</f>
        <v>0</v>
      </c>
      <c r="C634" s="46">
        <f>'для bus.gov.ru'!C623</f>
        <v>0</v>
      </c>
      <c r="D634" s="46">
        <f>'для bus.gov.ru'!D623</f>
        <v>0</v>
      </c>
      <c r="E634" s="46">
        <f>'для bus.gov.ru'!E623</f>
        <v>0</v>
      </c>
      <c r="F634" s="47" t="s">
        <v>264</v>
      </c>
      <c r="G634" s="48">
        <f>'Рейтинговая таблица организаций'!D623</f>
        <v>0</v>
      </c>
      <c r="H634" s="48">
        <f>'Рейтинговая таблица организаций'!E623</f>
        <v>0</v>
      </c>
      <c r="I634" s="47" t="s">
        <v>265</v>
      </c>
      <c r="J634" s="48">
        <f>'Рейтинговая таблица организаций'!F623</f>
        <v>0</v>
      </c>
      <c r="K634" s="48">
        <f>'Рейтинговая таблица организаций'!G623</f>
        <v>0</v>
      </c>
      <c r="L634" s="49" t="str">
        <f>IF('Рейтинговая таблица организаций'!H623&lt;1,"Отсутствуют или не функционируют дистанционные способы взаимодействия",(IF('Рейтинговая таблица организаций'!H623&lt;4,"В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4" s="49">
        <f>'Рейтинговая таблица организаций'!H623</f>
        <v>0</v>
      </c>
      <c r="N634" s="49">
        <f>IF('Рейтинговая таблица организаций'!H623&lt;1,0,(IF('Рейтинговая таблица организаций'!H623&lt;4,30,100)))</f>
        <v>0</v>
      </c>
      <c r="O634" s="49" t="s">
        <v>266</v>
      </c>
      <c r="P634" s="49">
        <f>'Рейтинговая таблица организаций'!I623</f>
        <v>0</v>
      </c>
      <c r="Q634" s="49">
        <f>'Рейтинговая таблица организаций'!J623</f>
        <v>0</v>
      </c>
      <c r="R634" s="49" t="s">
        <v>267</v>
      </c>
      <c r="S634" s="49">
        <f>'Рейтинговая таблица организаций'!K623</f>
        <v>0</v>
      </c>
      <c r="T634" s="49">
        <f>'Рейтинговая таблица организаций'!L623</f>
        <v>0</v>
      </c>
      <c r="U634" s="49" t="str">
        <f>IF('Рейтинговая таблица организаций'!Q623&lt;1,"Отсутствуют комфортные условия",(IF('Рейтинговая таблица организаций'!Q623&lt;5,"Количество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4" s="49">
        <f>'Рейтинговая таблица организаций'!Q623</f>
        <v>0</v>
      </c>
      <c r="W634" s="49">
        <f>IF('Рейтинговая таблица организаций'!Q623&lt;1,0,(IF('Рейтинговая таблица организаций'!Q623&lt;4,20,100)))</f>
        <v>0</v>
      </c>
      <c r="X634" s="49" t="s">
        <v>268</v>
      </c>
      <c r="Y634" s="49">
        <f>'Рейтинговая таблица организаций'!T623</f>
        <v>0</v>
      </c>
      <c r="Z634" s="49">
        <f>'Рейтинговая таблица организаций'!U623</f>
        <v>0</v>
      </c>
      <c r="AA634" s="49" t="str">
        <f>IF('Рейтинговая таблица организаций'!Z623&lt;1,"Отсутствуют условия доступности для инвалидов",(IF('Рейтинговая таблица организаций'!Z623&lt;5,"Количество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4" s="63">
        <f>'Рейтинговая таблица организаций'!Z623</f>
        <v>0</v>
      </c>
      <c r="AC634" s="49">
        <f>IF('Рейтинговая таблица организаций'!Z623&lt;1,0,(IF('Рейтинговая таблица организаций'!Z623&lt;5,20,100)))</f>
        <v>0</v>
      </c>
      <c r="AD634" s="49" t="str">
        <f>IF('Рейтинговая таблица организаций'!AA623&lt;1,"Отсутствуют условия доступности, позволяющие инвалидам получать услуги наравне с другими",(IF('Рейтинговая таблица организаций'!AA623&lt;5,"Количество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4" s="49">
        <f>'Рейтинговая таблица организаций'!AA623</f>
        <v>0</v>
      </c>
      <c r="AF634" s="49">
        <f>IF('Рейтинговая таблица организаций'!AA623&lt;1,0,(IF('Рейтинговая таблица организаций'!AA623&lt;5,20,100)))</f>
        <v>0</v>
      </c>
      <c r="AG634" s="49" t="s">
        <v>269</v>
      </c>
      <c r="AH634" s="49">
        <f>'Рейтинговая таблица организаций'!AB623</f>
        <v>0</v>
      </c>
      <c r="AI634" s="49">
        <f>'Рейтинговая таблица организаций'!AC623</f>
        <v>0</v>
      </c>
      <c r="AJ634" s="49" t="s">
        <v>270</v>
      </c>
      <c r="AK634" s="49">
        <f>'Рейтинговая таблица организаций'!AH623</f>
        <v>0</v>
      </c>
      <c r="AL634" s="49">
        <f>'Рейтинговая таблица организаций'!AI623</f>
        <v>0</v>
      </c>
      <c r="AM634" s="49" t="s">
        <v>271</v>
      </c>
      <c r="AN634" s="49">
        <f>'Рейтинговая таблица организаций'!AJ623</f>
        <v>0</v>
      </c>
      <c r="AO634" s="49">
        <f>'Рейтинговая таблица организаций'!AK623</f>
        <v>0</v>
      </c>
      <c r="AP634" s="49" t="s">
        <v>272</v>
      </c>
      <c r="AQ634" s="49">
        <f>'Рейтинговая таблица организаций'!AL623</f>
        <v>0</v>
      </c>
      <c r="AR634" s="49">
        <f>'Рейтинговая таблица организаций'!AM623</f>
        <v>0</v>
      </c>
      <c r="AS634" s="49" t="s">
        <v>273</v>
      </c>
      <c r="AT634" s="49">
        <f>'Рейтинговая таблица организаций'!AR623</f>
        <v>0</v>
      </c>
      <c r="AU634" s="49">
        <f>'Рейтинговая таблица организаций'!AS623</f>
        <v>0</v>
      </c>
      <c r="AV634" s="49" t="s">
        <v>274</v>
      </c>
      <c r="AW634" s="49">
        <f>'Рейтинговая таблица организаций'!AT623</f>
        <v>0</v>
      </c>
      <c r="AX634" s="49">
        <f>'Рейтинговая таблица организаций'!AU623</f>
        <v>0</v>
      </c>
      <c r="AY634" s="49" t="s">
        <v>275</v>
      </c>
      <c r="AZ634" s="49">
        <f>'Рейтинговая таблица организаций'!AV623</f>
        <v>0</v>
      </c>
      <c r="BA634" s="49">
        <f>'Рейтинговая таблица организаций'!AW623</f>
        <v>0</v>
      </c>
    </row>
    <row r="635" spans="1:53" ht="15.75" x14ac:dyDescent="0.25">
      <c r="A635" s="110">
        <f>Лист1!A623</f>
        <v>0</v>
      </c>
      <c r="B635" s="46">
        <f>'для bus.gov.ru'!B624</f>
        <v>0</v>
      </c>
      <c r="C635" s="46">
        <f>'для bus.gov.ru'!C624</f>
        <v>0</v>
      </c>
      <c r="D635" s="46">
        <f>'для bus.gov.ru'!D624</f>
        <v>0</v>
      </c>
      <c r="E635" s="46">
        <f>'для bus.gov.ru'!E624</f>
        <v>0</v>
      </c>
      <c r="F635" s="47" t="s">
        <v>264</v>
      </c>
      <c r="G635" s="48">
        <f>'Рейтинговая таблица организаций'!D624</f>
        <v>0</v>
      </c>
      <c r="H635" s="48">
        <f>'Рейтинговая таблица организаций'!E624</f>
        <v>0</v>
      </c>
      <c r="I635" s="47" t="s">
        <v>265</v>
      </c>
      <c r="J635" s="48">
        <f>'Рейтинговая таблица организаций'!F624</f>
        <v>0</v>
      </c>
      <c r="K635" s="48">
        <f>'Рейтинговая таблица организаций'!G624</f>
        <v>0</v>
      </c>
      <c r="L635" s="49" t="str">
        <f>IF('Рейтинговая таблица организаций'!H624&lt;1,"Отсутствуют или не функционируют дистанционные способы взаимодействия",(IF('Рейтинговая таблица организаций'!H624&lt;4,"В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5" s="49">
        <f>'Рейтинговая таблица организаций'!H624</f>
        <v>0</v>
      </c>
      <c r="N635" s="49">
        <f>IF('Рейтинговая таблица организаций'!H624&lt;1,0,(IF('Рейтинговая таблица организаций'!H624&lt;4,30,100)))</f>
        <v>0</v>
      </c>
      <c r="O635" s="49" t="s">
        <v>266</v>
      </c>
      <c r="P635" s="49">
        <f>'Рейтинговая таблица организаций'!I624</f>
        <v>0</v>
      </c>
      <c r="Q635" s="49">
        <f>'Рейтинговая таблица организаций'!J624</f>
        <v>0</v>
      </c>
      <c r="R635" s="49" t="s">
        <v>267</v>
      </c>
      <c r="S635" s="49">
        <f>'Рейтинговая таблица организаций'!K624</f>
        <v>0</v>
      </c>
      <c r="T635" s="49">
        <f>'Рейтинговая таблица организаций'!L624</f>
        <v>0</v>
      </c>
      <c r="U635" s="49" t="str">
        <f>IF('Рейтинговая таблица организаций'!Q624&lt;1,"Отсутствуют комфортные условия",(IF('Рейтинговая таблица организаций'!Q624&lt;5,"Количество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5" s="49">
        <f>'Рейтинговая таблица организаций'!Q624</f>
        <v>0</v>
      </c>
      <c r="W635" s="49">
        <f>IF('Рейтинговая таблица организаций'!Q624&lt;1,0,(IF('Рейтинговая таблица организаций'!Q624&lt;4,20,100)))</f>
        <v>0</v>
      </c>
      <c r="X635" s="49" t="s">
        <v>268</v>
      </c>
      <c r="Y635" s="49">
        <f>'Рейтинговая таблица организаций'!T624</f>
        <v>0</v>
      </c>
      <c r="Z635" s="49">
        <f>'Рейтинговая таблица организаций'!U624</f>
        <v>0</v>
      </c>
      <c r="AA635" s="49" t="str">
        <f>IF('Рейтинговая таблица организаций'!Z624&lt;1,"Отсутствуют условия доступности для инвалидов",(IF('Рейтинговая таблица организаций'!Z624&lt;5,"Количество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5" s="63">
        <f>'Рейтинговая таблица организаций'!Z624</f>
        <v>0</v>
      </c>
      <c r="AC635" s="49">
        <f>IF('Рейтинговая таблица организаций'!Z624&lt;1,0,(IF('Рейтинговая таблица организаций'!Z624&lt;5,20,100)))</f>
        <v>0</v>
      </c>
      <c r="AD635" s="49" t="str">
        <f>IF('Рейтинговая таблица организаций'!AA624&lt;1,"Отсутствуют условия доступности, позволяющие инвалидам получать услуги наравне с другими",(IF('Рейтинговая таблица организаций'!AA624&lt;5,"Количество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5" s="49">
        <f>'Рейтинговая таблица организаций'!AA624</f>
        <v>0</v>
      </c>
      <c r="AF635" s="49">
        <f>IF('Рейтинговая таблица организаций'!AA624&lt;1,0,(IF('Рейтинговая таблица организаций'!AA624&lt;5,20,100)))</f>
        <v>0</v>
      </c>
      <c r="AG635" s="49" t="s">
        <v>269</v>
      </c>
      <c r="AH635" s="49">
        <f>'Рейтинговая таблица организаций'!AB624</f>
        <v>0</v>
      </c>
      <c r="AI635" s="49">
        <f>'Рейтинговая таблица организаций'!AC624</f>
        <v>0</v>
      </c>
      <c r="AJ635" s="49" t="s">
        <v>270</v>
      </c>
      <c r="AK635" s="49">
        <f>'Рейтинговая таблица организаций'!AH624</f>
        <v>0</v>
      </c>
      <c r="AL635" s="49">
        <f>'Рейтинговая таблица организаций'!AI624</f>
        <v>0</v>
      </c>
      <c r="AM635" s="49" t="s">
        <v>271</v>
      </c>
      <c r="AN635" s="49">
        <f>'Рейтинговая таблица организаций'!AJ624</f>
        <v>0</v>
      </c>
      <c r="AO635" s="49">
        <f>'Рейтинговая таблица организаций'!AK624</f>
        <v>0</v>
      </c>
      <c r="AP635" s="49" t="s">
        <v>272</v>
      </c>
      <c r="AQ635" s="49">
        <f>'Рейтинговая таблица организаций'!AL624</f>
        <v>0</v>
      </c>
      <c r="AR635" s="49">
        <f>'Рейтинговая таблица организаций'!AM624</f>
        <v>0</v>
      </c>
      <c r="AS635" s="49" t="s">
        <v>273</v>
      </c>
      <c r="AT635" s="49">
        <f>'Рейтинговая таблица организаций'!AR624</f>
        <v>0</v>
      </c>
      <c r="AU635" s="49">
        <f>'Рейтинговая таблица организаций'!AS624</f>
        <v>0</v>
      </c>
      <c r="AV635" s="49" t="s">
        <v>274</v>
      </c>
      <c r="AW635" s="49">
        <f>'Рейтинговая таблица организаций'!AT624</f>
        <v>0</v>
      </c>
      <c r="AX635" s="49">
        <f>'Рейтинговая таблица организаций'!AU624</f>
        <v>0</v>
      </c>
      <c r="AY635" s="49" t="s">
        <v>275</v>
      </c>
      <c r="AZ635" s="49">
        <f>'Рейтинговая таблица организаций'!AV624</f>
        <v>0</v>
      </c>
      <c r="BA635" s="49">
        <f>'Рейтинговая таблица организаций'!AW624</f>
        <v>0</v>
      </c>
    </row>
    <row r="636" spans="1:53" ht="15.75" x14ac:dyDescent="0.25">
      <c r="A636" s="110">
        <f>Лист1!A624</f>
        <v>0</v>
      </c>
      <c r="B636" s="46">
        <f>'для bus.gov.ru'!B625</f>
        <v>0</v>
      </c>
      <c r="C636" s="46">
        <f>'для bus.gov.ru'!C625</f>
        <v>0</v>
      </c>
      <c r="D636" s="46">
        <f>'для bus.gov.ru'!D625</f>
        <v>0</v>
      </c>
      <c r="E636" s="46">
        <f>'для bus.gov.ru'!E625</f>
        <v>0</v>
      </c>
      <c r="F636" s="47" t="s">
        <v>264</v>
      </c>
      <c r="G636" s="48">
        <f>'Рейтинговая таблица организаций'!D625</f>
        <v>0</v>
      </c>
      <c r="H636" s="48">
        <f>'Рейтинговая таблица организаций'!E625</f>
        <v>0</v>
      </c>
      <c r="I636" s="47" t="s">
        <v>265</v>
      </c>
      <c r="J636" s="48">
        <f>'Рейтинговая таблица организаций'!F625</f>
        <v>0</v>
      </c>
      <c r="K636" s="48">
        <f>'Рейтинговая таблица организаций'!G625</f>
        <v>0</v>
      </c>
      <c r="L636" s="49" t="str">
        <f>IF('Рейтинговая таблица организаций'!H625&lt;1,"Отсутствуют или не функционируют дистанционные способы взаимодействия",(IF('Рейтинговая таблица организаций'!H625&lt;4,"В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6" s="49">
        <f>'Рейтинговая таблица организаций'!H625</f>
        <v>0</v>
      </c>
      <c r="N636" s="49">
        <f>IF('Рейтинговая таблица организаций'!H625&lt;1,0,(IF('Рейтинговая таблица организаций'!H625&lt;4,30,100)))</f>
        <v>0</v>
      </c>
      <c r="O636" s="49" t="s">
        <v>266</v>
      </c>
      <c r="P636" s="49">
        <f>'Рейтинговая таблица организаций'!I625</f>
        <v>0</v>
      </c>
      <c r="Q636" s="49">
        <f>'Рейтинговая таблица организаций'!J625</f>
        <v>0</v>
      </c>
      <c r="R636" s="49" t="s">
        <v>267</v>
      </c>
      <c r="S636" s="49">
        <f>'Рейтинговая таблица организаций'!K625</f>
        <v>0</v>
      </c>
      <c r="T636" s="49">
        <f>'Рейтинговая таблица организаций'!L625</f>
        <v>0</v>
      </c>
      <c r="U636" s="49" t="str">
        <f>IF('Рейтинговая таблица организаций'!Q625&lt;1,"Отсутствуют комфортные условия",(IF('Рейтинговая таблица организаций'!Q625&lt;5,"Количество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6" s="49">
        <f>'Рейтинговая таблица организаций'!Q625</f>
        <v>0</v>
      </c>
      <c r="W636" s="49">
        <f>IF('Рейтинговая таблица организаций'!Q625&lt;1,0,(IF('Рейтинговая таблица организаций'!Q625&lt;4,20,100)))</f>
        <v>0</v>
      </c>
      <c r="X636" s="49" t="s">
        <v>268</v>
      </c>
      <c r="Y636" s="49">
        <f>'Рейтинговая таблица организаций'!T625</f>
        <v>0</v>
      </c>
      <c r="Z636" s="49">
        <f>'Рейтинговая таблица организаций'!U625</f>
        <v>0</v>
      </c>
      <c r="AA636" s="49" t="str">
        <f>IF('Рейтинговая таблица организаций'!Z625&lt;1,"Отсутствуют условия доступности для инвалидов",(IF('Рейтинговая таблица организаций'!Z625&lt;5,"Количество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6" s="63">
        <f>'Рейтинговая таблица организаций'!Z625</f>
        <v>0</v>
      </c>
      <c r="AC636" s="49">
        <f>IF('Рейтинговая таблица организаций'!Z625&lt;1,0,(IF('Рейтинговая таблица организаций'!Z625&lt;5,20,100)))</f>
        <v>0</v>
      </c>
      <c r="AD636" s="49" t="str">
        <f>IF('Рейтинговая таблица организаций'!AA625&lt;1,"Отсутствуют условия доступности, позволяющие инвалидам получать услуги наравне с другими",(IF('Рейтинговая таблица организаций'!AA625&lt;5,"Количество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6" s="49">
        <f>'Рейтинговая таблица организаций'!AA625</f>
        <v>0</v>
      </c>
      <c r="AF636" s="49">
        <f>IF('Рейтинговая таблица организаций'!AA625&lt;1,0,(IF('Рейтинговая таблица организаций'!AA625&lt;5,20,100)))</f>
        <v>0</v>
      </c>
      <c r="AG636" s="49" t="s">
        <v>269</v>
      </c>
      <c r="AH636" s="49">
        <f>'Рейтинговая таблица организаций'!AB625</f>
        <v>0</v>
      </c>
      <c r="AI636" s="49">
        <f>'Рейтинговая таблица организаций'!AC625</f>
        <v>0</v>
      </c>
      <c r="AJ636" s="49" t="s">
        <v>270</v>
      </c>
      <c r="AK636" s="49">
        <f>'Рейтинговая таблица организаций'!AH625</f>
        <v>0</v>
      </c>
      <c r="AL636" s="49">
        <f>'Рейтинговая таблица организаций'!AI625</f>
        <v>0</v>
      </c>
      <c r="AM636" s="49" t="s">
        <v>271</v>
      </c>
      <c r="AN636" s="49">
        <f>'Рейтинговая таблица организаций'!AJ625</f>
        <v>0</v>
      </c>
      <c r="AO636" s="49">
        <f>'Рейтинговая таблица организаций'!AK625</f>
        <v>0</v>
      </c>
      <c r="AP636" s="49" t="s">
        <v>272</v>
      </c>
      <c r="AQ636" s="49">
        <f>'Рейтинговая таблица организаций'!AL625</f>
        <v>0</v>
      </c>
      <c r="AR636" s="49">
        <f>'Рейтинговая таблица организаций'!AM625</f>
        <v>0</v>
      </c>
      <c r="AS636" s="49" t="s">
        <v>273</v>
      </c>
      <c r="AT636" s="49">
        <f>'Рейтинговая таблица организаций'!AR625</f>
        <v>0</v>
      </c>
      <c r="AU636" s="49">
        <f>'Рейтинговая таблица организаций'!AS625</f>
        <v>0</v>
      </c>
      <c r="AV636" s="49" t="s">
        <v>274</v>
      </c>
      <c r="AW636" s="49">
        <f>'Рейтинговая таблица организаций'!AT625</f>
        <v>0</v>
      </c>
      <c r="AX636" s="49">
        <f>'Рейтинговая таблица организаций'!AU625</f>
        <v>0</v>
      </c>
      <c r="AY636" s="49" t="s">
        <v>275</v>
      </c>
      <c r="AZ636" s="49">
        <f>'Рейтинговая таблица организаций'!AV625</f>
        <v>0</v>
      </c>
      <c r="BA636" s="49">
        <f>'Рейтинговая таблица организаций'!AW625</f>
        <v>0</v>
      </c>
    </row>
    <row r="637" spans="1:53" ht="15.75" x14ac:dyDescent="0.25">
      <c r="A637" s="110">
        <f>Лист1!A625</f>
        <v>0</v>
      </c>
      <c r="B637" s="46">
        <f>'для bus.gov.ru'!B626</f>
        <v>0</v>
      </c>
      <c r="C637" s="46">
        <f>'для bus.gov.ru'!C626</f>
        <v>0</v>
      </c>
      <c r="D637" s="46">
        <f>'для bus.gov.ru'!D626</f>
        <v>0</v>
      </c>
      <c r="E637" s="46">
        <f>'для bus.gov.ru'!E626</f>
        <v>0</v>
      </c>
      <c r="F637" s="47" t="s">
        <v>264</v>
      </c>
      <c r="G637" s="48">
        <f>'Рейтинговая таблица организаций'!D626</f>
        <v>0</v>
      </c>
      <c r="H637" s="48">
        <f>'Рейтинговая таблица организаций'!E626</f>
        <v>0</v>
      </c>
      <c r="I637" s="47" t="s">
        <v>265</v>
      </c>
      <c r="J637" s="48">
        <f>'Рейтинговая таблица организаций'!F626</f>
        <v>0</v>
      </c>
      <c r="K637" s="48">
        <f>'Рейтинговая таблица организаций'!G626</f>
        <v>0</v>
      </c>
      <c r="L637" s="49" t="str">
        <f>IF('Рейтинговая таблица организаций'!H626&lt;1,"Отсутствуют или не функционируют дистанционные способы взаимодействия",(IF('Рейтинговая таблица организаций'!H626&lt;4,"В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7" s="49">
        <f>'Рейтинговая таблица организаций'!H626</f>
        <v>0</v>
      </c>
      <c r="N637" s="49">
        <f>IF('Рейтинговая таблица организаций'!H626&lt;1,0,(IF('Рейтинговая таблица организаций'!H626&lt;4,30,100)))</f>
        <v>0</v>
      </c>
      <c r="O637" s="49" t="s">
        <v>266</v>
      </c>
      <c r="P637" s="49">
        <f>'Рейтинговая таблица организаций'!I626</f>
        <v>0</v>
      </c>
      <c r="Q637" s="49">
        <f>'Рейтинговая таблица организаций'!J626</f>
        <v>0</v>
      </c>
      <c r="R637" s="49" t="s">
        <v>267</v>
      </c>
      <c r="S637" s="49">
        <f>'Рейтинговая таблица организаций'!K626</f>
        <v>0</v>
      </c>
      <c r="T637" s="49">
        <f>'Рейтинговая таблица организаций'!L626</f>
        <v>0</v>
      </c>
      <c r="U637" s="49" t="str">
        <f>IF('Рейтинговая таблица организаций'!Q626&lt;1,"Отсутствуют комфортные условия",(IF('Рейтинговая таблица организаций'!Q626&lt;5,"Количество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7" s="49">
        <f>'Рейтинговая таблица организаций'!Q626</f>
        <v>0</v>
      </c>
      <c r="W637" s="49">
        <f>IF('Рейтинговая таблица организаций'!Q626&lt;1,0,(IF('Рейтинговая таблица организаций'!Q626&lt;4,20,100)))</f>
        <v>0</v>
      </c>
      <c r="X637" s="49" t="s">
        <v>268</v>
      </c>
      <c r="Y637" s="49">
        <f>'Рейтинговая таблица организаций'!T626</f>
        <v>0</v>
      </c>
      <c r="Z637" s="49">
        <f>'Рейтинговая таблица организаций'!U626</f>
        <v>0</v>
      </c>
      <c r="AA637" s="49" t="str">
        <f>IF('Рейтинговая таблица организаций'!Z626&lt;1,"Отсутствуют условия доступности для инвалидов",(IF('Рейтинговая таблица организаций'!Z626&lt;5,"Количество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7" s="63">
        <f>'Рейтинговая таблица организаций'!Z626</f>
        <v>0</v>
      </c>
      <c r="AC637" s="49">
        <f>IF('Рейтинговая таблица организаций'!Z626&lt;1,0,(IF('Рейтинговая таблица организаций'!Z626&lt;5,20,100)))</f>
        <v>0</v>
      </c>
      <c r="AD637" s="49" t="str">
        <f>IF('Рейтинговая таблица организаций'!AA626&lt;1,"Отсутствуют условия доступности, позволяющие инвалидам получать услуги наравне с другими",(IF('Рейтинговая таблица организаций'!AA626&lt;5,"Количество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7" s="49">
        <f>'Рейтинговая таблица организаций'!AA626</f>
        <v>0</v>
      </c>
      <c r="AF637" s="49">
        <f>IF('Рейтинговая таблица организаций'!AA626&lt;1,0,(IF('Рейтинговая таблица организаций'!AA626&lt;5,20,100)))</f>
        <v>0</v>
      </c>
      <c r="AG637" s="49" t="s">
        <v>269</v>
      </c>
      <c r="AH637" s="49">
        <f>'Рейтинговая таблица организаций'!AB626</f>
        <v>0</v>
      </c>
      <c r="AI637" s="49">
        <f>'Рейтинговая таблица организаций'!AC626</f>
        <v>0</v>
      </c>
      <c r="AJ637" s="49" t="s">
        <v>270</v>
      </c>
      <c r="AK637" s="49">
        <f>'Рейтинговая таблица организаций'!AH626</f>
        <v>0</v>
      </c>
      <c r="AL637" s="49">
        <f>'Рейтинговая таблица организаций'!AI626</f>
        <v>0</v>
      </c>
      <c r="AM637" s="49" t="s">
        <v>271</v>
      </c>
      <c r="AN637" s="49">
        <f>'Рейтинговая таблица организаций'!AJ626</f>
        <v>0</v>
      </c>
      <c r="AO637" s="49">
        <f>'Рейтинговая таблица организаций'!AK626</f>
        <v>0</v>
      </c>
      <c r="AP637" s="49" t="s">
        <v>272</v>
      </c>
      <c r="AQ637" s="49">
        <f>'Рейтинговая таблица организаций'!AL626</f>
        <v>0</v>
      </c>
      <c r="AR637" s="49">
        <f>'Рейтинговая таблица организаций'!AM626</f>
        <v>0</v>
      </c>
      <c r="AS637" s="49" t="s">
        <v>273</v>
      </c>
      <c r="AT637" s="49">
        <f>'Рейтинговая таблица организаций'!AR626</f>
        <v>0</v>
      </c>
      <c r="AU637" s="49">
        <f>'Рейтинговая таблица организаций'!AS626</f>
        <v>0</v>
      </c>
      <c r="AV637" s="49" t="s">
        <v>274</v>
      </c>
      <c r="AW637" s="49">
        <f>'Рейтинговая таблица организаций'!AT626</f>
        <v>0</v>
      </c>
      <c r="AX637" s="49">
        <f>'Рейтинговая таблица организаций'!AU626</f>
        <v>0</v>
      </c>
      <c r="AY637" s="49" t="s">
        <v>275</v>
      </c>
      <c r="AZ637" s="49">
        <f>'Рейтинговая таблица организаций'!AV626</f>
        <v>0</v>
      </c>
      <c r="BA637" s="49">
        <f>'Рейтинговая таблица организаций'!AW626</f>
        <v>0</v>
      </c>
    </row>
    <row r="638" spans="1:53" ht="15.75" x14ac:dyDescent="0.25">
      <c r="A638" s="110">
        <f>Лист1!A626</f>
        <v>0</v>
      </c>
      <c r="B638" s="46">
        <f>'для bus.gov.ru'!B627</f>
        <v>0</v>
      </c>
      <c r="C638" s="46">
        <f>'для bus.gov.ru'!C627</f>
        <v>0</v>
      </c>
      <c r="D638" s="46">
        <f>'для bus.gov.ru'!D627</f>
        <v>0</v>
      </c>
      <c r="E638" s="46">
        <f>'для bus.gov.ru'!E627</f>
        <v>0</v>
      </c>
      <c r="F638" s="47" t="s">
        <v>264</v>
      </c>
      <c r="G638" s="48">
        <f>'Рейтинговая таблица организаций'!D627</f>
        <v>0</v>
      </c>
      <c r="H638" s="48">
        <f>'Рейтинговая таблица организаций'!E627</f>
        <v>0</v>
      </c>
      <c r="I638" s="47" t="s">
        <v>265</v>
      </c>
      <c r="J638" s="48">
        <f>'Рейтинговая таблица организаций'!F627</f>
        <v>0</v>
      </c>
      <c r="K638" s="48">
        <f>'Рейтинговая таблица организаций'!G627</f>
        <v>0</v>
      </c>
      <c r="L638" s="49" t="str">
        <f>IF('Рейтинговая таблица организаций'!H627&lt;1,"Отсутствуют или не функционируют дистанционные способы взаимодействия",(IF('Рейтинговая таблица организаций'!H627&lt;4,"В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8" s="49">
        <f>'Рейтинговая таблица организаций'!H627</f>
        <v>0</v>
      </c>
      <c r="N638" s="49">
        <f>IF('Рейтинговая таблица организаций'!H627&lt;1,0,(IF('Рейтинговая таблица организаций'!H627&lt;4,30,100)))</f>
        <v>0</v>
      </c>
      <c r="O638" s="49" t="s">
        <v>266</v>
      </c>
      <c r="P638" s="49">
        <f>'Рейтинговая таблица организаций'!I627</f>
        <v>0</v>
      </c>
      <c r="Q638" s="49">
        <f>'Рейтинговая таблица организаций'!J627</f>
        <v>0</v>
      </c>
      <c r="R638" s="49" t="s">
        <v>267</v>
      </c>
      <c r="S638" s="49">
        <f>'Рейтинговая таблица организаций'!K627</f>
        <v>0</v>
      </c>
      <c r="T638" s="49">
        <f>'Рейтинговая таблица организаций'!L627</f>
        <v>0</v>
      </c>
      <c r="U638" s="49" t="str">
        <f>IF('Рейтинговая таблица организаций'!Q627&lt;1,"Отсутствуют комфортные условия",(IF('Рейтинговая таблица организаций'!Q627&lt;5,"Количество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8" s="49">
        <f>'Рейтинговая таблица организаций'!Q627</f>
        <v>0</v>
      </c>
      <c r="W638" s="49">
        <f>IF('Рейтинговая таблица организаций'!Q627&lt;1,0,(IF('Рейтинговая таблица организаций'!Q627&lt;4,20,100)))</f>
        <v>0</v>
      </c>
      <c r="X638" s="49" t="s">
        <v>268</v>
      </c>
      <c r="Y638" s="49">
        <f>'Рейтинговая таблица организаций'!T627</f>
        <v>0</v>
      </c>
      <c r="Z638" s="49">
        <f>'Рейтинговая таблица организаций'!U627</f>
        <v>0</v>
      </c>
      <c r="AA638" s="49" t="str">
        <f>IF('Рейтинговая таблица организаций'!Z627&lt;1,"Отсутствуют условия доступности для инвалидов",(IF('Рейтинговая таблица организаций'!Z627&lt;5,"Количество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8" s="63">
        <f>'Рейтинговая таблица организаций'!Z627</f>
        <v>0</v>
      </c>
      <c r="AC638" s="49">
        <f>IF('Рейтинговая таблица организаций'!Z627&lt;1,0,(IF('Рейтинговая таблица организаций'!Z627&lt;5,20,100)))</f>
        <v>0</v>
      </c>
      <c r="AD638" s="49" t="str">
        <f>IF('Рейтинговая таблица организаций'!AA627&lt;1,"Отсутствуют условия доступности, позволяющие инвалидам получать услуги наравне с другими",(IF('Рейтинговая таблица организаций'!AA627&lt;5,"Количество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8" s="49">
        <f>'Рейтинговая таблица организаций'!AA627</f>
        <v>0</v>
      </c>
      <c r="AF638" s="49">
        <f>IF('Рейтинговая таблица организаций'!AA627&lt;1,0,(IF('Рейтинговая таблица организаций'!AA627&lt;5,20,100)))</f>
        <v>0</v>
      </c>
      <c r="AG638" s="49" t="s">
        <v>269</v>
      </c>
      <c r="AH638" s="49">
        <f>'Рейтинговая таблица организаций'!AB627</f>
        <v>0</v>
      </c>
      <c r="AI638" s="49">
        <f>'Рейтинговая таблица организаций'!AC627</f>
        <v>0</v>
      </c>
      <c r="AJ638" s="49" t="s">
        <v>270</v>
      </c>
      <c r="AK638" s="49">
        <f>'Рейтинговая таблица организаций'!AH627</f>
        <v>0</v>
      </c>
      <c r="AL638" s="49">
        <f>'Рейтинговая таблица организаций'!AI627</f>
        <v>0</v>
      </c>
      <c r="AM638" s="49" t="s">
        <v>271</v>
      </c>
      <c r="AN638" s="49">
        <f>'Рейтинговая таблица организаций'!AJ627</f>
        <v>0</v>
      </c>
      <c r="AO638" s="49">
        <f>'Рейтинговая таблица организаций'!AK627</f>
        <v>0</v>
      </c>
      <c r="AP638" s="49" t="s">
        <v>272</v>
      </c>
      <c r="AQ638" s="49">
        <f>'Рейтинговая таблица организаций'!AL627</f>
        <v>0</v>
      </c>
      <c r="AR638" s="49">
        <f>'Рейтинговая таблица организаций'!AM627</f>
        <v>0</v>
      </c>
      <c r="AS638" s="49" t="s">
        <v>273</v>
      </c>
      <c r="AT638" s="49">
        <f>'Рейтинговая таблица организаций'!AR627</f>
        <v>0</v>
      </c>
      <c r="AU638" s="49">
        <f>'Рейтинговая таблица организаций'!AS627</f>
        <v>0</v>
      </c>
      <c r="AV638" s="49" t="s">
        <v>274</v>
      </c>
      <c r="AW638" s="49">
        <f>'Рейтинговая таблица организаций'!AT627</f>
        <v>0</v>
      </c>
      <c r="AX638" s="49">
        <f>'Рейтинговая таблица организаций'!AU627</f>
        <v>0</v>
      </c>
      <c r="AY638" s="49" t="s">
        <v>275</v>
      </c>
      <c r="AZ638" s="49">
        <f>'Рейтинговая таблица организаций'!AV627</f>
        <v>0</v>
      </c>
      <c r="BA638" s="49">
        <f>'Рейтинговая таблица организаций'!AW627</f>
        <v>0</v>
      </c>
    </row>
    <row r="639" spans="1:53" ht="15.75" x14ac:dyDescent="0.25">
      <c r="A639" s="110">
        <f>Лист1!A627</f>
        <v>0</v>
      </c>
      <c r="B639" s="46">
        <f>'для bus.gov.ru'!B628</f>
        <v>0</v>
      </c>
      <c r="C639" s="46">
        <f>'для bus.gov.ru'!C628</f>
        <v>0</v>
      </c>
      <c r="D639" s="46">
        <f>'для bus.gov.ru'!D628</f>
        <v>0</v>
      </c>
      <c r="E639" s="46">
        <f>'для bus.gov.ru'!E628</f>
        <v>0</v>
      </c>
      <c r="F639" s="47" t="s">
        <v>264</v>
      </c>
      <c r="G639" s="48">
        <f>'Рейтинговая таблица организаций'!D628</f>
        <v>0</v>
      </c>
      <c r="H639" s="48">
        <f>'Рейтинговая таблица организаций'!E628</f>
        <v>0</v>
      </c>
      <c r="I639" s="47" t="s">
        <v>265</v>
      </c>
      <c r="J639" s="48">
        <f>'Рейтинговая таблица организаций'!F628</f>
        <v>0</v>
      </c>
      <c r="K639" s="48">
        <f>'Рейтинговая таблица организаций'!G628</f>
        <v>0</v>
      </c>
      <c r="L639" s="49" t="str">
        <f>IF('Рейтинговая таблица организаций'!H628&lt;1,"Отсутствуют или не функционируют дистанционные способы взаимодействия",(IF('Рейтинговая таблица организаций'!H628&lt;4,"В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39" s="49">
        <f>'Рейтинговая таблица организаций'!H628</f>
        <v>0</v>
      </c>
      <c r="N639" s="49">
        <f>IF('Рейтинговая таблица организаций'!H628&lt;1,0,(IF('Рейтинговая таблица организаций'!H628&lt;4,30,100)))</f>
        <v>0</v>
      </c>
      <c r="O639" s="49" t="s">
        <v>266</v>
      </c>
      <c r="P639" s="49">
        <f>'Рейтинговая таблица организаций'!I628</f>
        <v>0</v>
      </c>
      <c r="Q639" s="49">
        <f>'Рейтинговая таблица организаций'!J628</f>
        <v>0</v>
      </c>
      <c r="R639" s="49" t="s">
        <v>267</v>
      </c>
      <c r="S639" s="49">
        <f>'Рейтинговая таблица организаций'!K628</f>
        <v>0</v>
      </c>
      <c r="T639" s="49">
        <f>'Рейтинговая таблица организаций'!L628</f>
        <v>0</v>
      </c>
      <c r="U639" s="49" t="str">
        <f>IF('Рейтинговая таблица организаций'!Q628&lt;1,"Отсутствуют комфортные условия",(IF('Рейтинговая таблица организаций'!Q628&lt;5,"Количество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39" s="49">
        <f>'Рейтинговая таблица организаций'!Q628</f>
        <v>0</v>
      </c>
      <c r="W639" s="49">
        <f>IF('Рейтинговая таблица организаций'!Q628&lt;1,0,(IF('Рейтинговая таблица организаций'!Q628&lt;4,20,100)))</f>
        <v>0</v>
      </c>
      <c r="X639" s="49" t="s">
        <v>268</v>
      </c>
      <c r="Y639" s="49">
        <f>'Рейтинговая таблица организаций'!T628</f>
        <v>0</v>
      </c>
      <c r="Z639" s="49">
        <f>'Рейтинговая таблица организаций'!U628</f>
        <v>0</v>
      </c>
      <c r="AA639" s="49" t="str">
        <f>IF('Рейтинговая таблица организаций'!Z628&lt;1,"Отсутствуют условия доступности для инвалидов",(IF('Рейтинговая таблица организаций'!Z628&lt;5,"Количество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39" s="63">
        <f>'Рейтинговая таблица организаций'!Z628</f>
        <v>0</v>
      </c>
      <c r="AC639" s="49">
        <f>IF('Рейтинговая таблица организаций'!Z628&lt;1,0,(IF('Рейтинговая таблица организаций'!Z628&lt;5,20,100)))</f>
        <v>0</v>
      </c>
      <c r="AD639" s="49" t="str">
        <f>IF('Рейтинговая таблица организаций'!AA628&lt;1,"Отсутствуют условия доступности, позволяющие инвалидам получать услуги наравне с другими",(IF('Рейтинговая таблица организаций'!AA628&lt;5,"Количество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39" s="49">
        <f>'Рейтинговая таблица организаций'!AA628</f>
        <v>0</v>
      </c>
      <c r="AF639" s="49">
        <f>IF('Рейтинговая таблица организаций'!AA628&lt;1,0,(IF('Рейтинговая таблица организаций'!AA628&lt;5,20,100)))</f>
        <v>0</v>
      </c>
      <c r="AG639" s="49" t="s">
        <v>269</v>
      </c>
      <c r="AH639" s="49">
        <f>'Рейтинговая таблица организаций'!AB628</f>
        <v>0</v>
      </c>
      <c r="AI639" s="49">
        <f>'Рейтинговая таблица организаций'!AC628</f>
        <v>0</v>
      </c>
      <c r="AJ639" s="49" t="s">
        <v>270</v>
      </c>
      <c r="AK639" s="49">
        <f>'Рейтинговая таблица организаций'!AH628</f>
        <v>0</v>
      </c>
      <c r="AL639" s="49">
        <f>'Рейтинговая таблица организаций'!AI628</f>
        <v>0</v>
      </c>
      <c r="AM639" s="49" t="s">
        <v>271</v>
      </c>
      <c r="AN639" s="49">
        <f>'Рейтинговая таблица организаций'!AJ628</f>
        <v>0</v>
      </c>
      <c r="AO639" s="49">
        <f>'Рейтинговая таблица организаций'!AK628</f>
        <v>0</v>
      </c>
      <c r="AP639" s="49" t="s">
        <v>272</v>
      </c>
      <c r="AQ639" s="49">
        <f>'Рейтинговая таблица организаций'!AL628</f>
        <v>0</v>
      </c>
      <c r="AR639" s="49">
        <f>'Рейтинговая таблица организаций'!AM628</f>
        <v>0</v>
      </c>
      <c r="AS639" s="49" t="s">
        <v>273</v>
      </c>
      <c r="AT639" s="49">
        <f>'Рейтинговая таблица организаций'!AR628</f>
        <v>0</v>
      </c>
      <c r="AU639" s="49">
        <f>'Рейтинговая таблица организаций'!AS628</f>
        <v>0</v>
      </c>
      <c r="AV639" s="49" t="s">
        <v>274</v>
      </c>
      <c r="AW639" s="49">
        <f>'Рейтинговая таблица организаций'!AT628</f>
        <v>0</v>
      </c>
      <c r="AX639" s="49">
        <f>'Рейтинговая таблица организаций'!AU628</f>
        <v>0</v>
      </c>
      <c r="AY639" s="49" t="s">
        <v>275</v>
      </c>
      <c r="AZ639" s="49">
        <f>'Рейтинговая таблица организаций'!AV628</f>
        <v>0</v>
      </c>
      <c r="BA639" s="49">
        <f>'Рейтинговая таблица организаций'!AW628</f>
        <v>0</v>
      </c>
    </row>
    <row r="640" spans="1:53" ht="15.75" x14ac:dyDescent="0.25">
      <c r="A640" s="110">
        <f>Лист1!A628</f>
        <v>0</v>
      </c>
      <c r="B640" s="46">
        <f>'для bus.gov.ru'!B629</f>
        <v>0</v>
      </c>
      <c r="C640" s="46">
        <f>'для bus.gov.ru'!C629</f>
        <v>0</v>
      </c>
      <c r="D640" s="46">
        <f>'для bus.gov.ru'!D629</f>
        <v>0</v>
      </c>
      <c r="E640" s="46">
        <f>'для bus.gov.ru'!E629</f>
        <v>0</v>
      </c>
      <c r="F640" s="47" t="s">
        <v>264</v>
      </c>
      <c r="G640" s="48">
        <f>'Рейтинговая таблица организаций'!D629</f>
        <v>0</v>
      </c>
      <c r="H640" s="48">
        <f>'Рейтинговая таблица организаций'!E629</f>
        <v>0</v>
      </c>
      <c r="I640" s="47" t="s">
        <v>265</v>
      </c>
      <c r="J640" s="48">
        <f>'Рейтинговая таблица организаций'!F629</f>
        <v>0</v>
      </c>
      <c r="K640" s="48">
        <f>'Рейтинговая таблица организаций'!G629</f>
        <v>0</v>
      </c>
      <c r="L640" s="49" t="str">
        <f>IF('Рейтинговая таблица организаций'!H629&lt;1,"Отсутствуют или не функционируют дистанционные способы взаимодействия",(IF('Рейтинговая таблица организаций'!H629&lt;4,"В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0" s="49">
        <f>'Рейтинговая таблица организаций'!H629</f>
        <v>0</v>
      </c>
      <c r="N640" s="49">
        <f>IF('Рейтинговая таблица организаций'!H629&lt;1,0,(IF('Рейтинговая таблица организаций'!H629&lt;4,30,100)))</f>
        <v>0</v>
      </c>
      <c r="O640" s="49" t="s">
        <v>266</v>
      </c>
      <c r="P640" s="49">
        <f>'Рейтинговая таблица организаций'!I629</f>
        <v>0</v>
      </c>
      <c r="Q640" s="49">
        <f>'Рейтинговая таблица организаций'!J629</f>
        <v>0</v>
      </c>
      <c r="R640" s="49" t="s">
        <v>267</v>
      </c>
      <c r="S640" s="49">
        <f>'Рейтинговая таблица организаций'!K629</f>
        <v>0</v>
      </c>
      <c r="T640" s="49">
        <f>'Рейтинговая таблица организаций'!L629</f>
        <v>0</v>
      </c>
      <c r="U640" s="49" t="str">
        <f>IF('Рейтинговая таблица организаций'!Q629&lt;1,"Отсутствуют комфортные условия",(IF('Рейтинговая таблица организаций'!Q629&lt;5,"Количество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0" s="49">
        <f>'Рейтинговая таблица организаций'!Q629</f>
        <v>0</v>
      </c>
      <c r="W640" s="49">
        <f>IF('Рейтинговая таблица организаций'!Q629&lt;1,0,(IF('Рейтинговая таблица организаций'!Q629&lt;4,20,100)))</f>
        <v>0</v>
      </c>
      <c r="X640" s="49" t="s">
        <v>268</v>
      </c>
      <c r="Y640" s="49">
        <f>'Рейтинговая таблица организаций'!T629</f>
        <v>0</v>
      </c>
      <c r="Z640" s="49">
        <f>'Рейтинговая таблица организаций'!U629</f>
        <v>0</v>
      </c>
      <c r="AA640" s="49" t="str">
        <f>IF('Рейтинговая таблица организаций'!Z629&lt;1,"Отсутствуют условия доступности для инвалидов",(IF('Рейтинговая таблица организаций'!Z629&lt;5,"Количество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0" s="63">
        <f>'Рейтинговая таблица организаций'!Z629</f>
        <v>0</v>
      </c>
      <c r="AC640" s="49">
        <f>IF('Рейтинговая таблица организаций'!Z629&lt;1,0,(IF('Рейтинговая таблица организаций'!Z629&lt;5,20,100)))</f>
        <v>0</v>
      </c>
      <c r="AD640" s="49" t="str">
        <f>IF('Рейтинговая таблица организаций'!AA629&lt;1,"Отсутствуют условия доступности, позволяющие инвалидам получать услуги наравне с другими",(IF('Рейтинговая таблица организаций'!AA629&lt;5,"Количество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0" s="49">
        <f>'Рейтинговая таблица организаций'!AA629</f>
        <v>0</v>
      </c>
      <c r="AF640" s="49">
        <f>IF('Рейтинговая таблица организаций'!AA629&lt;1,0,(IF('Рейтинговая таблица организаций'!AA629&lt;5,20,100)))</f>
        <v>0</v>
      </c>
      <c r="AG640" s="49" t="s">
        <v>269</v>
      </c>
      <c r="AH640" s="49">
        <f>'Рейтинговая таблица организаций'!AB629</f>
        <v>0</v>
      </c>
      <c r="AI640" s="49">
        <f>'Рейтинговая таблица организаций'!AC629</f>
        <v>0</v>
      </c>
      <c r="AJ640" s="49" t="s">
        <v>270</v>
      </c>
      <c r="AK640" s="49">
        <f>'Рейтинговая таблица организаций'!AH629</f>
        <v>0</v>
      </c>
      <c r="AL640" s="49">
        <f>'Рейтинговая таблица организаций'!AI629</f>
        <v>0</v>
      </c>
      <c r="AM640" s="49" t="s">
        <v>271</v>
      </c>
      <c r="AN640" s="49">
        <f>'Рейтинговая таблица организаций'!AJ629</f>
        <v>0</v>
      </c>
      <c r="AO640" s="49">
        <f>'Рейтинговая таблица организаций'!AK629</f>
        <v>0</v>
      </c>
      <c r="AP640" s="49" t="s">
        <v>272</v>
      </c>
      <c r="AQ640" s="49">
        <f>'Рейтинговая таблица организаций'!AL629</f>
        <v>0</v>
      </c>
      <c r="AR640" s="49">
        <f>'Рейтинговая таблица организаций'!AM629</f>
        <v>0</v>
      </c>
      <c r="AS640" s="49" t="s">
        <v>273</v>
      </c>
      <c r="AT640" s="49">
        <f>'Рейтинговая таблица организаций'!AR629</f>
        <v>0</v>
      </c>
      <c r="AU640" s="49">
        <f>'Рейтинговая таблица организаций'!AS629</f>
        <v>0</v>
      </c>
      <c r="AV640" s="49" t="s">
        <v>274</v>
      </c>
      <c r="AW640" s="49">
        <f>'Рейтинговая таблица организаций'!AT629</f>
        <v>0</v>
      </c>
      <c r="AX640" s="49">
        <f>'Рейтинговая таблица организаций'!AU629</f>
        <v>0</v>
      </c>
      <c r="AY640" s="49" t="s">
        <v>275</v>
      </c>
      <c r="AZ640" s="49">
        <f>'Рейтинговая таблица организаций'!AV629</f>
        <v>0</v>
      </c>
      <c r="BA640" s="49">
        <f>'Рейтинговая таблица организаций'!AW629</f>
        <v>0</v>
      </c>
    </row>
    <row r="641" spans="1:53" ht="15.75" x14ac:dyDescent="0.25">
      <c r="A641" s="110">
        <f>Лист1!A629</f>
        <v>0</v>
      </c>
      <c r="B641" s="46">
        <f>'для bus.gov.ru'!B630</f>
        <v>0</v>
      </c>
      <c r="C641" s="46">
        <f>'для bus.gov.ru'!C630</f>
        <v>0</v>
      </c>
      <c r="D641" s="46">
        <f>'для bus.gov.ru'!D630</f>
        <v>0</v>
      </c>
      <c r="E641" s="46">
        <f>'для bus.gov.ru'!E630</f>
        <v>0</v>
      </c>
      <c r="F641" s="47" t="s">
        <v>264</v>
      </c>
      <c r="G641" s="48">
        <f>'Рейтинговая таблица организаций'!D630</f>
        <v>0</v>
      </c>
      <c r="H641" s="48">
        <f>'Рейтинговая таблица организаций'!E630</f>
        <v>0</v>
      </c>
      <c r="I641" s="47" t="s">
        <v>265</v>
      </c>
      <c r="J641" s="48">
        <f>'Рейтинговая таблица организаций'!F630</f>
        <v>0</v>
      </c>
      <c r="K641" s="48">
        <f>'Рейтинговая таблица организаций'!G630</f>
        <v>0</v>
      </c>
      <c r="L641" s="49" t="str">
        <f>IF('Рейтинговая таблица организаций'!H630&lt;1,"Отсутствуют или не функционируют дистанционные способы взаимодействия",(IF('Рейтинговая таблица организаций'!H630&lt;4,"В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1" s="49">
        <f>'Рейтинговая таблица организаций'!H630</f>
        <v>0</v>
      </c>
      <c r="N641" s="49">
        <f>IF('Рейтинговая таблица организаций'!H630&lt;1,0,(IF('Рейтинговая таблица организаций'!H630&lt;4,30,100)))</f>
        <v>0</v>
      </c>
      <c r="O641" s="49" t="s">
        <v>266</v>
      </c>
      <c r="P641" s="49">
        <f>'Рейтинговая таблица организаций'!I630</f>
        <v>0</v>
      </c>
      <c r="Q641" s="49">
        <f>'Рейтинговая таблица организаций'!J630</f>
        <v>0</v>
      </c>
      <c r="R641" s="49" t="s">
        <v>267</v>
      </c>
      <c r="S641" s="49">
        <f>'Рейтинговая таблица организаций'!K630</f>
        <v>0</v>
      </c>
      <c r="T641" s="49">
        <f>'Рейтинговая таблица организаций'!L630</f>
        <v>0</v>
      </c>
      <c r="U641" s="49" t="str">
        <f>IF('Рейтинговая таблица организаций'!Q630&lt;1,"Отсутствуют комфортные условия",(IF('Рейтинговая таблица организаций'!Q630&lt;5,"Количество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1" s="49">
        <f>'Рейтинговая таблица организаций'!Q630</f>
        <v>0</v>
      </c>
      <c r="W641" s="49">
        <f>IF('Рейтинговая таблица организаций'!Q630&lt;1,0,(IF('Рейтинговая таблица организаций'!Q630&lt;4,20,100)))</f>
        <v>0</v>
      </c>
      <c r="X641" s="49" t="s">
        <v>268</v>
      </c>
      <c r="Y641" s="49">
        <f>'Рейтинговая таблица организаций'!T630</f>
        <v>0</v>
      </c>
      <c r="Z641" s="49">
        <f>'Рейтинговая таблица организаций'!U630</f>
        <v>0</v>
      </c>
      <c r="AA641" s="49" t="str">
        <f>IF('Рейтинговая таблица организаций'!Z630&lt;1,"Отсутствуют условия доступности для инвалидов",(IF('Рейтинговая таблица организаций'!Z630&lt;5,"Количество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1" s="63">
        <f>'Рейтинговая таблица организаций'!Z630</f>
        <v>0</v>
      </c>
      <c r="AC641" s="49">
        <f>IF('Рейтинговая таблица организаций'!Z630&lt;1,0,(IF('Рейтинговая таблица организаций'!Z630&lt;5,20,100)))</f>
        <v>0</v>
      </c>
      <c r="AD641" s="49" t="str">
        <f>IF('Рейтинговая таблица организаций'!AA630&lt;1,"Отсутствуют условия доступности, позволяющие инвалидам получать услуги наравне с другими",(IF('Рейтинговая таблица организаций'!AA630&lt;5,"Количество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1" s="49">
        <f>'Рейтинговая таблица организаций'!AA630</f>
        <v>0</v>
      </c>
      <c r="AF641" s="49">
        <f>IF('Рейтинговая таблица организаций'!AA630&lt;1,0,(IF('Рейтинговая таблица организаций'!AA630&lt;5,20,100)))</f>
        <v>0</v>
      </c>
      <c r="AG641" s="49" t="s">
        <v>269</v>
      </c>
      <c r="AH641" s="49">
        <f>'Рейтинговая таблица организаций'!AB630</f>
        <v>0</v>
      </c>
      <c r="AI641" s="49">
        <f>'Рейтинговая таблица организаций'!AC630</f>
        <v>0</v>
      </c>
      <c r="AJ641" s="49" t="s">
        <v>270</v>
      </c>
      <c r="AK641" s="49">
        <f>'Рейтинговая таблица организаций'!AH630</f>
        <v>0</v>
      </c>
      <c r="AL641" s="49">
        <f>'Рейтинговая таблица организаций'!AI630</f>
        <v>0</v>
      </c>
      <c r="AM641" s="49" t="s">
        <v>271</v>
      </c>
      <c r="AN641" s="49">
        <f>'Рейтинговая таблица организаций'!AJ630</f>
        <v>0</v>
      </c>
      <c r="AO641" s="49">
        <f>'Рейтинговая таблица организаций'!AK630</f>
        <v>0</v>
      </c>
      <c r="AP641" s="49" t="s">
        <v>272</v>
      </c>
      <c r="AQ641" s="49">
        <f>'Рейтинговая таблица организаций'!AL630</f>
        <v>0</v>
      </c>
      <c r="AR641" s="49">
        <f>'Рейтинговая таблица организаций'!AM630</f>
        <v>0</v>
      </c>
      <c r="AS641" s="49" t="s">
        <v>273</v>
      </c>
      <c r="AT641" s="49">
        <f>'Рейтинговая таблица организаций'!AR630</f>
        <v>0</v>
      </c>
      <c r="AU641" s="49">
        <f>'Рейтинговая таблица организаций'!AS630</f>
        <v>0</v>
      </c>
      <c r="AV641" s="49" t="s">
        <v>274</v>
      </c>
      <c r="AW641" s="49">
        <f>'Рейтинговая таблица организаций'!AT630</f>
        <v>0</v>
      </c>
      <c r="AX641" s="49">
        <f>'Рейтинговая таблица организаций'!AU630</f>
        <v>0</v>
      </c>
      <c r="AY641" s="49" t="s">
        <v>275</v>
      </c>
      <c r="AZ641" s="49">
        <f>'Рейтинговая таблица организаций'!AV630</f>
        <v>0</v>
      </c>
      <c r="BA641" s="49">
        <f>'Рейтинговая таблица организаций'!AW630</f>
        <v>0</v>
      </c>
    </row>
    <row r="642" spans="1:53" ht="15.75" x14ac:dyDescent="0.25">
      <c r="A642" s="110">
        <f>Лист1!A630</f>
        <v>0</v>
      </c>
      <c r="B642" s="46">
        <f>'для bus.gov.ru'!B631</f>
        <v>0</v>
      </c>
      <c r="C642" s="46">
        <f>'для bus.gov.ru'!C631</f>
        <v>0</v>
      </c>
      <c r="D642" s="46">
        <f>'для bus.gov.ru'!D631</f>
        <v>0</v>
      </c>
      <c r="E642" s="46">
        <f>'для bus.gov.ru'!E631</f>
        <v>0</v>
      </c>
      <c r="F642" s="47" t="s">
        <v>264</v>
      </c>
      <c r="G642" s="48">
        <f>'Рейтинговая таблица организаций'!D631</f>
        <v>0</v>
      </c>
      <c r="H642" s="48">
        <f>'Рейтинговая таблица организаций'!E631</f>
        <v>0</v>
      </c>
      <c r="I642" s="47" t="s">
        <v>265</v>
      </c>
      <c r="J642" s="48">
        <f>'Рейтинговая таблица организаций'!F631</f>
        <v>0</v>
      </c>
      <c r="K642" s="48">
        <f>'Рейтинговая таблица организаций'!G631</f>
        <v>0</v>
      </c>
      <c r="L642" s="49" t="str">
        <f>IF('Рейтинговая таблица организаций'!H631&lt;1,"Отсутствуют или не функционируют дистанционные способы взаимодействия",(IF('Рейтинговая таблица организаций'!H631&lt;4,"В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2" s="49">
        <f>'Рейтинговая таблица организаций'!H631</f>
        <v>0</v>
      </c>
      <c r="N642" s="49">
        <f>IF('Рейтинговая таблица организаций'!H631&lt;1,0,(IF('Рейтинговая таблица организаций'!H631&lt;4,30,100)))</f>
        <v>0</v>
      </c>
      <c r="O642" s="49" t="s">
        <v>266</v>
      </c>
      <c r="P642" s="49">
        <f>'Рейтинговая таблица организаций'!I631</f>
        <v>0</v>
      </c>
      <c r="Q642" s="49">
        <f>'Рейтинговая таблица организаций'!J631</f>
        <v>0</v>
      </c>
      <c r="R642" s="49" t="s">
        <v>267</v>
      </c>
      <c r="S642" s="49">
        <f>'Рейтинговая таблица организаций'!K631</f>
        <v>0</v>
      </c>
      <c r="T642" s="49">
        <f>'Рейтинговая таблица организаций'!L631</f>
        <v>0</v>
      </c>
      <c r="U642" s="49" t="str">
        <f>IF('Рейтинговая таблица организаций'!Q631&lt;1,"Отсутствуют комфортные условия",(IF('Рейтинговая таблица организаций'!Q631&lt;5,"Количество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2" s="49">
        <f>'Рейтинговая таблица организаций'!Q631</f>
        <v>0</v>
      </c>
      <c r="W642" s="49">
        <f>IF('Рейтинговая таблица организаций'!Q631&lt;1,0,(IF('Рейтинговая таблица организаций'!Q631&lt;4,20,100)))</f>
        <v>0</v>
      </c>
      <c r="X642" s="49" t="s">
        <v>268</v>
      </c>
      <c r="Y642" s="49">
        <f>'Рейтинговая таблица организаций'!T631</f>
        <v>0</v>
      </c>
      <c r="Z642" s="49">
        <f>'Рейтинговая таблица организаций'!U631</f>
        <v>0</v>
      </c>
      <c r="AA642" s="49" t="str">
        <f>IF('Рейтинговая таблица организаций'!Z631&lt;1,"Отсутствуют условия доступности для инвалидов",(IF('Рейтинговая таблица организаций'!Z631&lt;5,"Количество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2" s="63">
        <f>'Рейтинговая таблица организаций'!Z631</f>
        <v>0</v>
      </c>
      <c r="AC642" s="49">
        <f>IF('Рейтинговая таблица организаций'!Z631&lt;1,0,(IF('Рейтинговая таблица организаций'!Z631&lt;5,20,100)))</f>
        <v>0</v>
      </c>
      <c r="AD642" s="49" t="str">
        <f>IF('Рейтинговая таблица организаций'!AA631&lt;1,"Отсутствуют условия доступности, позволяющие инвалидам получать услуги наравне с другими",(IF('Рейтинговая таблица организаций'!AA631&lt;5,"Количество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2" s="49">
        <f>'Рейтинговая таблица организаций'!AA631</f>
        <v>0</v>
      </c>
      <c r="AF642" s="49">
        <f>IF('Рейтинговая таблица организаций'!AA631&lt;1,0,(IF('Рейтинговая таблица организаций'!AA631&lt;5,20,100)))</f>
        <v>0</v>
      </c>
      <c r="AG642" s="49" t="s">
        <v>269</v>
      </c>
      <c r="AH642" s="49">
        <f>'Рейтинговая таблица организаций'!AB631</f>
        <v>0</v>
      </c>
      <c r="AI642" s="49">
        <f>'Рейтинговая таблица организаций'!AC631</f>
        <v>0</v>
      </c>
      <c r="AJ642" s="49" t="s">
        <v>270</v>
      </c>
      <c r="AK642" s="49">
        <f>'Рейтинговая таблица организаций'!AH631</f>
        <v>0</v>
      </c>
      <c r="AL642" s="49">
        <f>'Рейтинговая таблица организаций'!AI631</f>
        <v>0</v>
      </c>
      <c r="AM642" s="49" t="s">
        <v>271</v>
      </c>
      <c r="AN642" s="49">
        <f>'Рейтинговая таблица организаций'!AJ631</f>
        <v>0</v>
      </c>
      <c r="AO642" s="49">
        <f>'Рейтинговая таблица организаций'!AK631</f>
        <v>0</v>
      </c>
      <c r="AP642" s="49" t="s">
        <v>272</v>
      </c>
      <c r="AQ642" s="49">
        <f>'Рейтинговая таблица организаций'!AL631</f>
        <v>0</v>
      </c>
      <c r="AR642" s="49">
        <f>'Рейтинговая таблица организаций'!AM631</f>
        <v>0</v>
      </c>
      <c r="AS642" s="49" t="s">
        <v>273</v>
      </c>
      <c r="AT642" s="49">
        <f>'Рейтинговая таблица организаций'!AR631</f>
        <v>0</v>
      </c>
      <c r="AU642" s="49">
        <f>'Рейтинговая таблица организаций'!AS631</f>
        <v>0</v>
      </c>
      <c r="AV642" s="49" t="s">
        <v>274</v>
      </c>
      <c r="AW642" s="49">
        <f>'Рейтинговая таблица организаций'!AT631</f>
        <v>0</v>
      </c>
      <c r="AX642" s="49">
        <f>'Рейтинговая таблица организаций'!AU631</f>
        <v>0</v>
      </c>
      <c r="AY642" s="49" t="s">
        <v>275</v>
      </c>
      <c r="AZ642" s="49">
        <f>'Рейтинговая таблица организаций'!AV631</f>
        <v>0</v>
      </c>
      <c r="BA642" s="49">
        <f>'Рейтинговая таблица организаций'!AW631</f>
        <v>0</v>
      </c>
    </row>
    <row r="643" spans="1:53" ht="15.75" x14ac:dyDescent="0.25">
      <c r="A643" s="110">
        <f>Лист1!A631</f>
        <v>0</v>
      </c>
      <c r="B643" s="46">
        <f>'для bus.gov.ru'!B632</f>
        <v>0</v>
      </c>
      <c r="C643" s="46">
        <f>'для bus.gov.ru'!C632</f>
        <v>0</v>
      </c>
      <c r="D643" s="46">
        <f>'для bus.gov.ru'!D632</f>
        <v>0</v>
      </c>
      <c r="E643" s="46">
        <f>'для bus.gov.ru'!E632</f>
        <v>0</v>
      </c>
      <c r="F643" s="47" t="s">
        <v>264</v>
      </c>
      <c r="G643" s="48">
        <f>'Рейтинговая таблица организаций'!D632</f>
        <v>0</v>
      </c>
      <c r="H643" s="48">
        <f>'Рейтинговая таблица организаций'!E632</f>
        <v>0</v>
      </c>
      <c r="I643" s="47" t="s">
        <v>265</v>
      </c>
      <c r="J643" s="48">
        <f>'Рейтинговая таблица организаций'!F632</f>
        <v>0</v>
      </c>
      <c r="K643" s="48">
        <f>'Рейтинговая таблица организаций'!G632</f>
        <v>0</v>
      </c>
      <c r="L643" s="49" t="str">
        <f>IF('Рейтинговая таблица организаций'!H632&lt;1,"Отсутствуют или не функционируют дистанционные способы взаимодействия",(IF('Рейтинговая таблица организаций'!H632&lt;4,"В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3" s="49">
        <f>'Рейтинговая таблица организаций'!H632</f>
        <v>0</v>
      </c>
      <c r="N643" s="49">
        <f>IF('Рейтинговая таблица организаций'!H632&lt;1,0,(IF('Рейтинговая таблица организаций'!H632&lt;4,30,100)))</f>
        <v>0</v>
      </c>
      <c r="O643" s="49" t="s">
        <v>266</v>
      </c>
      <c r="P643" s="49">
        <f>'Рейтинговая таблица организаций'!I632</f>
        <v>0</v>
      </c>
      <c r="Q643" s="49">
        <f>'Рейтинговая таблица организаций'!J632</f>
        <v>0</v>
      </c>
      <c r="R643" s="49" t="s">
        <v>267</v>
      </c>
      <c r="S643" s="49">
        <f>'Рейтинговая таблица организаций'!K632</f>
        <v>0</v>
      </c>
      <c r="T643" s="49">
        <f>'Рейтинговая таблица организаций'!L632</f>
        <v>0</v>
      </c>
      <c r="U643" s="49" t="str">
        <f>IF('Рейтинговая таблица организаций'!Q632&lt;1,"Отсутствуют комфортные условия",(IF('Рейтинговая таблица организаций'!Q632&lt;5,"Количество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3" s="49">
        <f>'Рейтинговая таблица организаций'!Q632</f>
        <v>0</v>
      </c>
      <c r="W643" s="49">
        <f>IF('Рейтинговая таблица организаций'!Q632&lt;1,0,(IF('Рейтинговая таблица организаций'!Q632&lt;4,20,100)))</f>
        <v>0</v>
      </c>
      <c r="X643" s="49" t="s">
        <v>268</v>
      </c>
      <c r="Y643" s="49">
        <f>'Рейтинговая таблица организаций'!T632</f>
        <v>0</v>
      </c>
      <c r="Z643" s="49">
        <f>'Рейтинговая таблица организаций'!U632</f>
        <v>0</v>
      </c>
      <c r="AA643" s="49" t="str">
        <f>IF('Рейтинговая таблица организаций'!Z632&lt;1,"Отсутствуют условия доступности для инвалидов",(IF('Рейтинговая таблица организаций'!Z632&lt;5,"Количество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3" s="63">
        <f>'Рейтинговая таблица организаций'!Z632</f>
        <v>0</v>
      </c>
      <c r="AC643" s="49">
        <f>IF('Рейтинговая таблица организаций'!Z632&lt;1,0,(IF('Рейтинговая таблица организаций'!Z632&lt;5,20,100)))</f>
        <v>0</v>
      </c>
      <c r="AD643" s="49" t="str">
        <f>IF('Рейтинговая таблица организаций'!AA632&lt;1,"Отсутствуют условия доступности, позволяющие инвалидам получать услуги наравне с другими",(IF('Рейтинговая таблица организаций'!AA632&lt;5,"Количество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3" s="49">
        <f>'Рейтинговая таблица организаций'!AA632</f>
        <v>0</v>
      </c>
      <c r="AF643" s="49">
        <f>IF('Рейтинговая таблица организаций'!AA632&lt;1,0,(IF('Рейтинговая таблица организаций'!AA632&lt;5,20,100)))</f>
        <v>0</v>
      </c>
      <c r="AG643" s="49" t="s">
        <v>269</v>
      </c>
      <c r="AH643" s="49">
        <f>'Рейтинговая таблица организаций'!AB632</f>
        <v>0</v>
      </c>
      <c r="AI643" s="49">
        <f>'Рейтинговая таблица организаций'!AC632</f>
        <v>0</v>
      </c>
      <c r="AJ643" s="49" t="s">
        <v>270</v>
      </c>
      <c r="AK643" s="49">
        <f>'Рейтинговая таблица организаций'!AH632</f>
        <v>0</v>
      </c>
      <c r="AL643" s="49">
        <f>'Рейтинговая таблица организаций'!AI632</f>
        <v>0</v>
      </c>
      <c r="AM643" s="49" t="s">
        <v>271</v>
      </c>
      <c r="AN643" s="49">
        <f>'Рейтинговая таблица организаций'!AJ632</f>
        <v>0</v>
      </c>
      <c r="AO643" s="49">
        <f>'Рейтинговая таблица организаций'!AK632</f>
        <v>0</v>
      </c>
      <c r="AP643" s="49" t="s">
        <v>272</v>
      </c>
      <c r="AQ643" s="49">
        <f>'Рейтинговая таблица организаций'!AL632</f>
        <v>0</v>
      </c>
      <c r="AR643" s="49">
        <f>'Рейтинговая таблица организаций'!AM632</f>
        <v>0</v>
      </c>
      <c r="AS643" s="49" t="s">
        <v>273</v>
      </c>
      <c r="AT643" s="49">
        <f>'Рейтинговая таблица организаций'!AR632</f>
        <v>0</v>
      </c>
      <c r="AU643" s="49">
        <f>'Рейтинговая таблица организаций'!AS632</f>
        <v>0</v>
      </c>
      <c r="AV643" s="49" t="s">
        <v>274</v>
      </c>
      <c r="AW643" s="49">
        <f>'Рейтинговая таблица организаций'!AT632</f>
        <v>0</v>
      </c>
      <c r="AX643" s="49">
        <f>'Рейтинговая таблица организаций'!AU632</f>
        <v>0</v>
      </c>
      <c r="AY643" s="49" t="s">
        <v>275</v>
      </c>
      <c r="AZ643" s="49">
        <f>'Рейтинговая таблица организаций'!AV632</f>
        <v>0</v>
      </c>
      <c r="BA643" s="49">
        <f>'Рейтинговая таблица организаций'!AW632</f>
        <v>0</v>
      </c>
    </row>
    <row r="644" spans="1:53" ht="15.75" x14ac:dyDescent="0.25">
      <c r="A644" s="110">
        <f>Лист1!A632</f>
        <v>0</v>
      </c>
      <c r="B644" s="46">
        <f>'для bus.gov.ru'!B633</f>
        <v>0</v>
      </c>
      <c r="C644" s="46">
        <f>'для bus.gov.ru'!C633</f>
        <v>0</v>
      </c>
      <c r="D644" s="46">
        <f>'для bus.gov.ru'!D633</f>
        <v>0</v>
      </c>
      <c r="E644" s="46">
        <f>'для bus.gov.ru'!E633</f>
        <v>0</v>
      </c>
      <c r="F644" s="47" t="s">
        <v>264</v>
      </c>
      <c r="G644" s="48">
        <f>'Рейтинговая таблица организаций'!D633</f>
        <v>0</v>
      </c>
      <c r="H644" s="48">
        <f>'Рейтинговая таблица организаций'!E633</f>
        <v>0</v>
      </c>
      <c r="I644" s="47" t="s">
        <v>265</v>
      </c>
      <c r="J644" s="48">
        <f>'Рейтинговая таблица организаций'!F633</f>
        <v>0</v>
      </c>
      <c r="K644" s="48">
        <f>'Рейтинговая таблица организаций'!G633</f>
        <v>0</v>
      </c>
      <c r="L644" s="49" t="str">
        <f>IF('Рейтинговая таблица организаций'!H633&lt;1,"Отсутствуют или не функционируют дистанционные способы взаимодействия",(IF('Рейтинговая таблица организаций'!H633&lt;4,"В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4" s="49">
        <f>'Рейтинговая таблица организаций'!H633</f>
        <v>0</v>
      </c>
      <c r="N644" s="49">
        <f>IF('Рейтинговая таблица организаций'!H633&lt;1,0,(IF('Рейтинговая таблица организаций'!H633&lt;4,30,100)))</f>
        <v>0</v>
      </c>
      <c r="O644" s="49" t="s">
        <v>266</v>
      </c>
      <c r="P644" s="49">
        <f>'Рейтинговая таблица организаций'!I633</f>
        <v>0</v>
      </c>
      <c r="Q644" s="49">
        <f>'Рейтинговая таблица организаций'!J633</f>
        <v>0</v>
      </c>
      <c r="R644" s="49" t="s">
        <v>267</v>
      </c>
      <c r="S644" s="49">
        <f>'Рейтинговая таблица организаций'!K633</f>
        <v>0</v>
      </c>
      <c r="T644" s="49">
        <f>'Рейтинговая таблица организаций'!L633</f>
        <v>0</v>
      </c>
      <c r="U644" s="49" t="str">
        <f>IF('Рейтинговая таблица организаций'!Q633&lt;1,"Отсутствуют комфортные условия",(IF('Рейтинговая таблица организаций'!Q633&lt;5,"Количество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4" s="49">
        <f>'Рейтинговая таблица организаций'!Q633</f>
        <v>0</v>
      </c>
      <c r="W644" s="49">
        <f>IF('Рейтинговая таблица организаций'!Q633&lt;1,0,(IF('Рейтинговая таблица организаций'!Q633&lt;4,20,100)))</f>
        <v>0</v>
      </c>
      <c r="X644" s="49" t="s">
        <v>268</v>
      </c>
      <c r="Y644" s="49">
        <f>'Рейтинговая таблица организаций'!T633</f>
        <v>0</v>
      </c>
      <c r="Z644" s="49">
        <f>'Рейтинговая таблица организаций'!U633</f>
        <v>0</v>
      </c>
      <c r="AA644" s="49" t="str">
        <f>IF('Рейтинговая таблица организаций'!Z633&lt;1,"Отсутствуют условия доступности для инвалидов",(IF('Рейтинговая таблица организаций'!Z633&lt;5,"Количество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4" s="63">
        <f>'Рейтинговая таблица организаций'!Z633</f>
        <v>0</v>
      </c>
      <c r="AC644" s="49">
        <f>IF('Рейтинговая таблица организаций'!Z633&lt;1,0,(IF('Рейтинговая таблица организаций'!Z633&lt;5,20,100)))</f>
        <v>0</v>
      </c>
      <c r="AD644" s="49" t="str">
        <f>IF('Рейтинговая таблица организаций'!AA633&lt;1,"Отсутствуют условия доступности, позволяющие инвалидам получать услуги наравне с другими",(IF('Рейтинговая таблица организаций'!AA633&lt;5,"Количество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4" s="49">
        <f>'Рейтинговая таблица организаций'!AA633</f>
        <v>0</v>
      </c>
      <c r="AF644" s="49">
        <f>IF('Рейтинговая таблица организаций'!AA633&lt;1,0,(IF('Рейтинговая таблица организаций'!AA633&lt;5,20,100)))</f>
        <v>0</v>
      </c>
      <c r="AG644" s="49" t="s">
        <v>269</v>
      </c>
      <c r="AH644" s="49">
        <f>'Рейтинговая таблица организаций'!AB633</f>
        <v>0</v>
      </c>
      <c r="AI644" s="49">
        <f>'Рейтинговая таблица организаций'!AC633</f>
        <v>0</v>
      </c>
      <c r="AJ644" s="49" t="s">
        <v>270</v>
      </c>
      <c r="AK644" s="49">
        <f>'Рейтинговая таблица организаций'!AH633</f>
        <v>0</v>
      </c>
      <c r="AL644" s="49">
        <f>'Рейтинговая таблица организаций'!AI633</f>
        <v>0</v>
      </c>
      <c r="AM644" s="49" t="s">
        <v>271</v>
      </c>
      <c r="AN644" s="49">
        <f>'Рейтинговая таблица организаций'!AJ633</f>
        <v>0</v>
      </c>
      <c r="AO644" s="49">
        <f>'Рейтинговая таблица организаций'!AK633</f>
        <v>0</v>
      </c>
      <c r="AP644" s="49" t="s">
        <v>272</v>
      </c>
      <c r="AQ644" s="49">
        <f>'Рейтинговая таблица организаций'!AL633</f>
        <v>0</v>
      </c>
      <c r="AR644" s="49">
        <f>'Рейтинговая таблица организаций'!AM633</f>
        <v>0</v>
      </c>
      <c r="AS644" s="49" t="s">
        <v>273</v>
      </c>
      <c r="AT644" s="49">
        <f>'Рейтинговая таблица организаций'!AR633</f>
        <v>0</v>
      </c>
      <c r="AU644" s="49">
        <f>'Рейтинговая таблица организаций'!AS633</f>
        <v>0</v>
      </c>
      <c r="AV644" s="49" t="s">
        <v>274</v>
      </c>
      <c r="AW644" s="49">
        <f>'Рейтинговая таблица организаций'!AT633</f>
        <v>0</v>
      </c>
      <c r="AX644" s="49">
        <f>'Рейтинговая таблица организаций'!AU633</f>
        <v>0</v>
      </c>
      <c r="AY644" s="49" t="s">
        <v>275</v>
      </c>
      <c r="AZ644" s="49">
        <f>'Рейтинговая таблица организаций'!AV633</f>
        <v>0</v>
      </c>
      <c r="BA644" s="49">
        <f>'Рейтинговая таблица организаций'!AW633</f>
        <v>0</v>
      </c>
    </row>
    <row r="645" spans="1:53" ht="15.75" x14ac:dyDescent="0.25">
      <c r="A645" s="110">
        <f>Лист1!A633</f>
        <v>0</v>
      </c>
      <c r="B645" s="46">
        <f>'для bus.gov.ru'!B634</f>
        <v>0</v>
      </c>
      <c r="C645" s="46">
        <f>'для bus.gov.ru'!C634</f>
        <v>0</v>
      </c>
      <c r="D645" s="46">
        <f>'для bus.gov.ru'!D634</f>
        <v>0</v>
      </c>
      <c r="E645" s="46">
        <f>'для bus.gov.ru'!E634</f>
        <v>0</v>
      </c>
      <c r="F645" s="47" t="s">
        <v>264</v>
      </c>
      <c r="G645" s="48">
        <f>'Рейтинговая таблица организаций'!D634</f>
        <v>0</v>
      </c>
      <c r="H645" s="48">
        <f>'Рейтинговая таблица организаций'!E634</f>
        <v>0</v>
      </c>
      <c r="I645" s="47" t="s">
        <v>265</v>
      </c>
      <c r="J645" s="48">
        <f>'Рейтинговая таблица организаций'!F634</f>
        <v>0</v>
      </c>
      <c r="K645" s="48">
        <f>'Рейтинговая таблица организаций'!G634</f>
        <v>0</v>
      </c>
      <c r="L645" s="49" t="str">
        <f>IF('Рейтинговая таблица организаций'!H634&lt;1,"Отсутствуют или не функционируют дистанционные способы взаимодействия",(IF('Рейтинговая таблица организаций'!H634&lt;4,"В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5" s="49">
        <f>'Рейтинговая таблица организаций'!H634</f>
        <v>0</v>
      </c>
      <c r="N645" s="49">
        <f>IF('Рейтинговая таблица организаций'!H634&lt;1,0,(IF('Рейтинговая таблица организаций'!H634&lt;4,30,100)))</f>
        <v>0</v>
      </c>
      <c r="O645" s="49" t="s">
        <v>266</v>
      </c>
      <c r="P645" s="49">
        <f>'Рейтинговая таблица организаций'!I634</f>
        <v>0</v>
      </c>
      <c r="Q645" s="49">
        <f>'Рейтинговая таблица организаций'!J634</f>
        <v>0</v>
      </c>
      <c r="R645" s="49" t="s">
        <v>267</v>
      </c>
      <c r="S645" s="49">
        <f>'Рейтинговая таблица организаций'!K634</f>
        <v>0</v>
      </c>
      <c r="T645" s="49">
        <f>'Рейтинговая таблица организаций'!L634</f>
        <v>0</v>
      </c>
      <c r="U645" s="49" t="str">
        <f>IF('Рейтинговая таблица организаций'!Q634&lt;1,"Отсутствуют комфортные условия",(IF('Рейтинговая таблица организаций'!Q634&lt;5,"Количество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5" s="49">
        <f>'Рейтинговая таблица организаций'!Q634</f>
        <v>0</v>
      </c>
      <c r="W645" s="49">
        <f>IF('Рейтинговая таблица организаций'!Q634&lt;1,0,(IF('Рейтинговая таблица организаций'!Q634&lt;4,20,100)))</f>
        <v>0</v>
      </c>
      <c r="X645" s="49" t="s">
        <v>268</v>
      </c>
      <c r="Y645" s="49">
        <f>'Рейтинговая таблица организаций'!T634</f>
        <v>0</v>
      </c>
      <c r="Z645" s="49">
        <f>'Рейтинговая таблица организаций'!U634</f>
        <v>0</v>
      </c>
      <c r="AA645" s="49" t="str">
        <f>IF('Рейтинговая таблица организаций'!Z634&lt;1,"Отсутствуют условия доступности для инвалидов",(IF('Рейтинговая таблица организаций'!Z634&lt;5,"Количество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5" s="63">
        <f>'Рейтинговая таблица организаций'!Z634</f>
        <v>0</v>
      </c>
      <c r="AC645" s="49">
        <f>IF('Рейтинговая таблица организаций'!Z634&lt;1,0,(IF('Рейтинговая таблица организаций'!Z634&lt;5,20,100)))</f>
        <v>0</v>
      </c>
      <c r="AD645" s="49" t="str">
        <f>IF('Рейтинговая таблица организаций'!AA634&lt;1,"Отсутствуют условия доступности, позволяющие инвалидам получать услуги наравне с другими",(IF('Рейтинговая таблица организаций'!AA634&lt;5,"Количество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5" s="49">
        <f>'Рейтинговая таблица организаций'!AA634</f>
        <v>0</v>
      </c>
      <c r="AF645" s="49">
        <f>IF('Рейтинговая таблица организаций'!AA634&lt;1,0,(IF('Рейтинговая таблица организаций'!AA634&lt;5,20,100)))</f>
        <v>0</v>
      </c>
      <c r="AG645" s="49" t="s">
        <v>269</v>
      </c>
      <c r="AH645" s="49">
        <f>'Рейтинговая таблица организаций'!AB634</f>
        <v>0</v>
      </c>
      <c r="AI645" s="49">
        <f>'Рейтинговая таблица организаций'!AC634</f>
        <v>0</v>
      </c>
      <c r="AJ645" s="49" t="s">
        <v>270</v>
      </c>
      <c r="AK645" s="49">
        <f>'Рейтинговая таблица организаций'!AH634</f>
        <v>0</v>
      </c>
      <c r="AL645" s="49">
        <f>'Рейтинговая таблица организаций'!AI634</f>
        <v>0</v>
      </c>
      <c r="AM645" s="49" t="s">
        <v>271</v>
      </c>
      <c r="AN645" s="49">
        <f>'Рейтинговая таблица организаций'!AJ634</f>
        <v>0</v>
      </c>
      <c r="AO645" s="49">
        <f>'Рейтинговая таблица организаций'!AK634</f>
        <v>0</v>
      </c>
      <c r="AP645" s="49" t="s">
        <v>272</v>
      </c>
      <c r="AQ645" s="49">
        <f>'Рейтинговая таблица организаций'!AL634</f>
        <v>0</v>
      </c>
      <c r="AR645" s="49">
        <f>'Рейтинговая таблица организаций'!AM634</f>
        <v>0</v>
      </c>
      <c r="AS645" s="49" t="s">
        <v>273</v>
      </c>
      <c r="AT645" s="49">
        <f>'Рейтинговая таблица организаций'!AR634</f>
        <v>0</v>
      </c>
      <c r="AU645" s="49">
        <f>'Рейтинговая таблица организаций'!AS634</f>
        <v>0</v>
      </c>
      <c r="AV645" s="49" t="s">
        <v>274</v>
      </c>
      <c r="AW645" s="49">
        <f>'Рейтинговая таблица организаций'!AT634</f>
        <v>0</v>
      </c>
      <c r="AX645" s="49">
        <f>'Рейтинговая таблица организаций'!AU634</f>
        <v>0</v>
      </c>
      <c r="AY645" s="49" t="s">
        <v>275</v>
      </c>
      <c r="AZ645" s="49">
        <f>'Рейтинговая таблица организаций'!AV634</f>
        <v>0</v>
      </c>
      <c r="BA645" s="49">
        <f>'Рейтинговая таблица организаций'!AW634</f>
        <v>0</v>
      </c>
    </row>
    <row r="646" spans="1:53" ht="15.75" x14ac:dyDescent="0.25">
      <c r="A646" s="110">
        <f>Лист1!A634</f>
        <v>0</v>
      </c>
      <c r="B646" s="46">
        <f>'для bus.gov.ru'!B635</f>
        <v>0</v>
      </c>
      <c r="C646" s="46">
        <f>'для bus.gov.ru'!C635</f>
        <v>0</v>
      </c>
      <c r="D646" s="46">
        <f>'для bus.gov.ru'!D635</f>
        <v>0</v>
      </c>
      <c r="E646" s="46">
        <f>'для bus.gov.ru'!E635</f>
        <v>0</v>
      </c>
      <c r="F646" s="47" t="s">
        <v>264</v>
      </c>
      <c r="G646" s="48">
        <f>'Рейтинговая таблица организаций'!D635</f>
        <v>0</v>
      </c>
      <c r="H646" s="48">
        <f>'Рейтинговая таблица организаций'!E635</f>
        <v>0</v>
      </c>
      <c r="I646" s="47" t="s">
        <v>265</v>
      </c>
      <c r="J646" s="48">
        <f>'Рейтинговая таблица организаций'!F635</f>
        <v>0</v>
      </c>
      <c r="K646" s="48">
        <f>'Рейтинговая таблица организаций'!G635</f>
        <v>0</v>
      </c>
      <c r="L646" s="49" t="str">
        <f>IF('Рейтинговая таблица организаций'!H635&lt;1,"Отсутствуют или не функционируют дистанционные способы взаимодействия",(IF('Рейтинговая таблица организаций'!H635&lt;4,"В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6" s="49">
        <f>'Рейтинговая таблица организаций'!H635</f>
        <v>0</v>
      </c>
      <c r="N646" s="49">
        <f>IF('Рейтинговая таблица организаций'!H635&lt;1,0,(IF('Рейтинговая таблица организаций'!H635&lt;4,30,100)))</f>
        <v>0</v>
      </c>
      <c r="O646" s="49" t="s">
        <v>266</v>
      </c>
      <c r="P646" s="49">
        <f>'Рейтинговая таблица организаций'!I635</f>
        <v>0</v>
      </c>
      <c r="Q646" s="49">
        <f>'Рейтинговая таблица организаций'!J635</f>
        <v>0</v>
      </c>
      <c r="R646" s="49" t="s">
        <v>267</v>
      </c>
      <c r="S646" s="49">
        <f>'Рейтинговая таблица организаций'!K635</f>
        <v>0</v>
      </c>
      <c r="T646" s="49">
        <f>'Рейтинговая таблица организаций'!L635</f>
        <v>0</v>
      </c>
      <c r="U646" s="49" t="str">
        <f>IF('Рейтинговая таблица организаций'!Q635&lt;1,"Отсутствуют комфортные условия",(IF('Рейтинговая таблица организаций'!Q635&lt;5,"Количество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6" s="49">
        <f>'Рейтинговая таблица организаций'!Q635</f>
        <v>0</v>
      </c>
      <c r="W646" s="49">
        <f>IF('Рейтинговая таблица организаций'!Q635&lt;1,0,(IF('Рейтинговая таблица организаций'!Q635&lt;4,20,100)))</f>
        <v>0</v>
      </c>
      <c r="X646" s="49" t="s">
        <v>268</v>
      </c>
      <c r="Y646" s="49">
        <f>'Рейтинговая таблица организаций'!T635</f>
        <v>0</v>
      </c>
      <c r="Z646" s="49">
        <f>'Рейтинговая таблица организаций'!U635</f>
        <v>0</v>
      </c>
      <c r="AA646" s="49" t="str">
        <f>IF('Рейтинговая таблица организаций'!Z635&lt;1,"Отсутствуют условия доступности для инвалидов",(IF('Рейтинговая таблица организаций'!Z635&lt;5,"Количество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6" s="63">
        <f>'Рейтинговая таблица организаций'!Z635</f>
        <v>0</v>
      </c>
      <c r="AC646" s="49">
        <f>IF('Рейтинговая таблица организаций'!Z635&lt;1,0,(IF('Рейтинговая таблица организаций'!Z635&lt;5,20,100)))</f>
        <v>0</v>
      </c>
      <c r="AD646" s="49" t="str">
        <f>IF('Рейтинговая таблица организаций'!AA635&lt;1,"Отсутствуют условия доступности, позволяющие инвалидам получать услуги наравне с другими",(IF('Рейтинговая таблица организаций'!AA635&lt;5,"Количество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6" s="49">
        <f>'Рейтинговая таблица организаций'!AA635</f>
        <v>0</v>
      </c>
      <c r="AF646" s="49">
        <f>IF('Рейтинговая таблица организаций'!AA635&lt;1,0,(IF('Рейтинговая таблица организаций'!AA635&lt;5,20,100)))</f>
        <v>0</v>
      </c>
      <c r="AG646" s="49" t="s">
        <v>269</v>
      </c>
      <c r="AH646" s="49">
        <f>'Рейтинговая таблица организаций'!AB635</f>
        <v>0</v>
      </c>
      <c r="AI646" s="49">
        <f>'Рейтинговая таблица организаций'!AC635</f>
        <v>0</v>
      </c>
      <c r="AJ646" s="49" t="s">
        <v>270</v>
      </c>
      <c r="AK646" s="49">
        <f>'Рейтинговая таблица организаций'!AH635</f>
        <v>0</v>
      </c>
      <c r="AL646" s="49">
        <f>'Рейтинговая таблица организаций'!AI635</f>
        <v>0</v>
      </c>
      <c r="AM646" s="49" t="s">
        <v>271</v>
      </c>
      <c r="AN646" s="49">
        <f>'Рейтинговая таблица организаций'!AJ635</f>
        <v>0</v>
      </c>
      <c r="AO646" s="49">
        <f>'Рейтинговая таблица организаций'!AK635</f>
        <v>0</v>
      </c>
      <c r="AP646" s="49" t="s">
        <v>272</v>
      </c>
      <c r="AQ646" s="49">
        <f>'Рейтинговая таблица организаций'!AL635</f>
        <v>0</v>
      </c>
      <c r="AR646" s="49">
        <f>'Рейтинговая таблица организаций'!AM635</f>
        <v>0</v>
      </c>
      <c r="AS646" s="49" t="s">
        <v>273</v>
      </c>
      <c r="AT646" s="49">
        <f>'Рейтинговая таблица организаций'!AR635</f>
        <v>0</v>
      </c>
      <c r="AU646" s="49">
        <f>'Рейтинговая таблица организаций'!AS635</f>
        <v>0</v>
      </c>
      <c r="AV646" s="49" t="s">
        <v>274</v>
      </c>
      <c r="AW646" s="49">
        <f>'Рейтинговая таблица организаций'!AT635</f>
        <v>0</v>
      </c>
      <c r="AX646" s="49">
        <f>'Рейтинговая таблица организаций'!AU635</f>
        <v>0</v>
      </c>
      <c r="AY646" s="49" t="s">
        <v>275</v>
      </c>
      <c r="AZ646" s="49">
        <f>'Рейтинговая таблица организаций'!AV635</f>
        <v>0</v>
      </c>
      <c r="BA646" s="49">
        <f>'Рейтинговая таблица организаций'!AW635</f>
        <v>0</v>
      </c>
    </row>
    <row r="647" spans="1:53" ht="15.75" x14ac:dyDescent="0.25">
      <c r="A647" s="110">
        <f>Лист1!A635</f>
        <v>0</v>
      </c>
      <c r="B647" s="46">
        <f>'для bus.gov.ru'!B636</f>
        <v>0</v>
      </c>
      <c r="C647" s="46">
        <f>'для bus.gov.ru'!C636</f>
        <v>0</v>
      </c>
      <c r="D647" s="46">
        <f>'для bus.gov.ru'!D636</f>
        <v>0</v>
      </c>
      <c r="E647" s="46">
        <f>'для bus.gov.ru'!E636</f>
        <v>0</v>
      </c>
      <c r="F647" s="47" t="s">
        <v>264</v>
      </c>
      <c r="G647" s="48">
        <f>'Рейтинговая таблица организаций'!D636</f>
        <v>0</v>
      </c>
      <c r="H647" s="48">
        <f>'Рейтинговая таблица организаций'!E636</f>
        <v>0</v>
      </c>
      <c r="I647" s="47" t="s">
        <v>265</v>
      </c>
      <c r="J647" s="48">
        <f>'Рейтинговая таблица организаций'!F636</f>
        <v>0</v>
      </c>
      <c r="K647" s="48">
        <f>'Рейтинговая таблица организаций'!G636</f>
        <v>0</v>
      </c>
      <c r="L647" s="49" t="str">
        <f>IF('Рейтинговая таблица организаций'!H636&lt;1,"Отсутствуют или не функционируют дистанционные способы взаимодействия",(IF('Рейтинговая таблица организаций'!H636&lt;4,"В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7" s="49">
        <f>'Рейтинговая таблица организаций'!H636</f>
        <v>0</v>
      </c>
      <c r="N647" s="49">
        <f>IF('Рейтинговая таблица организаций'!H636&lt;1,0,(IF('Рейтинговая таблица организаций'!H636&lt;4,30,100)))</f>
        <v>0</v>
      </c>
      <c r="O647" s="49" t="s">
        <v>266</v>
      </c>
      <c r="P647" s="49">
        <f>'Рейтинговая таблица организаций'!I636</f>
        <v>0</v>
      </c>
      <c r="Q647" s="49">
        <f>'Рейтинговая таблица организаций'!J636</f>
        <v>0</v>
      </c>
      <c r="R647" s="49" t="s">
        <v>267</v>
      </c>
      <c r="S647" s="49">
        <f>'Рейтинговая таблица организаций'!K636</f>
        <v>0</v>
      </c>
      <c r="T647" s="49">
        <f>'Рейтинговая таблица организаций'!L636</f>
        <v>0</v>
      </c>
      <c r="U647" s="49" t="str">
        <f>IF('Рейтинговая таблица организаций'!Q636&lt;1,"Отсутствуют комфортные условия",(IF('Рейтинговая таблица организаций'!Q636&lt;5,"Количество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7" s="49">
        <f>'Рейтинговая таблица организаций'!Q636</f>
        <v>0</v>
      </c>
      <c r="W647" s="49">
        <f>IF('Рейтинговая таблица организаций'!Q636&lt;1,0,(IF('Рейтинговая таблица организаций'!Q636&lt;4,20,100)))</f>
        <v>0</v>
      </c>
      <c r="X647" s="49" t="s">
        <v>268</v>
      </c>
      <c r="Y647" s="49">
        <f>'Рейтинговая таблица организаций'!T636</f>
        <v>0</v>
      </c>
      <c r="Z647" s="49">
        <f>'Рейтинговая таблица организаций'!U636</f>
        <v>0</v>
      </c>
      <c r="AA647" s="49" t="str">
        <f>IF('Рейтинговая таблица организаций'!Z636&lt;1,"Отсутствуют условия доступности для инвалидов",(IF('Рейтинговая таблица организаций'!Z636&lt;5,"Количество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7" s="63">
        <f>'Рейтинговая таблица организаций'!Z636</f>
        <v>0</v>
      </c>
      <c r="AC647" s="49">
        <f>IF('Рейтинговая таблица организаций'!Z636&lt;1,0,(IF('Рейтинговая таблица организаций'!Z636&lt;5,20,100)))</f>
        <v>0</v>
      </c>
      <c r="AD647" s="49" t="str">
        <f>IF('Рейтинговая таблица организаций'!AA636&lt;1,"Отсутствуют условия доступности, позволяющие инвалидам получать услуги наравне с другими",(IF('Рейтинговая таблица организаций'!AA636&lt;5,"Количество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7" s="49">
        <f>'Рейтинговая таблица организаций'!AA636</f>
        <v>0</v>
      </c>
      <c r="AF647" s="49">
        <f>IF('Рейтинговая таблица организаций'!AA636&lt;1,0,(IF('Рейтинговая таблица организаций'!AA636&lt;5,20,100)))</f>
        <v>0</v>
      </c>
      <c r="AG647" s="49" t="s">
        <v>269</v>
      </c>
      <c r="AH647" s="49">
        <f>'Рейтинговая таблица организаций'!AB636</f>
        <v>0</v>
      </c>
      <c r="AI647" s="49">
        <f>'Рейтинговая таблица организаций'!AC636</f>
        <v>0</v>
      </c>
      <c r="AJ647" s="49" t="s">
        <v>270</v>
      </c>
      <c r="AK647" s="49">
        <f>'Рейтинговая таблица организаций'!AH636</f>
        <v>0</v>
      </c>
      <c r="AL647" s="49">
        <f>'Рейтинговая таблица организаций'!AI636</f>
        <v>0</v>
      </c>
      <c r="AM647" s="49" t="s">
        <v>271</v>
      </c>
      <c r="AN647" s="49">
        <f>'Рейтинговая таблица организаций'!AJ636</f>
        <v>0</v>
      </c>
      <c r="AO647" s="49">
        <f>'Рейтинговая таблица организаций'!AK636</f>
        <v>0</v>
      </c>
      <c r="AP647" s="49" t="s">
        <v>272</v>
      </c>
      <c r="AQ647" s="49">
        <f>'Рейтинговая таблица организаций'!AL636</f>
        <v>0</v>
      </c>
      <c r="AR647" s="49">
        <f>'Рейтинговая таблица организаций'!AM636</f>
        <v>0</v>
      </c>
      <c r="AS647" s="49" t="s">
        <v>273</v>
      </c>
      <c r="AT647" s="49">
        <f>'Рейтинговая таблица организаций'!AR636</f>
        <v>0</v>
      </c>
      <c r="AU647" s="49">
        <f>'Рейтинговая таблица организаций'!AS636</f>
        <v>0</v>
      </c>
      <c r="AV647" s="49" t="s">
        <v>274</v>
      </c>
      <c r="AW647" s="49">
        <f>'Рейтинговая таблица организаций'!AT636</f>
        <v>0</v>
      </c>
      <c r="AX647" s="49">
        <f>'Рейтинговая таблица организаций'!AU636</f>
        <v>0</v>
      </c>
      <c r="AY647" s="49" t="s">
        <v>275</v>
      </c>
      <c r="AZ647" s="49">
        <f>'Рейтинговая таблица организаций'!AV636</f>
        <v>0</v>
      </c>
      <c r="BA647" s="49">
        <f>'Рейтинговая таблица организаций'!AW636</f>
        <v>0</v>
      </c>
    </row>
    <row r="648" spans="1:53" ht="15.75" x14ac:dyDescent="0.25">
      <c r="A648" s="110">
        <f>Лист1!A636</f>
        <v>0</v>
      </c>
      <c r="B648" s="46">
        <f>'для bus.gov.ru'!B637</f>
        <v>0</v>
      </c>
      <c r="C648" s="46">
        <f>'для bus.gov.ru'!C637</f>
        <v>0</v>
      </c>
      <c r="D648" s="46">
        <f>'для bus.gov.ru'!D637</f>
        <v>0</v>
      </c>
      <c r="E648" s="46">
        <f>'для bus.gov.ru'!E637</f>
        <v>0</v>
      </c>
      <c r="F648" s="47" t="s">
        <v>264</v>
      </c>
      <c r="G648" s="48">
        <f>'Рейтинговая таблица организаций'!D637</f>
        <v>0</v>
      </c>
      <c r="H648" s="48">
        <f>'Рейтинговая таблица организаций'!E637</f>
        <v>0</v>
      </c>
      <c r="I648" s="47" t="s">
        <v>265</v>
      </c>
      <c r="J648" s="48">
        <f>'Рейтинговая таблица организаций'!F637</f>
        <v>0</v>
      </c>
      <c r="K648" s="48">
        <f>'Рейтинговая таблица организаций'!G637</f>
        <v>0</v>
      </c>
      <c r="L648" s="49" t="str">
        <f>IF('Рейтинговая таблица организаций'!H637&lt;1,"Отсутствуют или не функционируют дистанционные способы взаимодействия",(IF('Рейтинговая таблица организаций'!H637&lt;4,"В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8" s="49">
        <f>'Рейтинговая таблица организаций'!H637</f>
        <v>0</v>
      </c>
      <c r="N648" s="49">
        <f>IF('Рейтинговая таблица организаций'!H637&lt;1,0,(IF('Рейтинговая таблица организаций'!H637&lt;4,30,100)))</f>
        <v>0</v>
      </c>
      <c r="O648" s="49" t="s">
        <v>266</v>
      </c>
      <c r="P648" s="49">
        <f>'Рейтинговая таблица организаций'!I637</f>
        <v>0</v>
      </c>
      <c r="Q648" s="49">
        <f>'Рейтинговая таблица организаций'!J637</f>
        <v>0</v>
      </c>
      <c r="R648" s="49" t="s">
        <v>267</v>
      </c>
      <c r="S648" s="49">
        <f>'Рейтинговая таблица организаций'!K637</f>
        <v>0</v>
      </c>
      <c r="T648" s="49">
        <f>'Рейтинговая таблица организаций'!L637</f>
        <v>0</v>
      </c>
      <c r="U648" s="49" t="str">
        <f>IF('Рейтинговая таблица организаций'!Q637&lt;1,"Отсутствуют комфортные условия",(IF('Рейтинговая таблица организаций'!Q637&lt;5,"Количество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8" s="49">
        <f>'Рейтинговая таблица организаций'!Q637</f>
        <v>0</v>
      </c>
      <c r="W648" s="49">
        <f>IF('Рейтинговая таблица организаций'!Q637&lt;1,0,(IF('Рейтинговая таблица организаций'!Q637&lt;4,20,100)))</f>
        <v>0</v>
      </c>
      <c r="X648" s="49" t="s">
        <v>268</v>
      </c>
      <c r="Y648" s="49">
        <f>'Рейтинговая таблица организаций'!T637</f>
        <v>0</v>
      </c>
      <c r="Z648" s="49">
        <f>'Рейтинговая таблица организаций'!U637</f>
        <v>0</v>
      </c>
      <c r="AA648" s="49" t="str">
        <f>IF('Рейтинговая таблица организаций'!Z637&lt;1,"Отсутствуют условия доступности для инвалидов",(IF('Рейтинговая таблица организаций'!Z637&lt;5,"Количество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8" s="63">
        <f>'Рейтинговая таблица организаций'!Z637</f>
        <v>0</v>
      </c>
      <c r="AC648" s="49">
        <f>IF('Рейтинговая таблица организаций'!Z637&lt;1,0,(IF('Рейтинговая таблица организаций'!Z637&lt;5,20,100)))</f>
        <v>0</v>
      </c>
      <c r="AD648" s="49" t="str">
        <f>IF('Рейтинговая таблица организаций'!AA637&lt;1,"Отсутствуют условия доступности, позволяющие инвалидам получать услуги наравне с другими",(IF('Рейтинговая таблица организаций'!AA637&lt;5,"Количество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8" s="49">
        <f>'Рейтинговая таблица организаций'!AA637</f>
        <v>0</v>
      </c>
      <c r="AF648" s="49">
        <f>IF('Рейтинговая таблица организаций'!AA637&lt;1,0,(IF('Рейтинговая таблица организаций'!AA637&lt;5,20,100)))</f>
        <v>0</v>
      </c>
      <c r="AG648" s="49" t="s">
        <v>269</v>
      </c>
      <c r="AH648" s="49">
        <f>'Рейтинговая таблица организаций'!AB637</f>
        <v>0</v>
      </c>
      <c r="AI648" s="49">
        <f>'Рейтинговая таблица организаций'!AC637</f>
        <v>0</v>
      </c>
      <c r="AJ648" s="49" t="s">
        <v>270</v>
      </c>
      <c r="AK648" s="49">
        <f>'Рейтинговая таблица организаций'!AH637</f>
        <v>0</v>
      </c>
      <c r="AL648" s="49">
        <f>'Рейтинговая таблица организаций'!AI637</f>
        <v>0</v>
      </c>
      <c r="AM648" s="49" t="s">
        <v>271</v>
      </c>
      <c r="AN648" s="49">
        <f>'Рейтинговая таблица организаций'!AJ637</f>
        <v>0</v>
      </c>
      <c r="AO648" s="49">
        <f>'Рейтинговая таблица организаций'!AK637</f>
        <v>0</v>
      </c>
      <c r="AP648" s="49" t="s">
        <v>272</v>
      </c>
      <c r="AQ648" s="49">
        <f>'Рейтинговая таблица организаций'!AL637</f>
        <v>0</v>
      </c>
      <c r="AR648" s="49">
        <f>'Рейтинговая таблица организаций'!AM637</f>
        <v>0</v>
      </c>
      <c r="AS648" s="49" t="s">
        <v>273</v>
      </c>
      <c r="AT648" s="49">
        <f>'Рейтинговая таблица организаций'!AR637</f>
        <v>0</v>
      </c>
      <c r="AU648" s="49">
        <f>'Рейтинговая таблица организаций'!AS637</f>
        <v>0</v>
      </c>
      <c r="AV648" s="49" t="s">
        <v>274</v>
      </c>
      <c r="AW648" s="49">
        <f>'Рейтинговая таблица организаций'!AT637</f>
        <v>0</v>
      </c>
      <c r="AX648" s="49">
        <f>'Рейтинговая таблица организаций'!AU637</f>
        <v>0</v>
      </c>
      <c r="AY648" s="49" t="s">
        <v>275</v>
      </c>
      <c r="AZ648" s="49">
        <f>'Рейтинговая таблица организаций'!AV637</f>
        <v>0</v>
      </c>
      <c r="BA648" s="49">
        <f>'Рейтинговая таблица организаций'!AW637</f>
        <v>0</v>
      </c>
    </row>
    <row r="649" spans="1:53" ht="15.75" x14ac:dyDescent="0.25">
      <c r="A649" s="110">
        <f>Лист1!A637</f>
        <v>0</v>
      </c>
      <c r="B649" s="46">
        <f>'для bus.gov.ru'!B638</f>
        <v>0</v>
      </c>
      <c r="C649" s="46">
        <f>'для bus.gov.ru'!C638</f>
        <v>0</v>
      </c>
      <c r="D649" s="46">
        <f>'для bus.gov.ru'!D638</f>
        <v>0</v>
      </c>
      <c r="E649" s="46">
        <f>'для bus.gov.ru'!E638</f>
        <v>0</v>
      </c>
      <c r="F649" s="47" t="s">
        <v>264</v>
      </c>
      <c r="G649" s="48">
        <f>'Рейтинговая таблица организаций'!D638</f>
        <v>0</v>
      </c>
      <c r="H649" s="48">
        <f>'Рейтинговая таблица организаций'!E638</f>
        <v>0</v>
      </c>
      <c r="I649" s="47" t="s">
        <v>265</v>
      </c>
      <c r="J649" s="48">
        <f>'Рейтинговая таблица организаций'!F638</f>
        <v>0</v>
      </c>
      <c r="K649" s="48">
        <f>'Рейтинговая таблица организаций'!G638</f>
        <v>0</v>
      </c>
      <c r="L649" s="49" t="str">
        <f>IF('Рейтинговая таблица организаций'!H638&lt;1,"Отсутствуют или не функционируют дистанционные способы взаимодействия",(IF('Рейтинговая таблица организаций'!H638&lt;4,"В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49" s="49">
        <f>'Рейтинговая таблица организаций'!H638</f>
        <v>0</v>
      </c>
      <c r="N649" s="49">
        <f>IF('Рейтинговая таблица организаций'!H638&lt;1,0,(IF('Рейтинговая таблица организаций'!H638&lt;4,30,100)))</f>
        <v>0</v>
      </c>
      <c r="O649" s="49" t="s">
        <v>266</v>
      </c>
      <c r="P649" s="49">
        <f>'Рейтинговая таблица организаций'!I638</f>
        <v>0</v>
      </c>
      <c r="Q649" s="49">
        <f>'Рейтинговая таблица организаций'!J638</f>
        <v>0</v>
      </c>
      <c r="R649" s="49" t="s">
        <v>267</v>
      </c>
      <c r="S649" s="49">
        <f>'Рейтинговая таблица организаций'!K638</f>
        <v>0</v>
      </c>
      <c r="T649" s="49">
        <f>'Рейтинговая таблица организаций'!L638</f>
        <v>0</v>
      </c>
      <c r="U649" s="49" t="str">
        <f>IF('Рейтинговая таблица организаций'!Q638&lt;1,"Отсутствуют комфортные условия",(IF('Рейтинговая таблица организаций'!Q638&lt;5,"Количество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49" s="49">
        <f>'Рейтинговая таблица организаций'!Q638</f>
        <v>0</v>
      </c>
      <c r="W649" s="49">
        <f>IF('Рейтинговая таблица организаций'!Q638&lt;1,0,(IF('Рейтинговая таблица организаций'!Q638&lt;4,20,100)))</f>
        <v>0</v>
      </c>
      <c r="X649" s="49" t="s">
        <v>268</v>
      </c>
      <c r="Y649" s="49">
        <f>'Рейтинговая таблица организаций'!T638</f>
        <v>0</v>
      </c>
      <c r="Z649" s="49">
        <f>'Рейтинговая таблица организаций'!U638</f>
        <v>0</v>
      </c>
      <c r="AA649" s="49" t="str">
        <f>IF('Рейтинговая таблица организаций'!Z638&lt;1,"Отсутствуют условия доступности для инвалидов",(IF('Рейтинговая таблица организаций'!Z638&lt;5,"Количество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49" s="63">
        <f>'Рейтинговая таблица организаций'!Z638</f>
        <v>0</v>
      </c>
      <c r="AC649" s="49">
        <f>IF('Рейтинговая таблица организаций'!Z638&lt;1,0,(IF('Рейтинговая таблица организаций'!Z638&lt;5,20,100)))</f>
        <v>0</v>
      </c>
      <c r="AD649" s="49" t="str">
        <f>IF('Рейтинговая таблица организаций'!AA638&lt;1,"Отсутствуют условия доступности, позволяющие инвалидам получать услуги наравне с другими",(IF('Рейтинговая таблица организаций'!AA638&lt;5,"Количество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49" s="49">
        <f>'Рейтинговая таблица организаций'!AA638</f>
        <v>0</v>
      </c>
      <c r="AF649" s="49">
        <f>IF('Рейтинговая таблица организаций'!AA638&lt;1,0,(IF('Рейтинговая таблица организаций'!AA638&lt;5,20,100)))</f>
        <v>0</v>
      </c>
      <c r="AG649" s="49" t="s">
        <v>269</v>
      </c>
      <c r="AH649" s="49">
        <f>'Рейтинговая таблица организаций'!AB638</f>
        <v>0</v>
      </c>
      <c r="AI649" s="49">
        <f>'Рейтинговая таблица организаций'!AC638</f>
        <v>0</v>
      </c>
      <c r="AJ649" s="49" t="s">
        <v>270</v>
      </c>
      <c r="AK649" s="49">
        <f>'Рейтинговая таблица организаций'!AH638</f>
        <v>0</v>
      </c>
      <c r="AL649" s="49">
        <f>'Рейтинговая таблица организаций'!AI638</f>
        <v>0</v>
      </c>
      <c r="AM649" s="49" t="s">
        <v>271</v>
      </c>
      <c r="AN649" s="49">
        <f>'Рейтинговая таблица организаций'!AJ638</f>
        <v>0</v>
      </c>
      <c r="AO649" s="49">
        <f>'Рейтинговая таблица организаций'!AK638</f>
        <v>0</v>
      </c>
      <c r="AP649" s="49" t="s">
        <v>272</v>
      </c>
      <c r="AQ649" s="49">
        <f>'Рейтинговая таблица организаций'!AL638</f>
        <v>0</v>
      </c>
      <c r="AR649" s="49">
        <f>'Рейтинговая таблица организаций'!AM638</f>
        <v>0</v>
      </c>
      <c r="AS649" s="49" t="s">
        <v>273</v>
      </c>
      <c r="AT649" s="49">
        <f>'Рейтинговая таблица организаций'!AR638</f>
        <v>0</v>
      </c>
      <c r="AU649" s="49">
        <f>'Рейтинговая таблица организаций'!AS638</f>
        <v>0</v>
      </c>
      <c r="AV649" s="49" t="s">
        <v>274</v>
      </c>
      <c r="AW649" s="49">
        <f>'Рейтинговая таблица организаций'!AT638</f>
        <v>0</v>
      </c>
      <c r="AX649" s="49">
        <f>'Рейтинговая таблица организаций'!AU638</f>
        <v>0</v>
      </c>
      <c r="AY649" s="49" t="s">
        <v>275</v>
      </c>
      <c r="AZ649" s="49">
        <f>'Рейтинговая таблица организаций'!AV638</f>
        <v>0</v>
      </c>
      <c r="BA649" s="49">
        <f>'Рейтинговая таблица организаций'!AW638</f>
        <v>0</v>
      </c>
    </row>
    <row r="650" spans="1:53" ht="15.75" x14ac:dyDescent="0.25">
      <c r="A650" s="110">
        <f>Лист1!A638</f>
        <v>0</v>
      </c>
      <c r="B650" s="46">
        <f>'для bus.gov.ru'!B639</f>
        <v>0</v>
      </c>
      <c r="C650" s="46">
        <f>'для bus.gov.ru'!C639</f>
        <v>0</v>
      </c>
      <c r="D650" s="46">
        <f>'для bus.gov.ru'!D639</f>
        <v>0</v>
      </c>
      <c r="E650" s="46">
        <f>'для bus.gov.ru'!E639</f>
        <v>0</v>
      </c>
      <c r="F650" s="47" t="s">
        <v>264</v>
      </c>
      <c r="G650" s="48">
        <f>'Рейтинговая таблица организаций'!D639</f>
        <v>0</v>
      </c>
      <c r="H650" s="48">
        <f>'Рейтинговая таблица организаций'!E639</f>
        <v>0</v>
      </c>
      <c r="I650" s="47" t="s">
        <v>265</v>
      </c>
      <c r="J650" s="48">
        <f>'Рейтинговая таблица организаций'!F639</f>
        <v>0</v>
      </c>
      <c r="K650" s="48">
        <f>'Рейтинговая таблица организаций'!G639</f>
        <v>0</v>
      </c>
      <c r="L650" s="49" t="str">
        <f>IF('Рейтинговая таблица организаций'!H639&lt;1,"Отсутствуют или не функционируют дистанционные способы взаимодействия",(IF('Рейтинговая таблица организаций'!H639&lt;4,"В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0" s="49">
        <f>'Рейтинговая таблица организаций'!H639</f>
        <v>0</v>
      </c>
      <c r="N650" s="49">
        <f>IF('Рейтинговая таблица организаций'!H639&lt;1,0,(IF('Рейтинговая таблица организаций'!H639&lt;4,30,100)))</f>
        <v>0</v>
      </c>
      <c r="O650" s="49" t="s">
        <v>266</v>
      </c>
      <c r="P650" s="49">
        <f>'Рейтинговая таблица организаций'!I639</f>
        <v>0</v>
      </c>
      <c r="Q650" s="49">
        <f>'Рейтинговая таблица организаций'!J639</f>
        <v>0</v>
      </c>
      <c r="R650" s="49" t="s">
        <v>267</v>
      </c>
      <c r="S650" s="49">
        <f>'Рейтинговая таблица организаций'!K639</f>
        <v>0</v>
      </c>
      <c r="T650" s="49">
        <f>'Рейтинговая таблица организаций'!L639</f>
        <v>0</v>
      </c>
      <c r="U650" s="49" t="str">
        <f>IF('Рейтинговая таблица организаций'!Q639&lt;1,"Отсутствуют комфортные условия",(IF('Рейтинговая таблица организаций'!Q639&lt;5,"Количество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0" s="49">
        <f>'Рейтинговая таблица организаций'!Q639</f>
        <v>0</v>
      </c>
      <c r="W650" s="49">
        <f>IF('Рейтинговая таблица организаций'!Q639&lt;1,0,(IF('Рейтинговая таблица организаций'!Q639&lt;4,20,100)))</f>
        <v>0</v>
      </c>
      <c r="X650" s="49" t="s">
        <v>268</v>
      </c>
      <c r="Y650" s="49">
        <f>'Рейтинговая таблица организаций'!T639</f>
        <v>0</v>
      </c>
      <c r="Z650" s="49">
        <f>'Рейтинговая таблица организаций'!U639</f>
        <v>0</v>
      </c>
      <c r="AA650" s="49" t="str">
        <f>IF('Рейтинговая таблица организаций'!Z639&lt;1,"Отсутствуют условия доступности для инвалидов",(IF('Рейтинговая таблица организаций'!Z639&lt;5,"Количество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0" s="63">
        <f>'Рейтинговая таблица организаций'!Z639</f>
        <v>0</v>
      </c>
      <c r="AC650" s="49">
        <f>IF('Рейтинговая таблица организаций'!Z639&lt;1,0,(IF('Рейтинговая таблица организаций'!Z639&lt;5,20,100)))</f>
        <v>0</v>
      </c>
      <c r="AD650" s="49" t="str">
        <f>IF('Рейтинговая таблица организаций'!AA639&lt;1,"Отсутствуют условия доступности, позволяющие инвалидам получать услуги наравне с другими",(IF('Рейтинговая таблица организаций'!AA639&lt;5,"Количество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0" s="49">
        <f>'Рейтинговая таблица организаций'!AA639</f>
        <v>0</v>
      </c>
      <c r="AF650" s="49">
        <f>IF('Рейтинговая таблица организаций'!AA639&lt;1,0,(IF('Рейтинговая таблица организаций'!AA639&lt;5,20,100)))</f>
        <v>0</v>
      </c>
      <c r="AG650" s="49" t="s">
        <v>269</v>
      </c>
      <c r="AH650" s="49">
        <f>'Рейтинговая таблица организаций'!AB639</f>
        <v>0</v>
      </c>
      <c r="AI650" s="49">
        <f>'Рейтинговая таблица организаций'!AC639</f>
        <v>0</v>
      </c>
      <c r="AJ650" s="49" t="s">
        <v>270</v>
      </c>
      <c r="AK650" s="49">
        <f>'Рейтинговая таблица организаций'!AH639</f>
        <v>0</v>
      </c>
      <c r="AL650" s="49">
        <f>'Рейтинговая таблица организаций'!AI639</f>
        <v>0</v>
      </c>
      <c r="AM650" s="49" t="s">
        <v>271</v>
      </c>
      <c r="AN650" s="49">
        <f>'Рейтинговая таблица организаций'!AJ639</f>
        <v>0</v>
      </c>
      <c r="AO650" s="49">
        <f>'Рейтинговая таблица организаций'!AK639</f>
        <v>0</v>
      </c>
      <c r="AP650" s="49" t="s">
        <v>272</v>
      </c>
      <c r="AQ650" s="49">
        <f>'Рейтинговая таблица организаций'!AL639</f>
        <v>0</v>
      </c>
      <c r="AR650" s="49">
        <f>'Рейтинговая таблица организаций'!AM639</f>
        <v>0</v>
      </c>
      <c r="AS650" s="49" t="s">
        <v>273</v>
      </c>
      <c r="AT650" s="49">
        <f>'Рейтинговая таблица организаций'!AR639</f>
        <v>0</v>
      </c>
      <c r="AU650" s="49">
        <f>'Рейтинговая таблица организаций'!AS639</f>
        <v>0</v>
      </c>
      <c r="AV650" s="49" t="s">
        <v>274</v>
      </c>
      <c r="AW650" s="49">
        <f>'Рейтинговая таблица организаций'!AT639</f>
        <v>0</v>
      </c>
      <c r="AX650" s="49">
        <f>'Рейтинговая таблица организаций'!AU639</f>
        <v>0</v>
      </c>
      <c r="AY650" s="49" t="s">
        <v>275</v>
      </c>
      <c r="AZ650" s="49">
        <f>'Рейтинговая таблица организаций'!AV639</f>
        <v>0</v>
      </c>
      <c r="BA650" s="49">
        <f>'Рейтинговая таблица организаций'!AW639</f>
        <v>0</v>
      </c>
    </row>
    <row r="651" spans="1:53" ht="15.75" x14ac:dyDescent="0.25">
      <c r="A651" s="110">
        <f>Лист1!A639</f>
        <v>0</v>
      </c>
      <c r="B651" s="46">
        <f>'для bus.gov.ru'!B640</f>
        <v>0</v>
      </c>
      <c r="C651" s="46">
        <f>'для bus.gov.ru'!C640</f>
        <v>0</v>
      </c>
      <c r="D651" s="46">
        <f>'для bus.gov.ru'!D640</f>
        <v>0</v>
      </c>
      <c r="E651" s="46">
        <f>'для bus.gov.ru'!E640</f>
        <v>0</v>
      </c>
      <c r="F651" s="47" t="s">
        <v>264</v>
      </c>
      <c r="G651" s="48">
        <f>'Рейтинговая таблица организаций'!D640</f>
        <v>0</v>
      </c>
      <c r="H651" s="48">
        <f>'Рейтинговая таблица организаций'!E640</f>
        <v>0</v>
      </c>
      <c r="I651" s="47" t="s">
        <v>265</v>
      </c>
      <c r="J651" s="48">
        <f>'Рейтинговая таблица организаций'!F640</f>
        <v>0</v>
      </c>
      <c r="K651" s="48">
        <f>'Рейтинговая таблица организаций'!G640</f>
        <v>0</v>
      </c>
      <c r="L651" s="49" t="str">
        <f>IF('Рейтинговая таблица организаций'!H640&lt;1,"Отсутствуют или не функционируют дистанционные способы взаимодействия",(IF('Рейтинговая таблица организаций'!H640&lt;4,"В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1" s="49">
        <f>'Рейтинговая таблица организаций'!H640</f>
        <v>0</v>
      </c>
      <c r="N651" s="49">
        <f>IF('Рейтинговая таблица организаций'!H640&lt;1,0,(IF('Рейтинговая таблица организаций'!H640&lt;4,30,100)))</f>
        <v>0</v>
      </c>
      <c r="O651" s="49" t="s">
        <v>266</v>
      </c>
      <c r="P651" s="49">
        <f>'Рейтинговая таблица организаций'!I640</f>
        <v>0</v>
      </c>
      <c r="Q651" s="49">
        <f>'Рейтинговая таблица организаций'!J640</f>
        <v>0</v>
      </c>
      <c r="R651" s="49" t="s">
        <v>267</v>
      </c>
      <c r="S651" s="49">
        <f>'Рейтинговая таблица организаций'!K640</f>
        <v>0</v>
      </c>
      <c r="T651" s="49">
        <f>'Рейтинговая таблица организаций'!L640</f>
        <v>0</v>
      </c>
      <c r="U651" s="49" t="str">
        <f>IF('Рейтинговая таблица организаций'!Q640&lt;1,"Отсутствуют комфортные условия",(IF('Рейтинговая таблица организаций'!Q640&lt;5,"Количество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1" s="49">
        <f>'Рейтинговая таблица организаций'!Q640</f>
        <v>0</v>
      </c>
      <c r="W651" s="49">
        <f>IF('Рейтинговая таблица организаций'!Q640&lt;1,0,(IF('Рейтинговая таблица организаций'!Q640&lt;4,20,100)))</f>
        <v>0</v>
      </c>
      <c r="X651" s="49" t="s">
        <v>268</v>
      </c>
      <c r="Y651" s="49">
        <f>'Рейтинговая таблица организаций'!T640</f>
        <v>0</v>
      </c>
      <c r="Z651" s="49">
        <f>'Рейтинговая таблица организаций'!U640</f>
        <v>0</v>
      </c>
      <c r="AA651" s="49" t="str">
        <f>IF('Рейтинговая таблица организаций'!Z640&lt;1,"Отсутствуют условия доступности для инвалидов",(IF('Рейтинговая таблица организаций'!Z640&lt;5,"Количество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1" s="63">
        <f>'Рейтинговая таблица организаций'!Z640</f>
        <v>0</v>
      </c>
      <c r="AC651" s="49">
        <f>IF('Рейтинговая таблица организаций'!Z640&lt;1,0,(IF('Рейтинговая таблица организаций'!Z640&lt;5,20,100)))</f>
        <v>0</v>
      </c>
      <c r="AD651" s="49" t="str">
        <f>IF('Рейтинговая таблица организаций'!AA640&lt;1,"Отсутствуют условия доступности, позволяющие инвалидам получать услуги наравне с другими",(IF('Рейтинговая таблица организаций'!AA640&lt;5,"Количество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1" s="49">
        <f>'Рейтинговая таблица организаций'!AA640</f>
        <v>0</v>
      </c>
      <c r="AF651" s="49">
        <f>IF('Рейтинговая таблица организаций'!AA640&lt;1,0,(IF('Рейтинговая таблица организаций'!AA640&lt;5,20,100)))</f>
        <v>0</v>
      </c>
      <c r="AG651" s="49" t="s">
        <v>269</v>
      </c>
      <c r="AH651" s="49">
        <f>'Рейтинговая таблица организаций'!AB640</f>
        <v>0</v>
      </c>
      <c r="AI651" s="49">
        <f>'Рейтинговая таблица организаций'!AC640</f>
        <v>0</v>
      </c>
      <c r="AJ651" s="49" t="s">
        <v>270</v>
      </c>
      <c r="AK651" s="49">
        <f>'Рейтинговая таблица организаций'!AH640</f>
        <v>0</v>
      </c>
      <c r="AL651" s="49">
        <f>'Рейтинговая таблица организаций'!AI640</f>
        <v>0</v>
      </c>
      <c r="AM651" s="49" t="s">
        <v>271</v>
      </c>
      <c r="AN651" s="49">
        <f>'Рейтинговая таблица организаций'!AJ640</f>
        <v>0</v>
      </c>
      <c r="AO651" s="49">
        <f>'Рейтинговая таблица организаций'!AK640</f>
        <v>0</v>
      </c>
      <c r="AP651" s="49" t="s">
        <v>272</v>
      </c>
      <c r="AQ651" s="49">
        <f>'Рейтинговая таблица организаций'!AL640</f>
        <v>0</v>
      </c>
      <c r="AR651" s="49">
        <f>'Рейтинговая таблица организаций'!AM640</f>
        <v>0</v>
      </c>
      <c r="AS651" s="49" t="s">
        <v>273</v>
      </c>
      <c r="AT651" s="49">
        <f>'Рейтинговая таблица организаций'!AR640</f>
        <v>0</v>
      </c>
      <c r="AU651" s="49">
        <f>'Рейтинговая таблица организаций'!AS640</f>
        <v>0</v>
      </c>
      <c r="AV651" s="49" t="s">
        <v>274</v>
      </c>
      <c r="AW651" s="49">
        <f>'Рейтинговая таблица организаций'!AT640</f>
        <v>0</v>
      </c>
      <c r="AX651" s="49">
        <f>'Рейтинговая таблица организаций'!AU640</f>
        <v>0</v>
      </c>
      <c r="AY651" s="49" t="s">
        <v>275</v>
      </c>
      <c r="AZ651" s="49">
        <f>'Рейтинговая таблица организаций'!AV640</f>
        <v>0</v>
      </c>
      <c r="BA651" s="49">
        <f>'Рейтинговая таблица организаций'!AW640</f>
        <v>0</v>
      </c>
    </row>
    <row r="652" spans="1:53" ht="15.75" x14ac:dyDescent="0.25">
      <c r="A652" s="110">
        <f>Лист1!A640</f>
        <v>0</v>
      </c>
      <c r="B652" s="46">
        <f>'для bus.gov.ru'!B641</f>
        <v>0</v>
      </c>
      <c r="C652" s="46">
        <f>'для bus.gov.ru'!C641</f>
        <v>0</v>
      </c>
      <c r="D652" s="46">
        <f>'для bus.gov.ru'!D641</f>
        <v>0</v>
      </c>
      <c r="E652" s="46">
        <f>'для bus.gov.ru'!E641</f>
        <v>0</v>
      </c>
      <c r="F652" s="47" t="s">
        <v>264</v>
      </c>
      <c r="G652" s="48">
        <f>'Рейтинговая таблица организаций'!D641</f>
        <v>0</v>
      </c>
      <c r="H652" s="48">
        <f>'Рейтинговая таблица организаций'!E641</f>
        <v>0</v>
      </c>
      <c r="I652" s="47" t="s">
        <v>265</v>
      </c>
      <c r="J652" s="48">
        <f>'Рейтинговая таблица организаций'!F641</f>
        <v>0</v>
      </c>
      <c r="K652" s="48">
        <f>'Рейтинговая таблица организаций'!G641</f>
        <v>0</v>
      </c>
      <c r="L652" s="49" t="str">
        <f>IF('Рейтинговая таблица организаций'!H641&lt;1,"Отсутствуют или не функционируют дистанционные способы взаимодействия",(IF('Рейтинговая таблица организаций'!H641&lt;4,"В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2" s="49">
        <f>'Рейтинговая таблица организаций'!H641</f>
        <v>0</v>
      </c>
      <c r="N652" s="49">
        <f>IF('Рейтинговая таблица организаций'!H641&lt;1,0,(IF('Рейтинговая таблица организаций'!H641&lt;4,30,100)))</f>
        <v>0</v>
      </c>
      <c r="O652" s="49" t="s">
        <v>266</v>
      </c>
      <c r="P652" s="49">
        <f>'Рейтинговая таблица организаций'!I641</f>
        <v>0</v>
      </c>
      <c r="Q652" s="49">
        <f>'Рейтинговая таблица организаций'!J641</f>
        <v>0</v>
      </c>
      <c r="R652" s="49" t="s">
        <v>267</v>
      </c>
      <c r="S652" s="49">
        <f>'Рейтинговая таблица организаций'!K641</f>
        <v>0</v>
      </c>
      <c r="T652" s="49">
        <f>'Рейтинговая таблица организаций'!L641</f>
        <v>0</v>
      </c>
      <c r="U652" s="49" t="str">
        <f>IF('Рейтинговая таблица организаций'!Q641&lt;1,"Отсутствуют комфортные условия",(IF('Рейтинговая таблица организаций'!Q641&lt;5,"Количество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2" s="49">
        <f>'Рейтинговая таблица организаций'!Q641</f>
        <v>0</v>
      </c>
      <c r="W652" s="49">
        <f>IF('Рейтинговая таблица организаций'!Q641&lt;1,0,(IF('Рейтинговая таблица организаций'!Q641&lt;4,20,100)))</f>
        <v>0</v>
      </c>
      <c r="X652" s="49" t="s">
        <v>268</v>
      </c>
      <c r="Y652" s="49">
        <f>'Рейтинговая таблица организаций'!T641</f>
        <v>0</v>
      </c>
      <c r="Z652" s="49">
        <f>'Рейтинговая таблица организаций'!U641</f>
        <v>0</v>
      </c>
      <c r="AA652" s="49" t="str">
        <f>IF('Рейтинговая таблица организаций'!Z641&lt;1,"Отсутствуют условия доступности для инвалидов",(IF('Рейтинговая таблица организаций'!Z641&lt;5,"Количество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2" s="63">
        <f>'Рейтинговая таблица организаций'!Z641</f>
        <v>0</v>
      </c>
      <c r="AC652" s="49">
        <f>IF('Рейтинговая таблица организаций'!Z641&lt;1,0,(IF('Рейтинговая таблица организаций'!Z641&lt;5,20,100)))</f>
        <v>0</v>
      </c>
      <c r="AD652" s="49" t="str">
        <f>IF('Рейтинговая таблица организаций'!AA641&lt;1,"Отсутствуют условия доступности, позволяющие инвалидам получать услуги наравне с другими",(IF('Рейтинговая таблица организаций'!AA641&lt;5,"Количество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2" s="49">
        <f>'Рейтинговая таблица организаций'!AA641</f>
        <v>0</v>
      </c>
      <c r="AF652" s="49">
        <f>IF('Рейтинговая таблица организаций'!AA641&lt;1,0,(IF('Рейтинговая таблица организаций'!AA641&lt;5,20,100)))</f>
        <v>0</v>
      </c>
      <c r="AG652" s="49" t="s">
        <v>269</v>
      </c>
      <c r="AH652" s="49">
        <f>'Рейтинговая таблица организаций'!AB641</f>
        <v>0</v>
      </c>
      <c r="AI652" s="49">
        <f>'Рейтинговая таблица организаций'!AC641</f>
        <v>0</v>
      </c>
      <c r="AJ652" s="49" t="s">
        <v>270</v>
      </c>
      <c r="AK652" s="49">
        <f>'Рейтинговая таблица организаций'!AH641</f>
        <v>0</v>
      </c>
      <c r="AL652" s="49">
        <f>'Рейтинговая таблица организаций'!AI641</f>
        <v>0</v>
      </c>
      <c r="AM652" s="49" t="s">
        <v>271</v>
      </c>
      <c r="AN652" s="49">
        <f>'Рейтинговая таблица организаций'!AJ641</f>
        <v>0</v>
      </c>
      <c r="AO652" s="49">
        <f>'Рейтинговая таблица организаций'!AK641</f>
        <v>0</v>
      </c>
      <c r="AP652" s="49" t="s">
        <v>272</v>
      </c>
      <c r="AQ652" s="49">
        <f>'Рейтинговая таблица организаций'!AL641</f>
        <v>0</v>
      </c>
      <c r="AR652" s="49">
        <f>'Рейтинговая таблица организаций'!AM641</f>
        <v>0</v>
      </c>
      <c r="AS652" s="49" t="s">
        <v>273</v>
      </c>
      <c r="AT652" s="49">
        <f>'Рейтинговая таблица организаций'!AR641</f>
        <v>0</v>
      </c>
      <c r="AU652" s="49">
        <f>'Рейтинговая таблица организаций'!AS641</f>
        <v>0</v>
      </c>
      <c r="AV652" s="49" t="s">
        <v>274</v>
      </c>
      <c r="AW652" s="49">
        <f>'Рейтинговая таблица организаций'!AT641</f>
        <v>0</v>
      </c>
      <c r="AX652" s="49">
        <f>'Рейтинговая таблица организаций'!AU641</f>
        <v>0</v>
      </c>
      <c r="AY652" s="49" t="s">
        <v>275</v>
      </c>
      <c r="AZ652" s="49">
        <f>'Рейтинговая таблица организаций'!AV641</f>
        <v>0</v>
      </c>
      <c r="BA652" s="49">
        <f>'Рейтинговая таблица организаций'!AW641</f>
        <v>0</v>
      </c>
    </row>
    <row r="653" spans="1:53" ht="15.75" x14ac:dyDescent="0.25">
      <c r="A653" s="110">
        <f>Лист1!A641</f>
        <v>0</v>
      </c>
      <c r="B653" s="46">
        <f>'для bus.gov.ru'!B642</f>
        <v>0</v>
      </c>
      <c r="C653" s="46">
        <f>'для bus.gov.ru'!C642</f>
        <v>0</v>
      </c>
      <c r="D653" s="46">
        <f>'для bus.gov.ru'!D642</f>
        <v>0</v>
      </c>
      <c r="E653" s="46">
        <f>'для bus.gov.ru'!E642</f>
        <v>0</v>
      </c>
      <c r="F653" s="47" t="s">
        <v>264</v>
      </c>
      <c r="G653" s="48">
        <f>'Рейтинговая таблица организаций'!D642</f>
        <v>0</v>
      </c>
      <c r="H653" s="48">
        <f>'Рейтинговая таблица организаций'!E642</f>
        <v>0</v>
      </c>
      <c r="I653" s="47" t="s">
        <v>265</v>
      </c>
      <c r="J653" s="48">
        <f>'Рейтинговая таблица организаций'!F642</f>
        <v>0</v>
      </c>
      <c r="K653" s="48">
        <f>'Рейтинговая таблица организаций'!G642</f>
        <v>0</v>
      </c>
      <c r="L653" s="49" t="str">
        <f>IF('Рейтинговая таблица организаций'!H642&lt;1,"Отсутствуют или не функционируют дистанционные способы взаимодействия",(IF('Рейтинговая таблица организаций'!H642&lt;4,"В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3" s="49">
        <f>'Рейтинговая таблица организаций'!H642</f>
        <v>0</v>
      </c>
      <c r="N653" s="49">
        <f>IF('Рейтинговая таблица организаций'!H642&lt;1,0,(IF('Рейтинговая таблица организаций'!H642&lt;4,30,100)))</f>
        <v>0</v>
      </c>
      <c r="O653" s="49" t="s">
        <v>266</v>
      </c>
      <c r="P653" s="49">
        <f>'Рейтинговая таблица организаций'!I642</f>
        <v>0</v>
      </c>
      <c r="Q653" s="49">
        <f>'Рейтинговая таблица организаций'!J642</f>
        <v>0</v>
      </c>
      <c r="R653" s="49" t="s">
        <v>267</v>
      </c>
      <c r="S653" s="49">
        <f>'Рейтинговая таблица организаций'!K642</f>
        <v>0</v>
      </c>
      <c r="T653" s="49">
        <f>'Рейтинговая таблица организаций'!L642</f>
        <v>0</v>
      </c>
      <c r="U653" s="49" t="str">
        <f>IF('Рейтинговая таблица организаций'!Q642&lt;1,"Отсутствуют комфортные условия",(IF('Рейтинговая таблица организаций'!Q642&lt;5,"Количество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3" s="49">
        <f>'Рейтинговая таблица организаций'!Q642</f>
        <v>0</v>
      </c>
      <c r="W653" s="49">
        <f>IF('Рейтинговая таблица организаций'!Q642&lt;1,0,(IF('Рейтинговая таблица организаций'!Q642&lt;4,20,100)))</f>
        <v>0</v>
      </c>
      <c r="X653" s="49" t="s">
        <v>268</v>
      </c>
      <c r="Y653" s="49">
        <f>'Рейтинговая таблица организаций'!T642</f>
        <v>0</v>
      </c>
      <c r="Z653" s="49">
        <f>'Рейтинговая таблица организаций'!U642</f>
        <v>0</v>
      </c>
      <c r="AA653" s="49" t="str">
        <f>IF('Рейтинговая таблица организаций'!Z642&lt;1,"Отсутствуют условия доступности для инвалидов",(IF('Рейтинговая таблица организаций'!Z642&lt;5,"Количество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3" s="63">
        <f>'Рейтинговая таблица организаций'!Z642</f>
        <v>0</v>
      </c>
      <c r="AC653" s="49">
        <f>IF('Рейтинговая таблица организаций'!Z642&lt;1,0,(IF('Рейтинговая таблица организаций'!Z642&lt;5,20,100)))</f>
        <v>0</v>
      </c>
      <c r="AD653" s="49" t="str">
        <f>IF('Рейтинговая таблица организаций'!AA642&lt;1,"Отсутствуют условия доступности, позволяющие инвалидам получать услуги наравне с другими",(IF('Рейтинговая таблица организаций'!AA642&lt;5,"Количество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3" s="49">
        <f>'Рейтинговая таблица организаций'!AA642</f>
        <v>0</v>
      </c>
      <c r="AF653" s="49">
        <f>IF('Рейтинговая таблица организаций'!AA642&lt;1,0,(IF('Рейтинговая таблица организаций'!AA642&lt;5,20,100)))</f>
        <v>0</v>
      </c>
      <c r="AG653" s="49" t="s">
        <v>269</v>
      </c>
      <c r="AH653" s="49">
        <f>'Рейтинговая таблица организаций'!AB642</f>
        <v>0</v>
      </c>
      <c r="AI653" s="49">
        <f>'Рейтинговая таблица организаций'!AC642</f>
        <v>0</v>
      </c>
      <c r="AJ653" s="49" t="s">
        <v>270</v>
      </c>
      <c r="AK653" s="49">
        <f>'Рейтинговая таблица организаций'!AH642</f>
        <v>0</v>
      </c>
      <c r="AL653" s="49">
        <f>'Рейтинговая таблица организаций'!AI642</f>
        <v>0</v>
      </c>
      <c r="AM653" s="49" t="s">
        <v>271</v>
      </c>
      <c r="AN653" s="49">
        <f>'Рейтинговая таблица организаций'!AJ642</f>
        <v>0</v>
      </c>
      <c r="AO653" s="49">
        <f>'Рейтинговая таблица организаций'!AK642</f>
        <v>0</v>
      </c>
      <c r="AP653" s="49" t="s">
        <v>272</v>
      </c>
      <c r="AQ653" s="49">
        <f>'Рейтинговая таблица организаций'!AL642</f>
        <v>0</v>
      </c>
      <c r="AR653" s="49">
        <f>'Рейтинговая таблица организаций'!AM642</f>
        <v>0</v>
      </c>
      <c r="AS653" s="49" t="s">
        <v>273</v>
      </c>
      <c r="AT653" s="49">
        <f>'Рейтинговая таблица организаций'!AR642</f>
        <v>0</v>
      </c>
      <c r="AU653" s="49">
        <f>'Рейтинговая таблица организаций'!AS642</f>
        <v>0</v>
      </c>
      <c r="AV653" s="49" t="s">
        <v>274</v>
      </c>
      <c r="AW653" s="49">
        <f>'Рейтинговая таблица организаций'!AT642</f>
        <v>0</v>
      </c>
      <c r="AX653" s="49">
        <f>'Рейтинговая таблица организаций'!AU642</f>
        <v>0</v>
      </c>
      <c r="AY653" s="49" t="s">
        <v>275</v>
      </c>
      <c r="AZ653" s="49">
        <f>'Рейтинговая таблица организаций'!AV642</f>
        <v>0</v>
      </c>
      <c r="BA653" s="49">
        <f>'Рейтинговая таблица организаций'!AW642</f>
        <v>0</v>
      </c>
    </row>
    <row r="654" spans="1:53" ht="15.75" x14ac:dyDescent="0.25">
      <c r="A654" s="110">
        <f>Лист1!A642</f>
        <v>0</v>
      </c>
      <c r="B654" s="46">
        <f>'для bus.gov.ru'!B643</f>
        <v>0</v>
      </c>
      <c r="C654" s="46">
        <f>'для bus.gov.ru'!C643</f>
        <v>0</v>
      </c>
      <c r="D654" s="46">
        <f>'для bus.gov.ru'!D643</f>
        <v>0</v>
      </c>
      <c r="E654" s="46">
        <f>'для bus.gov.ru'!E643</f>
        <v>0</v>
      </c>
      <c r="F654" s="47" t="s">
        <v>264</v>
      </c>
      <c r="G654" s="48">
        <f>'Рейтинговая таблица организаций'!D643</f>
        <v>0</v>
      </c>
      <c r="H654" s="48">
        <f>'Рейтинговая таблица организаций'!E643</f>
        <v>0</v>
      </c>
      <c r="I654" s="47" t="s">
        <v>265</v>
      </c>
      <c r="J654" s="48">
        <f>'Рейтинговая таблица организаций'!F643</f>
        <v>0</v>
      </c>
      <c r="K654" s="48">
        <f>'Рейтинговая таблица организаций'!G643</f>
        <v>0</v>
      </c>
      <c r="L654" s="49" t="str">
        <f>IF('Рейтинговая таблица организаций'!H643&lt;1,"Отсутствуют или не функционируют дистанционные способы взаимодействия",(IF('Рейтинговая таблица организаций'!H643&lt;4,"В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4" s="49">
        <f>'Рейтинговая таблица организаций'!H643</f>
        <v>0</v>
      </c>
      <c r="N654" s="49">
        <f>IF('Рейтинговая таблица организаций'!H643&lt;1,0,(IF('Рейтинговая таблица организаций'!H643&lt;4,30,100)))</f>
        <v>0</v>
      </c>
      <c r="O654" s="49" t="s">
        <v>266</v>
      </c>
      <c r="P654" s="49">
        <f>'Рейтинговая таблица организаций'!I643</f>
        <v>0</v>
      </c>
      <c r="Q654" s="49">
        <f>'Рейтинговая таблица организаций'!J643</f>
        <v>0</v>
      </c>
      <c r="R654" s="49" t="s">
        <v>267</v>
      </c>
      <c r="S654" s="49">
        <f>'Рейтинговая таблица организаций'!K643</f>
        <v>0</v>
      </c>
      <c r="T654" s="49">
        <f>'Рейтинговая таблица организаций'!L643</f>
        <v>0</v>
      </c>
      <c r="U654" s="49" t="str">
        <f>IF('Рейтинговая таблица организаций'!Q643&lt;1,"Отсутствуют комфортные условия",(IF('Рейтинговая таблица организаций'!Q643&lt;5,"Количество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4" s="49">
        <f>'Рейтинговая таблица организаций'!Q643</f>
        <v>0</v>
      </c>
      <c r="W654" s="49">
        <f>IF('Рейтинговая таблица организаций'!Q643&lt;1,0,(IF('Рейтинговая таблица организаций'!Q643&lt;4,20,100)))</f>
        <v>0</v>
      </c>
      <c r="X654" s="49" t="s">
        <v>268</v>
      </c>
      <c r="Y654" s="49">
        <f>'Рейтинговая таблица организаций'!T643</f>
        <v>0</v>
      </c>
      <c r="Z654" s="49">
        <f>'Рейтинговая таблица организаций'!U643</f>
        <v>0</v>
      </c>
      <c r="AA654" s="49" t="str">
        <f>IF('Рейтинговая таблица организаций'!Z643&lt;1,"Отсутствуют условия доступности для инвалидов",(IF('Рейтинговая таблица организаций'!Z643&lt;5,"Количество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4" s="63">
        <f>'Рейтинговая таблица организаций'!Z643</f>
        <v>0</v>
      </c>
      <c r="AC654" s="49">
        <f>IF('Рейтинговая таблица организаций'!Z643&lt;1,0,(IF('Рейтинговая таблица организаций'!Z643&lt;5,20,100)))</f>
        <v>0</v>
      </c>
      <c r="AD654" s="49" t="str">
        <f>IF('Рейтинговая таблица организаций'!AA643&lt;1,"Отсутствуют условия доступности, позволяющие инвалидам получать услуги наравне с другими",(IF('Рейтинговая таблица организаций'!AA643&lt;5,"Количество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4" s="49">
        <f>'Рейтинговая таблица организаций'!AA643</f>
        <v>0</v>
      </c>
      <c r="AF654" s="49">
        <f>IF('Рейтинговая таблица организаций'!AA643&lt;1,0,(IF('Рейтинговая таблица организаций'!AA643&lt;5,20,100)))</f>
        <v>0</v>
      </c>
      <c r="AG654" s="49" t="s">
        <v>269</v>
      </c>
      <c r="AH654" s="49">
        <f>'Рейтинговая таблица организаций'!AB643</f>
        <v>0</v>
      </c>
      <c r="AI654" s="49">
        <f>'Рейтинговая таблица организаций'!AC643</f>
        <v>0</v>
      </c>
      <c r="AJ654" s="49" t="s">
        <v>270</v>
      </c>
      <c r="AK654" s="49">
        <f>'Рейтинговая таблица организаций'!AH643</f>
        <v>0</v>
      </c>
      <c r="AL654" s="49">
        <f>'Рейтинговая таблица организаций'!AI643</f>
        <v>0</v>
      </c>
      <c r="AM654" s="49" t="s">
        <v>271</v>
      </c>
      <c r="AN654" s="49">
        <f>'Рейтинговая таблица организаций'!AJ643</f>
        <v>0</v>
      </c>
      <c r="AO654" s="49">
        <f>'Рейтинговая таблица организаций'!AK643</f>
        <v>0</v>
      </c>
      <c r="AP654" s="49" t="s">
        <v>272</v>
      </c>
      <c r="AQ654" s="49">
        <f>'Рейтинговая таблица организаций'!AL643</f>
        <v>0</v>
      </c>
      <c r="AR654" s="49">
        <f>'Рейтинговая таблица организаций'!AM643</f>
        <v>0</v>
      </c>
      <c r="AS654" s="49" t="s">
        <v>273</v>
      </c>
      <c r="AT654" s="49">
        <f>'Рейтинговая таблица организаций'!AR643</f>
        <v>0</v>
      </c>
      <c r="AU654" s="49">
        <f>'Рейтинговая таблица организаций'!AS643</f>
        <v>0</v>
      </c>
      <c r="AV654" s="49" t="s">
        <v>274</v>
      </c>
      <c r="AW654" s="49">
        <f>'Рейтинговая таблица организаций'!AT643</f>
        <v>0</v>
      </c>
      <c r="AX654" s="49">
        <f>'Рейтинговая таблица организаций'!AU643</f>
        <v>0</v>
      </c>
      <c r="AY654" s="49" t="s">
        <v>275</v>
      </c>
      <c r="AZ654" s="49">
        <f>'Рейтинговая таблица организаций'!AV643</f>
        <v>0</v>
      </c>
      <c r="BA654" s="49">
        <f>'Рейтинговая таблица организаций'!AW643</f>
        <v>0</v>
      </c>
    </row>
    <row r="655" spans="1:53" ht="15.75" x14ac:dyDescent="0.25">
      <c r="A655" s="110">
        <f>Лист1!A643</f>
        <v>0</v>
      </c>
      <c r="B655" s="46">
        <f>'для bus.gov.ru'!B644</f>
        <v>0</v>
      </c>
      <c r="C655" s="46">
        <f>'для bus.gov.ru'!C644</f>
        <v>0</v>
      </c>
      <c r="D655" s="46">
        <f>'для bus.gov.ru'!D644</f>
        <v>0</v>
      </c>
      <c r="E655" s="46">
        <f>'для bus.gov.ru'!E644</f>
        <v>0</v>
      </c>
      <c r="F655" s="47" t="s">
        <v>264</v>
      </c>
      <c r="G655" s="48">
        <f>'Рейтинговая таблица организаций'!D644</f>
        <v>0</v>
      </c>
      <c r="H655" s="48">
        <f>'Рейтинговая таблица организаций'!E644</f>
        <v>0</v>
      </c>
      <c r="I655" s="47" t="s">
        <v>265</v>
      </c>
      <c r="J655" s="48">
        <f>'Рейтинговая таблица организаций'!F644</f>
        <v>0</v>
      </c>
      <c r="K655" s="48">
        <f>'Рейтинговая таблица организаций'!G644</f>
        <v>0</v>
      </c>
      <c r="L655" s="49" t="str">
        <f>IF('Рейтинговая таблица организаций'!H644&lt;1,"Отсутствуют или не функционируют дистанционные способы взаимодействия",(IF('Рейтинговая таблица организаций'!H644&lt;4,"В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5" s="49">
        <f>'Рейтинговая таблица организаций'!H644</f>
        <v>0</v>
      </c>
      <c r="N655" s="49">
        <f>IF('Рейтинговая таблица организаций'!H644&lt;1,0,(IF('Рейтинговая таблица организаций'!H644&lt;4,30,100)))</f>
        <v>0</v>
      </c>
      <c r="O655" s="49" t="s">
        <v>266</v>
      </c>
      <c r="P655" s="49">
        <f>'Рейтинговая таблица организаций'!I644</f>
        <v>0</v>
      </c>
      <c r="Q655" s="49">
        <f>'Рейтинговая таблица организаций'!J644</f>
        <v>0</v>
      </c>
      <c r="R655" s="49" t="s">
        <v>267</v>
      </c>
      <c r="S655" s="49">
        <f>'Рейтинговая таблица организаций'!K644</f>
        <v>0</v>
      </c>
      <c r="T655" s="49">
        <f>'Рейтинговая таблица организаций'!L644</f>
        <v>0</v>
      </c>
      <c r="U655" s="49" t="str">
        <f>IF('Рейтинговая таблица организаций'!Q644&lt;1,"Отсутствуют комфортные условия",(IF('Рейтинговая таблица организаций'!Q644&lt;5,"Количество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5" s="49">
        <f>'Рейтинговая таблица организаций'!Q644</f>
        <v>0</v>
      </c>
      <c r="W655" s="49">
        <f>IF('Рейтинговая таблица организаций'!Q644&lt;1,0,(IF('Рейтинговая таблица организаций'!Q644&lt;4,20,100)))</f>
        <v>0</v>
      </c>
      <c r="X655" s="49" t="s">
        <v>268</v>
      </c>
      <c r="Y655" s="49">
        <f>'Рейтинговая таблица организаций'!T644</f>
        <v>0</v>
      </c>
      <c r="Z655" s="49">
        <f>'Рейтинговая таблица организаций'!U644</f>
        <v>0</v>
      </c>
      <c r="AA655" s="49" t="str">
        <f>IF('Рейтинговая таблица организаций'!Z644&lt;1,"Отсутствуют условия доступности для инвалидов",(IF('Рейтинговая таблица организаций'!Z644&lt;5,"Количество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5" s="63">
        <f>'Рейтинговая таблица организаций'!Z644</f>
        <v>0</v>
      </c>
      <c r="AC655" s="49">
        <f>IF('Рейтинговая таблица организаций'!Z644&lt;1,0,(IF('Рейтинговая таблица организаций'!Z644&lt;5,20,100)))</f>
        <v>0</v>
      </c>
      <c r="AD655" s="49" t="str">
        <f>IF('Рейтинговая таблица организаций'!AA644&lt;1,"Отсутствуют условия доступности, позволяющие инвалидам получать услуги наравне с другими",(IF('Рейтинговая таблица организаций'!AA644&lt;5,"Количество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5" s="49">
        <f>'Рейтинговая таблица организаций'!AA644</f>
        <v>0</v>
      </c>
      <c r="AF655" s="49">
        <f>IF('Рейтинговая таблица организаций'!AA644&lt;1,0,(IF('Рейтинговая таблица организаций'!AA644&lt;5,20,100)))</f>
        <v>0</v>
      </c>
      <c r="AG655" s="49" t="s">
        <v>269</v>
      </c>
      <c r="AH655" s="49">
        <f>'Рейтинговая таблица организаций'!AB644</f>
        <v>0</v>
      </c>
      <c r="AI655" s="49">
        <f>'Рейтинговая таблица организаций'!AC644</f>
        <v>0</v>
      </c>
      <c r="AJ655" s="49" t="s">
        <v>270</v>
      </c>
      <c r="AK655" s="49">
        <f>'Рейтинговая таблица организаций'!AH644</f>
        <v>0</v>
      </c>
      <c r="AL655" s="49">
        <f>'Рейтинговая таблица организаций'!AI644</f>
        <v>0</v>
      </c>
      <c r="AM655" s="49" t="s">
        <v>271</v>
      </c>
      <c r="AN655" s="49">
        <f>'Рейтинговая таблица организаций'!AJ644</f>
        <v>0</v>
      </c>
      <c r="AO655" s="49">
        <f>'Рейтинговая таблица организаций'!AK644</f>
        <v>0</v>
      </c>
      <c r="AP655" s="49" t="s">
        <v>272</v>
      </c>
      <c r="AQ655" s="49">
        <f>'Рейтинговая таблица организаций'!AL644</f>
        <v>0</v>
      </c>
      <c r="AR655" s="49">
        <f>'Рейтинговая таблица организаций'!AM644</f>
        <v>0</v>
      </c>
      <c r="AS655" s="49" t="s">
        <v>273</v>
      </c>
      <c r="AT655" s="49">
        <f>'Рейтинговая таблица организаций'!AR644</f>
        <v>0</v>
      </c>
      <c r="AU655" s="49">
        <f>'Рейтинговая таблица организаций'!AS644</f>
        <v>0</v>
      </c>
      <c r="AV655" s="49" t="s">
        <v>274</v>
      </c>
      <c r="AW655" s="49">
        <f>'Рейтинговая таблица организаций'!AT644</f>
        <v>0</v>
      </c>
      <c r="AX655" s="49">
        <f>'Рейтинговая таблица организаций'!AU644</f>
        <v>0</v>
      </c>
      <c r="AY655" s="49" t="s">
        <v>275</v>
      </c>
      <c r="AZ655" s="49">
        <f>'Рейтинговая таблица организаций'!AV644</f>
        <v>0</v>
      </c>
      <c r="BA655" s="49">
        <f>'Рейтинговая таблица организаций'!AW644</f>
        <v>0</v>
      </c>
    </row>
    <row r="656" spans="1:53" ht="15.75" x14ac:dyDescent="0.25">
      <c r="A656" s="110">
        <f>Лист1!A644</f>
        <v>0</v>
      </c>
      <c r="B656" s="46">
        <f>'для bus.gov.ru'!B645</f>
        <v>0</v>
      </c>
      <c r="C656" s="46">
        <f>'для bus.gov.ru'!C645</f>
        <v>0</v>
      </c>
      <c r="D656" s="46">
        <f>'для bus.gov.ru'!D645</f>
        <v>0</v>
      </c>
      <c r="E656" s="46">
        <f>'для bus.gov.ru'!E645</f>
        <v>0</v>
      </c>
      <c r="F656" s="47" t="s">
        <v>264</v>
      </c>
      <c r="G656" s="48">
        <f>'Рейтинговая таблица организаций'!D645</f>
        <v>0</v>
      </c>
      <c r="H656" s="48">
        <f>'Рейтинговая таблица организаций'!E645</f>
        <v>0</v>
      </c>
      <c r="I656" s="47" t="s">
        <v>265</v>
      </c>
      <c r="J656" s="48">
        <f>'Рейтинговая таблица организаций'!F645</f>
        <v>0</v>
      </c>
      <c r="K656" s="48">
        <f>'Рейтинговая таблица организаций'!G645</f>
        <v>0</v>
      </c>
      <c r="L656" s="49" t="str">
        <f>IF('Рейтинговая таблица организаций'!H645&lt;1,"Отсутствуют или не функционируют дистанционные способы взаимодействия",(IF('Рейтинговая таблица организаций'!H645&lt;4,"В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6" s="49">
        <f>'Рейтинговая таблица организаций'!H645</f>
        <v>0</v>
      </c>
      <c r="N656" s="49">
        <f>IF('Рейтинговая таблица организаций'!H645&lt;1,0,(IF('Рейтинговая таблица организаций'!H645&lt;4,30,100)))</f>
        <v>0</v>
      </c>
      <c r="O656" s="49" t="s">
        <v>266</v>
      </c>
      <c r="P656" s="49">
        <f>'Рейтинговая таблица организаций'!I645</f>
        <v>0</v>
      </c>
      <c r="Q656" s="49">
        <f>'Рейтинговая таблица организаций'!J645</f>
        <v>0</v>
      </c>
      <c r="R656" s="49" t="s">
        <v>267</v>
      </c>
      <c r="S656" s="49">
        <f>'Рейтинговая таблица организаций'!K645</f>
        <v>0</v>
      </c>
      <c r="T656" s="49">
        <f>'Рейтинговая таблица организаций'!L645</f>
        <v>0</v>
      </c>
      <c r="U656" s="49" t="str">
        <f>IF('Рейтинговая таблица организаций'!Q645&lt;1,"Отсутствуют комфортные условия",(IF('Рейтинговая таблица организаций'!Q645&lt;5,"Количество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6" s="49">
        <f>'Рейтинговая таблица организаций'!Q645</f>
        <v>0</v>
      </c>
      <c r="W656" s="49">
        <f>IF('Рейтинговая таблица организаций'!Q645&lt;1,0,(IF('Рейтинговая таблица организаций'!Q645&lt;4,20,100)))</f>
        <v>0</v>
      </c>
      <c r="X656" s="49" t="s">
        <v>268</v>
      </c>
      <c r="Y656" s="49">
        <f>'Рейтинговая таблица организаций'!T645</f>
        <v>0</v>
      </c>
      <c r="Z656" s="49">
        <f>'Рейтинговая таблица организаций'!U645</f>
        <v>0</v>
      </c>
      <c r="AA656" s="49" t="str">
        <f>IF('Рейтинговая таблица организаций'!Z645&lt;1,"Отсутствуют условия доступности для инвалидов",(IF('Рейтинговая таблица организаций'!Z645&lt;5,"Количество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6" s="63">
        <f>'Рейтинговая таблица организаций'!Z645</f>
        <v>0</v>
      </c>
      <c r="AC656" s="49">
        <f>IF('Рейтинговая таблица организаций'!Z645&lt;1,0,(IF('Рейтинговая таблица организаций'!Z645&lt;5,20,100)))</f>
        <v>0</v>
      </c>
      <c r="AD656" s="49" t="str">
        <f>IF('Рейтинговая таблица организаций'!AA645&lt;1,"Отсутствуют условия доступности, позволяющие инвалидам получать услуги наравне с другими",(IF('Рейтинговая таблица организаций'!AA645&lt;5,"Количество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6" s="49">
        <f>'Рейтинговая таблица организаций'!AA645</f>
        <v>0</v>
      </c>
      <c r="AF656" s="49">
        <f>IF('Рейтинговая таблица организаций'!AA645&lt;1,0,(IF('Рейтинговая таблица организаций'!AA645&lt;5,20,100)))</f>
        <v>0</v>
      </c>
      <c r="AG656" s="49" t="s">
        <v>269</v>
      </c>
      <c r="AH656" s="49">
        <f>'Рейтинговая таблица организаций'!AB645</f>
        <v>0</v>
      </c>
      <c r="AI656" s="49">
        <f>'Рейтинговая таблица организаций'!AC645</f>
        <v>0</v>
      </c>
      <c r="AJ656" s="49" t="s">
        <v>270</v>
      </c>
      <c r="AK656" s="49">
        <f>'Рейтинговая таблица организаций'!AH645</f>
        <v>0</v>
      </c>
      <c r="AL656" s="49">
        <f>'Рейтинговая таблица организаций'!AI645</f>
        <v>0</v>
      </c>
      <c r="AM656" s="49" t="s">
        <v>271</v>
      </c>
      <c r="AN656" s="49">
        <f>'Рейтинговая таблица организаций'!AJ645</f>
        <v>0</v>
      </c>
      <c r="AO656" s="49">
        <f>'Рейтинговая таблица организаций'!AK645</f>
        <v>0</v>
      </c>
      <c r="AP656" s="49" t="s">
        <v>272</v>
      </c>
      <c r="AQ656" s="49">
        <f>'Рейтинговая таблица организаций'!AL645</f>
        <v>0</v>
      </c>
      <c r="AR656" s="49">
        <f>'Рейтинговая таблица организаций'!AM645</f>
        <v>0</v>
      </c>
      <c r="AS656" s="49" t="s">
        <v>273</v>
      </c>
      <c r="AT656" s="49">
        <f>'Рейтинговая таблица организаций'!AR645</f>
        <v>0</v>
      </c>
      <c r="AU656" s="49">
        <f>'Рейтинговая таблица организаций'!AS645</f>
        <v>0</v>
      </c>
      <c r="AV656" s="49" t="s">
        <v>274</v>
      </c>
      <c r="AW656" s="49">
        <f>'Рейтинговая таблица организаций'!AT645</f>
        <v>0</v>
      </c>
      <c r="AX656" s="49">
        <f>'Рейтинговая таблица организаций'!AU645</f>
        <v>0</v>
      </c>
      <c r="AY656" s="49" t="s">
        <v>275</v>
      </c>
      <c r="AZ656" s="49">
        <f>'Рейтинговая таблица организаций'!AV645</f>
        <v>0</v>
      </c>
      <c r="BA656" s="49">
        <f>'Рейтинговая таблица организаций'!AW645</f>
        <v>0</v>
      </c>
    </row>
    <row r="657" spans="1:53" ht="15.75" x14ac:dyDescent="0.25">
      <c r="A657" s="110">
        <f>Лист1!A645</f>
        <v>0</v>
      </c>
      <c r="B657" s="46">
        <f>'для bus.gov.ru'!B646</f>
        <v>0</v>
      </c>
      <c r="C657" s="46">
        <f>'для bus.gov.ru'!C646</f>
        <v>0</v>
      </c>
      <c r="D657" s="46">
        <f>'для bus.gov.ru'!D646</f>
        <v>0</v>
      </c>
      <c r="E657" s="46">
        <f>'для bus.gov.ru'!E646</f>
        <v>0</v>
      </c>
      <c r="F657" s="47" t="s">
        <v>264</v>
      </c>
      <c r="G657" s="48">
        <f>'Рейтинговая таблица организаций'!D646</f>
        <v>0</v>
      </c>
      <c r="H657" s="48">
        <f>'Рейтинговая таблица организаций'!E646</f>
        <v>0</v>
      </c>
      <c r="I657" s="47" t="s">
        <v>265</v>
      </c>
      <c r="J657" s="48">
        <f>'Рейтинговая таблица организаций'!F646</f>
        <v>0</v>
      </c>
      <c r="K657" s="48">
        <f>'Рейтинговая таблица организаций'!G646</f>
        <v>0</v>
      </c>
      <c r="L657" s="49" t="str">
        <f>IF('Рейтинговая таблица организаций'!H646&lt;1,"Отсутствуют или не функционируют дистанционные способы взаимодействия",(IF('Рейтинговая таблица организаций'!H646&lt;4,"В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7" s="49">
        <f>'Рейтинговая таблица организаций'!H646</f>
        <v>0</v>
      </c>
      <c r="N657" s="49">
        <f>IF('Рейтинговая таблица организаций'!H646&lt;1,0,(IF('Рейтинговая таблица организаций'!H646&lt;4,30,100)))</f>
        <v>0</v>
      </c>
      <c r="O657" s="49" t="s">
        <v>266</v>
      </c>
      <c r="P657" s="49">
        <f>'Рейтинговая таблица организаций'!I646</f>
        <v>0</v>
      </c>
      <c r="Q657" s="49">
        <f>'Рейтинговая таблица организаций'!J646</f>
        <v>0</v>
      </c>
      <c r="R657" s="49" t="s">
        <v>267</v>
      </c>
      <c r="S657" s="49">
        <f>'Рейтинговая таблица организаций'!K646</f>
        <v>0</v>
      </c>
      <c r="T657" s="49">
        <f>'Рейтинговая таблица организаций'!L646</f>
        <v>0</v>
      </c>
      <c r="U657" s="49" t="str">
        <f>IF('Рейтинговая таблица организаций'!Q646&lt;1,"Отсутствуют комфортные условия",(IF('Рейтинговая таблица организаций'!Q646&lt;5,"Количество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7" s="49">
        <f>'Рейтинговая таблица организаций'!Q646</f>
        <v>0</v>
      </c>
      <c r="W657" s="49">
        <f>IF('Рейтинговая таблица организаций'!Q646&lt;1,0,(IF('Рейтинговая таблица организаций'!Q646&lt;4,20,100)))</f>
        <v>0</v>
      </c>
      <c r="X657" s="49" t="s">
        <v>268</v>
      </c>
      <c r="Y657" s="49">
        <f>'Рейтинговая таблица организаций'!T646</f>
        <v>0</v>
      </c>
      <c r="Z657" s="49">
        <f>'Рейтинговая таблица организаций'!U646</f>
        <v>0</v>
      </c>
      <c r="AA657" s="49" t="str">
        <f>IF('Рейтинговая таблица организаций'!Z646&lt;1,"Отсутствуют условия доступности для инвалидов",(IF('Рейтинговая таблица организаций'!Z646&lt;5,"Количество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7" s="63">
        <f>'Рейтинговая таблица организаций'!Z646</f>
        <v>0</v>
      </c>
      <c r="AC657" s="49">
        <f>IF('Рейтинговая таблица организаций'!Z646&lt;1,0,(IF('Рейтинговая таблица организаций'!Z646&lt;5,20,100)))</f>
        <v>0</v>
      </c>
      <c r="AD657" s="49" t="str">
        <f>IF('Рейтинговая таблица организаций'!AA646&lt;1,"Отсутствуют условия доступности, позволяющие инвалидам получать услуги наравне с другими",(IF('Рейтинговая таблица организаций'!AA646&lt;5,"Количество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7" s="49">
        <f>'Рейтинговая таблица организаций'!AA646</f>
        <v>0</v>
      </c>
      <c r="AF657" s="49">
        <f>IF('Рейтинговая таблица организаций'!AA646&lt;1,0,(IF('Рейтинговая таблица организаций'!AA646&lt;5,20,100)))</f>
        <v>0</v>
      </c>
      <c r="AG657" s="49" t="s">
        <v>269</v>
      </c>
      <c r="AH657" s="49">
        <f>'Рейтинговая таблица организаций'!AB646</f>
        <v>0</v>
      </c>
      <c r="AI657" s="49">
        <f>'Рейтинговая таблица организаций'!AC646</f>
        <v>0</v>
      </c>
      <c r="AJ657" s="49" t="s">
        <v>270</v>
      </c>
      <c r="AK657" s="49">
        <f>'Рейтинговая таблица организаций'!AH646</f>
        <v>0</v>
      </c>
      <c r="AL657" s="49">
        <f>'Рейтинговая таблица организаций'!AI646</f>
        <v>0</v>
      </c>
      <c r="AM657" s="49" t="s">
        <v>271</v>
      </c>
      <c r="AN657" s="49">
        <f>'Рейтинговая таблица организаций'!AJ646</f>
        <v>0</v>
      </c>
      <c r="AO657" s="49">
        <f>'Рейтинговая таблица организаций'!AK646</f>
        <v>0</v>
      </c>
      <c r="AP657" s="49" t="s">
        <v>272</v>
      </c>
      <c r="AQ657" s="49">
        <f>'Рейтинговая таблица организаций'!AL646</f>
        <v>0</v>
      </c>
      <c r="AR657" s="49">
        <f>'Рейтинговая таблица организаций'!AM646</f>
        <v>0</v>
      </c>
      <c r="AS657" s="49" t="s">
        <v>273</v>
      </c>
      <c r="AT657" s="49">
        <f>'Рейтинговая таблица организаций'!AR646</f>
        <v>0</v>
      </c>
      <c r="AU657" s="49">
        <f>'Рейтинговая таблица организаций'!AS646</f>
        <v>0</v>
      </c>
      <c r="AV657" s="49" t="s">
        <v>274</v>
      </c>
      <c r="AW657" s="49">
        <f>'Рейтинговая таблица организаций'!AT646</f>
        <v>0</v>
      </c>
      <c r="AX657" s="49">
        <f>'Рейтинговая таблица организаций'!AU646</f>
        <v>0</v>
      </c>
      <c r="AY657" s="49" t="s">
        <v>275</v>
      </c>
      <c r="AZ657" s="49">
        <f>'Рейтинговая таблица организаций'!AV646</f>
        <v>0</v>
      </c>
      <c r="BA657" s="49">
        <f>'Рейтинговая таблица организаций'!AW646</f>
        <v>0</v>
      </c>
    </row>
    <row r="658" spans="1:53" ht="15.75" x14ac:dyDescent="0.25">
      <c r="A658" s="110">
        <f>Лист1!A646</f>
        <v>0</v>
      </c>
      <c r="B658" s="46">
        <f>'для bus.gov.ru'!B647</f>
        <v>0</v>
      </c>
      <c r="C658" s="46">
        <f>'для bus.gov.ru'!C647</f>
        <v>0</v>
      </c>
      <c r="D658" s="46">
        <f>'для bus.gov.ru'!D647</f>
        <v>0</v>
      </c>
      <c r="E658" s="46">
        <f>'для bus.gov.ru'!E647</f>
        <v>0</v>
      </c>
      <c r="F658" s="47" t="s">
        <v>264</v>
      </c>
      <c r="G658" s="48">
        <f>'Рейтинговая таблица организаций'!D647</f>
        <v>0</v>
      </c>
      <c r="H658" s="48">
        <f>'Рейтинговая таблица организаций'!E647</f>
        <v>0</v>
      </c>
      <c r="I658" s="47" t="s">
        <v>265</v>
      </c>
      <c r="J658" s="48">
        <f>'Рейтинговая таблица организаций'!F647</f>
        <v>0</v>
      </c>
      <c r="K658" s="48">
        <f>'Рейтинговая таблица организаций'!G647</f>
        <v>0</v>
      </c>
      <c r="L658" s="49" t="str">
        <f>IF('Рейтинговая таблица организаций'!H647&lt;1,"Отсутствуют или не функционируют дистанционные способы взаимодействия",(IF('Рейтинговая таблица организаций'!H647&lt;4,"В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8" s="49">
        <f>'Рейтинговая таблица организаций'!H647</f>
        <v>0</v>
      </c>
      <c r="N658" s="49">
        <f>IF('Рейтинговая таблица организаций'!H647&lt;1,0,(IF('Рейтинговая таблица организаций'!H647&lt;4,30,100)))</f>
        <v>0</v>
      </c>
      <c r="O658" s="49" t="s">
        <v>266</v>
      </c>
      <c r="P658" s="49">
        <f>'Рейтинговая таблица организаций'!I647</f>
        <v>0</v>
      </c>
      <c r="Q658" s="49">
        <f>'Рейтинговая таблица организаций'!J647</f>
        <v>0</v>
      </c>
      <c r="R658" s="49" t="s">
        <v>267</v>
      </c>
      <c r="S658" s="49">
        <f>'Рейтинговая таблица организаций'!K647</f>
        <v>0</v>
      </c>
      <c r="T658" s="49">
        <f>'Рейтинговая таблица организаций'!L647</f>
        <v>0</v>
      </c>
      <c r="U658" s="49" t="str">
        <f>IF('Рейтинговая таблица организаций'!Q647&lt;1,"Отсутствуют комфортные условия",(IF('Рейтинговая таблица организаций'!Q647&lt;5,"Количество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8" s="49">
        <f>'Рейтинговая таблица организаций'!Q647</f>
        <v>0</v>
      </c>
      <c r="W658" s="49">
        <f>IF('Рейтинговая таблица организаций'!Q647&lt;1,0,(IF('Рейтинговая таблица организаций'!Q647&lt;4,20,100)))</f>
        <v>0</v>
      </c>
      <c r="X658" s="49" t="s">
        <v>268</v>
      </c>
      <c r="Y658" s="49">
        <f>'Рейтинговая таблица организаций'!T647</f>
        <v>0</v>
      </c>
      <c r="Z658" s="49">
        <f>'Рейтинговая таблица организаций'!U647</f>
        <v>0</v>
      </c>
      <c r="AA658" s="49" t="str">
        <f>IF('Рейтинговая таблица организаций'!Z647&lt;1,"Отсутствуют условия доступности для инвалидов",(IF('Рейтинговая таблица организаций'!Z647&lt;5,"Количество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8" s="63">
        <f>'Рейтинговая таблица организаций'!Z647</f>
        <v>0</v>
      </c>
      <c r="AC658" s="49">
        <f>IF('Рейтинговая таблица организаций'!Z647&lt;1,0,(IF('Рейтинговая таблица организаций'!Z647&lt;5,20,100)))</f>
        <v>0</v>
      </c>
      <c r="AD658" s="49" t="str">
        <f>IF('Рейтинговая таблица организаций'!AA647&lt;1,"Отсутствуют условия доступности, позволяющие инвалидам получать услуги наравне с другими",(IF('Рейтинговая таблица организаций'!AA647&lt;5,"Количество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8" s="49">
        <f>'Рейтинговая таблица организаций'!AA647</f>
        <v>0</v>
      </c>
      <c r="AF658" s="49">
        <f>IF('Рейтинговая таблица организаций'!AA647&lt;1,0,(IF('Рейтинговая таблица организаций'!AA647&lt;5,20,100)))</f>
        <v>0</v>
      </c>
      <c r="AG658" s="49" t="s">
        <v>269</v>
      </c>
      <c r="AH658" s="49">
        <f>'Рейтинговая таблица организаций'!AB647</f>
        <v>0</v>
      </c>
      <c r="AI658" s="49">
        <f>'Рейтинговая таблица организаций'!AC647</f>
        <v>0</v>
      </c>
      <c r="AJ658" s="49" t="s">
        <v>270</v>
      </c>
      <c r="AK658" s="49">
        <f>'Рейтинговая таблица организаций'!AH647</f>
        <v>0</v>
      </c>
      <c r="AL658" s="49">
        <f>'Рейтинговая таблица организаций'!AI647</f>
        <v>0</v>
      </c>
      <c r="AM658" s="49" t="s">
        <v>271</v>
      </c>
      <c r="AN658" s="49">
        <f>'Рейтинговая таблица организаций'!AJ647</f>
        <v>0</v>
      </c>
      <c r="AO658" s="49">
        <f>'Рейтинговая таблица организаций'!AK647</f>
        <v>0</v>
      </c>
      <c r="AP658" s="49" t="s">
        <v>272</v>
      </c>
      <c r="AQ658" s="49">
        <f>'Рейтинговая таблица организаций'!AL647</f>
        <v>0</v>
      </c>
      <c r="AR658" s="49">
        <f>'Рейтинговая таблица организаций'!AM647</f>
        <v>0</v>
      </c>
      <c r="AS658" s="49" t="s">
        <v>273</v>
      </c>
      <c r="AT658" s="49">
        <f>'Рейтинговая таблица организаций'!AR647</f>
        <v>0</v>
      </c>
      <c r="AU658" s="49">
        <f>'Рейтинговая таблица организаций'!AS647</f>
        <v>0</v>
      </c>
      <c r="AV658" s="49" t="s">
        <v>274</v>
      </c>
      <c r="AW658" s="49">
        <f>'Рейтинговая таблица организаций'!AT647</f>
        <v>0</v>
      </c>
      <c r="AX658" s="49">
        <f>'Рейтинговая таблица организаций'!AU647</f>
        <v>0</v>
      </c>
      <c r="AY658" s="49" t="s">
        <v>275</v>
      </c>
      <c r="AZ658" s="49">
        <f>'Рейтинговая таблица организаций'!AV647</f>
        <v>0</v>
      </c>
      <c r="BA658" s="49">
        <f>'Рейтинговая таблица организаций'!AW647</f>
        <v>0</v>
      </c>
    </row>
    <row r="659" spans="1:53" ht="15.75" x14ac:dyDescent="0.25">
      <c r="A659" s="110">
        <f>Лист1!A647</f>
        <v>0</v>
      </c>
      <c r="B659" s="46">
        <f>'для bus.gov.ru'!B648</f>
        <v>0</v>
      </c>
      <c r="C659" s="46">
        <f>'для bus.gov.ru'!C648</f>
        <v>0</v>
      </c>
      <c r="D659" s="46">
        <f>'для bus.gov.ru'!D648</f>
        <v>0</v>
      </c>
      <c r="E659" s="46">
        <f>'для bus.gov.ru'!E648</f>
        <v>0</v>
      </c>
      <c r="F659" s="47" t="s">
        <v>264</v>
      </c>
      <c r="G659" s="48">
        <f>'Рейтинговая таблица организаций'!D648</f>
        <v>0</v>
      </c>
      <c r="H659" s="48">
        <f>'Рейтинговая таблица организаций'!E648</f>
        <v>0</v>
      </c>
      <c r="I659" s="47" t="s">
        <v>265</v>
      </c>
      <c r="J659" s="48">
        <f>'Рейтинговая таблица организаций'!F648</f>
        <v>0</v>
      </c>
      <c r="K659" s="48">
        <f>'Рейтинговая таблица организаций'!G648</f>
        <v>0</v>
      </c>
      <c r="L659" s="49" t="str">
        <f>IF('Рейтинговая таблица организаций'!H648&lt;1,"Отсутствуют или не функционируют дистанционные способы взаимодействия",(IF('Рейтинговая таблица организаций'!H648&lt;4,"В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59" s="49">
        <f>'Рейтинговая таблица организаций'!H648</f>
        <v>0</v>
      </c>
      <c r="N659" s="49">
        <f>IF('Рейтинговая таблица организаций'!H648&lt;1,0,(IF('Рейтинговая таблица организаций'!H648&lt;4,30,100)))</f>
        <v>0</v>
      </c>
      <c r="O659" s="49" t="s">
        <v>266</v>
      </c>
      <c r="P659" s="49">
        <f>'Рейтинговая таблица организаций'!I648</f>
        <v>0</v>
      </c>
      <c r="Q659" s="49">
        <f>'Рейтинговая таблица организаций'!J648</f>
        <v>0</v>
      </c>
      <c r="R659" s="49" t="s">
        <v>267</v>
      </c>
      <c r="S659" s="49">
        <f>'Рейтинговая таблица организаций'!K648</f>
        <v>0</v>
      </c>
      <c r="T659" s="49">
        <f>'Рейтинговая таблица организаций'!L648</f>
        <v>0</v>
      </c>
      <c r="U659" s="49" t="str">
        <f>IF('Рейтинговая таблица организаций'!Q648&lt;1,"Отсутствуют комфортные условия",(IF('Рейтинговая таблица организаций'!Q648&lt;5,"Количество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59" s="49">
        <f>'Рейтинговая таблица организаций'!Q648</f>
        <v>0</v>
      </c>
      <c r="W659" s="49">
        <f>IF('Рейтинговая таблица организаций'!Q648&lt;1,0,(IF('Рейтинговая таблица организаций'!Q648&lt;4,20,100)))</f>
        <v>0</v>
      </c>
      <c r="X659" s="49" t="s">
        <v>268</v>
      </c>
      <c r="Y659" s="49">
        <f>'Рейтинговая таблица организаций'!T648</f>
        <v>0</v>
      </c>
      <c r="Z659" s="49">
        <f>'Рейтинговая таблица организаций'!U648</f>
        <v>0</v>
      </c>
      <c r="AA659" s="49" t="str">
        <f>IF('Рейтинговая таблица организаций'!Z648&lt;1,"Отсутствуют условия доступности для инвалидов",(IF('Рейтинговая таблица организаций'!Z648&lt;5,"Количество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59" s="63">
        <f>'Рейтинговая таблица организаций'!Z648</f>
        <v>0</v>
      </c>
      <c r="AC659" s="49">
        <f>IF('Рейтинговая таблица организаций'!Z648&lt;1,0,(IF('Рейтинговая таблица организаций'!Z648&lt;5,20,100)))</f>
        <v>0</v>
      </c>
      <c r="AD659" s="49" t="str">
        <f>IF('Рейтинговая таблица организаций'!AA648&lt;1,"Отсутствуют условия доступности, позволяющие инвалидам получать услуги наравне с другими",(IF('Рейтинговая таблица организаций'!AA648&lt;5,"Количество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59" s="49">
        <f>'Рейтинговая таблица организаций'!AA648</f>
        <v>0</v>
      </c>
      <c r="AF659" s="49">
        <f>IF('Рейтинговая таблица организаций'!AA648&lt;1,0,(IF('Рейтинговая таблица организаций'!AA648&lt;5,20,100)))</f>
        <v>0</v>
      </c>
      <c r="AG659" s="49" t="s">
        <v>269</v>
      </c>
      <c r="AH659" s="49">
        <f>'Рейтинговая таблица организаций'!AB648</f>
        <v>0</v>
      </c>
      <c r="AI659" s="49">
        <f>'Рейтинговая таблица организаций'!AC648</f>
        <v>0</v>
      </c>
      <c r="AJ659" s="49" t="s">
        <v>270</v>
      </c>
      <c r="AK659" s="49">
        <f>'Рейтинговая таблица организаций'!AH648</f>
        <v>0</v>
      </c>
      <c r="AL659" s="49">
        <f>'Рейтинговая таблица организаций'!AI648</f>
        <v>0</v>
      </c>
      <c r="AM659" s="49" t="s">
        <v>271</v>
      </c>
      <c r="AN659" s="49">
        <f>'Рейтинговая таблица организаций'!AJ648</f>
        <v>0</v>
      </c>
      <c r="AO659" s="49">
        <f>'Рейтинговая таблица организаций'!AK648</f>
        <v>0</v>
      </c>
      <c r="AP659" s="49" t="s">
        <v>272</v>
      </c>
      <c r="AQ659" s="49">
        <f>'Рейтинговая таблица организаций'!AL648</f>
        <v>0</v>
      </c>
      <c r="AR659" s="49">
        <f>'Рейтинговая таблица организаций'!AM648</f>
        <v>0</v>
      </c>
      <c r="AS659" s="49" t="s">
        <v>273</v>
      </c>
      <c r="AT659" s="49">
        <f>'Рейтинговая таблица организаций'!AR648</f>
        <v>0</v>
      </c>
      <c r="AU659" s="49">
        <f>'Рейтинговая таблица организаций'!AS648</f>
        <v>0</v>
      </c>
      <c r="AV659" s="49" t="s">
        <v>274</v>
      </c>
      <c r="AW659" s="49">
        <f>'Рейтинговая таблица организаций'!AT648</f>
        <v>0</v>
      </c>
      <c r="AX659" s="49">
        <f>'Рейтинговая таблица организаций'!AU648</f>
        <v>0</v>
      </c>
      <c r="AY659" s="49" t="s">
        <v>275</v>
      </c>
      <c r="AZ659" s="49">
        <f>'Рейтинговая таблица организаций'!AV648</f>
        <v>0</v>
      </c>
      <c r="BA659" s="49">
        <f>'Рейтинговая таблица организаций'!AW648</f>
        <v>0</v>
      </c>
    </row>
    <row r="660" spans="1:53" ht="15.75" x14ac:dyDescent="0.25">
      <c r="A660" s="110">
        <f>Лист1!A648</f>
        <v>0</v>
      </c>
      <c r="B660" s="46">
        <f>'для bus.gov.ru'!B649</f>
        <v>0</v>
      </c>
      <c r="C660" s="46">
        <f>'для bus.gov.ru'!C649</f>
        <v>0</v>
      </c>
      <c r="D660" s="46">
        <f>'для bus.gov.ru'!D649</f>
        <v>0</v>
      </c>
      <c r="E660" s="46">
        <f>'для bus.gov.ru'!E649</f>
        <v>0</v>
      </c>
      <c r="F660" s="47" t="s">
        <v>264</v>
      </c>
      <c r="G660" s="48">
        <f>'Рейтинговая таблица организаций'!D649</f>
        <v>0</v>
      </c>
      <c r="H660" s="48">
        <f>'Рейтинговая таблица организаций'!E649</f>
        <v>0</v>
      </c>
      <c r="I660" s="47" t="s">
        <v>265</v>
      </c>
      <c r="J660" s="48">
        <f>'Рейтинговая таблица организаций'!F649</f>
        <v>0</v>
      </c>
      <c r="K660" s="48">
        <f>'Рейтинговая таблица организаций'!G649</f>
        <v>0</v>
      </c>
      <c r="L660" s="49" t="str">
        <f>IF('Рейтинговая таблица организаций'!H649&lt;1,"Отсутствуют или не функционируют дистанционные способы взаимодействия",(IF('Рейтинговая таблица организаций'!H649&lt;4,"В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0" s="49">
        <f>'Рейтинговая таблица организаций'!H649</f>
        <v>0</v>
      </c>
      <c r="N660" s="49">
        <f>IF('Рейтинговая таблица организаций'!H649&lt;1,0,(IF('Рейтинговая таблица организаций'!H649&lt;4,30,100)))</f>
        <v>0</v>
      </c>
      <c r="O660" s="49" t="s">
        <v>266</v>
      </c>
      <c r="P660" s="49">
        <f>'Рейтинговая таблица организаций'!I649</f>
        <v>0</v>
      </c>
      <c r="Q660" s="49">
        <f>'Рейтинговая таблица организаций'!J649</f>
        <v>0</v>
      </c>
      <c r="R660" s="49" t="s">
        <v>267</v>
      </c>
      <c r="S660" s="49">
        <f>'Рейтинговая таблица организаций'!K649</f>
        <v>0</v>
      </c>
      <c r="T660" s="49">
        <f>'Рейтинговая таблица организаций'!L649</f>
        <v>0</v>
      </c>
      <c r="U660" s="49" t="str">
        <f>IF('Рейтинговая таблица организаций'!Q649&lt;1,"Отсутствуют комфортные условия",(IF('Рейтинговая таблица организаций'!Q649&lt;5,"Количество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0" s="49">
        <f>'Рейтинговая таблица организаций'!Q649</f>
        <v>0</v>
      </c>
      <c r="W660" s="49">
        <f>IF('Рейтинговая таблица организаций'!Q649&lt;1,0,(IF('Рейтинговая таблица организаций'!Q649&lt;4,20,100)))</f>
        <v>0</v>
      </c>
      <c r="X660" s="49" t="s">
        <v>268</v>
      </c>
      <c r="Y660" s="49">
        <f>'Рейтинговая таблица организаций'!T649</f>
        <v>0</v>
      </c>
      <c r="Z660" s="49">
        <f>'Рейтинговая таблица организаций'!U649</f>
        <v>0</v>
      </c>
      <c r="AA660" s="49" t="str">
        <f>IF('Рейтинговая таблица организаций'!Z649&lt;1,"Отсутствуют условия доступности для инвалидов",(IF('Рейтинговая таблица организаций'!Z649&lt;5,"Количество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0" s="63">
        <f>'Рейтинговая таблица организаций'!Z649</f>
        <v>0</v>
      </c>
      <c r="AC660" s="49">
        <f>IF('Рейтинговая таблица организаций'!Z649&lt;1,0,(IF('Рейтинговая таблица организаций'!Z649&lt;5,20,100)))</f>
        <v>0</v>
      </c>
      <c r="AD660" s="49" t="str">
        <f>IF('Рейтинговая таблица организаций'!AA649&lt;1,"Отсутствуют условия доступности, позволяющие инвалидам получать услуги наравне с другими",(IF('Рейтинговая таблица организаций'!AA649&lt;5,"Количество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0" s="49">
        <f>'Рейтинговая таблица организаций'!AA649</f>
        <v>0</v>
      </c>
      <c r="AF660" s="49">
        <f>IF('Рейтинговая таблица организаций'!AA649&lt;1,0,(IF('Рейтинговая таблица организаций'!AA649&lt;5,20,100)))</f>
        <v>0</v>
      </c>
      <c r="AG660" s="49" t="s">
        <v>269</v>
      </c>
      <c r="AH660" s="49">
        <f>'Рейтинговая таблица организаций'!AB649</f>
        <v>0</v>
      </c>
      <c r="AI660" s="49">
        <f>'Рейтинговая таблица организаций'!AC649</f>
        <v>0</v>
      </c>
      <c r="AJ660" s="49" t="s">
        <v>270</v>
      </c>
      <c r="AK660" s="49">
        <f>'Рейтинговая таблица организаций'!AH649</f>
        <v>0</v>
      </c>
      <c r="AL660" s="49">
        <f>'Рейтинговая таблица организаций'!AI649</f>
        <v>0</v>
      </c>
      <c r="AM660" s="49" t="s">
        <v>271</v>
      </c>
      <c r="AN660" s="49">
        <f>'Рейтинговая таблица организаций'!AJ649</f>
        <v>0</v>
      </c>
      <c r="AO660" s="49">
        <f>'Рейтинговая таблица организаций'!AK649</f>
        <v>0</v>
      </c>
      <c r="AP660" s="49" t="s">
        <v>272</v>
      </c>
      <c r="AQ660" s="49">
        <f>'Рейтинговая таблица организаций'!AL649</f>
        <v>0</v>
      </c>
      <c r="AR660" s="49">
        <f>'Рейтинговая таблица организаций'!AM649</f>
        <v>0</v>
      </c>
      <c r="AS660" s="49" t="s">
        <v>273</v>
      </c>
      <c r="AT660" s="49">
        <f>'Рейтинговая таблица организаций'!AR649</f>
        <v>0</v>
      </c>
      <c r="AU660" s="49">
        <f>'Рейтинговая таблица организаций'!AS649</f>
        <v>0</v>
      </c>
      <c r="AV660" s="49" t="s">
        <v>274</v>
      </c>
      <c r="AW660" s="49">
        <f>'Рейтинговая таблица организаций'!AT649</f>
        <v>0</v>
      </c>
      <c r="AX660" s="49">
        <f>'Рейтинговая таблица организаций'!AU649</f>
        <v>0</v>
      </c>
      <c r="AY660" s="49" t="s">
        <v>275</v>
      </c>
      <c r="AZ660" s="49">
        <f>'Рейтинговая таблица организаций'!AV649</f>
        <v>0</v>
      </c>
      <c r="BA660" s="49">
        <f>'Рейтинговая таблица организаций'!AW649</f>
        <v>0</v>
      </c>
    </row>
    <row r="661" spans="1:53" ht="15.75" x14ac:dyDescent="0.25">
      <c r="A661" s="110">
        <f>Лист1!A649</f>
        <v>0</v>
      </c>
      <c r="B661" s="46">
        <f>'для bus.gov.ru'!B650</f>
        <v>0</v>
      </c>
      <c r="C661" s="46">
        <f>'для bus.gov.ru'!C650</f>
        <v>0</v>
      </c>
      <c r="D661" s="46">
        <f>'для bus.gov.ru'!D650</f>
        <v>0</v>
      </c>
      <c r="E661" s="46">
        <f>'для bus.gov.ru'!E650</f>
        <v>0</v>
      </c>
      <c r="F661" s="47" t="s">
        <v>264</v>
      </c>
      <c r="G661" s="48">
        <f>'Рейтинговая таблица организаций'!D650</f>
        <v>0</v>
      </c>
      <c r="H661" s="48">
        <f>'Рейтинговая таблица организаций'!E650</f>
        <v>0</v>
      </c>
      <c r="I661" s="47" t="s">
        <v>265</v>
      </c>
      <c r="J661" s="48">
        <f>'Рейтинговая таблица организаций'!F650</f>
        <v>0</v>
      </c>
      <c r="K661" s="48">
        <f>'Рейтинговая таблица организаций'!G650</f>
        <v>0</v>
      </c>
      <c r="L661" s="49" t="str">
        <f>IF('Рейтинговая таблица организаций'!H650&lt;1,"Отсутствуют или не функционируют дистанционные способы взаимодействия",(IF('Рейтинговая таблица организаций'!H650&lt;4,"В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1" s="49">
        <f>'Рейтинговая таблица организаций'!H650</f>
        <v>0</v>
      </c>
      <c r="N661" s="49">
        <f>IF('Рейтинговая таблица организаций'!H650&lt;1,0,(IF('Рейтинговая таблица организаций'!H650&lt;4,30,100)))</f>
        <v>0</v>
      </c>
      <c r="O661" s="49" t="s">
        <v>266</v>
      </c>
      <c r="P661" s="49">
        <f>'Рейтинговая таблица организаций'!I650</f>
        <v>0</v>
      </c>
      <c r="Q661" s="49">
        <f>'Рейтинговая таблица организаций'!J650</f>
        <v>0</v>
      </c>
      <c r="R661" s="49" t="s">
        <v>267</v>
      </c>
      <c r="S661" s="49">
        <f>'Рейтинговая таблица организаций'!K650</f>
        <v>0</v>
      </c>
      <c r="T661" s="49">
        <f>'Рейтинговая таблица организаций'!L650</f>
        <v>0</v>
      </c>
      <c r="U661" s="49" t="str">
        <f>IF('Рейтинговая таблица организаций'!Q650&lt;1,"Отсутствуют комфортные условия",(IF('Рейтинговая таблица организаций'!Q650&lt;5,"Количество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1" s="49">
        <f>'Рейтинговая таблица организаций'!Q650</f>
        <v>0</v>
      </c>
      <c r="W661" s="49">
        <f>IF('Рейтинговая таблица организаций'!Q650&lt;1,0,(IF('Рейтинговая таблица организаций'!Q650&lt;4,20,100)))</f>
        <v>0</v>
      </c>
      <c r="X661" s="49" t="s">
        <v>268</v>
      </c>
      <c r="Y661" s="49">
        <f>'Рейтинговая таблица организаций'!T650</f>
        <v>0</v>
      </c>
      <c r="Z661" s="49">
        <f>'Рейтинговая таблица организаций'!U650</f>
        <v>0</v>
      </c>
      <c r="AA661" s="49" t="str">
        <f>IF('Рейтинговая таблица организаций'!Z650&lt;1,"Отсутствуют условия доступности для инвалидов",(IF('Рейтинговая таблица организаций'!Z650&lt;5,"Количество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1" s="63">
        <f>'Рейтинговая таблица организаций'!Z650</f>
        <v>0</v>
      </c>
      <c r="AC661" s="49">
        <f>IF('Рейтинговая таблица организаций'!Z650&lt;1,0,(IF('Рейтинговая таблица организаций'!Z650&lt;5,20,100)))</f>
        <v>0</v>
      </c>
      <c r="AD661" s="49" t="str">
        <f>IF('Рейтинговая таблица организаций'!AA650&lt;1,"Отсутствуют условия доступности, позволяющие инвалидам получать услуги наравне с другими",(IF('Рейтинговая таблица организаций'!AA650&lt;5,"Количество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1" s="49">
        <f>'Рейтинговая таблица организаций'!AA650</f>
        <v>0</v>
      </c>
      <c r="AF661" s="49">
        <f>IF('Рейтинговая таблица организаций'!AA650&lt;1,0,(IF('Рейтинговая таблица организаций'!AA650&lt;5,20,100)))</f>
        <v>0</v>
      </c>
      <c r="AG661" s="49" t="s">
        <v>269</v>
      </c>
      <c r="AH661" s="49">
        <f>'Рейтинговая таблица организаций'!AB650</f>
        <v>0</v>
      </c>
      <c r="AI661" s="49">
        <f>'Рейтинговая таблица организаций'!AC650</f>
        <v>0</v>
      </c>
      <c r="AJ661" s="49" t="s">
        <v>270</v>
      </c>
      <c r="AK661" s="49">
        <f>'Рейтинговая таблица организаций'!AH650</f>
        <v>0</v>
      </c>
      <c r="AL661" s="49">
        <f>'Рейтинговая таблица организаций'!AI650</f>
        <v>0</v>
      </c>
      <c r="AM661" s="49" t="s">
        <v>271</v>
      </c>
      <c r="AN661" s="49">
        <f>'Рейтинговая таблица организаций'!AJ650</f>
        <v>0</v>
      </c>
      <c r="AO661" s="49">
        <f>'Рейтинговая таблица организаций'!AK650</f>
        <v>0</v>
      </c>
      <c r="AP661" s="49" t="s">
        <v>272</v>
      </c>
      <c r="AQ661" s="49">
        <f>'Рейтинговая таблица организаций'!AL650</f>
        <v>0</v>
      </c>
      <c r="AR661" s="49">
        <f>'Рейтинговая таблица организаций'!AM650</f>
        <v>0</v>
      </c>
      <c r="AS661" s="49" t="s">
        <v>273</v>
      </c>
      <c r="AT661" s="49">
        <f>'Рейтинговая таблица организаций'!AR650</f>
        <v>0</v>
      </c>
      <c r="AU661" s="49">
        <f>'Рейтинговая таблица организаций'!AS650</f>
        <v>0</v>
      </c>
      <c r="AV661" s="49" t="s">
        <v>274</v>
      </c>
      <c r="AW661" s="49">
        <f>'Рейтинговая таблица организаций'!AT650</f>
        <v>0</v>
      </c>
      <c r="AX661" s="49">
        <f>'Рейтинговая таблица организаций'!AU650</f>
        <v>0</v>
      </c>
      <c r="AY661" s="49" t="s">
        <v>275</v>
      </c>
      <c r="AZ661" s="49">
        <f>'Рейтинговая таблица организаций'!AV650</f>
        <v>0</v>
      </c>
      <c r="BA661" s="49">
        <f>'Рейтинговая таблица организаций'!AW650</f>
        <v>0</v>
      </c>
    </row>
    <row r="662" spans="1:53" ht="15.75" x14ac:dyDescent="0.25">
      <c r="A662" s="110">
        <f>Лист1!A650</f>
        <v>0</v>
      </c>
      <c r="B662" s="46">
        <f>'для bus.gov.ru'!B651</f>
        <v>0</v>
      </c>
      <c r="C662" s="46">
        <f>'для bus.gov.ru'!C651</f>
        <v>0</v>
      </c>
      <c r="D662" s="46">
        <f>'для bus.gov.ru'!D651</f>
        <v>0</v>
      </c>
      <c r="E662" s="46">
        <f>'для bus.gov.ru'!E651</f>
        <v>0</v>
      </c>
      <c r="F662" s="47" t="s">
        <v>264</v>
      </c>
      <c r="G662" s="48">
        <f>'Рейтинговая таблица организаций'!D651</f>
        <v>0</v>
      </c>
      <c r="H662" s="48">
        <f>'Рейтинговая таблица организаций'!E651</f>
        <v>0</v>
      </c>
      <c r="I662" s="47" t="s">
        <v>265</v>
      </c>
      <c r="J662" s="48">
        <f>'Рейтинговая таблица организаций'!F651</f>
        <v>0</v>
      </c>
      <c r="K662" s="48">
        <f>'Рейтинговая таблица организаций'!G651</f>
        <v>0</v>
      </c>
      <c r="L662" s="49" t="str">
        <f>IF('Рейтинговая таблица организаций'!H651&lt;1,"Отсутствуют или не функционируют дистанционные способы взаимодействия",(IF('Рейтинговая таблица организаций'!H651&lt;4,"В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2" s="49">
        <f>'Рейтинговая таблица организаций'!H651</f>
        <v>0</v>
      </c>
      <c r="N662" s="49">
        <f>IF('Рейтинговая таблица организаций'!H651&lt;1,0,(IF('Рейтинговая таблица организаций'!H651&lt;4,30,100)))</f>
        <v>0</v>
      </c>
      <c r="O662" s="49" t="s">
        <v>266</v>
      </c>
      <c r="P662" s="49">
        <f>'Рейтинговая таблица организаций'!I651</f>
        <v>0</v>
      </c>
      <c r="Q662" s="49">
        <f>'Рейтинговая таблица организаций'!J651</f>
        <v>0</v>
      </c>
      <c r="R662" s="49" t="s">
        <v>267</v>
      </c>
      <c r="S662" s="49">
        <f>'Рейтинговая таблица организаций'!K651</f>
        <v>0</v>
      </c>
      <c r="T662" s="49">
        <f>'Рейтинговая таблица организаций'!L651</f>
        <v>0</v>
      </c>
      <c r="U662" s="49" t="str">
        <f>IF('Рейтинговая таблица организаций'!Q651&lt;1,"Отсутствуют комфортные условия",(IF('Рейтинговая таблица организаций'!Q651&lt;5,"Количество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2" s="49">
        <f>'Рейтинговая таблица организаций'!Q651</f>
        <v>0</v>
      </c>
      <c r="W662" s="49">
        <f>IF('Рейтинговая таблица организаций'!Q651&lt;1,0,(IF('Рейтинговая таблица организаций'!Q651&lt;4,20,100)))</f>
        <v>0</v>
      </c>
      <c r="X662" s="49" t="s">
        <v>268</v>
      </c>
      <c r="Y662" s="49">
        <f>'Рейтинговая таблица организаций'!T651</f>
        <v>0</v>
      </c>
      <c r="Z662" s="49">
        <f>'Рейтинговая таблица организаций'!U651</f>
        <v>0</v>
      </c>
      <c r="AA662" s="49" t="str">
        <f>IF('Рейтинговая таблица организаций'!Z651&lt;1,"Отсутствуют условия доступности для инвалидов",(IF('Рейтинговая таблица организаций'!Z651&lt;5,"Количество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2" s="63">
        <f>'Рейтинговая таблица организаций'!Z651</f>
        <v>0</v>
      </c>
      <c r="AC662" s="49">
        <f>IF('Рейтинговая таблица организаций'!Z651&lt;1,0,(IF('Рейтинговая таблица организаций'!Z651&lt;5,20,100)))</f>
        <v>0</v>
      </c>
      <c r="AD662" s="49" t="str">
        <f>IF('Рейтинговая таблица организаций'!AA651&lt;1,"Отсутствуют условия доступности, позволяющие инвалидам получать услуги наравне с другими",(IF('Рейтинговая таблица организаций'!AA651&lt;5,"Количество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2" s="49">
        <f>'Рейтинговая таблица организаций'!AA651</f>
        <v>0</v>
      </c>
      <c r="AF662" s="49">
        <f>IF('Рейтинговая таблица организаций'!AA651&lt;1,0,(IF('Рейтинговая таблица организаций'!AA651&lt;5,20,100)))</f>
        <v>0</v>
      </c>
      <c r="AG662" s="49" t="s">
        <v>269</v>
      </c>
      <c r="AH662" s="49">
        <f>'Рейтинговая таблица организаций'!AB651</f>
        <v>0</v>
      </c>
      <c r="AI662" s="49">
        <f>'Рейтинговая таблица организаций'!AC651</f>
        <v>0</v>
      </c>
      <c r="AJ662" s="49" t="s">
        <v>270</v>
      </c>
      <c r="AK662" s="49">
        <f>'Рейтинговая таблица организаций'!AH651</f>
        <v>0</v>
      </c>
      <c r="AL662" s="49">
        <f>'Рейтинговая таблица организаций'!AI651</f>
        <v>0</v>
      </c>
      <c r="AM662" s="49" t="s">
        <v>271</v>
      </c>
      <c r="AN662" s="49">
        <f>'Рейтинговая таблица организаций'!AJ651</f>
        <v>0</v>
      </c>
      <c r="AO662" s="49">
        <f>'Рейтинговая таблица организаций'!AK651</f>
        <v>0</v>
      </c>
      <c r="AP662" s="49" t="s">
        <v>272</v>
      </c>
      <c r="AQ662" s="49">
        <f>'Рейтинговая таблица организаций'!AL651</f>
        <v>0</v>
      </c>
      <c r="AR662" s="49">
        <f>'Рейтинговая таблица организаций'!AM651</f>
        <v>0</v>
      </c>
      <c r="AS662" s="49" t="s">
        <v>273</v>
      </c>
      <c r="AT662" s="49">
        <f>'Рейтинговая таблица организаций'!AR651</f>
        <v>0</v>
      </c>
      <c r="AU662" s="49">
        <f>'Рейтинговая таблица организаций'!AS651</f>
        <v>0</v>
      </c>
      <c r="AV662" s="49" t="s">
        <v>274</v>
      </c>
      <c r="AW662" s="49">
        <f>'Рейтинговая таблица организаций'!AT651</f>
        <v>0</v>
      </c>
      <c r="AX662" s="49">
        <f>'Рейтинговая таблица организаций'!AU651</f>
        <v>0</v>
      </c>
      <c r="AY662" s="49" t="s">
        <v>275</v>
      </c>
      <c r="AZ662" s="49">
        <f>'Рейтинговая таблица организаций'!AV651</f>
        <v>0</v>
      </c>
      <c r="BA662" s="49">
        <f>'Рейтинговая таблица организаций'!AW651</f>
        <v>0</v>
      </c>
    </row>
    <row r="663" spans="1:53" ht="15.75" x14ac:dyDescent="0.25">
      <c r="A663" s="110">
        <f>Лист1!A651</f>
        <v>0</v>
      </c>
      <c r="B663" s="46">
        <f>'для bus.gov.ru'!B652</f>
        <v>0</v>
      </c>
      <c r="C663" s="46">
        <f>'для bus.gov.ru'!C652</f>
        <v>0</v>
      </c>
      <c r="D663" s="46">
        <f>'для bus.gov.ru'!D652</f>
        <v>0</v>
      </c>
      <c r="E663" s="46">
        <f>'для bus.gov.ru'!E652</f>
        <v>0</v>
      </c>
      <c r="F663" s="47" t="s">
        <v>264</v>
      </c>
      <c r="G663" s="48">
        <f>'Рейтинговая таблица организаций'!D652</f>
        <v>0</v>
      </c>
      <c r="H663" s="48">
        <f>'Рейтинговая таблица организаций'!E652</f>
        <v>0</v>
      </c>
      <c r="I663" s="47" t="s">
        <v>265</v>
      </c>
      <c r="J663" s="48">
        <f>'Рейтинговая таблица организаций'!F652</f>
        <v>0</v>
      </c>
      <c r="K663" s="48">
        <f>'Рейтинговая таблица организаций'!G652</f>
        <v>0</v>
      </c>
      <c r="L663" s="49" t="str">
        <f>IF('Рейтинговая таблица организаций'!H652&lt;1,"Отсутствуют или не функционируют дистанционные способы взаимодействия",(IF('Рейтинговая таблица организаций'!H652&lt;4,"В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3" s="49">
        <f>'Рейтинговая таблица организаций'!H652</f>
        <v>0</v>
      </c>
      <c r="N663" s="49">
        <f>IF('Рейтинговая таблица организаций'!H652&lt;1,0,(IF('Рейтинговая таблица организаций'!H652&lt;4,30,100)))</f>
        <v>0</v>
      </c>
      <c r="O663" s="49" t="s">
        <v>266</v>
      </c>
      <c r="P663" s="49">
        <f>'Рейтинговая таблица организаций'!I652</f>
        <v>0</v>
      </c>
      <c r="Q663" s="49">
        <f>'Рейтинговая таблица организаций'!J652</f>
        <v>0</v>
      </c>
      <c r="R663" s="49" t="s">
        <v>267</v>
      </c>
      <c r="S663" s="49">
        <f>'Рейтинговая таблица организаций'!K652</f>
        <v>0</v>
      </c>
      <c r="T663" s="49">
        <f>'Рейтинговая таблица организаций'!L652</f>
        <v>0</v>
      </c>
      <c r="U663" s="49" t="str">
        <f>IF('Рейтинговая таблица организаций'!Q652&lt;1,"Отсутствуют комфортные условия",(IF('Рейтинговая таблица организаций'!Q652&lt;5,"Количество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3" s="49">
        <f>'Рейтинговая таблица организаций'!Q652</f>
        <v>0</v>
      </c>
      <c r="W663" s="49">
        <f>IF('Рейтинговая таблица организаций'!Q652&lt;1,0,(IF('Рейтинговая таблица организаций'!Q652&lt;4,20,100)))</f>
        <v>0</v>
      </c>
      <c r="X663" s="49" t="s">
        <v>268</v>
      </c>
      <c r="Y663" s="49">
        <f>'Рейтинговая таблица организаций'!T652</f>
        <v>0</v>
      </c>
      <c r="Z663" s="49">
        <f>'Рейтинговая таблица организаций'!U652</f>
        <v>0</v>
      </c>
      <c r="AA663" s="49" t="str">
        <f>IF('Рейтинговая таблица организаций'!Z652&lt;1,"Отсутствуют условия доступности для инвалидов",(IF('Рейтинговая таблица организаций'!Z652&lt;5,"Количество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3" s="63">
        <f>'Рейтинговая таблица организаций'!Z652</f>
        <v>0</v>
      </c>
      <c r="AC663" s="49">
        <f>IF('Рейтинговая таблица организаций'!Z652&lt;1,0,(IF('Рейтинговая таблица организаций'!Z652&lt;5,20,100)))</f>
        <v>0</v>
      </c>
      <c r="AD663" s="49" t="str">
        <f>IF('Рейтинговая таблица организаций'!AA652&lt;1,"Отсутствуют условия доступности, позволяющие инвалидам получать услуги наравне с другими",(IF('Рейтинговая таблица организаций'!AA652&lt;5,"Количество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3" s="49">
        <f>'Рейтинговая таблица организаций'!AA652</f>
        <v>0</v>
      </c>
      <c r="AF663" s="49">
        <f>IF('Рейтинговая таблица организаций'!AA652&lt;1,0,(IF('Рейтинговая таблица организаций'!AA652&lt;5,20,100)))</f>
        <v>0</v>
      </c>
      <c r="AG663" s="49" t="s">
        <v>269</v>
      </c>
      <c r="AH663" s="49">
        <f>'Рейтинговая таблица организаций'!AB652</f>
        <v>0</v>
      </c>
      <c r="AI663" s="49">
        <f>'Рейтинговая таблица организаций'!AC652</f>
        <v>0</v>
      </c>
      <c r="AJ663" s="49" t="s">
        <v>270</v>
      </c>
      <c r="AK663" s="49">
        <f>'Рейтинговая таблица организаций'!AH652</f>
        <v>0</v>
      </c>
      <c r="AL663" s="49">
        <f>'Рейтинговая таблица организаций'!AI652</f>
        <v>0</v>
      </c>
      <c r="AM663" s="49" t="s">
        <v>271</v>
      </c>
      <c r="AN663" s="49">
        <f>'Рейтинговая таблица организаций'!AJ652</f>
        <v>0</v>
      </c>
      <c r="AO663" s="49">
        <f>'Рейтинговая таблица организаций'!AK652</f>
        <v>0</v>
      </c>
      <c r="AP663" s="49" t="s">
        <v>272</v>
      </c>
      <c r="AQ663" s="49">
        <f>'Рейтинговая таблица организаций'!AL652</f>
        <v>0</v>
      </c>
      <c r="AR663" s="49">
        <f>'Рейтинговая таблица организаций'!AM652</f>
        <v>0</v>
      </c>
      <c r="AS663" s="49" t="s">
        <v>273</v>
      </c>
      <c r="AT663" s="49">
        <f>'Рейтинговая таблица организаций'!AR652</f>
        <v>0</v>
      </c>
      <c r="AU663" s="49">
        <f>'Рейтинговая таблица организаций'!AS652</f>
        <v>0</v>
      </c>
      <c r="AV663" s="49" t="s">
        <v>274</v>
      </c>
      <c r="AW663" s="49">
        <f>'Рейтинговая таблица организаций'!AT652</f>
        <v>0</v>
      </c>
      <c r="AX663" s="49">
        <f>'Рейтинговая таблица организаций'!AU652</f>
        <v>0</v>
      </c>
      <c r="AY663" s="49" t="s">
        <v>275</v>
      </c>
      <c r="AZ663" s="49">
        <f>'Рейтинговая таблица организаций'!AV652</f>
        <v>0</v>
      </c>
      <c r="BA663" s="49">
        <f>'Рейтинговая таблица организаций'!AW652</f>
        <v>0</v>
      </c>
    </row>
    <row r="664" spans="1:53" ht="15.75" x14ac:dyDescent="0.25">
      <c r="A664" s="110">
        <f>Лист1!A652</f>
        <v>0</v>
      </c>
      <c r="B664" s="46">
        <f>'для bus.gov.ru'!B653</f>
        <v>0</v>
      </c>
      <c r="C664" s="46">
        <f>'для bus.gov.ru'!C653</f>
        <v>0</v>
      </c>
      <c r="D664" s="46">
        <f>'для bus.gov.ru'!D653</f>
        <v>0</v>
      </c>
      <c r="E664" s="46">
        <f>'для bus.gov.ru'!E653</f>
        <v>0</v>
      </c>
      <c r="F664" s="47" t="s">
        <v>264</v>
      </c>
      <c r="G664" s="48">
        <f>'Рейтинговая таблица организаций'!D653</f>
        <v>0</v>
      </c>
      <c r="H664" s="48">
        <f>'Рейтинговая таблица организаций'!E653</f>
        <v>0</v>
      </c>
      <c r="I664" s="47" t="s">
        <v>265</v>
      </c>
      <c r="J664" s="48">
        <f>'Рейтинговая таблица организаций'!F653</f>
        <v>0</v>
      </c>
      <c r="K664" s="48">
        <f>'Рейтинговая таблица организаций'!G653</f>
        <v>0</v>
      </c>
      <c r="L664" s="49" t="str">
        <f>IF('Рейтинговая таблица организаций'!H653&lt;1,"Отсутствуют или не функционируют дистанционные способы взаимодействия",(IF('Рейтинговая таблица организаций'!H653&lt;4,"В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4" s="49">
        <f>'Рейтинговая таблица организаций'!H653</f>
        <v>0</v>
      </c>
      <c r="N664" s="49">
        <f>IF('Рейтинговая таблица организаций'!H653&lt;1,0,(IF('Рейтинговая таблица организаций'!H653&lt;4,30,100)))</f>
        <v>0</v>
      </c>
      <c r="O664" s="49" t="s">
        <v>266</v>
      </c>
      <c r="P664" s="49">
        <f>'Рейтинговая таблица организаций'!I653</f>
        <v>0</v>
      </c>
      <c r="Q664" s="49">
        <f>'Рейтинговая таблица организаций'!J653</f>
        <v>0</v>
      </c>
      <c r="R664" s="49" t="s">
        <v>267</v>
      </c>
      <c r="S664" s="49">
        <f>'Рейтинговая таблица организаций'!K653</f>
        <v>0</v>
      </c>
      <c r="T664" s="49">
        <f>'Рейтинговая таблица организаций'!L653</f>
        <v>0</v>
      </c>
      <c r="U664" s="49" t="str">
        <f>IF('Рейтинговая таблица организаций'!Q653&lt;1,"Отсутствуют комфортные условия",(IF('Рейтинговая таблица организаций'!Q653&lt;5,"Количество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4" s="49">
        <f>'Рейтинговая таблица организаций'!Q653</f>
        <v>0</v>
      </c>
      <c r="W664" s="49">
        <f>IF('Рейтинговая таблица организаций'!Q653&lt;1,0,(IF('Рейтинговая таблица организаций'!Q653&lt;4,20,100)))</f>
        <v>0</v>
      </c>
      <c r="X664" s="49" t="s">
        <v>268</v>
      </c>
      <c r="Y664" s="49">
        <f>'Рейтинговая таблица организаций'!T653</f>
        <v>0</v>
      </c>
      <c r="Z664" s="49">
        <f>'Рейтинговая таблица организаций'!U653</f>
        <v>0</v>
      </c>
      <c r="AA664" s="49" t="str">
        <f>IF('Рейтинговая таблица организаций'!Z653&lt;1,"Отсутствуют условия доступности для инвалидов",(IF('Рейтинговая таблица организаций'!Z653&lt;5,"Количество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4" s="63">
        <f>'Рейтинговая таблица организаций'!Z653</f>
        <v>0</v>
      </c>
      <c r="AC664" s="49">
        <f>IF('Рейтинговая таблица организаций'!Z653&lt;1,0,(IF('Рейтинговая таблица организаций'!Z653&lt;5,20,100)))</f>
        <v>0</v>
      </c>
      <c r="AD664" s="49" t="str">
        <f>IF('Рейтинговая таблица организаций'!AA653&lt;1,"Отсутствуют условия доступности, позволяющие инвалидам получать услуги наравне с другими",(IF('Рейтинговая таблица организаций'!AA653&lt;5,"Количество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4" s="49">
        <f>'Рейтинговая таблица организаций'!AA653</f>
        <v>0</v>
      </c>
      <c r="AF664" s="49">
        <f>IF('Рейтинговая таблица организаций'!AA653&lt;1,0,(IF('Рейтинговая таблица организаций'!AA653&lt;5,20,100)))</f>
        <v>0</v>
      </c>
      <c r="AG664" s="49" t="s">
        <v>269</v>
      </c>
      <c r="AH664" s="49">
        <f>'Рейтинговая таблица организаций'!AB653</f>
        <v>0</v>
      </c>
      <c r="AI664" s="49">
        <f>'Рейтинговая таблица организаций'!AC653</f>
        <v>0</v>
      </c>
      <c r="AJ664" s="49" t="s">
        <v>270</v>
      </c>
      <c r="AK664" s="49">
        <f>'Рейтинговая таблица организаций'!AH653</f>
        <v>0</v>
      </c>
      <c r="AL664" s="49">
        <f>'Рейтинговая таблица организаций'!AI653</f>
        <v>0</v>
      </c>
      <c r="AM664" s="49" t="s">
        <v>271</v>
      </c>
      <c r="AN664" s="49">
        <f>'Рейтинговая таблица организаций'!AJ653</f>
        <v>0</v>
      </c>
      <c r="AO664" s="49">
        <f>'Рейтинговая таблица организаций'!AK653</f>
        <v>0</v>
      </c>
      <c r="AP664" s="49" t="s">
        <v>272</v>
      </c>
      <c r="AQ664" s="49">
        <f>'Рейтинговая таблица организаций'!AL653</f>
        <v>0</v>
      </c>
      <c r="AR664" s="49">
        <f>'Рейтинговая таблица организаций'!AM653</f>
        <v>0</v>
      </c>
      <c r="AS664" s="49" t="s">
        <v>273</v>
      </c>
      <c r="AT664" s="49">
        <f>'Рейтинговая таблица организаций'!AR653</f>
        <v>0</v>
      </c>
      <c r="AU664" s="49">
        <f>'Рейтинговая таблица организаций'!AS653</f>
        <v>0</v>
      </c>
      <c r="AV664" s="49" t="s">
        <v>274</v>
      </c>
      <c r="AW664" s="49">
        <f>'Рейтинговая таблица организаций'!AT653</f>
        <v>0</v>
      </c>
      <c r="AX664" s="49">
        <f>'Рейтинговая таблица организаций'!AU653</f>
        <v>0</v>
      </c>
      <c r="AY664" s="49" t="s">
        <v>275</v>
      </c>
      <c r="AZ664" s="49">
        <f>'Рейтинговая таблица организаций'!AV653</f>
        <v>0</v>
      </c>
      <c r="BA664" s="49">
        <f>'Рейтинговая таблица организаций'!AW653</f>
        <v>0</v>
      </c>
    </row>
    <row r="665" spans="1:53" ht="15.75" x14ac:dyDescent="0.25">
      <c r="A665" s="110">
        <f>Лист1!A653</f>
        <v>0</v>
      </c>
      <c r="B665" s="46">
        <f>'для bus.gov.ru'!B654</f>
        <v>0</v>
      </c>
      <c r="C665" s="46">
        <f>'для bus.gov.ru'!C654</f>
        <v>0</v>
      </c>
      <c r="D665" s="46">
        <f>'для bus.gov.ru'!D654</f>
        <v>0</v>
      </c>
      <c r="E665" s="46">
        <f>'для bus.gov.ru'!E654</f>
        <v>0</v>
      </c>
      <c r="F665" s="47" t="s">
        <v>264</v>
      </c>
      <c r="G665" s="48">
        <f>'Рейтинговая таблица организаций'!D654</f>
        <v>0</v>
      </c>
      <c r="H665" s="48">
        <f>'Рейтинговая таблица организаций'!E654</f>
        <v>0</v>
      </c>
      <c r="I665" s="47" t="s">
        <v>265</v>
      </c>
      <c r="J665" s="48">
        <f>'Рейтинговая таблица организаций'!F654</f>
        <v>0</v>
      </c>
      <c r="K665" s="48">
        <f>'Рейтинговая таблица организаций'!G654</f>
        <v>0</v>
      </c>
      <c r="L665" s="49" t="str">
        <f>IF('Рейтинговая таблица организаций'!H654&lt;1,"Отсутствуют или не функционируют дистанционные способы взаимодействия",(IF('Рейтинговая таблица организаций'!H654&lt;4,"В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5" s="49">
        <f>'Рейтинговая таблица организаций'!H654</f>
        <v>0</v>
      </c>
      <c r="N665" s="49">
        <f>IF('Рейтинговая таблица организаций'!H654&lt;1,0,(IF('Рейтинговая таблица организаций'!H654&lt;4,30,100)))</f>
        <v>0</v>
      </c>
      <c r="O665" s="49" t="s">
        <v>266</v>
      </c>
      <c r="P665" s="49">
        <f>'Рейтинговая таблица организаций'!I654</f>
        <v>0</v>
      </c>
      <c r="Q665" s="49">
        <f>'Рейтинговая таблица организаций'!J654</f>
        <v>0</v>
      </c>
      <c r="R665" s="49" t="s">
        <v>267</v>
      </c>
      <c r="S665" s="49">
        <f>'Рейтинговая таблица организаций'!K654</f>
        <v>0</v>
      </c>
      <c r="T665" s="49">
        <f>'Рейтинговая таблица организаций'!L654</f>
        <v>0</v>
      </c>
      <c r="U665" s="49" t="str">
        <f>IF('Рейтинговая таблица организаций'!Q654&lt;1,"Отсутствуют комфортные условия",(IF('Рейтинговая таблица организаций'!Q654&lt;5,"Количество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5" s="49">
        <f>'Рейтинговая таблица организаций'!Q654</f>
        <v>0</v>
      </c>
      <c r="W665" s="49">
        <f>IF('Рейтинговая таблица организаций'!Q654&lt;1,0,(IF('Рейтинговая таблица организаций'!Q654&lt;4,20,100)))</f>
        <v>0</v>
      </c>
      <c r="X665" s="49" t="s">
        <v>268</v>
      </c>
      <c r="Y665" s="49">
        <f>'Рейтинговая таблица организаций'!T654</f>
        <v>0</v>
      </c>
      <c r="Z665" s="49">
        <f>'Рейтинговая таблица организаций'!U654</f>
        <v>0</v>
      </c>
      <c r="AA665" s="49" t="str">
        <f>IF('Рейтинговая таблица организаций'!Z654&lt;1,"Отсутствуют условия доступности для инвалидов",(IF('Рейтинговая таблица организаций'!Z654&lt;5,"Количество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5" s="63">
        <f>'Рейтинговая таблица организаций'!Z654</f>
        <v>0</v>
      </c>
      <c r="AC665" s="49">
        <f>IF('Рейтинговая таблица организаций'!Z654&lt;1,0,(IF('Рейтинговая таблица организаций'!Z654&lt;5,20,100)))</f>
        <v>0</v>
      </c>
      <c r="AD665" s="49" t="str">
        <f>IF('Рейтинговая таблица организаций'!AA654&lt;1,"Отсутствуют условия доступности, позволяющие инвалидам получать услуги наравне с другими",(IF('Рейтинговая таблица организаций'!AA654&lt;5,"Количество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5" s="49">
        <f>'Рейтинговая таблица организаций'!AA654</f>
        <v>0</v>
      </c>
      <c r="AF665" s="49">
        <f>IF('Рейтинговая таблица организаций'!AA654&lt;1,0,(IF('Рейтинговая таблица организаций'!AA654&lt;5,20,100)))</f>
        <v>0</v>
      </c>
      <c r="AG665" s="49" t="s">
        <v>269</v>
      </c>
      <c r="AH665" s="49">
        <f>'Рейтинговая таблица организаций'!AB654</f>
        <v>0</v>
      </c>
      <c r="AI665" s="49">
        <f>'Рейтинговая таблица организаций'!AC654</f>
        <v>0</v>
      </c>
      <c r="AJ665" s="49" t="s">
        <v>270</v>
      </c>
      <c r="AK665" s="49">
        <f>'Рейтинговая таблица организаций'!AH654</f>
        <v>0</v>
      </c>
      <c r="AL665" s="49">
        <f>'Рейтинговая таблица организаций'!AI654</f>
        <v>0</v>
      </c>
      <c r="AM665" s="49" t="s">
        <v>271</v>
      </c>
      <c r="AN665" s="49">
        <f>'Рейтинговая таблица организаций'!AJ654</f>
        <v>0</v>
      </c>
      <c r="AO665" s="49">
        <f>'Рейтинговая таблица организаций'!AK654</f>
        <v>0</v>
      </c>
      <c r="AP665" s="49" t="s">
        <v>272</v>
      </c>
      <c r="AQ665" s="49">
        <f>'Рейтинговая таблица организаций'!AL654</f>
        <v>0</v>
      </c>
      <c r="AR665" s="49">
        <f>'Рейтинговая таблица организаций'!AM654</f>
        <v>0</v>
      </c>
      <c r="AS665" s="49" t="s">
        <v>273</v>
      </c>
      <c r="AT665" s="49">
        <f>'Рейтинговая таблица организаций'!AR654</f>
        <v>0</v>
      </c>
      <c r="AU665" s="49">
        <f>'Рейтинговая таблица организаций'!AS654</f>
        <v>0</v>
      </c>
      <c r="AV665" s="49" t="s">
        <v>274</v>
      </c>
      <c r="AW665" s="49">
        <f>'Рейтинговая таблица организаций'!AT654</f>
        <v>0</v>
      </c>
      <c r="AX665" s="49">
        <f>'Рейтинговая таблица организаций'!AU654</f>
        <v>0</v>
      </c>
      <c r="AY665" s="49" t="s">
        <v>275</v>
      </c>
      <c r="AZ665" s="49">
        <f>'Рейтинговая таблица организаций'!AV654</f>
        <v>0</v>
      </c>
      <c r="BA665" s="49">
        <f>'Рейтинговая таблица организаций'!AW654</f>
        <v>0</v>
      </c>
    </row>
    <row r="666" spans="1:53" ht="15.75" x14ac:dyDescent="0.25">
      <c r="A666" s="110">
        <f>Лист1!A654</f>
        <v>0</v>
      </c>
      <c r="B666" s="46">
        <f>'для bus.gov.ru'!B655</f>
        <v>0</v>
      </c>
      <c r="C666" s="46">
        <f>'для bus.gov.ru'!C655</f>
        <v>0</v>
      </c>
      <c r="D666" s="46">
        <f>'для bus.gov.ru'!D655</f>
        <v>0</v>
      </c>
      <c r="E666" s="46">
        <f>'для bus.gov.ru'!E655</f>
        <v>0</v>
      </c>
      <c r="F666" s="47" t="s">
        <v>264</v>
      </c>
      <c r="G666" s="48">
        <f>'Рейтинговая таблица организаций'!D655</f>
        <v>0</v>
      </c>
      <c r="H666" s="48">
        <f>'Рейтинговая таблица организаций'!E655</f>
        <v>0</v>
      </c>
      <c r="I666" s="47" t="s">
        <v>265</v>
      </c>
      <c r="J666" s="48">
        <f>'Рейтинговая таблица организаций'!F655</f>
        <v>0</v>
      </c>
      <c r="K666" s="48">
        <f>'Рейтинговая таблица организаций'!G655</f>
        <v>0</v>
      </c>
      <c r="L666" s="49" t="str">
        <f>IF('Рейтинговая таблица организаций'!H655&lt;1,"Отсутствуют или не функционируют дистанционные способы взаимодействия",(IF('Рейтинговая таблица организаций'!H655&lt;4,"В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6" s="49">
        <f>'Рейтинговая таблица организаций'!H655</f>
        <v>0</v>
      </c>
      <c r="N666" s="49">
        <f>IF('Рейтинговая таблица организаций'!H655&lt;1,0,(IF('Рейтинговая таблица организаций'!H655&lt;4,30,100)))</f>
        <v>0</v>
      </c>
      <c r="O666" s="49" t="s">
        <v>266</v>
      </c>
      <c r="P666" s="49">
        <f>'Рейтинговая таблица организаций'!I655</f>
        <v>0</v>
      </c>
      <c r="Q666" s="49">
        <f>'Рейтинговая таблица организаций'!J655</f>
        <v>0</v>
      </c>
      <c r="R666" s="49" t="s">
        <v>267</v>
      </c>
      <c r="S666" s="49">
        <f>'Рейтинговая таблица организаций'!K655</f>
        <v>0</v>
      </c>
      <c r="T666" s="49">
        <f>'Рейтинговая таблица организаций'!L655</f>
        <v>0</v>
      </c>
      <c r="U666" s="49" t="str">
        <f>IF('Рейтинговая таблица организаций'!Q655&lt;1,"Отсутствуют комфортные условия",(IF('Рейтинговая таблица организаций'!Q655&lt;5,"Количество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6" s="49">
        <f>'Рейтинговая таблица организаций'!Q655</f>
        <v>0</v>
      </c>
      <c r="W666" s="49">
        <f>IF('Рейтинговая таблица организаций'!Q655&lt;1,0,(IF('Рейтинговая таблица организаций'!Q655&lt;4,20,100)))</f>
        <v>0</v>
      </c>
      <c r="X666" s="49" t="s">
        <v>268</v>
      </c>
      <c r="Y666" s="49">
        <f>'Рейтинговая таблица организаций'!T655</f>
        <v>0</v>
      </c>
      <c r="Z666" s="49">
        <f>'Рейтинговая таблица организаций'!U655</f>
        <v>0</v>
      </c>
      <c r="AA666" s="49" t="str">
        <f>IF('Рейтинговая таблица организаций'!Z655&lt;1,"Отсутствуют условия доступности для инвалидов",(IF('Рейтинговая таблица организаций'!Z655&lt;5,"Количество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6" s="63">
        <f>'Рейтинговая таблица организаций'!Z655</f>
        <v>0</v>
      </c>
      <c r="AC666" s="49">
        <f>IF('Рейтинговая таблица организаций'!Z655&lt;1,0,(IF('Рейтинговая таблица организаций'!Z655&lt;5,20,100)))</f>
        <v>0</v>
      </c>
      <c r="AD666" s="49" t="str">
        <f>IF('Рейтинговая таблица организаций'!AA655&lt;1,"Отсутствуют условия доступности, позволяющие инвалидам получать услуги наравне с другими",(IF('Рейтинговая таблица организаций'!AA655&lt;5,"Количество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6" s="49">
        <f>'Рейтинговая таблица организаций'!AA655</f>
        <v>0</v>
      </c>
      <c r="AF666" s="49">
        <f>IF('Рейтинговая таблица организаций'!AA655&lt;1,0,(IF('Рейтинговая таблица организаций'!AA655&lt;5,20,100)))</f>
        <v>0</v>
      </c>
      <c r="AG666" s="49" t="s">
        <v>269</v>
      </c>
      <c r="AH666" s="49">
        <f>'Рейтинговая таблица организаций'!AB655</f>
        <v>0</v>
      </c>
      <c r="AI666" s="49">
        <f>'Рейтинговая таблица организаций'!AC655</f>
        <v>0</v>
      </c>
      <c r="AJ666" s="49" t="s">
        <v>270</v>
      </c>
      <c r="AK666" s="49">
        <f>'Рейтинговая таблица организаций'!AH655</f>
        <v>0</v>
      </c>
      <c r="AL666" s="49">
        <f>'Рейтинговая таблица организаций'!AI655</f>
        <v>0</v>
      </c>
      <c r="AM666" s="49" t="s">
        <v>271</v>
      </c>
      <c r="AN666" s="49">
        <f>'Рейтинговая таблица организаций'!AJ655</f>
        <v>0</v>
      </c>
      <c r="AO666" s="49">
        <f>'Рейтинговая таблица организаций'!AK655</f>
        <v>0</v>
      </c>
      <c r="AP666" s="49" t="s">
        <v>272</v>
      </c>
      <c r="AQ666" s="49">
        <f>'Рейтинговая таблица организаций'!AL655</f>
        <v>0</v>
      </c>
      <c r="AR666" s="49">
        <f>'Рейтинговая таблица организаций'!AM655</f>
        <v>0</v>
      </c>
      <c r="AS666" s="49" t="s">
        <v>273</v>
      </c>
      <c r="AT666" s="49">
        <f>'Рейтинговая таблица организаций'!AR655</f>
        <v>0</v>
      </c>
      <c r="AU666" s="49">
        <f>'Рейтинговая таблица организаций'!AS655</f>
        <v>0</v>
      </c>
      <c r="AV666" s="49" t="s">
        <v>274</v>
      </c>
      <c r="AW666" s="49">
        <f>'Рейтинговая таблица организаций'!AT655</f>
        <v>0</v>
      </c>
      <c r="AX666" s="49">
        <f>'Рейтинговая таблица организаций'!AU655</f>
        <v>0</v>
      </c>
      <c r="AY666" s="49" t="s">
        <v>275</v>
      </c>
      <c r="AZ666" s="49">
        <f>'Рейтинговая таблица организаций'!AV655</f>
        <v>0</v>
      </c>
      <c r="BA666" s="49">
        <f>'Рейтинговая таблица организаций'!AW655</f>
        <v>0</v>
      </c>
    </row>
    <row r="667" spans="1:53" ht="15.75" x14ac:dyDescent="0.25">
      <c r="A667" s="110">
        <f>Лист1!A655</f>
        <v>0</v>
      </c>
      <c r="B667" s="46">
        <f>'для bus.gov.ru'!B656</f>
        <v>0</v>
      </c>
      <c r="C667" s="46">
        <f>'для bus.gov.ru'!C656</f>
        <v>0</v>
      </c>
      <c r="D667" s="46">
        <f>'для bus.gov.ru'!D656</f>
        <v>0</v>
      </c>
      <c r="E667" s="46">
        <f>'для bus.gov.ru'!E656</f>
        <v>0</v>
      </c>
      <c r="F667" s="47" t="s">
        <v>264</v>
      </c>
      <c r="G667" s="48">
        <f>'Рейтинговая таблица организаций'!D656</f>
        <v>0</v>
      </c>
      <c r="H667" s="48">
        <f>'Рейтинговая таблица организаций'!E656</f>
        <v>0</v>
      </c>
      <c r="I667" s="47" t="s">
        <v>265</v>
      </c>
      <c r="J667" s="48">
        <f>'Рейтинговая таблица организаций'!F656</f>
        <v>0</v>
      </c>
      <c r="K667" s="48">
        <f>'Рейтинговая таблица организаций'!G656</f>
        <v>0</v>
      </c>
      <c r="L667" s="49" t="str">
        <f>IF('Рейтинговая таблица организаций'!H656&lt;1,"Отсутствуют или не функционируют дистанционные способы взаимодействия",(IF('Рейтинговая таблица организаций'!H656&lt;4,"В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7" s="49">
        <f>'Рейтинговая таблица организаций'!H656</f>
        <v>0</v>
      </c>
      <c r="N667" s="49">
        <f>IF('Рейтинговая таблица организаций'!H656&lt;1,0,(IF('Рейтинговая таблица организаций'!H656&lt;4,30,100)))</f>
        <v>0</v>
      </c>
      <c r="O667" s="49" t="s">
        <v>266</v>
      </c>
      <c r="P667" s="49">
        <f>'Рейтинговая таблица организаций'!I656</f>
        <v>0</v>
      </c>
      <c r="Q667" s="49">
        <f>'Рейтинговая таблица организаций'!J656</f>
        <v>0</v>
      </c>
      <c r="R667" s="49" t="s">
        <v>267</v>
      </c>
      <c r="S667" s="49">
        <f>'Рейтинговая таблица организаций'!K656</f>
        <v>0</v>
      </c>
      <c r="T667" s="49">
        <f>'Рейтинговая таблица организаций'!L656</f>
        <v>0</v>
      </c>
      <c r="U667" s="49" t="str">
        <f>IF('Рейтинговая таблица организаций'!Q656&lt;1,"Отсутствуют комфортные условия",(IF('Рейтинговая таблица организаций'!Q656&lt;5,"Количество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7" s="49">
        <f>'Рейтинговая таблица организаций'!Q656</f>
        <v>0</v>
      </c>
      <c r="W667" s="49">
        <f>IF('Рейтинговая таблица организаций'!Q656&lt;1,0,(IF('Рейтинговая таблица организаций'!Q656&lt;4,20,100)))</f>
        <v>0</v>
      </c>
      <c r="X667" s="49" t="s">
        <v>268</v>
      </c>
      <c r="Y667" s="49">
        <f>'Рейтинговая таблица организаций'!T656</f>
        <v>0</v>
      </c>
      <c r="Z667" s="49">
        <f>'Рейтинговая таблица организаций'!U656</f>
        <v>0</v>
      </c>
      <c r="AA667" s="49" t="str">
        <f>IF('Рейтинговая таблица организаций'!Z656&lt;1,"Отсутствуют условия доступности для инвалидов",(IF('Рейтинговая таблица организаций'!Z656&lt;5,"Количество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7" s="63">
        <f>'Рейтинговая таблица организаций'!Z656</f>
        <v>0</v>
      </c>
      <c r="AC667" s="49">
        <f>IF('Рейтинговая таблица организаций'!Z656&lt;1,0,(IF('Рейтинговая таблица организаций'!Z656&lt;5,20,100)))</f>
        <v>0</v>
      </c>
      <c r="AD667" s="49" t="str">
        <f>IF('Рейтинговая таблица организаций'!AA656&lt;1,"Отсутствуют условия доступности, позволяющие инвалидам получать услуги наравне с другими",(IF('Рейтинговая таблица организаций'!AA656&lt;5,"Количество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7" s="49">
        <f>'Рейтинговая таблица организаций'!AA656</f>
        <v>0</v>
      </c>
      <c r="AF667" s="49">
        <f>IF('Рейтинговая таблица организаций'!AA656&lt;1,0,(IF('Рейтинговая таблица организаций'!AA656&lt;5,20,100)))</f>
        <v>0</v>
      </c>
      <c r="AG667" s="49" t="s">
        <v>269</v>
      </c>
      <c r="AH667" s="49">
        <f>'Рейтинговая таблица организаций'!AB656</f>
        <v>0</v>
      </c>
      <c r="AI667" s="49">
        <f>'Рейтинговая таблица организаций'!AC656</f>
        <v>0</v>
      </c>
      <c r="AJ667" s="49" t="s">
        <v>270</v>
      </c>
      <c r="AK667" s="49">
        <f>'Рейтинговая таблица организаций'!AH656</f>
        <v>0</v>
      </c>
      <c r="AL667" s="49">
        <f>'Рейтинговая таблица организаций'!AI656</f>
        <v>0</v>
      </c>
      <c r="AM667" s="49" t="s">
        <v>271</v>
      </c>
      <c r="AN667" s="49">
        <f>'Рейтинговая таблица организаций'!AJ656</f>
        <v>0</v>
      </c>
      <c r="AO667" s="49">
        <f>'Рейтинговая таблица организаций'!AK656</f>
        <v>0</v>
      </c>
      <c r="AP667" s="49" t="s">
        <v>272</v>
      </c>
      <c r="AQ667" s="49">
        <f>'Рейтинговая таблица организаций'!AL656</f>
        <v>0</v>
      </c>
      <c r="AR667" s="49">
        <f>'Рейтинговая таблица организаций'!AM656</f>
        <v>0</v>
      </c>
      <c r="AS667" s="49" t="s">
        <v>273</v>
      </c>
      <c r="AT667" s="49">
        <f>'Рейтинговая таблица организаций'!AR656</f>
        <v>0</v>
      </c>
      <c r="AU667" s="49">
        <f>'Рейтинговая таблица организаций'!AS656</f>
        <v>0</v>
      </c>
      <c r="AV667" s="49" t="s">
        <v>274</v>
      </c>
      <c r="AW667" s="49">
        <f>'Рейтинговая таблица организаций'!AT656</f>
        <v>0</v>
      </c>
      <c r="AX667" s="49">
        <f>'Рейтинговая таблица организаций'!AU656</f>
        <v>0</v>
      </c>
      <c r="AY667" s="49" t="s">
        <v>275</v>
      </c>
      <c r="AZ667" s="49">
        <f>'Рейтинговая таблица организаций'!AV656</f>
        <v>0</v>
      </c>
      <c r="BA667" s="49">
        <f>'Рейтинговая таблица организаций'!AW656</f>
        <v>0</v>
      </c>
    </row>
    <row r="668" spans="1:53" ht="15.75" x14ac:dyDescent="0.25">
      <c r="A668" s="110">
        <f>Лист1!A656</f>
        <v>0</v>
      </c>
      <c r="B668" s="46">
        <f>'для bus.gov.ru'!B657</f>
        <v>0</v>
      </c>
      <c r="C668" s="46">
        <f>'для bus.gov.ru'!C657</f>
        <v>0</v>
      </c>
      <c r="D668" s="46">
        <f>'для bus.gov.ru'!D657</f>
        <v>0</v>
      </c>
      <c r="E668" s="46">
        <f>'для bus.gov.ru'!E657</f>
        <v>0</v>
      </c>
      <c r="F668" s="47" t="s">
        <v>264</v>
      </c>
      <c r="G668" s="48">
        <f>'Рейтинговая таблица организаций'!D657</f>
        <v>0</v>
      </c>
      <c r="H668" s="48">
        <f>'Рейтинговая таблица организаций'!E657</f>
        <v>0</v>
      </c>
      <c r="I668" s="47" t="s">
        <v>265</v>
      </c>
      <c r="J668" s="48">
        <f>'Рейтинговая таблица организаций'!F657</f>
        <v>0</v>
      </c>
      <c r="K668" s="48">
        <f>'Рейтинговая таблица организаций'!G657</f>
        <v>0</v>
      </c>
      <c r="L668" s="49" t="str">
        <f>IF('Рейтинговая таблица организаций'!H657&lt;1,"Отсутствуют или не функционируют дистанционные способы взаимодействия",(IF('Рейтинговая таблица организаций'!H657&lt;4,"В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8" s="49">
        <f>'Рейтинговая таблица организаций'!H657</f>
        <v>0</v>
      </c>
      <c r="N668" s="49">
        <f>IF('Рейтинговая таблица организаций'!H657&lt;1,0,(IF('Рейтинговая таблица организаций'!H657&lt;4,30,100)))</f>
        <v>0</v>
      </c>
      <c r="O668" s="49" t="s">
        <v>266</v>
      </c>
      <c r="P668" s="49">
        <f>'Рейтинговая таблица организаций'!I657</f>
        <v>0</v>
      </c>
      <c r="Q668" s="49">
        <f>'Рейтинговая таблица организаций'!J657</f>
        <v>0</v>
      </c>
      <c r="R668" s="49" t="s">
        <v>267</v>
      </c>
      <c r="S668" s="49">
        <f>'Рейтинговая таблица организаций'!K657</f>
        <v>0</v>
      </c>
      <c r="T668" s="49">
        <f>'Рейтинговая таблица организаций'!L657</f>
        <v>0</v>
      </c>
      <c r="U668" s="49" t="str">
        <f>IF('Рейтинговая таблица организаций'!Q657&lt;1,"Отсутствуют комфортные условия",(IF('Рейтинговая таблица организаций'!Q657&lt;5,"Количество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8" s="49">
        <f>'Рейтинговая таблица организаций'!Q657</f>
        <v>0</v>
      </c>
      <c r="W668" s="49">
        <f>IF('Рейтинговая таблица организаций'!Q657&lt;1,0,(IF('Рейтинговая таблица организаций'!Q657&lt;4,20,100)))</f>
        <v>0</v>
      </c>
      <c r="X668" s="49" t="s">
        <v>268</v>
      </c>
      <c r="Y668" s="49">
        <f>'Рейтинговая таблица организаций'!T657</f>
        <v>0</v>
      </c>
      <c r="Z668" s="49">
        <f>'Рейтинговая таблица организаций'!U657</f>
        <v>0</v>
      </c>
      <c r="AA668" s="49" t="str">
        <f>IF('Рейтинговая таблица организаций'!Z657&lt;1,"Отсутствуют условия доступности для инвалидов",(IF('Рейтинговая таблица организаций'!Z657&lt;5,"Количество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8" s="63">
        <f>'Рейтинговая таблица организаций'!Z657</f>
        <v>0</v>
      </c>
      <c r="AC668" s="49">
        <f>IF('Рейтинговая таблица организаций'!Z657&lt;1,0,(IF('Рейтинговая таблица организаций'!Z657&lt;5,20,100)))</f>
        <v>0</v>
      </c>
      <c r="AD668" s="49" t="str">
        <f>IF('Рейтинговая таблица организаций'!AA657&lt;1,"Отсутствуют условия доступности, позволяющие инвалидам получать услуги наравне с другими",(IF('Рейтинговая таблица организаций'!AA657&lt;5,"Количество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8" s="49">
        <f>'Рейтинговая таблица организаций'!AA657</f>
        <v>0</v>
      </c>
      <c r="AF668" s="49">
        <f>IF('Рейтинговая таблица организаций'!AA657&lt;1,0,(IF('Рейтинговая таблица организаций'!AA657&lt;5,20,100)))</f>
        <v>0</v>
      </c>
      <c r="AG668" s="49" t="s">
        <v>269</v>
      </c>
      <c r="AH668" s="49">
        <f>'Рейтинговая таблица организаций'!AB657</f>
        <v>0</v>
      </c>
      <c r="AI668" s="49">
        <f>'Рейтинговая таблица организаций'!AC657</f>
        <v>0</v>
      </c>
      <c r="AJ668" s="49" t="s">
        <v>270</v>
      </c>
      <c r="AK668" s="49">
        <f>'Рейтинговая таблица организаций'!AH657</f>
        <v>0</v>
      </c>
      <c r="AL668" s="49">
        <f>'Рейтинговая таблица организаций'!AI657</f>
        <v>0</v>
      </c>
      <c r="AM668" s="49" t="s">
        <v>271</v>
      </c>
      <c r="AN668" s="49">
        <f>'Рейтинговая таблица организаций'!AJ657</f>
        <v>0</v>
      </c>
      <c r="AO668" s="49">
        <f>'Рейтинговая таблица организаций'!AK657</f>
        <v>0</v>
      </c>
      <c r="AP668" s="49" t="s">
        <v>272</v>
      </c>
      <c r="AQ668" s="49">
        <f>'Рейтинговая таблица организаций'!AL657</f>
        <v>0</v>
      </c>
      <c r="AR668" s="49">
        <f>'Рейтинговая таблица организаций'!AM657</f>
        <v>0</v>
      </c>
      <c r="AS668" s="49" t="s">
        <v>273</v>
      </c>
      <c r="AT668" s="49">
        <f>'Рейтинговая таблица организаций'!AR657</f>
        <v>0</v>
      </c>
      <c r="AU668" s="49">
        <f>'Рейтинговая таблица организаций'!AS657</f>
        <v>0</v>
      </c>
      <c r="AV668" s="49" t="s">
        <v>274</v>
      </c>
      <c r="AW668" s="49">
        <f>'Рейтинговая таблица организаций'!AT657</f>
        <v>0</v>
      </c>
      <c r="AX668" s="49">
        <f>'Рейтинговая таблица организаций'!AU657</f>
        <v>0</v>
      </c>
      <c r="AY668" s="49" t="s">
        <v>275</v>
      </c>
      <c r="AZ668" s="49">
        <f>'Рейтинговая таблица организаций'!AV657</f>
        <v>0</v>
      </c>
      <c r="BA668" s="49">
        <f>'Рейтинговая таблица организаций'!AW657</f>
        <v>0</v>
      </c>
    </row>
    <row r="669" spans="1:53" ht="15.75" x14ac:dyDescent="0.25">
      <c r="A669" s="110">
        <f>Лист1!A657</f>
        <v>0</v>
      </c>
      <c r="B669" s="46">
        <f>'для bus.gov.ru'!B658</f>
        <v>0</v>
      </c>
      <c r="C669" s="46">
        <f>'для bus.gov.ru'!C658</f>
        <v>0</v>
      </c>
      <c r="D669" s="46">
        <f>'для bus.gov.ru'!D658</f>
        <v>0</v>
      </c>
      <c r="E669" s="46">
        <f>'для bus.gov.ru'!E658</f>
        <v>0</v>
      </c>
      <c r="F669" s="47" t="s">
        <v>264</v>
      </c>
      <c r="G669" s="48">
        <f>'Рейтинговая таблица организаций'!D658</f>
        <v>0</v>
      </c>
      <c r="H669" s="48">
        <f>'Рейтинговая таблица организаций'!E658</f>
        <v>0</v>
      </c>
      <c r="I669" s="47" t="s">
        <v>265</v>
      </c>
      <c r="J669" s="48">
        <f>'Рейтинговая таблица организаций'!F658</f>
        <v>0</v>
      </c>
      <c r="K669" s="48">
        <f>'Рейтинговая таблица организаций'!G658</f>
        <v>0</v>
      </c>
      <c r="L669" s="49" t="str">
        <f>IF('Рейтинговая таблица организаций'!H658&lt;1,"Отсутствуют или не функционируют дистанционные способы взаимодействия",(IF('Рейтинговая таблица организаций'!H658&lt;4,"В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69" s="49">
        <f>'Рейтинговая таблица организаций'!H658</f>
        <v>0</v>
      </c>
      <c r="N669" s="49">
        <f>IF('Рейтинговая таблица организаций'!H658&lt;1,0,(IF('Рейтинговая таблица организаций'!H658&lt;4,30,100)))</f>
        <v>0</v>
      </c>
      <c r="O669" s="49" t="s">
        <v>266</v>
      </c>
      <c r="P669" s="49">
        <f>'Рейтинговая таблица организаций'!I658</f>
        <v>0</v>
      </c>
      <c r="Q669" s="49">
        <f>'Рейтинговая таблица организаций'!J658</f>
        <v>0</v>
      </c>
      <c r="R669" s="49" t="s">
        <v>267</v>
      </c>
      <c r="S669" s="49">
        <f>'Рейтинговая таблица организаций'!K658</f>
        <v>0</v>
      </c>
      <c r="T669" s="49">
        <f>'Рейтинговая таблица организаций'!L658</f>
        <v>0</v>
      </c>
      <c r="U669" s="49" t="str">
        <f>IF('Рейтинговая таблица организаций'!Q658&lt;1,"Отсутствуют комфортные условия",(IF('Рейтинговая таблица организаций'!Q658&lt;5,"Количество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69" s="49">
        <f>'Рейтинговая таблица организаций'!Q658</f>
        <v>0</v>
      </c>
      <c r="W669" s="49">
        <f>IF('Рейтинговая таблица организаций'!Q658&lt;1,0,(IF('Рейтинговая таблица организаций'!Q658&lt;4,20,100)))</f>
        <v>0</v>
      </c>
      <c r="X669" s="49" t="s">
        <v>268</v>
      </c>
      <c r="Y669" s="49">
        <f>'Рейтинговая таблица организаций'!T658</f>
        <v>0</v>
      </c>
      <c r="Z669" s="49">
        <f>'Рейтинговая таблица организаций'!U658</f>
        <v>0</v>
      </c>
      <c r="AA669" s="49" t="str">
        <f>IF('Рейтинговая таблица организаций'!Z658&lt;1,"Отсутствуют условия доступности для инвалидов",(IF('Рейтинговая таблица организаций'!Z658&lt;5,"Количество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69" s="63">
        <f>'Рейтинговая таблица организаций'!Z658</f>
        <v>0</v>
      </c>
      <c r="AC669" s="49">
        <f>IF('Рейтинговая таблица организаций'!Z658&lt;1,0,(IF('Рейтинговая таблица организаций'!Z658&lt;5,20,100)))</f>
        <v>0</v>
      </c>
      <c r="AD669" s="49" t="str">
        <f>IF('Рейтинговая таблица организаций'!AA658&lt;1,"Отсутствуют условия доступности, позволяющие инвалидам получать услуги наравне с другими",(IF('Рейтинговая таблица организаций'!AA658&lt;5,"Количество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69" s="49">
        <f>'Рейтинговая таблица организаций'!AA658</f>
        <v>0</v>
      </c>
      <c r="AF669" s="49">
        <f>IF('Рейтинговая таблица организаций'!AA658&lt;1,0,(IF('Рейтинговая таблица организаций'!AA658&lt;5,20,100)))</f>
        <v>0</v>
      </c>
      <c r="AG669" s="49" t="s">
        <v>269</v>
      </c>
      <c r="AH669" s="49">
        <f>'Рейтинговая таблица организаций'!AB658</f>
        <v>0</v>
      </c>
      <c r="AI669" s="49">
        <f>'Рейтинговая таблица организаций'!AC658</f>
        <v>0</v>
      </c>
      <c r="AJ669" s="49" t="s">
        <v>270</v>
      </c>
      <c r="AK669" s="49">
        <f>'Рейтинговая таблица организаций'!AH658</f>
        <v>0</v>
      </c>
      <c r="AL669" s="49">
        <f>'Рейтинговая таблица организаций'!AI658</f>
        <v>0</v>
      </c>
      <c r="AM669" s="49" t="s">
        <v>271</v>
      </c>
      <c r="AN669" s="49">
        <f>'Рейтинговая таблица организаций'!AJ658</f>
        <v>0</v>
      </c>
      <c r="AO669" s="49">
        <f>'Рейтинговая таблица организаций'!AK658</f>
        <v>0</v>
      </c>
      <c r="AP669" s="49" t="s">
        <v>272</v>
      </c>
      <c r="AQ669" s="49">
        <f>'Рейтинговая таблица организаций'!AL658</f>
        <v>0</v>
      </c>
      <c r="AR669" s="49">
        <f>'Рейтинговая таблица организаций'!AM658</f>
        <v>0</v>
      </c>
      <c r="AS669" s="49" t="s">
        <v>273</v>
      </c>
      <c r="AT669" s="49">
        <f>'Рейтинговая таблица организаций'!AR658</f>
        <v>0</v>
      </c>
      <c r="AU669" s="49">
        <f>'Рейтинговая таблица организаций'!AS658</f>
        <v>0</v>
      </c>
      <c r="AV669" s="49" t="s">
        <v>274</v>
      </c>
      <c r="AW669" s="49">
        <f>'Рейтинговая таблица организаций'!AT658</f>
        <v>0</v>
      </c>
      <c r="AX669" s="49">
        <f>'Рейтинговая таблица организаций'!AU658</f>
        <v>0</v>
      </c>
      <c r="AY669" s="49" t="s">
        <v>275</v>
      </c>
      <c r="AZ669" s="49">
        <f>'Рейтинговая таблица организаций'!AV658</f>
        <v>0</v>
      </c>
      <c r="BA669" s="49">
        <f>'Рейтинговая таблица организаций'!AW658</f>
        <v>0</v>
      </c>
    </row>
    <row r="670" spans="1:53" ht="15.75" x14ac:dyDescent="0.25">
      <c r="A670" s="110">
        <f>Лист1!A658</f>
        <v>0</v>
      </c>
      <c r="B670" s="46">
        <f>'для bus.gov.ru'!B659</f>
        <v>0</v>
      </c>
      <c r="C670" s="46">
        <f>'для bus.gov.ru'!C659</f>
        <v>0</v>
      </c>
      <c r="D670" s="46">
        <f>'для bus.gov.ru'!D659</f>
        <v>0</v>
      </c>
      <c r="E670" s="46">
        <f>'для bus.gov.ru'!E659</f>
        <v>0</v>
      </c>
      <c r="F670" s="47" t="s">
        <v>264</v>
      </c>
      <c r="G670" s="48">
        <f>'Рейтинговая таблица организаций'!D659</f>
        <v>0</v>
      </c>
      <c r="H670" s="48">
        <f>'Рейтинговая таблица организаций'!E659</f>
        <v>0</v>
      </c>
      <c r="I670" s="47" t="s">
        <v>265</v>
      </c>
      <c r="J670" s="48">
        <f>'Рейтинговая таблица организаций'!F659</f>
        <v>0</v>
      </c>
      <c r="K670" s="48">
        <f>'Рейтинговая таблица организаций'!G659</f>
        <v>0</v>
      </c>
      <c r="L670" s="49" t="str">
        <f>IF('Рейтинговая таблица организаций'!H659&lt;1,"Отсутствуют или не функционируют дистанционные способы взаимодействия",(IF('Рейтинговая таблица организаций'!H659&lt;4,"В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0" s="49">
        <f>'Рейтинговая таблица организаций'!H659</f>
        <v>0</v>
      </c>
      <c r="N670" s="49">
        <f>IF('Рейтинговая таблица организаций'!H659&lt;1,0,(IF('Рейтинговая таблица организаций'!H659&lt;4,30,100)))</f>
        <v>0</v>
      </c>
      <c r="O670" s="49" t="s">
        <v>266</v>
      </c>
      <c r="P670" s="49">
        <f>'Рейтинговая таблица организаций'!I659</f>
        <v>0</v>
      </c>
      <c r="Q670" s="49">
        <f>'Рейтинговая таблица организаций'!J659</f>
        <v>0</v>
      </c>
      <c r="R670" s="49" t="s">
        <v>267</v>
      </c>
      <c r="S670" s="49">
        <f>'Рейтинговая таблица организаций'!K659</f>
        <v>0</v>
      </c>
      <c r="T670" s="49">
        <f>'Рейтинговая таблица организаций'!L659</f>
        <v>0</v>
      </c>
      <c r="U670" s="49" t="str">
        <f>IF('Рейтинговая таблица организаций'!Q659&lt;1,"Отсутствуют комфортные условия",(IF('Рейтинговая таблица организаций'!Q659&lt;5,"Количество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0" s="49">
        <f>'Рейтинговая таблица организаций'!Q659</f>
        <v>0</v>
      </c>
      <c r="W670" s="49">
        <f>IF('Рейтинговая таблица организаций'!Q659&lt;1,0,(IF('Рейтинговая таблица организаций'!Q659&lt;4,20,100)))</f>
        <v>0</v>
      </c>
      <c r="X670" s="49" t="s">
        <v>268</v>
      </c>
      <c r="Y670" s="49">
        <f>'Рейтинговая таблица организаций'!T659</f>
        <v>0</v>
      </c>
      <c r="Z670" s="49">
        <f>'Рейтинговая таблица организаций'!U659</f>
        <v>0</v>
      </c>
      <c r="AA670" s="49" t="str">
        <f>IF('Рейтинговая таблица организаций'!Z659&lt;1,"Отсутствуют условия доступности для инвалидов",(IF('Рейтинговая таблица организаций'!Z659&lt;5,"Количество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0" s="63">
        <f>'Рейтинговая таблица организаций'!Z659</f>
        <v>0</v>
      </c>
      <c r="AC670" s="49">
        <f>IF('Рейтинговая таблица организаций'!Z659&lt;1,0,(IF('Рейтинговая таблица организаций'!Z659&lt;5,20,100)))</f>
        <v>0</v>
      </c>
      <c r="AD670" s="49" t="str">
        <f>IF('Рейтинговая таблица организаций'!AA659&lt;1,"Отсутствуют условия доступности, позволяющие инвалидам получать услуги наравне с другими",(IF('Рейтинговая таблица организаций'!AA659&lt;5,"Количество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0" s="49">
        <f>'Рейтинговая таблица организаций'!AA659</f>
        <v>0</v>
      </c>
      <c r="AF670" s="49">
        <f>IF('Рейтинговая таблица организаций'!AA659&lt;1,0,(IF('Рейтинговая таблица организаций'!AA659&lt;5,20,100)))</f>
        <v>0</v>
      </c>
      <c r="AG670" s="49" t="s">
        <v>269</v>
      </c>
      <c r="AH670" s="49">
        <f>'Рейтинговая таблица организаций'!AB659</f>
        <v>0</v>
      </c>
      <c r="AI670" s="49">
        <f>'Рейтинговая таблица организаций'!AC659</f>
        <v>0</v>
      </c>
      <c r="AJ670" s="49" t="s">
        <v>270</v>
      </c>
      <c r="AK670" s="49">
        <f>'Рейтинговая таблица организаций'!AH659</f>
        <v>0</v>
      </c>
      <c r="AL670" s="49">
        <f>'Рейтинговая таблица организаций'!AI659</f>
        <v>0</v>
      </c>
      <c r="AM670" s="49" t="s">
        <v>271</v>
      </c>
      <c r="AN670" s="49">
        <f>'Рейтинговая таблица организаций'!AJ659</f>
        <v>0</v>
      </c>
      <c r="AO670" s="49">
        <f>'Рейтинговая таблица организаций'!AK659</f>
        <v>0</v>
      </c>
      <c r="AP670" s="49" t="s">
        <v>272</v>
      </c>
      <c r="AQ670" s="49">
        <f>'Рейтинговая таблица организаций'!AL659</f>
        <v>0</v>
      </c>
      <c r="AR670" s="49">
        <f>'Рейтинговая таблица организаций'!AM659</f>
        <v>0</v>
      </c>
      <c r="AS670" s="49" t="s">
        <v>273</v>
      </c>
      <c r="AT670" s="49">
        <f>'Рейтинговая таблица организаций'!AR659</f>
        <v>0</v>
      </c>
      <c r="AU670" s="49">
        <f>'Рейтинговая таблица организаций'!AS659</f>
        <v>0</v>
      </c>
      <c r="AV670" s="49" t="s">
        <v>274</v>
      </c>
      <c r="AW670" s="49">
        <f>'Рейтинговая таблица организаций'!AT659</f>
        <v>0</v>
      </c>
      <c r="AX670" s="49">
        <f>'Рейтинговая таблица организаций'!AU659</f>
        <v>0</v>
      </c>
      <c r="AY670" s="49" t="s">
        <v>275</v>
      </c>
      <c r="AZ670" s="49">
        <f>'Рейтинговая таблица организаций'!AV659</f>
        <v>0</v>
      </c>
      <c r="BA670" s="49">
        <f>'Рейтинговая таблица организаций'!AW659</f>
        <v>0</v>
      </c>
    </row>
    <row r="671" spans="1:53" ht="15.75" x14ac:dyDescent="0.25">
      <c r="A671" s="110">
        <f>Лист1!A659</f>
        <v>0</v>
      </c>
      <c r="B671" s="46">
        <f>'для bus.gov.ru'!B660</f>
        <v>0</v>
      </c>
      <c r="C671" s="46">
        <f>'для bus.gov.ru'!C660</f>
        <v>0</v>
      </c>
      <c r="D671" s="46">
        <f>'для bus.gov.ru'!D660</f>
        <v>0</v>
      </c>
      <c r="E671" s="46">
        <f>'для bus.gov.ru'!E660</f>
        <v>0</v>
      </c>
      <c r="F671" s="47" t="s">
        <v>264</v>
      </c>
      <c r="G671" s="48">
        <f>'Рейтинговая таблица организаций'!D660</f>
        <v>0</v>
      </c>
      <c r="H671" s="48">
        <f>'Рейтинговая таблица организаций'!E660</f>
        <v>0</v>
      </c>
      <c r="I671" s="47" t="s">
        <v>265</v>
      </c>
      <c r="J671" s="48">
        <f>'Рейтинговая таблица организаций'!F660</f>
        <v>0</v>
      </c>
      <c r="K671" s="48">
        <f>'Рейтинговая таблица организаций'!G660</f>
        <v>0</v>
      </c>
      <c r="L671" s="49" t="str">
        <f>IF('Рейтинговая таблица организаций'!H660&lt;1,"Отсутствуют или не функционируют дистанционные способы взаимодействия",(IF('Рейтинговая таблица организаций'!H660&lt;4,"В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1" s="49">
        <f>'Рейтинговая таблица организаций'!H660</f>
        <v>0</v>
      </c>
      <c r="N671" s="49">
        <f>IF('Рейтинговая таблица организаций'!H660&lt;1,0,(IF('Рейтинговая таблица организаций'!H660&lt;4,30,100)))</f>
        <v>0</v>
      </c>
      <c r="O671" s="49" t="s">
        <v>266</v>
      </c>
      <c r="P671" s="49">
        <f>'Рейтинговая таблица организаций'!I660</f>
        <v>0</v>
      </c>
      <c r="Q671" s="49">
        <f>'Рейтинговая таблица организаций'!J660</f>
        <v>0</v>
      </c>
      <c r="R671" s="49" t="s">
        <v>267</v>
      </c>
      <c r="S671" s="49">
        <f>'Рейтинговая таблица организаций'!K660</f>
        <v>0</v>
      </c>
      <c r="T671" s="49">
        <f>'Рейтинговая таблица организаций'!L660</f>
        <v>0</v>
      </c>
      <c r="U671" s="49" t="str">
        <f>IF('Рейтинговая таблица организаций'!Q660&lt;1,"Отсутствуют комфортные условия",(IF('Рейтинговая таблица организаций'!Q660&lt;5,"Количество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1" s="49">
        <f>'Рейтинговая таблица организаций'!Q660</f>
        <v>0</v>
      </c>
      <c r="W671" s="49">
        <f>IF('Рейтинговая таблица организаций'!Q660&lt;1,0,(IF('Рейтинговая таблица организаций'!Q660&lt;4,20,100)))</f>
        <v>0</v>
      </c>
      <c r="X671" s="49" t="s">
        <v>268</v>
      </c>
      <c r="Y671" s="49">
        <f>'Рейтинговая таблица организаций'!T660</f>
        <v>0</v>
      </c>
      <c r="Z671" s="49">
        <f>'Рейтинговая таблица организаций'!U660</f>
        <v>0</v>
      </c>
      <c r="AA671" s="49" t="str">
        <f>IF('Рейтинговая таблица организаций'!Z660&lt;1,"Отсутствуют условия доступности для инвалидов",(IF('Рейтинговая таблица организаций'!Z660&lt;5,"Количество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1" s="63">
        <f>'Рейтинговая таблица организаций'!Z660</f>
        <v>0</v>
      </c>
      <c r="AC671" s="49">
        <f>IF('Рейтинговая таблица организаций'!Z660&lt;1,0,(IF('Рейтинговая таблица организаций'!Z660&lt;5,20,100)))</f>
        <v>0</v>
      </c>
      <c r="AD671" s="49" t="str">
        <f>IF('Рейтинговая таблица организаций'!AA660&lt;1,"Отсутствуют условия доступности, позволяющие инвалидам получать услуги наравне с другими",(IF('Рейтинговая таблица организаций'!AA660&lt;5,"Количество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1" s="49">
        <f>'Рейтинговая таблица организаций'!AA660</f>
        <v>0</v>
      </c>
      <c r="AF671" s="49">
        <f>IF('Рейтинговая таблица организаций'!AA660&lt;1,0,(IF('Рейтинговая таблица организаций'!AA660&lt;5,20,100)))</f>
        <v>0</v>
      </c>
      <c r="AG671" s="49" t="s">
        <v>269</v>
      </c>
      <c r="AH671" s="49">
        <f>'Рейтинговая таблица организаций'!AB660</f>
        <v>0</v>
      </c>
      <c r="AI671" s="49">
        <f>'Рейтинговая таблица организаций'!AC660</f>
        <v>0</v>
      </c>
      <c r="AJ671" s="49" t="s">
        <v>270</v>
      </c>
      <c r="AK671" s="49">
        <f>'Рейтинговая таблица организаций'!AH660</f>
        <v>0</v>
      </c>
      <c r="AL671" s="49">
        <f>'Рейтинговая таблица организаций'!AI660</f>
        <v>0</v>
      </c>
      <c r="AM671" s="49" t="s">
        <v>271</v>
      </c>
      <c r="AN671" s="49">
        <f>'Рейтинговая таблица организаций'!AJ660</f>
        <v>0</v>
      </c>
      <c r="AO671" s="49">
        <f>'Рейтинговая таблица организаций'!AK660</f>
        <v>0</v>
      </c>
      <c r="AP671" s="49" t="s">
        <v>272</v>
      </c>
      <c r="AQ671" s="49">
        <f>'Рейтинговая таблица организаций'!AL660</f>
        <v>0</v>
      </c>
      <c r="AR671" s="49">
        <f>'Рейтинговая таблица организаций'!AM660</f>
        <v>0</v>
      </c>
      <c r="AS671" s="49" t="s">
        <v>273</v>
      </c>
      <c r="AT671" s="49">
        <f>'Рейтинговая таблица организаций'!AR660</f>
        <v>0</v>
      </c>
      <c r="AU671" s="49">
        <f>'Рейтинговая таблица организаций'!AS660</f>
        <v>0</v>
      </c>
      <c r="AV671" s="49" t="s">
        <v>274</v>
      </c>
      <c r="AW671" s="49">
        <f>'Рейтинговая таблица организаций'!AT660</f>
        <v>0</v>
      </c>
      <c r="AX671" s="49">
        <f>'Рейтинговая таблица организаций'!AU660</f>
        <v>0</v>
      </c>
      <c r="AY671" s="49" t="s">
        <v>275</v>
      </c>
      <c r="AZ671" s="49">
        <f>'Рейтинговая таблица организаций'!AV660</f>
        <v>0</v>
      </c>
      <c r="BA671" s="49">
        <f>'Рейтинговая таблица организаций'!AW660</f>
        <v>0</v>
      </c>
    </row>
    <row r="672" spans="1:53" ht="15.75" x14ac:dyDescent="0.25">
      <c r="A672" s="110">
        <f>Лист1!A660</f>
        <v>0</v>
      </c>
      <c r="B672" s="46">
        <f>'для bus.gov.ru'!B661</f>
        <v>0</v>
      </c>
      <c r="C672" s="46">
        <f>'для bus.gov.ru'!C661</f>
        <v>0</v>
      </c>
      <c r="D672" s="46">
        <f>'для bus.gov.ru'!D661</f>
        <v>0</v>
      </c>
      <c r="E672" s="46">
        <f>'для bus.gov.ru'!E661</f>
        <v>0</v>
      </c>
      <c r="F672" s="47" t="s">
        <v>264</v>
      </c>
      <c r="G672" s="48">
        <f>'Рейтинговая таблица организаций'!D661</f>
        <v>0</v>
      </c>
      <c r="H672" s="48">
        <f>'Рейтинговая таблица организаций'!E661</f>
        <v>0</v>
      </c>
      <c r="I672" s="47" t="s">
        <v>265</v>
      </c>
      <c r="J672" s="48">
        <f>'Рейтинговая таблица организаций'!F661</f>
        <v>0</v>
      </c>
      <c r="K672" s="48">
        <f>'Рейтинговая таблица организаций'!G661</f>
        <v>0</v>
      </c>
      <c r="L672" s="49" t="str">
        <f>IF('Рейтинговая таблица организаций'!H661&lt;1,"Отсутствуют или не функционируют дистанционные способы взаимодействия",(IF('Рейтинговая таблица организаций'!H661&lt;4,"В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2" s="49">
        <f>'Рейтинговая таблица организаций'!H661</f>
        <v>0</v>
      </c>
      <c r="N672" s="49">
        <f>IF('Рейтинговая таблица организаций'!H661&lt;1,0,(IF('Рейтинговая таблица организаций'!H661&lt;4,30,100)))</f>
        <v>0</v>
      </c>
      <c r="O672" s="49" t="s">
        <v>266</v>
      </c>
      <c r="P672" s="49">
        <f>'Рейтинговая таблица организаций'!I661</f>
        <v>0</v>
      </c>
      <c r="Q672" s="49">
        <f>'Рейтинговая таблица организаций'!J661</f>
        <v>0</v>
      </c>
      <c r="R672" s="49" t="s">
        <v>267</v>
      </c>
      <c r="S672" s="49">
        <f>'Рейтинговая таблица организаций'!K661</f>
        <v>0</v>
      </c>
      <c r="T672" s="49">
        <f>'Рейтинговая таблица организаций'!L661</f>
        <v>0</v>
      </c>
      <c r="U672" s="49" t="str">
        <f>IF('Рейтинговая таблица организаций'!Q661&lt;1,"Отсутствуют комфортные условия",(IF('Рейтинговая таблица организаций'!Q661&lt;5,"Количество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2" s="49">
        <f>'Рейтинговая таблица организаций'!Q661</f>
        <v>0</v>
      </c>
      <c r="W672" s="49">
        <f>IF('Рейтинговая таблица организаций'!Q661&lt;1,0,(IF('Рейтинговая таблица организаций'!Q661&lt;4,20,100)))</f>
        <v>0</v>
      </c>
      <c r="X672" s="49" t="s">
        <v>268</v>
      </c>
      <c r="Y672" s="49">
        <f>'Рейтинговая таблица организаций'!T661</f>
        <v>0</v>
      </c>
      <c r="Z672" s="49">
        <f>'Рейтинговая таблица организаций'!U661</f>
        <v>0</v>
      </c>
      <c r="AA672" s="49" t="str">
        <f>IF('Рейтинговая таблица организаций'!Z661&lt;1,"Отсутствуют условия доступности для инвалидов",(IF('Рейтинговая таблица организаций'!Z661&lt;5,"Количество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2" s="63">
        <f>'Рейтинговая таблица организаций'!Z661</f>
        <v>0</v>
      </c>
      <c r="AC672" s="49">
        <f>IF('Рейтинговая таблица организаций'!Z661&lt;1,0,(IF('Рейтинговая таблица организаций'!Z661&lt;5,20,100)))</f>
        <v>0</v>
      </c>
      <c r="AD672" s="49" t="str">
        <f>IF('Рейтинговая таблица организаций'!AA661&lt;1,"Отсутствуют условия доступности, позволяющие инвалидам получать услуги наравне с другими",(IF('Рейтинговая таблица организаций'!AA661&lt;5,"Количество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2" s="49">
        <f>'Рейтинговая таблица организаций'!AA661</f>
        <v>0</v>
      </c>
      <c r="AF672" s="49">
        <f>IF('Рейтинговая таблица организаций'!AA661&lt;1,0,(IF('Рейтинговая таблица организаций'!AA661&lt;5,20,100)))</f>
        <v>0</v>
      </c>
      <c r="AG672" s="49" t="s">
        <v>269</v>
      </c>
      <c r="AH672" s="49">
        <f>'Рейтинговая таблица организаций'!AB661</f>
        <v>0</v>
      </c>
      <c r="AI672" s="49">
        <f>'Рейтинговая таблица организаций'!AC661</f>
        <v>0</v>
      </c>
      <c r="AJ672" s="49" t="s">
        <v>270</v>
      </c>
      <c r="AK672" s="49">
        <f>'Рейтинговая таблица организаций'!AH661</f>
        <v>0</v>
      </c>
      <c r="AL672" s="49">
        <f>'Рейтинговая таблица организаций'!AI661</f>
        <v>0</v>
      </c>
      <c r="AM672" s="49" t="s">
        <v>271</v>
      </c>
      <c r="AN672" s="49">
        <f>'Рейтинговая таблица организаций'!AJ661</f>
        <v>0</v>
      </c>
      <c r="AO672" s="49">
        <f>'Рейтинговая таблица организаций'!AK661</f>
        <v>0</v>
      </c>
      <c r="AP672" s="49" t="s">
        <v>272</v>
      </c>
      <c r="AQ672" s="49">
        <f>'Рейтинговая таблица организаций'!AL661</f>
        <v>0</v>
      </c>
      <c r="AR672" s="49">
        <f>'Рейтинговая таблица организаций'!AM661</f>
        <v>0</v>
      </c>
      <c r="AS672" s="49" t="s">
        <v>273</v>
      </c>
      <c r="AT672" s="49">
        <f>'Рейтинговая таблица организаций'!AR661</f>
        <v>0</v>
      </c>
      <c r="AU672" s="49">
        <f>'Рейтинговая таблица организаций'!AS661</f>
        <v>0</v>
      </c>
      <c r="AV672" s="49" t="s">
        <v>274</v>
      </c>
      <c r="AW672" s="49">
        <f>'Рейтинговая таблица организаций'!AT661</f>
        <v>0</v>
      </c>
      <c r="AX672" s="49">
        <f>'Рейтинговая таблица организаций'!AU661</f>
        <v>0</v>
      </c>
      <c r="AY672" s="49" t="s">
        <v>275</v>
      </c>
      <c r="AZ672" s="49">
        <f>'Рейтинговая таблица организаций'!AV661</f>
        <v>0</v>
      </c>
      <c r="BA672" s="49">
        <f>'Рейтинговая таблица организаций'!AW661</f>
        <v>0</v>
      </c>
    </row>
    <row r="673" spans="1:53" ht="15.75" x14ac:dyDescent="0.25">
      <c r="A673" s="110">
        <f>Лист1!A661</f>
        <v>0</v>
      </c>
      <c r="B673" s="46">
        <f>'для bus.gov.ru'!B662</f>
        <v>0</v>
      </c>
      <c r="C673" s="46">
        <f>'для bus.gov.ru'!C662</f>
        <v>0</v>
      </c>
      <c r="D673" s="46">
        <f>'для bus.gov.ru'!D662</f>
        <v>0</v>
      </c>
      <c r="E673" s="46">
        <f>'для bus.gov.ru'!E662</f>
        <v>0</v>
      </c>
      <c r="F673" s="47" t="s">
        <v>264</v>
      </c>
      <c r="G673" s="48">
        <f>'Рейтинговая таблица организаций'!D662</f>
        <v>0</v>
      </c>
      <c r="H673" s="48">
        <f>'Рейтинговая таблица организаций'!E662</f>
        <v>0</v>
      </c>
      <c r="I673" s="47" t="s">
        <v>265</v>
      </c>
      <c r="J673" s="48">
        <f>'Рейтинговая таблица организаций'!F662</f>
        <v>0</v>
      </c>
      <c r="K673" s="48">
        <f>'Рейтинговая таблица организаций'!G662</f>
        <v>0</v>
      </c>
      <c r="L673" s="49" t="str">
        <f>IF('Рейтинговая таблица организаций'!H662&lt;1,"Отсутствуют или не функционируют дистанционные способы взаимодействия",(IF('Рейтинговая таблица организаций'!H662&lt;4,"В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3" s="49">
        <f>'Рейтинговая таблица организаций'!H662</f>
        <v>0</v>
      </c>
      <c r="N673" s="49">
        <f>IF('Рейтинговая таблица организаций'!H662&lt;1,0,(IF('Рейтинговая таблица организаций'!H662&lt;4,30,100)))</f>
        <v>0</v>
      </c>
      <c r="O673" s="49" t="s">
        <v>266</v>
      </c>
      <c r="P673" s="49">
        <f>'Рейтинговая таблица организаций'!I662</f>
        <v>0</v>
      </c>
      <c r="Q673" s="49">
        <f>'Рейтинговая таблица организаций'!J662</f>
        <v>0</v>
      </c>
      <c r="R673" s="49" t="s">
        <v>267</v>
      </c>
      <c r="S673" s="49">
        <f>'Рейтинговая таблица организаций'!K662</f>
        <v>0</v>
      </c>
      <c r="T673" s="49">
        <f>'Рейтинговая таблица организаций'!L662</f>
        <v>0</v>
      </c>
      <c r="U673" s="49" t="str">
        <f>IF('Рейтинговая таблица организаций'!Q662&lt;1,"Отсутствуют комфортные условия",(IF('Рейтинговая таблица организаций'!Q662&lt;5,"Количество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3" s="49">
        <f>'Рейтинговая таблица организаций'!Q662</f>
        <v>0</v>
      </c>
      <c r="W673" s="49">
        <f>IF('Рейтинговая таблица организаций'!Q662&lt;1,0,(IF('Рейтинговая таблица организаций'!Q662&lt;4,20,100)))</f>
        <v>0</v>
      </c>
      <c r="X673" s="49" t="s">
        <v>268</v>
      </c>
      <c r="Y673" s="49">
        <f>'Рейтинговая таблица организаций'!T662</f>
        <v>0</v>
      </c>
      <c r="Z673" s="49">
        <f>'Рейтинговая таблица организаций'!U662</f>
        <v>0</v>
      </c>
      <c r="AA673" s="49" t="str">
        <f>IF('Рейтинговая таблица организаций'!Z662&lt;1,"Отсутствуют условия доступности для инвалидов",(IF('Рейтинговая таблица организаций'!Z662&lt;5,"Количество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3" s="63">
        <f>'Рейтинговая таблица организаций'!Z662</f>
        <v>0</v>
      </c>
      <c r="AC673" s="49">
        <f>IF('Рейтинговая таблица организаций'!Z662&lt;1,0,(IF('Рейтинговая таблица организаций'!Z662&lt;5,20,100)))</f>
        <v>0</v>
      </c>
      <c r="AD673" s="49" t="str">
        <f>IF('Рейтинговая таблица организаций'!AA662&lt;1,"Отсутствуют условия доступности, позволяющие инвалидам получать услуги наравне с другими",(IF('Рейтинговая таблица организаций'!AA662&lt;5,"Количество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3" s="49">
        <f>'Рейтинговая таблица организаций'!AA662</f>
        <v>0</v>
      </c>
      <c r="AF673" s="49">
        <f>IF('Рейтинговая таблица организаций'!AA662&lt;1,0,(IF('Рейтинговая таблица организаций'!AA662&lt;5,20,100)))</f>
        <v>0</v>
      </c>
      <c r="AG673" s="49" t="s">
        <v>269</v>
      </c>
      <c r="AH673" s="49">
        <f>'Рейтинговая таблица организаций'!AB662</f>
        <v>0</v>
      </c>
      <c r="AI673" s="49">
        <f>'Рейтинговая таблица организаций'!AC662</f>
        <v>0</v>
      </c>
      <c r="AJ673" s="49" t="s">
        <v>270</v>
      </c>
      <c r="AK673" s="49">
        <f>'Рейтинговая таблица организаций'!AH662</f>
        <v>0</v>
      </c>
      <c r="AL673" s="49">
        <f>'Рейтинговая таблица организаций'!AI662</f>
        <v>0</v>
      </c>
      <c r="AM673" s="49" t="s">
        <v>271</v>
      </c>
      <c r="AN673" s="49">
        <f>'Рейтинговая таблица организаций'!AJ662</f>
        <v>0</v>
      </c>
      <c r="AO673" s="49">
        <f>'Рейтинговая таблица организаций'!AK662</f>
        <v>0</v>
      </c>
      <c r="AP673" s="49" t="s">
        <v>272</v>
      </c>
      <c r="AQ673" s="49">
        <f>'Рейтинговая таблица организаций'!AL662</f>
        <v>0</v>
      </c>
      <c r="AR673" s="49">
        <f>'Рейтинговая таблица организаций'!AM662</f>
        <v>0</v>
      </c>
      <c r="AS673" s="49" t="s">
        <v>273</v>
      </c>
      <c r="AT673" s="49">
        <f>'Рейтинговая таблица организаций'!AR662</f>
        <v>0</v>
      </c>
      <c r="AU673" s="49">
        <f>'Рейтинговая таблица организаций'!AS662</f>
        <v>0</v>
      </c>
      <c r="AV673" s="49" t="s">
        <v>274</v>
      </c>
      <c r="AW673" s="49">
        <f>'Рейтинговая таблица организаций'!AT662</f>
        <v>0</v>
      </c>
      <c r="AX673" s="49">
        <f>'Рейтинговая таблица организаций'!AU662</f>
        <v>0</v>
      </c>
      <c r="AY673" s="49" t="s">
        <v>275</v>
      </c>
      <c r="AZ673" s="49">
        <f>'Рейтинговая таблица организаций'!AV662</f>
        <v>0</v>
      </c>
      <c r="BA673" s="49">
        <f>'Рейтинговая таблица организаций'!AW662</f>
        <v>0</v>
      </c>
    </row>
    <row r="674" spans="1:53" ht="15.75" x14ac:dyDescent="0.25">
      <c r="A674" s="110">
        <f>Лист1!A662</f>
        <v>0</v>
      </c>
      <c r="B674" s="46">
        <f>'для bus.gov.ru'!B663</f>
        <v>0</v>
      </c>
      <c r="C674" s="46">
        <f>'для bus.gov.ru'!C663</f>
        <v>0</v>
      </c>
      <c r="D674" s="46">
        <f>'для bus.gov.ru'!D663</f>
        <v>0</v>
      </c>
      <c r="E674" s="46">
        <f>'для bus.gov.ru'!E663</f>
        <v>0</v>
      </c>
      <c r="F674" s="47" t="s">
        <v>264</v>
      </c>
      <c r="G674" s="48">
        <f>'Рейтинговая таблица организаций'!D663</f>
        <v>0</v>
      </c>
      <c r="H674" s="48">
        <f>'Рейтинговая таблица организаций'!E663</f>
        <v>0</v>
      </c>
      <c r="I674" s="47" t="s">
        <v>265</v>
      </c>
      <c r="J674" s="48">
        <f>'Рейтинговая таблица организаций'!F663</f>
        <v>0</v>
      </c>
      <c r="K674" s="48">
        <f>'Рейтинговая таблица организаций'!G663</f>
        <v>0</v>
      </c>
      <c r="L674" s="49" t="str">
        <f>IF('Рейтинговая таблица организаций'!H663&lt;1,"Отсутствуют или не функционируют дистанционные способы взаимодействия",(IF('Рейтинговая таблица организаций'!H663&lt;4,"В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4" s="49">
        <f>'Рейтинговая таблица организаций'!H663</f>
        <v>0</v>
      </c>
      <c r="N674" s="49">
        <f>IF('Рейтинговая таблица организаций'!H663&lt;1,0,(IF('Рейтинговая таблица организаций'!H663&lt;4,30,100)))</f>
        <v>0</v>
      </c>
      <c r="O674" s="49" t="s">
        <v>266</v>
      </c>
      <c r="P674" s="49">
        <f>'Рейтинговая таблица организаций'!I663</f>
        <v>0</v>
      </c>
      <c r="Q674" s="49">
        <f>'Рейтинговая таблица организаций'!J663</f>
        <v>0</v>
      </c>
      <c r="R674" s="49" t="s">
        <v>267</v>
      </c>
      <c r="S674" s="49">
        <f>'Рейтинговая таблица организаций'!K663</f>
        <v>0</v>
      </c>
      <c r="T674" s="49">
        <f>'Рейтинговая таблица организаций'!L663</f>
        <v>0</v>
      </c>
      <c r="U674" s="49" t="str">
        <f>IF('Рейтинговая таблица организаций'!Q663&lt;1,"Отсутствуют комфортные условия",(IF('Рейтинговая таблица организаций'!Q663&lt;5,"Количество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4" s="49">
        <f>'Рейтинговая таблица организаций'!Q663</f>
        <v>0</v>
      </c>
      <c r="W674" s="49">
        <f>IF('Рейтинговая таблица организаций'!Q663&lt;1,0,(IF('Рейтинговая таблица организаций'!Q663&lt;4,20,100)))</f>
        <v>0</v>
      </c>
      <c r="X674" s="49" t="s">
        <v>268</v>
      </c>
      <c r="Y674" s="49">
        <f>'Рейтинговая таблица организаций'!T663</f>
        <v>0</v>
      </c>
      <c r="Z674" s="49">
        <f>'Рейтинговая таблица организаций'!U663</f>
        <v>0</v>
      </c>
      <c r="AA674" s="49" t="str">
        <f>IF('Рейтинговая таблица организаций'!Z663&lt;1,"Отсутствуют условия доступности для инвалидов",(IF('Рейтинговая таблица организаций'!Z663&lt;5,"Количество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4" s="63">
        <f>'Рейтинговая таблица организаций'!Z663</f>
        <v>0</v>
      </c>
      <c r="AC674" s="49">
        <f>IF('Рейтинговая таблица организаций'!Z663&lt;1,0,(IF('Рейтинговая таблица организаций'!Z663&lt;5,20,100)))</f>
        <v>0</v>
      </c>
      <c r="AD674" s="49" t="str">
        <f>IF('Рейтинговая таблица организаций'!AA663&lt;1,"Отсутствуют условия доступности, позволяющие инвалидам получать услуги наравне с другими",(IF('Рейтинговая таблица организаций'!AA663&lt;5,"Количество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4" s="49">
        <f>'Рейтинговая таблица организаций'!AA663</f>
        <v>0</v>
      </c>
      <c r="AF674" s="49">
        <f>IF('Рейтинговая таблица организаций'!AA663&lt;1,0,(IF('Рейтинговая таблица организаций'!AA663&lt;5,20,100)))</f>
        <v>0</v>
      </c>
      <c r="AG674" s="49" t="s">
        <v>269</v>
      </c>
      <c r="AH674" s="49">
        <f>'Рейтинговая таблица организаций'!AB663</f>
        <v>0</v>
      </c>
      <c r="AI674" s="49">
        <f>'Рейтинговая таблица организаций'!AC663</f>
        <v>0</v>
      </c>
      <c r="AJ674" s="49" t="s">
        <v>270</v>
      </c>
      <c r="AK674" s="49">
        <f>'Рейтинговая таблица организаций'!AH663</f>
        <v>0</v>
      </c>
      <c r="AL674" s="49">
        <f>'Рейтинговая таблица организаций'!AI663</f>
        <v>0</v>
      </c>
      <c r="AM674" s="49" t="s">
        <v>271</v>
      </c>
      <c r="AN674" s="49">
        <f>'Рейтинговая таблица организаций'!AJ663</f>
        <v>0</v>
      </c>
      <c r="AO674" s="49">
        <f>'Рейтинговая таблица организаций'!AK663</f>
        <v>0</v>
      </c>
      <c r="AP674" s="49" t="s">
        <v>272</v>
      </c>
      <c r="AQ674" s="49">
        <f>'Рейтинговая таблица организаций'!AL663</f>
        <v>0</v>
      </c>
      <c r="AR674" s="49">
        <f>'Рейтинговая таблица организаций'!AM663</f>
        <v>0</v>
      </c>
      <c r="AS674" s="49" t="s">
        <v>273</v>
      </c>
      <c r="AT674" s="49">
        <f>'Рейтинговая таблица организаций'!AR663</f>
        <v>0</v>
      </c>
      <c r="AU674" s="49">
        <f>'Рейтинговая таблица организаций'!AS663</f>
        <v>0</v>
      </c>
      <c r="AV674" s="49" t="s">
        <v>274</v>
      </c>
      <c r="AW674" s="49">
        <f>'Рейтинговая таблица организаций'!AT663</f>
        <v>0</v>
      </c>
      <c r="AX674" s="49">
        <f>'Рейтинговая таблица организаций'!AU663</f>
        <v>0</v>
      </c>
      <c r="AY674" s="49" t="s">
        <v>275</v>
      </c>
      <c r="AZ674" s="49">
        <f>'Рейтинговая таблица организаций'!AV663</f>
        <v>0</v>
      </c>
      <c r="BA674" s="49">
        <f>'Рейтинговая таблица организаций'!AW663</f>
        <v>0</v>
      </c>
    </row>
    <row r="675" spans="1:53" ht="15.75" x14ac:dyDescent="0.25">
      <c r="A675" s="110">
        <f>Лист1!A663</f>
        <v>0</v>
      </c>
      <c r="B675" s="46">
        <f>'для bus.gov.ru'!B664</f>
        <v>0</v>
      </c>
      <c r="C675" s="46">
        <f>'для bus.gov.ru'!C664</f>
        <v>0</v>
      </c>
      <c r="D675" s="46">
        <f>'для bus.gov.ru'!D664</f>
        <v>0</v>
      </c>
      <c r="E675" s="46">
        <f>'для bus.gov.ru'!E664</f>
        <v>0</v>
      </c>
      <c r="F675" s="47" t="s">
        <v>264</v>
      </c>
      <c r="G675" s="48">
        <f>'Рейтинговая таблица организаций'!D664</f>
        <v>0</v>
      </c>
      <c r="H675" s="48">
        <f>'Рейтинговая таблица организаций'!E664</f>
        <v>0</v>
      </c>
      <c r="I675" s="47" t="s">
        <v>265</v>
      </c>
      <c r="J675" s="48">
        <f>'Рейтинговая таблица организаций'!F664</f>
        <v>0</v>
      </c>
      <c r="K675" s="48">
        <f>'Рейтинговая таблица организаций'!G664</f>
        <v>0</v>
      </c>
      <c r="L675" s="49" t="str">
        <f>IF('Рейтинговая таблица организаций'!H664&lt;1,"Отсутствуют или не функционируют дистанционные способы взаимодействия",(IF('Рейтинговая таблица организаций'!H664&lt;4,"В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5" s="49">
        <f>'Рейтинговая таблица организаций'!H664</f>
        <v>0</v>
      </c>
      <c r="N675" s="49">
        <f>IF('Рейтинговая таблица организаций'!H664&lt;1,0,(IF('Рейтинговая таблица организаций'!H664&lt;4,30,100)))</f>
        <v>0</v>
      </c>
      <c r="O675" s="49" t="s">
        <v>266</v>
      </c>
      <c r="P675" s="49">
        <f>'Рейтинговая таблица организаций'!I664</f>
        <v>0</v>
      </c>
      <c r="Q675" s="49">
        <f>'Рейтинговая таблица организаций'!J664</f>
        <v>0</v>
      </c>
      <c r="R675" s="49" t="s">
        <v>267</v>
      </c>
      <c r="S675" s="49">
        <f>'Рейтинговая таблица организаций'!K664</f>
        <v>0</v>
      </c>
      <c r="T675" s="49">
        <f>'Рейтинговая таблица организаций'!L664</f>
        <v>0</v>
      </c>
      <c r="U675" s="49" t="str">
        <f>IF('Рейтинговая таблица организаций'!Q664&lt;1,"Отсутствуют комфортные условия",(IF('Рейтинговая таблица организаций'!Q664&lt;5,"Количество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5" s="49">
        <f>'Рейтинговая таблица организаций'!Q664</f>
        <v>0</v>
      </c>
      <c r="W675" s="49">
        <f>IF('Рейтинговая таблица организаций'!Q664&lt;1,0,(IF('Рейтинговая таблица организаций'!Q664&lt;4,20,100)))</f>
        <v>0</v>
      </c>
      <c r="X675" s="49" t="s">
        <v>268</v>
      </c>
      <c r="Y675" s="49">
        <f>'Рейтинговая таблица организаций'!T664</f>
        <v>0</v>
      </c>
      <c r="Z675" s="49">
        <f>'Рейтинговая таблица организаций'!U664</f>
        <v>0</v>
      </c>
      <c r="AA675" s="49" t="str">
        <f>IF('Рейтинговая таблица организаций'!Z664&lt;1,"Отсутствуют условия доступности для инвалидов",(IF('Рейтинговая таблица организаций'!Z664&lt;5,"Количество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5" s="63">
        <f>'Рейтинговая таблица организаций'!Z664</f>
        <v>0</v>
      </c>
      <c r="AC675" s="49">
        <f>IF('Рейтинговая таблица организаций'!Z664&lt;1,0,(IF('Рейтинговая таблица организаций'!Z664&lt;5,20,100)))</f>
        <v>0</v>
      </c>
      <c r="AD675" s="49" t="str">
        <f>IF('Рейтинговая таблица организаций'!AA664&lt;1,"Отсутствуют условия доступности, позволяющие инвалидам получать услуги наравне с другими",(IF('Рейтинговая таблица организаций'!AA664&lt;5,"Количество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5" s="49">
        <f>'Рейтинговая таблица организаций'!AA664</f>
        <v>0</v>
      </c>
      <c r="AF675" s="49">
        <f>IF('Рейтинговая таблица организаций'!AA664&lt;1,0,(IF('Рейтинговая таблица организаций'!AA664&lt;5,20,100)))</f>
        <v>0</v>
      </c>
      <c r="AG675" s="49" t="s">
        <v>269</v>
      </c>
      <c r="AH675" s="49">
        <f>'Рейтинговая таблица организаций'!AB664</f>
        <v>0</v>
      </c>
      <c r="AI675" s="49">
        <f>'Рейтинговая таблица организаций'!AC664</f>
        <v>0</v>
      </c>
      <c r="AJ675" s="49" t="s">
        <v>270</v>
      </c>
      <c r="AK675" s="49">
        <f>'Рейтинговая таблица организаций'!AH664</f>
        <v>0</v>
      </c>
      <c r="AL675" s="49">
        <f>'Рейтинговая таблица организаций'!AI664</f>
        <v>0</v>
      </c>
      <c r="AM675" s="49" t="s">
        <v>271</v>
      </c>
      <c r="AN675" s="49">
        <f>'Рейтинговая таблица организаций'!AJ664</f>
        <v>0</v>
      </c>
      <c r="AO675" s="49">
        <f>'Рейтинговая таблица организаций'!AK664</f>
        <v>0</v>
      </c>
      <c r="AP675" s="49" t="s">
        <v>272</v>
      </c>
      <c r="AQ675" s="49">
        <f>'Рейтинговая таблица организаций'!AL664</f>
        <v>0</v>
      </c>
      <c r="AR675" s="49">
        <f>'Рейтинговая таблица организаций'!AM664</f>
        <v>0</v>
      </c>
      <c r="AS675" s="49" t="s">
        <v>273</v>
      </c>
      <c r="AT675" s="49">
        <f>'Рейтинговая таблица организаций'!AR664</f>
        <v>0</v>
      </c>
      <c r="AU675" s="49">
        <f>'Рейтинговая таблица организаций'!AS664</f>
        <v>0</v>
      </c>
      <c r="AV675" s="49" t="s">
        <v>274</v>
      </c>
      <c r="AW675" s="49">
        <f>'Рейтинговая таблица организаций'!AT664</f>
        <v>0</v>
      </c>
      <c r="AX675" s="49">
        <f>'Рейтинговая таблица организаций'!AU664</f>
        <v>0</v>
      </c>
      <c r="AY675" s="49" t="s">
        <v>275</v>
      </c>
      <c r="AZ675" s="49">
        <f>'Рейтинговая таблица организаций'!AV664</f>
        <v>0</v>
      </c>
      <c r="BA675" s="49">
        <f>'Рейтинговая таблица организаций'!AW664</f>
        <v>0</v>
      </c>
    </row>
    <row r="676" spans="1:53" ht="15.75" x14ac:dyDescent="0.25">
      <c r="A676" s="110">
        <f>Лист1!A664</f>
        <v>0</v>
      </c>
      <c r="B676" s="46">
        <f>'для bus.gov.ru'!B665</f>
        <v>0</v>
      </c>
      <c r="C676" s="46">
        <f>'для bus.gov.ru'!C665</f>
        <v>0</v>
      </c>
      <c r="D676" s="46">
        <f>'для bus.gov.ru'!D665</f>
        <v>0</v>
      </c>
      <c r="E676" s="46">
        <f>'для bus.gov.ru'!E665</f>
        <v>0</v>
      </c>
      <c r="F676" s="47" t="s">
        <v>264</v>
      </c>
      <c r="G676" s="48">
        <f>'Рейтинговая таблица организаций'!D665</f>
        <v>0</v>
      </c>
      <c r="H676" s="48">
        <f>'Рейтинговая таблица организаций'!E665</f>
        <v>0</v>
      </c>
      <c r="I676" s="47" t="s">
        <v>265</v>
      </c>
      <c r="J676" s="48">
        <f>'Рейтинговая таблица организаций'!F665</f>
        <v>0</v>
      </c>
      <c r="K676" s="48">
        <f>'Рейтинговая таблица организаций'!G665</f>
        <v>0</v>
      </c>
      <c r="L676" s="49" t="str">
        <f>IF('Рейтинговая таблица организаций'!H665&lt;1,"Отсутствуют или не функционируют дистанционные способы взаимодействия",(IF('Рейтинговая таблица организаций'!H665&lt;4,"В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6" s="49">
        <f>'Рейтинговая таблица организаций'!H665</f>
        <v>0</v>
      </c>
      <c r="N676" s="49">
        <f>IF('Рейтинговая таблица организаций'!H665&lt;1,0,(IF('Рейтинговая таблица организаций'!H665&lt;4,30,100)))</f>
        <v>0</v>
      </c>
      <c r="O676" s="49" t="s">
        <v>266</v>
      </c>
      <c r="P676" s="49">
        <f>'Рейтинговая таблица организаций'!I665</f>
        <v>0</v>
      </c>
      <c r="Q676" s="49">
        <f>'Рейтинговая таблица организаций'!J665</f>
        <v>0</v>
      </c>
      <c r="R676" s="49" t="s">
        <v>267</v>
      </c>
      <c r="S676" s="49">
        <f>'Рейтинговая таблица организаций'!K665</f>
        <v>0</v>
      </c>
      <c r="T676" s="49">
        <f>'Рейтинговая таблица организаций'!L665</f>
        <v>0</v>
      </c>
      <c r="U676" s="49" t="str">
        <f>IF('Рейтинговая таблица организаций'!Q665&lt;1,"Отсутствуют комфортные условия",(IF('Рейтинговая таблица организаций'!Q665&lt;5,"Количество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6" s="49">
        <f>'Рейтинговая таблица организаций'!Q665</f>
        <v>0</v>
      </c>
      <c r="W676" s="49">
        <f>IF('Рейтинговая таблица организаций'!Q665&lt;1,0,(IF('Рейтинговая таблица организаций'!Q665&lt;4,20,100)))</f>
        <v>0</v>
      </c>
      <c r="X676" s="49" t="s">
        <v>268</v>
      </c>
      <c r="Y676" s="49">
        <f>'Рейтинговая таблица организаций'!T665</f>
        <v>0</v>
      </c>
      <c r="Z676" s="49">
        <f>'Рейтинговая таблица организаций'!U665</f>
        <v>0</v>
      </c>
      <c r="AA676" s="49" t="str">
        <f>IF('Рейтинговая таблица организаций'!Z665&lt;1,"Отсутствуют условия доступности для инвалидов",(IF('Рейтинговая таблица организаций'!Z665&lt;5,"Количество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6" s="63">
        <f>'Рейтинговая таблица организаций'!Z665</f>
        <v>0</v>
      </c>
      <c r="AC676" s="49">
        <f>IF('Рейтинговая таблица организаций'!Z665&lt;1,0,(IF('Рейтинговая таблица организаций'!Z665&lt;5,20,100)))</f>
        <v>0</v>
      </c>
      <c r="AD676" s="49" t="str">
        <f>IF('Рейтинговая таблица организаций'!AA665&lt;1,"Отсутствуют условия доступности, позволяющие инвалидам получать услуги наравне с другими",(IF('Рейтинговая таблица организаций'!AA665&lt;5,"Количество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6" s="49">
        <f>'Рейтинговая таблица организаций'!AA665</f>
        <v>0</v>
      </c>
      <c r="AF676" s="49">
        <f>IF('Рейтинговая таблица организаций'!AA665&lt;1,0,(IF('Рейтинговая таблица организаций'!AA665&lt;5,20,100)))</f>
        <v>0</v>
      </c>
      <c r="AG676" s="49" t="s">
        <v>269</v>
      </c>
      <c r="AH676" s="49">
        <f>'Рейтинговая таблица организаций'!AB665</f>
        <v>0</v>
      </c>
      <c r="AI676" s="49">
        <f>'Рейтинговая таблица организаций'!AC665</f>
        <v>0</v>
      </c>
      <c r="AJ676" s="49" t="s">
        <v>270</v>
      </c>
      <c r="AK676" s="49">
        <f>'Рейтинговая таблица организаций'!AH665</f>
        <v>0</v>
      </c>
      <c r="AL676" s="49">
        <f>'Рейтинговая таблица организаций'!AI665</f>
        <v>0</v>
      </c>
      <c r="AM676" s="49" t="s">
        <v>271</v>
      </c>
      <c r="AN676" s="49">
        <f>'Рейтинговая таблица организаций'!AJ665</f>
        <v>0</v>
      </c>
      <c r="AO676" s="49">
        <f>'Рейтинговая таблица организаций'!AK665</f>
        <v>0</v>
      </c>
      <c r="AP676" s="49" t="s">
        <v>272</v>
      </c>
      <c r="AQ676" s="49">
        <f>'Рейтинговая таблица организаций'!AL665</f>
        <v>0</v>
      </c>
      <c r="AR676" s="49">
        <f>'Рейтинговая таблица организаций'!AM665</f>
        <v>0</v>
      </c>
      <c r="AS676" s="49" t="s">
        <v>273</v>
      </c>
      <c r="AT676" s="49">
        <f>'Рейтинговая таблица организаций'!AR665</f>
        <v>0</v>
      </c>
      <c r="AU676" s="49">
        <f>'Рейтинговая таблица организаций'!AS665</f>
        <v>0</v>
      </c>
      <c r="AV676" s="49" t="s">
        <v>274</v>
      </c>
      <c r="AW676" s="49">
        <f>'Рейтинговая таблица организаций'!AT665</f>
        <v>0</v>
      </c>
      <c r="AX676" s="49">
        <f>'Рейтинговая таблица организаций'!AU665</f>
        <v>0</v>
      </c>
      <c r="AY676" s="49" t="s">
        <v>275</v>
      </c>
      <c r="AZ676" s="49">
        <f>'Рейтинговая таблица организаций'!AV665</f>
        <v>0</v>
      </c>
      <c r="BA676" s="49">
        <f>'Рейтинговая таблица организаций'!AW665</f>
        <v>0</v>
      </c>
    </row>
    <row r="677" spans="1:53" ht="15.75" x14ac:dyDescent="0.25">
      <c r="A677" s="110">
        <f>Лист1!A665</f>
        <v>0</v>
      </c>
      <c r="B677" s="46">
        <f>'для bus.gov.ru'!B666</f>
        <v>0</v>
      </c>
      <c r="C677" s="46">
        <f>'для bus.gov.ru'!C666</f>
        <v>0</v>
      </c>
      <c r="D677" s="46">
        <f>'для bus.gov.ru'!D666</f>
        <v>0</v>
      </c>
      <c r="E677" s="46">
        <f>'для bus.gov.ru'!E666</f>
        <v>0</v>
      </c>
      <c r="F677" s="47" t="s">
        <v>264</v>
      </c>
      <c r="G677" s="48">
        <f>'Рейтинговая таблица организаций'!D666</f>
        <v>0</v>
      </c>
      <c r="H677" s="48">
        <f>'Рейтинговая таблица организаций'!E666</f>
        <v>0</v>
      </c>
      <c r="I677" s="47" t="s">
        <v>265</v>
      </c>
      <c r="J677" s="48">
        <f>'Рейтинговая таблица организаций'!F666</f>
        <v>0</v>
      </c>
      <c r="K677" s="48">
        <f>'Рейтинговая таблица организаций'!G666</f>
        <v>0</v>
      </c>
      <c r="L677" s="49" t="str">
        <f>IF('Рейтинговая таблица организаций'!H666&lt;1,"Отсутствуют или не функционируют дистанционные способы взаимодействия",(IF('Рейтинговая таблица организаций'!H666&lt;4,"В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7" s="49">
        <f>'Рейтинговая таблица организаций'!H666</f>
        <v>0</v>
      </c>
      <c r="N677" s="49">
        <f>IF('Рейтинговая таблица организаций'!H666&lt;1,0,(IF('Рейтинговая таблица организаций'!H666&lt;4,30,100)))</f>
        <v>0</v>
      </c>
      <c r="O677" s="49" t="s">
        <v>266</v>
      </c>
      <c r="P677" s="49">
        <f>'Рейтинговая таблица организаций'!I666</f>
        <v>0</v>
      </c>
      <c r="Q677" s="49">
        <f>'Рейтинговая таблица организаций'!J666</f>
        <v>0</v>
      </c>
      <c r="R677" s="49" t="s">
        <v>267</v>
      </c>
      <c r="S677" s="49">
        <f>'Рейтинговая таблица организаций'!K666</f>
        <v>0</v>
      </c>
      <c r="T677" s="49">
        <f>'Рейтинговая таблица организаций'!L666</f>
        <v>0</v>
      </c>
      <c r="U677" s="49" t="str">
        <f>IF('Рейтинговая таблица организаций'!Q666&lt;1,"Отсутствуют комфортные условия",(IF('Рейтинговая таблица организаций'!Q666&lt;5,"Количество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7" s="49">
        <f>'Рейтинговая таблица организаций'!Q666</f>
        <v>0</v>
      </c>
      <c r="W677" s="49">
        <f>IF('Рейтинговая таблица организаций'!Q666&lt;1,0,(IF('Рейтинговая таблица организаций'!Q666&lt;4,20,100)))</f>
        <v>0</v>
      </c>
      <c r="X677" s="49" t="s">
        <v>268</v>
      </c>
      <c r="Y677" s="49">
        <f>'Рейтинговая таблица организаций'!T666</f>
        <v>0</v>
      </c>
      <c r="Z677" s="49">
        <f>'Рейтинговая таблица организаций'!U666</f>
        <v>0</v>
      </c>
      <c r="AA677" s="49" t="str">
        <f>IF('Рейтинговая таблица организаций'!Z666&lt;1,"Отсутствуют условия доступности для инвалидов",(IF('Рейтинговая таблица организаций'!Z666&lt;5,"Количество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7" s="63">
        <f>'Рейтинговая таблица организаций'!Z666</f>
        <v>0</v>
      </c>
      <c r="AC677" s="49">
        <f>IF('Рейтинговая таблица организаций'!Z666&lt;1,0,(IF('Рейтинговая таблица организаций'!Z666&lt;5,20,100)))</f>
        <v>0</v>
      </c>
      <c r="AD677" s="49" t="str">
        <f>IF('Рейтинговая таблица организаций'!AA666&lt;1,"Отсутствуют условия доступности, позволяющие инвалидам получать услуги наравне с другими",(IF('Рейтинговая таблица организаций'!AA666&lt;5,"Количество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7" s="49">
        <f>'Рейтинговая таблица организаций'!AA666</f>
        <v>0</v>
      </c>
      <c r="AF677" s="49">
        <f>IF('Рейтинговая таблица организаций'!AA666&lt;1,0,(IF('Рейтинговая таблица организаций'!AA666&lt;5,20,100)))</f>
        <v>0</v>
      </c>
      <c r="AG677" s="49" t="s">
        <v>269</v>
      </c>
      <c r="AH677" s="49">
        <f>'Рейтинговая таблица организаций'!AB666</f>
        <v>0</v>
      </c>
      <c r="AI677" s="49">
        <f>'Рейтинговая таблица организаций'!AC666</f>
        <v>0</v>
      </c>
      <c r="AJ677" s="49" t="s">
        <v>270</v>
      </c>
      <c r="AK677" s="49">
        <f>'Рейтинговая таблица организаций'!AH666</f>
        <v>0</v>
      </c>
      <c r="AL677" s="49">
        <f>'Рейтинговая таблица организаций'!AI666</f>
        <v>0</v>
      </c>
      <c r="AM677" s="49" t="s">
        <v>271</v>
      </c>
      <c r="AN677" s="49">
        <f>'Рейтинговая таблица организаций'!AJ666</f>
        <v>0</v>
      </c>
      <c r="AO677" s="49">
        <f>'Рейтинговая таблица организаций'!AK666</f>
        <v>0</v>
      </c>
      <c r="AP677" s="49" t="s">
        <v>272</v>
      </c>
      <c r="AQ677" s="49">
        <f>'Рейтинговая таблица организаций'!AL666</f>
        <v>0</v>
      </c>
      <c r="AR677" s="49">
        <f>'Рейтинговая таблица организаций'!AM666</f>
        <v>0</v>
      </c>
      <c r="AS677" s="49" t="s">
        <v>273</v>
      </c>
      <c r="AT677" s="49">
        <f>'Рейтинговая таблица организаций'!AR666</f>
        <v>0</v>
      </c>
      <c r="AU677" s="49">
        <f>'Рейтинговая таблица организаций'!AS666</f>
        <v>0</v>
      </c>
      <c r="AV677" s="49" t="s">
        <v>274</v>
      </c>
      <c r="AW677" s="49">
        <f>'Рейтинговая таблица организаций'!AT666</f>
        <v>0</v>
      </c>
      <c r="AX677" s="49">
        <f>'Рейтинговая таблица организаций'!AU666</f>
        <v>0</v>
      </c>
      <c r="AY677" s="49" t="s">
        <v>275</v>
      </c>
      <c r="AZ677" s="49">
        <f>'Рейтинговая таблица организаций'!AV666</f>
        <v>0</v>
      </c>
      <c r="BA677" s="49">
        <f>'Рейтинговая таблица организаций'!AW666</f>
        <v>0</v>
      </c>
    </row>
    <row r="678" spans="1:53" ht="15.75" x14ac:dyDescent="0.25">
      <c r="A678" s="110">
        <f>Лист1!A666</f>
        <v>0</v>
      </c>
      <c r="B678" s="46">
        <f>'для bus.gov.ru'!B667</f>
        <v>0</v>
      </c>
      <c r="C678" s="46">
        <f>'для bus.gov.ru'!C667</f>
        <v>0</v>
      </c>
      <c r="D678" s="46">
        <f>'для bus.gov.ru'!D667</f>
        <v>0</v>
      </c>
      <c r="E678" s="46">
        <f>'для bus.gov.ru'!E667</f>
        <v>0</v>
      </c>
      <c r="F678" s="47" t="s">
        <v>264</v>
      </c>
      <c r="G678" s="48">
        <f>'Рейтинговая таблица организаций'!D667</f>
        <v>0</v>
      </c>
      <c r="H678" s="48">
        <f>'Рейтинговая таблица организаций'!E667</f>
        <v>0</v>
      </c>
      <c r="I678" s="47" t="s">
        <v>265</v>
      </c>
      <c r="J678" s="48">
        <f>'Рейтинговая таблица организаций'!F667</f>
        <v>0</v>
      </c>
      <c r="K678" s="48">
        <f>'Рейтинговая таблица организаций'!G667</f>
        <v>0</v>
      </c>
      <c r="L678" s="49" t="str">
        <f>IF('Рейтинговая таблица организаций'!H667&lt;1,"Отсутствуют или не функционируют дистанционные способы взаимодействия",(IF('Рейтинговая таблица организаций'!H667&lt;4,"В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8" s="49">
        <f>'Рейтинговая таблица организаций'!H667</f>
        <v>0</v>
      </c>
      <c r="N678" s="49">
        <f>IF('Рейтинговая таблица организаций'!H667&lt;1,0,(IF('Рейтинговая таблица организаций'!H667&lt;4,30,100)))</f>
        <v>0</v>
      </c>
      <c r="O678" s="49" t="s">
        <v>266</v>
      </c>
      <c r="P678" s="49">
        <f>'Рейтинговая таблица организаций'!I667</f>
        <v>0</v>
      </c>
      <c r="Q678" s="49">
        <f>'Рейтинговая таблица организаций'!J667</f>
        <v>0</v>
      </c>
      <c r="R678" s="49" t="s">
        <v>267</v>
      </c>
      <c r="S678" s="49">
        <f>'Рейтинговая таблица организаций'!K667</f>
        <v>0</v>
      </c>
      <c r="T678" s="49">
        <f>'Рейтинговая таблица организаций'!L667</f>
        <v>0</v>
      </c>
      <c r="U678" s="49" t="str">
        <f>IF('Рейтинговая таблица организаций'!Q667&lt;1,"Отсутствуют комфортные условия",(IF('Рейтинговая таблица организаций'!Q667&lt;5,"Количество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8" s="49">
        <f>'Рейтинговая таблица организаций'!Q667</f>
        <v>0</v>
      </c>
      <c r="W678" s="49">
        <f>IF('Рейтинговая таблица организаций'!Q667&lt;1,0,(IF('Рейтинговая таблица организаций'!Q667&lt;4,20,100)))</f>
        <v>0</v>
      </c>
      <c r="X678" s="49" t="s">
        <v>268</v>
      </c>
      <c r="Y678" s="49">
        <f>'Рейтинговая таблица организаций'!T667</f>
        <v>0</v>
      </c>
      <c r="Z678" s="49">
        <f>'Рейтинговая таблица организаций'!U667</f>
        <v>0</v>
      </c>
      <c r="AA678" s="49" t="str">
        <f>IF('Рейтинговая таблица организаций'!Z667&lt;1,"Отсутствуют условия доступности для инвалидов",(IF('Рейтинговая таблица организаций'!Z667&lt;5,"Количество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8" s="63">
        <f>'Рейтинговая таблица организаций'!Z667</f>
        <v>0</v>
      </c>
      <c r="AC678" s="49">
        <f>IF('Рейтинговая таблица организаций'!Z667&lt;1,0,(IF('Рейтинговая таблица организаций'!Z667&lt;5,20,100)))</f>
        <v>0</v>
      </c>
      <c r="AD678" s="49" t="str">
        <f>IF('Рейтинговая таблица организаций'!AA667&lt;1,"Отсутствуют условия доступности, позволяющие инвалидам получать услуги наравне с другими",(IF('Рейтинговая таблица организаций'!AA667&lt;5,"Количество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8" s="49">
        <f>'Рейтинговая таблица организаций'!AA667</f>
        <v>0</v>
      </c>
      <c r="AF678" s="49">
        <f>IF('Рейтинговая таблица организаций'!AA667&lt;1,0,(IF('Рейтинговая таблица организаций'!AA667&lt;5,20,100)))</f>
        <v>0</v>
      </c>
      <c r="AG678" s="49" t="s">
        <v>269</v>
      </c>
      <c r="AH678" s="49">
        <f>'Рейтинговая таблица организаций'!AB667</f>
        <v>0</v>
      </c>
      <c r="AI678" s="49">
        <f>'Рейтинговая таблица организаций'!AC667</f>
        <v>0</v>
      </c>
      <c r="AJ678" s="49" t="s">
        <v>270</v>
      </c>
      <c r="AK678" s="49">
        <f>'Рейтинговая таблица организаций'!AH667</f>
        <v>0</v>
      </c>
      <c r="AL678" s="49">
        <f>'Рейтинговая таблица организаций'!AI667</f>
        <v>0</v>
      </c>
      <c r="AM678" s="49" t="s">
        <v>271</v>
      </c>
      <c r="AN678" s="49">
        <f>'Рейтинговая таблица организаций'!AJ667</f>
        <v>0</v>
      </c>
      <c r="AO678" s="49">
        <f>'Рейтинговая таблица организаций'!AK667</f>
        <v>0</v>
      </c>
      <c r="AP678" s="49" t="s">
        <v>272</v>
      </c>
      <c r="AQ678" s="49">
        <f>'Рейтинговая таблица организаций'!AL667</f>
        <v>0</v>
      </c>
      <c r="AR678" s="49">
        <f>'Рейтинговая таблица организаций'!AM667</f>
        <v>0</v>
      </c>
      <c r="AS678" s="49" t="s">
        <v>273</v>
      </c>
      <c r="AT678" s="49">
        <f>'Рейтинговая таблица организаций'!AR667</f>
        <v>0</v>
      </c>
      <c r="AU678" s="49">
        <f>'Рейтинговая таблица организаций'!AS667</f>
        <v>0</v>
      </c>
      <c r="AV678" s="49" t="s">
        <v>274</v>
      </c>
      <c r="AW678" s="49">
        <f>'Рейтинговая таблица организаций'!AT667</f>
        <v>0</v>
      </c>
      <c r="AX678" s="49">
        <f>'Рейтинговая таблица организаций'!AU667</f>
        <v>0</v>
      </c>
      <c r="AY678" s="49" t="s">
        <v>275</v>
      </c>
      <c r="AZ678" s="49">
        <f>'Рейтинговая таблица организаций'!AV667</f>
        <v>0</v>
      </c>
      <c r="BA678" s="49">
        <f>'Рейтинговая таблица организаций'!AW667</f>
        <v>0</v>
      </c>
    </row>
    <row r="679" spans="1:53" ht="15.75" x14ac:dyDescent="0.25">
      <c r="A679" s="110">
        <f>Лист1!A667</f>
        <v>0</v>
      </c>
      <c r="B679" s="46">
        <f>'для bus.gov.ru'!B668</f>
        <v>0</v>
      </c>
      <c r="C679" s="46">
        <f>'для bus.gov.ru'!C668</f>
        <v>0</v>
      </c>
      <c r="D679" s="46">
        <f>'для bus.gov.ru'!D668</f>
        <v>0</v>
      </c>
      <c r="E679" s="46">
        <f>'для bus.gov.ru'!E668</f>
        <v>0</v>
      </c>
      <c r="F679" s="47" t="s">
        <v>264</v>
      </c>
      <c r="G679" s="48">
        <f>'Рейтинговая таблица организаций'!D668</f>
        <v>0</v>
      </c>
      <c r="H679" s="48">
        <f>'Рейтинговая таблица организаций'!E668</f>
        <v>0</v>
      </c>
      <c r="I679" s="47" t="s">
        <v>265</v>
      </c>
      <c r="J679" s="48">
        <f>'Рейтинговая таблица организаций'!F668</f>
        <v>0</v>
      </c>
      <c r="K679" s="48">
        <f>'Рейтинговая таблица организаций'!G668</f>
        <v>0</v>
      </c>
      <c r="L679" s="49" t="str">
        <f>IF('Рейтинговая таблица организаций'!H668&lt;1,"Отсутствуют или не функционируют дистанционные способы взаимодействия",(IF('Рейтинговая таблица организаций'!H668&lt;4,"В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79" s="49">
        <f>'Рейтинговая таблица организаций'!H668</f>
        <v>0</v>
      </c>
      <c r="N679" s="49">
        <f>IF('Рейтинговая таблица организаций'!H668&lt;1,0,(IF('Рейтинговая таблица организаций'!H668&lt;4,30,100)))</f>
        <v>0</v>
      </c>
      <c r="O679" s="49" t="s">
        <v>266</v>
      </c>
      <c r="P679" s="49">
        <f>'Рейтинговая таблица организаций'!I668</f>
        <v>0</v>
      </c>
      <c r="Q679" s="49">
        <f>'Рейтинговая таблица организаций'!J668</f>
        <v>0</v>
      </c>
      <c r="R679" s="49" t="s">
        <v>267</v>
      </c>
      <c r="S679" s="49">
        <f>'Рейтинговая таблица организаций'!K668</f>
        <v>0</v>
      </c>
      <c r="T679" s="49">
        <f>'Рейтинговая таблица организаций'!L668</f>
        <v>0</v>
      </c>
      <c r="U679" s="49" t="str">
        <f>IF('Рейтинговая таблица организаций'!Q668&lt;1,"Отсутствуют комфортные условия",(IF('Рейтинговая таблица организаций'!Q668&lt;5,"Количество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79" s="49">
        <f>'Рейтинговая таблица организаций'!Q668</f>
        <v>0</v>
      </c>
      <c r="W679" s="49">
        <f>IF('Рейтинговая таблица организаций'!Q668&lt;1,0,(IF('Рейтинговая таблица организаций'!Q668&lt;4,20,100)))</f>
        <v>0</v>
      </c>
      <c r="X679" s="49" t="s">
        <v>268</v>
      </c>
      <c r="Y679" s="49">
        <f>'Рейтинговая таблица организаций'!T668</f>
        <v>0</v>
      </c>
      <c r="Z679" s="49">
        <f>'Рейтинговая таблица организаций'!U668</f>
        <v>0</v>
      </c>
      <c r="AA679" s="49" t="str">
        <f>IF('Рейтинговая таблица организаций'!Z668&lt;1,"Отсутствуют условия доступности для инвалидов",(IF('Рейтинговая таблица организаций'!Z668&lt;5,"Количество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79" s="63">
        <f>'Рейтинговая таблица организаций'!Z668</f>
        <v>0</v>
      </c>
      <c r="AC679" s="49">
        <f>IF('Рейтинговая таблица организаций'!Z668&lt;1,0,(IF('Рейтинговая таблица организаций'!Z668&lt;5,20,100)))</f>
        <v>0</v>
      </c>
      <c r="AD679" s="49" t="str">
        <f>IF('Рейтинговая таблица организаций'!AA668&lt;1,"Отсутствуют условия доступности, позволяющие инвалидам получать услуги наравне с другими",(IF('Рейтинговая таблица организаций'!AA668&lt;5,"Количество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79" s="49">
        <f>'Рейтинговая таблица организаций'!AA668</f>
        <v>0</v>
      </c>
      <c r="AF679" s="49">
        <f>IF('Рейтинговая таблица организаций'!AA668&lt;1,0,(IF('Рейтинговая таблица организаций'!AA668&lt;5,20,100)))</f>
        <v>0</v>
      </c>
      <c r="AG679" s="49" t="s">
        <v>269</v>
      </c>
      <c r="AH679" s="49">
        <f>'Рейтинговая таблица организаций'!AB668</f>
        <v>0</v>
      </c>
      <c r="AI679" s="49">
        <f>'Рейтинговая таблица организаций'!AC668</f>
        <v>0</v>
      </c>
      <c r="AJ679" s="49" t="s">
        <v>270</v>
      </c>
      <c r="AK679" s="49">
        <f>'Рейтинговая таблица организаций'!AH668</f>
        <v>0</v>
      </c>
      <c r="AL679" s="49">
        <f>'Рейтинговая таблица организаций'!AI668</f>
        <v>0</v>
      </c>
      <c r="AM679" s="49" t="s">
        <v>271</v>
      </c>
      <c r="AN679" s="49">
        <f>'Рейтинговая таблица организаций'!AJ668</f>
        <v>0</v>
      </c>
      <c r="AO679" s="49">
        <f>'Рейтинговая таблица организаций'!AK668</f>
        <v>0</v>
      </c>
      <c r="AP679" s="49" t="s">
        <v>272</v>
      </c>
      <c r="AQ679" s="49">
        <f>'Рейтинговая таблица организаций'!AL668</f>
        <v>0</v>
      </c>
      <c r="AR679" s="49">
        <f>'Рейтинговая таблица организаций'!AM668</f>
        <v>0</v>
      </c>
      <c r="AS679" s="49" t="s">
        <v>273</v>
      </c>
      <c r="AT679" s="49">
        <f>'Рейтинговая таблица организаций'!AR668</f>
        <v>0</v>
      </c>
      <c r="AU679" s="49">
        <f>'Рейтинговая таблица организаций'!AS668</f>
        <v>0</v>
      </c>
      <c r="AV679" s="49" t="s">
        <v>274</v>
      </c>
      <c r="AW679" s="49">
        <f>'Рейтинговая таблица организаций'!AT668</f>
        <v>0</v>
      </c>
      <c r="AX679" s="49">
        <f>'Рейтинговая таблица организаций'!AU668</f>
        <v>0</v>
      </c>
      <c r="AY679" s="49" t="s">
        <v>275</v>
      </c>
      <c r="AZ679" s="49">
        <f>'Рейтинговая таблица организаций'!AV668</f>
        <v>0</v>
      </c>
      <c r="BA679" s="49">
        <f>'Рейтинговая таблица организаций'!AW668</f>
        <v>0</v>
      </c>
    </row>
    <row r="680" spans="1:53" ht="15.75" x14ac:dyDescent="0.25">
      <c r="A680" s="110">
        <f>Лист1!A668</f>
        <v>0</v>
      </c>
      <c r="B680" s="46">
        <f>'для bus.gov.ru'!B669</f>
        <v>0</v>
      </c>
      <c r="C680" s="46">
        <f>'для bus.gov.ru'!C669</f>
        <v>0</v>
      </c>
      <c r="D680" s="46">
        <f>'для bus.gov.ru'!D669</f>
        <v>0</v>
      </c>
      <c r="E680" s="46">
        <f>'для bus.gov.ru'!E669</f>
        <v>0</v>
      </c>
      <c r="F680" s="47" t="s">
        <v>264</v>
      </c>
      <c r="G680" s="48">
        <f>'Рейтинговая таблица организаций'!D669</f>
        <v>0</v>
      </c>
      <c r="H680" s="48">
        <f>'Рейтинговая таблица организаций'!E669</f>
        <v>0</v>
      </c>
      <c r="I680" s="47" t="s">
        <v>265</v>
      </c>
      <c r="J680" s="48">
        <f>'Рейтинговая таблица организаций'!F669</f>
        <v>0</v>
      </c>
      <c r="K680" s="48">
        <f>'Рейтинговая таблица организаций'!G669</f>
        <v>0</v>
      </c>
      <c r="L680" s="49" t="str">
        <f>IF('Рейтинговая таблица организаций'!H669&lt;1,"Отсутствуют или не функционируют дистанционные способы взаимодействия",(IF('Рейтинговая таблица организаций'!H669&lt;4,"В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0" s="49">
        <f>'Рейтинговая таблица организаций'!H669</f>
        <v>0</v>
      </c>
      <c r="N680" s="49">
        <f>IF('Рейтинговая таблица организаций'!H669&lt;1,0,(IF('Рейтинговая таблица организаций'!H669&lt;4,30,100)))</f>
        <v>0</v>
      </c>
      <c r="O680" s="49" t="s">
        <v>266</v>
      </c>
      <c r="P680" s="49">
        <f>'Рейтинговая таблица организаций'!I669</f>
        <v>0</v>
      </c>
      <c r="Q680" s="49">
        <f>'Рейтинговая таблица организаций'!J669</f>
        <v>0</v>
      </c>
      <c r="R680" s="49" t="s">
        <v>267</v>
      </c>
      <c r="S680" s="49">
        <f>'Рейтинговая таблица организаций'!K669</f>
        <v>0</v>
      </c>
      <c r="T680" s="49">
        <f>'Рейтинговая таблица организаций'!L669</f>
        <v>0</v>
      </c>
      <c r="U680" s="49" t="str">
        <f>IF('Рейтинговая таблица организаций'!Q669&lt;1,"Отсутствуют комфортные условия",(IF('Рейтинговая таблица организаций'!Q669&lt;5,"Количество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0" s="49">
        <f>'Рейтинговая таблица организаций'!Q669</f>
        <v>0</v>
      </c>
      <c r="W680" s="49">
        <f>IF('Рейтинговая таблица организаций'!Q669&lt;1,0,(IF('Рейтинговая таблица организаций'!Q669&lt;4,20,100)))</f>
        <v>0</v>
      </c>
      <c r="X680" s="49" t="s">
        <v>268</v>
      </c>
      <c r="Y680" s="49">
        <f>'Рейтинговая таблица организаций'!T669</f>
        <v>0</v>
      </c>
      <c r="Z680" s="49">
        <f>'Рейтинговая таблица организаций'!U669</f>
        <v>0</v>
      </c>
      <c r="AA680" s="49" t="str">
        <f>IF('Рейтинговая таблица организаций'!Z669&lt;1,"Отсутствуют условия доступности для инвалидов",(IF('Рейтинговая таблица организаций'!Z669&lt;5,"Количество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0" s="63">
        <f>'Рейтинговая таблица организаций'!Z669</f>
        <v>0</v>
      </c>
      <c r="AC680" s="49">
        <f>IF('Рейтинговая таблица организаций'!Z669&lt;1,0,(IF('Рейтинговая таблица организаций'!Z669&lt;5,20,100)))</f>
        <v>0</v>
      </c>
      <c r="AD680" s="49" t="str">
        <f>IF('Рейтинговая таблица организаций'!AA669&lt;1,"Отсутствуют условия доступности, позволяющие инвалидам получать услуги наравне с другими",(IF('Рейтинговая таблица организаций'!AA669&lt;5,"Количество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0" s="49">
        <f>'Рейтинговая таблица организаций'!AA669</f>
        <v>0</v>
      </c>
      <c r="AF680" s="49">
        <f>IF('Рейтинговая таблица организаций'!AA669&lt;1,0,(IF('Рейтинговая таблица организаций'!AA669&lt;5,20,100)))</f>
        <v>0</v>
      </c>
      <c r="AG680" s="49" t="s">
        <v>269</v>
      </c>
      <c r="AH680" s="49">
        <f>'Рейтинговая таблица организаций'!AB669</f>
        <v>0</v>
      </c>
      <c r="AI680" s="49">
        <f>'Рейтинговая таблица организаций'!AC669</f>
        <v>0</v>
      </c>
      <c r="AJ680" s="49" t="s">
        <v>270</v>
      </c>
      <c r="AK680" s="49">
        <f>'Рейтинговая таблица организаций'!AH669</f>
        <v>0</v>
      </c>
      <c r="AL680" s="49">
        <f>'Рейтинговая таблица организаций'!AI669</f>
        <v>0</v>
      </c>
      <c r="AM680" s="49" t="s">
        <v>271</v>
      </c>
      <c r="AN680" s="49">
        <f>'Рейтинговая таблица организаций'!AJ669</f>
        <v>0</v>
      </c>
      <c r="AO680" s="49">
        <f>'Рейтинговая таблица организаций'!AK669</f>
        <v>0</v>
      </c>
      <c r="AP680" s="49" t="s">
        <v>272</v>
      </c>
      <c r="AQ680" s="49">
        <f>'Рейтинговая таблица организаций'!AL669</f>
        <v>0</v>
      </c>
      <c r="AR680" s="49">
        <f>'Рейтинговая таблица организаций'!AM669</f>
        <v>0</v>
      </c>
      <c r="AS680" s="49" t="s">
        <v>273</v>
      </c>
      <c r="AT680" s="49">
        <f>'Рейтинговая таблица организаций'!AR669</f>
        <v>0</v>
      </c>
      <c r="AU680" s="49">
        <f>'Рейтинговая таблица организаций'!AS669</f>
        <v>0</v>
      </c>
      <c r="AV680" s="49" t="s">
        <v>274</v>
      </c>
      <c r="AW680" s="49">
        <f>'Рейтинговая таблица организаций'!AT669</f>
        <v>0</v>
      </c>
      <c r="AX680" s="49">
        <f>'Рейтинговая таблица организаций'!AU669</f>
        <v>0</v>
      </c>
      <c r="AY680" s="49" t="s">
        <v>275</v>
      </c>
      <c r="AZ680" s="49">
        <f>'Рейтинговая таблица организаций'!AV669</f>
        <v>0</v>
      </c>
      <c r="BA680" s="49">
        <f>'Рейтинговая таблица организаций'!AW669</f>
        <v>0</v>
      </c>
    </row>
    <row r="681" spans="1:53" ht="15.75" x14ac:dyDescent="0.25">
      <c r="A681" s="110">
        <f>Лист1!A669</f>
        <v>0</v>
      </c>
      <c r="B681" s="46">
        <f>'для bus.gov.ru'!B670</f>
        <v>0</v>
      </c>
      <c r="C681" s="46">
        <f>'для bus.gov.ru'!C670</f>
        <v>0</v>
      </c>
      <c r="D681" s="46">
        <f>'для bus.gov.ru'!D670</f>
        <v>0</v>
      </c>
      <c r="E681" s="46">
        <f>'для bus.gov.ru'!E670</f>
        <v>0</v>
      </c>
      <c r="F681" s="47" t="s">
        <v>264</v>
      </c>
      <c r="G681" s="48">
        <f>'Рейтинговая таблица организаций'!D670</f>
        <v>0</v>
      </c>
      <c r="H681" s="48">
        <f>'Рейтинговая таблица организаций'!E670</f>
        <v>0</v>
      </c>
      <c r="I681" s="47" t="s">
        <v>265</v>
      </c>
      <c r="J681" s="48">
        <f>'Рейтинговая таблица организаций'!F670</f>
        <v>0</v>
      </c>
      <c r="K681" s="48">
        <f>'Рейтинговая таблица организаций'!G670</f>
        <v>0</v>
      </c>
      <c r="L681" s="49" t="str">
        <f>IF('Рейтинговая таблица организаций'!H670&lt;1,"Отсутствуют или не функционируют дистанционные способы взаимодействия",(IF('Рейтинговая таблица организаций'!H670&lt;4,"В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1" s="49">
        <f>'Рейтинговая таблица организаций'!H670</f>
        <v>0</v>
      </c>
      <c r="N681" s="49">
        <f>IF('Рейтинговая таблица организаций'!H670&lt;1,0,(IF('Рейтинговая таблица организаций'!H670&lt;4,30,100)))</f>
        <v>0</v>
      </c>
      <c r="O681" s="49" t="s">
        <v>266</v>
      </c>
      <c r="P681" s="49">
        <f>'Рейтинговая таблица организаций'!I670</f>
        <v>0</v>
      </c>
      <c r="Q681" s="49">
        <f>'Рейтинговая таблица организаций'!J670</f>
        <v>0</v>
      </c>
      <c r="R681" s="49" t="s">
        <v>267</v>
      </c>
      <c r="S681" s="49">
        <f>'Рейтинговая таблица организаций'!K670</f>
        <v>0</v>
      </c>
      <c r="T681" s="49">
        <f>'Рейтинговая таблица организаций'!L670</f>
        <v>0</v>
      </c>
      <c r="U681" s="49" t="str">
        <f>IF('Рейтинговая таблица организаций'!Q670&lt;1,"Отсутствуют комфортные условия",(IF('Рейтинговая таблица организаций'!Q670&lt;5,"Количество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1" s="49">
        <f>'Рейтинговая таблица организаций'!Q670</f>
        <v>0</v>
      </c>
      <c r="W681" s="49">
        <f>IF('Рейтинговая таблица организаций'!Q670&lt;1,0,(IF('Рейтинговая таблица организаций'!Q670&lt;4,20,100)))</f>
        <v>0</v>
      </c>
      <c r="X681" s="49" t="s">
        <v>268</v>
      </c>
      <c r="Y681" s="49">
        <f>'Рейтинговая таблица организаций'!T670</f>
        <v>0</v>
      </c>
      <c r="Z681" s="49">
        <f>'Рейтинговая таблица организаций'!U670</f>
        <v>0</v>
      </c>
      <c r="AA681" s="49" t="str">
        <f>IF('Рейтинговая таблица организаций'!Z670&lt;1,"Отсутствуют условия доступности для инвалидов",(IF('Рейтинговая таблица организаций'!Z670&lt;5,"Количество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1" s="63">
        <f>'Рейтинговая таблица организаций'!Z670</f>
        <v>0</v>
      </c>
      <c r="AC681" s="49">
        <f>IF('Рейтинговая таблица организаций'!Z670&lt;1,0,(IF('Рейтинговая таблица организаций'!Z670&lt;5,20,100)))</f>
        <v>0</v>
      </c>
      <c r="AD681" s="49" t="str">
        <f>IF('Рейтинговая таблица организаций'!AA670&lt;1,"Отсутствуют условия доступности, позволяющие инвалидам получать услуги наравне с другими",(IF('Рейтинговая таблица организаций'!AA670&lt;5,"Количество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1" s="49">
        <f>'Рейтинговая таблица организаций'!AA670</f>
        <v>0</v>
      </c>
      <c r="AF681" s="49">
        <f>IF('Рейтинговая таблица организаций'!AA670&lt;1,0,(IF('Рейтинговая таблица организаций'!AA670&lt;5,20,100)))</f>
        <v>0</v>
      </c>
      <c r="AG681" s="49" t="s">
        <v>269</v>
      </c>
      <c r="AH681" s="49">
        <f>'Рейтинговая таблица организаций'!AB670</f>
        <v>0</v>
      </c>
      <c r="AI681" s="49">
        <f>'Рейтинговая таблица организаций'!AC670</f>
        <v>0</v>
      </c>
      <c r="AJ681" s="49" t="s">
        <v>270</v>
      </c>
      <c r="AK681" s="49">
        <f>'Рейтинговая таблица организаций'!AH670</f>
        <v>0</v>
      </c>
      <c r="AL681" s="49">
        <f>'Рейтинговая таблица организаций'!AI670</f>
        <v>0</v>
      </c>
      <c r="AM681" s="49" t="s">
        <v>271</v>
      </c>
      <c r="AN681" s="49">
        <f>'Рейтинговая таблица организаций'!AJ670</f>
        <v>0</v>
      </c>
      <c r="AO681" s="49">
        <f>'Рейтинговая таблица организаций'!AK670</f>
        <v>0</v>
      </c>
      <c r="AP681" s="49" t="s">
        <v>272</v>
      </c>
      <c r="AQ681" s="49">
        <f>'Рейтинговая таблица организаций'!AL670</f>
        <v>0</v>
      </c>
      <c r="AR681" s="49">
        <f>'Рейтинговая таблица организаций'!AM670</f>
        <v>0</v>
      </c>
      <c r="AS681" s="49" t="s">
        <v>273</v>
      </c>
      <c r="AT681" s="49">
        <f>'Рейтинговая таблица организаций'!AR670</f>
        <v>0</v>
      </c>
      <c r="AU681" s="49">
        <f>'Рейтинговая таблица организаций'!AS670</f>
        <v>0</v>
      </c>
      <c r="AV681" s="49" t="s">
        <v>274</v>
      </c>
      <c r="AW681" s="49">
        <f>'Рейтинговая таблица организаций'!AT670</f>
        <v>0</v>
      </c>
      <c r="AX681" s="49">
        <f>'Рейтинговая таблица организаций'!AU670</f>
        <v>0</v>
      </c>
      <c r="AY681" s="49" t="s">
        <v>275</v>
      </c>
      <c r="AZ681" s="49">
        <f>'Рейтинговая таблица организаций'!AV670</f>
        <v>0</v>
      </c>
      <c r="BA681" s="49">
        <f>'Рейтинговая таблица организаций'!AW670</f>
        <v>0</v>
      </c>
    </row>
    <row r="682" spans="1:53" ht="15.75" x14ac:dyDescent="0.25">
      <c r="A682" s="110">
        <f>Лист1!A670</f>
        <v>0</v>
      </c>
      <c r="B682" s="46">
        <f>'для bus.gov.ru'!B671</f>
        <v>0</v>
      </c>
      <c r="C682" s="46">
        <f>'для bus.gov.ru'!C671</f>
        <v>0</v>
      </c>
      <c r="D682" s="46">
        <f>'для bus.gov.ru'!D671</f>
        <v>0</v>
      </c>
      <c r="E682" s="46">
        <f>'для bus.gov.ru'!E671</f>
        <v>0</v>
      </c>
      <c r="F682" s="47" t="s">
        <v>264</v>
      </c>
      <c r="G682" s="48">
        <f>'Рейтинговая таблица организаций'!D671</f>
        <v>0</v>
      </c>
      <c r="H682" s="48">
        <f>'Рейтинговая таблица организаций'!E671</f>
        <v>0</v>
      </c>
      <c r="I682" s="47" t="s">
        <v>265</v>
      </c>
      <c r="J682" s="48">
        <f>'Рейтинговая таблица организаций'!F671</f>
        <v>0</v>
      </c>
      <c r="K682" s="48">
        <f>'Рейтинговая таблица организаций'!G671</f>
        <v>0</v>
      </c>
      <c r="L682" s="49" t="str">
        <f>IF('Рейтинговая таблица организаций'!H671&lt;1,"Отсутствуют или не функционируют дистанционные способы взаимодействия",(IF('Рейтинговая таблица организаций'!H671&lt;4,"В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2" s="49">
        <f>'Рейтинговая таблица организаций'!H671</f>
        <v>0</v>
      </c>
      <c r="N682" s="49">
        <f>IF('Рейтинговая таблица организаций'!H671&lt;1,0,(IF('Рейтинговая таблица организаций'!H671&lt;4,30,100)))</f>
        <v>0</v>
      </c>
      <c r="O682" s="49" t="s">
        <v>266</v>
      </c>
      <c r="P682" s="49">
        <f>'Рейтинговая таблица организаций'!I671</f>
        <v>0</v>
      </c>
      <c r="Q682" s="49">
        <f>'Рейтинговая таблица организаций'!J671</f>
        <v>0</v>
      </c>
      <c r="R682" s="49" t="s">
        <v>267</v>
      </c>
      <c r="S682" s="49">
        <f>'Рейтинговая таблица организаций'!K671</f>
        <v>0</v>
      </c>
      <c r="T682" s="49">
        <f>'Рейтинговая таблица организаций'!L671</f>
        <v>0</v>
      </c>
      <c r="U682" s="49" t="str">
        <f>IF('Рейтинговая таблица организаций'!Q671&lt;1,"Отсутствуют комфортные условия",(IF('Рейтинговая таблица организаций'!Q671&lt;5,"Количество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2" s="49">
        <f>'Рейтинговая таблица организаций'!Q671</f>
        <v>0</v>
      </c>
      <c r="W682" s="49">
        <f>IF('Рейтинговая таблица организаций'!Q671&lt;1,0,(IF('Рейтинговая таблица организаций'!Q671&lt;4,20,100)))</f>
        <v>0</v>
      </c>
      <c r="X682" s="49" t="s">
        <v>268</v>
      </c>
      <c r="Y682" s="49">
        <f>'Рейтинговая таблица организаций'!T671</f>
        <v>0</v>
      </c>
      <c r="Z682" s="49">
        <f>'Рейтинговая таблица организаций'!U671</f>
        <v>0</v>
      </c>
      <c r="AA682" s="49" t="str">
        <f>IF('Рейтинговая таблица организаций'!Z671&lt;1,"Отсутствуют условия доступности для инвалидов",(IF('Рейтинговая таблица организаций'!Z671&lt;5,"Количество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2" s="63">
        <f>'Рейтинговая таблица организаций'!Z671</f>
        <v>0</v>
      </c>
      <c r="AC682" s="49">
        <f>IF('Рейтинговая таблица организаций'!Z671&lt;1,0,(IF('Рейтинговая таблица организаций'!Z671&lt;5,20,100)))</f>
        <v>0</v>
      </c>
      <c r="AD682" s="49" t="str">
        <f>IF('Рейтинговая таблица организаций'!AA671&lt;1,"Отсутствуют условия доступности, позволяющие инвалидам получать услуги наравне с другими",(IF('Рейтинговая таблица организаций'!AA671&lt;5,"Количество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2" s="49">
        <f>'Рейтинговая таблица организаций'!AA671</f>
        <v>0</v>
      </c>
      <c r="AF682" s="49">
        <f>IF('Рейтинговая таблица организаций'!AA671&lt;1,0,(IF('Рейтинговая таблица организаций'!AA671&lt;5,20,100)))</f>
        <v>0</v>
      </c>
      <c r="AG682" s="49" t="s">
        <v>269</v>
      </c>
      <c r="AH682" s="49">
        <f>'Рейтинговая таблица организаций'!AB671</f>
        <v>0</v>
      </c>
      <c r="AI682" s="49">
        <f>'Рейтинговая таблица организаций'!AC671</f>
        <v>0</v>
      </c>
      <c r="AJ682" s="49" t="s">
        <v>270</v>
      </c>
      <c r="AK682" s="49">
        <f>'Рейтинговая таблица организаций'!AH671</f>
        <v>0</v>
      </c>
      <c r="AL682" s="49">
        <f>'Рейтинговая таблица организаций'!AI671</f>
        <v>0</v>
      </c>
      <c r="AM682" s="49" t="s">
        <v>271</v>
      </c>
      <c r="AN682" s="49">
        <f>'Рейтинговая таблица организаций'!AJ671</f>
        <v>0</v>
      </c>
      <c r="AO682" s="49">
        <f>'Рейтинговая таблица организаций'!AK671</f>
        <v>0</v>
      </c>
      <c r="AP682" s="49" t="s">
        <v>272</v>
      </c>
      <c r="AQ682" s="49">
        <f>'Рейтинговая таблица организаций'!AL671</f>
        <v>0</v>
      </c>
      <c r="AR682" s="49">
        <f>'Рейтинговая таблица организаций'!AM671</f>
        <v>0</v>
      </c>
      <c r="AS682" s="49" t="s">
        <v>273</v>
      </c>
      <c r="AT682" s="49">
        <f>'Рейтинговая таблица организаций'!AR671</f>
        <v>0</v>
      </c>
      <c r="AU682" s="49">
        <f>'Рейтинговая таблица организаций'!AS671</f>
        <v>0</v>
      </c>
      <c r="AV682" s="49" t="s">
        <v>274</v>
      </c>
      <c r="AW682" s="49">
        <f>'Рейтинговая таблица организаций'!AT671</f>
        <v>0</v>
      </c>
      <c r="AX682" s="49">
        <f>'Рейтинговая таблица организаций'!AU671</f>
        <v>0</v>
      </c>
      <c r="AY682" s="49" t="s">
        <v>275</v>
      </c>
      <c r="AZ682" s="49">
        <f>'Рейтинговая таблица организаций'!AV671</f>
        <v>0</v>
      </c>
      <c r="BA682" s="49">
        <f>'Рейтинговая таблица организаций'!AW671</f>
        <v>0</v>
      </c>
    </row>
    <row r="683" spans="1:53" ht="15.75" x14ac:dyDescent="0.25">
      <c r="A683" s="110">
        <f>Лист1!A671</f>
        <v>0</v>
      </c>
      <c r="B683" s="46">
        <f>'для bus.gov.ru'!B672</f>
        <v>0</v>
      </c>
      <c r="C683" s="46">
        <f>'для bus.gov.ru'!C672</f>
        <v>0</v>
      </c>
      <c r="D683" s="46">
        <f>'для bus.gov.ru'!D672</f>
        <v>0</v>
      </c>
      <c r="E683" s="46">
        <f>'для bus.gov.ru'!E672</f>
        <v>0</v>
      </c>
      <c r="F683" s="47" t="s">
        <v>264</v>
      </c>
      <c r="G683" s="48">
        <f>'Рейтинговая таблица организаций'!D672</f>
        <v>0</v>
      </c>
      <c r="H683" s="48">
        <f>'Рейтинговая таблица организаций'!E672</f>
        <v>0</v>
      </c>
      <c r="I683" s="47" t="s">
        <v>265</v>
      </c>
      <c r="J683" s="48">
        <f>'Рейтинговая таблица организаций'!F672</f>
        <v>0</v>
      </c>
      <c r="K683" s="48">
        <f>'Рейтинговая таблица организаций'!G672</f>
        <v>0</v>
      </c>
      <c r="L683" s="49" t="str">
        <f>IF('Рейтинговая таблица организаций'!H672&lt;1,"Отсутствуют или не функционируют дистанционные способы взаимодействия",(IF('Рейтинговая таблица организаций'!H672&lt;4,"В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3" s="49">
        <f>'Рейтинговая таблица организаций'!H672</f>
        <v>0</v>
      </c>
      <c r="N683" s="49">
        <f>IF('Рейтинговая таблица организаций'!H672&lt;1,0,(IF('Рейтинговая таблица организаций'!H672&lt;4,30,100)))</f>
        <v>0</v>
      </c>
      <c r="O683" s="49" t="s">
        <v>266</v>
      </c>
      <c r="P683" s="49">
        <f>'Рейтинговая таблица организаций'!I672</f>
        <v>0</v>
      </c>
      <c r="Q683" s="49">
        <f>'Рейтинговая таблица организаций'!J672</f>
        <v>0</v>
      </c>
      <c r="R683" s="49" t="s">
        <v>267</v>
      </c>
      <c r="S683" s="49">
        <f>'Рейтинговая таблица организаций'!K672</f>
        <v>0</v>
      </c>
      <c r="T683" s="49">
        <f>'Рейтинговая таблица организаций'!L672</f>
        <v>0</v>
      </c>
      <c r="U683" s="49" t="str">
        <f>IF('Рейтинговая таблица организаций'!Q672&lt;1,"Отсутствуют комфортные условия",(IF('Рейтинговая таблица организаций'!Q672&lt;5,"Количество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3" s="49">
        <f>'Рейтинговая таблица организаций'!Q672</f>
        <v>0</v>
      </c>
      <c r="W683" s="49">
        <f>IF('Рейтинговая таблица организаций'!Q672&lt;1,0,(IF('Рейтинговая таблица организаций'!Q672&lt;4,20,100)))</f>
        <v>0</v>
      </c>
      <c r="X683" s="49" t="s">
        <v>268</v>
      </c>
      <c r="Y683" s="49">
        <f>'Рейтинговая таблица организаций'!T672</f>
        <v>0</v>
      </c>
      <c r="Z683" s="49">
        <f>'Рейтинговая таблица организаций'!U672</f>
        <v>0</v>
      </c>
      <c r="AA683" s="49" t="str">
        <f>IF('Рейтинговая таблица организаций'!Z672&lt;1,"Отсутствуют условия доступности для инвалидов",(IF('Рейтинговая таблица организаций'!Z672&lt;5,"Количество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3" s="63">
        <f>'Рейтинговая таблица организаций'!Z672</f>
        <v>0</v>
      </c>
      <c r="AC683" s="49">
        <f>IF('Рейтинговая таблица организаций'!Z672&lt;1,0,(IF('Рейтинговая таблица организаций'!Z672&lt;5,20,100)))</f>
        <v>0</v>
      </c>
      <c r="AD683" s="49" t="str">
        <f>IF('Рейтинговая таблица организаций'!AA672&lt;1,"Отсутствуют условия доступности, позволяющие инвалидам получать услуги наравне с другими",(IF('Рейтинговая таблица организаций'!AA672&lt;5,"Количество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3" s="49">
        <f>'Рейтинговая таблица организаций'!AA672</f>
        <v>0</v>
      </c>
      <c r="AF683" s="49">
        <f>IF('Рейтинговая таблица организаций'!AA672&lt;1,0,(IF('Рейтинговая таблица организаций'!AA672&lt;5,20,100)))</f>
        <v>0</v>
      </c>
      <c r="AG683" s="49" t="s">
        <v>269</v>
      </c>
      <c r="AH683" s="49">
        <f>'Рейтинговая таблица организаций'!AB672</f>
        <v>0</v>
      </c>
      <c r="AI683" s="49">
        <f>'Рейтинговая таблица организаций'!AC672</f>
        <v>0</v>
      </c>
      <c r="AJ683" s="49" t="s">
        <v>270</v>
      </c>
      <c r="AK683" s="49">
        <f>'Рейтинговая таблица организаций'!AH672</f>
        <v>0</v>
      </c>
      <c r="AL683" s="49">
        <f>'Рейтинговая таблица организаций'!AI672</f>
        <v>0</v>
      </c>
      <c r="AM683" s="49" t="s">
        <v>271</v>
      </c>
      <c r="AN683" s="49">
        <f>'Рейтинговая таблица организаций'!AJ672</f>
        <v>0</v>
      </c>
      <c r="AO683" s="49">
        <f>'Рейтинговая таблица организаций'!AK672</f>
        <v>0</v>
      </c>
      <c r="AP683" s="49" t="s">
        <v>272</v>
      </c>
      <c r="AQ683" s="49">
        <f>'Рейтинговая таблица организаций'!AL672</f>
        <v>0</v>
      </c>
      <c r="AR683" s="49">
        <f>'Рейтинговая таблица организаций'!AM672</f>
        <v>0</v>
      </c>
      <c r="AS683" s="49" t="s">
        <v>273</v>
      </c>
      <c r="AT683" s="49">
        <f>'Рейтинговая таблица организаций'!AR672</f>
        <v>0</v>
      </c>
      <c r="AU683" s="49">
        <f>'Рейтинговая таблица организаций'!AS672</f>
        <v>0</v>
      </c>
      <c r="AV683" s="49" t="s">
        <v>274</v>
      </c>
      <c r="AW683" s="49">
        <f>'Рейтинговая таблица организаций'!AT672</f>
        <v>0</v>
      </c>
      <c r="AX683" s="49">
        <f>'Рейтинговая таблица организаций'!AU672</f>
        <v>0</v>
      </c>
      <c r="AY683" s="49" t="s">
        <v>275</v>
      </c>
      <c r="AZ683" s="49">
        <f>'Рейтинговая таблица организаций'!AV672</f>
        <v>0</v>
      </c>
      <c r="BA683" s="49">
        <f>'Рейтинговая таблица организаций'!AW672</f>
        <v>0</v>
      </c>
    </row>
    <row r="684" spans="1:53" ht="15.75" x14ac:dyDescent="0.25">
      <c r="A684" s="110">
        <f>Лист1!A672</f>
        <v>0</v>
      </c>
      <c r="B684" s="46">
        <f>'для bus.gov.ru'!B673</f>
        <v>0</v>
      </c>
      <c r="C684" s="46">
        <f>'для bus.gov.ru'!C673</f>
        <v>0</v>
      </c>
      <c r="D684" s="46">
        <f>'для bus.gov.ru'!D673</f>
        <v>0</v>
      </c>
      <c r="E684" s="46">
        <f>'для bus.gov.ru'!E673</f>
        <v>0</v>
      </c>
      <c r="F684" s="47" t="s">
        <v>264</v>
      </c>
      <c r="G684" s="48">
        <f>'Рейтинговая таблица организаций'!D673</f>
        <v>0</v>
      </c>
      <c r="H684" s="48">
        <f>'Рейтинговая таблица организаций'!E673</f>
        <v>0</v>
      </c>
      <c r="I684" s="47" t="s">
        <v>265</v>
      </c>
      <c r="J684" s="48">
        <f>'Рейтинговая таблица организаций'!F673</f>
        <v>0</v>
      </c>
      <c r="K684" s="48">
        <f>'Рейтинговая таблица организаций'!G673</f>
        <v>0</v>
      </c>
      <c r="L684" s="49" t="str">
        <f>IF('Рейтинговая таблица организаций'!H673&lt;1,"Отсутствуют или не функционируют дистанционные способы взаимодействия",(IF('Рейтинговая таблица организаций'!H673&lt;4,"В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4" s="49">
        <f>'Рейтинговая таблица организаций'!H673</f>
        <v>0</v>
      </c>
      <c r="N684" s="49">
        <f>IF('Рейтинговая таблица организаций'!H673&lt;1,0,(IF('Рейтинговая таблица организаций'!H673&lt;4,30,100)))</f>
        <v>0</v>
      </c>
      <c r="O684" s="49" t="s">
        <v>266</v>
      </c>
      <c r="P684" s="49">
        <f>'Рейтинговая таблица организаций'!I673</f>
        <v>0</v>
      </c>
      <c r="Q684" s="49">
        <f>'Рейтинговая таблица организаций'!J673</f>
        <v>0</v>
      </c>
      <c r="R684" s="49" t="s">
        <v>267</v>
      </c>
      <c r="S684" s="49">
        <f>'Рейтинговая таблица организаций'!K673</f>
        <v>0</v>
      </c>
      <c r="T684" s="49">
        <f>'Рейтинговая таблица организаций'!L673</f>
        <v>0</v>
      </c>
      <c r="U684" s="49" t="str">
        <f>IF('Рейтинговая таблица организаций'!Q673&lt;1,"Отсутствуют комфортные условия",(IF('Рейтинговая таблица организаций'!Q673&lt;5,"Количество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4" s="49">
        <f>'Рейтинговая таблица организаций'!Q673</f>
        <v>0</v>
      </c>
      <c r="W684" s="49">
        <f>IF('Рейтинговая таблица организаций'!Q673&lt;1,0,(IF('Рейтинговая таблица организаций'!Q673&lt;4,20,100)))</f>
        <v>0</v>
      </c>
      <c r="X684" s="49" t="s">
        <v>268</v>
      </c>
      <c r="Y684" s="49">
        <f>'Рейтинговая таблица организаций'!T673</f>
        <v>0</v>
      </c>
      <c r="Z684" s="49">
        <f>'Рейтинговая таблица организаций'!U673</f>
        <v>0</v>
      </c>
      <c r="AA684" s="49" t="str">
        <f>IF('Рейтинговая таблица организаций'!Z673&lt;1,"Отсутствуют условия доступности для инвалидов",(IF('Рейтинговая таблица организаций'!Z673&lt;5,"Количество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4" s="63">
        <f>'Рейтинговая таблица организаций'!Z673</f>
        <v>0</v>
      </c>
      <c r="AC684" s="49">
        <f>IF('Рейтинговая таблица организаций'!Z673&lt;1,0,(IF('Рейтинговая таблица организаций'!Z673&lt;5,20,100)))</f>
        <v>0</v>
      </c>
      <c r="AD684" s="49" t="str">
        <f>IF('Рейтинговая таблица организаций'!AA673&lt;1,"Отсутствуют условия доступности, позволяющие инвалидам получать услуги наравне с другими",(IF('Рейтинговая таблица организаций'!AA673&lt;5,"Количество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4" s="49">
        <f>'Рейтинговая таблица организаций'!AA673</f>
        <v>0</v>
      </c>
      <c r="AF684" s="49">
        <f>IF('Рейтинговая таблица организаций'!AA673&lt;1,0,(IF('Рейтинговая таблица организаций'!AA673&lt;5,20,100)))</f>
        <v>0</v>
      </c>
      <c r="AG684" s="49" t="s">
        <v>269</v>
      </c>
      <c r="AH684" s="49">
        <f>'Рейтинговая таблица организаций'!AB673</f>
        <v>0</v>
      </c>
      <c r="AI684" s="49">
        <f>'Рейтинговая таблица организаций'!AC673</f>
        <v>0</v>
      </c>
      <c r="AJ684" s="49" t="s">
        <v>270</v>
      </c>
      <c r="AK684" s="49">
        <f>'Рейтинговая таблица организаций'!AH673</f>
        <v>0</v>
      </c>
      <c r="AL684" s="49">
        <f>'Рейтинговая таблица организаций'!AI673</f>
        <v>0</v>
      </c>
      <c r="AM684" s="49" t="s">
        <v>271</v>
      </c>
      <c r="AN684" s="49">
        <f>'Рейтинговая таблица организаций'!AJ673</f>
        <v>0</v>
      </c>
      <c r="AO684" s="49">
        <f>'Рейтинговая таблица организаций'!AK673</f>
        <v>0</v>
      </c>
      <c r="AP684" s="49" t="s">
        <v>272</v>
      </c>
      <c r="AQ684" s="49">
        <f>'Рейтинговая таблица организаций'!AL673</f>
        <v>0</v>
      </c>
      <c r="AR684" s="49">
        <f>'Рейтинговая таблица организаций'!AM673</f>
        <v>0</v>
      </c>
      <c r="AS684" s="49" t="s">
        <v>273</v>
      </c>
      <c r="AT684" s="49">
        <f>'Рейтинговая таблица организаций'!AR673</f>
        <v>0</v>
      </c>
      <c r="AU684" s="49">
        <f>'Рейтинговая таблица организаций'!AS673</f>
        <v>0</v>
      </c>
      <c r="AV684" s="49" t="s">
        <v>274</v>
      </c>
      <c r="AW684" s="49">
        <f>'Рейтинговая таблица организаций'!AT673</f>
        <v>0</v>
      </c>
      <c r="AX684" s="49">
        <f>'Рейтинговая таблица организаций'!AU673</f>
        <v>0</v>
      </c>
      <c r="AY684" s="49" t="s">
        <v>275</v>
      </c>
      <c r="AZ684" s="49">
        <f>'Рейтинговая таблица организаций'!AV673</f>
        <v>0</v>
      </c>
      <c r="BA684" s="49">
        <f>'Рейтинговая таблица организаций'!AW673</f>
        <v>0</v>
      </c>
    </row>
    <row r="685" spans="1:53" ht="15.75" x14ac:dyDescent="0.25">
      <c r="A685" s="110">
        <f>Лист1!A673</f>
        <v>0</v>
      </c>
      <c r="B685" s="46">
        <f>'для bus.gov.ru'!B674</f>
        <v>0</v>
      </c>
      <c r="C685" s="46">
        <f>'для bus.gov.ru'!C674</f>
        <v>0</v>
      </c>
      <c r="D685" s="46">
        <f>'для bus.gov.ru'!D674</f>
        <v>0</v>
      </c>
      <c r="E685" s="46">
        <f>'для bus.gov.ru'!E674</f>
        <v>0</v>
      </c>
      <c r="F685" s="47" t="s">
        <v>264</v>
      </c>
      <c r="G685" s="48">
        <f>'Рейтинговая таблица организаций'!D674</f>
        <v>0</v>
      </c>
      <c r="H685" s="48">
        <f>'Рейтинговая таблица организаций'!E674</f>
        <v>0</v>
      </c>
      <c r="I685" s="47" t="s">
        <v>265</v>
      </c>
      <c r="J685" s="48">
        <f>'Рейтинговая таблица организаций'!F674</f>
        <v>0</v>
      </c>
      <c r="K685" s="48">
        <f>'Рейтинговая таблица организаций'!G674</f>
        <v>0</v>
      </c>
      <c r="L685" s="49" t="str">
        <f>IF('Рейтинговая таблица организаций'!H674&lt;1,"Отсутствуют или не функционируют дистанционные способы взаимодействия",(IF('Рейтинговая таблица организаций'!H674&lt;4,"В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5" s="49">
        <f>'Рейтинговая таблица организаций'!H674</f>
        <v>0</v>
      </c>
      <c r="N685" s="49">
        <f>IF('Рейтинговая таблица организаций'!H674&lt;1,0,(IF('Рейтинговая таблица организаций'!H674&lt;4,30,100)))</f>
        <v>0</v>
      </c>
      <c r="O685" s="49" t="s">
        <v>266</v>
      </c>
      <c r="P685" s="49">
        <f>'Рейтинговая таблица организаций'!I674</f>
        <v>0</v>
      </c>
      <c r="Q685" s="49">
        <f>'Рейтинговая таблица организаций'!J674</f>
        <v>0</v>
      </c>
      <c r="R685" s="49" t="s">
        <v>267</v>
      </c>
      <c r="S685" s="49">
        <f>'Рейтинговая таблица организаций'!K674</f>
        <v>0</v>
      </c>
      <c r="T685" s="49">
        <f>'Рейтинговая таблица организаций'!L674</f>
        <v>0</v>
      </c>
      <c r="U685" s="49" t="str">
        <f>IF('Рейтинговая таблица организаций'!Q674&lt;1,"Отсутствуют комфортные условия",(IF('Рейтинговая таблица организаций'!Q674&lt;5,"Количество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5" s="49">
        <f>'Рейтинговая таблица организаций'!Q674</f>
        <v>0</v>
      </c>
      <c r="W685" s="49">
        <f>IF('Рейтинговая таблица организаций'!Q674&lt;1,0,(IF('Рейтинговая таблица организаций'!Q674&lt;4,20,100)))</f>
        <v>0</v>
      </c>
      <c r="X685" s="49" t="s">
        <v>268</v>
      </c>
      <c r="Y685" s="49">
        <f>'Рейтинговая таблица организаций'!T674</f>
        <v>0</v>
      </c>
      <c r="Z685" s="49">
        <f>'Рейтинговая таблица организаций'!U674</f>
        <v>0</v>
      </c>
      <c r="AA685" s="49" t="str">
        <f>IF('Рейтинговая таблица организаций'!Z674&lt;1,"Отсутствуют условия доступности для инвалидов",(IF('Рейтинговая таблица организаций'!Z674&lt;5,"Количество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5" s="63">
        <f>'Рейтинговая таблица организаций'!Z674</f>
        <v>0</v>
      </c>
      <c r="AC685" s="49">
        <f>IF('Рейтинговая таблица организаций'!Z674&lt;1,0,(IF('Рейтинговая таблица организаций'!Z674&lt;5,20,100)))</f>
        <v>0</v>
      </c>
      <c r="AD685" s="49" t="str">
        <f>IF('Рейтинговая таблица организаций'!AA674&lt;1,"Отсутствуют условия доступности, позволяющие инвалидам получать услуги наравне с другими",(IF('Рейтинговая таблица организаций'!AA674&lt;5,"Количество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5" s="49">
        <f>'Рейтинговая таблица организаций'!AA674</f>
        <v>0</v>
      </c>
      <c r="AF685" s="49">
        <f>IF('Рейтинговая таблица организаций'!AA674&lt;1,0,(IF('Рейтинговая таблица организаций'!AA674&lt;5,20,100)))</f>
        <v>0</v>
      </c>
      <c r="AG685" s="49" t="s">
        <v>269</v>
      </c>
      <c r="AH685" s="49">
        <f>'Рейтинговая таблица организаций'!AB674</f>
        <v>0</v>
      </c>
      <c r="AI685" s="49">
        <f>'Рейтинговая таблица организаций'!AC674</f>
        <v>0</v>
      </c>
      <c r="AJ685" s="49" t="s">
        <v>270</v>
      </c>
      <c r="AK685" s="49">
        <f>'Рейтинговая таблица организаций'!AH674</f>
        <v>0</v>
      </c>
      <c r="AL685" s="49">
        <f>'Рейтинговая таблица организаций'!AI674</f>
        <v>0</v>
      </c>
      <c r="AM685" s="49" t="s">
        <v>271</v>
      </c>
      <c r="AN685" s="49">
        <f>'Рейтинговая таблица организаций'!AJ674</f>
        <v>0</v>
      </c>
      <c r="AO685" s="49">
        <f>'Рейтинговая таблица организаций'!AK674</f>
        <v>0</v>
      </c>
      <c r="AP685" s="49" t="s">
        <v>272</v>
      </c>
      <c r="AQ685" s="49">
        <f>'Рейтинговая таблица организаций'!AL674</f>
        <v>0</v>
      </c>
      <c r="AR685" s="49">
        <f>'Рейтинговая таблица организаций'!AM674</f>
        <v>0</v>
      </c>
      <c r="AS685" s="49" t="s">
        <v>273</v>
      </c>
      <c r="AT685" s="49">
        <f>'Рейтинговая таблица организаций'!AR674</f>
        <v>0</v>
      </c>
      <c r="AU685" s="49">
        <f>'Рейтинговая таблица организаций'!AS674</f>
        <v>0</v>
      </c>
      <c r="AV685" s="49" t="s">
        <v>274</v>
      </c>
      <c r="AW685" s="49">
        <f>'Рейтинговая таблица организаций'!AT674</f>
        <v>0</v>
      </c>
      <c r="AX685" s="49">
        <f>'Рейтинговая таблица организаций'!AU674</f>
        <v>0</v>
      </c>
      <c r="AY685" s="49" t="s">
        <v>275</v>
      </c>
      <c r="AZ685" s="49">
        <f>'Рейтинговая таблица организаций'!AV674</f>
        <v>0</v>
      </c>
      <c r="BA685" s="49">
        <f>'Рейтинговая таблица организаций'!AW674</f>
        <v>0</v>
      </c>
    </row>
    <row r="686" spans="1:53" ht="15.75" x14ac:dyDescent="0.25">
      <c r="A686" s="110">
        <f>Лист1!A674</f>
        <v>0</v>
      </c>
      <c r="B686" s="46">
        <f>'для bus.gov.ru'!B675</f>
        <v>0</v>
      </c>
      <c r="C686" s="46">
        <f>'для bus.gov.ru'!C675</f>
        <v>0</v>
      </c>
      <c r="D686" s="46">
        <f>'для bus.gov.ru'!D675</f>
        <v>0</v>
      </c>
      <c r="E686" s="46">
        <f>'для bus.gov.ru'!E675</f>
        <v>0</v>
      </c>
      <c r="F686" s="47" t="s">
        <v>264</v>
      </c>
      <c r="G686" s="48">
        <f>'Рейтинговая таблица организаций'!D675</f>
        <v>0</v>
      </c>
      <c r="H686" s="48">
        <f>'Рейтинговая таблица организаций'!E675</f>
        <v>0</v>
      </c>
      <c r="I686" s="47" t="s">
        <v>265</v>
      </c>
      <c r="J686" s="48">
        <f>'Рейтинговая таблица организаций'!F675</f>
        <v>0</v>
      </c>
      <c r="K686" s="48">
        <f>'Рейтинговая таблица организаций'!G675</f>
        <v>0</v>
      </c>
      <c r="L686" s="49" t="str">
        <f>IF('Рейтинговая таблица организаций'!H675&lt;1,"Отсутствуют или не функционируют дистанционные способы взаимодействия",(IF('Рейтинговая таблица организаций'!H675&lt;4,"В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6" s="49">
        <f>'Рейтинговая таблица организаций'!H675</f>
        <v>0</v>
      </c>
      <c r="N686" s="49">
        <f>IF('Рейтинговая таблица организаций'!H675&lt;1,0,(IF('Рейтинговая таблица организаций'!H675&lt;4,30,100)))</f>
        <v>0</v>
      </c>
      <c r="O686" s="49" t="s">
        <v>266</v>
      </c>
      <c r="P686" s="49">
        <f>'Рейтинговая таблица организаций'!I675</f>
        <v>0</v>
      </c>
      <c r="Q686" s="49">
        <f>'Рейтинговая таблица организаций'!J675</f>
        <v>0</v>
      </c>
      <c r="R686" s="49" t="s">
        <v>267</v>
      </c>
      <c r="S686" s="49">
        <f>'Рейтинговая таблица организаций'!K675</f>
        <v>0</v>
      </c>
      <c r="T686" s="49">
        <f>'Рейтинговая таблица организаций'!L675</f>
        <v>0</v>
      </c>
      <c r="U686" s="49" t="str">
        <f>IF('Рейтинговая таблица организаций'!Q675&lt;1,"Отсутствуют комфортные условия",(IF('Рейтинговая таблица организаций'!Q675&lt;5,"Количество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6" s="49">
        <f>'Рейтинговая таблица организаций'!Q675</f>
        <v>0</v>
      </c>
      <c r="W686" s="49">
        <f>IF('Рейтинговая таблица организаций'!Q675&lt;1,0,(IF('Рейтинговая таблица организаций'!Q675&lt;4,20,100)))</f>
        <v>0</v>
      </c>
      <c r="X686" s="49" t="s">
        <v>268</v>
      </c>
      <c r="Y686" s="49">
        <f>'Рейтинговая таблица организаций'!T675</f>
        <v>0</v>
      </c>
      <c r="Z686" s="49">
        <f>'Рейтинговая таблица организаций'!U675</f>
        <v>0</v>
      </c>
      <c r="AA686" s="49" t="str">
        <f>IF('Рейтинговая таблица организаций'!Z675&lt;1,"Отсутствуют условия доступности для инвалидов",(IF('Рейтинговая таблица организаций'!Z675&lt;5,"Количество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6" s="63">
        <f>'Рейтинговая таблица организаций'!Z675</f>
        <v>0</v>
      </c>
      <c r="AC686" s="49">
        <f>IF('Рейтинговая таблица организаций'!Z675&lt;1,0,(IF('Рейтинговая таблица организаций'!Z675&lt;5,20,100)))</f>
        <v>0</v>
      </c>
      <c r="AD686" s="49" t="str">
        <f>IF('Рейтинговая таблица организаций'!AA675&lt;1,"Отсутствуют условия доступности, позволяющие инвалидам получать услуги наравне с другими",(IF('Рейтинговая таблица организаций'!AA675&lt;5,"Количество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6" s="49">
        <f>'Рейтинговая таблица организаций'!AA675</f>
        <v>0</v>
      </c>
      <c r="AF686" s="49">
        <f>IF('Рейтинговая таблица организаций'!AA675&lt;1,0,(IF('Рейтинговая таблица организаций'!AA675&lt;5,20,100)))</f>
        <v>0</v>
      </c>
      <c r="AG686" s="49" t="s">
        <v>269</v>
      </c>
      <c r="AH686" s="49">
        <f>'Рейтинговая таблица организаций'!AB675</f>
        <v>0</v>
      </c>
      <c r="AI686" s="49">
        <f>'Рейтинговая таблица организаций'!AC675</f>
        <v>0</v>
      </c>
      <c r="AJ686" s="49" t="s">
        <v>270</v>
      </c>
      <c r="AK686" s="49">
        <f>'Рейтинговая таблица организаций'!AH675</f>
        <v>0</v>
      </c>
      <c r="AL686" s="49">
        <f>'Рейтинговая таблица организаций'!AI675</f>
        <v>0</v>
      </c>
      <c r="AM686" s="49" t="s">
        <v>271</v>
      </c>
      <c r="AN686" s="49">
        <f>'Рейтинговая таблица организаций'!AJ675</f>
        <v>0</v>
      </c>
      <c r="AO686" s="49">
        <f>'Рейтинговая таблица организаций'!AK675</f>
        <v>0</v>
      </c>
      <c r="AP686" s="49" t="s">
        <v>272</v>
      </c>
      <c r="AQ686" s="49">
        <f>'Рейтинговая таблица организаций'!AL675</f>
        <v>0</v>
      </c>
      <c r="AR686" s="49">
        <f>'Рейтинговая таблица организаций'!AM675</f>
        <v>0</v>
      </c>
      <c r="AS686" s="49" t="s">
        <v>273</v>
      </c>
      <c r="AT686" s="49">
        <f>'Рейтинговая таблица организаций'!AR675</f>
        <v>0</v>
      </c>
      <c r="AU686" s="49">
        <f>'Рейтинговая таблица организаций'!AS675</f>
        <v>0</v>
      </c>
      <c r="AV686" s="49" t="s">
        <v>274</v>
      </c>
      <c r="AW686" s="49">
        <f>'Рейтинговая таблица организаций'!AT675</f>
        <v>0</v>
      </c>
      <c r="AX686" s="49">
        <f>'Рейтинговая таблица организаций'!AU675</f>
        <v>0</v>
      </c>
      <c r="AY686" s="49" t="s">
        <v>275</v>
      </c>
      <c r="AZ686" s="49">
        <f>'Рейтинговая таблица организаций'!AV675</f>
        <v>0</v>
      </c>
      <c r="BA686" s="49">
        <f>'Рейтинговая таблица организаций'!AW675</f>
        <v>0</v>
      </c>
    </row>
    <row r="687" spans="1:53" ht="15.75" x14ac:dyDescent="0.25">
      <c r="A687" s="110">
        <f>Лист1!A675</f>
        <v>0</v>
      </c>
      <c r="B687" s="46">
        <f>'для bus.gov.ru'!B676</f>
        <v>0</v>
      </c>
      <c r="C687" s="46">
        <f>'для bus.gov.ru'!C676</f>
        <v>0</v>
      </c>
      <c r="D687" s="46">
        <f>'для bus.gov.ru'!D676</f>
        <v>0</v>
      </c>
      <c r="E687" s="46">
        <f>'для bus.gov.ru'!E676</f>
        <v>0</v>
      </c>
      <c r="F687" s="47" t="s">
        <v>264</v>
      </c>
      <c r="G687" s="48">
        <f>'Рейтинговая таблица организаций'!D676</f>
        <v>0</v>
      </c>
      <c r="H687" s="48">
        <f>'Рейтинговая таблица организаций'!E676</f>
        <v>0</v>
      </c>
      <c r="I687" s="47" t="s">
        <v>265</v>
      </c>
      <c r="J687" s="48">
        <f>'Рейтинговая таблица организаций'!F676</f>
        <v>0</v>
      </c>
      <c r="K687" s="48">
        <f>'Рейтинговая таблица организаций'!G676</f>
        <v>0</v>
      </c>
      <c r="L687" s="49" t="str">
        <f>IF('Рейтинговая таблица организаций'!H676&lt;1,"Отсутствуют или не функционируют дистанционные способы взаимодействия",(IF('Рейтинговая таблица организаций'!H676&lt;4,"В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7" s="49">
        <f>'Рейтинговая таблица организаций'!H676</f>
        <v>0</v>
      </c>
      <c r="N687" s="49">
        <f>IF('Рейтинговая таблица организаций'!H676&lt;1,0,(IF('Рейтинговая таблица организаций'!H676&lt;4,30,100)))</f>
        <v>0</v>
      </c>
      <c r="O687" s="49" t="s">
        <v>266</v>
      </c>
      <c r="P687" s="49">
        <f>'Рейтинговая таблица организаций'!I676</f>
        <v>0</v>
      </c>
      <c r="Q687" s="49">
        <f>'Рейтинговая таблица организаций'!J676</f>
        <v>0</v>
      </c>
      <c r="R687" s="49" t="s">
        <v>267</v>
      </c>
      <c r="S687" s="49">
        <f>'Рейтинговая таблица организаций'!K676</f>
        <v>0</v>
      </c>
      <c r="T687" s="49">
        <f>'Рейтинговая таблица организаций'!L676</f>
        <v>0</v>
      </c>
      <c r="U687" s="49" t="str">
        <f>IF('Рейтинговая таблица организаций'!Q676&lt;1,"Отсутствуют комфортные условия",(IF('Рейтинговая таблица организаций'!Q676&lt;5,"Количество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7" s="49">
        <f>'Рейтинговая таблица организаций'!Q676</f>
        <v>0</v>
      </c>
      <c r="W687" s="49">
        <f>IF('Рейтинговая таблица организаций'!Q676&lt;1,0,(IF('Рейтинговая таблица организаций'!Q676&lt;4,20,100)))</f>
        <v>0</v>
      </c>
      <c r="X687" s="49" t="s">
        <v>268</v>
      </c>
      <c r="Y687" s="49">
        <f>'Рейтинговая таблица организаций'!T676</f>
        <v>0</v>
      </c>
      <c r="Z687" s="49">
        <f>'Рейтинговая таблица организаций'!U676</f>
        <v>0</v>
      </c>
      <c r="AA687" s="49" t="str">
        <f>IF('Рейтинговая таблица организаций'!Z676&lt;1,"Отсутствуют условия доступности для инвалидов",(IF('Рейтинговая таблица организаций'!Z676&lt;5,"Количество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7" s="63">
        <f>'Рейтинговая таблица организаций'!Z676</f>
        <v>0</v>
      </c>
      <c r="AC687" s="49">
        <f>IF('Рейтинговая таблица организаций'!Z676&lt;1,0,(IF('Рейтинговая таблица организаций'!Z676&lt;5,20,100)))</f>
        <v>0</v>
      </c>
      <c r="AD687" s="49" t="str">
        <f>IF('Рейтинговая таблица организаций'!AA676&lt;1,"Отсутствуют условия доступности, позволяющие инвалидам получать услуги наравне с другими",(IF('Рейтинговая таблица организаций'!AA676&lt;5,"Количество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7" s="49">
        <f>'Рейтинговая таблица организаций'!AA676</f>
        <v>0</v>
      </c>
      <c r="AF687" s="49">
        <f>IF('Рейтинговая таблица организаций'!AA676&lt;1,0,(IF('Рейтинговая таблица организаций'!AA676&lt;5,20,100)))</f>
        <v>0</v>
      </c>
      <c r="AG687" s="49" t="s">
        <v>269</v>
      </c>
      <c r="AH687" s="49">
        <f>'Рейтинговая таблица организаций'!AB676</f>
        <v>0</v>
      </c>
      <c r="AI687" s="49">
        <f>'Рейтинговая таблица организаций'!AC676</f>
        <v>0</v>
      </c>
      <c r="AJ687" s="49" t="s">
        <v>270</v>
      </c>
      <c r="AK687" s="49">
        <f>'Рейтинговая таблица организаций'!AH676</f>
        <v>0</v>
      </c>
      <c r="AL687" s="49">
        <f>'Рейтинговая таблица организаций'!AI676</f>
        <v>0</v>
      </c>
      <c r="AM687" s="49" t="s">
        <v>271</v>
      </c>
      <c r="AN687" s="49">
        <f>'Рейтинговая таблица организаций'!AJ676</f>
        <v>0</v>
      </c>
      <c r="AO687" s="49">
        <f>'Рейтинговая таблица организаций'!AK676</f>
        <v>0</v>
      </c>
      <c r="AP687" s="49" t="s">
        <v>272</v>
      </c>
      <c r="AQ687" s="49">
        <f>'Рейтинговая таблица организаций'!AL676</f>
        <v>0</v>
      </c>
      <c r="AR687" s="49">
        <f>'Рейтинговая таблица организаций'!AM676</f>
        <v>0</v>
      </c>
      <c r="AS687" s="49" t="s">
        <v>273</v>
      </c>
      <c r="AT687" s="49">
        <f>'Рейтинговая таблица организаций'!AR676</f>
        <v>0</v>
      </c>
      <c r="AU687" s="49">
        <f>'Рейтинговая таблица организаций'!AS676</f>
        <v>0</v>
      </c>
      <c r="AV687" s="49" t="s">
        <v>274</v>
      </c>
      <c r="AW687" s="49">
        <f>'Рейтинговая таблица организаций'!AT676</f>
        <v>0</v>
      </c>
      <c r="AX687" s="49">
        <f>'Рейтинговая таблица организаций'!AU676</f>
        <v>0</v>
      </c>
      <c r="AY687" s="49" t="s">
        <v>275</v>
      </c>
      <c r="AZ687" s="49">
        <f>'Рейтинговая таблица организаций'!AV676</f>
        <v>0</v>
      </c>
      <c r="BA687" s="49">
        <f>'Рейтинговая таблица организаций'!AW676</f>
        <v>0</v>
      </c>
    </row>
    <row r="688" spans="1:53" ht="15.75" x14ac:dyDescent="0.25">
      <c r="A688" s="110">
        <f>Лист1!A676</f>
        <v>0</v>
      </c>
      <c r="B688" s="46">
        <f>'для bus.gov.ru'!B677</f>
        <v>0</v>
      </c>
      <c r="C688" s="46">
        <f>'для bus.gov.ru'!C677</f>
        <v>0</v>
      </c>
      <c r="D688" s="46">
        <f>'для bus.gov.ru'!D677</f>
        <v>0</v>
      </c>
      <c r="E688" s="46">
        <f>'для bus.gov.ru'!E677</f>
        <v>0</v>
      </c>
      <c r="F688" s="47" t="s">
        <v>264</v>
      </c>
      <c r="G688" s="48">
        <f>'Рейтинговая таблица организаций'!D677</f>
        <v>0</v>
      </c>
      <c r="H688" s="48">
        <f>'Рейтинговая таблица организаций'!E677</f>
        <v>0</v>
      </c>
      <c r="I688" s="47" t="s">
        <v>265</v>
      </c>
      <c r="J688" s="48">
        <f>'Рейтинговая таблица организаций'!F677</f>
        <v>0</v>
      </c>
      <c r="K688" s="48">
        <f>'Рейтинговая таблица организаций'!G677</f>
        <v>0</v>
      </c>
      <c r="L688" s="49" t="str">
        <f>IF('Рейтинговая таблица организаций'!H677&lt;1,"Отсутствуют или не функционируют дистанционные способы взаимодействия",(IF('Рейтинговая таблица организаций'!H677&lt;4,"В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8" s="49">
        <f>'Рейтинговая таблица организаций'!H677</f>
        <v>0</v>
      </c>
      <c r="N688" s="49">
        <f>IF('Рейтинговая таблица организаций'!H677&lt;1,0,(IF('Рейтинговая таблица организаций'!H677&lt;4,30,100)))</f>
        <v>0</v>
      </c>
      <c r="O688" s="49" t="s">
        <v>266</v>
      </c>
      <c r="P688" s="49">
        <f>'Рейтинговая таблица организаций'!I677</f>
        <v>0</v>
      </c>
      <c r="Q688" s="49">
        <f>'Рейтинговая таблица организаций'!J677</f>
        <v>0</v>
      </c>
      <c r="R688" s="49" t="s">
        <v>267</v>
      </c>
      <c r="S688" s="49">
        <f>'Рейтинговая таблица организаций'!K677</f>
        <v>0</v>
      </c>
      <c r="T688" s="49">
        <f>'Рейтинговая таблица организаций'!L677</f>
        <v>0</v>
      </c>
      <c r="U688" s="49" t="str">
        <f>IF('Рейтинговая таблица организаций'!Q677&lt;1,"Отсутствуют комфортные условия",(IF('Рейтинговая таблица организаций'!Q677&lt;5,"Количество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8" s="49">
        <f>'Рейтинговая таблица организаций'!Q677</f>
        <v>0</v>
      </c>
      <c r="W688" s="49">
        <f>IF('Рейтинговая таблица организаций'!Q677&lt;1,0,(IF('Рейтинговая таблица организаций'!Q677&lt;4,20,100)))</f>
        <v>0</v>
      </c>
      <c r="X688" s="49" t="s">
        <v>268</v>
      </c>
      <c r="Y688" s="49">
        <f>'Рейтинговая таблица организаций'!T677</f>
        <v>0</v>
      </c>
      <c r="Z688" s="49">
        <f>'Рейтинговая таблица организаций'!U677</f>
        <v>0</v>
      </c>
      <c r="AA688" s="49" t="str">
        <f>IF('Рейтинговая таблица организаций'!Z677&lt;1,"Отсутствуют условия доступности для инвалидов",(IF('Рейтинговая таблица организаций'!Z677&lt;5,"Количество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8" s="63">
        <f>'Рейтинговая таблица организаций'!Z677</f>
        <v>0</v>
      </c>
      <c r="AC688" s="49">
        <f>IF('Рейтинговая таблица организаций'!Z677&lt;1,0,(IF('Рейтинговая таблица организаций'!Z677&lt;5,20,100)))</f>
        <v>0</v>
      </c>
      <c r="AD688" s="49" t="str">
        <f>IF('Рейтинговая таблица организаций'!AA677&lt;1,"Отсутствуют условия доступности, позволяющие инвалидам получать услуги наравне с другими",(IF('Рейтинговая таблица организаций'!AA677&lt;5,"Количество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8" s="49">
        <f>'Рейтинговая таблица организаций'!AA677</f>
        <v>0</v>
      </c>
      <c r="AF688" s="49">
        <f>IF('Рейтинговая таблица организаций'!AA677&lt;1,0,(IF('Рейтинговая таблица организаций'!AA677&lt;5,20,100)))</f>
        <v>0</v>
      </c>
      <c r="AG688" s="49" t="s">
        <v>269</v>
      </c>
      <c r="AH688" s="49">
        <f>'Рейтинговая таблица организаций'!AB677</f>
        <v>0</v>
      </c>
      <c r="AI688" s="49">
        <f>'Рейтинговая таблица организаций'!AC677</f>
        <v>0</v>
      </c>
      <c r="AJ688" s="49" t="s">
        <v>270</v>
      </c>
      <c r="AK688" s="49">
        <f>'Рейтинговая таблица организаций'!AH677</f>
        <v>0</v>
      </c>
      <c r="AL688" s="49">
        <f>'Рейтинговая таблица организаций'!AI677</f>
        <v>0</v>
      </c>
      <c r="AM688" s="49" t="s">
        <v>271</v>
      </c>
      <c r="AN688" s="49">
        <f>'Рейтинговая таблица организаций'!AJ677</f>
        <v>0</v>
      </c>
      <c r="AO688" s="49">
        <f>'Рейтинговая таблица организаций'!AK677</f>
        <v>0</v>
      </c>
      <c r="AP688" s="49" t="s">
        <v>272</v>
      </c>
      <c r="AQ688" s="49">
        <f>'Рейтинговая таблица организаций'!AL677</f>
        <v>0</v>
      </c>
      <c r="AR688" s="49">
        <f>'Рейтинговая таблица организаций'!AM677</f>
        <v>0</v>
      </c>
      <c r="AS688" s="49" t="s">
        <v>273</v>
      </c>
      <c r="AT688" s="49">
        <f>'Рейтинговая таблица организаций'!AR677</f>
        <v>0</v>
      </c>
      <c r="AU688" s="49">
        <f>'Рейтинговая таблица организаций'!AS677</f>
        <v>0</v>
      </c>
      <c r="AV688" s="49" t="s">
        <v>274</v>
      </c>
      <c r="AW688" s="49">
        <f>'Рейтинговая таблица организаций'!AT677</f>
        <v>0</v>
      </c>
      <c r="AX688" s="49">
        <f>'Рейтинговая таблица организаций'!AU677</f>
        <v>0</v>
      </c>
      <c r="AY688" s="49" t="s">
        <v>275</v>
      </c>
      <c r="AZ688" s="49">
        <f>'Рейтинговая таблица организаций'!AV677</f>
        <v>0</v>
      </c>
      <c r="BA688" s="49">
        <f>'Рейтинговая таблица организаций'!AW677</f>
        <v>0</v>
      </c>
    </row>
    <row r="689" spans="1:53" ht="15.75" x14ac:dyDescent="0.25">
      <c r="A689" s="110">
        <f>Лист1!A677</f>
        <v>0</v>
      </c>
      <c r="B689" s="46">
        <f>'для bus.gov.ru'!B678</f>
        <v>0</v>
      </c>
      <c r="C689" s="46">
        <f>'для bus.gov.ru'!C678</f>
        <v>0</v>
      </c>
      <c r="D689" s="46">
        <f>'для bus.gov.ru'!D678</f>
        <v>0</v>
      </c>
      <c r="E689" s="46">
        <f>'для bus.gov.ru'!E678</f>
        <v>0</v>
      </c>
      <c r="F689" s="47" t="s">
        <v>264</v>
      </c>
      <c r="G689" s="48">
        <f>'Рейтинговая таблица организаций'!D678</f>
        <v>0</v>
      </c>
      <c r="H689" s="48">
        <f>'Рейтинговая таблица организаций'!E678</f>
        <v>0</v>
      </c>
      <c r="I689" s="47" t="s">
        <v>265</v>
      </c>
      <c r="J689" s="48">
        <f>'Рейтинговая таблица организаций'!F678</f>
        <v>0</v>
      </c>
      <c r="K689" s="48">
        <f>'Рейтинговая таблица организаций'!G678</f>
        <v>0</v>
      </c>
      <c r="L689" s="49" t="str">
        <f>IF('Рейтинговая таблица организаций'!H678&lt;1,"Отсутствуют или не функционируют дистанционные способы взаимодействия",(IF('Рейтинговая таблица организаций'!H678&lt;4,"В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89" s="49">
        <f>'Рейтинговая таблица организаций'!H678</f>
        <v>0</v>
      </c>
      <c r="N689" s="49">
        <f>IF('Рейтинговая таблица организаций'!H678&lt;1,0,(IF('Рейтинговая таблица организаций'!H678&lt;4,30,100)))</f>
        <v>0</v>
      </c>
      <c r="O689" s="49" t="s">
        <v>266</v>
      </c>
      <c r="P689" s="49">
        <f>'Рейтинговая таблица организаций'!I678</f>
        <v>0</v>
      </c>
      <c r="Q689" s="49">
        <f>'Рейтинговая таблица организаций'!J678</f>
        <v>0</v>
      </c>
      <c r="R689" s="49" t="s">
        <v>267</v>
      </c>
      <c r="S689" s="49">
        <f>'Рейтинговая таблица организаций'!K678</f>
        <v>0</v>
      </c>
      <c r="T689" s="49">
        <f>'Рейтинговая таблица организаций'!L678</f>
        <v>0</v>
      </c>
      <c r="U689" s="49" t="str">
        <f>IF('Рейтинговая таблица организаций'!Q678&lt;1,"Отсутствуют комфортные условия",(IF('Рейтинговая таблица организаций'!Q678&lt;5,"Количество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89" s="49">
        <f>'Рейтинговая таблица организаций'!Q678</f>
        <v>0</v>
      </c>
      <c r="W689" s="49">
        <f>IF('Рейтинговая таблица организаций'!Q678&lt;1,0,(IF('Рейтинговая таблица организаций'!Q678&lt;4,20,100)))</f>
        <v>0</v>
      </c>
      <c r="X689" s="49" t="s">
        <v>268</v>
      </c>
      <c r="Y689" s="49">
        <f>'Рейтинговая таблица организаций'!T678</f>
        <v>0</v>
      </c>
      <c r="Z689" s="49">
        <f>'Рейтинговая таблица организаций'!U678</f>
        <v>0</v>
      </c>
      <c r="AA689" s="49" t="str">
        <f>IF('Рейтинговая таблица организаций'!Z678&lt;1,"Отсутствуют условия доступности для инвалидов",(IF('Рейтинговая таблица организаций'!Z678&lt;5,"Количество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89" s="63">
        <f>'Рейтинговая таблица организаций'!Z678</f>
        <v>0</v>
      </c>
      <c r="AC689" s="49">
        <f>IF('Рейтинговая таблица организаций'!Z678&lt;1,0,(IF('Рейтинговая таблица организаций'!Z678&lt;5,20,100)))</f>
        <v>0</v>
      </c>
      <c r="AD689" s="49" t="str">
        <f>IF('Рейтинговая таблица организаций'!AA678&lt;1,"Отсутствуют условия доступности, позволяющие инвалидам получать услуги наравне с другими",(IF('Рейтинговая таблица организаций'!AA678&lt;5,"Количество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89" s="49">
        <f>'Рейтинговая таблица организаций'!AA678</f>
        <v>0</v>
      </c>
      <c r="AF689" s="49">
        <f>IF('Рейтинговая таблица организаций'!AA678&lt;1,0,(IF('Рейтинговая таблица организаций'!AA678&lt;5,20,100)))</f>
        <v>0</v>
      </c>
      <c r="AG689" s="49" t="s">
        <v>269</v>
      </c>
      <c r="AH689" s="49">
        <f>'Рейтинговая таблица организаций'!AB678</f>
        <v>0</v>
      </c>
      <c r="AI689" s="49">
        <f>'Рейтинговая таблица организаций'!AC678</f>
        <v>0</v>
      </c>
      <c r="AJ689" s="49" t="s">
        <v>270</v>
      </c>
      <c r="AK689" s="49">
        <f>'Рейтинговая таблица организаций'!AH678</f>
        <v>0</v>
      </c>
      <c r="AL689" s="49">
        <f>'Рейтинговая таблица организаций'!AI678</f>
        <v>0</v>
      </c>
      <c r="AM689" s="49" t="s">
        <v>271</v>
      </c>
      <c r="AN689" s="49">
        <f>'Рейтинговая таблица организаций'!AJ678</f>
        <v>0</v>
      </c>
      <c r="AO689" s="49">
        <f>'Рейтинговая таблица организаций'!AK678</f>
        <v>0</v>
      </c>
      <c r="AP689" s="49" t="s">
        <v>272</v>
      </c>
      <c r="AQ689" s="49">
        <f>'Рейтинговая таблица организаций'!AL678</f>
        <v>0</v>
      </c>
      <c r="AR689" s="49">
        <f>'Рейтинговая таблица организаций'!AM678</f>
        <v>0</v>
      </c>
      <c r="AS689" s="49" t="s">
        <v>273</v>
      </c>
      <c r="AT689" s="49">
        <f>'Рейтинговая таблица организаций'!AR678</f>
        <v>0</v>
      </c>
      <c r="AU689" s="49">
        <f>'Рейтинговая таблица организаций'!AS678</f>
        <v>0</v>
      </c>
      <c r="AV689" s="49" t="s">
        <v>274</v>
      </c>
      <c r="AW689" s="49">
        <f>'Рейтинговая таблица организаций'!AT678</f>
        <v>0</v>
      </c>
      <c r="AX689" s="49">
        <f>'Рейтинговая таблица организаций'!AU678</f>
        <v>0</v>
      </c>
      <c r="AY689" s="49" t="s">
        <v>275</v>
      </c>
      <c r="AZ689" s="49">
        <f>'Рейтинговая таблица организаций'!AV678</f>
        <v>0</v>
      </c>
      <c r="BA689" s="49">
        <f>'Рейтинговая таблица организаций'!AW678</f>
        <v>0</v>
      </c>
    </row>
    <row r="690" spans="1:53" ht="15.75" x14ac:dyDescent="0.25">
      <c r="A690" s="110">
        <f>Лист1!A678</f>
        <v>0</v>
      </c>
      <c r="B690" s="46">
        <f>'для bus.gov.ru'!B679</f>
        <v>0</v>
      </c>
      <c r="C690" s="46">
        <f>'для bus.gov.ru'!C679</f>
        <v>0</v>
      </c>
      <c r="D690" s="46">
        <f>'для bus.gov.ru'!D679</f>
        <v>0</v>
      </c>
      <c r="E690" s="46">
        <f>'для bus.gov.ru'!E679</f>
        <v>0</v>
      </c>
      <c r="F690" s="47" t="s">
        <v>264</v>
      </c>
      <c r="G690" s="48">
        <f>'Рейтинговая таблица организаций'!D679</f>
        <v>0</v>
      </c>
      <c r="H690" s="48">
        <f>'Рейтинговая таблица организаций'!E679</f>
        <v>0</v>
      </c>
      <c r="I690" s="47" t="s">
        <v>265</v>
      </c>
      <c r="J690" s="48">
        <f>'Рейтинговая таблица организаций'!F679</f>
        <v>0</v>
      </c>
      <c r="K690" s="48">
        <f>'Рейтинговая таблица организаций'!G679</f>
        <v>0</v>
      </c>
      <c r="L690" s="49" t="str">
        <f>IF('Рейтинговая таблица организаций'!H679&lt;1,"Отсутствуют или не функционируют дистанционные способы взаимодействия",(IF('Рейтинговая таблица организаций'!H679&lt;4,"В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0" s="49">
        <f>'Рейтинговая таблица организаций'!H679</f>
        <v>0</v>
      </c>
      <c r="N690" s="49">
        <f>IF('Рейтинговая таблица организаций'!H679&lt;1,0,(IF('Рейтинговая таблица организаций'!H679&lt;4,30,100)))</f>
        <v>0</v>
      </c>
      <c r="O690" s="49" t="s">
        <v>266</v>
      </c>
      <c r="P690" s="49">
        <f>'Рейтинговая таблица организаций'!I679</f>
        <v>0</v>
      </c>
      <c r="Q690" s="49">
        <f>'Рейтинговая таблица организаций'!J679</f>
        <v>0</v>
      </c>
      <c r="R690" s="49" t="s">
        <v>267</v>
      </c>
      <c r="S690" s="49">
        <f>'Рейтинговая таблица организаций'!K679</f>
        <v>0</v>
      </c>
      <c r="T690" s="49">
        <f>'Рейтинговая таблица организаций'!L679</f>
        <v>0</v>
      </c>
      <c r="U690" s="49" t="str">
        <f>IF('Рейтинговая таблица организаций'!Q679&lt;1,"Отсутствуют комфортные условия",(IF('Рейтинговая таблица организаций'!Q679&lt;5,"Количество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0" s="49">
        <f>'Рейтинговая таблица организаций'!Q679</f>
        <v>0</v>
      </c>
      <c r="W690" s="49">
        <f>IF('Рейтинговая таблица организаций'!Q679&lt;1,0,(IF('Рейтинговая таблица организаций'!Q679&lt;4,20,100)))</f>
        <v>0</v>
      </c>
      <c r="X690" s="49" t="s">
        <v>268</v>
      </c>
      <c r="Y690" s="49">
        <f>'Рейтинговая таблица организаций'!T679</f>
        <v>0</v>
      </c>
      <c r="Z690" s="49">
        <f>'Рейтинговая таблица организаций'!U679</f>
        <v>0</v>
      </c>
      <c r="AA690" s="49" t="str">
        <f>IF('Рейтинговая таблица организаций'!Z679&lt;1,"Отсутствуют условия доступности для инвалидов",(IF('Рейтинговая таблица организаций'!Z679&lt;5,"Количество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0" s="63">
        <f>'Рейтинговая таблица организаций'!Z679</f>
        <v>0</v>
      </c>
      <c r="AC690" s="49">
        <f>IF('Рейтинговая таблица организаций'!Z679&lt;1,0,(IF('Рейтинговая таблица организаций'!Z679&lt;5,20,100)))</f>
        <v>0</v>
      </c>
      <c r="AD690" s="49" t="str">
        <f>IF('Рейтинговая таблица организаций'!AA679&lt;1,"Отсутствуют условия доступности, позволяющие инвалидам получать услуги наравне с другими",(IF('Рейтинговая таблица организаций'!AA679&lt;5,"Количество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0" s="49">
        <f>'Рейтинговая таблица организаций'!AA679</f>
        <v>0</v>
      </c>
      <c r="AF690" s="49">
        <f>IF('Рейтинговая таблица организаций'!AA679&lt;1,0,(IF('Рейтинговая таблица организаций'!AA679&lt;5,20,100)))</f>
        <v>0</v>
      </c>
      <c r="AG690" s="49" t="s">
        <v>269</v>
      </c>
      <c r="AH690" s="49">
        <f>'Рейтинговая таблица организаций'!AB679</f>
        <v>0</v>
      </c>
      <c r="AI690" s="49">
        <f>'Рейтинговая таблица организаций'!AC679</f>
        <v>0</v>
      </c>
      <c r="AJ690" s="49" t="s">
        <v>270</v>
      </c>
      <c r="AK690" s="49">
        <f>'Рейтинговая таблица организаций'!AH679</f>
        <v>0</v>
      </c>
      <c r="AL690" s="49">
        <f>'Рейтинговая таблица организаций'!AI679</f>
        <v>0</v>
      </c>
      <c r="AM690" s="49" t="s">
        <v>271</v>
      </c>
      <c r="AN690" s="49">
        <f>'Рейтинговая таблица организаций'!AJ679</f>
        <v>0</v>
      </c>
      <c r="AO690" s="49">
        <f>'Рейтинговая таблица организаций'!AK679</f>
        <v>0</v>
      </c>
      <c r="AP690" s="49" t="s">
        <v>272</v>
      </c>
      <c r="AQ690" s="49">
        <f>'Рейтинговая таблица организаций'!AL679</f>
        <v>0</v>
      </c>
      <c r="AR690" s="49">
        <f>'Рейтинговая таблица организаций'!AM679</f>
        <v>0</v>
      </c>
      <c r="AS690" s="49" t="s">
        <v>273</v>
      </c>
      <c r="AT690" s="49">
        <f>'Рейтинговая таблица организаций'!AR679</f>
        <v>0</v>
      </c>
      <c r="AU690" s="49">
        <f>'Рейтинговая таблица организаций'!AS679</f>
        <v>0</v>
      </c>
      <c r="AV690" s="49" t="s">
        <v>274</v>
      </c>
      <c r="AW690" s="49">
        <f>'Рейтинговая таблица организаций'!AT679</f>
        <v>0</v>
      </c>
      <c r="AX690" s="49">
        <f>'Рейтинговая таблица организаций'!AU679</f>
        <v>0</v>
      </c>
      <c r="AY690" s="49" t="s">
        <v>275</v>
      </c>
      <c r="AZ690" s="49">
        <f>'Рейтинговая таблица организаций'!AV679</f>
        <v>0</v>
      </c>
      <c r="BA690" s="49">
        <f>'Рейтинговая таблица организаций'!AW679</f>
        <v>0</v>
      </c>
    </row>
    <row r="691" spans="1:53" ht="15.75" x14ac:dyDescent="0.25">
      <c r="A691" s="110">
        <f>Лист1!A679</f>
        <v>0</v>
      </c>
      <c r="B691" s="46">
        <f>'для bus.gov.ru'!B680</f>
        <v>0</v>
      </c>
      <c r="C691" s="46">
        <f>'для bus.gov.ru'!C680</f>
        <v>0</v>
      </c>
      <c r="D691" s="46">
        <f>'для bus.gov.ru'!D680</f>
        <v>0</v>
      </c>
      <c r="E691" s="46">
        <f>'для bus.gov.ru'!E680</f>
        <v>0</v>
      </c>
      <c r="F691" s="47" t="s">
        <v>264</v>
      </c>
      <c r="G691" s="48">
        <f>'Рейтинговая таблица организаций'!D680</f>
        <v>0</v>
      </c>
      <c r="H691" s="48">
        <f>'Рейтинговая таблица организаций'!E680</f>
        <v>0</v>
      </c>
      <c r="I691" s="47" t="s">
        <v>265</v>
      </c>
      <c r="J691" s="48">
        <f>'Рейтинговая таблица организаций'!F680</f>
        <v>0</v>
      </c>
      <c r="K691" s="48">
        <f>'Рейтинговая таблица организаций'!G680</f>
        <v>0</v>
      </c>
      <c r="L691" s="49" t="str">
        <f>IF('Рейтинговая таблица организаций'!H680&lt;1,"Отсутствуют или не функционируют дистанционные способы взаимодействия",(IF('Рейтинговая таблица организаций'!H680&lt;4,"В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1" s="49">
        <f>'Рейтинговая таблица организаций'!H680</f>
        <v>0</v>
      </c>
      <c r="N691" s="49">
        <f>IF('Рейтинговая таблица организаций'!H680&lt;1,0,(IF('Рейтинговая таблица организаций'!H680&lt;4,30,100)))</f>
        <v>0</v>
      </c>
      <c r="O691" s="49" t="s">
        <v>266</v>
      </c>
      <c r="P691" s="49">
        <f>'Рейтинговая таблица организаций'!I680</f>
        <v>0</v>
      </c>
      <c r="Q691" s="49">
        <f>'Рейтинговая таблица организаций'!J680</f>
        <v>0</v>
      </c>
      <c r="R691" s="49" t="s">
        <v>267</v>
      </c>
      <c r="S691" s="49">
        <f>'Рейтинговая таблица организаций'!K680</f>
        <v>0</v>
      </c>
      <c r="T691" s="49">
        <f>'Рейтинговая таблица организаций'!L680</f>
        <v>0</v>
      </c>
      <c r="U691" s="49" t="str">
        <f>IF('Рейтинговая таблица организаций'!Q680&lt;1,"Отсутствуют комфортные условия",(IF('Рейтинговая таблица организаций'!Q680&lt;5,"Количество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1" s="49">
        <f>'Рейтинговая таблица организаций'!Q680</f>
        <v>0</v>
      </c>
      <c r="W691" s="49">
        <f>IF('Рейтинговая таблица организаций'!Q680&lt;1,0,(IF('Рейтинговая таблица организаций'!Q680&lt;4,20,100)))</f>
        <v>0</v>
      </c>
      <c r="X691" s="49" t="s">
        <v>268</v>
      </c>
      <c r="Y691" s="49">
        <f>'Рейтинговая таблица организаций'!T680</f>
        <v>0</v>
      </c>
      <c r="Z691" s="49">
        <f>'Рейтинговая таблица организаций'!U680</f>
        <v>0</v>
      </c>
      <c r="AA691" s="49" t="str">
        <f>IF('Рейтинговая таблица организаций'!Z680&lt;1,"Отсутствуют условия доступности для инвалидов",(IF('Рейтинговая таблица организаций'!Z680&lt;5,"Количество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1" s="63">
        <f>'Рейтинговая таблица организаций'!Z680</f>
        <v>0</v>
      </c>
      <c r="AC691" s="49">
        <f>IF('Рейтинговая таблица организаций'!Z680&lt;1,0,(IF('Рейтинговая таблица организаций'!Z680&lt;5,20,100)))</f>
        <v>0</v>
      </c>
      <c r="AD691" s="49" t="str">
        <f>IF('Рейтинговая таблица организаций'!AA680&lt;1,"Отсутствуют условия доступности, позволяющие инвалидам получать услуги наравне с другими",(IF('Рейтинговая таблица организаций'!AA680&lt;5,"Количество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1" s="49">
        <f>'Рейтинговая таблица организаций'!AA680</f>
        <v>0</v>
      </c>
      <c r="AF691" s="49">
        <f>IF('Рейтинговая таблица организаций'!AA680&lt;1,0,(IF('Рейтинговая таблица организаций'!AA680&lt;5,20,100)))</f>
        <v>0</v>
      </c>
      <c r="AG691" s="49" t="s">
        <v>269</v>
      </c>
      <c r="AH691" s="49">
        <f>'Рейтинговая таблица организаций'!AB680</f>
        <v>0</v>
      </c>
      <c r="AI691" s="49">
        <f>'Рейтинговая таблица организаций'!AC680</f>
        <v>0</v>
      </c>
      <c r="AJ691" s="49" t="s">
        <v>270</v>
      </c>
      <c r="AK691" s="49">
        <f>'Рейтинговая таблица организаций'!AH680</f>
        <v>0</v>
      </c>
      <c r="AL691" s="49">
        <f>'Рейтинговая таблица организаций'!AI680</f>
        <v>0</v>
      </c>
      <c r="AM691" s="49" t="s">
        <v>271</v>
      </c>
      <c r="AN691" s="49">
        <f>'Рейтинговая таблица организаций'!AJ680</f>
        <v>0</v>
      </c>
      <c r="AO691" s="49">
        <f>'Рейтинговая таблица организаций'!AK680</f>
        <v>0</v>
      </c>
      <c r="AP691" s="49" t="s">
        <v>272</v>
      </c>
      <c r="AQ691" s="49">
        <f>'Рейтинговая таблица организаций'!AL680</f>
        <v>0</v>
      </c>
      <c r="AR691" s="49">
        <f>'Рейтинговая таблица организаций'!AM680</f>
        <v>0</v>
      </c>
      <c r="AS691" s="49" t="s">
        <v>273</v>
      </c>
      <c r="AT691" s="49">
        <f>'Рейтинговая таблица организаций'!AR680</f>
        <v>0</v>
      </c>
      <c r="AU691" s="49">
        <f>'Рейтинговая таблица организаций'!AS680</f>
        <v>0</v>
      </c>
      <c r="AV691" s="49" t="s">
        <v>274</v>
      </c>
      <c r="AW691" s="49">
        <f>'Рейтинговая таблица организаций'!AT680</f>
        <v>0</v>
      </c>
      <c r="AX691" s="49">
        <f>'Рейтинговая таблица организаций'!AU680</f>
        <v>0</v>
      </c>
      <c r="AY691" s="49" t="s">
        <v>275</v>
      </c>
      <c r="AZ691" s="49">
        <f>'Рейтинговая таблица организаций'!AV680</f>
        <v>0</v>
      </c>
      <c r="BA691" s="49">
        <f>'Рейтинговая таблица организаций'!AW680</f>
        <v>0</v>
      </c>
    </row>
    <row r="692" spans="1:53" ht="15.75" x14ac:dyDescent="0.25">
      <c r="A692" s="110">
        <f>Лист1!A680</f>
        <v>0</v>
      </c>
      <c r="B692" s="46">
        <f>'для bus.gov.ru'!B681</f>
        <v>0</v>
      </c>
      <c r="C692" s="46">
        <f>'для bus.gov.ru'!C681</f>
        <v>0</v>
      </c>
      <c r="D692" s="46">
        <f>'для bus.gov.ru'!D681</f>
        <v>0</v>
      </c>
      <c r="E692" s="46">
        <f>'для bus.gov.ru'!E681</f>
        <v>0</v>
      </c>
      <c r="F692" s="47" t="s">
        <v>264</v>
      </c>
      <c r="G692" s="48">
        <f>'Рейтинговая таблица организаций'!D681</f>
        <v>0</v>
      </c>
      <c r="H692" s="48">
        <f>'Рейтинговая таблица организаций'!E681</f>
        <v>0</v>
      </c>
      <c r="I692" s="47" t="s">
        <v>265</v>
      </c>
      <c r="J692" s="48">
        <f>'Рейтинговая таблица организаций'!F681</f>
        <v>0</v>
      </c>
      <c r="K692" s="48">
        <f>'Рейтинговая таблица организаций'!G681</f>
        <v>0</v>
      </c>
      <c r="L692" s="49" t="str">
        <f>IF('Рейтинговая таблица организаций'!H681&lt;1,"Отсутствуют или не функционируют дистанционные способы взаимодействия",(IF('Рейтинговая таблица организаций'!H681&lt;4,"В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2" s="49">
        <f>'Рейтинговая таблица организаций'!H681</f>
        <v>0</v>
      </c>
      <c r="N692" s="49">
        <f>IF('Рейтинговая таблица организаций'!H681&lt;1,0,(IF('Рейтинговая таблица организаций'!H681&lt;4,30,100)))</f>
        <v>0</v>
      </c>
      <c r="O692" s="49" t="s">
        <v>266</v>
      </c>
      <c r="P692" s="49">
        <f>'Рейтинговая таблица организаций'!I681</f>
        <v>0</v>
      </c>
      <c r="Q692" s="49">
        <f>'Рейтинговая таблица организаций'!J681</f>
        <v>0</v>
      </c>
      <c r="R692" s="49" t="s">
        <v>267</v>
      </c>
      <c r="S692" s="49">
        <f>'Рейтинговая таблица организаций'!K681</f>
        <v>0</v>
      </c>
      <c r="T692" s="49">
        <f>'Рейтинговая таблица организаций'!L681</f>
        <v>0</v>
      </c>
      <c r="U692" s="49" t="str">
        <f>IF('Рейтинговая таблица организаций'!Q681&lt;1,"Отсутствуют комфортные условия",(IF('Рейтинговая таблица организаций'!Q681&lt;5,"Количество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2" s="49">
        <f>'Рейтинговая таблица организаций'!Q681</f>
        <v>0</v>
      </c>
      <c r="W692" s="49">
        <f>IF('Рейтинговая таблица организаций'!Q681&lt;1,0,(IF('Рейтинговая таблица организаций'!Q681&lt;4,20,100)))</f>
        <v>0</v>
      </c>
      <c r="X692" s="49" t="s">
        <v>268</v>
      </c>
      <c r="Y692" s="49">
        <f>'Рейтинговая таблица организаций'!T681</f>
        <v>0</v>
      </c>
      <c r="Z692" s="49">
        <f>'Рейтинговая таблица организаций'!U681</f>
        <v>0</v>
      </c>
      <c r="AA692" s="49" t="str">
        <f>IF('Рейтинговая таблица организаций'!Z681&lt;1,"Отсутствуют условия доступности для инвалидов",(IF('Рейтинговая таблица организаций'!Z681&lt;5,"Количество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2" s="63">
        <f>'Рейтинговая таблица организаций'!Z681</f>
        <v>0</v>
      </c>
      <c r="AC692" s="49">
        <f>IF('Рейтинговая таблица организаций'!Z681&lt;1,0,(IF('Рейтинговая таблица организаций'!Z681&lt;5,20,100)))</f>
        <v>0</v>
      </c>
      <c r="AD692" s="49" t="str">
        <f>IF('Рейтинговая таблица организаций'!AA681&lt;1,"Отсутствуют условия доступности, позволяющие инвалидам получать услуги наравне с другими",(IF('Рейтинговая таблица организаций'!AA681&lt;5,"Количество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2" s="49">
        <f>'Рейтинговая таблица организаций'!AA681</f>
        <v>0</v>
      </c>
      <c r="AF692" s="49">
        <f>IF('Рейтинговая таблица организаций'!AA681&lt;1,0,(IF('Рейтинговая таблица организаций'!AA681&lt;5,20,100)))</f>
        <v>0</v>
      </c>
      <c r="AG692" s="49" t="s">
        <v>269</v>
      </c>
      <c r="AH692" s="49">
        <f>'Рейтинговая таблица организаций'!AB681</f>
        <v>0</v>
      </c>
      <c r="AI692" s="49">
        <f>'Рейтинговая таблица организаций'!AC681</f>
        <v>0</v>
      </c>
      <c r="AJ692" s="49" t="s">
        <v>270</v>
      </c>
      <c r="AK692" s="49">
        <f>'Рейтинговая таблица организаций'!AH681</f>
        <v>0</v>
      </c>
      <c r="AL692" s="49">
        <f>'Рейтинговая таблица организаций'!AI681</f>
        <v>0</v>
      </c>
      <c r="AM692" s="49" t="s">
        <v>271</v>
      </c>
      <c r="AN692" s="49">
        <f>'Рейтинговая таблица организаций'!AJ681</f>
        <v>0</v>
      </c>
      <c r="AO692" s="49">
        <f>'Рейтинговая таблица организаций'!AK681</f>
        <v>0</v>
      </c>
      <c r="AP692" s="49" t="s">
        <v>272</v>
      </c>
      <c r="AQ692" s="49">
        <f>'Рейтинговая таблица организаций'!AL681</f>
        <v>0</v>
      </c>
      <c r="AR692" s="49">
        <f>'Рейтинговая таблица организаций'!AM681</f>
        <v>0</v>
      </c>
      <c r="AS692" s="49" t="s">
        <v>273</v>
      </c>
      <c r="AT692" s="49">
        <f>'Рейтинговая таблица организаций'!AR681</f>
        <v>0</v>
      </c>
      <c r="AU692" s="49">
        <f>'Рейтинговая таблица организаций'!AS681</f>
        <v>0</v>
      </c>
      <c r="AV692" s="49" t="s">
        <v>274</v>
      </c>
      <c r="AW692" s="49">
        <f>'Рейтинговая таблица организаций'!AT681</f>
        <v>0</v>
      </c>
      <c r="AX692" s="49">
        <f>'Рейтинговая таблица организаций'!AU681</f>
        <v>0</v>
      </c>
      <c r="AY692" s="49" t="s">
        <v>275</v>
      </c>
      <c r="AZ692" s="49">
        <f>'Рейтинговая таблица организаций'!AV681</f>
        <v>0</v>
      </c>
      <c r="BA692" s="49">
        <f>'Рейтинговая таблица организаций'!AW681</f>
        <v>0</v>
      </c>
    </row>
    <row r="693" spans="1:53" ht="15.75" x14ac:dyDescent="0.25">
      <c r="A693" s="110">
        <f>Лист1!A681</f>
        <v>0</v>
      </c>
      <c r="B693" s="46">
        <f>'для bus.gov.ru'!B682</f>
        <v>0</v>
      </c>
      <c r="C693" s="46">
        <f>'для bus.gov.ru'!C682</f>
        <v>0</v>
      </c>
      <c r="D693" s="46">
        <f>'для bus.gov.ru'!D682</f>
        <v>0</v>
      </c>
      <c r="E693" s="46">
        <f>'для bus.gov.ru'!E682</f>
        <v>0</v>
      </c>
      <c r="F693" s="47" t="s">
        <v>264</v>
      </c>
      <c r="G693" s="48">
        <f>'Рейтинговая таблица организаций'!D682</f>
        <v>0</v>
      </c>
      <c r="H693" s="48">
        <f>'Рейтинговая таблица организаций'!E682</f>
        <v>0</v>
      </c>
      <c r="I693" s="47" t="s">
        <v>265</v>
      </c>
      <c r="J693" s="48">
        <f>'Рейтинговая таблица организаций'!F682</f>
        <v>0</v>
      </c>
      <c r="K693" s="48">
        <f>'Рейтинговая таблица организаций'!G682</f>
        <v>0</v>
      </c>
      <c r="L693" s="49" t="str">
        <f>IF('Рейтинговая таблица организаций'!H682&lt;1,"Отсутствуют или не функционируют дистанционные способы взаимодействия",(IF('Рейтинговая таблица организаций'!H682&lt;4,"В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3" s="49">
        <f>'Рейтинговая таблица организаций'!H682</f>
        <v>0</v>
      </c>
      <c r="N693" s="49">
        <f>IF('Рейтинговая таблица организаций'!H682&lt;1,0,(IF('Рейтинговая таблица организаций'!H682&lt;4,30,100)))</f>
        <v>0</v>
      </c>
      <c r="O693" s="49" t="s">
        <v>266</v>
      </c>
      <c r="P693" s="49">
        <f>'Рейтинговая таблица организаций'!I682</f>
        <v>0</v>
      </c>
      <c r="Q693" s="49">
        <f>'Рейтинговая таблица организаций'!J682</f>
        <v>0</v>
      </c>
      <c r="R693" s="49" t="s">
        <v>267</v>
      </c>
      <c r="S693" s="49">
        <f>'Рейтинговая таблица организаций'!K682</f>
        <v>0</v>
      </c>
      <c r="T693" s="49">
        <f>'Рейтинговая таблица организаций'!L682</f>
        <v>0</v>
      </c>
      <c r="U693" s="49" t="str">
        <f>IF('Рейтинговая таблица организаций'!Q682&lt;1,"Отсутствуют комфортные условия",(IF('Рейтинговая таблица организаций'!Q682&lt;5,"Количество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3" s="49">
        <f>'Рейтинговая таблица организаций'!Q682</f>
        <v>0</v>
      </c>
      <c r="W693" s="49">
        <f>IF('Рейтинговая таблица организаций'!Q682&lt;1,0,(IF('Рейтинговая таблица организаций'!Q682&lt;4,20,100)))</f>
        <v>0</v>
      </c>
      <c r="X693" s="49" t="s">
        <v>268</v>
      </c>
      <c r="Y693" s="49">
        <f>'Рейтинговая таблица организаций'!T682</f>
        <v>0</v>
      </c>
      <c r="Z693" s="49">
        <f>'Рейтинговая таблица организаций'!U682</f>
        <v>0</v>
      </c>
      <c r="AA693" s="49" t="str">
        <f>IF('Рейтинговая таблица организаций'!Z682&lt;1,"Отсутствуют условия доступности для инвалидов",(IF('Рейтинговая таблица организаций'!Z682&lt;5,"Количество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3" s="63">
        <f>'Рейтинговая таблица организаций'!Z682</f>
        <v>0</v>
      </c>
      <c r="AC693" s="49">
        <f>IF('Рейтинговая таблица организаций'!Z682&lt;1,0,(IF('Рейтинговая таблица организаций'!Z682&lt;5,20,100)))</f>
        <v>0</v>
      </c>
      <c r="AD693" s="49" t="str">
        <f>IF('Рейтинговая таблица организаций'!AA682&lt;1,"Отсутствуют условия доступности, позволяющие инвалидам получать услуги наравне с другими",(IF('Рейтинговая таблица организаций'!AA682&lt;5,"Количество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3" s="49">
        <f>'Рейтинговая таблица организаций'!AA682</f>
        <v>0</v>
      </c>
      <c r="AF693" s="49">
        <f>IF('Рейтинговая таблица организаций'!AA682&lt;1,0,(IF('Рейтинговая таблица организаций'!AA682&lt;5,20,100)))</f>
        <v>0</v>
      </c>
      <c r="AG693" s="49" t="s">
        <v>269</v>
      </c>
      <c r="AH693" s="49">
        <f>'Рейтинговая таблица организаций'!AB682</f>
        <v>0</v>
      </c>
      <c r="AI693" s="49">
        <f>'Рейтинговая таблица организаций'!AC682</f>
        <v>0</v>
      </c>
      <c r="AJ693" s="49" t="s">
        <v>270</v>
      </c>
      <c r="AK693" s="49">
        <f>'Рейтинговая таблица организаций'!AH682</f>
        <v>0</v>
      </c>
      <c r="AL693" s="49">
        <f>'Рейтинговая таблица организаций'!AI682</f>
        <v>0</v>
      </c>
      <c r="AM693" s="49" t="s">
        <v>271</v>
      </c>
      <c r="AN693" s="49">
        <f>'Рейтинговая таблица организаций'!AJ682</f>
        <v>0</v>
      </c>
      <c r="AO693" s="49">
        <f>'Рейтинговая таблица организаций'!AK682</f>
        <v>0</v>
      </c>
      <c r="AP693" s="49" t="s">
        <v>272</v>
      </c>
      <c r="AQ693" s="49">
        <f>'Рейтинговая таблица организаций'!AL682</f>
        <v>0</v>
      </c>
      <c r="AR693" s="49">
        <f>'Рейтинговая таблица организаций'!AM682</f>
        <v>0</v>
      </c>
      <c r="AS693" s="49" t="s">
        <v>273</v>
      </c>
      <c r="AT693" s="49">
        <f>'Рейтинговая таблица организаций'!AR682</f>
        <v>0</v>
      </c>
      <c r="AU693" s="49">
        <f>'Рейтинговая таблица организаций'!AS682</f>
        <v>0</v>
      </c>
      <c r="AV693" s="49" t="s">
        <v>274</v>
      </c>
      <c r="AW693" s="49">
        <f>'Рейтинговая таблица организаций'!AT682</f>
        <v>0</v>
      </c>
      <c r="AX693" s="49">
        <f>'Рейтинговая таблица организаций'!AU682</f>
        <v>0</v>
      </c>
      <c r="AY693" s="49" t="s">
        <v>275</v>
      </c>
      <c r="AZ693" s="49">
        <f>'Рейтинговая таблица организаций'!AV682</f>
        <v>0</v>
      </c>
      <c r="BA693" s="49">
        <f>'Рейтинговая таблица организаций'!AW682</f>
        <v>0</v>
      </c>
    </row>
    <row r="694" spans="1:53" ht="15.75" x14ac:dyDescent="0.25">
      <c r="A694" s="110">
        <f>Лист1!A682</f>
        <v>0</v>
      </c>
      <c r="B694" s="46">
        <f>'для bus.gov.ru'!B683</f>
        <v>0</v>
      </c>
      <c r="C694" s="46">
        <f>'для bus.gov.ru'!C683</f>
        <v>0</v>
      </c>
      <c r="D694" s="46">
        <f>'для bus.gov.ru'!D683</f>
        <v>0</v>
      </c>
      <c r="E694" s="46">
        <f>'для bus.gov.ru'!E683</f>
        <v>0</v>
      </c>
      <c r="F694" s="47" t="s">
        <v>264</v>
      </c>
      <c r="G694" s="48">
        <f>'Рейтинговая таблица организаций'!D683</f>
        <v>0</v>
      </c>
      <c r="H694" s="48">
        <f>'Рейтинговая таблица организаций'!E683</f>
        <v>0</v>
      </c>
      <c r="I694" s="47" t="s">
        <v>265</v>
      </c>
      <c r="J694" s="48">
        <f>'Рейтинговая таблица организаций'!F683</f>
        <v>0</v>
      </c>
      <c r="K694" s="48">
        <f>'Рейтинговая таблица организаций'!G683</f>
        <v>0</v>
      </c>
      <c r="L694" s="49" t="str">
        <f>IF('Рейтинговая таблица организаций'!H683&lt;1,"Отсутствуют или не функционируют дистанционные способы взаимодействия",(IF('Рейтинговая таблица организаций'!H683&lt;4,"В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4" s="49">
        <f>'Рейтинговая таблица организаций'!H683</f>
        <v>0</v>
      </c>
      <c r="N694" s="49">
        <f>IF('Рейтинговая таблица организаций'!H683&lt;1,0,(IF('Рейтинговая таблица организаций'!H683&lt;4,30,100)))</f>
        <v>0</v>
      </c>
      <c r="O694" s="49" t="s">
        <v>266</v>
      </c>
      <c r="P694" s="49">
        <f>'Рейтинговая таблица организаций'!I683</f>
        <v>0</v>
      </c>
      <c r="Q694" s="49">
        <f>'Рейтинговая таблица организаций'!J683</f>
        <v>0</v>
      </c>
      <c r="R694" s="49" t="s">
        <v>267</v>
      </c>
      <c r="S694" s="49">
        <f>'Рейтинговая таблица организаций'!K683</f>
        <v>0</v>
      </c>
      <c r="T694" s="49">
        <f>'Рейтинговая таблица организаций'!L683</f>
        <v>0</v>
      </c>
      <c r="U694" s="49" t="str">
        <f>IF('Рейтинговая таблица организаций'!Q683&lt;1,"Отсутствуют комфортные условия",(IF('Рейтинговая таблица организаций'!Q683&lt;5,"Количество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4" s="49">
        <f>'Рейтинговая таблица организаций'!Q683</f>
        <v>0</v>
      </c>
      <c r="W694" s="49">
        <f>IF('Рейтинговая таблица организаций'!Q683&lt;1,0,(IF('Рейтинговая таблица организаций'!Q683&lt;4,20,100)))</f>
        <v>0</v>
      </c>
      <c r="X694" s="49" t="s">
        <v>268</v>
      </c>
      <c r="Y694" s="49">
        <f>'Рейтинговая таблица организаций'!T683</f>
        <v>0</v>
      </c>
      <c r="Z694" s="49">
        <f>'Рейтинговая таблица организаций'!U683</f>
        <v>0</v>
      </c>
      <c r="AA694" s="49" t="str">
        <f>IF('Рейтинговая таблица организаций'!Z683&lt;1,"Отсутствуют условия доступности для инвалидов",(IF('Рейтинговая таблица организаций'!Z683&lt;5,"Количество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4" s="63">
        <f>'Рейтинговая таблица организаций'!Z683</f>
        <v>0</v>
      </c>
      <c r="AC694" s="49">
        <f>IF('Рейтинговая таблица организаций'!Z683&lt;1,0,(IF('Рейтинговая таблица организаций'!Z683&lt;5,20,100)))</f>
        <v>0</v>
      </c>
      <c r="AD694" s="49" t="str">
        <f>IF('Рейтинговая таблица организаций'!AA683&lt;1,"Отсутствуют условия доступности, позволяющие инвалидам получать услуги наравне с другими",(IF('Рейтинговая таблица организаций'!AA683&lt;5,"Количество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4" s="49">
        <f>'Рейтинговая таблица организаций'!AA683</f>
        <v>0</v>
      </c>
      <c r="AF694" s="49">
        <f>IF('Рейтинговая таблица организаций'!AA683&lt;1,0,(IF('Рейтинговая таблица организаций'!AA683&lt;5,20,100)))</f>
        <v>0</v>
      </c>
      <c r="AG694" s="49" t="s">
        <v>269</v>
      </c>
      <c r="AH694" s="49">
        <f>'Рейтинговая таблица организаций'!AB683</f>
        <v>0</v>
      </c>
      <c r="AI694" s="49">
        <f>'Рейтинговая таблица организаций'!AC683</f>
        <v>0</v>
      </c>
      <c r="AJ694" s="49" t="s">
        <v>270</v>
      </c>
      <c r="AK694" s="49">
        <f>'Рейтинговая таблица организаций'!AH683</f>
        <v>0</v>
      </c>
      <c r="AL694" s="49">
        <f>'Рейтинговая таблица организаций'!AI683</f>
        <v>0</v>
      </c>
      <c r="AM694" s="49" t="s">
        <v>271</v>
      </c>
      <c r="AN694" s="49">
        <f>'Рейтинговая таблица организаций'!AJ683</f>
        <v>0</v>
      </c>
      <c r="AO694" s="49">
        <f>'Рейтинговая таблица организаций'!AK683</f>
        <v>0</v>
      </c>
      <c r="AP694" s="49" t="s">
        <v>272</v>
      </c>
      <c r="AQ694" s="49">
        <f>'Рейтинговая таблица организаций'!AL683</f>
        <v>0</v>
      </c>
      <c r="AR694" s="49">
        <f>'Рейтинговая таблица организаций'!AM683</f>
        <v>0</v>
      </c>
      <c r="AS694" s="49" t="s">
        <v>273</v>
      </c>
      <c r="AT694" s="49">
        <f>'Рейтинговая таблица организаций'!AR683</f>
        <v>0</v>
      </c>
      <c r="AU694" s="49">
        <f>'Рейтинговая таблица организаций'!AS683</f>
        <v>0</v>
      </c>
      <c r="AV694" s="49" t="s">
        <v>274</v>
      </c>
      <c r="AW694" s="49">
        <f>'Рейтинговая таблица организаций'!AT683</f>
        <v>0</v>
      </c>
      <c r="AX694" s="49">
        <f>'Рейтинговая таблица организаций'!AU683</f>
        <v>0</v>
      </c>
      <c r="AY694" s="49" t="s">
        <v>275</v>
      </c>
      <c r="AZ694" s="49">
        <f>'Рейтинговая таблица организаций'!AV683</f>
        <v>0</v>
      </c>
      <c r="BA694" s="49">
        <f>'Рейтинговая таблица организаций'!AW683</f>
        <v>0</v>
      </c>
    </row>
    <row r="695" spans="1:53" ht="15.75" x14ac:dyDescent="0.25">
      <c r="A695" s="110">
        <f>Лист1!A683</f>
        <v>0</v>
      </c>
      <c r="B695" s="46">
        <f>'для bus.gov.ru'!B684</f>
        <v>0</v>
      </c>
      <c r="C695" s="46">
        <f>'для bus.gov.ru'!C684</f>
        <v>0</v>
      </c>
      <c r="D695" s="46">
        <f>'для bus.gov.ru'!D684</f>
        <v>0</v>
      </c>
      <c r="E695" s="46">
        <f>'для bus.gov.ru'!E684</f>
        <v>0</v>
      </c>
      <c r="F695" s="47" t="s">
        <v>264</v>
      </c>
      <c r="G695" s="48">
        <f>'Рейтинговая таблица организаций'!D684</f>
        <v>0</v>
      </c>
      <c r="H695" s="48">
        <f>'Рейтинговая таблица организаций'!E684</f>
        <v>0</v>
      </c>
      <c r="I695" s="47" t="s">
        <v>265</v>
      </c>
      <c r="J695" s="48">
        <f>'Рейтинговая таблица организаций'!F684</f>
        <v>0</v>
      </c>
      <c r="K695" s="48">
        <f>'Рейтинговая таблица организаций'!G684</f>
        <v>0</v>
      </c>
      <c r="L695" s="49" t="str">
        <f>IF('Рейтинговая таблица организаций'!H684&lt;1,"Отсутствуют или не функционируют дистанционные способы взаимодействия",(IF('Рейтинговая таблица организаций'!H684&lt;4,"В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5" s="49">
        <f>'Рейтинговая таблица организаций'!H684</f>
        <v>0</v>
      </c>
      <c r="N695" s="49">
        <f>IF('Рейтинговая таблица организаций'!H684&lt;1,0,(IF('Рейтинговая таблица организаций'!H684&lt;4,30,100)))</f>
        <v>0</v>
      </c>
      <c r="O695" s="49" t="s">
        <v>266</v>
      </c>
      <c r="P695" s="49">
        <f>'Рейтинговая таблица организаций'!I684</f>
        <v>0</v>
      </c>
      <c r="Q695" s="49">
        <f>'Рейтинговая таблица организаций'!J684</f>
        <v>0</v>
      </c>
      <c r="R695" s="49" t="s">
        <v>267</v>
      </c>
      <c r="S695" s="49">
        <f>'Рейтинговая таблица организаций'!K684</f>
        <v>0</v>
      </c>
      <c r="T695" s="49">
        <f>'Рейтинговая таблица организаций'!L684</f>
        <v>0</v>
      </c>
      <c r="U695" s="49" t="str">
        <f>IF('Рейтинговая таблица организаций'!Q684&lt;1,"Отсутствуют комфортные условия",(IF('Рейтинговая таблица организаций'!Q684&lt;5,"Количество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5" s="49">
        <f>'Рейтинговая таблица организаций'!Q684</f>
        <v>0</v>
      </c>
      <c r="W695" s="49">
        <f>IF('Рейтинговая таблица организаций'!Q684&lt;1,0,(IF('Рейтинговая таблица организаций'!Q684&lt;4,20,100)))</f>
        <v>0</v>
      </c>
      <c r="X695" s="49" t="s">
        <v>268</v>
      </c>
      <c r="Y695" s="49">
        <f>'Рейтинговая таблица организаций'!T684</f>
        <v>0</v>
      </c>
      <c r="Z695" s="49">
        <f>'Рейтинговая таблица организаций'!U684</f>
        <v>0</v>
      </c>
      <c r="AA695" s="49" t="str">
        <f>IF('Рейтинговая таблица организаций'!Z684&lt;1,"Отсутствуют условия доступности для инвалидов",(IF('Рейтинговая таблица организаций'!Z684&lt;5,"Количество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5" s="63">
        <f>'Рейтинговая таблица организаций'!Z684</f>
        <v>0</v>
      </c>
      <c r="AC695" s="49">
        <f>IF('Рейтинговая таблица организаций'!Z684&lt;1,0,(IF('Рейтинговая таблица организаций'!Z684&lt;5,20,100)))</f>
        <v>0</v>
      </c>
      <c r="AD695" s="49" t="str">
        <f>IF('Рейтинговая таблица организаций'!AA684&lt;1,"Отсутствуют условия доступности, позволяющие инвалидам получать услуги наравне с другими",(IF('Рейтинговая таблица организаций'!AA684&lt;5,"Количество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5" s="49">
        <f>'Рейтинговая таблица организаций'!AA684</f>
        <v>0</v>
      </c>
      <c r="AF695" s="49">
        <f>IF('Рейтинговая таблица организаций'!AA684&lt;1,0,(IF('Рейтинговая таблица организаций'!AA684&lt;5,20,100)))</f>
        <v>0</v>
      </c>
      <c r="AG695" s="49" t="s">
        <v>269</v>
      </c>
      <c r="AH695" s="49">
        <f>'Рейтинговая таблица организаций'!AB684</f>
        <v>0</v>
      </c>
      <c r="AI695" s="49">
        <f>'Рейтинговая таблица организаций'!AC684</f>
        <v>0</v>
      </c>
      <c r="AJ695" s="49" t="s">
        <v>270</v>
      </c>
      <c r="AK695" s="49">
        <f>'Рейтинговая таблица организаций'!AH684</f>
        <v>0</v>
      </c>
      <c r="AL695" s="49">
        <f>'Рейтинговая таблица организаций'!AI684</f>
        <v>0</v>
      </c>
      <c r="AM695" s="49" t="s">
        <v>271</v>
      </c>
      <c r="AN695" s="49">
        <f>'Рейтинговая таблица организаций'!AJ684</f>
        <v>0</v>
      </c>
      <c r="AO695" s="49">
        <f>'Рейтинговая таблица организаций'!AK684</f>
        <v>0</v>
      </c>
      <c r="AP695" s="49" t="s">
        <v>272</v>
      </c>
      <c r="AQ695" s="49">
        <f>'Рейтинговая таблица организаций'!AL684</f>
        <v>0</v>
      </c>
      <c r="AR695" s="49">
        <f>'Рейтинговая таблица организаций'!AM684</f>
        <v>0</v>
      </c>
      <c r="AS695" s="49" t="s">
        <v>273</v>
      </c>
      <c r="AT695" s="49">
        <f>'Рейтинговая таблица организаций'!AR684</f>
        <v>0</v>
      </c>
      <c r="AU695" s="49">
        <f>'Рейтинговая таблица организаций'!AS684</f>
        <v>0</v>
      </c>
      <c r="AV695" s="49" t="s">
        <v>274</v>
      </c>
      <c r="AW695" s="49">
        <f>'Рейтинговая таблица организаций'!AT684</f>
        <v>0</v>
      </c>
      <c r="AX695" s="49">
        <f>'Рейтинговая таблица организаций'!AU684</f>
        <v>0</v>
      </c>
      <c r="AY695" s="49" t="s">
        <v>275</v>
      </c>
      <c r="AZ695" s="49">
        <f>'Рейтинговая таблица организаций'!AV684</f>
        <v>0</v>
      </c>
      <c r="BA695" s="49">
        <f>'Рейтинговая таблица организаций'!AW684</f>
        <v>0</v>
      </c>
    </row>
    <row r="696" spans="1:53" ht="15.75" x14ac:dyDescent="0.25">
      <c r="A696" s="110">
        <f>Лист1!A684</f>
        <v>0</v>
      </c>
      <c r="B696" s="46">
        <f>'для bus.gov.ru'!B685</f>
        <v>0</v>
      </c>
      <c r="C696" s="46">
        <f>'для bus.gov.ru'!C685</f>
        <v>0</v>
      </c>
      <c r="D696" s="46">
        <f>'для bus.gov.ru'!D685</f>
        <v>0</v>
      </c>
      <c r="E696" s="46">
        <f>'для bus.gov.ru'!E685</f>
        <v>0</v>
      </c>
      <c r="F696" s="47" t="s">
        <v>264</v>
      </c>
      <c r="G696" s="48">
        <f>'Рейтинговая таблица организаций'!D685</f>
        <v>0</v>
      </c>
      <c r="H696" s="48">
        <f>'Рейтинговая таблица организаций'!E685</f>
        <v>0</v>
      </c>
      <c r="I696" s="47" t="s">
        <v>265</v>
      </c>
      <c r="J696" s="48">
        <f>'Рейтинговая таблица организаций'!F685</f>
        <v>0</v>
      </c>
      <c r="K696" s="48">
        <f>'Рейтинговая таблица организаций'!G685</f>
        <v>0</v>
      </c>
      <c r="L696" s="49" t="str">
        <f>IF('Рейтинговая таблица организаций'!H685&lt;1,"Отсутствуют или не функционируют дистанционные способы взаимодействия",(IF('Рейтинговая таблица организаций'!H685&lt;4,"В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6" s="49">
        <f>'Рейтинговая таблица организаций'!H685</f>
        <v>0</v>
      </c>
      <c r="N696" s="49">
        <f>IF('Рейтинговая таблица организаций'!H685&lt;1,0,(IF('Рейтинговая таблица организаций'!H685&lt;4,30,100)))</f>
        <v>0</v>
      </c>
      <c r="O696" s="49" t="s">
        <v>266</v>
      </c>
      <c r="P696" s="49">
        <f>'Рейтинговая таблица организаций'!I685</f>
        <v>0</v>
      </c>
      <c r="Q696" s="49">
        <f>'Рейтинговая таблица организаций'!J685</f>
        <v>0</v>
      </c>
      <c r="R696" s="49" t="s">
        <v>267</v>
      </c>
      <c r="S696" s="49">
        <f>'Рейтинговая таблица организаций'!K685</f>
        <v>0</v>
      </c>
      <c r="T696" s="49">
        <f>'Рейтинговая таблица организаций'!L685</f>
        <v>0</v>
      </c>
      <c r="U696" s="49" t="str">
        <f>IF('Рейтинговая таблица организаций'!Q685&lt;1,"Отсутствуют комфортные условия",(IF('Рейтинговая таблица организаций'!Q685&lt;5,"Количество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6" s="49">
        <f>'Рейтинговая таблица организаций'!Q685</f>
        <v>0</v>
      </c>
      <c r="W696" s="49">
        <f>IF('Рейтинговая таблица организаций'!Q685&lt;1,0,(IF('Рейтинговая таблица организаций'!Q685&lt;4,20,100)))</f>
        <v>0</v>
      </c>
      <c r="X696" s="49" t="s">
        <v>268</v>
      </c>
      <c r="Y696" s="49">
        <f>'Рейтинговая таблица организаций'!T685</f>
        <v>0</v>
      </c>
      <c r="Z696" s="49">
        <f>'Рейтинговая таблица организаций'!U685</f>
        <v>0</v>
      </c>
      <c r="AA696" s="49" t="str">
        <f>IF('Рейтинговая таблица организаций'!Z685&lt;1,"Отсутствуют условия доступности для инвалидов",(IF('Рейтинговая таблица организаций'!Z685&lt;5,"Количество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6" s="63">
        <f>'Рейтинговая таблица организаций'!Z685</f>
        <v>0</v>
      </c>
      <c r="AC696" s="49">
        <f>IF('Рейтинговая таблица организаций'!Z685&lt;1,0,(IF('Рейтинговая таблица организаций'!Z685&lt;5,20,100)))</f>
        <v>0</v>
      </c>
      <c r="AD696" s="49" t="str">
        <f>IF('Рейтинговая таблица организаций'!AA685&lt;1,"Отсутствуют условия доступности, позволяющие инвалидам получать услуги наравне с другими",(IF('Рейтинговая таблица организаций'!AA685&lt;5,"Количество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6" s="49">
        <f>'Рейтинговая таблица организаций'!AA685</f>
        <v>0</v>
      </c>
      <c r="AF696" s="49">
        <f>IF('Рейтинговая таблица организаций'!AA685&lt;1,0,(IF('Рейтинговая таблица организаций'!AA685&lt;5,20,100)))</f>
        <v>0</v>
      </c>
      <c r="AG696" s="49" t="s">
        <v>269</v>
      </c>
      <c r="AH696" s="49">
        <f>'Рейтинговая таблица организаций'!AB685</f>
        <v>0</v>
      </c>
      <c r="AI696" s="49">
        <f>'Рейтинговая таблица организаций'!AC685</f>
        <v>0</v>
      </c>
      <c r="AJ696" s="49" t="s">
        <v>270</v>
      </c>
      <c r="AK696" s="49">
        <f>'Рейтинговая таблица организаций'!AH685</f>
        <v>0</v>
      </c>
      <c r="AL696" s="49">
        <f>'Рейтинговая таблица организаций'!AI685</f>
        <v>0</v>
      </c>
      <c r="AM696" s="49" t="s">
        <v>271</v>
      </c>
      <c r="AN696" s="49">
        <f>'Рейтинговая таблица организаций'!AJ685</f>
        <v>0</v>
      </c>
      <c r="AO696" s="49">
        <f>'Рейтинговая таблица организаций'!AK685</f>
        <v>0</v>
      </c>
      <c r="AP696" s="49" t="s">
        <v>272</v>
      </c>
      <c r="AQ696" s="49">
        <f>'Рейтинговая таблица организаций'!AL685</f>
        <v>0</v>
      </c>
      <c r="AR696" s="49">
        <f>'Рейтинговая таблица организаций'!AM685</f>
        <v>0</v>
      </c>
      <c r="AS696" s="49" t="s">
        <v>273</v>
      </c>
      <c r="AT696" s="49">
        <f>'Рейтинговая таблица организаций'!AR685</f>
        <v>0</v>
      </c>
      <c r="AU696" s="49">
        <f>'Рейтинговая таблица организаций'!AS685</f>
        <v>0</v>
      </c>
      <c r="AV696" s="49" t="s">
        <v>274</v>
      </c>
      <c r="AW696" s="49">
        <f>'Рейтинговая таблица организаций'!AT685</f>
        <v>0</v>
      </c>
      <c r="AX696" s="49">
        <f>'Рейтинговая таблица организаций'!AU685</f>
        <v>0</v>
      </c>
      <c r="AY696" s="49" t="s">
        <v>275</v>
      </c>
      <c r="AZ696" s="49">
        <f>'Рейтинговая таблица организаций'!AV685</f>
        <v>0</v>
      </c>
      <c r="BA696" s="49">
        <f>'Рейтинговая таблица организаций'!AW685</f>
        <v>0</v>
      </c>
    </row>
    <row r="697" spans="1:53" ht="15.75" x14ac:dyDescent="0.25">
      <c r="A697" s="110">
        <f>Лист1!A685</f>
        <v>0</v>
      </c>
      <c r="B697" s="46">
        <f>'для bus.gov.ru'!B686</f>
        <v>0</v>
      </c>
      <c r="C697" s="46">
        <f>'для bus.gov.ru'!C686</f>
        <v>0</v>
      </c>
      <c r="D697" s="46">
        <f>'для bus.gov.ru'!D686</f>
        <v>0</v>
      </c>
      <c r="E697" s="46">
        <f>'для bus.gov.ru'!E686</f>
        <v>0</v>
      </c>
      <c r="F697" s="47" t="s">
        <v>264</v>
      </c>
      <c r="G697" s="48">
        <f>'Рейтинговая таблица организаций'!D686</f>
        <v>0</v>
      </c>
      <c r="H697" s="48">
        <f>'Рейтинговая таблица организаций'!E686</f>
        <v>0</v>
      </c>
      <c r="I697" s="47" t="s">
        <v>265</v>
      </c>
      <c r="J697" s="48">
        <f>'Рейтинговая таблица организаций'!F686</f>
        <v>0</v>
      </c>
      <c r="K697" s="48">
        <f>'Рейтинговая таблица организаций'!G686</f>
        <v>0</v>
      </c>
      <c r="L697" s="49" t="str">
        <f>IF('Рейтинговая таблица организаций'!H686&lt;1,"Отсутствуют или не функционируют дистанционные способы взаимодействия",(IF('Рейтинговая таблица организаций'!H686&lt;4,"В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7" s="49">
        <f>'Рейтинговая таблица организаций'!H686</f>
        <v>0</v>
      </c>
      <c r="N697" s="49">
        <f>IF('Рейтинговая таблица организаций'!H686&lt;1,0,(IF('Рейтинговая таблица организаций'!H686&lt;4,30,100)))</f>
        <v>0</v>
      </c>
      <c r="O697" s="49" t="s">
        <v>266</v>
      </c>
      <c r="P697" s="49">
        <f>'Рейтинговая таблица организаций'!I686</f>
        <v>0</v>
      </c>
      <c r="Q697" s="49">
        <f>'Рейтинговая таблица организаций'!J686</f>
        <v>0</v>
      </c>
      <c r="R697" s="49" t="s">
        <v>267</v>
      </c>
      <c r="S697" s="49">
        <f>'Рейтинговая таблица организаций'!K686</f>
        <v>0</v>
      </c>
      <c r="T697" s="49">
        <f>'Рейтинговая таблица организаций'!L686</f>
        <v>0</v>
      </c>
      <c r="U697" s="49" t="str">
        <f>IF('Рейтинговая таблица организаций'!Q686&lt;1,"Отсутствуют комфортные условия",(IF('Рейтинговая таблица организаций'!Q686&lt;5,"Количество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7" s="49">
        <f>'Рейтинговая таблица организаций'!Q686</f>
        <v>0</v>
      </c>
      <c r="W697" s="49">
        <f>IF('Рейтинговая таблица организаций'!Q686&lt;1,0,(IF('Рейтинговая таблица организаций'!Q686&lt;4,20,100)))</f>
        <v>0</v>
      </c>
      <c r="X697" s="49" t="s">
        <v>268</v>
      </c>
      <c r="Y697" s="49">
        <f>'Рейтинговая таблица организаций'!T686</f>
        <v>0</v>
      </c>
      <c r="Z697" s="49">
        <f>'Рейтинговая таблица организаций'!U686</f>
        <v>0</v>
      </c>
      <c r="AA697" s="49" t="str">
        <f>IF('Рейтинговая таблица организаций'!Z686&lt;1,"Отсутствуют условия доступности для инвалидов",(IF('Рейтинговая таблица организаций'!Z686&lt;5,"Количество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7" s="63">
        <f>'Рейтинговая таблица организаций'!Z686</f>
        <v>0</v>
      </c>
      <c r="AC697" s="49">
        <f>IF('Рейтинговая таблица организаций'!Z686&lt;1,0,(IF('Рейтинговая таблица организаций'!Z686&lt;5,20,100)))</f>
        <v>0</v>
      </c>
      <c r="AD697" s="49" t="str">
        <f>IF('Рейтинговая таблица организаций'!AA686&lt;1,"Отсутствуют условия доступности, позволяющие инвалидам получать услуги наравне с другими",(IF('Рейтинговая таблица организаций'!AA686&lt;5,"Количество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7" s="49">
        <f>'Рейтинговая таблица организаций'!AA686</f>
        <v>0</v>
      </c>
      <c r="AF697" s="49">
        <f>IF('Рейтинговая таблица организаций'!AA686&lt;1,0,(IF('Рейтинговая таблица организаций'!AA686&lt;5,20,100)))</f>
        <v>0</v>
      </c>
      <c r="AG697" s="49" t="s">
        <v>269</v>
      </c>
      <c r="AH697" s="49">
        <f>'Рейтинговая таблица организаций'!AB686</f>
        <v>0</v>
      </c>
      <c r="AI697" s="49">
        <f>'Рейтинговая таблица организаций'!AC686</f>
        <v>0</v>
      </c>
      <c r="AJ697" s="49" t="s">
        <v>270</v>
      </c>
      <c r="AK697" s="49">
        <f>'Рейтинговая таблица организаций'!AH686</f>
        <v>0</v>
      </c>
      <c r="AL697" s="49">
        <f>'Рейтинговая таблица организаций'!AI686</f>
        <v>0</v>
      </c>
      <c r="AM697" s="49" t="s">
        <v>271</v>
      </c>
      <c r="AN697" s="49">
        <f>'Рейтинговая таблица организаций'!AJ686</f>
        <v>0</v>
      </c>
      <c r="AO697" s="49">
        <f>'Рейтинговая таблица организаций'!AK686</f>
        <v>0</v>
      </c>
      <c r="AP697" s="49" t="s">
        <v>272</v>
      </c>
      <c r="AQ697" s="49">
        <f>'Рейтинговая таблица организаций'!AL686</f>
        <v>0</v>
      </c>
      <c r="AR697" s="49">
        <f>'Рейтинговая таблица организаций'!AM686</f>
        <v>0</v>
      </c>
      <c r="AS697" s="49" t="s">
        <v>273</v>
      </c>
      <c r="AT697" s="49">
        <f>'Рейтинговая таблица организаций'!AR686</f>
        <v>0</v>
      </c>
      <c r="AU697" s="49">
        <f>'Рейтинговая таблица организаций'!AS686</f>
        <v>0</v>
      </c>
      <c r="AV697" s="49" t="s">
        <v>274</v>
      </c>
      <c r="AW697" s="49">
        <f>'Рейтинговая таблица организаций'!AT686</f>
        <v>0</v>
      </c>
      <c r="AX697" s="49">
        <f>'Рейтинговая таблица организаций'!AU686</f>
        <v>0</v>
      </c>
      <c r="AY697" s="49" t="s">
        <v>275</v>
      </c>
      <c r="AZ697" s="49">
        <f>'Рейтинговая таблица организаций'!AV686</f>
        <v>0</v>
      </c>
      <c r="BA697" s="49">
        <f>'Рейтинговая таблица организаций'!AW686</f>
        <v>0</v>
      </c>
    </row>
    <row r="698" spans="1:53" ht="15.75" x14ac:dyDescent="0.25">
      <c r="A698" s="110">
        <f>Лист1!A686</f>
        <v>0</v>
      </c>
      <c r="B698" s="46">
        <f>'для bus.gov.ru'!B687</f>
        <v>0</v>
      </c>
      <c r="C698" s="46">
        <f>'для bus.gov.ru'!C687</f>
        <v>0</v>
      </c>
      <c r="D698" s="46">
        <f>'для bus.gov.ru'!D687</f>
        <v>0</v>
      </c>
      <c r="E698" s="46">
        <f>'для bus.gov.ru'!E687</f>
        <v>0</v>
      </c>
      <c r="F698" s="47" t="s">
        <v>264</v>
      </c>
      <c r="G698" s="48">
        <f>'Рейтинговая таблица организаций'!D687</f>
        <v>0</v>
      </c>
      <c r="H698" s="48">
        <f>'Рейтинговая таблица организаций'!E687</f>
        <v>0</v>
      </c>
      <c r="I698" s="47" t="s">
        <v>265</v>
      </c>
      <c r="J698" s="48">
        <f>'Рейтинговая таблица организаций'!F687</f>
        <v>0</v>
      </c>
      <c r="K698" s="48">
        <f>'Рейтинговая таблица организаций'!G687</f>
        <v>0</v>
      </c>
      <c r="L698" s="49" t="str">
        <f>IF('Рейтинговая таблица организаций'!H687&lt;1,"Отсутствуют или не функционируют дистанционные способы взаимодействия",(IF('Рейтинговая таблица организаций'!H687&lt;4,"В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8" s="49">
        <f>'Рейтинговая таблица организаций'!H687</f>
        <v>0</v>
      </c>
      <c r="N698" s="49">
        <f>IF('Рейтинговая таблица организаций'!H687&lt;1,0,(IF('Рейтинговая таблица организаций'!H687&lt;4,30,100)))</f>
        <v>0</v>
      </c>
      <c r="O698" s="49" t="s">
        <v>266</v>
      </c>
      <c r="P698" s="49">
        <f>'Рейтинговая таблица организаций'!I687</f>
        <v>0</v>
      </c>
      <c r="Q698" s="49">
        <f>'Рейтинговая таблица организаций'!J687</f>
        <v>0</v>
      </c>
      <c r="R698" s="49" t="s">
        <v>267</v>
      </c>
      <c r="S698" s="49">
        <f>'Рейтинговая таблица организаций'!K687</f>
        <v>0</v>
      </c>
      <c r="T698" s="49">
        <f>'Рейтинговая таблица организаций'!L687</f>
        <v>0</v>
      </c>
      <c r="U698" s="49" t="str">
        <f>IF('Рейтинговая таблица организаций'!Q687&lt;1,"Отсутствуют комфортные условия",(IF('Рейтинговая таблица организаций'!Q687&lt;5,"Количество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8" s="49">
        <f>'Рейтинговая таблица организаций'!Q687</f>
        <v>0</v>
      </c>
      <c r="W698" s="49">
        <f>IF('Рейтинговая таблица организаций'!Q687&lt;1,0,(IF('Рейтинговая таблица организаций'!Q687&lt;4,20,100)))</f>
        <v>0</v>
      </c>
      <c r="X698" s="49" t="s">
        <v>268</v>
      </c>
      <c r="Y698" s="49">
        <f>'Рейтинговая таблица организаций'!T687</f>
        <v>0</v>
      </c>
      <c r="Z698" s="49">
        <f>'Рейтинговая таблица организаций'!U687</f>
        <v>0</v>
      </c>
      <c r="AA698" s="49" t="str">
        <f>IF('Рейтинговая таблица организаций'!Z687&lt;1,"Отсутствуют условия доступности для инвалидов",(IF('Рейтинговая таблица организаций'!Z687&lt;5,"Количество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8" s="63">
        <f>'Рейтинговая таблица организаций'!Z687</f>
        <v>0</v>
      </c>
      <c r="AC698" s="49">
        <f>IF('Рейтинговая таблица организаций'!Z687&lt;1,0,(IF('Рейтинговая таблица организаций'!Z687&lt;5,20,100)))</f>
        <v>0</v>
      </c>
      <c r="AD698" s="49" t="str">
        <f>IF('Рейтинговая таблица организаций'!AA687&lt;1,"Отсутствуют условия доступности, позволяющие инвалидам получать услуги наравне с другими",(IF('Рейтинговая таблица организаций'!AA687&lt;5,"Количество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8" s="49">
        <f>'Рейтинговая таблица организаций'!AA687</f>
        <v>0</v>
      </c>
      <c r="AF698" s="49">
        <f>IF('Рейтинговая таблица организаций'!AA687&lt;1,0,(IF('Рейтинговая таблица организаций'!AA687&lt;5,20,100)))</f>
        <v>0</v>
      </c>
      <c r="AG698" s="49" t="s">
        <v>269</v>
      </c>
      <c r="AH698" s="49">
        <f>'Рейтинговая таблица организаций'!AB687</f>
        <v>0</v>
      </c>
      <c r="AI698" s="49">
        <f>'Рейтинговая таблица организаций'!AC687</f>
        <v>0</v>
      </c>
      <c r="AJ698" s="49" t="s">
        <v>270</v>
      </c>
      <c r="AK698" s="49">
        <f>'Рейтинговая таблица организаций'!AH687</f>
        <v>0</v>
      </c>
      <c r="AL698" s="49">
        <f>'Рейтинговая таблица организаций'!AI687</f>
        <v>0</v>
      </c>
      <c r="AM698" s="49" t="s">
        <v>271</v>
      </c>
      <c r="AN698" s="49">
        <f>'Рейтинговая таблица организаций'!AJ687</f>
        <v>0</v>
      </c>
      <c r="AO698" s="49">
        <f>'Рейтинговая таблица организаций'!AK687</f>
        <v>0</v>
      </c>
      <c r="AP698" s="49" t="s">
        <v>272</v>
      </c>
      <c r="AQ698" s="49">
        <f>'Рейтинговая таблица организаций'!AL687</f>
        <v>0</v>
      </c>
      <c r="AR698" s="49">
        <f>'Рейтинговая таблица организаций'!AM687</f>
        <v>0</v>
      </c>
      <c r="AS698" s="49" t="s">
        <v>273</v>
      </c>
      <c r="AT698" s="49">
        <f>'Рейтинговая таблица организаций'!AR687</f>
        <v>0</v>
      </c>
      <c r="AU698" s="49">
        <f>'Рейтинговая таблица организаций'!AS687</f>
        <v>0</v>
      </c>
      <c r="AV698" s="49" t="s">
        <v>274</v>
      </c>
      <c r="AW698" s="49">
        <f>'Рейтинговая таблица организаций'!AT687</f>
        <v>0</v>
      </c>
      <c r="AX698" s="49">
        <f>'Рейтинговая таблица организаций'!AU687</f>
        <v>0</v>
      </c>
      <c r="AY698" s="49" t="s">
        <v>275</v>
      </c>
      <c r="AZ698" s="49">
        <f>'Рейтинговая таблица организаций'!AV687</f>
        <v>0</v>
      </c>
      <c r="BA698" s="49">
        <f>'Рейтинговая таблица организаций'!AW687</f>
        <v>0</v>
      </c>
    </row>
    <row r="699" spans="1:53" ht="15.75" x14ac:dyDescent="0.25">
      <c r="A699" s="110">
        <f>Лист1!A687</f>
        <v>0</v>
      </c>
      <c r="B699" s="46">
        <f>'для bus.gov.ru'!B688</f>
        <v>0</v>
      </c>
      <c r="C699" s="46">
        <f>'для bus.gov.ru'!C688</f>
        <v>0</v>
      </c>
      <c r="D699" s="46">
        <f>'для bus.gov.ru'!D688</f>
        <v>0</v>
      </c>
      <c r="E699" s="46">
        <f>'для bus.gov.ru'!E688</f>
        <v>0</v>
      </c>
      <c r="F699" s="47" t="s">
        <v>264</v>
      </c>
      <c r="G699" s="48">
        <f>'Рейтинговая таблица организаций'!D688</f>
        <v>0</v>
      </c>
      <c r="H699" s="48">
        <f>'Рейтинговая таблица организаций'!E688</f>
        <v>0</v>
      </c>
      <c r="I699" s="47" t="s">
        <v>265</v>
      </c>
      <c r="J699" s="48">
        <f>'Рейтинговая таблица организаций'!F688</f>
        <v>0</v>
      </c>
      <c r="K699" s="48">
        <f>'Рейтинговая таблица организаций'!G688</f>
        <v>0</v>
      </c>
      <c r="L699" s="49" t="str">
        <f>IF('Рейтинговая таблица организаций'!H688&lt;1,"Отсутствуют или не функционируют дистанционные способы взаимодействия",(IF('Рейтинговая таблица организаций'!H688&lt;4,"В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699" s="49">
        <f>'Рейтинговая таблица организаций'!H688</f>
        <v>0</v>
      </c>
      <c r="N699" s="49">
        <f>IF('Рейтинговая таблица организаций'!H688&lt;1,0,(IF('Рейтинговая таблица организаций'!H688&lt;4,30,100)))</f>
        <v>0</v>
      </c>
      <c r="O699" s="49" t="s">
        <v>266</v>
      </c>
      <c r="P699" s="49">
        <f>'Рейтинговая таблица организаций'!I688</f>
        <v>0</v>
      </c>
      <c r="Q699" s="49">
        <f>'Рейтинговая таблица организаций'!J688</f>
        <v>0</v>
      </c>
      <c r="R699" s="49" t="s">
        <v>267</v>
      </c>
      <c r="S699" s="49">
        <f>'Рейтинговая таблица организаций'!K688</f>
        <v>0</v>
      </c>
      <c r="T699" s="49">
        <f>'Рейтинговая таблица организаций'!L688</f>
        <v>0</v>
      </c>
      <c r="U699" s="49" t="str">
        <f>IF('Рейтинговая таблица организаций'!Q688&lt;1,"Отсутствуют комфортные условия",(IF('Рейтинговая таблица организаций'!Q688&lt;5,"Количество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699" s="49">
        <f>'Рейтинговая таблица организаций'!Q688</f>
        <v>0</v>
      </c>
      <c r="W699" s="49">
        <f>IF('Рейтинговая таблица организаций'!Q688&lt;1,0,(IF('Рейтинговая таблица организаций'!Q688&lt;4,20,100)))</f>
        <v>0</v>
      </c>
      <c r="X699" s="49" t="s">
        <v>268</v>
      </c>
      <c r="Y699" s="49">
        <f>'Рейтинговая таблица организаций'!T688</f>
        <v>0</v>
      </c>
      <c r="Z699" s="49">
        <f>'Рейтинговая таблица организаций'!U688</f>
        <v>0</v>
      </c>
      <c r="AA699" s="49" t="str">
        <f>IF('Рейтинговая таблица организаций'!Z688&lt;1,"Отсутствуют условия доступности для инвалидов",(IF('Рейтинговая таблица организаций'!Z688&lt;5,"Количество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699" s="63">
        <f>'Рейтинговая таблица организаций'!Z688</f>
        <v>0</v>
      </c>
      <c r="AC699" s="49">
        <f>IF('Рейтинговая таблица организаций'!Z688&lt;1,0,(IF('Рейтинговая таблица организаций'!Z688&lt;5,20,100)))</f>
        <v>0</v>
      </c>
      <c r="AD699" s="49" t="str">
        <f>IF('Рейтинговая таблица организаций'!AA688&lt;1,"Отсутствуют условия доступности, позволяющие инвалидам получать услуги наравне с другими",(IF('Рейтинговая таблица организаций'!AA688&lt;5,"Количество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699" s="49">
        <f>'Рейтинговая таблица организаций'!AA688</f>
        <v>0</v>
      </c>
      <c r="AF699" s="49">
        <f>IF('Рейтинговая таблица организаций'!AA688&lt;1,0,(IF('Рейтинговая таблица организаций'!AA688&lt;5,20,100)))</f>
        <v>0</v>
      </c>
      <c r="AG699" s="49" t="s">
        <v>269</v>
      </c>
      <c r="AH699" s="49">
        <f>'Рейтинговая таблица организаций'!AB688</f>
        <v>0</v>
      </c>
      <c r="AI699" s="49">
        <f>'Рейтинговая таблица организаций'!AC688</f>
        <v>0</v>
      </c>
      <c r="AJ699" s="49" t="s">
        <v>270</v>
      </c>
      <c r="AK699" s="49">
        <f>'Рейтинговая таблица организаций'!AH688</f>
        <v>0</v>
      </c>
      <c r="AL699" s="49">
        <f>'Рейтинговая таблица организаций'!AI688</f>
        <v>0</v>
      </c>
      <c r="AM699" s="49" t="s">
        <v>271</v>
      </c>
      <c r="AN699" s="49">
        <f>'Рейтинговая таблица организаций'!AJ688</f>
        <v>0</v>
      </c>
      <c r="AO699" s="49">
        <f>'Рейтинговая таблица организаций'!AK688</f>
        <v>0</v>
      </c>
      <c r="AP699" s="49" t="s">
        <v>272</v>
      </c>
      <c r="AQ699" s="49">
        <f>'Рейтинговая таблица организаций'!AL688</f>
        <v>0</v>
      </c>
      <c r="AR699" s="49">
        <f>'Рейтинговая таблица организаций'!AM688</f>
        <v>0</v>
      </c>
      <c r="AS699" s="49" t="s">
        <v>273</v>
      </c>
      <c r="AT699" s="49">
        <f>'Рейтинговая таблица организаций'!AR688</f>
        <v>0</v>
      </c>
      <c r="AU699" s="49">
        <f>'Рейтинговая таблица организаций'!AS688</f>
        <v>0</v>
      </c>
      <c r="AV699" s="49" t="s">
        <v>274</v>
      </c>
      <c r="AW699" s="49">
        <f>'Рейтинговая таблица организаций'!AT688</f>
        <v>0</v>
      </c>
      <c r="AX699" s="49">
        <f>'Рейтинговая таблица организаций'!AU688</f>
        <v>0</v>
      </c>
      <c r="AY699" s="49" t="s">
        <v>275</v>
      </c>
      <c r="AZ699" s="49">
        <f>'Рейтинговая таблица организаций'!AV688</f>
        <v>0</v>
      </c>
      <c r="BA699" s="49">
        <f>'Рейтинговая таблица организаций'!AW688</f>
        <v>0</v>
      </c>
    </row>
    <row r="700" spans="1:53" ht="15.75" x14ac:dyDescent="0.25">
      <c r="A700" s="110">
        <f>Лист1!A688</f>
        <v>0</v>
      </c>
      <c r="B700" s="46">
        <f>'для bus.gov.ru'!B689</f>
        <v>0</v>
      </c>
      <c r="C700" s="46">
        <f>'для bus.gov.ru'!C689</f>
        <v>0</v>
      </c>
      <c r="D700" s="46">
        <f>'для bus.gov.ru'!D689</f>
        <v>0</v>
      </c>
      <c r="E700" s="46">
        <f>'для bus.gov.ru'!E689</f>
        <v>0</v>
      </c>
      <c r="F700" s="47" t="s">
        <v>264</v>
      </c>
      <c r="G700" s="48">
        <f>'Рейтинговая таблица организаций'!D689</f>
        <v>0</v>
      </c>
      <c r="H700" s="48">
        <f>'Рейтинговая таблица организаций'!E689</f>
        <v>0</v>
      </c>
      <c r="I700" s="47" t="s">
        <v>265</v>
      </c>
      <c r="J700" s="48">
        <f>'Рейтинговая таблица организаций'!F689</f>
        <v>0</v>
      </c>
      <c r="K700" s="48">
        <f>'Рейтинговая таблица организаций'!G689</f>
        <v>0</v>
      </c>
      <c r="L700" s="49" t="str">
        <f>IF('Рейтинговая таблица организаций'!H689&lt;1,"Отсутствуют или не функционируют дистанционные способы взаимодействия",(IF('Рейтинговая таблица организаций'!H689&lt;4,"В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0" s="49">
        <f>'Рейтинговая таблица организаций'!H689</f>
        <v>0</v>
      </c>
      <c r="N700" s="49">
        <f>IF('Рейтинговая таблица организаций'!H689&lt;1,0,(IF('Рейтинговая таблица организаций'!H689&lt;4,30,100)))</f>
        <v>0</v>
      </c>
      <c r="O700" s="49" t="s">
        <v>266</v>
      </c>
      <c r="P700" s="49">
        <f>'Рейтинговая таблица организаций'!I689</f>
        <v>0</v>
      </c>
      <c r="Q700" s="49">
        <f>'Рейтинговая таблица организаций'!J689</f>
        <v>0</v>
      </c>
      <c r="R700" s="49" t="s">
        <v>267</v>
      </c>
      <c r="S700" s="49">
        <f>'Рейтинговая таблица организаций'!K689</f>
        <v>0</v>
      </c>
      <c r="T700" s="49">
        <f>'Рейтинговая таблица организаций'!L689</f>
        <v>0</v>
      </c>
      <c r="U700" s="49" t="str">
        <f>IF('Рейтинговая таблица организаций'!Q689&lt;1,"Отсутствуют комфортные условия",(IF('Рейтинговая таблица организаций'!Q689&lt;5,"Количество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0" s="49">
        <f>'Рейтинговая таблица организаций'!Q689</f>
        <v>0</v>
      </c>
      <c r="W700" s="49">
        <f>IF('Рейтинговая таблица организаций'!Q689&lt;1,0,(IF('Рейтинговая таблица организаций'!Q689&lt;4,20,100)))</f>
        <v>0</v>
      </c>
      <c r="X700" s="49" t="s">
        <v>268</v>
      </c>
      <c r="Y700" s="49">
        <f>'Рейтинговая таблица организаций'!T689</f>
        <v>0</v>
      </c>
      <c r="Z700" s="49">
        <f>'Рейтинговая таблица организаций'!U689</f>
        <v>0</v>
      </c>
      <c r="AA700" s="49" t="str">
        <f>IF('Рейтинговая таблица организаций'!Z689&lt;1,"Отсутствуют условия доступности для инвалидов",(IF('Рейтинговая таблица организаций'!Z689&lt;5,"Количество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0" s="63">
        <f>'Рейтинговая таблица организаций'!Z689</f>
        <v>0</v>
      </c>
      <c r="AC700" s="49">
        <f>IF('Рейтинговая таблица организаций'!Z689&lt;1,0,(IF('Рейтинговая таблица организаций'!Z689&lt;5,20,100)))</f>
        <v>0</v>
      </c>
      <c r="AD700" s="49" t="str">
        <f>IF('Рейтинговая таблица организаций'!AA689&lt;1,"Отсутствуют условия доступности, позволяющие инвалидам получать услуги наравне с другими",(IF('Рейтинговая таблица организаций'!AA689&lt;5,"Количество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0" s="49">
        <f>'Рейтинговая таблица организаций'!AA689</f>
        <v>0</v>
      </c>
      <c r="AF700" s="49">
        <f>IF('Рейтинговая таблица организаций'!AA689&lt;1,0,(IF('Рейтинговая таблица организаций'!AA689&lt;5,20,100)))</f>
        <v>0</v>
      </c>
      <c r="AG700" s="49" t="s">
        <v>269</v>
      </c>
      <c r="AH700" s="49">
        <f>'Рейтинговая таблица организаций'!AB689</f>
        <v>0</v>
      </c>
      <c r="AI700" s="49">
        <f>'Рейтинговая таблица организаций'!AC689</f>
        <v>0</v>
      </c>
      <c r="AJ700" s="49" t="s">
        <v>270</v>
      </c>
      <c r="AK700" s="49">
        <f>'Рейтинговая таблица организаций'!AH689</f>
        <v>0</v>
      </c>
      <c r="AL700" s="49">
        <f>'Рейтинговая таблица организаций'!AI689</f>
        <v>0</v>
      </c>
      <c r="AM700" s="49" t="s">
        <v>271</v>
      </c>
      <c r="AN700" s="49">
        <f>'Рейтинговая таблица организаций'!AJ689</f>
        <v>0</v>
      </c>
      <c r="AO700" s="49">
        <f>'Рейтинговая таблица организаций'!AK689</f>
        <v>0</v>
      </c>
      <c r="AP700" s="49" t="s">
        <v>272</v>
      </c>
      <c r="AQ700" s="49">
        <f>'Рейтинговая таблица организаций'!AL689</f>
        <v>0</v>
      </c>
      <c r="AR700" s="49">
        <f>'Рейтинговая таблица организаций'!AM689</f>
        <v>0</v>
      </c>
      <c r="AS700" s="49" t="s">
        <v>273</v>
      </c>
      <c r="AT700" s="49">
        <f>'Рейтинговая таблица организаций'!AR689</f>
        <v>0</v>
      </c>
      <c r="AU700" s="49">
        <f>'Рейтинговая таблица организаций'!AS689</f>
        <v>0</v>
      </c>
      <c r="AV700" s="49" t="s">
        <v>274</v>
      </c>
      <c r="AW700" s="49">
        <f>'Рейтинговая таблица организаций'!AT689</f>
        <v>0</v>
      </c>
      <c r="AX700" s="49">
        <f>'Рейтинговая таблица организаций'!AU689</f>
        <v>0</v>
      </c>
      <c r="AY700" s="49" t="s">
        <v>275</v>
      </c>
      <c r="AZ700" s="49">
        <f>'Рейтинговая таблица организаций'!AV689</f>
        <v>0</v>
      </c>
      <c r="BA700" s="49">
        <f>'Рейтинговая таблица организаций'!AW689</f>
        <v>0</v>
      </c>
    </row>
    <row r="701" spans="1:53" ht="15.75" x14ac:dyDescent="0.25">
      <c r="A701" s="110">
        <f>Лист1!A689</f>
        <v>0</v>
      </c>
      <c r="B701" s="46">
        <f>'для bus.gov.ru'!B690</f>
        <v>0</v>
      </c>
      <c r="C701" s="46">
        <f>'для bus.gov.ru'!C690</f>
        <v>0</v>
      </c>
      <c r="D701" s="46">
        <f>'для bus.gov.ru'!D690</f>
        <v>0</v>
      </c>
      <c r="E701" s="46">
        <f>'для bus.gov.ru'!E690</f>
        <v>0</v>
      </c>
      <c r="F701" s="47" t="s">
        <v>264</v>
      </c>
      <c r="G701" s="48">
        <f>'Рейтинговая таблица организаций'!D690</f>
        <v>0</v>
      </c>
      <c r="H701" s="48">
        <f>'Рейтинговая таблица организаций'!E690</f>
        <v>0</v>
      </c>
      <c r="I701" s="47" t="s">
        <v>265</v>
      </c>
      <c r="J701" s="48">
        <f>'Рейтинговая таблица организаций'!F690</f>
        <v>0</v>
      </c>
      <c r="K701" s="48">
        <f>'Рейтинговая таблица организаций'!G690</f>
        <v>0</v>
      </c>
      <c r="L701" s="49" t="str">
        <f>IF('Рейтинговая таблица организаций'!H690&lt;1,"Отсутствуют или не функционируют дистанционные способы взаимодействия",(IF('Рейтинговая таблица организаций'!H690&lt;4,"В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1" s="49">
        <f>'Рейтинговая таблица организаций'!H690</f>
        <v>0</v>
      </c>
      <c r="N701" s="49">
        <f>IF('Рейтинговая таблица организаций'!H690&lt;1,0,(IF('Рейтинговая таблица организаций'!H690&lt;4,30,100)))</f>
        <v>0</v>
      </c>
      <c r="O701" s="49" t="s">
        <v>266</v>
      </c>
      <c r="P701" s="49">
        <f>'Рейтинговая таблица организаций'!I690</f>
        <v>0</v>
      </c>
      <c r="Q701" s="49">
        <f>'Рейтинговая таблица организаций'!J690</f>
        <v>0</v>
      </c>
      <c r="R701" s="49" t="s">
        <v>267</v>
      </c>
      <c r="S701" s="49">
        <f>'Рейтинговая таблица организаций'!K690</f>
        <v>0</v>
      </c>
      <c r="T701" s="49">
        <f>'Рейтинговая таблица организаций'!L690</f>
        <v>0</v>
      </c>
      <c r="U701" s="49" t="str">
        <f>IF('Рейтинговая таблица организаций'!Q690&lt;1,"Отсутствуют комфортные условия",(IF('Рейтинговая таблица организаций'!Q690&lt;5,"Количество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1" s="49">
        <f>'Рейтинговая таблица организаций'!Q690</f>
        <v>0</v>
      </c>
      <c r="W701" s="49">
        <f>IF('Рейтинговая таблица организаций'!Q690&lt;1,0,(IF('Рейтинговая таблица организаций'!Q690&lt;4,20,100)))</f>
        <v>0</v>
      </c>
      <c r="X701" s="49" t="s">
        <v>268</v>
      </c>
      <c r="Y701" s="49">
        <f>'Рейтинговая таблица организаций'!T690</f>
        <v>0</v>
      </c>
      <c r="Z701" s="49">
        <f>'Рейтинговая таблица организаций'!U690</f>
        <v>0</v>
      </c>
      <c r="AA701" s="49" t="str">
        <f>IF('Рейтинговая таблица организаций'!Z690&lt;1,"Отсутствуют условия доступности для инвалидов",(IF('Рейтинговая таблица организаций'!Z690&lt;5,"Количество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1" s="63">
        <f>'Рейтинговая таблица организаций'!Z690</f>
        <v>0</v>
      </c>
      <c r="AC701" s="49">
        <f>IF('Рейтинговая таблица организаций'!Z690&lt;1,0,(IF('Рейтинговая таблица организаций'!Z690&lt;5,20,100)))</f>
        <v>0</v>
      </c>
      <c r="AD701" s="49" t="str">
        <f>IF('Рейтинговая таблица организаций'!AA690&lt;1,"Отсутствуют условия доступности, позволяющие инвалидам получать услуги наравне с другими",(IF('Рейтинговая таблица организаций'!AA690&lt;5,"Количество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1" s="49">
        <f>'Рейтинговая таблица организаций'!AA690</f>
        <v>0</v>
      </c>
      <c r="AF701" s="49">
        <f>IF('Рейтинговая таблица организаций'!AA690&lt;1,0,(IF('Рейтинговая таблица организаций'!AA690&lt;5,20,100)))</f>
        <v>0</v>
      </c>
      <c r="AG701" s="49" t="s">
        <v>269</v>
      </c>
      <c r="AH701" s="49">
        <f>'Рейтинговая таблица организаций'!AB690</f>
        <v>0</v>
      </c>
      <c r="AI701" s="49">
        <f>'Рейтинговая таблица организаций'!AC690</f>
        <v>0</v>
      </c>
      <c r="AJ701" s="49" t="s">
        <v>270</v>
      </c>
      <c r="AK701" s="49">
        <f>'Рейтинговая таблица организаций'!AH690</f>
        <v>0</v>
      </c>
      <c r="AL701" s="49">
        <f>'Рейтинговая таблица организаций'!AI690</f>
        <v>0</v>
      </c>
      <c r="AM701" s="49" t="s">
        <v>271</v>
      </c>
      <c r="AN701" s="49">
        <f>'Рейтинговая таблица организаций'!AJ690</f>
        <v>0</v>
      </c>
      <c r="AO701" s="49">
        <f>'Рейтинговая таблица организаций'!AK690</f>
        <v>0</v>
      </c>
      <c r="AP701" s="49" t="s">
        <v>272</v>
      </c>
      <c r="AQ701" s="49">
        <f>'Рейтинговая таблица организаций'!AL690</f>
        <v>0</v>
      </c>
      <c r="AR701" s="49">
        <f>'Рейтинговая таблица организаций'!AM690</f>
        <v>0</v>
      </c>
      <c r="AS701" s="49" t="s">
        <v>273</v>
      </c>
      <c r="AT701" s="49">
        <f>'Рейтинговая таблица организаций'!AR690</f>
        <v>0</v>
      </c>
      <c r="AU701" s="49">
        <f>'Рейтинговая таблица организаций'!AS690</f>
        <v>0</v>
      </c>
      <c r="AV701" s="49" t="s">
        <v>274</v>
      </c>
      <c r="AW701" s="49">
        <f>'Рейтинговая таблица организаций'!AT690</f>
        <v>0</v>
      </c>
      <c r="AX701" s="49">
        <f>'Рейтинговая таблица организаций'!AU690</f>
        <v>0</v>
      </c>
      <c r="AY701" s="49" t="s">
        <v>275</v>
      </c>
      <c r="AZ701" s="49">
        <f>'Рейтинговая таблица организаций'!AV690</f>
        <v>0</v>
      </c>
      <c r="BA701" s="49">
        <f>'Рейтинговая таблица организаций'!AW690</f>
        <v>0</v>
      </c>
    </row>
    <row r="702" spans="1:53" ht="15.75" x14ac:dyDescent="0.25">
      <c r="A702" s="110">
        <f>Лист1!A690</f>
        <v>0</v>
      </c>
      <c r="B702" s="46">
        <f>'для bus.gov.ru'!B691</f>
        <v>0</v>
      </c>
      <c r="C702" s="46">
        <f>'для bus.gov.ru'!C691</f>
        <v>0</v>
      </c>
      <c r="D702" s="46">
        <f>'для bus.gov.ru'!D691</f>
        <v>0</v>
      </c>
      <c r="E702" s="46">
        <f>'для bus.gov.ru'!E691</f>
        <v>0</v>
      </c>
      <c r="F702" s="47" t="s">
        <v>264</v>
      </c>
      <c r="G702" s="48">
        <f>'Рейтинговая таблица организаций'!D691</f>
        <v>0</v>
      </c>
      <c r="H702" s="48">
        <f>'Рейтинговая таблица организаций'!E691</f>
        <v>0</v>
      </c>
      <c r="I702" s="47" t="s">
        <v>265</v>
      </c>
      <c r="J702" s="48">
        <f>'Рейтинговая таблица организаций'!F691</f>
        <v>0</v>
      </c>
      <c r="K702" s="48">
        <f>'Рейтинговая таблица организаций'!G691</f>
        <v>0</v>
      </c>
      <c r="L702" s="49" t="str">
        <f>IF('Рейтинговая таблица организаций'!H691&lt;1,"Отсутствуют или не функционируют дистанционные способы взаимодействия",(IF('Рейтинговая таблица организаций'!H691&lt;4,"В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2" s="49">
        <f>'Рейтинговая таблица организаций'!H691</f>
        <v>0</v>
      </c>
      <c r="N702" s="49">
        <f>IF('Рейтинговая таблица организаций'!H691&lt;1,0,(IF('Рейтинговая таблица организаций'!H691&lt;4,30,100)))</f>
        <v>0</v>
      </c>
      <c r="O702" s="49" t="s">
        <v>266</v>
      </c>
      <c r="P702" s="49">
        <f>'Рейтинговая таблица организаций'!I691</f>
        <v>0</v>
      </c>
      <c r="Q702" s="49">
        <f>'Рейтинговая таблица организаций'!J691</f>
        <v>0</v>
      </c>
      <c r="R702" s="49" t="s">
        <v>267</v>
      </c>
      <c r="S702" s="49">
        <f>'Рейтинговая таблица организаций'!K691</f>
        <v>0</v>
      </c>
      <c r="T702" s="49">
        <f>'Рейтинговая таблица организаций'!L691</f>
        <v>0</v>
      </c>
      <c r="U702" s="49" t="str">
        <f>IF('Рейтинговая таблица организаций'!Q691&lt;1,"Отсутствуют комфортные условия",(IF('Рейтинговая таблица организаций'!Q691&lt;5,"Количество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2" s="49">
        <f>'Рейтинговая таблица организаций'!Q691</f>
        <v>0</v>
      </c>
      <c r="W702" s="49">
        <f>IF('Рейтинговая таблица организаций'!Q691&lt;1,0,(IF('Рейтинговая таблица организаций'!Q691&lt;4,20,100)))</f>
        <v>0</v>
      </c>
      <c r="X702" s="49" t="s">
        <v>268</v>
      </c>
      <c r="Y702" s="49">
        <f>'Рейтинговая таблица организаций'!T691</f>
        <v>0</v>
      </c>
      <c r="Z702" s="49">
        <f>'Рейтинговая таблица организаций'!U691</f>
        <v>0</v>
      </c>
      <c r="AA702" s="49" t="str">
        <f>IF('Рейтинговая таблица организаций'!Z691&lt;1,"Отсутствуют условия доступности для инвалидов",(IF('Рейтинговая таблица организаций'!Z691&lt;5,"Количество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2" s="63">
        <f>'Рейтинговая таблица организаций'!Z691</f>
        <v>0</v>
      </c>
      <c r="AC702" s="49">
        <f>IF('Рейтинговая таблица организаций'!Z691&lt;1,0,(IF('Рейтинговая таблица организаций'!Z691&lt;5,20,100)))</f>
        <v>0</v>
      </c>
      <c r="AD702" s="49" t="str">
        <f>IF('Рейтинговая таблица организаций'!AA691&lt;1,"Отсутствуют условия доступности, позволяющие инвалидам получать услуги наравне с другими",(IF('Рейтинговая таблица организаций'!AA691&lt;5,"Количество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2" s="49">
        <f>'Рейтинговая таблица организаций'!AA691</f>
        <v>0</v>
      </c>
      <c r="AF702" s="49">
        <f>IF('Рейтинговая таблица организаций'!AA691&lt;1,0,(IF('Рейтинговая таблица организаций'!AA691&lt;5,20,100)))</f>
        <v>0</v>
      </c>
      <c r="AG702" s="49" t="s">
        <v>269</v>
      </c>
      <c r="AH702" s="49">
        <f>'Рейтинговая таблица организаций'!AB691</f>
        <v>0</v>
      </c>
      <c r="AI702" s="49">
        <f>'Рейтинговая таблица организаций'!AC691</f>
        <v>0</v>
      </c>
      <c r="AJ702" s="49" t="s">
        <v>270</v>
      </c>
      <c r="AK702" s="49">
        <f>'Рейтинговая таблица организаций'!AH691</f>
        <v>0</v>
      </c>
      <c r="AL702" s="49">
        <f>'Рейтинговая таблица организаций'!AI691</f>
        <v>0</v>
      </c>
      <c r="AM702" s="49" t="s">
        <v>271</v>
      </c>
      <c r="AN702" s="49">
        <f>'Рейтинговая таблица организаций'!AJ691</f>
        <v>0</v>
      </c>
      <c r="AO702" s="49">
        <f>'Рейтинговая таблица организаций'!AK691</f>
        <v>0</v>
      </c>
      <c r="AP702" s="49" t="s">
        <v>272</v>
      </c>
      <c r="AQ702" s="49">
        <f>'Рейтинговая таблица организаций'!AL691</f>
        <v>0</v>
      </c>
      <c r="AR702" s="49">
        <f>'Рейтинговая таблица организаций'!AM691</f>
        <v>0</v>
      </c>
      <c r="AS702" s="49" t="s">
        <v>273</v>
      </c>
      <c r="AT702" s="49">
        <f>'Рейтинговая таблица организаций'!AR691</f>
        <v>0</v>
      </c>
      <c r="AU702" s="49">
        <f>'Рейтинговая таблица организаций'!AS691</f>
        <v>0</v>
      </c>
      <c r="AV702" s="49" t="s">
        <v>274</v>
      </c>
      <c r="AW702" s="49">
        <f>'Рейтинговая таблица организаций'!AT691</f>
        <v>0</v>
      </c>
      <c r="AX702" s="49">
        <f>'Рейтинговая таблица организаций'!AU691</f>
        <v>0</v>
      </c>
      <c r="AY702" s="49" t="s">
        <v>275</v>
      </c>
      <c r="AZ702" s="49">
        <f>'Рейтинговая таблица организаций'!AV691</f>
        <v>0</v>
      </c>
      <c r="BA702" s="49">
        <f>'Рейтинговая таблица организаций'!AW691</f>
        <v>0</v>
      </c>
    </row>
    <row r="703" spans="1:53" ht="15.75" x14ac:dyDescent="0.25">
      <c r="A703" s="110">
        <f>Лист1!A691</f>
        <v>0</v>
      </c>
      <c r="B703" s="46">
        <f>'для bus.gov.ru'!B692</f>
        <v>0</v>
      </c>
      <c r="C703" s="46">
        <f>'для bus.gov.ru'!C692</f>
        <v>0</v>
      </c>
      <c r="D703" s="46">
        <f>'для bus.gov.ru'!D692</f>
        <v>0</v>
      </c>
      <c r="E703" s="46">
        <f>'для bus.gov.ru'!E692</f>
        <v>0</v>
      </c>
      <c r="F703" s="47" t="s">
        <v>264</v>
      </c>
      <c r="G703" s="48">
        <f>'Рейтинговая таблица организаций'!D692</f>
        <v>0</v>
      </c>
      <c r="H703" s="48">
        <f>'Рейтинговая таблица организаций'!E692</f>
        <v>0</v>
      </c>
      <c r="I703" s="47" t="s">
        <v>265</v>
      </c>
      <c r="J703" s="48">
        <f>'Рейтинговая таблица организаций'!F692</f>
        <v>0</v>
      </c>
      <c r="K703" s="48">
        <f>'Рейтинговая таблица организаций'!G692</f>
        <v>0</v>
      </c>
      <c r="L703" s="49" t="str">
        <f>IF('Рейтинговая таблица организаций'!H692&lt;1,"Отсутствуют или не функционируют дистанционные способы взаимодействия",(IF('Рейтинговая таблица организаций'!H692&lt;4,"В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3" s="49">
        <f>'Рейтинговая таблица организаций'!H692</f>
        <v>0</v>
      </c>
      <c r="N703" s="49">
        <f>IF('Рейтинговая таблица организаций'!H692&lt;1,0,(IF('Рейтинговая таблица организаций'!H692&lt;4,30,100)))</f>
        <v>0</v>
      </c>
      <c r="O703" s="49" t="s">
        <v>266</v>
      </c>
      <c r="P703" s="49">
        <f>'Рейтинговая таблица организаций'!I692</f>
        <v>0</v>
      </c>
      <c r="Q703" s="49">
        <f>'Рейтинговая таблица организаций'!J692</f>
        <v>0</v>
      </c>
      <c r="R703" s="49" t="s">
        <v>267</v>
      </c>
      <c r="S703" s="49">
        <f>'Рейтинговая таблица организаций'!K692</f>
        <v>0</v>
      </c>
      <c r="T703" s="49">
        <f>'Рейтинговая таблица организаций'!L692</f>
        <v>0</v>
      </c>
      <c r="U703" s="49" t="str">
        <f>IF('Рейтинговая таблица организаций'!Q692&lt;1,"Отсутствуют комфортные условия",(IF('Рейтинговая таблица организаций'!Q692&lt;5,"Количество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3" s="49">
        <f>'Рейтинговая таблица организаций'!Q692</f>
        <v>0</v>
      </c>
      <c r="W703" s="49">
        <f>IF('Рейтинговая таблица организаций'!Q692&lt;1,0,(IF('Рейтинговая таблица организаций'!Q692&lt;4,20,100)))</f>
        <v>0</v>
      </c>
      <c r="X703" s="49" t="s">
        <v>268</v>
      </c>
      <c r="Y703" s="49">
        <f>'Рейтинговая таблица организаций'!T692</f>
        <v>0</v>
      </c>
      <c r="Z703" s="49">
        <f>'Рейтинговая таблица организаций'!U692</f>
        <v>0</v>
      </c>
      <c r="AA703" s="49" t="str">
        <f>IF('Рейтинговая таблица организаций'!Z692&lt;1,"Отсутствуют условия доступности для инвалидов",(IF('Рейтинговая таблица организаций'!Z692&lt;5,"Количество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3" s="63">
        <f>'Рейтинговая таблица организаций'!Z692</f>
        <v>0</v>
      </c>
      <c r="AC703" s="49">
        <f>IF('Рейтинговая таблица организаций'!Z692&lt;1,0,(IF('Рейтинговая таблица организаций'!Z692&lt;5,20,100)))</f>
        <v>0</v>
      </c>
      <c r="AD703" s="49" t="str">
        <f>IF('Рейтинговая таблица организаций'!AA692&lt;1,"Отсутствуют условия доступности, позволяющие инвалидам получать услуги наравне с другими",(IF('Рейтинговая таблица организаций'!AA692&lt;5,"Количество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3" s="49">
        <f>'Рейтинговая таблица организаций'!AA692</f>
        <v>0</v>
      </c>
      <c r="AF703" s="49">
        <f>IF('Рейтинговая таблица организаций'!AA692&lt;1,0,(IF('Рейтинговая таблица организаций'!AA692&lt;5,20,100)))</f>
        <v>0</v>
      </c>
      <c r="AG703" s="49" t="s">
        <v>269</v>
      </c>
      <c r="AH703" s="49">
        <f>'Рейтинговая таблица организаций'!AB692</f>
        <v>0</v>
      </c>
      <c r="AI703" s="49">
        <f>'Рейтинговая таблица организаций'!AC692</f>
        <v>0</v>
      </c>
      <c r="AJ703" s="49" t="s">
        <v>270</v>
      </c>
      <c r="AK703" s="49">
        <f>'Рейтинговая таблица организаций'!AH692</f>
        <v>0</v>
      </c>
      <c r="AL703" s="49">
        <f>'Рейтинговая таблица организаций'!AI692</f>
        <v>0</v>
      </c>
      <c r="AM703" s="49" t="s">
        <v>271</v>
      </c>
      <c r="AN703" s="49">
        <f>'Рейтинговая таблица организаций'!AJ692</f>
        <v>0</v>
      </c>
      <c r="AO703" s="49">
        <f>'Рейтинговая таблица организаций'!AK692</f>
        <v>0</v>
      </c>
      <c r="AP703" s="49" t="s">
        <v>272</v>
      </c>
      <c r="AQ703" s="49">
        <f>'Рейтинговая таблица организаций'!AL692</f>
        <v>0</v>
      </c>
      <c r="AR703" s="49">
        <f>'Рейтинговая таблица организаций'!AM692</f>
        <v>0</v>
      </c>
      <c r="AS703" s="49" t="s">
        <v>273</v>
      </c>
      <c r="AT703" s="49">
        <f>'Рейтинговая таблица организаций'!AR692</f>
        <v>0</v>
      </c>
      <c r="AU703" s="49">
        <f>'Рейтинговая таблица организаций'!AS692</f>
        <v>0</v>
      </c>
      <c r="AV703" s="49" t="s">
        <v>274</v>
      </c>
      <c r="AW703" s="49">
        <f>'Рейтинговая таблица организаций'!AT692</f>
        <v>0</v>
      </c>
      <c r="AX703" s="49">
        <f>'Рейтинговая таблица организаций'!AU692</f>
        <v>0</v>
      </c>
      <c r="AY703" s="49" t="s">
        <v>275</v>
      </c>
      <c r="AZ703" s="49">
        <f>'Рейтинговая таблица организаций'!AV692</f>
        <v>0</v>
      </c>
      <c r="BA703" s="49">
        <f>'Рейтинговая таблица организаций'!AW692</f>
        <v>0</v>
      </c>
    </row>
    <row r="704" spans="1:53" ht="15.75" x14ac:dyDescent="0.25">
      <c r="A704" s="110">
        <f>Лист1!A692</f>
        <v>0</v>
      </c>
      <c r="B704" s="46">
        <f>'для bus.gov.ru'!B693</f>
        <v>0</v>
      </c>
      <c r="C704" s="46">
        <f>'для bus.gov.ru'!C693</f>
        <v>0</v>
      </c>
      <c r="D704" s="46">
        <f>'для bus.gov.ru'!D693</f>
        <v>0</v>
      </c>
      <c r="E704" s="46">
        <f>'для bus.gov.ru'!E693</f>
        <v>0</v>
      </c>
      <c r="F704" s="47" t="s">
        <v>264</v>
      </c>
      <c r="G704" s="48">
        <f>'Рейтинговая таблица организаций'!D693</f>
        <v>0</v>
      </c>
      <c r="H704" s="48">
        <f>'Рейтинговая таблица организаций'!E693</f>
        <v>0</v>
      </c>
      <c r="I704" s="47" t="s">
        <v>265</v>
      </c>
      <c r="J704" s="48">
        <f>'Рейтинговая таблица организаций'!F693</f>
        <v>0</v>
      </c>
      <c r="K704" s="48">
        <f>'Рейтинговая таблица организаций'!G693</f>
        <v>0</v>
      </c>
      <c r="L704" s="49" t="str">
        <f>IF('Рейтинговая таблица организаций'!H693&lt;1,"Отсутствуют или не функционируют дистанционные способы взаимодействия",(IF('Рейтинговая таблица организаций'!H693&lt;4,"В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4" s="49">
        <f>'Рейтинговая таблица организаций'!H693</f>
        <v>0</v>
      </c>
      <c r="N704" s="49">
        <f>IF('Рейтинговая таблица организаций'!H693&lt;1,0,(IF('Рейтинговая таблица организаций'!H693&lt;4,30,100)))</f>
        <v>0</v>
      </c>
      <c r="O704" s="49" t="s">
        <v>266</v>
      </c>
      <c r="P704" s="49">
        <f>'Рейтинговая таблица организаций'!I693</f>
        <v>0</v>
      </c>
      <c r="Q704" s="49">
        <f>'Рейтинговая таблица организаций'!J693</f>
        <v>0</v>
      </c>
      <c r="R704" s="49" t="s">
        <v>267</v>
      </c>
      <c r="S704" s="49">
        <f>'Рейтинговая таблица организаций'!K693</f>
        <v>0</v>
      </c>
      <c r="T704" s="49">
        <f>'Рейтинговая таблица организаций'!L693</f>
        <v>0</v>
      </c>
      <c r="U704" s="49" t="str">
        <f>IF('Рейтинговая таблица организаций'!Q693&lt;1,"Отсутствуют комфортные условия",(IF('Рейтинговая таблица организаций'!Q693&lt;5,"Количество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4" s="49">
        <f>'Рейтинговая таблица организаций'!Q693</f>
        <v>0</v>
      </c>
      <c r="W704" s="49">
        <f>IF('Рейтинговая таблица организаций'!Q693&lt;1,0,(IF('Рейтинговая таблица организаций'!Q693&lt;4,20,100)))</f>
        <v>0</v>
      </c>
      <c r="X704" s="49" t="s">
        <v>268</v>
      </c>
      <c r="Y704" s="49">
        <f>'Рейтинговая таблица организаций'!T693</f>
        <v>0</v>
      </c>
      <c r="Z704" s="49">
        <f>'Рейтинговая таблица организаций'!U693</f>
        <v>0</v>
      </c>
      <c r="AA704" s="49" t="str">
        <f>IF('Рейтинговая таблица организаций'!Z693&lt;1,"Отсутствуют условия доступности для инвалидов",(IF('Рейтинговая таблица организаций'!Z693&lt;5,"Количество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4" s="63">
        <f>'Рейтинговая таблица организаций'!Z693</f>
        <v>0</v>
      </c>
      <c r="AC704" s="49">
        <f>IF('Рейтинговая таблица организаций'!Z693&lt;1,0,(IF('Рейтинговая таблица организаций'!Z693&lt;5,20,100)))</f>
        <v>0</v>
      </c>
      <c r="AD704" s="49" t="str">
        <f>IF('Рейтинговая таблица организаций'!AA693&lt;1,"Отсутствуют условия доступности, позволяющие инвалидам получать услуги наравне с другими",(IF('Рейтинговая таблица организаций'!AA693&lt;5,"Количество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4" s="49">
        <f>'Рейтинговая таблица организаций'!AA693</f>
        <v>0</v>
      </c>
      <c r="AF704" s="49">
        <f>IF('Рейтинговая таблица организаций'!AA693&lt;1,0,(IF('Рейтинговая таблица организаций'!AA693&lt;5,20,100)))</f>
        <v>0</v>
      </c>
      <c r="AG704" s="49" t="s">
        <v>269</v>
      </c>
      <c r="AH704" s="49">
        <f>'Рейтинговая таблица организаций'!AB693</f>
        <v>0</v>
      </c>
      <c r="AI704" s="49">
        <f>'Рейтинговая таблица организаций'!AC693</f>
        <v>0</v>
      </c>
      <c r="AJ704" s="49" t="s">
        <v>270</v>
      </c>
      <c r="AK704" s="49">
        <f>'Рейтинговая таблица организаций'!AH693</f>
        <v>0</v>
      </c>
      <c r="AL704" s="49">
        <f>'Рейтинговая таблица организаций'!AI693</f>
        <v>0</v>
      </c>
      <c r="AM704" s="49" t="s">
        <v>271</v>
      </c>
      <c r="AN704" s="49">
        <f>'Рейтинговая таблица организаций'!AJ693</f>
        <v>0</v>
      </c>
      <c r="AO704" s="49">
        <f>'Рейтинговая таблица организаций'!AK693</f>
        <v>0</v>
      </c>
      <c r="AP704" s="49" t="s">
        <v>272</v>
      </c>
      <c r="AQ704" s="49">
        <f>'Рейтинговая таблица организаций'!AL693</f>
        <v>0</v>
      </c>
      <c r="AR704" s="49">
        <f>'Рейтинговая таблица организаций'!AM693</f>
        <v>0</v>
      </c>
      <c r="AS704" s="49" t="s">
        <v>273</v>
      </c>
      <c r="AT704" s="49">
        <f>'Рейтинговая таблица организаций'!AR693</f>
        <v>0</v>
      </c>
      <c r="AU704" s="49">
        <f>'Рейтинговая таблица организаций'!AS693</f>
        <v>0</v>
      </c>
      <c r="AV704" s="49" t="s">
        <v>274</v>
      </c>
      <c r="AW704" s="49">
        <f>'Рейтинговая таблица организаций'!AT693</f>
        <v>0</v>
      </c>
      <c r="AX704" s="49">
        <f>'Рейтинговая таблица организаций'!AU693</f>
        <v>0</v>
      </c>
      <c r="AY704" s="49" t="s">
        <v>275</v>
      </c>
      <c r="AZ704" s="49">
        <f>'Рейтинговая таблица организаций'!AV693</f>
        <v>0</v>
      </c>
      <c r="BA704" s="49">
        <f>'Рейтинговая таблица организаций'!AW693</f>
        <v>0</v>
      </c>
    </row>
    <row r="705" spans="1:53" ht="15.75" x14ac:dyDescent="0.25">
      <c r="A705" s="110">
        <f>Лист1!A693</f>
        <v>0</v>
      </c>
      <c r="B705" s="46">
        <f>'для bus.gov.ru'!B694</f>
        <v>0</v>
      </c>
      <c r="C705" s="46">
        <f>'для bus.gov.ru'!C694</f>
        <v>0</v>
      </c>
      <c r="D705" s="46">
        <f>'для bus.gov.ru'!D694</f>
        <v>0</v>
      </c>
      <c r="E705" s="46">
        <f>'для bus.gov.ru'!E694</f>
        <v>0</v>
      </c>
      <c r="F705" s="47" t="s">
        <v>264</v>
      </c>
      <c r="G705" s="48">
        <f>'Рейтинговая таблица организаций'!D694</f>
        <v>0</v>
      </c>
      <c r="H705" s="48">
        <f>'Рейтинговая таблица организаций'!E694</f>
        <v>0</v>
      </c>
      <c r="I705" s="47" t="s">
        <v>265</v>
      </c>
      <c r="J705" s="48">
        <f>'Рейтинговая таблица организаций'!F694</f>
        <v>0</v>
      </c>
      <c r="K705" s="48">
        <f>'Рейтинговая таблица организаций'!G694</f>
        <v>0</v>
      </c>
      <c r="L705" s="49" t="str">
        <f>IF('Рейтинговая таблица организаций'!H694&lt;1,"Отсутствуют или не функционируют дистанционные способы взаимодействия",(IF('Рейтинговая таблица организаций'!H694&lt;4,"В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5" s="49">
        <f>'Рейтинговая таблица организаций'!H694</f>
        <v>0</v>
      </c>
      <c r="N705" s="49">
        <f>IF('Рейтинговая таблица организаций'!H694&lt;1,0,(IF('Рейтинговая таблица организаций'!H694&lt;4,30,100)))</f>
        <v>0</v>
      </c>
      <c r="O705" s="49" t="s">
        <v>266</v>
      </c>
      <c r="P705" s="49">
        <f>'Рейтинговая таблица организаций'!I694</f>
        <v>0</v>
      </c>
      <c r="Q705" s="49">
        <f>'Рейтинговая таблица организаций'!J694</f>
        <v>0</v>
      </c>
      <c r="R705" s="49" t="s">
        <v>267</v>
      </c>
      <c r="S705" s="49">
        <f>'Рейтинговая таблица организаций'!K694</f>
        <v>0</v>
      </c>
      <c r="T705" s="49">
        <f>'Рейтинговая таблица организаций'!L694</f>
        <v>0</v>
      </c>
      <c r="U705" s="49" t="str">
        <f>IF('Рейтинговая таблица организаций'!Q694&lt;1,"Отсутствуют комфортные условия",(IF('Рейтинговая таблица организаций'!Q694&lt;5,"Количество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5" s="49">
        <f>'Рейтинговая таблица организаций'!Q694</f>
        <v>0</v>
      </c>
      <c r="W705" s="49">
        <f>IF('Рейтинговая таблица организаций'!Q694&lt;1,0,(IF('Рейтинговая таблица организаций'!Q694&lt;4,20,100)))</f>
        <v>0</v>
      </c>
      <c r="X705" s="49" t="s">
        <v>268</v>
      </c>
      <c r="Y705" s="49">
        <f>'Рейтинговая таблица организаций'!T694</f>
        <v>0</v>
      </c>
      <c r="Z705" s="49">
        <f>'Рейтинговая таблица организаций'!U694</f>
        <v>0</v>
      </c>
      <c r="AA705" s="49" t="str">
        <f>IF('Рейтинговая таблица организаций'!Z694&lt;1,"Отсутствуют условия доступности для инвалидов",(IF('Рейтинговая таблица организаций'!Z694&lt;5,"Количество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5" s="63">
        <f>'Рейтинговая таблица организаций'!Z694</f>
        <v>0</v>
      </c>
      <c r="AC705" s="49">
        <f>IF('Рейтинговая таблица организаций'!Z694&lt;1,0,(IF('Рейтинговая таблица организаций'!Z694&lt;5,20,100)))</f>
        <v>0</v>
      </c>
      <c r="AD705" s="49" t="str">
        <f>IF('Рейтинговая таблица организаций'!AA694&lt;1,"Отсутствуют условия доступности, позволяющие инвалидам получать услуги наравне с другими",(IF('Рейтинговая таблица организаций'!AA694&lt;5,"Количество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5" s="49">
        <f>'Рейтинговая таблица организаций'!AA694</f>
        <v>0</v>
      </c>
      <c r="AF705" s="49">
        <f>IF('Рейтинговая таблица организаций'!AA694&lt;1,0,(IF('Рейтинговая таблица организаций'!AA694&lt;5,20,100)))</f>
        <v>0</v>
      </c>
      <c r="AG705" s="49" t="s">
        <v>269</v>
      </c>
      <c r="AH705" s="49">
        <f>'Рейтинговая таблица организаций'!AB694</f>
        <v>0</v>
      </c>
      <c r="AI705" s="49">
        <f>'Рейтинговая таблица организаций'!AC694</f>
        <v>0</v>
      </c>
      <c r="AJ705" s="49" t="s">
        <v>270</v>
      </c>
      <c r="AK705" s="49">
        <f>'Рейтинговая таблица организаций'!AH694</f>
        <v>0</v>
      </c>
      <c r="AL705" s="49">
        <f>'Рейтинговая таблица организаций'!AI694</f>
        <v>0</v>
      </c>
      <c r="AM705" s="49" t="s">
        <v>271</v>
      </c>
      <c r="AN705" s="49">
        <f>'Рейтинговая таблица организаций'!AJ694</f>
        <v>0</v>
      </c>
      <c r="AO705" s="49">
        <f>'Рейтинговая таблица организаций'!AK694</f>
        <v>0</v>
      </c>
      <c r="AP705" s="49" t="s">
        <v>272</v>
      </c>
      <c r="AQ705" s="49">
        <f>'Рейтинговая таблица организаций'!AL694</f>
        <v>0</v>
      </c>
      <c r="AR705" s="49">
        <f>'Рейтинговая таблица организаций'!AM694</f>
        <v>0</v>
      </c>
      <c r="AS705" s="49" t="s">
        <v>273</v>
      </c>
      <c r="AT705" s="49">
        <f>'Рейтинговая таблица организаций'!AR694</f>
        <v>0</v>
      </c>
      <c r="AU705" s="49">
        <f>'Рейтинговая таблица организаций'!AS694</f>
        <v>0</v>
      </c>
      <c r="AV705" s="49" t="s">
        <v>274</v>
      </c>
      <c r="AW705" s="49">
        <f>'Рейтинговая таблица организаций'!AT694</f>
        <v>0</v>
      </c>
      <c r="AX705" s="49">
        <f>'Рейтинговая таблица организаций'!AU694</f>
        <v>0</v>
      </c>
      <c r="AY705" s="49" t="s">
        <v>275</v>
      </c>
      <c r="AZ705" s="49">
        <f>'Рейтинговая таблица организаций'!AV694</f>
        <v>0</v>
      </c>
      <c r="BA705" s="49">
        <f>'Рейтинговая таблица организаций'!AW694</f>
        <v>0</v>
      </c>
    </row>
    <row r="706" spans="1:53" ht="15.75" x14ac:dyDescent="0.25">
      <c r="A706" s="110">
        <f>Лист1!A694</f>
        <v>0</v>
      </c>
      <c r="B706" s="46">
        <f>'для bus.gov.ru'!B695</f>
        <v>0</v>
      </c>
      <c r="C706" s="46">
        <f>'для bus.gov.ru'!C695</f>
        <v>0</v>
      </c>
      <c r="D706" s="46">
        <f>'для bus.gov.ru'!D695</f>
        <v>0</v>
      </c>
      <c r="E706" s="46">
        <f>'для bus.gov.ru'!E695</f>
        <v>0</v>
      </c>
      <c r="F706" s="47" t="s">
        <v>264</v>
      </c>
      <c r="G706" s="48">
        <f>'Рейтинговая таблица организаций'!D695</f>
        <v>0</v>
      </c>
      <c r="H706" s="48">
        <f>'Рейтинговая таблица организаций'!E695</f>
        <v>0</v>
      </c>
      <c r="I706" s="47" t="s">
        <v>265</v>
      </c>
      <c r="J706" s="48">
        <f>'Рейтинговая таблица организаций'!F695</f>
        <v>0</v>
      </c>
      <c r="K706" s="48">
        <f>'Рейтинговая таблица организаций'!G695</f>
        <v>0</v>
      </c>
      <c r="L706" s="49" t="str">
        <f>IF('Рейтинговая таблица организаций'!H695&lt;1,"Отсутствуют или не функционируют дистанционные способы взаимодействия",(IF('Рейтинговая таблица организаций'!H695&lt;4,"В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6" s="49">
        <f>'Рейтинговая таблица организаций'!H695</f>
        <v>0</v>
      </c>
      <c r="N706" s="49">
        <f>IF('Рейтинговая таблица организаций'!H695&lt;1,0,(IF('Рейтинговая таблица организаций'!H695&lt;4,30,100)))</f>
        <v>0</v>
      </c>
      <c r="O706" s="49" t="s">
        <v>266</v>
      </c>
      <c r="P706" s="49">
        <f>'Рейтинговая таблица организаций'!I695</f>
        <v>0</v>
      </c>
      <c r="Q706" s="49">
        <f>'Рейтинговая таблица организаций'!J695</f>
        <v>0</v>
      </c>
      <c r="R706" s="49" t="s">
        <v>267</v>
      </c>
      <c r="S706" s="49">
        <f>'Рейтинговая таблица организаций'!K695</f>
        <v>0</v>
      </c>
      <c r="T706" s="49">
        <f>'Рейтинговая таблица организаций'!L695</f>
        <v>0</v>
      </c>
      <c r="U706" s="49" t="str">
        <f>IF('Рейтинговая таблица организаций'!Q695&lt;1,"Отсутствуют комфортные условия",(IF('Рейтинговая таблица организаций'!Q695&lt;5,"Количество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6" s="49">
        <f>'Рейтинговая таблица организаций'!Q695</f>
        <v>0</v>
      </c>
      <c r="W706" s="49">
        <f>IF('Рейтинговая таблица организаций'!Q695&lt;1,0,(IF('Рейтинговая таблица организаций'!Q695&lt;4,20,100)))</f>
        <v>0</v>
      </c>
      <c r="X706" s="49" t="s">
        <v>268</v>
      </c>
      <c r="Y706" s="49">
        <f>'Рейтинговая таблица организаций'!T695</f>
        <v>0</v>
      </c>
      <c r="Z706" s="49">
        <f>'Рейтинговая таблица организаций'!U695</f>
        <v>0</v>
      </c>
      <c r="AA706" s="49" t="str">
        <f>IF('Рейтинговая таблица организаций'!Z695&lt;1,"Отсутствуют условия доступности для инвалидов",(IF('Рейтинговая таблица организаций'!Z695&lt;5,"Количество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6" s="63">
        <f>'Рейтинговая таблица организаций'!Z695</f>
        <v>0</v>
      </c>
      <c r="AC706" s="49">
        <f>IF('Рейтинговая таблица организаций'!Z695&lt;1,0,(IF('Рейтинговая таблица организаций'!Z695&lt;5,20,100)))</f>
        <v>0</v>
      </c>
      <c r="AD706" s="49" t="str">
        <f>IF('Рейтинговая таблица организаций'!AA695&lt;1,"Отсутствуют условия доступности, позволяющие инвалидам получать услуги наравне с другими",(IF('Рейтинговая таблица организаций'!AA695&lt;5,"Количество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6" s="49">
        <f>'Рейтинговая таблица организаций'!AA695</f>
        <v>0</v>
      </c>
      <c r="AF706" s="49">
        <f>IF('Рейтинговая таблица организаций'!AA695&lt;1,0,(IF('Рейтинговая таблица организаций'!AA695&lt;5,20,100)))</f>
        <v>0</v>
      </c>
      <c r="AG706" s="49" t="s">
        <v>269</v>
      </c>
      <c r="AH706" s="49">
        <f>'Рейтинговая таблица организаций'!AB695</f>
        <v>0</v>
      </c>
      <c r="AI706" s="49">
        <f>'Рейтинговая таблица организаций'!AC695</f>
        <v>0</v>
      </c>
      <c r="AJ706" s="49" t="s">
        <v>270</v>
      </c>
      <c r="AK706" s="49">
        <f>'Рейтинговая таблица организаций'!AH695</f>
        <v>0</v>
      </c>
      <c r="AL706" s="49">
        <f>'Рейтинговая таблица организаций'!AI695</f>
        <v>0</v>
      </c>
      <c r="AM706" s="49" t="s">
        <v>271</v>
      </c>
      <c r="AN706" s="49">
        <f>'Рейтинговая таблица организаций'!AJ695</f>
        <v>0</v>
      </c>
      <c r="AO706" s="49">
        <f>'Рейтинговая таблица организаций'!AK695</f>
        <v>0</v>
      </c>
      <c r="AP706" s="49" t="s">
        <v>272</v>
      </c>
      <c r="AQ706" s="49">
        <f>'Рейтинговая таблица организаций'!AL695</f>
        <v>0</v>
      </c>
      <c r="AR706" s="49">
        <f>'Рейтинговая таблица организаций'!AM695</f>
        <v>0</v>
      </c>
      <c r="AS706" s="49" t="s">
        <v>273</v>
      </c>
      <c r="AT706" s="49">
        <f>'Рейтинговая таблица организаций'!AR695</f>
        <v>0</v>
      </c>
      <c r="AU706" s="49">
        <f>'Рейтинговая таблица организаций'!AS695</f>
        <v>0</v>
      </c>
      <c r="AV706" s="49" t="s">
        <v>274</v>
      </c>
      <c r="AW706" s="49">
        <f>'Рейтинговая таблица организаций'!AT695</f>
        <v>0</v>
      </c>
      <c r="AX706" s="49">
        <f>'Рейтинговая таблица организаций'!AU695</f>
        <v>0</v>
      </c>
      <c r="AY706" s="49" t="s">
        <v>275</v>
      </c>
      <c r="AZ706" s="49">
        <f>'Рейтинговая таблица организаций'!AV695</f>
        <v>0</v>
      </c>
      <c r="BA706" s="49">
        <f>'Рейтинговая таблица организаций'!AW695</f>
        <v>0</v>
      </c>
    </row>
    <row r="707" spans="1:53" ht="15.75" x14ac:dyDescent="0.25">
      <c r="A707" s="110">
        <f>Лист1!A695</f>
        <v>0</v>
      </c>
      <c r="B707" s="46">
        <f>'для bus.gov.ru'!B696</f>
        <v>0</v>
      </c>
      <c r="C707" s="46">
        <f>'для bus.gov.ru'!C696</f>
        <v>0</v>
      </c>
      <c r="D707" s="46">
        <f>'для bus.gov.ru'!D696</f>
        <v>0</v>
      </c>
      <c r="E707" s="46">
        <f>'для bus.gov.ru'!E696</f>
        <v>0</v>
      </c>
      <c r="F707" s="47" t="s">
        <v>264</v>
      </c>
      <c r="G707" s="48">
        <f>'Рейтинговая таблица организаций'!D696</f>
        <v>0</v>
      </c>
      <c r="H707" s="48">
        <f>'Рейтинговая таблица организаций'!E696</f>
        <v>0</v>
      </c>
      <c r="I707" s="47" t="s">
        <v>265</v>
      </c>
      <c r="J707" s="48">
        <f>'Рейтинговая таблица организаций'!F696</f>
        <v>0</v>
      </c>
      <c r="K707" s="48">
        <f>'Рейтинговая таблица организаций'!G696</f>
        <v>0</v>
      </c>
      <c r="L707" s="49" t="str">
        <f>IF('Рейтинговая таблица организаций'!H696&lt;1,"Отсутствуют или не функционируют дистанционные способы взаимодействия",(IF('Рейтинговая таблица организаций'!H696&lt;4,"В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7" s="49">
        <f>'Рейтинговая таблица организаций'!H696</f>
        <v>0</v>
      </c>
      <c r="N707" s="49">
        <f>IF('Рейтинговая таблица организаций'!H696&lt;1,0,(IF('Рейтинговая таблица организаций'!H696&lt;4,30,100)))</f>
        <v>0</v>
      </c>
      <c r="O707" s="49" t="s">
        <v>266</v>
      </c>
      <c r="P707" s="49">
        <f>'Рейтинговая таблица организаций'!I696</f>
        <v>0</v>
      </c>
      <c r="Q707" s="49">
        <f>'Рейтинговая таблица организаций'!J696</f>
        <v>0</v>
      </c>
      <c r="R707" s="49" t="s">
        <v>267</v>
      </c>
      <c r="S707" s="49">
        <f>'Рейтинговая таблица организаций'!K696</f>
        <v>0</v>
      </c>
      <c r="T707" s="49">
        <f>'Рейтинговая таблица организаций'!L696</f>
        <v>0</v>
      </c>
      <c r="U707" s="49" t="str">
        <f>IF('Рейтинговая таблица организаций'!Q696&lt;1,"Отсутствуют комфортные условия",(IF('Рейтинговая таблица организаций'!Q696&lt;5,"Количество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7" s="49">
        <f>'Рейтинговая таблица организаций'!Q696</f>
        <v>0</v>
      </c>
      <c r="W707" s="49">
        <f>IF('Рейтинговая таблица организаций'!Q696&lt;1,0,(IF('Рейтинговая таблица организаций'!Q696&lt;4,20,100)))</f>
        <v>0</v>
      </c>
      <c r="X707" s="49" t="s">
        <v>268</v>
      </c>
      <c r="Y707" s="49">
        <f>'Рейтинговая таблица организаций'!T696</f>
        <v>0</v>
      </c>
      <c r="Z707" s="49">
        <f>'Рейтинговая таблица организаций'!U696</f>
        <v>0</v>
      </c>
      <c r="AA707" s="49" t="str">
        <f>IF('Рейтинговая таблица организаций'!Z696&lt;1,"Отсутствуют условия доступности для инвалидов",(IF('Рейтинговая таблица организаций'!Z696&lt;5,"Количество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7" s="63">
        <f>'Рейтинговая таблица организаций'!Z696</f>
        <v>0</v>
      </c>
      <c r="AC707" s="49">
        <f>IF('Рейтинговая таблица организаций'!Z696&lt;1,0,(IF('Рейтинговая таблица организаций'!Z696&lt;5,20,100)))</f>
        <v>0</v>
      </c>
      <c r="AD707" s="49" t="str">
        <f>IF('Рейтинговая таблица организаций'!AA696&lt;1,"Отсутствуют условия доступности, позволяющие инвалидам получать услуги наравне с другими",(IF('Рейтинговая таблица организаций'!AA696&lt;5,"Количество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7" s="49">
        <f>'Рейтинговая таблица организаций'!AA696</f>
        <v>0</v>
      </c>
      <c r="AF707" s="49">
        <f>IF('Рейтинговая таблица организаций'!AA696&lt;1,0,(IF('Рейтинговая таблица организаций'!AA696&lt;5,20,100)))</f>
        <v>0</v>
      </c>
      <c r="AG707" s="49" t="s">
        <v>269</v>
      </c>
      <c r="AH707" s="49">
        <f>'Рейтинговая таблица организаций'!AB696</f>
        <v>0</v>
      </c>
      <c r="AI707" s="49">
        <f>'Рейтинговая таблица организаций'!AC696</f>
        <v>0</v>
      </c>
      <c r="AJ707" s="49" t="s">
        <v>270</v>
      </c>
      <c r="AK707" s="49">
        <f>'Рейтинговая таблица организаций'!AH696</f>
        <v>0</v>
      </c>
      <c r="AL707" s="49">
        <f>'Рейтинговая таблица организаций'!AI696</f>
        <v>0</v>
      </c>
      <c r="AM707" s="49" t="s">
        <v>271</v>
      </c>
      <c r="AN707" s="49">
        <f>'Рейтинговая таблица организаций'!AJ696</f>
        <v>0</v>
      </c>
      <c r="AO707" s="49">
        <f>'Рейтинговая таблица организаций'!AK696</f>
        <v>0</v>
      </c>
      <c r="AP707" s="49" t="s">
        <v>272</v>
      </c>
      <c r="AQ707" s="49">
        <f>'Рейтинговая таблица организаций'!AL696</f>
        <v>0</v>
      </c>
      <c r="AR707" s="49">
        <f>'Рейтинговая таблица организаций'!AM696</f>
        <v>0</v>
      </c>
      <c r="AS707" s="49" t="s">
        <v>273</v>
      </c>
      <c r="AT707" s="49">
        <f>'Рейтинговая таблица организаций'!AR696</f>
        <v>0</v>
      </c>
      <c r="AU707" s="49">
        <f>'Рейтинговая таблица организаций'!AS696</f>
        <v>0</v>
      </c>
      <c r="AV707" s="49" t="s">
        <v>274</v>
      </c>
      <c r="AW707" s="49">
        <f>'Рейтинговая таблица организаций'!AT696</f>
        <v>0</v>
      </c>
      <c r="AX707" s="49">
        <f>'Рейтинговая таблица организаций'!AU696</f>
        <v>0</v>
      </c>
      <c r="AY707" s="49" t="s">
        <v>275</v>
      </c>
      <c r="AZ707" s="49">
        <f>'Рейтинговая таблица организаций'!AV696</f>
        <v>0</v>
      </c>
      <c r="BA707" s="49">
        <f>'Рейтинговая таблица организаций'!AW696</f>
        <v>0</v>
      </c>
    </row>
    <row r="708" spans="1:53" ht="15.75" x14ac:dyDescent="0.25">
      <c r="A708" s="110">
        <f>Лист1!A696</f>
        <v>0</v>
      </c>
      <c r="B708" s="46">
        <f>'для bus.gov.ru'!B697</f>
        <v>0</v>
      </c>
      <c r="C708" s="46">
        <f>'для bus.gov.ru'!C697</f>
        <v>0</v>
      </c>
      <c r="D708" s="46">
        <f>'для bus.gov.ru'!D697</f>
        <v>0</v>
      </c>
      <c r="E708" s="46">
        <f>'для bus.gov.ru'!E697</f>
        <v>0</v>
      </c>
      <c r="F708" s="47" t="s">
        <v>264</v>
      </c>
      <c r="G708" s="48">
        <f>'Рейтинговая таблица организаций'!D697</f>
        <v>0</v>
      </c>
      <c r="H708" s="48">
        <f>'Рейтинговая таблица организаций'!E697</f>
        <v>0</v>
      </c>
      <c r="I708" s="47" t="s">
        <v>265</v>
      </c>
      <c r="J708" s="48">
        <f>'Рейтинговая таблица организаций'!F697</f>
        <v>0</v>
      </c>
      <c r="K708" s="48">
        <f>'Рейтинговая таблица организаций'!G697</f>
        <v>0</v>
      </c>
      <c r="L708" s="49" t="str">
        <f>IF('Рейтинговая таблица организаций'!H697&lt;1,"Отсутствуют или не функционируют дистанционные способы взаимодействия",(IF('Рейтинговая таблица организаций'!H697&lt;4,"В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8" s="49">
        <f>'Рейтинговая таблица организаций'!H697</f>
        <v>0</v>
      </c>
      <c r="N708" s="49">
        <f>IF('Рейтинговая таблица организаций'!H697&lt;1,0,(IF('Рейтинговая таблица организаций'!H697&lt;4,30,100)))</f>
        <v>0</v>
      </c>
      <c r="O708" s="49" t="s">
        <v>266</v>
      </c>
      <c r="P708" s="49">
        <f>'Рейтинговая таблица организаций'!I697</f>
        <v>0</v>
      </c>
      <c r="Q708" s="49">
        <f>'Рейтинговая таблица организаций'!J697</f>
        <v>0</v>
      </c>
      <c r="R708" s="49" t="s">
        <v>267</v>
      </c>
      <c r="S708" s="49">
        <f>'Рейтинговая таблица организаций'!K697</f>
        <v>0</v>
      </c>
      <c r="T708" s="49">
        <f>'Рейтинговая таблица организаций'!L697</f>
        <v>0</v>
      </c>
      <c r="U708" s="49" t="str">
        <f>IF('Рейтинговая таблица организаций'!Q697&lt;1,"Отсутствуют комфортные условия",(IF('Рейтинговая таблица организаций'!Q697&lt;5,"Количество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8" s="49">
        <f>'Рейтинговая таблица организаций'!Q697</f>
        <v>0</v>
      </c>
      <c r="W708" s="49">
        <f>IF('Рейтинговая таблица организаций'!Q697&lt;1,0,(IF('Рейтинговая таблица организаций'!Q697&lt;4,20,100)))</f>
        <v>0</v>
      </c>
      <c r="X708" s="49" t="s">
        <v>268</v>
      </c>
      <c r="Y708" s="49">
        <f>'Рейтинговая таблица организаций'!T697</f>
        <v>0</v>
      </c>
      <c r="Z708" s="49">
        <f>'Рейтинговая таблица организаций'!U697</f>
        <v>0</v>
      </c>
      <c r="AA708" s="49" t="str">
        <f>IF('Рейтинговая таблица организаций'!Z697&lt;1,"Отсутствуют условия доступности для инвалидов",(IF('Рейтинговая таблица организаций'!Z697&lt;5,"Количество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8" s="63">
        <f>'Рейтинговая таблица организаций'!Z697</f>
        <v>0</v>
      </c>
      <c r="AC708" s="49">
        <f>IF('Рейтинговая таблица организаций'!Z697&lt;1,0,(IF('Рейтинговая таблица организаций'!Z697&lt;5,20,100)))</f>
        <v>0</v>
      </c>
      <c r="AD708" s="49" t="str">
        <f>IF('Рейтинговая таблица организаций'!AA697&lt;1,"Отсутствуют условия доступности, позволяющие инвалидам получать услуги наравне с другими",(IF('Рейтинговая таблица организаций'!AA697&lt;5,"Количество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8" s="49">
        <f>'Рейтинговая таблица организаций'!AA697</f>
        <v>0</v>
      </c>
      <c r="AF708" s="49">
        <f>IF('Рейтинговая таблица организаций'!AA697&lt;1,0,(IF('Рейтинговая таблица организаций'!AA697&lt;5,20,100)))</f>
        <v>0</v>
      </c>
      <c r="AG708" s="49" t="s">
        <v>269</v>
      </c>
      <c r="AH708" s="49">
        <f>'Рейтинговая таблица организаций'!AB697</f>
        <v>0</v>
      </c>
      <c r="AI708" s="49">
        <f>'Рейтинговая таблица организаций'!AC697</f>
        <v>0</v>
      </c>
      <c r="AJ708" s="49" t="s">
        <v>270</v>
      </c>
      <c r="AK708" s="49">
        <f>'Рейтинговая таблица организаций'!AH697</f>
        <v>0</v>
      </c>
      <c r="AL708" s="49">
        <f>'Рейтинговая таблица организаций'!AI697</f>
        <v>0</v>
      </c>
      <c r="AM708" s="49" t="s">
        <v>271</v>
      </c>
      <c r="AN708" s="49">
        <f>'Рейтинговая таблица организаций'!AJ697</f>
        <v>0</v>
      </c>
      <c r="AO708" s="49">
        <f>'Рейтинговая таблица организаций'!AK697</f>
        <v>0</v>
      </c>
      <c r="AP708" s="49" t="s">
        <v>272</v>
      </c>
      <c r="AQ708" s="49">
        <f>'Рейтинговая таблица организаций'!AL697</f>
        <v>0</v>
      </c>
      <c r="AR708" s="49">
        <f>'Рейтинговая таблица организаций'!AM697</f>
        <v>0</v>
      </c>
      <c r="AS708" s="49" t="s">
        <v>273</v>
      </c>
      <c r="AT708" s="49">
        <f>'Рейтинговая таблица организаций'!AR697</f>
        <v>0</v>
      </c>
      <c r="AU708" s="49">
        <f>'Рейтинговая таблица организаций'!AS697</f>
        <v>0</v>
      </c>
      <c r="AV708" s="49" t="s">
        <v>274</v>
      </c>
      <c r="AW708" s="49">
        <f>'Рейтинговая таблица организаций'!AT697</f>
        <v>0</v>
      </c>
      <c r="AX708" s="49">
        <f>'Рейтинговая таблица организаций'!AU697</f>
        <v>0</v>
      </c>
      <c r="AY708" s="49" t="s">
        <v>275</v>
      </c>
      <c r="AZ708" s="49">
        <f>'Рейтинговая таблица организаций'!AV697</f>
        <v>0</v>
      </c>
      <c r="BA708" s="49">
        <f>'Рейтинговая таблица организаций'!AW697</f>
        <v>0</v>
      </c>
    </row>
    <row r="709" spans="1:53" ht="15.75" x14ac:dyDescent="0.25">
      <c r="A709" s="110">
        <f>Лист1!A697</f>
        <v>0</v>
      </c>
      <c r="B709" s="46">
        <f>'для bus.gov.ru'!B698</f>
        <v>0</v>
      </c>
      <c r="C709" s="46">
        <f>'для bus.gov.ru'!C698</f>
        <v>0</v>
      </c>
      <c r="D709" s="46">
        <f>'для bus.gov.ru'!D698</f>
        <v>0</v>
      </c>
      <c r="E709" s="46">
        <f>'для bus.gov.ru'!E698</f>
        <v>0</v>
      </c>
      <c r="F709" s="47" t="s">
        <v>264</v>
      </c>
      <c r="G709" s="48">
        <f>'Рейтинговая таблица организаций'!D698</f>
        <v>0</v>
      </c>
      <c r="H709" s="48">
        <f>'Рейтинговая таблица организаций'!E698</f>
        <v>0</v>
      </c>
      <c r="I709" s="47" t="s">
        <v>265</v>
      </c>
      <c r="J709" s="48">
        <f>'Рейтинговая таблица организаций'!F698</f>
        <v>0</v>
      </c>
      <c r="K709" s="48">
        <f>'Рейтинговая таблица организаций'!G698</f>
        <v>0</v>
      </c>
      <c r="L709" s="49" t="str">
        <f>IF('Рейтинговая таблица организаций'!H698&lt;1,"Отсутствуют или не функционируют дистанционные способы взаимодействия",(IF('Рейтинговая таблица организаций'!H698&lt;4,"В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09" s="49">
        <f>'Рейтинговая таблица организаций'!H698</f>
        <v>0</v>
      </c>
      <c r="N709" s="49">
        <f>IF('Рейтинговая таблица организаций'!H698&lt;1,0,(IF('Рейтинговая таблица организаций'!H698&lt;4,30,100)))</f>
        <v>0</v>
      </c>
      <c r="O709" s="49" t="s">
        <v>266</v>
      </c>
      <c r="P709" s="49">
        <f>'Рейтинговая таблица организаций'!I698</f>
        <v>0</v>
      </c>
      <c r="Q709" s="49">
        <f>'Рейтинговая таблица организаций'!J698</f>
        <v>0</v>
      </c>
      <c r="R709" s="49" t="s">
        <v>267</v>
      </c>
      <c r="S709" s="49">
        <f>'Рейтинговая таблица организаций'!K698</f>
        <v>0</v>
      </c>
      <c r="T709" s="49">
        <f>'Рейтинговая таблица организаций'!L698</f>
        <v>0</v>
      </c>
      <c r="U709" s="49" t="str">
        <f>IF('Рейтинговая таблица организаций'!Q698&lt;1,"Отсутствуют комфортные условия",(IF('Рейтинговая таблица организаций'!Q698&lt;5,"Количество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09" s="49">
        <f>'Рейтинговая таблица организаций'!Q698</f>
        <v>0</v>
      </c>
      <c r="W709" s="49">
        <f>IF('Рейтинговая таблица организаций'!Q698&lt;1,0,(IF('Рейтинговая таблица организаций'!Q698&lt;4,20,100)))</f>
        <v>0</v>
      </c>
      <c r="X709" s="49" t="s">
        <v>268</v>
      </c>
      <c r="Y709" s="49">
        <f>'Рейтинговая таблица организаций'!T698</f>
        <v>0</v>
      </c>
      <c r="Z709" s="49">
        <f>'Рейтинговая таблица организаций'!U698</f>
        <v>0</v>
      </c>
      <c r="AA709" s="49" t="str">
        <f>IF('Рейтинговая таблица организаций'!Z698&lt;1,"Отсутствуют условия доступности для инвалидов",(IF('Рейтинговая таблица организаций'!Z698&lt;5,"Количество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09" s="63">
        <f>'Рейтинговая таблица организаций'!Z698</f>
        <v>0</v>
      </c>
      <c r="AC709" s="49">
        <f>IF('Рейтинговая таблица организаций'!Z698&lt;1,0,(IF('Рейтинговая таблица организаций'!Z698&lt;5,20,100)))</f>
        <v>0</v>
      </c>
      <c r="AD709" s="49" t="str">
        <f>IF('Рейтинговая таблица организаций'!AA698&lt;1,"Отсутствуют условия доступности, позволяющие инвалидам получать услуги наравне с другими",(IF('Рейтинговая таблица организаций'!AA698&lt;5,"Количество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09" s="49">
        <f>'Рейтинговая таблица организаций'!AA698</f>
        <v>0</v>
      </c>
      <c r="AF709" s="49">
        <f>IF('Рейтинговая таблица организаций'!AA698&lt;1,0,(IF('Рейтинговая таблица организаций'!AA698&lt;5,20,100)))</f>
        <v>0</v>
      </c>
      <c r="AG709" s="49" t="s">
        <v>269</v>
      </c>
      <c r="AH709" s="49">
        <f>'Рейтинговая таблица организаций'!AB698</f>
        <v>0</v>
      </c>
      <c r="AI709" s="49">
        <f>'Рейтинговая таблица организаций'!AC698</f>
        <v>0</v>
      </c>
      <c r="AJ709" s="49" t="s">
        <v>270</v>
      </c>
      <c r="AK709" s="49">
        <f>'Рейтинговая таблица организаций'!AH698</f>
        <v>0</v>
      </c>
      <c r="AL709" s="49">
        <f>'Рейтинговая таблица организаций'!AI698</f>
        <v>0</v>
      </c>
      <c r="AM709" s="49" t="s">
        <v>271</v>
      </c>
      <c r="AN709" s="49">
        <f>'Рейтинговая таблица организаций'!AJ698</f>
        <v>0</v>
      </c>
      <c r="AO709" s="49">
        <f>'Рейтинговая таблица организаций'!AK698</f>
        <v>0</v>
      </c>
      <c r="AP709" s="49" t="s">
        <v>272</v>
      </c>
      <c r="AQ709" s="49">
        <f>'Рейтинговая таблица организаций'!AL698</f>
        <v>0</v>
      </c>
      <c r="AR709" s="49">
        <f>'Рейтинговая таблица организаций'!AM698</f>
        <v>0</v>
      </c>
      <c r="AS709" s="49" t="s">
        <v>273</v>
      </c>
      <c r="AT709" s="49">
        <f>'Рейтинговая таблица организаций'!AR698</f>
        <v>0</v>
      </c>
      <c r="AU709" s="49">
        <f>'Рейтинговая таблица организаций'!AS698</f>
        <v>0</v>
      </c>
      <c r="AV709" s="49" t="s">
        <v>274</v>
      </c>
      <c r="AW709" s="49">
        <f>'Рейтинговая таблица организаций'!AT698</f>
        <v>0</v>
      </c>
      <c r="AX709" s="49">
        <f>'Рейтинговая таблица организаций'!AU698</f>
        <v>0</v>
      </c>
      <c r="AY709" s="49" t="s">
        <v>275</v>
      </c>
      <c r="AZ709" s="49">
        <f>'Рейтинговая таблица организаций'!AV698</f>
        <v>0</v>
      </c>
      <c r="BA709" s="49">
        <f>'Рейтинговая таблица организаций'!AW698</f>
        <v>0</v>
      </c>
    </row>
    <row r="710" spans="1:53" ht="15.75" x14ac:dyDescent="0.25">
      <c r="A710" s="110">
        <f>Лист1!A698</f>
        <v>0</v>
      </c>
      <c r="B710" s="46">
        <f>'для bus.gov.ru'!B699</f>
        <v>0</v>
      </c>
      <c r="C710" s="46">
        <f>'для bus.gov.ru'!C699</f>
        <v>0</v>
      </c>
      <c r="D710" s="46">
        <f>'для bus.gov.ru'!D699</f>
        <v>0</v>
      </c>
      <c r="E710" s="46">
        <f>'для bus.gov.ru'!E699</f>
        <v>0</v>
      </c>
      <c r="F710" s="47" t="s">
        <v>264</v>
      </c>
      <c r="G710" s="48">
        <f>'Рейтинговая таблица организаций'!D699</f>
        <v>0</v>
      </c>
      <c r="H710" s="48">
        <f>'Рейтинговая таблица организаций'!E699</f>
        <v>0</v>
      </c>
      <c r="I710" s="47" t="s">
        <v>265</v>
      </c>
      <c r="J710" s="48">
        <f>'Рейтинговая таблица организаций'!F699</f>
        <v>0</v>
      </c>
      <c r="K710" s="48">
        <f>'Рейтинговая таблица организаций'!G699</f>
        <v>0</v>
      </c>
      <c r="L710" s="49" t="str">
        <f>IF('Рейтинговая таблица организаций'!H699&lt;1,"Отсутствуют или не функционируют дистанционные способы взаимодействия",(IF('Рейтинговая таблица организаций'!H699&lt;4,"В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0" s="49">
        <f>'Рейтинговая таблица организаций'!H699</f>
        <v>0</v>
      </c>
      <c r="N710" s="49">
        <f>IF('Рейтинговая таблица организаций'!H699&lt;1,0,(IF('Рейтинговая таблица организаций'!H699&lt;4,30,100)))</f>
        <v>0</v>
      </c>
      <c r="O710" s="49" t="s">
        <v>266</v>
      </c>
      <c r="P710" s="49">
        <f>'Рейтинговая таблица организаций'!I699</f>
        <v>0</v>
      </c>
      <c r="Q710" s="49">
        <f>'Рейтинговая таблица организаций'!J699</f>
        <v>0</v>
      </c>
      <c r="R710" s="49" t="s">
        <v>267</v>
      </c>
      <c r="S710" s="49">
        <f>'Рейтинговая таблица организаций'!K699</f>
        <v>0</v>
      </c>
      <c r="T710" s="49">
        <f>'Рейтинговая таблица организаций'!L699</f>
        <v>0</v>
      </c>
      <c r="U710" s="49" t="str">
        <f>IF('Рейтинговая таблица организаций'!Q699&lt;1,"Отсутствуют комфортные условия",(IF('Рейтинговая таблица организаций'!Q699&lt;5,"Количество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0" s="49">
        <f>'Рейтинговая таблица организаций'!Q699</f>
        <v>0</v>
      </c>
      <c r="W710" s="49">
        <f>IF('Рейтинговая таблица организаций'!Q699&lt;1,0,(IF('Рейтинговая таблица организаций'!Q699&lt;4,20,100)))</f>
        <v>0</v>
      </c>
      <c r="X710" s="49" t="s">
        <v>268</v>
      </c>
      <c r="Y710" s="49">
        <f>'Рейтинговая таблица организаций'!T699</f>
        <v>0</v>
      </c>
      <c r="Z710" s="49">
        <f>'Рейтинговая таблица организаций'!U699</f>
        <v>0</v>
      </c>
      <c r="AA710" s="49" t="str">
        <f>IF('Рейтинговая таблица организаций'!Z699&lt;1,"Отсутствуют условия доступности для инвалидов",(IF('Рейтинговая таблица организаций'!Z699&lt;5,"Количество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0" s="63">
        <f>'Рейтинговая таблица организаций'!Z699</f>
        <v>0</v>
      </c>
      <c r="AC710" s="49">
        <f>IF('Рейтинговая таблица организаций'!Z699&lt;1,0,(IF('Рейтинговая таблица организаций'!Z699&lt;5,20,100)))</f>
        <v>0</v>
      </c>
      <c r="AD710" s="49" t="str">
        <f>IF('Рейтинговая таблица организаций'!AA699&lt;1,"Отсутствуют условия доступности, позволяющие инвалидам получать услуги наравне с другими",(IF('Рейтинговая таблица организаций'!AA699&lt;5,"Количество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0" s="49">
        <f>'Рейтинговая таблица организаций'!AA699</f>
        <v>0</v>
      </c>
      <c r="AF710" s="49">
        <f>IF('Рейтинговая таблица организаций'!AA699&lt;1,0,(IF('Рейтинговая таблица организаций'!AA699&lt;5,20,100)))</f>
        <v>0</v>
      </c>
      <c r="AG710" s="49" t="s">
        <v>269</v>
      </c>
      <c r="AH710" s="49">
        <f>'Рейтинговая таблица организаций'!AB699</f>
        <v>0</v>
      </c>
      <c r="AI710" s="49">
        <f>'Рейтинговая таблица организаций'!AC699</f>
        <v>0</v>
      </c>
      <c r="AJ710" s="49" t="s">
        <v>270</v>
      </c>
      <c r="AK710" s="49">
        <f>'Рейтинговая таблица организаций'!AH699</f>
        <v>0</v>
      </c>
      <c r="AL710" s="49">
        <f>'Рейтинговая таблица организаций'!AI699</f>
        <v>0</v>
      </c>
      <c r="AM710" s="49" t="s">
        <v>271</v>
      </c>
      <c r="AN710" s="49">
        <f>'Рейтинговая таблица организаций'!AJ699</f>
        <v>0</v>
      </c>
      <c r="AO710" s="49">
        <f>'Рейтинговая таблица организаций'!AK699</f>
        <v>0</v>
      </c>
      <c r="AP710" s="49" t="s">
        <v>272</v>
      </c>
      <c r="AQ710" s="49">
        <f>'Рейтинговая таблица организаций'!AL699</f>
        <v>0</v>
      </c>
      <c r="AR710" s="49">
        <f>'Рейтинговая таблица организаций'!AM699</f>
        <v>0</v>
      </c>
      <c r="AS710" s="49" t="s">
        <v>273</v>
      </c>
      <c r="AT710" s="49">
        <f>'Рейтинговая таблица организаций'!AR699</f>
        <v>0</v>
      </c>
      <c r="AU710" s="49">
        <f>'Рейтинговая таблица организаций'!AS699</f>
        <v>0</v>
      </c>
      <c r="AV710" s="49" t="s">
        <v>274</v>
      </c>
      <c r="AW710" s="49">
        <f>'Рейтинговая таблица организаций'!AT699</f>
        <v>0</v>
      </c>
      <c r="AX710" s="49">
        <f>'Рейтинговая таблица организаций'!AU699</f>
        <v>0</v>
      </c>
      <c r="AY710" s="49" t="s">
        <v>275</v>
      </c>
      <c r="AZ710" s="49">
        <f>'Рейтинговая таблица организаций'!AV699</f>
        <v>0</v>
      </c>
      <c r="BA710" s="49">
        <f>'Рейтинговая таблица организаций'!AW699</f>
        <v>0</v>
      </c>
    </row>
    <row r="711" spans="1:53" ht="15.75" x14ac:dyDescent="0.25">
      <c r="A711" s="110">
        <f>Лист1!A699</f>
        <v>0</v>
      </c>
      <c r="B711" s="46">
        <f>'для bus.gov.ru'!B700</f>
        <v>0</v>
      </c>
      <c r="C711" s="46">
        <f>'для bus.gov.ru'!C700</f>
        <v>0</v>
      </c>
      <c r="D711" s="46">
        <f>'для bus.gov.ru'!D700</f>
        <v>0</v>
      </c>
      <c r="E711" s="46">
        <f>'для bus.gov.ru'!E700</f>
        <v>0</v>
      </c>
      <c r="F711" s="47" t="s">
        <v>264</v>
      </c>
      <c r="G711" s="48">
        <f>'Рейтинговая таблица организаций'!D700</f>
        <v>0</v>
      </c>
      <c r="H711" s="48">
        <f>'Рейтинговая таблица организаций'!E700</f>
        <v>0</v>
      </c>
      <c r="I711" s="47" t="s">
        <v>265</v>
      </c>
      <c r="J711" s="48">
        <f>'Рейтинговая таблица организаций'!F700</f>
        <v>0</v>
      </c>
      <c r="K711" s="48">
        <f>'Рейтинговая таблица организаций'!G700</f>
        <v>0</v>
      </c>
      <c r="L711" s="49" t="str">
        <f>IF('Рейтинговая таблица организаций'!H700&lt;1,"Отсутствуют или не функционируют дистанционные способы взаимодействия",(IF('Рейтинговая таблица организаций'!H700&lt;4,"В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1" s="49">
        <f>'Рейтинговая таблица организаций'!H700</f>
        <v>0</v>
      </c>
      <c r="N711" s="49">
        <f>IF('Рейтинговая таблица организаций'!H700&lt;1,0,(IF('Рейтинговая таблица организаций'!H700&lt;4,30,100)))</f>
        <v>0</v>
      </c>
      <c r="O711" s="49" t="s">
        <v>266</v>
      </c>
      <c r="P711" s="49">
        <f>'Рейтинговая таблица организаций'!I700</f>
        <v>0</v>
      </c>
      <c r="Q711" s="49">
        <f>'Рейтинговая таблица организаций'!J700</f>
        <v>0</v>
      </c>
      <c r="R711" s="49" t="s">
        <v>267</v>
      </c>
      <c r="S711" s="49">
        <f>'Рейтинговая таблица организаций'!K700</f>
        <v>0</v>
      </c>
      <c r="T711" s="49">
        <f>'Рейтинговая таблица организаций'!L700</f>
        <v>0</v>
      </c>
      <c r="U711" s="49" t="str">
        <f>IF('Рейтинговая таблица организаций'!Q700&lt;1,"Отсутствуют комфортные условия",(IF('Рейтинговая таблица организаций'!Q700&lt;5,"Количество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1" s="49">
        <f>'Рейтинговая таблица организаций'!Q700</f>
        <v>0</v>
      </c>
      <c r="W711" s="49">
        <f>IF('Рейтинговая таблица организаций'!Q700&lt;1,0,(IF('Рейтинговая таблица организаций'!Q700&lt;4,20,100)))</f>
        <v>0</v>
      </c>
      <c r="X711" s="49" t="s">
        <v>268</v>
      </c>
      <c r="Y711" s="49">
        <f>'Рейтинговая таблица организаций'!T700</f>
        <v>0</v>
      </c>
      <c r="Z711" s="49">
        <f>'Рейтинговая таблица организаций'!U700</f>
        <v>0</v>
      </c>
      <c r="AA711" s="49" t="str">
        <f>IF('Рейтинговая таблица организаций'!Z700&lt;1,"Отсутствуют условия доступности для инвалидов",(IF('Рейтинговая таблица организаций'!Z700&lt;5,"Количество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1" s="63">
        <f>'Рейтинговая таблица организаций'!Z700</f>
        <v>0</v>
      </c>
      <c r="AC711" s="49">
        <f>IF('Рейтинговая таблица организаций'!Z700&lt;1,0,(IF('Рейтинговая таблица организаций'!Z700&lt;5,20,100)))</f>
        <v>0</v>
      </c>
      <c r="AD711" s="49" t="str">
        <f>IF('Рейтинговая таблица организаций'!AA700&lt;1,"Отсутствуют условия доступности, позволяющие инвалидам получать услуги наравне с другими",(IF('Рейтинговая таблица организаций'!AA700&lt;5,"Количество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1" s="49">
        <f>'Рейтинговая таблица организаций'!AA700</f>
        <v>0</v>
      </c>
      <c r="AF711" s="49">
        <f>IF('Рейтинговая таблица организаций'!AA700&lt;1,0,(IF('Рейтинговая таблица организаций'!AA700&lt;5,20,100)))</f>
        <v>0</v>
      </c>
      <c r="AG711" s="49" t="s">
        <v>269</v>
      </c>
      <c r="AH711" s="49">
        <f>'Рейтинговая таблица организаций'!AB700</f>
        <v>0</v>
      </c>
      <c r="AI711" s="49">
        <f>'Рейтинговая таблица организаций'!AC700</f>
        <v>0</v>
      </c>
      <c r="AJ711" s="49" t="s">
        <v>270</v>
      </c>
      <c r="AK711" s="49">
        <f>'Рейтинговая таблица организаций'!AH700</f>
        <v>0</v>
      </c>
      <c r="AL711" s="49">
        <f>'Рейтинговая таблица организаций'!AI700</f>
        <v>0</v>
      </c>
      <c r="AM711" s="49" t="s">
        <v>271</v>
      </c>
      <c r="AN711" s="49">
        <f>'Рейтинговая таблица организаций'!AJ700</f>
        <v>0</v>
      </c>
      <c r="AO711" s="49">
        <f>'Рейтинговая таблица организаций'!AK700</f>
        <v>0</v>
      </c>
      <c r="AP711" s="49" t="s">
        <v>272</v>
      </c>
      <c r="AQ711" s="49">
        <f>'Рейтинговая таблица организаций'!AL700</f>
        <v>0</v>
      </c>
      <c r="AR711" s="49">
        <f>'Рейтинговая таблица организаций'!AM700</f>
        <v>0</v>
      </c>
      <c r="AS711" s="49" t="s">
        <v>273</v>
      </c>
      <c r="AT711" s="49">
        <f>'Рейтинговая таблица организаций'!AR700</f>
        <v>0</v>
      </c>
      <c r="AU711" s="49">
        <f>'Рейтинговая таблица организаций'!AS700</f>
        <v>0</v>
      </c>
      <c r="AV711" s="49" t="s">
        <v>274</v>
      </c>
      <c r="AW711" s="49">
        <f>'Рейтинговая таблица организаций'!AT700</f>
        <v>0</v>
      </c>
      <c r="AX711" s="49">
        <f>'Рейтинговая таблица организаций'!AU700</f>
        <v>0</v>
      </c>
      <c r="AY711" s="49" t="s">
        <v>275</v>
      </c>
      <c r="AZ711" s="49">
        <f>'Рейтинговая таблица организаций'!AV700</f>
        <v>0</v>
      </c>
      <c r="BA711" s="49">
        <f>'Рейтинговая таблица организаций'!AW700</f>
        <v>0</v>
      </c>
    </row>
    <row r="712" spans="1:53" ht="15.75" x14ac:dyDescent="0.25">
      <c r="A712" s="110">
        <f>Лист1!A700</f>
        <v>0</v>
      </c>
      <c r="B712" s="46">
        <f>'для bus.gov.ru'!B701</f>
        <v>0</v>
      </c>
      <c r="C712" s="46">
        <f>'для bus.gov.ru'!C701</f>
        <v>0</v>
      </c>
      <c r="D712" s="46">
        <f>'для bus.gov.ru'!D701</f>
        <v>0</v>
      </c>
      <c r="E712" s="46">
        <f>'для bus.gov.ru'!E701</f>
        <v>0</v>
      </c>
      <c r="F712" s="47" t="s">
        <v>264</v>
      </c>
      <c r="G712" s="48">
        <f>'Рейтинговая таблица организаций'!D701</f>
        <v>0</v>
      </c>
      <c r="H712" s="48">
        <f>'Рейтинговая таблица организаций'!E701</f>
        <v>0</v>
      </c>
      <c r="I712" s="47" t="s">
        <v>265</v>
      </c>
      <c r="J712" s="48">
        <f>'Рейтинговая таблица организаций'!F701</f>
        <v>0</v>
      </c>
      <c r="K712" s="48">
        <f>'Рейтинговая таблица организаций'!G701</f>
        <v>0</v>
      </c>
      <c r="L712" s="49" t="str">
        <f>IF('Рейтинговая таблица организаций'!H701&lt;1,"Отсутствуют или не функционируют дистанционные способы взаимодействия",(IF('Рейтинговая таблица организаций'!H701&lt;4,"В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2" s="49">
        <f>'Рейтинговая таблица организаций'!H701</f>
        <v>0</v>
      </c>
      <c r="N712" s="49">
        <f>IF('Рейтинговая таблица организаций'!H701&lt;1,0,(IF('Рейтинговая таблица организаций'!H701&lt;4,30,100)))</f>
        <v>0</v>
      </c>
      <c r="O712" s="49" t="s">
        <v>266</v>
      </c>
      <c r="P712" s="49">
        <f>'Рейтинговая таблица организаций'!I701</f>
        <v>0</v>
      </c>
      <c r="Q712" s="49">
        <f>'Рейтинговая таблица организаций'!J701</f>
        <v>0</v>
      </c>
      <c r="R712" s="49" t="s">
        <v>267</v>
      </c>
      <c r="S712" s="49">
        <f>'Рейтинговая таблица организаций'!K701</f>
        <v>0</v>
      </c>
      <c r="T712" s="49">
        <f>'Рейтинговая таблица организаций'!L701</f>
        <v>0</v>
      </c>
      <c r="U712" s="49" t="str">
        <f>IF('Рейтинговая таблица организаций'!Q701&lt;1,"Отсутствуют комфортные условия",(IF('Рейтинговая таблица организаций'!Q701&lt;5,"Количество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2" s="49">
        <f>'Рейтинговая таблица организаций'!Q701</f>
        <v>0</v>
      </c>
      <c r="W712" s="49">
        <f>IF('Рейтинговая таблица организаций'!Q701&lt;1,0,(IF('Рейтинговая таблица организаций'!Q701&lt;4,20,100)))</f>
        <v>0</v>
      </c>
      <c r="X712" s="49" t="s">
        <v>268</v>
      </c>
      <c r="Y712" s="49">
        <f>'Рейтинговая таблица организаций'!T701</f>
        <v>0</v>
      </c>
      <c r="Z712" s="49">
        <f>'Рейтинговая таблица организаций'!U701</f>
        <v>0</v>
      </c>
      <c r="AA712" s="49" t="str">
        <f>IF('Рейтинговая таблица организаций'!Z701&lt;1,"Отсутствуют условия доступности для инвалидов",(IF('Рейтинговая таблица организаций'!Z701&lt;5,"Количество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2" s="63">
        <f>'Рейтинговая таблица организаций'!Z701</f>
        <v>0</v>
      </c>
      <c r="AC712" s="49">
        <f>IF('Рейтинговая таблица организаций'!Z701&lt;1,0,(IF('Рейтинговая таблица организаций'!Z701&lt;5,20,100)))</f>
        <v>0</v>
      </c>
      <c r="AD712" s="49" t="str">
        <f>IF('Рейтинговая таблица организаций'!AA701&lt;1,"Отсутствуют условия доступности, позволяющие инвалидам получать услуги наравне с другими",(IF('Рейтинговая таблица организаций'!AA701&lt;5,"Количество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2" s="49">
        <f>'Рейтинговая таблица организаций'!AA701</f>
        <v>0</v>
      </c>
      <c r="AF712" s="49">
        <f>IF('Рейтинговая таблица организаций'!AA701&lt;1,0,(IF('Рейтинговая таблица организаций'!AA701&lt;5,20,100)))</f>
        <v>0</v>
      </c>
      <c r="AG712" s="49" t="s">
        <v>269</v>
      </c>
      <c r="AH712" s="49">
        <f>'Рейтинговая таблица организаций'!AB701</f>
        <v>0</v>
      </c>
      <c r="AI712" s="49">
        <f>'Рейтинговая таблица организаций'!AC701</f>
        <v>0</v>
      </c>
      <c r="AJ712" s="49" t="s">
        <v>270</v>
      </c>
      <c r="AK712" s="49">
        <f>'Рейтинговая таблица организаций'!AH701</f>
        <v>0</v>
      </c>
      <c r="AL712" s="49">
        <f>'Рейтинговая таблица организаций'!AI701</f>
        <v>0</v>
      </c>
      <c r="AM712" s="49" t="s">
        <v>271</v>
      </c>
      <c r="AN712" s="49">
        <f>'Рейтинговая таблица организаций'!AJ701</f>
        <v>0</v>
      </c>
      <c r="AO712" s="49">
        <f>'Рейтинговая таблица организаций'!AK701</f>
        <v>0</v>
      </c>
      <c r="AP712" s="49" t="s">
        <v>272</v>
      </c>
      <c r="AQ712" s="49">
        <f>'Рейтинговая таблица организаций'!AL701</f>
        <v>0</v>
      </c>
      <c r="AR712" s="49">
        <f>'Рейтинговая таблица организаций'!AM701</f>
        <v>0</v>
      </c>
      <c r="AS712" s="49" t="s">
        <v>273</v>
      </c>
      <c r="AT712" s="49">
        <f>'Рейтинговая таблица организаций'!AR701</f>
        <v>0</v>
      </c>
      <c r="AU712" s="49">
        <f>'Рейтинговая таблица организаций'!AS701</f>
        <v>0</v>
      </c>
      <c r="AV712" s="49" t="s">
        <v>274</v>
      </c>
      <c r="AW712" s="49">
        <f>'Рейтинговая таблица организаций'!AT701</f>
        <v>0</v>
      </c>
      <c r="AX712" s="49">
        <f>'Рейтинговая таблица организаций'!AU701</f>
        <v>0</v>
      </c>
      <c r="AY712" s="49" t="s">
        <v>275</v>
      </c>
      <c r="AZ712" s="49">
        <f>'Рейтинговая таблица организаций'!AV701</f>
        <v>0</v>
      </c>
      <c r="BA712" s="49">
        <f>'Рейтинговая таблица организаций'!AW701</f>
        <v>0</v>
      </c>
    </row>
    <row r="713" spans="1:53" ht="15.75" x14ac:dyDescent="0.25">
      <c r="A713" s="110">
        <f>Лист1!A701</f>
        <v>0</v>
      </c>
      <c r="B713" s="46">
        <f>'для bus.gov.ru'!B702</f>
        <v>0</v>
      </c>
      <c r="C713" s="46">
        <f>'для bus.gov.ru'!C702</f>
        <v>0</v>
      </c>
      <c r="D713" s="46">
        <f>'для bus.gov.ru'!D702</f>
        <v>0</v>
      </c>
      <c r="E713" s="46">
        <f>'для bus.gov.ru'!E702</f>
        <v>0</v>
      </c>
      <c r="F713" s="47" t="s">
        <v>264</v>
      </c>
      <c r="G713" s="48">
        <f>'Рейтинговая таблица организаций'!D702</f>
        <v>0</v>
      </c>
      <c r="H713" s="48">
        <f>'Рейтинговая таблица организаций'!E702</f>
        <v>0</v>
      </c>
      <c r="I713" s="47" t="s">
        <v>265</v>
      </c>
      <c r="J713" s="48">
        <f>'Рейтинговая таблица организаций'!F702</f>
        <v>0</v>
      </c>
      <c r="K713" s="48">
        <f>'Рейтинговая таблица организаций'!G702</f>
        <v>0</v>
      </c>
      <c r="L713" s="49" t="str">
        <f>IF('Рейтинговая таблица организаций'!H702&lt;1,"Отсутствуют или не функционируют дистанционные способы взаимодействия",(IF('Рейтинговая таблица организаций'!H702&lt;4,"В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3" s="49">
        <f>'Рейтинговая таблица организаций'!H702</f>
        <v>0</v>
      </c>
      <c r="N713" s="49">
        <f>IF('Рейтинговая таблица организаций'!H702&lt;1,0,(IF('Рейтинговая таблица организаций'!H702&lt;4,30,100)))</f>
        <v>0</v>
      </c>
      <c r="O713" s="49" t="s">
        <v>266</v>
      </c>
      <c r="P713" s="49">
        <f>'Рейтинговая таблица организаций'!I702</f>
        <v>0</v>
      </c>
      <c r="Q713" s="49">
        <f>'Рейтинговая таблица организаций'!J702</f>
        <v>0</v>
      </c>
      <c r="R713" s="49" t="s">
        <v>267</v>
      </c>
      <c r="S713" s="49">
        <f>'Рейтинговая таблица организаций'!K702</f>
        <v>0</v>
      </c>
      <c r="T713" s="49">
        <f>'Рейтинговая таблица организаций'!L702</f>
        <v>0</v>
      </c>
      <c r="U713" s="49" t="str">
        <f>IF('Рейтинговая таблица организаций'!Q702&lt;1,"Отсутствуют комфортные условия",(IF('Рейтинговая таблица организаций'!Q702&lt;5,"Количество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3" s="49">
        <f>'Рейтинговая таблица организаций'!Q702</f>
        <v>0</v>
      </c>
      <c r="W713" s="49">
        <f>IF('Рейтинговая таблица организаций'!Q702&lt;1,0,(IF('Рейтинговая таблица организаций'!Q702&lt;4,20,100)))</f>
        <v>0</v>
      </c>
      <c r="X713" s="49" t="s">
        <v>268</v>
      </c>
      <c r="Y713" s="49">
        <f>'Рейтинговая таблица организаций'!T702</f>
        <v>0</v>
      </c>
      <c r="Z713" s="49">
        <f>'Рейтинговая таблица организаций'!U702</f>
        <v>0</v>
      </c>
      <c r="AA713" s="49" t="str">
        <f>IF('Рейтинговая таблица организаций'!Z702&lt;1,"Отсутствуют условия доступности для инвалидов",(IF('Рейтинговая таблица организаций'!Z702&lt;5,"Количество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3" s="63">
        <f>'Рейтинговая таблица организаций'!Z702</f>
        <v>0</v>
      </c>
      <c r="AC713" s="49">
        <f>IF('Рейтинговая таблица организаций'!Z702&lt;1,0,(IF('Рейтинговая таблица организаций'!Z702&lt;5,20,100)))</f>
        <v>0</v>
      </c>
      <c r="AD713" s="49" t="str">
        <f>IF('Рейтинговая таблица организаций'!AA702&lt;1,"Отсутствуют условия доступности, позволяющие инвалидам получать услуги наравне с другими",(IF('Рейтинговая таблица организаций'!AA702&lt;5,"Количество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3" s="49">
        <f>'Рейтинговая таблица организаций'!AA702</f>
        <v>0</v>
      </c>
      <c r="AF713" s="49">
        <f>IF('Рейтинговая таблица организаций'!AA702&lt;1,0,(IF('Рейтинговая таблица организаций'!AA702&lt;5,20,100)))</f>
        <v>0</v>
      </c>
      <c r="AG713" s="49" t="s">
        <v>269</v>
      </c>
      <c r="AH713" s="49">
        <f>'Рейтинговая таблица организаций'!AB702</f>
        <v>0</v>
      </c>
      <c r="AI713" s="49">
        <f>'Рейтинговая таблица организаций'!AC702</f>
        <v>0</v>
      </c>
      <c r="AJ713" s="49" t="s">
        <v>270</v>
      </c>
      <c r="AK713" s="49">
        <f>'Рейтинговая таблица организаций'!AH702</f>
        <v>0</v>
      </c>
      <c r="AL713" s="49">
        <f>'Рейтинговая таблица организаций'!AI702</f>
        <v>0</v>
      </c>
      <c r="AM713" s="49" t="s">
        <v>271</v>
      </c>
      <c r="AN713" s="49">
        <f>'Рейтинговая таблица организаций'!AJ702</f>
        <v>0</v>
      </c>
      <c r="AO713" s="49">
        <f>'Рейтинговая таблица организаций'!AK702</f>
        <v>0</v>
      </c>
      <c r="AP713" s="49" t="s">
        <v>272</v>
      </c>
      <c r="AQ713" s="49">
        <f>'Рейтинговая таблица организаций'!AL702</f>
        <v>0</v>
      </c>
      <c r="AR713" s="49">
        <f>'Рейтинговая таблица организаций'!AM702</f>
        <v>0</v>
      </c>
      <c r="AS713" s="49" t="s">
        <v>273</v>
      </c>
      <c r="AT713" s="49">
        <f>'Рейтинговая таблица организаций'!AR702</f>
        <v>0</v>
      </c>
      <c r="AU713" s="49">
        <f>'Рейтинговая таблица организаций'!AS702</f>
        <v>0</v>
      </c>
      <c r="AV713" s="49" t="s">
        <v>274</v>
      </c>
      <c r="AW713" s="49">
        <f>'Рейтинговая таблица организаций'!AT702</f>
        <v>0</v>
      </c>
      <c r="AX713" s="49">
        <f>'Рейтинговая таблица организаций'!AU702</f>
        <v>0</v>
      </c>
      <c r="AY713" s="49" t="s">
        <v>275</v>
      </c>
      <c r="AZ713" s="49">
        <f>'Рейтинговая таблица организаций'!AV702</f>
        <v>0</v>
      </c>
      <c r="BA713" s="49">
        <f>'Рейтинговая таблица организаций'!AW702</f>
        <v>0</v>
      </c>
    </row>
    <row r="714" spans="1:53" ht="15.75" x14ac:dyDescent="0.25">
      <c r="A714" s="110">
        <f>Лист1!A702</f>
        <v>0</v>
      </c>
      <c r="B714" s="46">
        <f>'для bus.gov.ru'!B703</f>
        <v>0</v>
      </c>
      <c r="C714" s="46">
        <f>'для bus.gov.ru'!C703</f>
        <v>0</v>
      </c>
      <c r="D714" s="46">
        <f>'для bus.gov.ru'!D703</f>
        <v>0</v>
      </c>
      <c r="E714" s="46">
        <f>'для bus.gov.ru'!E703</f>
        <v>0</v>
      </c>
      <c r="F714" s="47" t="s">
        <v>264</v>
      </c>
      <c r="G714" s="48">
        <f>'Рейтинговая таблица организаций'!D703</f>
        <v>0</v>
      </c>
      <c r="H714" s="48">
        <f>'Рейтинговая таблица организаций'!E703</f>
        <v>0</v>
      </c>
      <c r="I714" s="47" t="s">
        <v>265</v>
      </c>
      <c r="J714" s="48">
        <f>'Рейтинговая таблица организаций'!F703</f>
        <v>0</v>
      </c>
      <c r="K714" s="48">
        <f>'Рейтинговая таблица организаций'!G703</f>
        <v>0</v>
      </c>
      <c r="L714" s="49" t="str">
        <f>IF('Рейтинговая таблица организаций'!H703&lt;1,"Отсутствуют или не функционируют дистанционные способы взаимодействия",(IF('Рейтинговая таблица организаций'!H703&lt;4,"В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4" s="49">
        <f>'Рейтинговая таблица организаций'!H703</f>
        <v>0</v>
      </c>
      <c r="N714" s="49">
        <f>IF('Рейтинговая таблица организаций'!H703&lt;1,0,(IF('Рейтинговая таблица организаций'!H703&lt;4,30,100)))</f>
        <v>0</v>
      </c>
      <c r="O714" s="49" t="s">
        <v>266</v>
      </c>
      <c r="P714" s="49">
        <f>'Рейтинговая таблица организаций'!I703</f>
        <v>0</v>
      </c>
      <c r="Q714" s="49">
        <f>'Рейтинговая таблица организаций'!J703</f>
        <v>0</v>
      </c>
      <c r="R714" s="49" t="s">
        <v>267</v>
      </c>
      <c r="S714" s="49">
        <f>'Рейтинговая таблица организаций'!K703</f>
        <v>0</v>
      </c>
      <c r="T714" s="49">
        <f>'Рейтинговая таблица организаций'!L703</f>
        <v>0</v>
      </c>
      <c r="U714" s="49" t="str">
        <f>IF('Рейтинговая таблица организаций'!Q703&lt;1,"Отсутствуют комфортные условия",(IF('Рейтинговая таблица организаций'!Q703&lt;5,"Количество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4" s="49">
        <f>'Рейтинговая таблица организаций'!Q703</f>
        <v>0</v>
      </c>
      <c r="W714" s="49">
        <f>IF('Рейтинговая таблица организаций'!Q703&lt;1,0,(IF('Рейтинговая таблица организаций'!Q703&lt;4,20,100)))</f>
        <v>0</v>
      </c>
      <c r="X714" s="49" t="s">
        <v>268</v>
      </c>
      <c r="Y714" s="49">
        <f>'Рейтинговая таблица организаций'!T703</f>
        <v>0</v>
      </c>
      <c r="Z714" s="49">
        <f>'Рейтинговая таблица организаций'!U703</f>
        <v>0</v>
      </c>
      <c r="AA714" s="49" t="str">
        <f>IF('Рейтинговая таблица организаций'!Z703&lt;1,"Отсутствуют условия доступности для инвалидов",(IF('Рейтинговая таблица организаций'!Z703&lt;5,"Количество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4" s="63">
        <f>'Рейтинговая таблица организаций'!Z703</f>
        <v>0</v>
      </c>
      <c r="AC714" s="49">
        <f>IF('Рейтинговая таблица организаций'!Z703&lt;1,0,(IF('Рейтинговая таблица организаций'!Z703&lt;5,20,100)))</f>
        <v>0</v>
      </c>
      <c r="AD714" s="49" t="str">
        <f>IF('Рейтинговая таблица организаций'!AA703&lt;1,"Отсутствуют условия доступности, позволяющие инвалидам получать услуги наравне с другими",(IF('Рейтинговая таблица организаций'!AA703&lt;5,"Количество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4" s="49">
        <f>'Рейтинговая таблица организаций'!AA703</f>
        <v>0</v>
      </c>
      <c r="AF714" s="49">
        <f>IF('Рейтинговая таблица организаций'!AA703&lt;1,0,(IF('Рейтинговая таблица организаций'!AA703&lt;5,20,100)))</f>
        <v>0</v>
      </c>
      <c r="AG714" s="49" t="s">
        <v>269</v>
      </c>
      <c r="AH714" s="49">
        <f>'Рейтинговая таблица организаций'!AB703</f>
        <v>0</v>
      </c>
      <c r="AI714" s="49">
        <f>'Рейтинговая таблица организаций'!AC703</f>
        <v>0</v>
      </c>
      <c r="AJ714" s="49" t="s">
        <v>270</v>
      </c>
      <c r="AK714" s="49">
        <f>'Рейтинговая таблица организаций'!AH703</f>
        <v>0</v>
      </c>
      <c r="AL714" s="49">
        <f>'Рейтинговая таблица организаций'!AI703</f>
        <v>0</v>
      </c>
      <c r="AM714" s="49" t="s">
        <v>271</v>
      </c>
      <c r="AN714" s="49">
        <f>'Рейтинговая таблица организаций'!AJ703</f>
        <v>0</v>
      </c>
      <c r="AO714" s="49">
        <f>'Рейтинговая таблица организаций'!AK703</f>
        <v>0</v>
      </c>
      <c r="AP714" s="49" t="s">
        <v>272</v>
      </c>
      <c r="AQ714" s="49">
        <f>'Рейтинговая таблица организаций'!AL703</f>
        <v>0</v>
      </c>
      <c r="AR714" s="49">
        <f>'Рейтинговая таблица организаций'!AM703</f>
        <v>0</v>
      </c>
      <c r="AS714" s="49" t="s">
        <v>273</v>
      </c>
      <c r="AT714" s="49">
        <f>'Рейтинговая таблица организаций'!AR703</f>
        <v>0</v>
      </c>
      <c r="AU714" s="49">
        <f>'Рейтинговая таблица организаций'!AS703</f>
        <v>0</v>
      </c>
      <c r="AV714" s="49" t="s">
        <v>274</v>
      </c>
      <c r="AW714" s="49">
        <f>'Рейтинговая таблица организаций'!AT703</f>
        <v>0</v>
      </c>
      <c r="AX714" s="49">
        <f>'Рейтинговая таблица организаций'!AU703</f>
        <v>0</v>
      </c>
      <c r="AY714" s="49" t="s">
        <v>275</v>
      </c>
      <c r="AZ714" s="49">
        <f>'Рейтинговая таблица организаций'!AV703</f>
        <v>0</v>
      </c>
      <c r="BA714" s="49">
        <f>'Рейтинговая таблица организаций'!AW703</f>
        <v>0</v>
      </c>
    </row>
    <row r="715" spans="1:53" ht="15.75" x14ac:dyDescent="0.25">
      <c r="A715" s="110">
        <f>Лист1!A703</f>
        <v>0</v>
      </c>
      <c r="B715" s="46">
        <f>'для bus.gov.ru'!B704</f>
        <v>0</v>
      </c>
      <c r="C715" s="46">
        <f>'для bus.gov.ru'!C704</f>
        <v>0</v>
      </c>
      <c r="D715" s="46">
        <f>'для bus.gov.ru'!D704</f>
        <v>0</v>
      </c>
      <c r="E715" s="46">
        <f>'для bus.gov.ru'!E704</f>
        <v>0</v>
      </c>
      <c r="F715" s="47" t="s">
        <v>264</v>
      </c>
      <c r="G715" s="48">
        <f>'Рейтинговая таблица организаций'!D704</f>
        <v>0</v>
      </c>
      <c r="H715" s="48">
        <f>'Рейтинговая таблица организаций'!E704</f>
        <v>0</v>
      </c>
      <c r="I715" s="47" t="s">
        <v>265</v>
      </c>
      <c r="J715" s="48">
        <f>'Рейтинговая таблица организаций'!F704</f>
        <v>0</v>
      </c>
      <c r="K715" s="48">
        <f>'Рейтинговая таблица организаций'!G704</f>
        <v>0</v>
      </c>
      <c r="L715" s="49" t="str">
        <f>IF('Рейтинговая таблица организаций'!H704&lt;1,"Отсутствуют или не функционируют дистанционные способы взаимодействия",(IF('Рейтинговая таблица организаций'!H704&lt;4,"В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5" s="49">
        <f>'Рейтинговая таблица организаций'!H704</f>
        <v>0</v>
      </c>
      <c r="N715" s="49">
        <f>IF('Рейтинговая таблица организаций'!H704&lt;1,0,(IF('Рейтинговая таблица организаций'!H704&lt;4,30,100)))</f>
        <v>0</v>
      </c>
      <c r="O715" s="49" t="s">
        <v>266</v>
      </c>
      <c r="P715" s="49">
        <f>'Рейтинговая таблица организаций'!I704</f>
        <v>0</v>
      </c>
      <c r="Q715" s="49">
        <f>'Рейтинговая таблица организаций'!J704</f>
        <v>0</v>
      </c>
      <c r="R715" s="49" t="s">
        <v>267</v>
      </c>
      <c r="S715" s="49">
        <f>'Рейтинговая таблица организаций'!K704</f>
        <v>0</v>
      </c>
      <c r="T715" s="49">
        <f>'Рейтинговая таблица организаций'!L704</f>
        <v>0</v>
      </c>
      <c r="U715" s="49" t="str">
        <f>IF('Рейтинговая таблица организаций'!Q704&lt;1,"Отсутствуют комфортные условия",(IF('Рейтинговая таблица организаций'!Q704&lt;5,"Количество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5" s="49">
        <f>'Рейтинговая таблица организаций'!Q704</f>
        <v>0</v>
      </c>
      <c r="W715" s="49">
        <f>IF('Рейтинговая таблица организаций'!Q704&lt;1,0,(IF('Рейтинговая таблица организаций'!Q704&lt;4,20,100)))</f>
        <v>0</v>
      </c>
      <c r="X715" s="49" t="s">
        <v>268</v>
      </c>
      <c r="Y715" s="49">
        <f>'Рейтинговая таблица организаций'!T704</f>
        <v>0</v>
      </c>
      <c r="Z715" s="49">
        <f>'Рейтинговая таблица организаций'!U704</f>
        <v>0</v>
      </c>
      <c r="AA715" s="49" t="str">
        <f>IF('Рейтинговая таблица организаций'!Z704&lt;1,"Отсутствуют условия доступности для инвалидов",(IF('Рейтинговая таблица организаций'!Z704&lt;5,"Количество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5" s="63">
        <f>'Рейтинговая таблица организаций'!Z704</f>
        <v>0</v>
      </c>
      <c r="AC715" s="49">
        <f>IF('Рейтинговая таблица организаций'!Z704&lt;1,0,(IF('Рейтинговая таблица организаций'!Z704&lt;5,20,100)))</f>
        <v>0</v>
      </c>
      <c r="AD715" s="49" t="str">
        <f>IF('Рейтинговая таблица организаций'!AA704&lt;1,"Отсутствуют условия доступности, позволяющие инвалидам получать услуги наравне с другими",(IF('Рейтинговая таблица организаций'!AA704&lt;5,"Количество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5" s="49">
        <f>'Рейтинговая таблица организаций'!AA704</f>
        <v>0</v>
      </c>
      <c r="AF715" s="49">
        <f>IF('Рейтинговая таблица организаций'!AA704&lt;1,0,(IF('Рейтинговая таблица организаций'!AA704&lt;5,20,100)))</f>
        <v>0</v>
      </c>
      <c r="AG715" s="49" t="s">
        <v>269</v>
      </c>
      <c r="AH715" s="49">
        <f>'Рейтинговая таблица организаций'!AB704</f>
        <v>0</v>
      </c>
      <c r="AI715" s="49">
        <f>'Рейтинговая таблица организаций'!AC704</f>
        <v>0</v>
      </c>
      <c r="AJ715" s="49" t="s">
        <v>270</v>
      </c>
      <c r="AK715" s="49">
        <f>'Рейтинговая таблица организаций'!AH704</f>
        <v>0</v>
      </c>
      <c r="AL715" s="49">
        <f>'Рейтинговая таблица организаций'!AI704</f>
        <v>0</v>
      </c>
      <c r="AM715" s="49" t="s">
        <v>271</v>
      </c>
      <c r="AN715" s="49">
        <f>'Рейтинговая таблица организаций'!AJ704</f>
        <v>0</v>
      </c>
      <c r="AO715" s="49">
        <f>'Рейтинговая таблица организаций'!AK704</f>
        <v>0</v>
      </c>
      <c r="AP715" s="49" t="s">
        <v>272</v>
      </c>
      <c r="AQ715" s="49">
        <f>'Рейтинговая таблица организаций'!AL704</f>
        <v>0</v>
      </c>
      <c r="AR715" s="49">
        <f>'Рейтинговая таблица организаций'!AM704</f>
        <v>0</v>
      </c>
      <c r="AS715" s="49" t="s">
        <v>273</v>
      </c>
      <c r="AT715" s="49">
        <f>'Рейтинговая таблица организаций'!AR704</f>
        <v>0</v>
      </c>
      <c r="AU715" s="49">
        <f>'Рейтинговая таблица организаций'!AS704</f>
        <v>0</v>
      </c>
      <c r="AV715" s="49" t="s">
        <v>274</v>
      </c>
      <c r="AW715" s="49">
        <f>'Рейтинговая таблица организаций'!AT704</f>
        <v>0</v>
      </c>
      <c r="AX715" s="49">
        <f>'Рейтинговая таблица организаций'!AU704</f>
        <v>0</v>
      </c>
      <c r="AY715" s="49" t="s">
        <v>275</v>
      </c>
      <c r="AZ715" s="49">
        <f>'Рейтинговая таблица организаций'!AV704</f>
        <v>0</v>
      </c>
      <c r="BA715" s="49">
        <f>'Рейтинговая таблица организаций'!AW704</f>
        <v>0</v>
      </c>
    </row>
    <row r="716" spans="1:53" ht="15.75" x14ac:dyDescent="0.25">
      <c r="A716" s="110">
        <f>Лист1!A704</f>
        <v>0</v>
      </c>
      <c r="B716" s="46">
        <f>'для bus.gov.ru'!B705</f>
        <v>0</v>
      </c>
      <c r="C716" s="46">
        <f>'для bus.gov.ru'!C705</f>
        <v>0</v>
      </c>
      <c r="D716" s="46">
        <f>'для bus.gov.ru'!D705</f>
        <v>0</v>
      </c>
      <c r="E716" s="46">
        <f>'для bus.gov.ru'!E705</f>
        <v>0</v>
      </c>
      <c r="F716" s="47" t="s">
        <v>264</v>
      </c>
      <c r="G716" s="48">
        <f>'Рейтинговая таблица организаций'!D705</f>
        <v>0</v>
      </c>
      <c r="H716" s="48">
        <f>'Рейтинговая таблица организаций'!E705</f>
        <v>0</v>
      </c>
      <c r="I716" s="47" t="s">
        <v>265</v>
      </c>
      <c r="J716" s="48">
        <f>'Рейтинговая таблица организаций'!F705</f>
        <v>0</v>
      </c>
      <c r="K716" s="48">
        <f>'Рейтинговая таблица организаций'!G705</f>
        <v>0</v>
      </c>
      <c r="L716" s="49" t="str">
        <f>IF('Рейтинговая таблица организаций'!H705&lt;1,"Отсутствуют или не функционируют дистанционные способы взаимодействия",(IF('Рейтинговая таблица организаций'!H705&lt;4,"В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6" s="49">
        <f>'Рейтинговая таблица организаций'!H705</f>
        <v>0</v>
      </c>
      <c r="N716" s="49">
        <f>IF('Рейтинговая таблица организаций'!H705&lt;1,0,(IF('Рейтинговая таблица организаций'!H705&lt;4,30,100)))</f>
        <v>0</v>
      </c>
      <c r="O716" s="49" t="s">
        <v>266</v>
      </c>
      <c r="P716" s="49">
        <f>'Рейтинговая таблица организаций'!I705</f>
        <v>0</v>
      </c>
      <c r="Q716" s="49">
        <f>'Рейтинговая таблица организаций'!J705</f>
        <v>0</v>
      </c>
      <c r="R716" s="49" t="s">
        <v>267</v>
      </c>
      <c r="S716" s="49">
        <f>'Рейтинговая таблица организаций'!K705</f>
        <v>0</v>
      </c>
      <c r="T716" s="49">
        <f>'Рейтинговая таблица организаций'!L705</f>
        <v>0</v>
      </c>
      <c r="U716" s="49" t="str">
        <f>IF('Рейтинговая таблица организаций'!Q705&lt;1,"Отсутствуют комфортные условия",(IF('Рейтинговая таблица организаций'!Q705&lt;5,"Количество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6" s="49">
        <f>'Рейтинговая таблица организаций'!Q705</f>
        <v>0</v>
      </c>
      <c r="W716" s="49">
        <f>IF('Рейтинговая таблица организаций'!Q705&lt;1,0,(IF('Рейтинговая таблица организаций'!Q705&lt;4,20,100)))</f>
        <v>0</v>
      </c>
      <c r="X716" s="49" t="s">
        <v>268</v>
      </c>
      <c r="Y716" s="49">
        <f>'Рейтинговая таблица организаций'!T705</f>
        <v>0</v>
      </c>
      <c r="Z716" s="49">
        <f>'Рейтинговая таблица организаций'!U705</f>
        <v>0</v>
      </c>
      <c r="AA716" s="49" t="str">
        <f>IF('Рейтинговая таблица организаций'!Z705&lt;1,"Отсутствуют условия доступности для инвалидов",(IF('Рейтинговая таблица организаций'!Z705&lt;5,"Количество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6" s="63">
        <f>'Рейтинговая таблица организаций'!Z705</f>
        <v>0</v>
      </c>
      <c r="AC716" s="49">
        <f>IF('Рейтинговая таблица организаций'!Z705&lt;1,0,(IF('Рейтинговая таблица организаций'!Z705&lt;5,20,100)))</f>
        <v>0</v>
      </c>
      <c r="AD716" s="49" t="str">
        <f>IF('Рейтинговая таблица организаций'!AA705&lt;1,"Отсутствуют условия доступности, позволяющие инвалидам получать услуги наравне с другими",(IF('Рейтинговая таблица организаций'!AA705&lt;5,"Количество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6" s="49">
        <f>'Рейтинговая таблица организаций'!AA705</f>
        <v>0</v>
      </c>
      <c r="AF716" s="49">
        <f>IF('Рейтинговая таблица организаций'!AA705&lt;1,0,(IF('Рейтинговая таблица организаций'!AA705&lt;5,20,100)))</f>
        <v>0</v>
      </c>
      <c r="AG716" s="49" t="s">
        <v>269</v>
      </c>
      <c r="AH716" s="49">
        <f>'Рейтинговая таблица организаций'!AB705</f>
        <v>0</v>
      </c>
      <c r="AI716" s="49">
        <f>'Рейтинговая таблица организаций'!AC705</f>
        <v>0</v>
      </c>
      <c r="AJ716" s="49" t="s">
        <v>270</v>
      </c>
      <c r="AK716" s="49">
        <f>'Рейтинговая таблица организаций'!AH705</f>
        <v>0</v>
      </c>
      <c r="AL716" s="49">
        <f>'Рейтинговая таблица организаций'!AI705</f>
        <v>0</v>
      </c>
      <c r="AM716" s="49" t="s">
        <v>271</v>
      </c>
      <c r="AN716" s="49">
        <f>'Рейтинговая таблица организаций'!AJ705</f>
        <v>0</v>
      </c>
      <c r="AO716" s="49">
        <f>'Рейтинговая таблица организаций'!AK705</f>
        <v>0</v>
      </c>
      <c r="AP716" s="49" t="s">
        <v>272</v>
      </c>
      <c r="AQ716" s="49">
        <f>'Рейтинговая таблица организаций'!AL705</f>
        <v>0</v>
      </c>
      <c r="AR716" s="49">
        <f>'Рейтинговая таблица организаций'!AM705</f>
        <v>0</v>
      </c>
      <c r="AS716" s="49" t="s">
        <v>273</v>
      </c>
      <c r="AT716" s="49">
        <f>'Рейтинговая таблица организаций'!AR705</f>
        <v>0</v>
      </c>
      <c r="AU716" s="49">
        <f>'Рейтинговая таблица организаций'!AS705</f>
        <v>0</v>
      </c>
      <c r="AV716" s="49" t="s">
        <v>274</v>
      </c>
      <c r="AW716" s="49">
        <f>'Рейтинговая таблица организаций'!AT705</f>
        <v>0</v>
      </c>
      <c r="AX716" s="49">
        <f>'Рейтинговая таблица организаций'!AU705</f>
        <v>0</v>
      </c>
      <c r="AY716" s="49" t="s">
        <v>275</v>
      </c>
      <c r="AZ716" s="49">
        <f>'Рейтинговая таблица организаций'!AV705</f>
        <v>0</v>
      </c>
      <c r="BA716" s="49">
        <f>'Рейтинговая таблица организаций'!AW705</f>
        <v>0</v>
      </c>
    </row>
    <row r="717" spans="1:53" ht="15.75" x14ac:dyDescent="0.25">
      <c r="A717" s="110">
        <f>Лист1!A705</f>
        <v>0</v>
      </c>
      <c r="B717" s="46">
        <f>'для bus.gov.ru'!B706</f>
        <v>0</v>
      </c>
      <c r="C717" s="46">
        <f>'для bus.gov.ru'!C706</f>
        <v>0</v>
      </c>
      <c r="D717" s="46">
        <f>'для bus.gov.ru'!D706</f>
        <v>0</v>
      </c>
      <c r="E717" s="46">
        <f>'для bus.gov.ru'!E706</f>
        <v>0</v>
      </c>
      <c r="F717" s="47" t="s">
        <v>264</v>
      </c>
      <c r="G717" s="48">
        <f>'Рейтинговая таблица организаций'!D706</f>
        <v>0</v>
      </c>
      <c r="H717" s="48">
        <f>'Рейтинговая таблица организаций'!E706</f>
        <v>0</v>
      </c>
      <c r="I717" s="47" t="s">
        <v>265</v>
      </c>
      <c r="J717" s="48">
        <f>'Рейтинговая таблица организаций'!F706</f>
        <v>0</v>
      </c>
      <c r="K717" s="48">
        <f>'Рейтинговая таблица организаций'!G706</f>
        <v>0</v>
      </c>
      <c r="L717" s="49" t="str">
        <f>IF('Рейтинговая таблица организаций'!H706&lt;1,"Отсутствуют или не функционируют дистанционные способы взаимодействия",(IF('Рейтинговая таблица организаций'!H706&lt;4,"В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7" s="49">
        <f>'Рейтинговая таблица организаций'!H706</f>
        <v>0</v>
      </c>
      <c r="N717" s="49">
        <f>IF('Рейтинговая таблица организаций'!H706&lt;1,0,(IF('Рейтинговая таблица организаций'!H706&lt;4,30,100)))</f>
        <v>0</v>
      </c>
      <c r="O717" s="49" t="s">
        <v>266</v>
      </c>
      <c r="P717" s="49">
        <f>'Рейтинговая таблица организаций'!I706</f>
        <v>0</v>
      </c>
      <c r="Q717" s="49">
        <f>'Рейтинговая таблица организаций'!J706</f>
        <v>0</v>
      </c>
      <c r="R717" s="49" t="s">
        <v>267</v>
      </c>
      <c r="S717" s="49">
        <f>'Рейтинговая таблица организаций'!K706</f>
        <v>0</v>
      </c>
      <c r="T717" s="49">
        <f>'Рейтинговая таблица организаций'!L706</f>
        <v>0</v>
      </c>
      <c r="U717" s="49" t="str">
        <f>IF('Рейтинговая таблица организаций'!Q706&lt;1,"Отсутствуют комфортные условия",(IF('Рейтинговая таблица организаций'!Q706&lt;5,"Количество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7" s="49">
        <f>'Рейтинговая таблица организаций'!Q706</f>
        <v>0</v>
      </c>
      <c r="W717" s="49">
        <f>IF('Рейтинговая таблица организаций'!Q706&lt;1,0,(IF('Рейтинговая таблица организаций'!Q706&lt;4,20,100)))</f>
        <v>0</v>
      </c>
      <c r="X717" s="49" t="s">
        <v>268</v>
      </c>
      <c r="Y717" s="49">
        <f>'Рейтинговая таблица организаций'!T706</f>
        <v>0</v>
      </c>
      <c r="Z717" s="49">
        <f>'Рейтинговая таблица организаций'!U706</f>
        <v>0</v>
      </c>
      <c r="AA717" s="49" t="str">
        <f>IF('Рейтинговая таблица организаций'!Z706&lt;1,"Отсутствуют условия доступности для инвалидов",(IF('Рейтинговая таблица организаций'!Z706&lt;5,"Количество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7" s="63">
        <f>'Рейтинговая таблица организаций'!Z706</f>
        <v>0</v>
      </c>
      <c r="AC717" s="49">
        <f>IF('Рейтинговая таблица организаций'!Z706&lt;1,0,(IF('Рейтинговая таблица организаций'!Z706&lt;5,20,100)))</f>
        <v>0</v>
      </c>
      <c r="AD717" s="49" t="str">
        <f>IF('Рейтинговая таблица организаций'!AA706&lt;1,"Отсутствуют условия доступности, позволяющие инвалидам получать услуги наравне с другими",(IF('Рейтинговая таблица организаций'!AA706&lt;5,"Количество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7" s="49">
        <f>'Рейтинговая таблица организаций'!AA706</f>
        <v>0</v>
      </c>
      <c r="AF717" s="49">
        <f>IF('Рейтинговая таблица организаций'!AA706&lt;1,0,(IF('Рейтинговая таблица организаций'!AA706&lt;5,20,100)))</f>
        <v>0</v>
      </c>
      <c r="AG717" s="49" t="s">
        <v>269</v>
      </c>
      <c r="AH717" s="49">
        <f>'Рейтинговая таблица организаций'!AB706</f>
        <v>0</v>
      </c>
      <c r="AI717" s="49">
        <f>'Рейтинговая таблица организаций'!AC706</f>
        <v>0</v>
      </c>
      <c r="AJ717" s="49" t="s">
        <v>270</v>
      </c>
      <c r="AK717" s="49">
        <f>'Рейтинговая таблица организаций'!AH706</f>
        <v>0</v>
      </c>
      <c r="AL717" s="49">
        <f>'Рейтинговая таблица организаций'!AI706</f>
        <v>0</v>
      </c>
      <c r="AM717" s="49" t="s">
        <v>271</v>
      </c>
      <c r="AN717" s="49">
        <f>'Рейтинговая таблица организаций'!AJ706</f>
        <v>0</v>
      </c>
      <c r="AO717" s="49">
        <f>'Рейтинговая таблица организаций'!AK706</f>
        <v>0</v>
      </c>
      <c r="AP717" s="49" t="s">
        <v>272</v>
      </c>
      <c r="AQ717" s="49">
        <f>'Рейтинговая таблица организаций'!AL706</f>
        <v>0</v>
      </c>
      <c r="AR717" s="49">
        <f>'Рейтинговая таблица организаций'!AM706</f>
        <v>0</v>
      </c>
      <c r="AS717" s="49" t="s">
        <v>273</v>
      </c>
      <c r="AT717" s="49">
        <f>'Рейтинговая таблица организаций'!AR706</f>
        <v>0</v>
      </c>
      <c r="AU717" s="49">
        <f>'Рейтинговая таблица организаций'!AS706</f>
        <v>0</v>
      </c>
      <c r="AV717" s="49" t="s">
        <v>274</v>
      </c>
      <c r="AW717" s="49">
        <f>'Рейтинговая таблица организаций'!AT706</f>
        <v>0</v>
      </c>
      <c r="AX717" s="49">
        <f>'Рейтинговая таблица организаций'!AU706</f>
        <v>0</v>
      </c>
      <c r="AY717" s="49" t="s">
        <v>275</v>
      </c>
      <c r="AZ717" s="49">
        <f>'Рейтинговая таблица организаций'!AV706</f>
        <v>0</v>
      </c>
      <c r="BA717" s="49">
        <f>'Рейтинговая таблица организаций'!AW706</f>
        <v>0</v>
      </c>
    </row>
    <row r="718" spans="1:53" ht="15.75" x14ac:dyDescent="0.25">
      <c r="A718" s="110">
        <f>Лист1!A706</f>
        <v>0</v>
      </c>
      <c r="B718" s="46">
        <f>'для bus.gov.ru'!B707</f>
        <v>0</v>
      </c>
      <c r="C718" s="46">
        <f>'для bus.gov.ru'!C707</f>
        <v>0</v>
      </c>
      <c r="D718" s="46">
        <f>'для bus.gov.ru'!D707</f>
        <v>0</v>
      </c>
      <c r="E718" s="46">
        <f>'для bus.gov.ru'!E707</f>
        <v>0</v>
      </c>
      <c r="F718" s="47" t="s">
        <v>264</v>
      </c>
      <c r="G718" s="48">
        <f>'Рейтинговая таблица организаций'!D707</f>
        <v>0</v>
      </c>
      <c r="H718" s="48">
        <f>'Рейтинговая таблица организаций'!E707</f>
        <v>0</v>
      </c>
      <c r="I718" s="47" t="s">
        <v>265</v>
      </c>
      <c r="J718" s="48">
        <f>'Рейтинговая таблица организаций'!F707</f>
        <v>0</v>
      </c>
      <c r="K718" s="48">
        <f>'Рейтинговая таблица организаций'!G707</f>
        <v>0</v>
      </c>
      <c r="L718" s="49" t="str">
        <f>IF('Рейтинговая таблица организаций'!H707&lt;1,"Отсутствуют или не функционируют дистанционные способы взаимодействия",(IF('Рейтинговая таблица организаций'!H707&lt;4,"В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8" s="49">
        <f>'Рейтинговая таблица организаций'!H707</f>
        <v>0</v>
      </c>
      <c r="N718" s="49">
        <f>IF('Рейтинговая таблица организаций'!H707&lt;1,0,(IF('Рейтинговая таблица организаций'!H707&lt;4,30,100)))</f>
        <v>0</v>
      </c>
      <c r="O718" s="49" t="s">
        <v>266</v>
      </c>
      <c r="P718" s="49">
        <f>'Рейтинговая таблица организаций'!I707</f>
        <v>0</v>
      </c>
      <c r="Q718" s="49">
        <f>'Рейтинговая таблица организаций'!J707</f>
        <v>0</v>
      </c>
      <c r="R718" s="49" t="s">
        <v>267</v>
      </c>
      <c r="S718" s="49">
        <f>'Рейтинговая таблица организаций'!K707</f>
        <v>0</v>
      </c>
      <c r="T718" s="49">
        <f>'Рейтинговая таблица организаций'!L707</f>
        <v>0</v>
      </c>
      <c r="U718" s="49" t="str">
        <f>IF('Рейтинговая таблица организаций'!Q707&lt;1,"Отсутствуют комфортные условия",(IF('Рейтинговая таблица организаций'!Q707&lt;5,"Количество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8" s="49">
        <f>'Рейтинговая таблица организаций'!Q707</f>
        <v>0</v>
      </c>
      <c r="W718" s="49">
        <f>IF('Рейтинговая таблица организаций'!Q707&lt;1,0,(IF('Рейтинговая таблица организаций'!Q707&lt;4,20,100)))</f>
        <v>0</v>
      </c>
      <c r="X718" s="49" t="s">
        <v>268</v>
      </c>
      <c r="Y718" s="49">
        <f>'Рейтинговая таблица организаций'!T707</f>
        <v>0</v>
      </c>
      <c r="Z718" s="49">
        <f>'Рейтинговая таблица организаций'!U707</f>
        <v>0</v>
      </c>
      <c r="AA718" s="49" t="str">
        <f>IF('Рейтинговая таблица организаций'!Z707&lt;1,"Отсутствуют условия доступности для инвалидов",(IF('Рейтинговая таблица организаций'!Z707&lt;5,"Количество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8" s="63">
        <f>'Рейтинговая таблица организаций'!Z707</f>
        <v>0</v>
      </c>
      <c r="AC718" s="49">
        <f>IF('Рейтинговая таблица организаций'!Z707&lt;1,0,(IF('Рейтинговая таблица организаций'!Z707&lt;5,20,100)))</f>
        <v>0</v>
      </c>
      <c r="AD718" s="49" t="str">
        <f>IF('Рейтинговая таблица организаций'!AA707&lt;1,"Отсутствуют условия доступности, позволяющие инвалидам получать услуги наравне с другими",(IF('Рейтинговая таблица организаций'!AA707&lt;5,"Количество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8" s="49">
        <f>'Рейтинговая таблица организаций'!AA707</f>
        <v>0</v>
      </c>
      <c r="AF718" s="49">
        <f>IF('Рейтинговая таблица организаций'!AA707&lt;1,0,(IF('Рейтинговая таблица организаций'!AA707&lt;5,20,100)))</f>
        <v>0</v>
      </c>
      <c r="AG718" s="49" t="s">
        <v>269</v>
      </c>
      <c r="AH718" s="49">
        <f>'Рейтинговая таблица организаций'!AB707</f>
        <v>0</v>
      </c>
      <c r="AI718" s="49">
        <f>'Рейтинговая таблица организаций'!AC707</f>
        <v>0</v>
      </c>
      <c r="AJ718" s="49" t="s">
        <v>270</v>
      </c>
      <c r="AK718" s="49">
        <f>'Рейтинговая таблица организаций'!AH707</f>
        <v>0</v>
      </c>
      <c r="AL718" s="49">
        <f>'Рейтинговая таблица организаций'!AI707</f>
        <v>0</v>
      </c>
      <c r="AM718" s="49" t="s">
        <v>271</v>
      </c>
      <c r="AN718" s="49">
        <f>'Рейтинговая таблица организаций'!AJ707</f>
        <v>0</v>
      </c>
      <c r="AO718" s="49">
        <f>'Рейтинговая таблица организаций'!AK707</f>
        <v>0</v>
      </c>
      <c r="AP718" s="49" t="s">
        <v>272</v>
      </c>
      <c r="AQ718" s="49">
        <f>'Рейтинговая таблица организаций'!AL707</f>
        <v>0</v>
      </c>
      <c r="AR718" s="49">
        <f>'Рейтинговая таблица организаций'!AM707</f>
        <v>0</v>
      </c>
      <c r="AS718" s="49" t="s">
        <v>273</v>
      </c>
      <c r="AT718" s="49">
        <f>'Рейтинговая таблица организаций'!AR707</f>
        <v>0</v>
      </c>
      <c r="AU718" s="49">
        <f>'Рейтинговая таблица организаций'!AS707</f>
        <v>0</v>
      </c>
      <c r="AV718" s="49" t="s">
        <v>274</v>
      </c>
      <c r="AW718" s="49">
        <f>'Рейтинговая таблица организаций'!AT707</f>
        <v>0</v>
      </c>
      <c r="AX718" s="49">
        <f>'Рейтинговая таблица организаций'!AU707</f>
        <v>0</v>
      </c>
      <c r="AY718" s="49" t="s">
        <v>275</v>
      </c>
      <c r="AZ718" s="49">
        <f>'Рейтинговая таблица организаций'!AV707</f>
        <v>0</v>
      </c>
      <c r="BA718" s="49">
        <f>'Рейтинговая таблица организаций'!AW707</f>
        <v>0</v>
      </c>
    </row>
    <row r="719" spans="1:53" ht="15.75" x14ac:dyDescent="0.25">
      <c r="A719" s="110">
        <f>Лист1!A707</f>
        <v>0</v>
      </c>
      <c r="B719" s="46">
        <f>'для bus.gov.ru'!B708</f>
        <v>0</v>
      </c>
      <c r="C719" s="46">
        <f>'для bus.gov.ru'!C708</f>
        <v>0</v>
      </c>
      <c r="D719" s="46">
        <f>'для bus.gov.ru'!D708</f>
        <v>0</v>
      </c>
      <c r="E719" s="46">
        <f>'для bus.gov.ru'!E708</f>
        <v>0</v>
      </c>
      <c r="F719" s="47" t="s">
        <v>264</v>
      </c>
      <c r="G719" s="48">
        <f>'Рейтинговая таблица организаций'!D708</f>
        <v>0</v>
      </c>
      <c r="H719" s="48">
        <f>'Рейтинговая таблица организаций'!E708</f>
        <v>0</v>
      </c>
      <c r="I719" s="47" t="s">
        <v>265</v>
      </c>
      <c r="J719" s="48">
        <f>'Рейтинговая таблица организаций'!F708</f>
        <v>0</v>
      </c>
      <c r="K719" s="48">
        <f>'Рейтинговая таблица организаций'!G708</f>
        <v>0</v>
      </c>
      <c r="L719" s="49" t="str">
        <f>IF('Рейтинговая таблица организаций'!H708&lt;1,"Отсутствуют или не функционируют дистанционные способы взаимодействия",(IF('Рейтинговая таблица организаций'!H708&lt;4,"В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19" s="49">
        <f>'Рейтинговая таблица организаций'!H708</f>
        <v>0</v>
      </c>
      <c r="N719" s="49">
        <f>IF('Рейтинговая таблица организаций'!H708&lt;1,0,(IF('Рейтинговая таблица организаций'!H708&lt;4,30,100)))</f>
        <v>0</v>
      </c>
      <c r="O719" s="49" t="s">
        <v>266</v>
      </c>
      <c r="P719" s="49">
        <f>'Рейтинговая таблица организаций'!I708</f>
        <v>0</v>
      </c>
      <c r="Q719" s="49">
        <f>'Рейтинговая таблица организаций'!J708</f>
        <v>0</v>
      </c>
      <c r="R719" s="49" t="s">
        <v>267</v>
      </c>
      <c r="S719" s="49">
        <f>'Рейтинговая таблица организаций'!K708</f>
        <v>0</v>
      </c>
      <c r="T719" s="49">
        <f>'Рейтинговая таблица организаций'!L708</f>
        <v>0</v>
      </c>
      <c r="U719" s="49" t="str">
        <f>IF('Рейтинговая таблица организаций'!Q708&lt;1,"Отсутствуют комфортные условия",(IF('Рейтинговая таблица организаций'!Q708&lt;5,"Количество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19" s="49">
        <f>'Рейтинговая таблица организаций'!Q708</f>
        <v>0</v>
      </c>
      <c r="W719" s="49">
        <f>IF('Рейтинговая таблица организаций'!Q708&lt;1,0,(IF('Рейтинговая таблица организаций'!Q708&lt;4,20,100)))</f>
        <v>0</v>
      </c>
      <c r="X719" s="49" t="s">
        <v>268</v>
      </c>
      <c r="Y719" s="49">
        <f>'Рейтинговая таблица организаций'!T708</f>
        <v>0</v>
      </c>
      <c r="Z719" s="49">
        <f>'Рейтинговая таблица организаций'!U708</f>
        <v>0</v>
      </c>
      <c r="AA719" s="49" t="str">
        <f>IF('Рейтинговая таблица организаций'!Z708&lt;1,"Отсутствуют условия доступности для инвалидов",(IF('Рейтинговая таблица организаций'!Z708&lt;5,"Количество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19" s="63">
        <f>'Рейтинговая таблица организаций'!Z708</f>
        <v>0</v>
      </c>
      <c r="AC719" s="49">
        <f>IF('Рейтинговая таблица организаций'!Z708&lt;1,0,(IF('Рейтинговая таблица организаций'!Z708&lt;5,20,100)))</f>
        <v>0</v>
      </c>
      <c r="AD719" s="49" t="str">
        <f>IF('Рейтинговая таблица организаций'!AA708&lt;1,"Отсутствуют условия доступности, позволяющие инвалидам получать услуги наравне с другими",(IF('Рейтинговая таблица организаций'!AA708&lt;5,"Количество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19" s="49">
        <f>'Рейтинговая таблица организаций'!AA708</f>
        <v>0</v>
      </c>
      <c r="AF719" s="49">
        <f>IF('Рейтинговая таблица организаций'!AA708&lt;1,0,(IF('Рейтинговая таблица организаций'!AA708&lt;5,20,100)))</f>
        <v>0</v>
      </c>
      <c r="AG719" s="49" t="s">
        <v>269</v>
      </c>
      <c r="AH719" s="49">
        <f>'Рейтинговая таблица организаций'!AB708</f>
        <v>0</v>
      </c>
      <c r="AI719" s="49">
        <f>'Рейтинговая таблица организаций'!AC708</f>
        <v>0</v>
      </c>
      <c r="AJ719" s="49" t="s">
        <v>270</v>
      </c>
      <c r="AK719" s="49">
        <f>'Рейтинговая таблица организаций'!AH708</f>
        <v>0</v>
      </c>
      <c r="AL719" s="49">
        <f>'Рейтинговая таблица организаций'!AI708</f>
        <v>0</v>
      </c>
      <c r="AM719" s="49" t="s">
        <v>271</v>
      </c>
      <c r="AN719" s="49">
        <f>'Рейтинговая таблица организаций'!AJ708</f>
        <v>0</v>
      </c>
      <c r="AO719" s="49">
        <f>'Рейтинговая таблица организаций'!AK708</f>
        <v>0</v>
      </c>
      <c r="AP719" s="49" t="s">
        <v>272</v>
      </c>
      <c r="AQ719" s="49">
        <f>'Рейтинговая таблица организаций'!AL708</f>
        <v>0</v>
      </c>
      <c r="AR719" s="49">
        <f>'Рейтинговая таблица организаций'!AM708</f>
        <v>0</v>
      </c>
      <c r="AS719" s="49" t="s">
        <v>273</v>
      </c>
      <c r="AT719" s="49">
        <f>'Рейтинговая таблица организаций'!AR708</f>
        <v>0</v>
      </c>
      <c r="AU719" s="49">
        <f>'Рейтинговая таблица организаций'!AS708</f>
        <v>0</v>
      </c>
      <c r="AV719" s="49" t="s">
        <v>274</v>
      </c>
      <c r="AW719" s="49">
        <f>'Рейтинговая таблица организаций'!AT708</f>
        <v>0</v>
      </c>
      <c r="AX719" s="49">
        <f>'Рейтинговая таблица организаций'!AU708</f>
        <v>0</v>
      </c>
      <c r="AY719" s="49" t="s">
        <v>275</v>
      </c>
      <c r="AZ719" s="49">
        <f>'Рейтинговая таблица организаций'!AV708</f>
        <v>0</v>
      </c>
      <c r="BA719" s="49">
        <f>'Рейтинговая таблица организаций'!AW708</f>
        <v>0</v>
      </c>
    </row>
    <row r="720" spans="1:53" ht="15.75" x14ac:dyDescent="0.25">
      <c r="A720" s="110">
        <f>Лист1!A708</f>
        <v>0</v>
      </c>
      <c r="B720" s="46">
        <f>'для bus.gov.ru'!B709</f>
        <v>0</v>
      </c>
      <c r="C720" s="46">
        <f>'для bus.gov.ru'!C709</f>
        <v>0</v>
      </c>
      <c r="D720" s="46">
        <f>'для bus.gov.ru'!D709</f>
        <v>0</v>
      </c>
      <c r="E720" s="46">
        <f>'для bus.gov.ru'!E709</f>
        <v>0</v>
      </c>
      <c r="F720" s="47" t="s">
        <v>264</v>
      </c>
      <c r="G720" s="48">
        <f>'Рейтинговая таблица организаций'!D709</f>
        <v>0</v>
      </c>
      <c r="H720" s="48">
        <f>'Рейтинговая таблица организаций'!E709</f>
        <v>0</v>
      </c>
      <c r="I720" s="47" t="s">
        <v>265</v>
      </c>
      <c r="J720" s="48">
        <f>'Рейтинговая таблица организаций'!F709</f>
        <v>0</v>
      </c>
      <c r="K720" s="48">
        <f>'Рейтинговая таблица организаций'!G709</f>
        <v>0</v>
      </c>
      <c r="L720" s="49" t="str">
        <f>IF('Рейтинговая таблица организаций'!H709&lt;1,"Отсутствуют или не функционируют дистанционные способы взаимодействия",(IF('Рейтинговая таблица организаций'!H709&lt;4,"В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0" s="49">
        <f>'Рейтинговая таблица организаций'!H709</f>
        <v>0</v>
      </c>
      <c r="N720" s="49">
        <f>IF('Рейтинговая таблица организаций'!H709&lt;1,0,(IF('Рейтинговая таблица организаций'!H709&lt;4,30,100)))</f>
        <v>0</v>
      </c>
      <c r="O720" s="49" t="s">
        <v>266</v>
      </c>
      <c r="P720" s="49">
        <f>'Рейтинговая таблица организаций'!I709</f>
        <v>0</v>
      </c>
      <c r="Q720" s="49">
        <f>'Рейтинговая таблица организаций'!J709</f>
        <v>0</v>
      </c>
      <c r="R720" s="49" t="s">
        <v>267</v>
      </c>
      <c r="S720" s="49">
        <f>'Рейтинговая таблица организаций'!K709</f>
        <v>0</v>
      </c>
      <c r="T720" s="49">
        <f>'Рейтинговая таблица организаций'!L709</f>
        <v>0</v>
      </c>
      <c r="U720" s="49" t="str">
        <f>IF('Рейтинговая таблица организаций'!Q709&lt;1,"Отсутствуют комфортные условия",(IF('Рейтинговая таблица организаций'!Q709&lt;5,"Количество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0" s="49">
        <f>'Рейтинговая таблица организаций'!Q709</f>
        <v>0</v>
      </c>
      <c r="W720" s="49">
        <f>IF('Рейтинговая таблица организаций'!Q709&lt;1,0,(IF('Рейтинговая таблица организаций'!Q709&lt;4,20,100)))</f>
        <v>0</v>
      </c>
      <c r="X720" s="49" t="s">
        <v>268</v>
      </c>
      <c r="Y720" s="49">
        <f>'Рейтинговая таблица организаций'!T709</f>
        <v>0</v>
      </c>
      <c r="Z720" s="49">
        <f>'Рейтинговая таблица организаций'!U709</f>
        <v>0</v>
      </c>
      <c r="AA720" s="49" t="str">
        <f>IF('Рейтинговая таблица организаций'!Z709&lt;1,"Отсутствуют условия доступности для инвалидов",(IF('Рейтинговая таблица организаций'!Z709&lt;5,"Количество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0" s="63">
        <f>'Рейтинговая таблица организаций'!Z709</f>
        <v>0</v>
      </c>
      <c r="AC720" s="49">
        <f>IF('Рейтинговая таблица организаций'!Z709&lt;1,0,(IF('Рейтинговая таблица организаций'!Z709&lt;5,20,100)))</f>
        <v>0</v>
      </c>
      <c r="AD720" s="49" t="str">
        <f>IF('Рейтинговая таблица организаций'!AA709&lt;1,"Отсутствуют условия доступности, позволяющие инвалидам получать услуги наравне с другими",(IF('Рейтинговая таблица организаций'!AA709&lt;5,"Количество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0" s="49">
        <f>'Рейтинговая таблица организаций'!AA709</f>
        <v>0</v>
      </c>
      <c r="AF720" s="49">
        <f>IF('Рейтинговая таблица организаций'!AA709&lt;1,0,(IF('Рейтинговая таблица организаций'!AA709&lt;5,20,100)))</f>
        <v>0</v>
      </c>
      <c r="AG720" s="49" t="s">
        <v>269</v>
      </c>
      <c r="AH720" s="49">
        <f>'Рейтинговая таблица организаций'!AB709</f>
        <v>0</v>
      </c>
      <c r="AI720" s="49">
        <f>'Рейтинговая таблица организаций'!AC709</f>
        <v>0</v>
      </c>
      <c r="AJ720" s="49" t="s">
        <v>270</v>
      </c>
      <c r="AK720" s="49">
        <f>'Рейтинговая таблица организаций'!AH709</f>
        <v>0</v>
      </c>
      <c r="AL720" s="49">
        <f>'Рейтинговая таблица организаций'!AI709</f>
        <v>0</v>
      </c>
      <c r="AM720" s="49" t="s">
        <v>271</v>
      </c>
      <c r="AN720" s="49">
        <f>'Рейтинговая таблица организаций'!AJ709</f>
        <v>0</v>
      </c>
      <c r="AO720" s="49">
        <f>'Рейтинговая таблица организаций'!AK709</f>
        <v>0</v>
      </c>
      <c r="AP720" s="49" t="s">
        <v>272</v>
      </c>
      <c r="AQ720" s="49">
        <f>'Рейтинговая таблица организаций'!AL709</f>
        <v>0</v>
      </c>
      <c r="AR720" s="49">
        <f>'Рейтинговая таблица организаций'!AM709</f>
        <v>0</v>
      </c>
      <c r="AS720" s="49" t="s">
        <v>273</v>
      </c>
      <c r="AT720" s="49">
        <f>'Рейтинговая таблица организаций'!AR709</f>
        <v>0</v>
      </c>
      <c r="AU720" s="49">
        <f>'Рейтинговая таблица организаций'!AS709</f>
        <v>0</v>
      </c>
      <c r="AV720" s="49" t="s">
        <v>274</v>
      </c>
      <c r="AW720" s="49">
        <f>'Рейтинговая таблица организаций'!AT709</f>
        <v>0</v>
      </c>
      <c r="AX720" s="49">
        <f>'Рейтинговая таблица организаций'!AU709</f>
        <v>0</v>
      </c>
      <c r="AY720" s="49" t="s">
        <v>275</v>
      </c>
      <c r="AZ720" s="49">
        <f>'Рейтинговая таблица организаций'!AV709</f>
        <v>0</v>
      </c>
      <c r="BA720" s="49">
        <f>'Рейтинговая таблица организаций'!AW709</f>
        <v>0</v>
      </c>
    </row>
    <row r="721" spans="1:53" ht="15.75" x14ac:dyDescent="0.25">
      <c r="A721" s="110">
        <f>Лист1!A709</f>
        <v>0</v>
      </c>
      <c r="B721" s="46">
        <f>'для bus.gov.ru'!B710</f>
        <v>0</v>
      </c>
      <c r="C721" s="46">
        <f>'для bus.gov.ru'!C710</f>
        <v>0</v>
      </c>
      <c r="D721" s="46">
        <f>'для bus.gov.ru'!D710</f>
        <v>0</v>
      </c>
      <c r="E721" s="46">
        <f>'для bus.gov.ru'!E710</f>
        <v>0</v>
      </c>
      <c r="F721" s="47" t="s">
        <v>264</v>
      </c>
      <c r="G721" s="48">
        <f>'Рейтинговая таблица организаций'!D710</f>
        <v>0</v>
      </c>
      <c r="H721" s="48">
        <f>'Рейтинговая таблица организаций'!E710</f>
        <v>0</v>
      </c>
      <c r="I721" s="47" t="s">
        <v>265</v>
      </c>
      <c r="J721" s="48">
        <f>'Рейтинговая таблица организаций'!F710</f>
        <v>0</v>
      </c>
      <c r="K721" s="48">
        <f>'Рейтинговая таблица организаций'!G710</f>
        <v>0</v>
      </c>
      <c r="L721" s="49" t="str">
        <f>IF('Рейтинговая таблица организаций'!H710&lt;1,"Отсутствуют или не функционируют дистанционные способы взаимодействия",(IF('Рейтинговая таблица организаций'!H710&lt;4,"В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1" s="49">
        <f>'Рейтинговая таблица организаций'!H710</f>
        <v>0</v>
      </c>
      <c r="N721" s="49">
        <f>IF('Рейтинговая таблица организаций'!H710&lt;1,0,(IF('Рейтинговая таблица организаций'!H710&lt;4,30,100)))</f>
        <v>0</v>
      </c>
      <c r="O721" s="49" t="s">
        <v>266</v>
      </c>
      <c r="P721" s="49">
        <f>'Рейтинговая таблица организаций'!I710</f>
        <v>0</v>
      </c>
      <c r="Q721" s="49">
        <f>'Рейтинговая таблица организаций'!J710</f>
        <v>0</v>
      </c>
      <c r="R721" s="49" t="s">
        <v>267</v>
      </c>
      <c r="S721" s="49">
        <f>'Рейтинговая таблица организаций'!K710</f>
        <v>0</v>
      </c>
      <c r="T721" s="49">
        <f>'Рейтинговая таблица организаций'!L710</f>
        <v>0</v>
      </c>
      <c r="U721" s="49" t="str">
        <f>IF('Рейтинговая таблица организаций'!Q710&lt;1,"Отсутствуют комфортные условия",(IF('Рейтинговая таблица организаций'!Q710&lt;5,"Количество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1" s="49">
        <f>'Рейтинговая таблица организаций'!Q710</f>
        <v>0</v>
      </c>
      <c r="W721" s="49">
        <f>IF('Рейтинговая таблица организаций'!Q710&lt;1,0,(IF('Рейтинговая таблица организаций'!Q710&lt;4,20,100)))</f>
        <v>0</v>
      </c>
      <c r="X721" s="49" t="s">
        <v>268</v>
      </c>
      <c r="Y721" s="49">
        <f>'Рейтинговая таблица организаций'!T710</f>
        <v>0</v>
      </c>
      <c r="Z721" s="49">
        <f>'Рейтинговая таблица организаций'!U710</f>
        <v>0</v>
      </c>
      <c r="AA721" s="49" t="str">
        <f>IF('Рейтинговая таблица организаций'!Z710&lt;1,"Отсутствуют условия доступности для инвалидов",(IF('Рейтинговая таблица организаций'!Z710&lt;5,"Количество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1" s="63">
        <f>'Рейтинговая таблица организаций'!Z710</f>
        <v>0</v>
      </c>
      <c r="AC721" s="49">
        <f>IF('Рейтинговая таблица организаций'!Z710&lt;1,0,(IF('Рейтинговая таблица организаций'!Z710&lt;5,20,100)))</f>
        <v>0</v>
      </c>
      <c r="AD721" s="49" t="str">
        <f>IF('Рейтинговая таблица организаций'!AA710&lt;1,"Отсутствуют условия доступности, позволяющие инвалидам получать услуги наравне с другими",(IF('Рейтинговая таблица организаций'!AA710&lt;5,"Количество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1" s="49">
        <f>'Рейтинговая таблица организаций'!AA710</f>
        <v>0</v>
      </c>
      <c r="AF721" s="49">
        <f>IF('Рейтинговая таблица организаций'!AA710&lt;1,0,(IF('Рейтинговая таблица организаций'!AA710&lt;5,20,100)))</f>
        <v>0</v>
      </c>
      <c r="AG721" s="49" t="s">
        <v>269</v>
      </c>
      <c r="AH721" s="49">
        <f>'Рейтинговая таблица организаций'!AB710</f>
        <v>0</v>
      </c>
      <c r="AI721" s="49">
        <f>'Рейтинговая таблица организаций'!AC710</f>
        <v>0</v>
      </c>
      <c r="AJ721" s="49" t="s">
        <v>270</v>
      </c>
      <c r="AK721" s="49">
        <f>'Рейтинговая таблица организаций'!AH710</f>
        <v>0</v>
      </c>
      <c r="AL721" s="49">
        <f>'Рейтинговая таблица организаций'!AI710</f>
        <v>0</v>
      </c>
      <c r="AM721" s="49" t="s">
        <v>271</v>
      </c>
      <c r="AN721" s="49">
        <f>'Рейтинговая таблица организаций'!AJ710</f>
        <v>0</v>
      </c>
      <c r="AO721" s="49">
        <f>'Рейтинговая таблица организаций'!AK710</f>
        <v>0</v>
      </c>
      <c r="AP721" s="49" t="s">
        <v>272</v>
      </c>
      <c r="AQ721" s="49">
        <f>'Рейтинговая таблица организаций'!AL710</f>
        <v>0</v>
      </c>
      <c r="AR721" s="49">
        <f>'Рейтинговая таблица организаций'!AM710</f>
        <v>0</v>
      </c>
      <c r="AS721" s="49" t="s">
        <v>273</v>
      </c>
      <c r="AT721" s="49">
        <f>'Рейтинговая таблица организаций'!AR710</f>
        <v>0</v>
      </c>
      <c r="AU721" s="49">
        <f>'Рейтинговая таблица организаций'!AS710</f>
        <v>0</v>
      </c>
      <c r="AV721" s="49" t="s">
        <v>274</v>
      </c>
      <c r="AW721" s="49">
        <f>'Рейтинговая таблица организаций'!AT710</f>
        <v>0</v>
      </c>
      <c r="AX721" s="49">
        <f>'Рейтинговая таблица организаций'!AU710</f>
        <v>0</v>
      </c>
      <c r="AY721" s="49" t="s">
        <v>275</v>
      </c>
      <c r="AZ721" s="49">
        <f>'Рейтинговая таблица организаций'!AV710</f>
        <v>0</v>
      </c>
      <c r="BA721" s="49">
        <f>'Рейтинговая таблица организаций'!AW710</f>
        <v>0</v>
      </c>
    </row>
    <row r="722" spans="1:53" ht="15.75" x14ac:dyDescent="0.25">
      <c r="A722" s="110">
        <f>Лист1!A710</f>
        <v>0</v>
      </c>
      <c r="B722" s="46">
        <f>'для bus.gov.ru'!B711</f>
        <v>0</v>
      </c>
      <c r="C722" s="46">
        <f>'для bus.gov.ru'!C711</f>
        <v>0</v>
      </c>
      <c r="D722" s="46">
        <f>'для bus.gov.ru'!D711</f>
        <v>0</v>
      </c>
      <c r="E722" s="46">
        <f>'для bus.gov.ru'!E711</f>
        <v>0</v>
      </c>
      <c r="F722" s="47" t="s">
        <v>264</v>
      </c>
      <c r="G722" s="48">
        <f>'Рейтинговая таблица организаций'!D711</f>
        <v>0</v>
      </c>
      <c r="H722" s="48">
        <f>'Рейтинговая таблица организаций'!E711</f>
        <v>0</v>
      </c>
      <c r="I722" s="47" t="s">
        <v>265</v>
      </c>
      <c r="J722" s="48">
        <f>'Рейтинговая таблица организаций'!F711</f>
        <v>0</v>
      </c>
      <c r="K722" s="48">
        <f>'Рейтинговая таблица организаций'!G711</f>
        <v>0</v>
      </c>
      <c r="L722" s="49" t="str">
        <f>IF('Рейтинговая таблица организаций'!H711&lt;1,"Отсутствуют или не функционируют дистанционные способы взаимодействия",(IF('Рейтинговая таблица организаций'!H711&lt;4,"В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2" s="49">
        <f>'Рейтинговая таблица организаций'!H711</f>
        <v>0</v>
      </c>
      <c r="N722" s="49">
        <f>IF('Рейтинговая таблица организаций'!H711&lt;1,0,(IF('Рейтинговая таблица организаций'!H711&lt;4,30,100)))</f>
        <v>0</v>
      </c>
      <c r="O722" s="49" t="s">
        <v>266</v>
      </c>
      <c r="P722" s="49">
        <f>'Рейтинговая таблица организаций'!I711</f>
        <v>0</v>
      </c>
      <c r="Q722" s="49">
        <f>'Рейтинговая таблица организаций'!J711</f>
        <v>0</v>
      </c>
      <c r="R722" s="49" t="s">
        <v>267</v>
      </c>
      <c r="S722" s="49">
        <f>'Рейтинговая таблица организаций'!K711</f>
        <v>0</v>
      </c>
      <c r="T722" s="49">
        <f>'Рейтинговая таблица организаций'!L711</f>
        <v>0</v>
      </c>
      <c r="U722" s="49" t="str">
        <f>IF('Рейтинговая таблица организаций'!Q711&lt;1,"Отсутствуют комфортные условия",(IF('Рейтинговая таблица организаций'!Q711&lt;5,"Количество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2" s="49">
        <f>'Рейтинговая таблица организаций'!Q711</f>
        <v>0</v>
      </c>
      <c r="W722" s="49">
        <f>IF('Рейтинговая таблица организаций'!Q711&lt;1,0,(IF('Рейтинговая таблица организаций'!Q711&lt;4,20,100)))</f>
        <v>0</v>
      </c>
      <c r="X722" s="49" t="s">
        <v>268</v>
      </c>
      <c r="Y722" s="49">
        <f>'Рейтинговая таблица организаций'!T711</f>
        <v>0</v>
      </c>
      <c r="Z722" s="49">
        <f>'Рейтинговая таблица организаций'!U711</f>
        <v>0</v>
      </c>
      <c r="AA722" s="49" t="str">
        <f>IF('Рейтинговая таблица организаций'!Z711&lt;1,"Отсутствуют условия доступности для инвалидов",(IF('Рейтинговая таблица организаций'!Z711&lt;5,"Количество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2" s="63">
        <f>'Рейтинговая таблица организаций'!Z711</f>
        <v>0</v>
      </c>
      <c r="AC722" s="49">
        <f>IF('Рейтинговая таблица организаций'!Z711&lt;1,0,(IF('Рейтинговая таблица организаций'!Z711&lt;5,20,100)))</f>
        <v>0</v>
      </c>
      <c r="AD722" s="49" t="str">
        <f>IF('Рейтинговая таблица организаций'!AA711&lt;1,"Отсутствуют условия доступности, позволяющие инвалидам получать услуги наравне с другими",(IF('Рейтинговая таблица организаций'!AA711&lt;5,"Количество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2" s="49">
        <f>'Рейтинговая таблица организаций'!AA711</f>
        <v>0</v>
      </c>
      <c r="AF722" s="49">
        <f>IF('Рейтинговая таблица организаций'!AA711&lt;1,0,(IF('Рейтинговая таблица организаций'!AA711&lt;5,20,100)))</f>
        <v>0</v>
      </c>
      <c r="AG722" s="49" t="s">
        <v>269</v>
      </c>
      <c r="AH722" s="49">
        <f>'Рейтинговая таблица организаций'!AB711</f>
        <v>0</v>
      </c>
      <c r="AI722" s="49">
        <f>'Рейтинговая таблица организаций'!AC711</f>
        <v>0</v>
      </c>
      <c r="AJ722" s="49" t="s">
        <v>270</v>
      </c>
      <c r="AK722" s="49">
        <f>'Рейтинговая таблица организаций'!AH711</f>
        <v>0</v>
      </c>
      <c r="AL722" s="49">
        <f>'Рейтинговая таблица организаций'!AI711</f>
        <v>0</v>
      </c>
      <c r="AM722" s="49" t="s">
        <v>271</v>
      </c>
      <c r="AN722" s="49">
        <f>'Рейтинговая таблица организаций'!AJ711</f>
        <v>0</v>
      </c>
      <c r="AO722" s="49">
        <f>'Рейтинговая таблица организаций'!AK711</f>
        <v>0</v>
      </c>
      <c r="AP722" s="49" t="s">
        <v>272</v>
      </c>
      <c r="AQ722" s="49">
        <f>'Рейтинговая таблица организаций'!AL711</f>
        <v>0</v>
      </c>
      <c r="AR722" s="49">
        <f>'Рейтинговая таблица организаций'!AM711</f>
        <v>0</v>
      </c>
      <c r="AS722" s="49" t="s">
        <v>273</v>
      </c>
      <c r="AT722" s="49">
        <f>'Рейтинговая таблица организаций'!AR711</f>
        <v>0</v>
      </c>
      <c r="AU722" s="49">
        <f>'Рейтинговая таблица организаций'!AS711</f>
        <v>0</v>
      </c>
      <c r="AV722" s="49" t="s">
        <v>274</v>
      </c>
      <c r="AW722" s="49">
        <f>'Рейтинговая таблица организаций'!AT711</f>
        <v>0</v>
      </c>
      <c r="AX722" s="49">
        <f>'Рейтинговая таблица организаций'!AU711</f>
        <v>0</v>
      </c>
      <c r="AY722" s="49" t="s">
        <v>275</v>
      </c>
      <c r="AZ722" s="49">
        <f>'Рейтинговая таблица организаций'!AV711</f>
        <v>0</v>
      </c>
      <c r="BA722" s="49">
        <f>'Рейтинговая таблица организаций'!AW711</f>
        <v>0</v>
      </c>
    </row>
    <row r="723" spans="1:53" ht="15.75" x14ac:dyDescent="0.25">
      <c r="A723" s="110">
        <f>Лист1!A711</f>
        <v>0</v>
      </c>
      <c r="B723" s="46">
        <f>'для bus.gov.ru'!B712</f>
        <v>0</v>
      </c>
      <c r="C723" s="46">
        <f>'для bus.gov.ru'!C712</f>
        <v>0</v>
      </c>
      <c r="D723" s="46">
        <f>'для bus.gov.ru'!D712</f>
        <v>0</v>
      </c>
      <c r="E723" s="46">
        <f>'для bus.gov.ru'!E712</f>
        <v>0</v>
      </c>
      <c r="F723" s="47" t="s">
        <v>264</v>
      </c>
      <c r="G723" s="48">
        <f>'Рейтинговая таблица организаций'!D712</f>
        <v>0</v>
      </c>
      <c r="H723" s="48">
        <f>'Рейтинговая таблица организаций'!E712</f>
        <v>0</v>
      </c>
      <c r="I723" s="47" t="s">
        <v>265</v>
      </c>
      <c r="J723" s="48">
        <f>'Рейтинговая таблица организаций'!F712</f>
        <v>0</v>
      </c>
      <c r="K723" s="48">
        <f>'Рейтинговая таблица организаций'!G712</f>
        <v>0</v>
      </c>
      <c r="L723" s="49" t="str">
        <f>IF('Рейтинговая таблица организаций'!H712&lt;1,"Отсутствуют или не функционируют дистанционные способы взаимодействия",(IF('Рейтинговая таблица организаций'!H712&lt;4,"В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3" s="49">
        <f>'Рейтинговая таблица организаций'!H712</f>
        <v>0</v>
      </c>
      <c r="N723" s="49">
        <f>IF('Рейтинговая таблица организаций'!H712&lt;1,0,(IF('Рейтинговая таблица организаций'!H712&lt;4,30,100)))</f>
        <v>0</v>
      </c>
      <c r="O723" s="49" t="s">
        <v>266</v>
      </c>
      <c r="P723" s="49">
        <f>'Рейтинговая таблица организаций'!I712</f>
        <v>0</v>
      </c>
      <c r="Q723" s="49">
        <f>'Рейтинговая таблица организаций'!J712</f>
        <v>0</v>
      </c>
      <c r="R723" s="49" t="s">
        <v>267</v>
      </c>
      <c r="S723" s="49">
        <f>'Рейтинговая таблица организаций'!K712</f>
        <v>0</v>
      </c>
      <c r="T723" s="49">
        <f>'Рейтинговая таблица организаций'!L712</f>
        <v>0</v>
      </c>
      <c r="U723" s="49" t="str">
        <f>IF('Рейтинговая таблица организаций'!Q712&lt;1,"Отсутствуют комфортные условия",(IF('Рейтинговая таблица организаций'!Q712&lt;5,"Количество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3" s="49">
        <f>'Рейтинговая таблица организаций'!Q712</f>
        <v>0</v>
      </c>
      <c r="W723" s="49">
        <f>IF('Рейтинговая таблица организаций'!Q712&lt;1,0,(IF('Рейтинговая таблица организаций'!Q712&lt;4,20,100)))</f>
        <v>0</v>
      </c>
      <c r="X723" s="49" t="s">
        <v>268</v>
      </c>
      <c r="Y723" s="49">
        <f>'Рейтинговая таблица организаций'!T712</f>
        <v>0</v>
      </c>
      <c r="Z723" s="49">
        <f>'Рейтинговая таблица организаций'!U712</f>
        <v>0</v>
      </c>
      <c r="AA723" s="49" t="str">
        <f>IF('Рейтинговая таблица организаций'!Z712&lt;1,"Отсутствуют условия доступности для инвалидов",(IF('Рейтинговая таблица организаций'!Z712&lt;5,"Количество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3" s="63">
        <f>'Рейтинговая таблица организаций'!Z712</f>
        <v>0</v>
      </c>
      <c r="AC723" s="49">
        <f>IF('Рейтинговая таблица организаций'!Z712&lt;1,0,(IF('Рейтинговая таблица организаций'!Z712&lt;5,20,100)))</f>
        <v>0</v>
      </c>
      <c r="AD723" s="49" t="str">
        <f>IF('Рейтинговая таблица организаций'!AA712&lt;1,"Отсутствуют условия доступности, позволяющие инвалидам получать услуги наравне с другими",(IF('Рейтинговая таблица организаций'!AA712&lt;5,"Количество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3" s="49">
        <f>'Рейтинговая таблица организаций'!AA712</f>
        <v>0</v>
      </c>
      <c r="AF723" s="49">
        <f>IF('Рейтинговая таблица организаций'!AA712&lt;1,0,(IF('Рейтинговая таблица организаций'!AA712&lt;5,20,100)))</f>
        <v>0</v>
      </c>
      <c r="AG723" s="49" t="s">
        <v>269</v>
      </c>
      <c r="AH723" s="49">
        <f>'Рейтинговая таблица организаций'!AB712</f>
        <v>0</v>
      </c>
      <c r="AI723" s="49">
        <f>'Рейтинговая таблица организаций'!AC712</f>
        <v>0</v>
      </c>
      <c r="AJ723" s="49" t="s">
        <v>270</v>
      </c>
      <c r="AK723" s="49">
        <f>'Рейтинговая таблица организаций'!AH712</f>
        <v>0</v>
      </c>
      <c r="AL723" s="49">
        <f>'Рейтинговая таблица организаций'!AI712</f>
        <v>0</v>
      </c>
      <c r="AM723" s="49" t="s">
        <v>271</v>
      </c>
      <c r="AN723" s="49">
        <f>'Рейтинговая таблица организаций'!AJ712</f>
        <v>0</v>
      </c>
      <c r="AO723" s="49">
        <f>'Рейтинговая таблица организаций'!AK712</f>
        <v>0</v>
      </c>
      <c r="AP723" s="49" t="s">
        <v>272</v>
      </c>
      <c r="AQ723" s="49">
        <f>'Рейтинговая таблица организаций'!AL712</f>
        <v>0</v>
      </c>
      <c r="AR723" s="49">
        <f>'Рейтинговая таблица организаций'!AM712</f>
        <v>0</v>
      </c>
      <c r="AS723" s="49" t="s">
        <v>273</v>
      </c>
      <c r="AT723" s="49">
        <f>'Рейтинговая таблица организаций'!AR712</f>
        <v>0</v>
      </c>
      <c r="AU723" s="49">
        <f>'Рейтинговая таблица организаций'!AS712</f>
        <v>0</v>
      </c>
      <c r="AV723" s="49" t="s">
        <v>274</v>
      </c>
      <c r="AW723" s="49">
        <f>'Рейтинговая таблица организаций'!AT712</f>
        <v>0</v>
      </c>
      <c r="AX723" s="49">
        <f>'Рейтинговая таблица организаций'!AU712</f>
        <v>0</v>
      </c>
      <c r="AY723" s="49" t="s">
        <v>275</v>
      </c>
      <c r="AZ723" s="49">
        <f>'Рейтинговая таблица организаций'!AV712</f>
        <v>0</v>
      </c>
      <c r="BA723" s="49">
        <f>'Рейтинговая таблица организаций'!AW712</f>
        <v>0</v>
      </c>
    </row>
    <row r="724" spans="1:53" ht="15.75" x14ac:dyDescent="0.25">
      <c r="A724" s="110">
        <f>Лист1!A712</f>
        <v>0</v>
      </c>
      <c r="B724" s="46">
        <f>'для bus.gov.ru'!B713</f>
        <v>0</v>
      </c>
      <c r="C724" s="46">
        <f>'для bus.gov.ru'!C713</f>
        <v>0</v>
      </c>
      <c r="D724" s="46">
        <f>'для bus.gov.ru'!D713</f>
        <v>0</v>
      </c>
      <c r="E724" s="46">
        <f>'для bus.gov.ru'!E713</f>
        <v>0</v>
      </c>
      <c r="F724" s="47" t="s">
        <v>264</v>
      </c>
      <c r="G724" s="48">
        <f>'Рейтинговая таблица организаций'!D713</f>
        <v>0</v>
      </c>
      <c r="H724" s="48">
        <f>'Рейтинговая таблица организаций'!E713</f>
        <v>0</v>
      </c>
      <c r="I724" s="47" t="s">
        <v>265</v>
      </c>
      <c r="J724" s="48">
        <f>'Рейтинговая таблица организаций'!F713</f>
        <v>0</v>
      </c>
      <c r="K724" s="48">
        <f>'Рейтинговая таблица организаций'!G713</f>
        <v>0</v>
      </c>
      <c r="L724" s="49" t="str">
        <f>IF('Рейтинговая таблица организаций'!H713&lt;1,"Отсутствуют или не функционируют дистанционные способы взаимодействия",(IF('Рейтинговая таблица организаций'!H713&lt;4,"В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4" s="49">
        <f>'Рейтинговая таблица организаций'!H713</f>
        <v>0</v>
      </c>
      <c r="N724" s="49">
        <f>IF('Рейтинговая таблица организаций'!H713&lt;1,0,(IF('Рейтинговая таблица организаций'!H713&lt;4,30,100)))</f>
        <v>0</v>
      </c>
      <c r="O724" s="49" t="s">
        <v>266</v>
      </c>
      <c r="P724" s="49">
        <f>'Рейтинговая таблица организаций'!I713</f>
        <v>0</v>
      </c>
      <c r="Q724" s="49">
        <f>'Рейтинговая таблица организаций'!J713</f>
        <v>0</v>
      </c>
      <c r="R724" s="49" t="s">
        <v>267</v>
      </c>
      <c r="S724" s="49">
        <f>'Рейтинговая таблица организаций'!K713</f>
        <v>0</v>
      </c>
      <c r="T724" s="49">
        <f>'Рейтинговая таблица организаций'!L713</f>
        <v>0</v>
      </c>
      <c r="U724" s="49" t="str">
        <f>IF('Рейтинговая таблица организаций'!Q713&lt;1,"Отсутствуют комфортные условия",(IF('Рейтинговая таблица организаций'!Q713&lt;5,"Количество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4" s="49">
        <f>'Рейтинговая таблица организаций'!Q713</f>
        <v>0</v>
      </c>
      <c r="W724" s="49">
        <f>IF('Рейтинговая таблица организаций'!Q713&lt;1,0,(IF('Рейтинговая таблица организаций'!Q713&lt;4,20,100)))</f>
        <v>0</v>
      </c>
      <c r="X724" s="49" t="s">
        <v>268</v>
      </c>
      <c r="Y724" s="49">
        <f>'Рейтинговая таблица организаций'!T713</f>
        <v>0</v>
      </c>
      <c r="Z724" s="49">
        <f>'Рейтинговая таблица организаций'!U713</f>
        <v>0</v>
      </c>
      <c r="AA724" s="49" t="str">
        <f>IF('Рейтинговая таблица организаций'!Z713&lt;1,"Отсутствуют условия доступности для инвалидов",(IF('Рейтинговая таблица организаций'!Z713&lt;5,"Количество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4" s="63">
        <f>'Рейтинговая таблица организаций'!Z713</f>
        <v>0</v>
      </c>
      <c r="AC724" s="49">
        <f>IF('Рейтинговая таблица организаций'!Z713&lt;1,0,(IF('Рейтинговая таблица организаций'!Z713&lt;5,20,100)))</f>
        <v>0</v>
      </c>
      <c r="AD724" s="49" t="str">
        <f>IF('Рейтинговая таблица организаций'!AA713&lt;1,"Отсутствуют условия доступности, позволяющие инвалидам получать услуги наравне с другими",(IF('Рейтинговая таблица организаций'!AA713&lt;5,"Количество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4" s="49">
        <f>'Рейтинговая таблица организаций'!AA713</f>
        <v>0</v>
      </c>
      <c r="AF724" s="49">
        <f>IF('Рейтинговая таблица организаций'!AA713&lt;1,0,(IF('Рейтинговая таблица организаций'!AA713&lt;5,20,100)))</f>
        <v>0</v>
      </c>
      <c r="AG724" s="49" t="s">
        <v>269</v>
      </c>
      <c r="AH724" s="49">
        <f>'Рейтинговая таблица организаций'!AB713</f>
        <v>0</v>
      </c>
      <c r="AI724" s="49">
        <f>'Рейтинговая таблица организаций'!AC713</f>
        <v>0</v>
      </c>
      <c r="AJ724" s="49" t="s">
        <v>270</v>
      </c>
      <c r="AK724" s="49">
        <f>'Рейтинговая таблица организаций'!AH713</f>
        <v>0</v>
      </c>
      <c r="AL724" s="49">
        <f>'Рейтинговая таблица организаций'!AI713</f>
        <v>0</v>
      </c>
      <c r="AM724" s="49" t="s">
        <v>271</v>
      </c>
      <c r="AN724" s="49">
        <f>'Рейтинговая таблица организаций'!AJ713</f>
        <v>0</v>
      </c>
      <c r="AO724" s="49">
        <f>'Рейтинговая таблица организаций'!AK713</f>
        <v>0</v>
      </c>
      <c r="AP724" s="49" t="s">
        <v>272</v>
      </c>
      <c r="AQ724" s="49">
        <f>'Рейтинговая таблица организаций'!AL713</f>
        <v>0</v>
      </c>
      <c r="AR724" s="49">
        <f>'Рейтинговая таблица организаций'!AM713</f>
        <v>0</v>
      </c>
      <c r="AS724" s="49" t="s">
        <v>273</v>
      </c>
      <c r="AT724" s="49">
        <f>'Рейтинговая таблица организаций'!AR713</f>
        <v>0</v>
      </c>
      <c r="AU724" s="49">
        <f>'Рейтинговая таблица организаций'!AS713</f>
        <v>0</v>
      </c>
      <c r="AV724" s="49" t="s">
        <v>274</v>
      </c>
      <c r="AW724" s="49">
        <f>'Рейтинговая таблица организаций'!AT713</f>
        <v>0</v>
      </c>
      <c r="AX724" s="49">
        <f>'Рейтинговая таблица организаций'!AU713</f>
        <v>0</v>
      </c>
      <c r="AY724" s="49" t="s">
        <v>275</v>
      </c>
      <c r="AZ724" s="49">
        <f>'Рейтинговая таблица организаций'!AV713</f>
        <v>0</v>
      </c>
      <c r="BA724" s="49">
        <f>'Рейтинговая таблица организаций'!AW713</f>
        <v>0</v>
      </c>
    </row>
    <row r="725" spans="1:53" ht="15.75" x14ac:dyDescent="0.25">
      <c r="A725" s="110">
        <f>Лист1!A713</f>
        <v>0</v>
      </c>
      <c r="B725" s="46">
        <f>'для bus.gov.ru'!B714</f>
        <v>0</v>
      </c>
      <c r="C725" s="46">
        <f>'для bus.gov.ru'!C714</f>
        <v>0</v>
      </c>
      <c r="D725" s="46">
        <f>'для bus.gov.ru'!D714</f>
        <v>0</v>
      </c>
      <c r="E725" s="46">
        <f>'для bus.gov.ru'!E714</f>
        <v>0</v>
      </c>
      <c r="F725" s="47" t="s">
        <v>264</v>
      </c>
      <c r="G725" s="48">
        <f>'Рейтинговая таблица организаций'!D714</f>
        <v>0</v>
      </c>
      <c r="H725" s="48">
        <f>'Рейтинговая таблица организаций'!E714</f>
        <v>0</v>
      </c>
      <c r="I725" s="47" t="s">
        <v>265</v>
      </c>
      <c r="J725" s="48">
        <f>'Рейтинговая таблица организаций'!F714</f>
        <v>0</v>
      </c>
      <c r="K725" s="48">
        <f>'Рейтинговая таблица организаций'!G714</f>
        <v>0</v>
      </c>
      <c r="L725" s="49" t="str">
        <f>IF('Рейтинговая таблица организаций'!H714&lt;1,"Отсутствуют или не функционируют дистанционные способы взаимодействия",(IF('Рейтинговая таблица организаций'!H714&lt;4,"В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5" s="49">
        <f>'Рейтинговая таблица организаций'!H714</f>
        <v>0</v>
      </c>
      <c r="N725" s="49">
        <f>IF('Рейтинговая таблица организаций'!H714&lt;1,0,(IF('Рейтинговая таблица организаций'!H714&lt;4,30,100)))</f>
        <v>0</v>
      </c>
      <c r="O725" s="49" t="s">
        <v>266</v>
      </c>
      <c r="P725" s="49">
        <f>'Рейтинговая таблица организаций'!I714</f>
        <v>0</v>
      </c>
      <c r="Q725" s="49">
        <f>'Рейтинговая таблица организаций'!J714</f>
        <v>0</v>
      </c>
      <c r="R725" s="49" t="s">
        <v>267</v>
      </c>
      <c r="S725" s="49">
        <f>'Рейтинговая таблица организаций'!K714</f>
        <v>0</v>
      </c>
      <c r="T725" s="49">
        <f>'Рейтинговая таблица организаций'!L714</f>
        <v>0</v>
      </c>
      <c r="U725" s="49" t="str">
        <f>IF('Рейтинговая таблица организаций'!Q714&lt;1,"Отсутствуют комфортные условия",(IF('Рейтинговая таблица организаций'!Q714&lt;5,"Количество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5" s="49">
        <f>'Рейтинговая таблица организаций'!Q714</f>
        <v>0</v>
      </c>
      <c r="W725" s="49">
        <f>IF('Рейтинговая таблица организаций'!Q714&lt;1,0,(IF('Рейтинговая таблица организаций'!Q714&lt;4,20,100)))</f>
        <v>0</v>
      </c>
      <c r="X725" s="49" t="s">
        <v>268</v>
      </c>
      <c r="Y725" s="49">
        <f>'Рейтинговая таблица организаций'!T714</f>
        <v>0</v>
      </c>
      <c r="Z725" s="49">
        <f>'Рейтинговая таблица организаций'!U714</f>
        <v>0</v>
      </c>
      <c r="AA725" s="49" t="str">
        <f>IF('Рейтинговая таблица организаций'!Z714&lt;1,"Отсутствуют условия доступности для инвалидов",(IF('Рейтинговая таблица организаций'!Z714&lt;5,"Количество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5" s="63">
        <f>'Рейтинговая таблица организаций'!Z714</f>
        <v>0</v>
      </c>
      <c r="AC725" s="49">
        <f>IF('Рейтинговая таблица организаций'!Z714&lt;1,0,(IF('Рейтинговая таблица организаций'!Z714&lt;5,20,100)))</f>
        <v>0</v>
      </c>
      <c r="AD725" s="49" t="str">
        <f>IF('Рейтинговая таблица организаций'!AA714&lt;1,"Отсутствуют условия доступности, позволяющие инвалидам получать услуги наравне с другими",(IF('Рейтинговая таблица организаций'!AA714&lt;5,"Количество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5" s="49">
        <f>'Рейтинговая таблица организаций'!AA714</f>
        <v>0</v>
      </c>
      <c r="AF725" s="49">
        <f>IF('Рейтинговая таблица организаций'!AA714&lt;1,0,(IF('Рейтинговая таблица организаций'!AA714&lt;5,20,100)))</f>
        <v>0</v>
      </c>
      <c r="AG725" s="49" t="s">
        <v>269</v>
      </c>
      <c r="AH725" s="49">
        <f>'Рейтинговая таблица организаций'!AB714</f>
        <v>0</v>
      </c>
      <c r="AI725" s="49">
        <f>'Рейтинговая таблица организаций'!AC714</f>
        <v>0</v>
      </c>
      <c r="AJ725" s="49" t="s">
        <v>270</v>
      </c>
      <c r="AK725" s="49">
        <f>'Рейтинговая таблица организаций'!AH714</f>
        <v>0</v>
      </c>
      <c r="AL725" s="49">
        <f>'Рейтинговая таблица организаций'!AI714</f>
        <v>0</v>
      </c>
      <c r="AM725" s="49" t="s">
        <v>271</v>
      </c>
      <c r="AN725" s="49">
        <f>'Рейтинговая таблица организаций'!AJ714</f>
        <v>0</v>
      </c>
      <c r="AO725" s="49">
        <f>'Рейтинговая таблица организаций'!AK714</f>
        <v>0</v>
      </c>
      <c r="AP725" s="49" t="s">
        <v>272</v>
      </c>
      <c r="AQ725" s="49">
        <f>'Рейтинговая таблица организаций'!AL714</f>
        <v>0</v>
      </c>
      <c r="AR725" s="49">
        <f>'Рейтинговая таблица организаций'!AM714</f>
        <v>0</v>
      </c>
      <c r="AS725" s="49" t="s">
        <v>273</v>
      </c>
      <c r="AT725" s="49">
        <f>'Рейтинговая таблица организаций'!AR714</f>
        <v>0</v>
      </c>
      <c r="AU725" s="49">
        <f>'Рейтинговая таблица организаций'!AS714</f>
        <v>0</v>
      </c>
      <c r="AV725" s="49" t="s">
        <v>274</v>
      </c>
      <c r="AW725" s="49">
        <f>'Рейтинговая таблица организаций'!AT714</f>
        <v>0</v>
      </c>
      <c r="AX725" s="49">
        <f>'Рейтинговая таблица организаций'!AU714</f>
        <v>0</v>
      </c>
      <c r="AY725" s="49" t="s">
        <v>275</v>
      </c>
      <c r="AZ725" s="49">
        <f>'Рейтинговая таблица организаций'!AV714</f>
        <v>0</v>
      </c>
      <c r="BA725" s="49">
        <f>'Рейтинговая таблица организаций'!AW714</f>
        <v>0</v>
      </c>
    </row>
    <row r="726" spans="1:53" ht="15.75" x14ac:dyDescent="0.25">
      <c r="A726" s="110">
        <f>Лист1!A714</f>
        <v>0</v>
      </c>
      <c r="B726" s="46">
        <f>'для bus.gov.ru'!B715</f>
        <v>0</v>
      </c>
      <c r="C726" s="46">
        <f>'для bus.gov.ru'!C715</f>
        <v>0</v>
      </c>
      <c r="D726" s="46">
        <f>'для bus.gov.ru'!D715</f>
        <v>0</v>
      </c>
      <c r="E726" s="46">
        <f>'для bus.gov.ru'!E715</f>
        <v>0</v>
      </c>
      <c r="F726" s="47" t="s">
        <v>264</v>
      </c>
      <c r="G726" s="48">
        <f>'Рейтинговая таблица организаций'!D715</f>
        <v>0</v>
      </c>
      <c r="H726" s="48">
        <f>'Рейтинговая таблица организаций'!E715</f>
        <v>0</v>
      </c>
      <c r="I726" s="47" t="s">
        <v>265</v>
      </c>
      <c r="J726" s="48">
        <f>'Рейтинговая таблица организаций'!F715</f>
        <v>0</v>
      </c>
      <c r="K726" s="48">
        <f>'Рейтинговая таблица организаций'!G715</f>
        <v>0</v>
      </c>
      <c r="L726" s="49" t="str">
        <f>IF('Рейтинговая таблица организаций'!H715&lt;1,"Отсутствуют или не функционируют дистанционные способы взаимодействия",(IF('Рейтинговая таблица организаций'!H715&lt;4,"В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6" s="49">
        <f>'Рейтинговая таблица организаций'!H715</f>
        <v>0</v>
      </c>
      <c r="N726" s="49">
        <f>IF('Рейтинговая таблица организаций'!H715&lt;1,0,(IF('Рейтинговая таблица организаций'!H715&lt;4,30,100)))</f>
        <v>0</v>
      </c>
      <c r="O726" s="49" t="s">
        <v>266</v>
      </c>
      <c r="P726" s="49">
        <f>'Рейтинговая таблица организаций'!I715</f>
        <v>0</v>
      </c>
      <c r="Q726" s="49">
        <f>'Рейтинговая таблица организаций'!J715</f>
        <v>0</v>
      </c>
      <c r="R726" s="49" t="s">
        <v>267</v>
      </c>
      <c r="S726" s="49">
        <f>'Рейтинговая таблица организаций'!K715</f>
        <v>0</v>
      </c>
      <c r="T726" s="49">
        <f>'Рейтинговая таблица организаций'!L715</f>
        <v>0</v>
      </c>
      <c r="U726" s="49" t="str">
        <f>IF('Рейтинговая таблица организаций'!Q715&lt;1,"Отсутствуют комфортные условия",(IF('Рейтинговая таблица организаций'!Q715&lt;5,"Количество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6" s="49">
        <f>'Рейтинговая таблица организаций'!Q715</f>
        <v>0</v>
      </c>
      <c r="W726" s="49">
        <f>IF('Рейтинговая таблица организаций'!Q715&lt;1,0,(IF('Рейтинговая таблица организаций'!Q715&lt;4,20,100)))</f>
        <v>0</v>
      </c>
      <c r="X726" s="49" t="s">
        <v>268</v>
      </c>
      <c r="Y726" s="49">
        <f>'Рейтинговая таблица организаций'!T715</f>
        <v>0</v>
      </c>
      <c r="Z726" s="49">
        <f>'Рейтинговая таблица организаций'!U715</f>
        <v>0</v>
      </c>
      <c r="AA726" s="49" t="str">
        <f>IF('Рейтинговая таблица организаций'!Z715&lt;1,"Отсутствуют условия доступности для инвалидов",(IF('Рейтинговая таблица организаций'!Z715&lt;5,"Количество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6" s="63">
        <f>'Рейтинговая таблица организаций'!Z715</f>
        <v>0</v>
      </c>
      <c r="AC726" s="49">
        <f>IF('Рейтинговая таблица организаций'!Z715&lt;1,0,(IF('Рейтинговая таблица организаций'!Z715&lt;5,20,100)))</f>
        <v>0</v>
      </c>
      <c r="AD726" s="49" t="str">
        <f>IF('Рейтинговая таблица организаций'!AA715&lt;1,"Отсутствуют условия доступности, позволяющие инвалидам получать услуги наравне с другими",(IF('Рейтинговая таблица организаций'!AA715&lt;5,"Количество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6" s="49">
        <f>'Рейтинговая таблица организаций'!AA715</f>
        <v>0</v>
      </c>
      <c r="AF726" s="49">
        <f>IF('Рейтинговая таблица организаций'!AA715&lt;1,0,(IF('Рейтинговая таблица организаций'!AA715&lt;5,20,100)))</f>
        <v>0</v>
      </c>
      <c r="AG726" s="49" t="s">
        <v>269</v>
      </c>
      <c r="AH726" s="49">
        <f>'Рейтинговая таблица организаций'!AB715</f>
        <v>0</v>
      </c>
      <c r="AI726" s="49">
        <f>'Рейтинговая таблица организаций'!AC715</f>
        <v>0</v>
      </c>
      <c r="AJ726" s="49" t="s">
        <v>270</v>
      </c>
      <c r="AK726" s="49">
        <f>'Рейтинговая таблица организаций'!AH715</f>
        <v>0</v>
      </c>
      <c r="AL726" s="49">
        <f>'Рейтинговая таблица организаций'!AI715</f>
        <v>0</v>
      </c>
      <c r="AM726" s="49" t="s">
        <v>271</v>
      </c>
      <c r="AN726" s="49">
        <f>'Рейтинговая таблица организаций'!AJ715</f>
        <v>0</v>
      </c>
      <c r="AO726" s="49">
        <f>'Рейтинговая таблица организаций'!AK715</f>
        <v>0</v>
      </c>
      <c r="AP726" s="49" t="s">
        <v>272</v>
      </c>
      <c r="AQ726" s="49">
        <f>'Рейтинговая таблица организаций'!AL715</f>
        <v>0</v>
      </c>
      <c r="AR726" s="49">
        <f>'Рейтинговая таблица организаций'!AM715</f>
        <v>0</v>
      </c>
      <c r="AS726" s="49" t="s">
        <v>273</v>
      </c>
      <c r="AT726" s="49">
        <f>'Рейтинговая таблица организаций'!AR715</f>
        <v>0</v>
      </c>
      <c r="AU726" s="49">
        <f>'Рейтинговая таблица организаций'!AS715</f>
        <v>0</v>
      </c>
      <c r="AV726" s="49" t="s">
        <v>274</v>
      </c>
      <c r="AW726" s="49">
        <f>'Рейтинговая таблица организаций'!AT715</f>
        <v>0</v>
      </c>
      <c r="AX726" s="49">
        <f>'Рейтинговая таблица организаций'!AU715</f>
        <v>0</v>
      </c>
      <c r="AY726" s="49" t="s">
        <v>275</v>
      </c>
      <c r="AZ726" s="49">
        <f>'Рейтинговая таблица организаций'!AV715</f>
        <v>0</v>
      </c>
      <c r="BA726" s="49">
        <f>'Рейтинговая таблица организаций'!AW715</f>
        <v>0</v>
      </c>
    </row>
    <row r="727" spans="1:53" ht="15.75" x14ac:dyDescent="0.25">
      <c r="A727" s="110">
        <f>Лист1!A715</f>
        <v>0</v>
      </c>
      <c r="B727" s="46">
        <f>'для bus.gov.ru'!B716</f>
        <v>0</v>
      </c>
      <c r="C727" s="46">
        <f>'для bus.gov.ru'!C716</f>
        <v>0</v>
      </c>
      <c r="D727" s="46">
        <f>'для bus.gov.ru'!D716</f>
        <v>0</v>
      </c>
      <c r="E727" s="46">
        <f>'для bus.gov.ru'!E716</f>
        <v>0</v>
      </c>
      <c r="F727" s="47" t="s">
        <v>264</v>
      </c>
      <c r="G727" s="48">
        <f>'Рейтинговая таблица организаций'!D716</f>
        <v>0</v>
      </c>
      <c r="H727" s="48">
        <f>'Рейтинговая таблица организаций'!E716</f>
        <v>0</v>
      </c>
      <c r="I727" s="47" t="s">
        <v>265</v>
      </c>
      <c r="J727" s="48">
        <f>'Рейтинговая таблица организаций'!F716</f>
        <v>0</v>
      </c>
      <c r="K727" s="48">
        <f>'Рейтинговая таблица организаций'!G716</f>
        <v>0</v>
      </c>
      <c r="L727" s="49" t="str">
        <f>IF('Рейтинговая таблица организаций'!H716&lt;1,"Отсутствуют или не функционируют дистанционные способы взаимодействия",(IF('Рейтинговая таблица организаций'!H716&lt;4,"В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7" s="49">
        <f>'Рейтинговая таблица организаций'!H716</f>
        <v>0</v>
      </c>
      <c r="N727" s="49">
        <f>IF('Рейтинговая таблица организаций'!H716&lt;1,0,(IF('Рейтинговая таблица организаций'!H716&lt;4,30,100)))</f>
        <v>0</v>
      </c>
      <c r="O727" s="49" t="s">
        <v>266</v>
      </c>
      <c r="P727" s="49">
        <f>'Рейтинговая таблица организаций'!I716</f>
        <v>0</v>
      </c>
      <c r="Q727" s="49">
        <f>'Рейтинговая таблица организаций'!J716</f>
        <v>0</v>
      </c>
      <c r="R727" s="49" t="s">
        <v>267</v>
      </c>
      <c r="S727" s="49">
        <f>'Рейтинговая таблица организаций'!K716</f>
        <v>0</v>
      </c>
      <c r="T727" s="49">
        <f>'Рейтинговая таблица организаций'!L716</f>
        <v>0</v>
      </c>
      <c r="U727" s="49" t="str">
        <f>IF('Рейтинговая таблица организаций'!Q716&lt;1,"Отсутствуют комфортные условия",(IF('Рейтинговая таблица организаций'!Q716&lt;5,"Количество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7" s="49">
        <f>'Рейтинговая таблица организаций'!Q716</f>
        <v>0</v>
      </c>
      <c r="W727" s="49">
        <f>IF('Рейтинговая таблица организаций'!Q716&lt;1,0,(IF('Рейтинговая таблица организаций'!Q716&lt;4,20,100)))</f>
        <v>0</v>
      </c>
      <c r="X727" s="49" t="s">
        <v>268</v>
      </c>
      <c r="Y727" s="49">
        <f>'Рейтинговая таблица организаций'!T716</f>
        <v>0</v>
      </c>
      <c r="Z727" s="49">
        <f>'Рейтинговая таблица организаций'!U716</f>
        <v>0</v>
      </c>
      <c r="AA727" s="49" t="str">
        <f>IF('Рейтинговая таблица организаций'!Z716&lt;1,"Отсутствуют условия доступности для инвалидов",(IF('Рейтинговая таблица организаций'!Z716&lt;5,"Количество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7" s="63">
        <f>'Рейтинговая таблица организаций'!Z716</f>
        <v>0</v>
      </c>
      <c r="AC727" s="49">
        <f>IF('Рейтинговая таблица организаций'!Z716&lt;1,0,(IF('Рейтинговая таблица организаций'!Z716&lt;5,20,100)))</f>
        <v>0</v>
      </c>
      <c r="AD727" s="49" t="str">
        <f>IF('Рейтинговая таблица организаций'!AA716&lt;1,"Отсутствуют условия доступности, позволяющие инвалидам получать услуги наравне с другими",(IF('Рейтинговая таблица организаций'!AA716&lt;5,"Количество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7" s="49">
        <f>'Рейтинговая таблица организаций'!AA716</f>
        <v>0</v>
      </c>
      <c r="AF727" s="49">
        <f>IF('Рейтинговая таблица организаций'!AA716&lt;1,0,(IF('Рейтинговая таблица организаций'!AA716&lt;5,20,100)))</f>
        <v>0</v>
      </c>
      <c r="AG727" s="49" t="s">
        <v>269</v>
      </c>
      <c r="AH727" s="49">
        <f>'Рейтинговая таблица организаций'!AB716</f>
        <v>0</v>
      </c>
      <c r="AI727" s="49">
        <f>'Рейтинговая таблица организаций'!AC716</f>
        <v>0</v>
      </c>
      <c r="AJ727" s="49" t="s">
        <v>270</v>
      </c>
      <c r="AK727" s="49">
        <f>'Рейтинговая таблица организаций'!AH716</f>
        <v>0</v>
      </c>
      <c r="AL727" s="49">
        <f>'Рейтинговая таблица организаций'!AI716</f>
        <v>0</v>
      </c>
      <c r="AM727" s="49" t="s">
        <v>271</v>
      </c>
      <c r="AN727" s="49">
        <f>'Рейтинговая таблица организаций'!AJ716</f>
        <v>0</v>
      </c>
      <c r="AO727" s="49">
        <f>'Рейтинговая таблица организаций'!AK716</f>
        <v>0</v>
      </c>
      <c r="AP727" s="49" t="s">
        <v>272</v>
      </c>
      <c r="AQ727" s="49">
        <f>'Рейтинговая таблица организаций'!AL716</f>
        <v>0</v>
      </c>
      <c r="AR727" s="49">
        <f>'Рейтинговая таблица организаций'!AM716</f>
        <v>0</v>
      </c>
      <c r="AS727" s="49" t="s">
        <v>273</v>
      </c>
      <c r="AT727" s="49">
        <f>'Рейтинговая таблица организаций'!AR716</f>
        <v>0</v>
      </c>
      <c r="AU727" s="49">
        <f>'Рейтинговая таблица организаций'!AS716</f>
        <v>0</v>
      </c>
      <c r="AV727" s="49" t="s">
        <v>274</v>
      </c>
      <c r="AW727" s="49">
        <f>'Рейтинговая таблица организаций'!AT716</f>
        <v>0</v>
      </c>
      <c r="AX727" s="49">
        <f>'Рейтинговая таблица организаций'!AU716</f>
        <v>0</v>
      </c>
      <c r="AY727" s="49" t="s">
        <v>275</v>
      </c>
      <c r="AZ727" s="49">
        <f>'Рейтинговая таблица организаций'!AV716</f>
        <v>0</v>
      </c>
      <c r="BA727" s="49">
        <f>'Рейтинговая таблица организаций'!AW716</f>
        <v>0</v>
      </c>
    </row>
    <row r="728" spans="1:53" ht="15.75" x14ac:dyDescent="0.25">
      <c r="A728" s="110">
        <f>Лист1!A716</f>
        <v>0</v>
      </c>
      <c r="B728" s="46">
        <f>'для bus.gov.ru'!B717</f>
        <v>0</v>
      </c>
      <c r="C728" s="46">
        <f>'для bus.gov.ru'!C717</f>
        <v>0</v>
      </c>
      <c r="D728" s="46">
        <f>'для bus.gov.ru'!D717</f>
        <v>0</v>
      </c>
      <c r="E728" s="46">
        <f>'для bus.gov.ru'!E717</f>
        <v>0</v>
      </c>
      <c r="F728" s="47" t="s">
        <v>264</v>
      </c>
      <c r="G728" s="48">
        <f>'Рейтинговая таблица организаций'!D717</f>
        <v>0</v>
      </c>
      <c r="H728" s="48">
        <f>'Рейтинговая таблица организаций'!E717</f>
        <v>0</v>
      </c>
      <c r="I728" s="47" t="s">
        <v>265</v>
      </c>
      <c r="J728" s="48">
        <f>'Рейтинговая таблица организаций'!F717</f>
        <v>0</v>
      </c>
      <c r="K728" s="48">
        <f>'Рейтинговая таблица организаций'!G717</f>
        <v>0</v>
      </c>
      <c r="L728" s="49" t="str">
        <f>IF('Рейтинговая таблица организаций'!H717&lt;1,"Отсутствуют или не функционируют дистанционные способы взаимодействия",(IF('Рейтинговая таблица организаций'!H717&lt;4,"В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8" s="49">
        <f>'Рейтинговая таблица организаций'!H717</f>
        <v>0</v>
      </c>
      <c r="N728" s="49">
        <f>IF('Рейтинговая таблица организаций'!H717&lt;1,0,(IF('Рейтинговая таблица организаций'!H717&lt;4,30,100)))</f>
        <v>0</v>
      </c>
      <c r="O728" s="49" t="s">
        <v>266</v>
      </c>
      <c r="P728" s="49">
        <f>'Рейтинговая таблица организаций'!I717</f>
        <v>0</v>
      </c>
      <c r="Q728" s="49">
        <f>'Рейтинговая таблица организаций'!J717</f>
        <v>0</v>
      </c>
      <c r="R728" s="49" t="s">
        <v>267</v>
      </c>
      <c r="S728" s="49">
        <f>'Рейтинговая таблица организаций'!K717</f>
        <v>0</v>
      </c>
      <c r="T728" s="49">
        <f>'Рейтинговая таблица организаций'!L717</f>
        <v>0</v>
      </c>
      <c r="U728" s="49" t="str">
        <f>IF('Рейтинговая таблица организаций'!Q717&lt;1,"Отсутствуют комфортные условия",(IF('Рейтинговая таблица организаций'!Q717&lt;5,"Количество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8" s="49">
        <f>'Рейтинговая таблица организаций'!Q717</f>
        <v>0</v>
      </c>
      <c r="W728" s="49">
        <f>IF('Рейтинговая таблица организаций'!Q717&lt;1,0,(IF('Рейтинговая таблица организаций'!Q717&lt;4,20,100)))</f>
        <v>0</v>
      </c>
      <c r="X728" s="49" t="s">
        <v>268</v>
      </c>
      <c r="Y728" s="49">
        <f>'Рейтинговая таблица организаций'!T717</f>
        <v>0</v>
      </c>
      <c r="Z728" s="49">
        <f>'Рейтинговая таблица организаций'!U717</f>
        <v>0</v>
      </c>
      <c r="AA728" s="49" t="str">
        <f>IF('Рейтинговая таблица организаций'!Z717&lt;1,"Отсутствуют условия доступности для инвалидов",(IF('Рейтинговая таблица организаций'!Z717&lt;5,"Количество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8" s="63">
        <f>'Рейтинговая таблица организаций'!Z717</f>
        <v>0</v>
      </c>
      <c r="AC728" s="49">
        <f>IF('Рейтинговая таблица организаций'!Z717&lt;1,0,(IF('Рейтинговая таблица организаций'!Z717&lt;5,20,100)))</f>
        <v>0</v>
      </c>
      <c r="AD728" s="49" t="str">
        <f>IF('Рейтинговая таблица организаций'!AA717&lt;1,"Отсутствуют условия доступности, позволяющие инвалидам получать услуги наравне с другими",(IF('Рейтинговая таблица организаций'!AA717&lt;5,"Количество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8" s="49">
        <f>'Рейтинговая таблица организаций'!AA717</f>
        <v>0</v>
      </c>
      <c r="AF728" s="49">
        <f>IF('Рейтинговая таблица организаций'!AA717&lt;1,0,(IF('Рейтинговая таблица организаций'!AA717&lt;5,20,100)))</f>
        <v>0</v>
      </c>
      <c r="AG728" s="49" t="s">
        <v>269</v>
      </c>
      <c r="AH728" s="49">
        <f>'Рейтинговая таблица организаций'!AB717</f>
        <v>0</v>
      </c>
      <c r="AI728" s="49">
        <f>'Рейтинговая таблица организаций'!AC717</f>
        <v>0</v>
      </c>
      <c r="AJ728" s="49" t="s">
        <v>270</v>
      </c>
      <c r="AK728" s="49">
        <f>'Рейтинговая таблица организаций'!AH717</f>
        <v>0</v>
      </c>
      <c r="AL728" s="49">
        <f>'Рейтинговая таблица организаций'!AI717</f>
        <v>0</v>
      </c>
      <c r="AM728" s="49" t="s">
        <v>271</v>
      </c>
      <c r="AN728" s="49">
        <f>'Рейтинговая таблица организаций'!AJ717</f>
        <v>0</v>
      </c>
      <c r="AO728" s="49">
        <f>'Рейтинговая таблица организаций'!AK717</f>
        <v>0</v>
      </c>
      <c r="AP728" s="49" t="s">
        <v>272</v>
      </c>
      <c r="AQ728" s="49">
        <f>'Рейтинговая таблица организаций'!AL717</f>
        <v>0</v>
      </c>
      <c r="AR728" s="49">
        <f>'Рейтинговая таблица организаций'!AM717</f>
        <v>0</v>
      </c>
      <c r="AS728" s="49" t="s">
        <v>273</v>
      </c>
      <c r="AT728" s="49">
        <f>'Рейтинговая таблица организаций'!AR717</f>
        <v>0</v>
      </c>
      <c r="AU728" s="49">
        <f>'Рейтинговая таблица организаций'!AS717</f>
        <v>0</v>
      </c>
      <c r="AV728" s="49" t="s">
        <v>274</v>
      </c>
      <c r="AW728" s="49">
        <f>'Рейтинговая таблица организаций'!AT717</f>
        <v>0</v>
      </c>
      <c r="AX728" s="49">
        <f>'Рейтинговая таблица организаций'!AU717</f>
        <v>0</v>
      </c>
      <c r="AY728" s="49" t="s">
        <v>275</v>
      </c>
      <c r="AZ728" s="49">
        <f>'Рейтинговая таблица организаций'!AV717</f>
        <v>0</v>
      </c>
      <c r="BA728" s="49">
        <f>'Рейтинговая таблица организаций'!AW717</f>
        <v>0</v>
      </c>
    </row>
    <row r="729" spans="1:53" ht="15.75" x14ac:dyDescent="0.25">
      <c r="A729" s="110">
        <f>Лист1!A717</f>
        <v>0</v>
      </c>
      <c r="B729" s="46">
        <f>'для bus.gov.ru'!B718</f>
        <v>0</v>
      </c>
      <c r="C729" s="46">
        <f>'для bus.gov.ru'!C718</f>
        <v>0</v>
      </c>
      <c r="D729" s="46">
        <f>'для bus.gov.ru'!D718</f>
        <v>0</v>
      </c>
      <c r="E729" s="46">
        <f>'для bus.gov.ru'!E718</f>
        <v>0</v>
      </c>
      <c r="F729" s="47" t="s">
        <v>264</v>
      </c>
      <c r="G729" s="48">
        <f>'Рейтинговая таблица организаций'!D718</f>
        <v>0</v>
      </c>
      <c r="H729" s="48">
        <f>'Рейтинговая таблица организаций'!E718</f>
        <v>0</v>
      </c>
      <c r="I729" s="47" t="s">
        <v>265</v>
      </c>
      <c r="J729" s="48">
        <f>'Рейтинговая таблица организаций'!F718</f>
        <v>0</v>
      </c>
      <c r="K729" s="48">
        <f>'Рейтинговая таблица организаций'!G718</f>
        <v>0</v>
      </c>
      <c r="L729" s="49" t="str">
        <f>IF('Рейтинговая таблица организаций'!H718&lt;1,"Отсутствуют или не функционируют дистанционные способы взаимодействия",(IF('Рейтинговая таблица организаций'!H718&lt;4,"В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29" s="49">
        <f>'Рейтинговая таблица организаций'!H718</f>
        <v>0</v>
      </c>
      <c r="N729" s="49">
        <f>IF('Рейтинговая таблица организаций'!H718&lt;1,0,(IF('Рейтинговая таблица организаций'!H718&lt;4,30,100)))</f>
        <v>0</v>
      </c>
      <c r="O729" s="49" t="s">
        <v>266</v>
      </c>
      <c r="P729" s="49">
        <f>'Рейтинговая таблица организаций'!I718</f>
        <v>0</v>
      </c>
      <c r="Q729" s="49">
        <f>'Рейтинговая таблица организаций'!J718</f>
        <v>0</v>
      </c>
      <c r="R729" s="49" t="s">
        <v>267</v>
      </c>
      <c r="S729" s="49">
        <f>'Рейтинговая таблица организаций'!K718</f>
        <v>0</v>
      </c>
      <c r="T729" s="49">
        <f>'Рейтинговая таблица организаций'!L718</f>
        <v>0</v>
      </c>
      <c r="U729" s="49" t="str">
        <f>IF('Рейтинговая таблица организаций'!Q718&lt;1,"Отсутствуют комфортные условия",(IF('Рейтинговая таблица организаций'!Q718&lt;5,"Количество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29" s="49">
        <f>'Рейтинговая таблица организаций'!Q718</f>
        <v>0</v>
      </c>
      <c r="W729" s="49">
        <f>IF('Рейтинговая таблица организаций'!Q718&lt;1,0,(IF('Рейтинговая таблица организаций'!Q718&lt;4,20,100)))</f>
        <v>0</v>
      </c>
      <c r="X729" s="49" t="s">
        <v>268</v>
      </c>
      <c r="Y729" s="49">
        <f>'Рейтинговая таблица организаций'!T718</f>
        <v>0</v>
      </c>
      <c r="Z729" s="49">
        <f>'Рейтинговая таблица организаций'!U718</f>
        <v>0</v>
      </c>
      <c r="AA729" s="49" t="str">
        <f>IF('Рейтинговая таблица организаций'!Z718&lt;1,"Отсутствуют условия доступности для инвалидов",(IF('Рейтинговая таблица организаций'!Z718&lt;5,"Количество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29" s="63">
        <f>'Рейтинговая таблица организаций'!Z718</f>
        <v>0</v>
      </c>
      <c r="AC729" s="49">
        <f>IF('Рейтинговая таблица организаций'!Z718&lt;1,0,(IF('Рейтинговая таблица организаций'!Z718&lt;5,20,100)))</f>
        <v>0</v>
      </c>
      <c r="AD729" s="49" t="str">
        <f>IF('Рейтинговая таблица организаций'!AA718&lt;1,"Отсутствуют условия доступности, позволяющие инвалидам получать услуги наравне с другими",(IF('Рейтинговая таблица организаций'!AA718&lt;5,"Количество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29" s="49">
        <f>'Рейтинговая таблица организаций'!AA718</f>
        <v>0</v>
      </c>
      <c r="AF729" s="49">
        <f>IF('Рейтинговая таблица организаций'!AA718&lt;1,0,(IF('Рейтинговая таблица организаций'!AA718&lt;5,20,100)))</f>
        <v>0</v>
      </c>
      <c r="AG729" s="49" t="s">
        <v>269</v>
      </c>
      <c r="AH729" s="49">
        <f>'Рейтинговая таблица организаций'!AB718</f>
        <v>0</v>
      </c>
      <c r="AI729" s="49">
        <f>'Рейтинговая таблица организаций'!AC718</f>
        <v>0</v>
      </c>
      <c r="AJ729" s="49" t="s">
        <v>270</v>
      </c>
      <c r="AK729" s="49">
        <f>'Рейтинговая таблица организаций'!AH718</f>
        <v>0</v>
      </c>
      <c r="AL729" s="49">
        <f>'Рейтинговая таблица организаций'!AI718</f>
        <v>0</v>
      </c>
      <c r="AM729" s="49" t="s">
        <v>271</v>
      </c>
      <c r="AN729" s="49">
        <f>'Рейтинговая таблица организаций'!AJ718</f>
        <v>0</v>
      </c>
      <c r="AO729" s="49">
        <f>'Рейтинговая таблица организаций'!AK718</f>
        <v>0</v>
      </c>
      <c r="AP729" s="49" t="s">
        <v>272</v>
      </c>
      <c r="AQ729" s="49">
        <f>'Рейтинговая таблица организаций'!AL718</f>
        <v>0</v>
      </c>
      <c r="AR729" s="49">
        <f>'Рейтинговая таблица организаций'!AM718</f>
        <v>0</v>
      </c>
      <c r="AS729" s="49" t="s">
        <v>273</v>
      </c>
      <c r="AT729" s="49">
        <f>'Рейтинговая таблица организаций'!AR718</f>
        <v>0</v>
      </c>
      <c r="AU729" s="49">
        <f>'Рейтинговая таблица организаций'!AS718</f>
        <v>0</v>
      </c>
      <c r="AV729" s="49" t="s">
        <v>274</v>
      </c>
      <c r="AW729" s="49">
        <f>'Рейтинговая таблица организаций'!AT718</f>
        <v>0</v>
      </c>
      <c r="AX729" s="49">
        <f>'Рейтинговая таблица организаций'!AU718</f>
        <v>0</v>
      </c>
      <c r="AY729" s="49" t="s">
        <v>275</v>
      </c>
      <c r="AZ729" s="49">
        <f>'Рейтинговая таблица организаций'!AV718</f>
        <v>0</v>
      </c>
      <c r="BA729" s="49">
        <f>'Рейтинговая таблица организаций'!AW718</f>
        <v>0</v>
      </c>
    </row>
    <row r="730" spans="1:53" ht="15.75" x14ac:dyDescent="0.25">
      <c r="A730" s="110">
        <f>Лист1!A718</f>
        <v>0</v>
      </c>
      <c r="B730" s="46">
        <f>'для bus.gov.ru'!B719</f>
        <v>0</v>
      </c>
      <c r="C730" s="46">
        <f>'для bus.gov.ru'!C719</f>
        <v>0</v>
      </c>
      <c r="D730" s="46">
        <f>'для bus.gov.ru'!D719</f>
        <v>0</v>
      </c>
      <c r="E730" s="46">
        <f>'для bus.gov.ru'!E719</f>
        <v>0</v>
      </c>
      <c r="F730" s="47" t="s">
        <v>264</v>
      </c>
      <c r="G730" s="48">
        <f>'Рейтинговая таблица организаций'!D719</f>
        <v>0</v>
      </c>
      <c r="H730" s="48">
        <f>'Рейтинговая таблица организаций'!E719</f>
        <v>0</v>
      </c>
      <c r="I730" s="47" t="s">
        <v>265</v>
      </c>
      <c r="J730" s="48">
        <f>'Рейтинговая таблица организаций'!F719</f>
        <v>0</v>
      </c>
      <c r="K730" s="48">
        <f>'Рейтинговая таблица организаций'!G719</f>
        <v>0</v>
      </c>
      <c r="L730" s="49" t="str">
        <f>IF('Рейтинговая таблица организаций'!H719&lt;1,"Отсутствуют или не функционируют дистанционные способы взаимодействия",(IF('Рейтинговая таблица организаций'!H719&lt;4,"В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0" s="49">
        <f>'Рейтинговая таблица организаций'!H719</f>
        <v>0</v>
      </c>
      <c r="N730" s="49">
        <f>IF('Рейтинговая таблица организаций'!H719&lt;1,0,(IF('Рейтинговая таблица организаций'!H719&lt;4,30,100)))</f>
        <v>0</v>
      </c>
      <c r="O730" s="49" t="s">
        <v>266</v>
      </c>
      <c r="P730" s="49">
        <f>'Рейтинговая таблица организаций'!I719</f>
        <v>0</v>
      </c>
      <c r="Q730" s="49">
        <f>'Рейтинговая таблица организаций'!J719</f>
        <v>0</v>
      </c>
      <c r="R730" s="49" t="s">
        <v>267</v>
      </c>
      <c r="S730" s="49">
        <f>'Рейтинговая таблица организаций'!K719</f>
        <v>0</v>
      </c>
      <c r="T730" s="49">
        <f>'Рейтинговая таблица организаций'!L719</f>
        <v>0</v>
      </c>
      <c r="U730" s="49" t="str">
        <f>IF('Рейтинговая таблица организаций'!Q719&lt;1,"Отсутствуют комфортные условия",(IF('Рейтинговая таблица организаций'!Q719&lt;5,"Количество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0" s="49">
        <f>'Рейтинговая таблица организаций'!Q719</f>
        <v>0</v>
      </c>
      <c r="W730" s="49">
        <f>IF('Рейтинговая таблица организаций'!Q719&lt;1,0,(IF('Рейтинговая таблица организаций'!Q719&lt;4,20,100)))</f>
        <v>0</v>
      </c>
      <c r="X730" s="49" t="s">
        <v>268</v>
      </c>
      <c r="Y730" s="49">
        <f>'Рейтинговая таблица организаций'!T719</f>
        <v>0</v>
      </c>
      <c r="Z730" s="49">
        <f>'Рейтинговая таблица организаций'!U719</f>
        <v>0</v>
      </c>
      <c r="AA730" s="49" t="str">
        <f>IF('Рейтинговая таблица организаций'!Z719&lt;1,"Отсутствуют условия доступности для инвалидов",(IF('Рейтинговая таблица организаций'!Z719&lt;5,"Количество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0" s="63">
        <f>'Рейтинговая таблица организаций'!Z719</f>
        <v>0</v>
      </c>
      <c r="AC730" s="49">
        <f>IF('Рейтинговая таблица организаций'!Z719&lt;1,0,(IF('Рейтинговая таблица организаций'!Z719&lt;5,20,100)))</f>
        <v>0</v>
      </c>
      <c r="AD730" s="49" t="str">
        <f>IF('Рейтинговая таблица организаций'!AA719&lt;1,"Отсутствуют условия доступности, позволяющие инвалидам получать услуги наравне с другими",(IF('Рейтинговая таблица организаций'!AA719&lt;5,"Количество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0" s="49">
        <f>'Рейтинговая таблица организаций'!AA719</f>
        <v>0</v>
      </c>
      <c r="AF730" s="49">
        <f>IF('Рейтинговая таблица организаций'!AA719&lt;1,0,(IF('Рейтинговая таблица организаций'!AA719&lt;5,20,100)))</f>
        <v>0</v>
      </c>
      <c r="AG730" s="49" t="s">
        <v>269</v>
      </c>
      <c r="AH730" s="49">
        <f>'Рейтинговая таблица организаций'!AB719</f>
        <v>0</v>
      </c>
      <c r="AI730" s="49">
        <f>'Рейтинговая таблица организаций'!AC719</f>
        <v>0</v>
      </c>
      <c r="AJ730" s="49" t="s">
        <v>270</v>
      </c>
      <c r="AK730" s="49">
        <f>'Рейтинговая таблица организаций'!AH719</f>
        <v>0</v>
      </c>
      <c r="AL730" s="49">
        <f>'Рейтинговая таблица организаций'!AI719</f>
        <v>0</v>
      </c>
      <c r="AM730" s="49" t="s">
        <v>271</v>
      </c>
      <c r="AN730" s="49">
        <f>'Рейтинговая таблица организаций'!AJ719</f>
        <v>0</v>
      </c>
      <c r="AO730" s="49">
        <f>'Рейтинговая таблица организаций'!AK719</f>
        <v>0</v>
      </c>
      <c r="AP730" s="49" t="s">
        <v>272</v>
      </c>
      <c r="AQ730" s="49">
        <f>'Рейтинговая таблица организаций'!AL719</f>
        <v>0</v>
      </c>
      <c r="AR730" s="49">
        <f>'Рейтинговая таблица организаций'!AM719</f>
        <v>0</v>
      </c>
      <c r="AS730" s="49" t="s">
        <v>273</v>
      </c>
      <c r="AT730" s="49">
        <f>'Рейтинговая таблица организаций'!AR719</f>
        <v>0</v>
      </c>
      <c r="AU730" s="49">
        <f>'Рейтинговая таблица организаций'!AS719</f>
        <v>0</v>
      </c>
      <c r="AV730" s="49" t="s">
        <v>274</v>
      </c>
      <c r="AW730" s="49">
        <f>'Рейтинговая таблица организаций'!AT719</f>
        <v>0</v>
      </c>
      <c r="AX730" s="49">
        <f>'Рейтинговая таблица организаций'!AU719</f>
        <v>0</v>
      </c>
      <c r="AY730" s="49" t="s">
        <v>275</v>
      </c>
      <c r="AZ730" s="49">
        <f>'Рейтинговая таблица организаций'!AV719</f>
        <v>0</v>
      </c>
      <c r="BA730" s="49">
        <f>'Рейтинговая таблица организаций'!AW719</f>
        <v>0</v>
      </c>
    </row>
    <row r="731" spans="1:53" ht="15.75" x14ac:dyDescent="0.25">
      <c r="A731" s="110">
        <f>Лист1!A719</f>
        <v>0</v>
      </c>
      <c r="B731" s="46">
        <f>'для bus.gov.ru'!B720</f>
        <v>0</v>
      </c>
      <c r="C731" s="46">
        <f>'для bus.gov.ru'!C720</f>
        <v>0</v>
      </c>
      <c r="D731" s="46">
        <f>'для bus.gov.ru'!D720</f>
        <v>0</v>
      </c>
      <c r="E731" s="46">
        <f>'для bus.gov.ru'!E720</f>
        <v>0</v>
      </c>
      <c r="F731" s="47" t="s">
        <v>264</v>
      </c>
      <c r="G731" s="48">
        <f>'Рейтинговая таблица организаций'!D720</f>
        <v>0</v>
      </c>
      <c r="H731" s="48">
        <f>'Рейтинговая таблица организаций'!E720</f>
        <v>0</v>
      </c>
      <c r="I731" s="47" t="s">
        <v>265</v>
      </c>
      <c r="J731" s="48">
        <f>'Рейтинговая таблица организаций'!F720</f>
        <v>0</v>
      </c>
      <c r="K731" s="48">
        <f>'Рейтинговая таблица организаций'!G720</f>
        <v>0</v>
      </c>
      <c r="L731" s="49" t="str">
        <f>IF('Рейтинговая таблица организаций'!H720&lt;1,"Отсутствуют или не функционируют дистанционные способы взаимодействия",(IF('Рейтинговая таблица организаций'!H720&lt;4,"В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1" s="49">
        <f>'Рейтинговая таблица организаций'!H720</f>
        <v>0</v>
      </c>
      <c r="N731" s="49">
        <f>IF('Рейтинговая таблица организаций'!H720&lt;1,0,(IF('Рейтинговая таблица организаций'!H720&lt;4,30,100)))</f>
        <v>0</v>
      </c>
      <c r="O731" s="49" t="s">
        <v>266</v>
      </c>
      <c r="P731" s="49">
        <f>'Рейтинговая таблица организаций'!I720</f>
        <v>0</v>
      </c>
      <c r="Q731" s="49">
        <f>'Рейтинговая таблица организаций'!J720</f>
        <v>0</v>
      </c>
      <c r="R731" s="49" t="s">
        <v>267</v>
      </c>
      <c r="S731" s="49">
        <f>'Рейтинговая таблица организаций'!K720</f>
        <v>0</v>
      </c>
      <c r="T731" s="49">
        <f>'Рейтинговая таблица организаций'!L720</f>
        <v>0</v>
      </c>
      <c r="U731" s="49" t="str">
        <f>IF('Рейтинговая таблица организаций'!Q720&lt;1,"Отсутствуют комфортные условия",(IF('Рейтинговая таблица организаций'!Q720&lt;5,"Количество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1" s="49">
        <f>'Рейтинговая таблица организаций'!Q720</f>
        <v>0</v>
      </c>
      <c r="W731" s="49">
        <f>IF('Рейтинговая таблица организаций'!Q720&lt;1,0,(IF('Рейтинговая таблица организаций'!Q720&lt;4,20,100)))</f>
        <v>0</v>
      </c>
      <c r="X731" s="49" t="s">
        <v>268</v>
      </c>
      <c r="Y731" s="49">
        <f>'Рейтинговая таблица организаций'!T720</f>
        <v>0</v>
      </c>
      <c r="Z731" s="49">
        <f>'Рейтинговая таблица организаций'!U720</f>
        <v>0</v>
      </c>
      <c r="AA731" s="49" t="str">
        <f>IF('Рейтинговая таблица организаций'!Z720&lt;1,"Отсутствуют условия доступности для инвалидов",(IF('Рейтинговая таблица организаций'!Z720&lt;5,"Количество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1" s="63">
        <f>'Рейтинговая таблица организаций'!Z720</f>
        <v>0</v>
      </c>
      <c r="AC731" s="49">
        <f>IF('Рейтинговая таблица организаций'!Z720&lt;1,0,(IF('Рейтинговая таблица организаций'!Z720&lt;5,20,100)))</f>
        <v>0</v>
      </c>
      <c r="AD731" s="49" t="str">
        <f>IF('Рейтинговая таблица организаций'!AA720&lt;1,"Отсутствуют условия доступности, позволяющие инвалидам получать услуги наравне с другими",(IF('Рейтинговая таблица организаций'!AA720&lt;5,"Количество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1" s="49">
        <f>'Рейтинговая таблица организаций'!AA720</f>
        <v>0</v>
      </c>
      <c r="AF731" s="49">
        <f>IF('Рейтинговая таблица организаций'!AA720&lt;1,0,(IF('Рейтинговая таблица организаций'!AA720&lt;5,20,100)))</f>
        <v>0</v>
      </c>
      <c r="AG731" s="49" t="s">
        <v>269</v>
      </c>
      <c r="AH731" s="49">
        <f>'Рейтинговая таблица организаций'!AB720</f>
        <v>0</v>
      </c>
      <c r="AI731" s="49">
        <f>'Рейтинговая таблица организаций'!AC720</f>
        <v>0</v>
      </c>
      <c r="AJ731" s="49" t="s">
        <v>270</v>
      </c>
      <c r="AK731" s="49">
        <f>'Рейтинговая таблица организаций'!AH720</f>
        <v>0</v>
      </c>
      <c r="AL731" s="49">
        <f>'Рейтинговая таблица организаций'!AI720</f>
        <v>0</v>
      </c>
      <c r="AM731" s="49" t="s">
        <v>271</v>
      </c>
      <c r="AN731" s="49">
        <f>'Рейтинговая таблица организаций'!AJ720</f>
        <v>0</v>
      </c>
      <c r="AO731" s="49">
        <f>'Рейтинговая таблица организаций'!AK720</f>
        <v>0</v>
      </c>
      <c r="AP731" s="49" t="s">
        <v>272</v>
      </c>
      <c r="AQ731" s="49">
        <f>'Рейтинговая таблица организаций'!AL720</f>
        <v>0</v>
      </c>
      <c r="AR731" s="49">
        <f>'Рейтинговая таблица организаций'!AM720</f>
        <v>0</v>
      </c>
      <c r="AS731" s="49" t="s">
        <v>273</v>
      </c>
      <c r="AT731" s="49">
        <f>'Рейтинговая таблица организаций'!AR720</f>
        <v>0</v>
      </c>
      <c r="AU731" s="49">
        <f>'Рейтинговая таблица организаций'!AS720</f>
        <v>0</v>
      </c>
      <c r="AV731" s="49" t="s">
        <v>274</v>
      </c>
      <c r="AW731" s="49">
        <f>'Рейтинговая таблица организаций'!AT720</f>
        <v>0</v>
      </c>
      <c r="AX731" s="49">
        <f>'Рейтинговая таблица организаций'!AU720</f>
        <v>0</v>
      </c>
      <c r="AY731" s="49" t="s">
        <v>275</v>
      </c>
      <c r="AZ731" s="49">
        <f>'Рейтинговая таблица организаций'!AV720</f>
        <v>0</v>
      </c>
      <c r="BA731" s="49">
        <f>'Рейтинговая таблица организаций'!AW720</f>
        <v>0</v>
      </c>
    </row>
    <row r="732" spans="1:53" ht="15.75" x14ac:dyDescent="0.25">
      <c r="A732" s="110">
        <f>Лист1!A720</f>
        <v>0</v>
      </c>
      <c r="B732" s="46">
        <f>'для bus.gov.ru'!B721</f>
        <v>0</v>
      </c>
      <c r="C732" s="46">
        <f>'для bus.gov.ru'!C721</f>
        <v>0</v>
      </c>
      <c r="D732" s="46">
        <f>'для bus.gov.ru'!D721</f>
        <v>0</v>
      </c>
      <c r="E732" s="46">
        <f>'для bus.gov.ru'!E721</f>
        <v>0</v>
      </c>
      <c r="F732" s="47" t="s">
        <v>264</v>
      </c>
      <c r="G732" s="48">
        <f>'Рейтинговая таблица организаций'!D721</f>
        <v>0</v>
      </c>
      <c r="H732" s="48">
        <f>'Рейтинговая таблица организаций'!E721</f>
        <v>0</v>
      </c>
      <c r="I732" s="47" t="s">
        <v>265</v>
      </c>
      <c r="J732" s="48">
        <f>'Рейтинговая таблица организаций'!F721</f>
        <v>0</v>
      </c>
      <c r="K732" s="48">
        <f>'Рейтинговая таблица организаций'!G721</f>
        <v>0</v>
      </c>
      <c r="L732" s="49" t="str">
        <f>IF('Рейтинговая таблица организаций'!H721&lt;1,"Отсутствуют или не функционируют дистанционные способы взаимодействия",(IF('Рейтинговая таблица организаций'!H721&lt;4,"В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2" s="49">
        <f>'Рейтинговая таблица организаций'!H721</f>
        <v>0</v>
      </c>
      <c r="N732" s="49">
        <f>IF('Рейтинговая таблица организаций'!H721&lt;1,0,(IF('Рейтинговая таблица организаций'!H721&lt;4,30,100)))</f>
        <v>0</v>
      </c>
      <c r="O732" s="49" t="s">
        <v>266</v>
      </c>
      <c r="P732" s="49">
        <f>'Рейтинговая таблица организаций'!I721</f>
        <v>0</v>
      </c>
      <c r="Q732" s="49">
        <f>'Рейтинговая таблица организаций'!J721</f>
        <v>0</v>
      </c>
      <c r="R732" s="49" t="s">
        <v>267</v>
      </c>
      <c r="S732" s="49">
        <f>'Рейтинговая таблица организаций'!K721</f>
        <v>0</v>
      </c>
      <c r="T732" s="49">
        <f>'Рейтинговая таблица организаций'!L721</f>
        <v>0</v>
      </c>
      <c r="U732" s="49" t="str">
        <f>IF('Рейтинговая таблица организаций'!Q721&lt;1,"Отсутствуют комфортные условия",(IF('Рейтинговая таблица организаций'!Q721&lt;5,"Количество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2" s="49">
        <f>'Рейтинговая таблица организаций'!Q721</f>
        <v>0</v>
      </c>
      <c r="W732" s="49">
        <f>IF('Рейтинговая таблица организаций'!Q721&lt;1,0,(IF('Рейтинговая таблица организаций'!Q721&lt;4,20,100)))</f>
        <v>0</v>
      </c>
      <c r="X732" s="49" t="s">
        <v>268</v>
      </c>
      <c r="Y732" s="49">
        <f>'Рейтинговая таблица организаций'!T721</f>
        <v>0</v>
      </c>
      <c r="Z732" s="49">
        <f>'Рейтинговая таблица организаций'!U721</f>
        <v>0</v>
      </c>
      <c r="AA732" s="49" t="str">
        <f>IF('Рейтинговая таблица организаций'!Z721&lt;1,"Отсутствуют условия доступности для инвалидов",(IF('Рейтинговая таблица организаций'!Z721&lt;5,"Количество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2" s="63">
        <f>'Рейтинговая таблица организаций'!Z721</f>
        <v>0</v>
      </c>
      <c r="AC732" s="49">
        <f>IF('Рейтинговая таблица организаций'!Z721&lt;1,0,(IF('Рейтинговая таблица организаций'!Z721&lt;5,20,100)))</f>
        <v>0</v>
      </c>
      <c r="AD732" s="49" t="str">
        <f>IF('Рейтинговая таблица организаций'!AA721&lt;1,"Отсутствуют условия доступности, позволяющие инвалидам получать услуги наравне с другими",(IF('Рейтинговая таблица организаций'!AA721&lt;5,"Количество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2" s="49">
        <f>'Рейтинговая таблица организаций'!AA721</f>
        <v>0</v>
      </c>
      <c r="AF732" s="49">
        <f>IF('Рейтинговая таблица организаций'!AA721&lt;1,0,(IF('Рейтинговая таблица организаций'!AA721&lt;5,20,100)))</f>
        <v>0</v>
      </c>
      <c r="AG732" s="49" t="s">
        <v>269</v>
      </c>
      <c r="AH732" s="49">
        <f>'Рейтинговая таблица организаций'!AB721</f>
        <v>0</v>
      </c>
      <c r="AI732" s="49">
        <f>'Рейтинговая таблица организаций'!AC721</f>
        <v>0</v>
      </c>
      <c r="AJ732" s="49" t="s">
        <v>270</v>
      </c>
      <c r="AK732" s="49">
        <f>'Рейтинговая таблица организаций'!AH721</f>
        <v>0</v>
      </c>
      <c r="AL732" s="49">
        <f>'Рейтинговая таблица организаций'!AI721</f>
        <v>0</v>
      </c>
      <c r="AM732" s="49" t="s">
        <v>271</v>
      </c>
      <c r="AN732" s="49">
        <f>'Рейтинговая таблица организаций'!AJ721</f>
        <v>0</v>
      </c>
      <c r="AO732" s="49">
        <f>'Рейтинговая таблица организаций'!AK721</f>
        <v>0</v>
      </c>
      <c r="AP732" s="49" t="s">
        <v>272</v>
      </c>
      <c r="AQ732" s="49">
        <f>'Рейтинговая таблица организаций'!AL721</f>
        <v>0</v>
      </c>
      <c r="AR732" s="49">
        <f>'Рейтинговая таблица организаций'!AM721</f>
        <v>0</v>
      </c>
      <c r="AS732" s="49" t="s">
        <v>273</v>
      </c>
      <c r="AT732" s="49">
        <f>'Рейтинговая таблица организаций'!AR721</f>
        <v>0</v>
      </c>
      <c r="AU732" s="49">
        <f>'Рейтинговая таблица организаций'!AS721</f>
        <v>0</v>
      </c>
      <c r="AV732" s="49" t="s">
        <v>274</v>
      </c>
      <c r="AW732" s="49">
        <f>'Рейтинговая таблица организаций'!AT721</f>
        <v>0</v>
      </c>
      <c r="AX732" s="49">
        <f>'Рейтинговая таблица организаций'!AU721</f>
        <v>0</v>
      </c>
      <c r="AY732" s="49" t="s">
        <v>275</v>
      </c>
      <c r="AZ732" s="49">
        <f>'Рейтинговая таблица организаций'!AV721</f>
        <v>0</v>
      </c>
      <c r="BA732" s="49">
        <f>'Рейтинговая таблица организаций'!AW721</f>
        <v>0</v>
      </c>
    </row>
    <row r="733" spans="1:53" ht="15.75" x14ac:dyDescent="0.25">
      <c r="A733" s="110">
        <f>Лист1!A721</f>
        <v>0</v>
      </c>
      <c r="B733" s="46">
        <f>'для bus.gov.ru'!B722</f>
        <v>0</v>
      </c>
      <c r="C733" s="46">
        <f>'для bus.gov.ru'!C722</f>
        <v>0</v>
      </c>
      <c r="D733" s="46">
        <f>'для bus.gov.ru'!D722</f>
        <v>0</v>
      </c>
      <c r="E733" s="46">
        <f>'для bus.gov.ru'!E722</f>
        <v>0</v>
      </c>
      <c r="F733" s="47" t="s">
        <v>264</v>
      </c>
      <c r="G733" s="48">
        <f>'Рейтинговая таблица организаций'!D722</f>
        <v>0</v>
      </c>
      <c r="H733" s="48">
        <f>'Рейтинговая таблица организаций'!E722</f>
        <v>0</v>
      </c>
      <c r="I733" s="47" t="s">
        <v>265</v>
      </c>
      <c r="J733" s="48">
        <f>'Рейтинговая таблица организаций'!F722</f>
        <v>0</v>
      </c>
      <c r="K733" s="48">
        <f>'Рейтинговая таблица организаций'!G722</f>
        <v>0</v>
      </c>
      <c r="L733" s="49" t="str">
        <f>IF('Рейтинговая таблица организаций'!H722&lt;1,"Отсутствуют или не функционируют дистанционные способы взаимодействия",(IF('Рейтинговая таблица организаций'!H722&lt;4,"В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3" s="49">
        <f>'Рейтинговая таблица организаций'!H722</f>
        <v>0</v>
      </c>
      <c r="N733" s="49">
        <f>IF('Рейтинговая таблица организаций'!H722&lt;1,0,(IF('Рейтинговая таблица организаций'!H722&lt;4,30,100)))</f>
        <v>0</v>
      </c>
      <c r="O733" s="49" t="s">
        <v>266</v>
      </c>
      <c r="P733" s="49">
        <f>'Рейтинговая таблица организаций'!I722</f>
        <v>0</v>
      </c>
      <c r="Q733" s="49">
        <f>'Рейтинговая таблица организаций'!J722</f>
        <v>0</v>
      </c>
      <c r="R733" s="49" t="s">
        <v>267</v>
      </c>
      <c r="S733" s="49">
        <f>'Рейтинговая таблица организаций'!K722</f>
        <v>0</v>
      </c>
      <c r="T733" s="49">
        <f>'Рейтинговая таблица организаций'!L722</f>
        <v>0</v>
      </c>
      <c r="U733" s="49" t="str">
        <f>IF('Рейтинговая таблица организаций'!Q722&lt;1,"Отсутствуют комфортные условия",(IF('Рейтинговая таблица организаций'!Q722&lt;5,"Количество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3" s="49">
        <f>'Рейтинговая таблица организаций'!Q722</f>
        <v>0</v>
      </c>
      <c r="W733" s="49">
        <f>IF('Рейтинговая таблица организаций'!Q722&lt;1,0,(IF('Рейтинговая таблица организаций'!Q722&lt;4,20,100)))</f>
        <v>0</v>
      </c>
      <c r="X733" s="49" t="s">
        <v>268</v>
      </c>
      <c r="Y733" s="49">
        <f>'Рейтинговая таблица организаций'!T722</f>
        <v>0</v>
      </c>
      <c r="Z733" s="49">
        <f>'Рейтинговая таблица организаций'!U722</f>
        <v>0</v>
      </c>
      <c r="AA733" s="49" t="str">
        <f>IF('Рейтинговая таблица организаций'!Z722&lt;1,"Отсутствуют условия доступности для инвалидов",(IF('Рейтинговая таблица организаций'!Z722&lt;5,"Количество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3" s="63">
        <f>'Рейтинговая таблица организаций'!Z722</f>
        <v>0</v>
      </c>
      <c r="AC733" s="49">
        <f>IF('Рейтинговая таблица организаций'!Z722&lt;1,0,(IF('Рейтинговая таблица организаций'!Z722&lt;5,20,100)))</f>
        <v>0</v>
      </c>
      <c r="AD733" s="49" t="str">
        <f>IF('Рейтинговая таблица организаций'!AA722&lt;1,"Отсутствуют условия доступности, позволяющие инвалидам получать услуги наравне с другими",(IF('Рейтинговая таблица организаций'!AA722&lt;5,"Количество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3" s="49">
        <f>'Рейтинговая таблица организаций'!AA722</f>
        <v>0</v>
      </c>
      <c r="AF733" s="49">
        <f>IF('Рейтинговая таблица организаций'!AA722&lt;1,0,(IF('Рейтинговая таблица организаций'!AA722&lt;5,20,100)))</f>
        <v>0</v>
      </c>
      <c r="AG733" s="49" t="s">
        <v>269</v>
      </c>
      <c r="AH733" s="49">
        <f>'Рейтинговая таблица организаций'!AB722</f>
        <v>0</v>
      </c>
      <c r="AI733" s="49">
        <f>'Рейтинговая таблица организаций'!AC722</f>
        <v>0</v>
      </c>
      <c r="AJ733" s="49" t="s">
        <v>270</v>
      </c>
      <c r="AK733" s="49">
        <f>'Рейтинговая таблица организаций'!AH722</f>
        <v>0</v>
      </c>
      <c r="AL733" s="49">
        <f>'Рейтинговая таблица организаций'!AI722</f>
        <v>0</v>
      </c>
      <c r="AM733" s="49" t="s">
        <v>271</v>
      </c>
      <c r="AN733" s="49">
        <f>'Рейтинговая таблица организаций'!AJ722</f>
        <v>0</v>
      </c>
      <c r="AO733" s="49">
        <f>'Рейтинговая таблица организаций'!AK722</f>
        <v>0</v>
      </c>
      <c r="AP733" s="49" t="s">
        <v>272</v>
      </c>
      <c r="AQ733" s="49">
        <f>'Рейтинговая таблица организаций'!AL722</f>
        <v>0</v>
      </c>
      <c r="AR733" s="49">
        <f>'Рейтинговая таблица организаций'!AM722</f>
        <v>0</v>
      </c>
      <c r="AS733" s="49" t="s">
        <v>273</v>
      </c>
      <c r="AT733" s="49">
        <f>'Рейтинговая таблица организаций'!AR722</f>
        <v>0</v>
      </c>
      <c r="AU733" s="49">
        <f>'Рейтинговая таблица организаций'!AS722</f>
        <v>0</v>
      </c>
      <c r="AV733" s="49" t="s">
        <v>274</v>
      </c>
      <c r="AW733" s="49">
        <f>'Рейтинговая таблица организаций'!AT722</f>
        <v>0</v>
      </c>
      <c r="AX733" s="49">
        <f>'Рейтинговая таблица организаций'!AU722</f>
        <v>0</v>
      </c>
      <c r="AY733" s="49" t="s">
        <v>275</v>
      </c>
      <c r="AZ733" s="49">
        <f>'Рейтинговая таблица организаций'!AV722</f>
        <v>0</v>
      </c>
      <c r="BA733" s="49">
        <f>'Рейтинговая таблица организаций'!AW722</f>
        <v>0</v>
      </c>
    </row>
    <row r="734" spans="1:53" ht="15.75" x14ac:dyDescent="0.25">
      <c r="A734" s="110">
        <f>Лист1!A722</f>
        <v>0</v>
      </c>
      <c r="B734" s="46">
        <f>'для bus.gov.ru'!B723</f>
        <v>0</v>
      </c>
      <c r="C734" s="46">
        <f>'для bus.gov.ru'!C723</f>
        <v>0</v>
      </c>
      <c r="D734" s="46">
        <f>'для bus.gov.ru'!D723</f>
        <v>0</v>
      </c>
      <c r="E734" s="46">
        <f>'для bus.gov.ru'!E723</f>
        <v>0</v>
      </c>
      <c r="F734" s="47" t="s">
        <v>264</v>
      </c>
      <c r="G734" s="48">
        <f>'Рейтинговая таблица организаций'!D723</f>
        <v>0</v>
      </c>
      <c r="H734" s="48">
        <f>'Рейтинговая таблица организаций'!E723</f>
        <v>0</v>
      </c>
      <c r="I734" s="47" t="s">
        <v>265</v>
      </c>
      <c r="J734" s="48">
        <f>'Рейтинговая таблица организаций'!F723</f>
        <v>0</v>
      </c>
      <c r="K734" s="48">
        <f>'Рейтинговая таблица организаций'!G723</f>
        <v>0</v>
      </c>
      <c r="L734" s="49" t="str">
        <f>IF('Рейтинговая таблица организаций'!H723&lt;1,"Отсутствуют или не функционируют дистанционные способы взаимодействия",(IF('Рейтинговая таблица организаций'!H723&lt;4,"В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4" s="49">
        <f>'Рейтинговая таблица организаций'!H723</f>
        <v>0</v>
      </c>
      <c r="N734" s="49">
        <f>IF('Рейтинговая таблица организаций'!H723&lt;1,0,(IF('Рейтинговая таблица организаций'!H723&lt;4,30,100)))</f>
        <v>0</v>
      </c>
      <c r="O734" s="49" t="s">
        <v>266</v>
      </c>
      <c r="P734" s="49">
        <f>'Рейтинговая таблица организаций'!I723</f>
        <v>0</v>
      </c>
      <c r="Q734" s="49">
        <f>'Рейтинговая таблица организаций'!J723</f>
        <v>0</v>
      </c>
      <c r="R734" s="49" t="s">
        <v>267</v>
      </c>
      <c r="S734" s="49">
        <f>'Рейтинговая таблица организаций'!K723</f>
        <v>0</v>
      </c>
      <c r="T734" s="49">
        <f>'Рейтинговая таблица организаций'!L723</f>
        <v>0</v>
      </c>
      <c r="U734" s="49" t="str">
        <f>IF('Рейтинговая таблица организаций'!Q723&lt;1,"Отсутствуют комфортные условия",(IF('Рейтинговая таблица организаций'!Q723&lt;5,"Количество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4" s="49">
        <f>'Рейтинговая таблица организаций'!Q723</f>
        <v>0</v>
      </c>
      <c r="W734" s="49">
        <f>IF('Рейтинговая таблица организаций'!Q723&lt;1,0,(IF('Рейтинговая таблица организаций'!Q723&lt;4,20,100)))</f>
        <v>0</v>
      </c>
      <c r="X734" s="49" t="s">
        <v>268</v>
      </c>
      <c r="Y734" s="49">
        <f>'Рейтинговая таблица организаций'!T723</f>
        <v>0</v>
      </c>
      <c r="Z734" s="49">
        <f>'Рейтинговая таблица организаций'!U723</f>
        <v>0</v>
      </c>
      <c r="AA734" s="49" t="str">
        <f>IF('Рейтинговая таблица организаций'!Z723&lt;1,"Отсутствуют условия доступности для инвалидов",(IF('Рейтинговая таблица организаций'!Z723&lt;5,"Количество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4" s="63">
        <f>'Рейтинговая таблица организаций'!Z723</f>
        <v>0</v>
      </c>
      <c r="AC734" s="49">
        <f>IF('Рейтинговая таблица организаций'!Z723&lt;1,0,(IF('Рейтинговая таблица организаций'!Z723&lt;5,20,100)))</f>
        <v>0</v>
      </c>
      <c r="AD734" s="49" t="str">
        <f>IF('Рейтинговая таблица организаций'!AA723&lt;1,"Отсутствуют условия доступности, позволяющие инвалидам получать услуги наравне с другими",(IF('Рейтинговая таблица организаций'!AA723&lt;5,"Количество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4" s="49">
        <f>'Рейтинговая таблица организаций'!AA723</f>
        <v>0</v>
      </c>
      <c r="AF734" s="49">
        <f>IF('Рейтинговая таблица организаций'!AA723&lt;1,0,(IF('Рейтинговая таблица организаций'!AA723&lt;5,20,100)))</f>
        <v>0</v>
      </c>
      <c r="AG734" s="49" t="s">
        <v>269</v>
      </c>
      <c r="AH734" s="49">
        <f>'Рейтинговая таблица организаций'!AB723</f>
        <v>0</v>
      </c>
      <c r="AI734" s="49">
        <f>'Рейтинговая таблица организаций'!AC723</f>
        <v>0</v>
      </c>
      <c r="AJ734" s="49" t="s">
        <v>270</v>
      </c>
      <c r="AK734" s="49">
        <f>'Рейтинговая таблица организаций'!AH723</f>
        <v>0</v>
      </c>
      <c r="AL734" s="49">
        <f>'Рейтинговая таблица организаций'!AI723</f>
        <v>0</v>
      </c>
      <c r="AM734" s="49" t="s">
        <v>271</v>
      </c>
      <c r="AN734" s="49">
        <f>'Рейтинговая таблица организаций'!AJ723</f>
        <v>0</v>
      </c>
      <c r="AO734" s="49">
        <f>'Рейтинговая таблица организаций'!AK723</f>
        <v>0</v>
      </c>
      <c r="AP734" s="49" t="s">
        <v>272</v>
      </c>
      <c r="AQ734" s="49">
        <f>'Рейтинговая таблица организаций'!AL723</f>
        <v>0</v>
      </c>
      <c r="AR734" s="49">
        <f>'Рейтинговая таблица организаций'!AM723</f>
        <v>0</v>
      </c>
      <c r="AS734" s="49" t="s">
        <v>273</v>
      </c>
      <c r="AT734" s="49">
        <f>'Рейтинговая таблица организаций'!AR723</f>
        <v>0</v>
      </c>
      <c r="AU734" s="49">
        <f>'Рейтинговая таблица организаций'!AS723</f>
        <v>0</v>
      </c>
      <c r="AV734" s="49" t="s">
        <v>274</v>
      </c>
      <c r="AW734" s="49">
        <f>'Рейтинговая таблица организаций'!AT723</f>
        <v>0</v>
      </c>
      <c r="AX734" s="49">
        <f>'Рейтинговая таблица организаций'!AU723</f>
        <v>0</v>
      </c>
      <c r="AY734" s="49" t="s">
        <v>275</v>
      </c>
      <c r="AZ734" s="49">
        <f>'Рейтинговая таблица организаций'!AV723</f>
        <v>0</v>
      </c>
      <c r="BA734" s="49">
        <f>'Рейтинговая таблица организаций'!AW723</f>
        <v>0</v>
      </c>
    </row>
    <row r="735" spans="1:53" ht="15.75" x14ac:dyDescent="0.25">
      <c r="A735" s="110">
        <f>Лист1!A723</f>
        <v>0</v>
      </c>
      <c r="B735" s="46">
        <f>'для bus.gov.ru'!B724</f>
        <v>0</v>
      </c>
      <c r="C735" s="46">
        <f>'для bus.gov.ru'!C724</f>
        <v>0</v>
      </c>
      <c r="D735" s="46">
        <f>'для bus.gov.ru'!D724</f>
        <v>0</v>
      </c>
      <c r="E735" s="46">
        <f>'для bus.gov.ru'!E724</f>
        <v>0</v>
      </c>
      <c r="F735" s="47" t="s">
        <v>264</v>
      </c>
      <c r="G735" s="48">
        <f>'Рейтинговая таблица организаций'!D724</f>
        <v>0</v>
      </c>
      <c r="H735" s="48">
        <f>'Рейтинговая таблица организаций'!E724</f>
        <v>0</v>
      </c>
      <c r="I735" s="47" t="s">
        <v>265</v>
      </c>
      <c r="J735" s="48">
        <f>'Рейтинговая таблица организаций'!F724</f>
        <v>0</v>
      </c>
      <c r="K735" s="48">
        <f>'Рейтинговая таблица организаций'!G724</f>
        <v>0</v>
      </c>
      <c r="L735" s="49" t="str">
        <f>IF('Рейтинговая таблица организаций'!H724&lt;1,"Отсутствуют или не функционируют дистанционные способы взаимодействия",(IF('Рейтинговая таблица организаций'!H724&lt;4,"В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5" s="49">
        <f>'Рейтинговая таблица организаций'!H724</f>
        <v>0</v>
      </c>
      <c r="N735" s="49">
        <f>IF('Рейтинговая таблица организаций'!H724&lt;1,0,(IF('Рейтинговая таблица организаций'!H724&lt;4,30,100)))</f>
        <v>0</v>
      </c>
      <c r="O735" s="49" t="s">
        <v>266</v>
      </c>
      <c r="P735" s="49">
        <f>'Рейтинговая таблица организаций'!I724</f>
        <v>0</v>
      </c>
      <c r="Q735" s="49">
        <f>'Рейтинговая таблица организаций'!J724</f>
        <v>0</v>
      </c>
      <c r="R735" s="49" t="s">
        <v>267</v>
      </c>
      <c r="S735" s="49">
        <f>'Рейтинговая таблица организаций'!K724</f>
        <v>0</v>
      </c>
      <c r="T735" s="49">
        <f>'Рейтинговая таблица организаций'!L724</f>
        <v>0</v>
      </c>
      <c r="U735" s="49" t="str">
        <f>IF('Рейтинговая таблица организаций'!Q724&lt;1,"Отсутствуют комфортные условия",(IF('Рейтинговая таблица организаций'!Q724&lt;5,"Количество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5" s="49">
        <f>'Рейтинговая таблица организаций'!Q724</f>
        <v>0</v>
      </c>
      <c r="W735" s="49">
        <f>IF('Рейтинговая таблица организаций'!Q724&lt;1,0,(IF('Рейтинговая таблица организаций'!Q724&lt;4,20,100)))</f>
        <v>0</v>
      </c>
      <c r="X735" s="49" t="s">
        <v>268</v>
      </c>
      <c r="Y735" s="49">
        <f>'Рейтинговая таблица организаций'!T724</f>
        <v>0</v>
      </c>
      <c r="Z735" s="49">
        <f>'Рейтинговая таблица организаций'!U724</f>
        <v>0</v>
      </c>
      <c r="AA735" s="49" t="str">
        <f>IF('Рейтинговая таблица организаций'!Z724&lt;1,"Отсутствуют условия доступности для инвалидов",(IF('Рейтинговая таблица организаций'!Z724&lt;5,"Количество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5" s="63">
        <f>'Рейтинговая таблица организаций'!Z724</f>
        <v>0</v>
      </c>
      <c r="AC735" s="49">
        <f>IF('Рейтинговая таблица организаций'!Z724&lt;1,0,(IF('Рейтинговая таблица организаций'!Z724&lt;5,20,100)))</f>
        <v>0</v>
      </c>
      <c r="AD735" s="49" t="str">
        <f>IF('Рейтинговая таблица организаций'!AA724&lt;1,"Отсутствуют условия доступности, позволяющие инвалидам получать услуги наравне с другими",(IF('Рейтинговая таблица организаций'!AA724&lt;5,"Количество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5" s="49">
        <f>'Рейтинговая таблица организаций'!AA724</f>
        <v>0</v>
      </c>
      <c r="AF735" s="49">
        <f>IF('Рейтинговая таблица организаций'!AA724&lt;1,0,(IF('Рейтинговая таблица организаций'!AA724&lt;5,20,100)))</f>
        <v>0</v>
      </c>
      <c r="AG735" s="49" t="s">
        <v>269</v>
      </c>
      <c r="AH735" s="49">
        <f>'Рейтинговая таблица организаций'!AB724</f>
        <v>0</v>
      </c>
      <c r="AI735" s="49">
        <f>'Рейтинговая таблица организаций'!AC724</f>
        <v>0</v>
      </c>
      <c r="AJ735" s="49" t="s">
        <v>270</v>
      </c>
      <c r="AK735" s="49">
        <f>'Рейтинговая таблица организаций'!AH724</f>
        <v>0</v>
      </c>
      <c r="AL735" s="49">
        <f>'Рейтинговая таблица организаций'!AI724</f>
        <v>0</v>
      </c>
      <c r="AM735" s="49" t="s">
        <v>271</v>
      </c>
      <c r="AN735" s="49">
        <f>'Рейтинговая таблица организаций'!AJ724</f>
        <v>0</v>
      </c>
      <c r="AO735" s="49">
        <f>'Рейтинговая таблица организаций'!AK724</f>
        <v>0</v>
      </c>
      <c r="AP735" s="49" t="s">
        <v>272</v>
      </c>
      <c r="AQ735" s="49">
        <f>'Рейтинговая таблица организаций'!AL724</f>
        <v>0</v>
      </c>
      <c r="AR735" s="49">
        <f>'Рейтинговая таблица организаций'!AM724</f>
        <v>0</v>
      </c>
      <c r="AS735" s="49" t="s">
        <v>273</v>
      </c>
      <c r="AT735" s="49">
        <f>'Рейтинговая таблица организаций'!AR724</f>
        <v>0</v>
      </c>
      <c r="AU735" s="49">
        <f>'Рейтинговая таблица организаций'!AS724</f>
        <v>0</v>
      </c>
      <c r="AV735" s="49" t="s">
        <v>274</v>
      </c>
      <c r="AW735" s="49">
        <f>'Рейтинговая таблица организаций'!AT724</f>
        <v>0</v>
      </c>
      <c r="AX735" s="49">
        <f>'Рейтинговая таблица организаций'!AU724</f>
        <v>0</v>
      </c>
      <c r="AY735" s="49" t="s">
        <v>275</v>
      </c>
      <c r="AZ735" s="49">
        <f>'Рейтинговая таблица организаций'!AV724</f>
        <v>0</v>
      </c>
      <c r="BA735" s="49">
        <f>'Рейтинговая таблица организаций'!AW724</f>
        <v>0</v>
      </c>
    </row>
    <row r="736" spans="1:53" ht="15.75" x14ac:dyDescent="0.25">
      <c r="A736" s="110">
        <f>Лист1!A724</f>
        <v>0</v>
      </c>
      <c r="B736" s="46">
        <f>'для bus.gov.ru'!B725</f>
        <v>0</v>
      </c>
      <c r="C736" s="46">
        <f>'для bus.gov.ru'!C725</f>
        <v>0</v>
      </c>
      <c r="D736" s="46">
        <f>'для bus.gov.ru'!D725</f>
        <v>0</v>
      </c>
      <c r="E736" s="46">
        <f>'для bus.gov.ru'!E725</f>
        <v>0</v>
      </c>
      <c r="F736" s="47" t="s">
        <v>264</v>
      </c>
      <c r="G736" s="48">
        <f>'Рейтинговая таблица организаций'!D725</f>
        <v>0</v>
      </c>
      <c r="H736" s="48">
        <f>'Рейтинговая таблица организаций'!E725</f>
        <v>0</v>
      </c>
      <c r="I736" s="47" t="s">
        <v>265</v>
      </c>
      <c r="J736" s="48">
        <f>'Рейтинговая таблица организаций'!F725</f>
        <v>0</v>
      </c>
      <c r="K736" s="48">
        <f>'Рейтинговая таблица организаций'!G725</f>
        <v>0</v>
      </c>
      <c r="L736" s="49" t="str">
        <f>IF('Рейтинговая таблица организаций'!H725&lt;1,"Отсутствуют или не функционируют дистанционные способы взаимодействия",(IF('Рейтинговая таблица организаций'!H725&lt;4,"В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6" s="49">
        <f>'Рейтинговая таблица организаций'!H725</f>
        <v>0</v>
      </c>
      <c r="N736" s="49">
        <f>IF('Рейтинговая таблица организаций'!H725&lt;1,0,(IF('Рейтинговая таблица организаций'!H725&lt;4,30,100)))</f>
        <v>0</v>
      </c>
      <c r="O736" s="49" t="s">
        <v>266</v>
      </c>
      <c r="P736" s="49">
        <f>'Рейтинговая таблица организаций'!I725</f>
        <v>0</v>
      </c>
      <c r="Q736" s="49">
        <f>'Рейтинговая таблица организаций'!J725</f>
        <v>0</v>
      </c>
      <c r="R736" s="49" t="s">
        <v>267</v>
      </c>
      <c r="S736" s="49">
        <f>'Рейтинговая таблица организаций'!K725</f>
        <v>0</v>
      </c>
      <c r="T736" s="49">
        <f>'Рейтинговая таблица организаций'!L725</f>
        <v>0</v>
      </c>
      <c r="U736" s="49" t="str">
        <f>IF('Рейтинговая таблица организаций'!Q725&lt;1,"Отсутствуют комфортные условия",(IF('Рейтинговая таблица организаций'!Q725&lt;5,"Количество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6" s="49">
        <f>'Рейтинговая таблица организаций'!Q725</f>
        <v>0</v>
      </c>
      <c r="W736" s="49">
        <f>IF('Рейтинговая таблица организаций'!Q725&lt;1,0,(IF('Рейтинговая таблица организаций'!Q725&lt;4,20,100)))</f>
        <v>0</v>
      </c>
      <c r="X736" s="49" t="s">
        <v>268</v>
      </c>
      <c r="Y736" s="49">
        <f>'Рейтинговая таблица организаций'!T725</f>
        <v>0</v>
      </c>
      <c r="Z736" s="49">
        <f>'Рейтинговая таблица организаций'!U725</f>
        <v>0</v>
      </c>
      <c r="AA736" s="49" t="str">
        <f>IF('Рейтинговая таблица организаций'!Z725&lt;1,"Отсутствуют условия доступности для инвалидов",(IF('Рейтинговая таблица организаций'!Z725&lt;5,"Количество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6" s="63">
        <f>'Рейтинговая таблица организаций'!Z725</f>
        <v>0</v>
      </c>
      <c r="AC736" s="49">
        <f>IF('Рейтинговая таблица организаций'!Z725&lt;1,0,(IF('Рейтинговая таблица организаций'!Z725&lt;5,20,100)))</f>
        <v>0</v>
      </c>
      <c r="AD736" s="49" t="str">
        <f>IF('Рейтинговая таблица организаций'!AA725&lt;1,"Отсутствуют условия доступности, позволяющие инвалидам получать услуги наравне с другими",(IF('Рейтинговая таблица организаций'!AA725&lt;5,"Количество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6" s="49">
        <f>'Рейтинговая таблица организаций'!AA725</f>
        <v>0</v>
      </c>
      <c r="AF736" s="49">
        <f>IF('Рейтинговая таблица организаций'!AA725&lt;1,0,(IF('Рейтинговая таблица организаций'!AA725&lt;5,20,100)))</f>
        <v>0</v>
      </c>
      <c r="AG736" s="49" t="s">
        <v>269</v>
      </c>
      <c r="AH736" s="49">
        <f>'Рейтинговая таблица организаций'!AB725</f>
        <v>0</v>
      </c>
      <c r="AI736" s="49">
        <f>'Рейтинговая таблица организаций'!AC725</f>
        <v>0</v>
      </c>
      <c r="AJ736" s="49" t="s">
        <v>270</v>
      </c>
      <c r="AK736" s="49">
        <f>'Рейтинговая таблица организаций'!AH725</f>
        <v>0</v>
      </c>
      <c r="AL736" s="49">
        <f>'Рейтинговая таблица организаций'!AI725</f>
        <v>0</v>
      </c>
      <c r="AM736" s="49" t="s">
        <v>271</v>
      </c>
      <c r="AN736" s="49">
        <f>'Рейтинговая таблица организаций'!AJ725</f>
        <v>0</v>
      </c>
      <c r="AO736" s="49">
        <f>'Рейтинговая таблица организаций'!AK725</f>
        <v>0</v>
      </c>
      <c r="AP736" s="49" t="s">
        <v>272</v>
      </c>
      <c r="AQ736" s="49">
        <f>'Рейтинговая таблица организаций'!AL725</f>
        <v>0</v>
      </c>
      <c r="AR736" s="49">
        <f>'Рейтинговая таблица организаций'!AM725</f>
        <v>0</v>
      </c>
      <c r="AS736" s="49" t="s">
        <v>273</v>
      </c>
      <c r="AT736" s="49">
        <f>'Рейтинговая таблица организаций'!AR725</f>
        <v>0</v>
      </c>
      <c r="AU736" s="49">
        <f>'Рейтинговая таблица организаций'!AS725</f>
        <v>0</v>
      </c>
      <c r="AV736" s="49" t="s">
        <v>274</v>
      </c>
      <c r="AW736" s="49">
        <f>'Рейтинговая таблица организаций'!AT725</f>
        <v>0</v>
      </c>
      <c r="AX736" s="49">
        <f>'Рейтинговая таблица организаций'!AU725</f>
        <v>0</v>
      </c>
      <c r="AY736" s="49" t="s">
        <v>275</v>
      </c>
      <c r="AZ736" s="49">
        <f>'Рейтинговая таблица организаций'!AV725</f>
        <v>0</v>
      </c>
      <c r="BA736" s="49">
        <f>'Рейтинговая таблица организаций'!AW725</f>
        <v>0</v>
      </c>
    </row>
    <row r="737" spans="1:53" ht="15.75" x14ac:dyDescent="0.25">
      <c r="A737" s="110">
        <f>Лист1!A725</f>
        <v>0</v>
      </c>
      <c r="B737" s="46">
        <f>'для bus.gov.ru'!B726</f>
        <v>0</v>
      </c>
      <c r="C737" s="46">
        <f>'для bus.gov.ru'!C726</f>
        <v>0</v>
      </c>
      <c r="D737" s="46">
        <f>'для bus.gov.ru'!D726</f>
        <v>0</v>
      </c>
      <c r="E737" s="46">
        <f>'для bus.gov.ru'!E726</f>
        <v>0</v>
      </c>
      <c r="F737" s="47" t="s">
        <v>264</v>
      </c>
      <c r="G737" s="48">
        <f>'Рейтинговая таблица организаций'!D726</f>
        <v>0</v>
      </c>
      <c r="H737" s="48">
        <f>'Рейтинговая таблица организаций'!E726</f>
        <v>0</v>
      </c>
      <c r="I737" s="47" t="s">
        <v>265</v>
      </c>
      <c r="J737" s="48">
        <f>'Рейтинговая таблица организаций'!F726</f>
        <v>0</v>
      </c>
      <c r="K737" s="48">
        <f>'Рейтинговая таблица организаций'!G726</f>
        <v>0</v>
      </c>
      <c r="L737" s="49" t="str">
        <f>IF('Рейтинговая таблица организаций'!H726&lt;1,"Отсутствуют или не функционируют дистанционные способы взаимодействия",(IF('Рейтинговая таблица организаций'!H726&lt;4,"В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7" s="49">
        <f>'Рейтинговая таблица организаций'!H726</f>
        <v>0</v>
      </c>
      <c r="N737" s="49">
        <f>IF('Рейтинговая таблица организаций'!H726&lt;1,0,(IF('Рейтинговая таблица организаций'!H726&lt;4,30,100)))</f>
        <v>0</v>
      </c>
      <c r="O737" s="49" t="s">
        <v>266</v>
      </c>
      <c r="P737" s="49">
        <f>'Рейтинговая таблица организаций'!I726</f>
        <v>0</v>
      </c>
      <c r="Q737" s="49">
        <f>'Рейтинговая таблица организаций'!J726</f>
        <v>0</v>
      </c>
      <c r="R737" s="49" t="s">
        <v>267</v>
      </c>
      <c r="S737" s="49">
        <f>'Рейтинговая таблица организаций'!K726</f>
        <v>0</v>
      </c>
      <c r="T737" s="49">
        <f>'Рейтинговая таблица организаций'!L726</f>
        <v>0</v>
      </c>
      <c r="U737" s="49" t="str">
        <f>IF('Рейтинговая таблица организаций'!Q726&lt;1,"Отсутствуют комфортные условия",(IF('Рейтинговая таблица организаций'!Q726&lt;5,"Количество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7" s="49">
        <f>'Рейтинговая таблица организаций'!Q726</f>
        <v>0</v>
      </c>
      <c r="W737" s="49">
        <f>IF('Рейтинговая таблица организаций'!Q726&lt;1,0,(IF('Рейтинговая таблица организаций'!Q726&lt;4,20,100)))</f>
        <v>0</v>
      </c>
      <c r="X737" s="49" t="s">
        <v>268</v>
      </c>
      <c r="Y737" s="49">
        <f>'Рейтинговая таблица организаций'!T726</f>
        <v>0</v>
      </c>
      <c r="Z737" s="49">
        <f>'Рейтинговая таблица организаций'!U726</f>
        <v>0</v>
      </c>
      <c r="AA737" s="49" t="str">
        <f>IF('Рейтинговая таблица организаций'!Z726&lt;1,"Отсутствуют условия доступности для инвалидов",(IF('Рейтинговая таблица организаций'!Z726&lt;5,"Количество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7" s="63">
        <f>'Рейтинговая таблица организаций'!Z726</f>
        <v>0</v>
      </c>
      <c r="AC737" s="49">
        <f>IF('Рейтинговая таблица организаций'!Z726&lt;1,0,(IF('Рейтинговая таблица организаций'!Z726&lt;5,20,100)))</f>
        <v>0</v>
      </c>
      <c r="AD737" s="49" t="str">
        <f>IF('Рейтинговая таблица организаций'!AA726&lt;1,"Отсутствуют условия доступности, позволяющие инвалидам получать услуги наравне с другими",(IF('Рейтинговая таблица организаций'!AA726&lt;5,"Количество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7" s="49">
        <f>'Рейтинговая таблица организаций'!AA726</f>
        <v>0</v>
      </c>
      <c r="AF737" s="49">
        <f>IF('Рейтинговая таблица организаций'!AA726&lt;1,0,(IF('Рейтинговая таблица организаций'!AA726&lt;5,20,100)))</f>
        <v>0</v>
      </c>
      <c r="AG737" s="49" t="s">
        <v>269</v>
      </c>
      <c r="AH737" s="49">
        <f>'Рейтинговая таблица организаций'!AB726</f>
        <v>0</v>
      </c>
      <c r="AI737" s="49">
        <f>'Рейтинговая таблица организаций'!AC726</f>
        <v>0</v>
      </c>
      <c r="AJ737" s="49" t="s">
        <v>270</v>
      </c>
      <c r="AK737" s="49">
        <f>'Рейтинговая таблица организаций'!AH726</f>
        <v>0</v>
      </c>
      <c r="AL737" s="49">
        <f>'Рейтинговая таблица организаций'!AI726</f>
        <v>0</v>
      </c>
      <c r="AM737" s="49" t="s">
        <v>271</v>
      </c>
      <c r="AN737" s="49">
        <f>'Рейтинговая таблица организаций'!AJ726</f>
        <v>0</v>
      </c>
      <c r="AO737" s="49">
        <f>'Рейтинговая таблица организаций'!AK726</f>
        <v>0</v>
      </c>
      <c r="AP737" s="49" t="s">
        <v>272</v>
      </c>
      <c r="AQ737" s="49">
        <f>'Рейтинговая таблица организаций'!AL726</f>
        <v>0</v>
      </c>
      <c r="AR737" s="49">
        <f>'Рейтинговая таблица организаций'!AM726</f>
        <v>0</v>
      </c>
      <c r="AS737" s="49" t="s">
        <v>273</v>
      </c>
      <c r="AT737" s="49">
        <f>'Рейтинговая таблица организаций'!AR726</f>
        <v>0</v>
      </c>
      <c r="AU737" s="49">
        <f>'Рейтинговая таблица организаций'!AS726</f>
        <v>0</v>
      </c>
      <c r="AV737" s="49" t="s">
        <v>274</v>
      </c>
      <c r="AW737" s="49">
        <f>'Рейтинговая таблица организаций'!AT726</f>
        <v>0</v>
      </c>
      <c r="AX737" s="49">
        <f>'Рейтинговая таблица организаций'!AU726</f>
        <v>0</v>
      </c>
      <c r="AY737" s="49" t="s">
        <v>275</v>
      </c>
      <c r="AZ737" s="49">
        <f>'Рейтинговая таблица организаций'!AV726</f>
        <v>0</v>
      </c>
      <c r="BA737" s="49">
        <f>'Рейтинговая таблица организаций'!AW726</f>
        <v>0</v>
      </c>
    </row>
    <row r="738" spans="1:53" ht="15.75" x14ac:dyDescent="0.25">
      <c r="A738" s="110">
        <f>Лист1!A726</f>
        <v>0</v>
      </c>
      <c r="B738" s="46">
        <f>'для bus.gov.ru'!B727</f>
        <v>0</v>
      </c>
      <c r="C738" s="46">
        <f>'для bus.gov.ru'!C727</f>
        <v>0</v>
      </c>
      <c r="D738" s="46">
        <f>'для bus.gov.ru'!D727</f>
        <v>0</v>
      </c>
      <c r="E738" s="46">
        <f>'для bus.gov.ru'!E727</f>
        <v>0</v>
      </c>
      <c r="F738" s="47" t="s">
        <v>264</v>
      </c>
      <c r="G738" s="48">
        <f>'Рейтинговая таблица организаций'!D727</f>
        <v>0</v>
      </c>
      <c r="H738" s="48">
        <f>'Рейтинговая таблица организаций'!E727</f>
        <v>0</v>
      </c>
      <c r="I738" s="47" t="s">
        <v>265</v>
      </c>
      <c r="J738" s="48">
        <f>'Рейтинговая таблица организаций'!F727</f>
        <v>0</v>
      </c>
      <c r="K738" s="48">
        <f>'Рейтинговая таблица организаций'!G727</f>
        <v>0</v>
      </c>
      <c r="L738" s="49" t="str">
        <f>IF('Рейтинговая таблица организаций'!H727&lt;1,"Отсутствуют или не функционируют дистанционные способы взаимодействия",(IF('Рейтинговая таблица организаций'!H727&lt;4,"В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8" s="49">
        <f>'Рейтинговая таблица организаций'!H727</f>
        <v>0</v>
      </c>
      <c r="N738" s="49">
        <f>IF('Рейтинговая таблица организаций'!H727&lt;1,0,(IF('Рейтинговая таблица организаций'!H727&lt;4,30,100)))</f>
        <v>0</v>
      </c>
      <c r="O738" s="49" t="s">
        <v>266</v>
      </c>
      <c r="P738" s="49">
        <f>'Рейтинговая таблица организаций'!I727</f>
        <v>0</v>
      </c>
      <c r="Q738" s="49">
        <f>'Рейтинговая таблица организаций'!J727</f>
        <v>0</v>
      </c>
      <c r="R738" s="49" t="s">
        <v>267</v>
      </c>
      <c r="S738" s="49">
        <f>'Рейтинговая таблица организаций'!K727</f>
        <v>0</v>
      </c>
      <c r="T738" s="49">
        <f>'Рейтинговая таблица организаций'!L727</f>
        <v>0</v>
      </c>
      <c r="U738" s="49" t="str">
        <f>IF('Рейтинговая таблица организаций'!Q727&lt;1,"Отсутствуют комфортные условия",(IF('Рейтинговая таблица организаций'!Q727&lt;5,"Количество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8" s="49">
        <f>'Рейтинговая таблица организаций'!Q727</f>
        <v>0</v>
      </c>
      <c r="W738" s="49">
        <f>IF('Рейтинговая таблица организаций'!Q727&lt;1,0,(IF('Рейтинговая таблица организаций'!Q727&lt;4,20,100)))</f>
        <v>0</v>
      </c>
      <c r="X738" s="49" t="s">
        <v>268</v>
      </c>
      <c r="Y738" s="49">
        <f>'Рейтинговая таблица организаций'!T727</f>
        <v>0</v>
      </c>
      <c r="Z738" s="49">
        <f>'Рейтинговая таблица организаций'!U727</f>
        <v>0</v>
      </c>
      <c r="AA738" s="49" t="str">
        <f>IF('Рейтинговая таблица организаций'!Z727&lt;1,"Отсутствуют условия доступности для инвалидов",(IF('Рейтинговая таблица организаций'!Z727&lt;5,"Количество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8" s="63">
        <f>'Рейтинговая таблица организаций'!Z727</f>
        <v>0</v>
      </c>
      <c r="AC738" s="49">
        <f>IF('Рейтинговая таблица организаций'!Z727&lt;1,0,(IF('Рейтинговая таблица организаций'!Z727&lt;5,20,100)))</f>
        <v>0</v>
      </c>
      <c r="AD738" s="49" t="str">
        <f>IF('Рейтинговая таблица организаций'!AA727&lt;1,"Отсутствуют условия доступности, позволяющие инвалидам получать услуги наравне с другими",(IF('Рейтинговая таблица организаций'!AA727&lt;5,"Количество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8" s="49">
        <f>'Рейтинговая таблица организаций'!AA727</f>
        <v>0</v>
      </c>
      <c r="AF738" s="49">
        <f>IF('Рейтинговая таблица организаций'!AA727&lt;1,0,(IF('Рейтинговая таблица организаций'!AA727&lt;5,20,100)))</f>
        <v>0</v>
      </c>
      <c r="AG738" s="49" t="s">
        <v>269</v>
      </c>
      <c r="AH738" s="49">
        <f>'Рейтинговая таблица организаций'!AB727</f>
        <v>0</v>
      </c>
      <c r="AI738" s="49">
        <f>'Рейтинговая таблица организаций'!AC727</f>
        <v>0</v>
      </c>
      <c r="AJ738" s="49" t="s">
        <v>270</v>
      </c>
      <c r="AK738" s="49">
        <f>'Рейтинговая таблица организаций'!AH727</f>
        <v>0</v>
      </c>
      <c r="AL738" s="49">
        <f>'Рейтинговая таблица организаций'!AI727</f>
        <v>0</v>
      </c>
      <c r="AM738" s="49" t="s">
        <v>271</v>
      </c>
      <c r="AN738" s="49">
        <f>'Рейтинговая таблица организаций'!AJ727</f>
        <v>0</v>
      </c>
      <c r="AO738" s="49">
        <f>'Рейтинговая таблица организаций'!AK727</f>
        <v>0</v>
      </c>
      <c r="AP738" s="49" t="s">
        <v>272</v>
      </c>
      <c r="AQ738" s="49">
        <f>'Рейтинговая таблица организаций'!AL727</f>
        <v>0</v>
      </c>
      <c r="AR738" s="49">
        <f>'Рейтинговая таблица организаций'!AM727</f>
        <v>0</v>
      </c>
      <c r="AS738" s="49" t="s">
        <v>273</v>
      </c>
      <c r="AT738" s="49">
        <f>'Рейтинговая таблица организаций'!AR727</f>
        <v>0</v>
      </c>
      <c r="AU738" s="49">
        <f>'Рейтинговая таблица организаций'!AS727</f>
        <v>0</v>
      </c>
      <c r="AV738" s="49" t="s">
        <v>274</v>
      </c>
      <c r="AW738" s="49">
        <f>'Рейтинговая таблица организаций'!AT727</f>
        <v>0</v>
      </c>
      <c r="AX738" s="49">
        <f>'Рейтинговая таблица организаций'!AU727</f>
        <v>0</v>
      </c>
      <c r="AY738" s="49" t="s">
        <v>275</v>
      </c>
      <c r="AZ738" s="49">
        <f>'Рейтинговая таблица организаций'!AV727</f>
        <v>0</v>
      </c>
      <c r="BA738" s="49">
        <f>'Рейтинговая таблица организаций'!AW727</f>
        <v>0</v>
      </c>
    </row>
    <row r="739" spans="1:53" ht="15.75" x14ac:dyDescent="0.25">
      <c r="A739" s="110">
        <f>Лист1!A727</f>
        <v>0</v>
      </c>
      <c r="B739" s="46">
        <f>'для bus.gov.ru'!B728</f>
        <v>0</v>
      </c>
      <c r="C739" s="46">
        <f>'для bus.gov.ru'!C728</f>
        <v>0</v>
      </c>
      <c r="D739" s="46">
        <f>'для bus.gov.ru'!D728</f>
        <v>0</v>
      </c>
      <c r="E739" s="46">
        <f>'для bus.gov.ru'!E728</f>
        <v>0</v>
      </c>
      <c r="F739" s="47" t="s">
        <v>264</v>
      </c>
      <c r="G739" s="48">
        <f>'Рейтинговая таблица организаций'!D728</f>
        <v>0</v>
      </c>
      <c r="H739" s="48">
        <f>'Рейтинговая таблица организаций'!E728</f>
        <v>0</v>
      </c>
      <c r="I739" s="47" t="s">
        <v>265</v>
      </c>
      <c r="J739" s="48">
        <f>'Рейтинговая таблица организаций'!F728</f>
        <v>0</v>
      </c>
      <c r="K739" s="48">
        <f>'Рейтинговая таблица организаций'!G728</f>
        <v>0</v>
      </c>
      <c r="L739" s="49" t="str">
        <f>IF('Рейтинговая таблица организаций'!H728&lt;1,"Отсутствуют или не функционируют дистанционные способы взаимодействия",(IF('Рейтинговая таблица организаций'!H728&lt;4,"В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39" s="49">
        <f>'Рейтинговая таблица организаций'!H728</f>
        <v>0</v>
      </c>
      <c r="N739" s="49">
        <f>IF('Рейтинговая таблица организаций'!H728&lt;1,0,(IF('Рейтинговая таблица организаций'!H728&lt;4,30,100)))</f>
        <v>0</v>
      </c>
      <c r="O739" s="49" t="s">
        <v>266</v>
      </c>
      <c r="P739" s="49">
        <f>'Рейтинговая таблица организаций'!I728</f>
        <v>0</v>
      </c>
      <c r="Q739" s="49">
        <f>'Рейтинговая таблица организаций'!J728</f>
        <v>0</v>
      </c>
      <c r="R739" s="49" t="s">
        <v>267</v>
      </c>
      <c r="S739" s="49">
        <f>'Рейтинговая таблица организаций'!K728</f>
        <v>0</v>
      </c>
      <c r="T739" s="49">
        <f>'Рейтинговая таблица организаций'!L728</f>
        <v>0</v>
      </c>
      <c r="U739" s="49" t="str">
        <f>IF('Рейтинговая таблица организаций'!Q728&lt;1,"Отсутствуют комфортные условия",(IF('Рейтинговая таблица организаций'!Q728&lt;5,"Количество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39" s="49">
        <f>'Рейтинговая таблица организаций'!Q728</f>
        <v>0</v>
      </c>
      <c r="W739" s="49">
        <f>IF('Рейтинговая таблица организаций'!Q728&lt;1,0,(IF('Рейтинговая таблица организаций'!Q728&lt;4,20,100)))</f>
        <v>0</v>
      </c>
      <c r="X739" s="49" t="s">
        <v>268</v>
      </c>
      <c r="Y739" s="49">
        <f>'Рейтинговая таблица организаций'!T728</f>
        <v>0</v>
      </c>
      <c r="Z739" s="49">
        <f>'Рейтинговая таблица организаций'!U728</f>
        <v>0</v>
      </c>
      <c r="AA739" s="49" t="str">
        <f>IF('Рейтинговая таблица организаций'!Z728&lt;1,"Отсутствуют условия доступности для инвалидов",(IF('Рейтинговая таблица организаций'!Z728&lt;5,"Количество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39" s="63">
        <f>'Рейтинговая таблица организаций'!Z728</f>
        <v>0</v>
      </c>
      <c r="AC739" s="49">
        <f>IF('Рейтинговая таблица организаций'!Z728&lt;1,0,(IF('Рейтинговая таблица организаций'!Z728&lt;5,20,100)))</f>
        <v>0</v>
      </c>
      <c r="AD739" s="49" t="str">
        <f>IF('Рейтинговая таблица организаций'!AA728&lt;1,"Отсутствуют условия доступности, позволяющие инвалидам получать услуги наравне с другими",(IF('Рейтинговая таблица организаций'!AA728&lt;5,"Количество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39" s="49">
        <f>'Рейтинговая таблица организаций'!AA728</f>
        <v>0</v>
      </c>
      <c r="AF739" s="49">
        <f>IF('Рейтинговая таблица организаций'!AA728&lt;1,0,(IF('Рейтинговая таблица организаций'!AA728&lt;5,20,100)))</f>
        <v>0</v>
      </c>
      <c r="AG739" s="49" t="s">
        <v>269</v>
      </c>
      <c r="AH739" s="49">
        <f>'Рейтинговая таблица организаций'!AB728</f>
        <v>0</v>
      </c>
      <c r="AI739" s="49">
        <f>'Рейтинговая таблица организаций'!AC728</f>
        <v>0</v>
      </c>
      <c r="AJ739" s="49" t="s">
        <v>270</v>
      </c>
      <c r="AK739" s="49">
        <f>'Рейтинговая таблица организаций'!AH728</f>
        <v>0</v>
      </c>
      <c r="AL739" s="49">
        <f>'Рейтинговая таблица организаций'!AI728</f>
        <v>0</v>
      </c>
      <c r="AM739" s="49" t="s">
        <v>271</v>
      </c>
      <c r="AN739" s="49">
        <f>'Рейтинговая таблица организаций'!AJ728</f>
        <v>0</v>
      </c>
      <c r="AO739" s="49">
        <f>'Рейтинговая таблица организаций'!AK728</f>
        <v>0</v>
      </c>
      <c r="AP739" s="49" t="s">
        <v>272</v>
      </c>
      <c r="AQ739" s="49">
        <f>'Рейтинговая таблица организаций'!AL728</f>
        <v>0</v>
      </c>
      <c r="AR739" s="49">
        <f>'Рейтинговая таблица организаций'!AM728</f>
        <v>0</v>
      </c>
      <c r="AS739" s="49" t="s">
        <v>273</v>
      </c>
      <c r="AT739" s="49">
        <f>'Рейтинговая таблица организаций'!AR728</f>
        <v>0</v>
      </c>
      <c r="AU739" s="49">
        <f>'Рейтинговая таблица организаций'!AS728</f>
        <v>0</v>
      </c>
      <c r="AV739" s="49" t="s">
        <v>274</v>
      </c>
      <c r="AW739" s="49">
        <f>'Рейтинговая таблица организаций'!AT728</f>
        <v>0</v>
      </c>
      <c r="AX739" s="49">
        <f>'Рейтинговая таблица организаций'!AU728</f>
        <v>0</v>
      </c>
      <c r="AY739" s="49" t="s">
        <v>275</v>
      </c>
      <c r="AZ739" s="49">
        <f>'Рейтинговая таблица организаций'!AV728</f>
        <v>0</v>
      </c>
      <c r="BA739" s="49">
        <f>'Рейтинговая таблица организаций'!AW728</f>
        <v>0</v>
      </c>
    </row>
    <row r="740" spans="1:53" ht="15.75" x14ac:dyDescent="0.25">
      <c r="A740" s="110">
        <f>Лист1!A728</f>
        <v>0</v>
      </c>
      <c r="B740" s="46">
        <f>'для bus.gov.ru'!B729</f>
        <v>0</v>
      </c>
      <c r="C740" s="46">
        <f>'для bus.gov.ru'!C729</f>
        <v>0</v>
      </c>
      <c r="D740" s="46">
        <f>'для bus.gov.ru'!D729</f>
        <v>0</v>
      </c>
      <c r="E740" s="46">
        <f>'для bus.gov.ru'!E729</f>
        <v>0</v>
      </c>
      <c r="F740" s="47" t="s">
        <v>264</v>
      </c>
      <c r="G740" s="48">
        <f>'Рейтинговая таблица организаций'!D729</f>
        <v>0</v>
      </c>
      <c r="H740" s="48">
        <f>'Рейтинговая таблица организаций'!E729</f>
        <v>0</v>
      </c>
      <c r="I740" s="47" t="s">
        <v>265</v>
      </c>
      <c r="J740" s="48">
        <f>'Рейтинговая таблица организаций'!F729</f>
        <v>0</v>
      </c>
      <c r="K740" s="48">
        <f>'Рейтинговая таблица организаций'!G729</f>
        <v>0</v>
      </c>
      <c r="L740" s="49" t="str">
        <f>IF('Рейтинговая таблица организаций'!H729&lt;1,"Отсутствуют или не функционируют дистанционные способы взаимодействия",(IF('Рейтинговая таблица организаций'!H729&lt;4,"В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0" s="49">
        <f>'Рейтинговая таблица организаций'!H729</f>
        <v>0</v>
      </c>
      <c r="N740" s="49">
        <f>IF('Рейтинговая таблица организаций'!H729&lt;1,0,(IF('Рейтинговая таблица организаций'!H729&lt;4,30,100)))</f>
        <v>0</v>
      </c>
      <c r="O740" s="49" t="s">
        <v>266</v>
      </c>
      <c r="P740" s="49">
        <f>'Рейтинговая таблица организаций'!I729</f>
        <v>0</v>
      </c>
      <c r="Q740" s="49">
        <f>'Рейтинговая таблица организаций'!J729</f>
        <v>0</v>
      </c>
      <c r="R740" s="49" t="s">
        <v>267</v>
      </c>
      <c r="S740" s="49">
        <f>'Рейтинговая таблица организаций'!K729</f>
        <v>0</v>
      </c>
      <c r="T740" s="49">
        <f>'Рейтинговая таблица организаций'!L729</f>
        <v>0</v>
      </c>
      <c r="U740" s="49" t="str">
        <f>IF('Рейтинговая таблица организаций'!Q729&lt;1,"Отсутствуют комфортные условия",(IF('Рейтинговая таблица организаций'!Q729&lt;5,"Количество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0" s="49">
        <f>'Рейтинговая таблица организаций'!Q729</f>
        <v>0</v>
      </c>
      <c r="W740" s="49">
        <f>IF('Рейтинговая таблица организаций'!Q729&lt;1,0,(IF('Рейтинговая таблица организаций'!Q729&lt;4,20,100)))</f>
        <v>0</v>
      </c>
      <c r="X740" s="49" t="s">
        <v>268</v>
      </c>
      <c r="Y740" s="49">
        <f>'Рейтинговая таблица организаций'!T729</f>
        <v>0</v>
      </c>
      <c r="Z740" s="49">
        <f>'Рейтинговая таблица организаций'!U729</f>
        <v>0</v>
      </c>
      <c r="AA740" s="49" t="str">
        <f>IF('Рейтинговая таблица организаций'!Z729&lt;1,"Отсутствуют условия доступности для инвалидов",(IF('Рейтинговая таблица организаций'!Z729&lt;5,"Количество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0" s="63">
        <f>'Рейтинговая таблица организаций'!Z729</f>
        <v>0</v>
      </c>
      <c r="AC740" s="49">
        <f>IF('Рейтинговая таблица организаций'!Z729&lt;1,0,(IF('Рейтинговая таблица организаций'!Z729&lt;5,20,100)))</f>
        <v>0</v>
      </c>
      <c r="AD740" s="49" t="str">
        <f>IF('Рейтинговая таблица организаций'!AA729&lt;1,"Отсутствуют условия доступности, позволяющие инвалидам получать услуги наравне с другими",(IF('Рейтинговая таблица организаций'!AA729&lt;5,"Количество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0" s="49">
        <f>'Рейтинговая таблица организаций'!AA729</f>
        <v>0</v>
      </c>
      <c r="AF740" s="49">
        <f>IF('Рейтинговая таблица организаций'!AA729&lt;1,0,(IF('Рейтинговая таблица организаций'!AA729&lt;5,20,100)))</f>
        <v>0</v>
      </c>
      <c r="AG740" s="49" t="s">
        <v>269</v>
      </c>
      <c r="AH740" s="49">
        <f>'Рейтинговая таблица организаций'!AB729</f>
        <v>0</v>
      </c>
      <c r="AI740" s="49">
        <f>'Рейтинговая таблица организаций'!AC729</f>
        <v>0</v>
      </c>
      <c r="AJ740" s="49" t="s">
        <v>270</v>
      </c>
      <c r="AK740" s="49">
        <f>'Рейтинговая таблица организаций'!AH729</f>
        <v>0</v>
      </c>
      <c r="AL740" s="49">
        <f>'Рейтинговая таблица организаций'!AI729</f>
        <v>0</v>
      </c>
      <c r="AM740" s="49" t="s">
        <v>271</v>
      </c>
      <c r="AN740" s="49">
        <f>'Рейтинговая таблица организаций'!AJ729</f>
        <v>0</v>
      </c>
      <c r="AO740" s="49">
        <f>'Рейтинговая таблица организаций'!AK729</f>
        <v>0</v>
      </c>
      <c r="AP740" s="49" t="s">
        <v>272</v>
      </c>
      <c r="AQ740" s="49">
        <f>'Рейтинговая таблица организаций'!AL729</f>
        <v>0</v>
      </c>
      <c r="AR740" s="49">
        <f>'Рейтинговая таблица организаций'!AM729</f>
        <v>0</v>
      </c>
      <c r="AS740" s="49" t="s">
        <v>273</v>
      </c>
      <c r="AT740" s="49">
        <f>'Рейтинговая таблица организаций'!AR729</f>
        <v>0</v>
      </c>
      <c r="AU740" s="49">
        <f>'Рейтинговая таблица организаций'!AS729</f>
        <v>0</v>
      </c>
      <c r="AV740" s="49" t="s">
        <v>274</v>
      </c>
      <c r="AW740" s="49">
        <f>'Рейтинговая таблица организаций'!AT729</f>
        <v>0</v>
      </c>
      <c r="AX740" s="49">
        <f>'Рейтинговая таблица организаций'!AU729</f>
        <v>0</v>
      </c>
      <c r="AY740" s="49" t="s">
        <v>275</v>
      </c>
      <c r="AZ740" s="49">
        <f>'Рейтинговая таблица организаций'!AV729</f>
        <v>0</v>
      </c>
      <c r="BA740" s="49">
        <f>'Рейтинговая таблица организаций'!AW729</f>
        <v>0</v>
      </c>
    </row>
    <row r="741" spans="1:53" ht="15.75" x14ac:dyDescent="0.25">
      <c r="A741" s="110">
        <f>Лист1!A729</f>
        <v>0</v>
      </c>
      <c r="B741" s="46">
        <f>'для bus.gov.ru'!B730</f>
        <v>0</v>
      </c>
      <c r="C741" s="46">
        <f>'для bus.gov.ru'!C730</f>
        <v>0</v>
      </c>
      <c r="D741" s="46">
        <f>'для bus.gov.ru'!D730</f>
        <v>0</v>
      </c>
      <c r="E741" s="46">
        <f>'для bus.gov.ru'!E730</f>
        <v>0</v>
      </c>
      <c r="F741" s="47" t="s">
        <v>264</v>
      </c>
      <c r="G741" s="48">
        <f>'Рейтинговая таблица организаций'!D730</f>
        <v>0</v>
      </c>
      <c r="H741" s="48">
        <f>'Рейтинговая таблица организаций'!E730</f>
        <v>0</v>
      </c>
      <c r="I741" s="47" t="s">
        <v>265</v>
      </c>
      <c r="J741" s="48">
        <f>'Рейтинговая таблица организаций'!F730</f>
        <v>0</v>
      </c>
      <c r="K741" s="48">
        <f>'Рейтинговая таблица организаций'!G730</f>
        <v>0</v>
      </c>
      <c r="L741" s="49" t="str">
        <f>IF('Рейтинговая таблица организаций'!H730&lt;1,"Отсутствуют или не функционируют дистанционные способы взаимодействия",(IF('Рейтинговая таблица организаций'!H730&lt;4,"В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1" s="49">
        <f>'Рейтинговая таблица организаций'!H730</f>
        <v>0</v>
      </c>
      <c r="N741" s="49">
        <f>IF('Рейтинговая таблица организаций'!H730&lt;1,0,(IF('Рейтинговая таблица организаций'!H730&lt;4,30,100)))</f>
        <v>0</v>
      </c>
      <c r="O741" s="49" t="s">
        <v>266</v>
      </c>
      <c r="P741" s="49">
        <f>'Рейтинговая таблица организаций'!I730</f>
        <v>0</v>
      </c>
      <c r="Q741" s="49">
        <f>'Рейтинговая таблица организаций'!J730</f>
        <v>0</v>
      </c>
      <c r="R741" s="49" t="s">
        <v>267</v>
      </c>
      <c r="S741" s="49">
        <f>'Рейтинговая таблица организаций'!K730</f>
        <v>0</v>
      </c>
      <c r="T741" s="49">
        <f>'Рейтинговая таблица организаций'!L730</f>
        <v>0</v>
      </c>
      <c r="U741" s="49" t="str">
        <f>IF('Рейтинговая таблица организаций'!Q730&lt;1,"Отсутствуют комфортные условия",(IF('Рейтинговая таблица организаций'!Q730&lt;5,"Количество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1" s="49">
        <f>'Рейтинговая таблица организаций'!Q730</f>
        <v>0</v>
      </c>
      <c r="W741" s="49">
        <f>IF('Рейтинговая таблица организаций'!Q730&lt;1,0,(IF('Рейтинговая таблица организаций'!Q730&lt;4,20,100)))</f>
        <v>0</v>
      </c>
      <c r="X741" s="49" t="s">
        <v>268</v>
      </c>
      <c r="Y741" s="49">
        <f>'Рейтинговая таблица организаций'!T730</f>
        <v>0</v>
      </c>
      <c r="Z741" s="49">
        <f>'Рейтинговая таблица организаций'!U730</f>
        <v>0</v>
      </c>
      <c r="AA741" s="49" t="str">
        <f>IF('Рейтинговая таблица организаций'!Z730&lt;1,"Отсутствуют условия доступности для инвалидов",(IF('Рейтинговая таблица организаций'!Z730&lt;5,"Количество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1" s="63">
        <f>'Рейтинговая таблица организаций'!Z730</f>
        <v>0</v>
      </c>
      <c r="AC741" s="49">
        <f>IF('Рейтинговая таблица организаций'!Z730&lt;1,0,(IF('Рейтинговая таблица организаций'!Z730&lt;5,20,100)))</f>
        <v>0</v>
      </c>
      <c r="AD741" s="49" t="str">
        <f>IF('Рейтинговая таблица организаций'!AA730&lt;1,"Отсутствуют условия доступности, позволяющие инвалидам получать услуги наравне с другими",(IF('Рейтинговая таблица организаций'!AA730&lt;5,"Количество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1" s="49">
        <f>'Рейтинговая таблица организаций'!AA730</f>
        <v>0</v>
      </c>
      <c r="AF741" s="49">
        <f>IF('Рейтинговая таблица организаций'!AA730&lt;1,0,(IF('Рейтинговая таблица организаций'!AA730&lt;5,20,100)))</f>
        <v>0</v>
      </c>
      <c r="AG741" s="49" t="s">
        <v>269</v>
      </c>
      <c r="AH741" s="49">
        <f>'Рейтинговая таблица организаций'!AB730</f>
        <v>0</v>
      </c>
      <c r="AI741" s="49">
        <f>'Рейтинговая таблица организаций'!AC730</f>
        <v>0</v>
      </c>
      <c r="AJ741" s="49" t="s">
        <v>270</v>
      </c>
      <c r="AK741" s="49">
        <f>'Рейтинговая таблица организаций'!AH730</f>
        <v>0</v>
      </c>
      <c r="AL741" s="49">
        <f>'Рейтинговая таблица организаций'!AI730</f>
        <v>0</v>
      </c>
      <c r="AM741" s="49" t="s">
        <v>271</v>
      </c>
      <c r="AN741" s="49">
        <f>'Рейтинговая таблица организаций'!AJ730</f>
        <v>0</v>
      </c>
      <c r="AO741" s="49">
        <f>'Рейтинговая таблица организаций'!AK730</f>
        <v>0</v>
      </c>
      <c r="AP741" s="49" t="s">
        <v>272</v>
      </c>
      <c r="AQ741" s="49">
        <f>'Рейтинговая таблица организаций'!AL730</f>
        <v>0</v>
      </c>
      <c r="AR741" s="49">
        <f>'Рейтинговая таблица организаций'!AM730</f>
        <v>0</v>
      </c>
      <c r="AS741" s="49" t="s">
        <v>273</v>
      </c>
      <c r="AT741" s="49">
        <f>'Рейтинговая таблица организаций'!AR730</f>
        <v>0</v>
      </c>
      <c r="AU741" s="49">
        <f>'Рейтинговая таблица организаций'!AS730</f>
        <v>0</v>
      </c>
      <c r="AV741" s="49" t="s">
        <v>274</v>
      </c>
      <c r="AW741" s="49">
        <f>'Рейтинговая таблица организаций'!AT730</f>
        <v>0</v>
      </c>
      <c r="AX741" s="49">
        <f>'Рейтинговая таблица организаций'!AU730</f>
        <v>0</v>
      </c>
      <c r="AY741" s="49" t="s">
        <v>275</v>
      </c>
      <c r="AZ741" s="49">
        <f>'Рейтинговая таблица организаций'!AV730</f>
        <v>0</v>
      </c>
      <c r="BA741" s="49">
        <f>'Рейтинговая таблица организаций'!AW730</f>
        <v>0</v>
      </c>
    </row>
    <row r="742" spans="1:53" ht="15.75" x14ac:dyDescent="0.25">
      <c r="A742" s="110">
        <f>Лист1!A730</f>
        <v>0</v>
      </c>
      <c r="B742" s="46">
        <f>'для bus.gov.ru'!B731</f>
        <v>0</v>
      </c>
      <c r="C742" s="46">
        <f>'для bus.gov.ru'!C731</f>
        <v>0</v>
      </c>
      <c r="D742" s="46">
        <f>'для bus.gov.ru'!D731</f>
        <v>0</v>
      </c>
      <c r="E742" s="46">
        <f>'для bus.gov.ru'!E731</f>
        <v>0</v>
      </c>
      <c r="F742" s="47" t="s">
        <v>264</v>
      </c>
      <c r="G742" s="48">
        <f>'Рейтинговая таблица организаций'!D731</f>
        <v>0</v>
      </c>
      <c r="H742" s="48">
        <f>'Рейтинговая таблица организаций'!E731</f>
        <v>0</v>
      </c>
      <c r="I742" s="47" t="s">
        <v>265</v>
      </c>
      <c r="J742" s="48">
        <f>'Рейтинговая таблица организаций'!F731</f>
        <v>0</v>
      </c>
      <c r="K742" s="48">
        <f>'Рейтинговая таблица организаций'!G731</f>
        <v>0</v>
      </c>
      <c r="L742" s="49" t="str">
        <f>IF('Рейтинговая таблица организаций'!H731&lt;1,"Отсутствуют или не функционируют дистанционные способы взаимодействия",(IF('Рейтинговая таблица организаций'!H731&lt;4,"В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2" s="49">
        <f>'Рейтинговая таблица организаций'!H731</f>
        <v>0</v>
      </c>
      <c r="N742" s="49">
        <f>IF('Рейтинговая таблица организаций'!H731&lt;1,0,(IF('Рейтинговая таблица организаций'!H731&lt;4,30,100)))</f>
        <v>0</v>
      </c>
      <c r="O742" s="49" t="s">
        <v>266</v>
      </c>
      <c r="P742" s="49">
        <f>'Рейтинговая таблица организаций'!I731</f>
        <v>0</v>
      </c>
      <c r="Q742" s="49">
        <f>'Рейтинговая таблица организаций'!J731</f>
        <v>0</v>
      </c>
      <c r="R742" s="49" t="s">
        <v>267</v>
      </c>
      <c r="S742" s="49">
        <f>'Рейтинговая таблица организаций'!K731</f>
        <v>0</v>
      </c>
      <c r="T742" s="49">
        <f>'Рейтинговая таблица организаций'!L731</f>
        <v>0</v>
      </c>
      <c r="U742" s="49" t="str">
        <f>IF('Рейтинговая таблица организаций'!Q731&lt;1,"Отсутствуют комфортные условия",(IF('Рейтинговая таблица организаций'!Q731&lt;5,"Количество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2" s="49">
        <f>'Рейтинговая таблица организаций'!Q731</f>
        <v>0</v>
      </c>
      <c r="W742" s="49">
        <f>IF('Рейтинговая таблица организаций'!Q731&lt;1,0,(IF('Рейтинговая таблица организаций'!Q731&lt;4,20,100)))</f>
        <v>0</v>
      </c>
      <c r="X742" s="49" t="s">
        <v>268</v>
      </c>
      <c r="Y742" s="49">
        <f>'Рейтинговая таблица организаций'!T731</f>
        <v>0</v>
      </c>
      <c r="Z742" s="49">
        <f>'Рейтинговая таблица организаций'!U731</f>
        <v>0</v>
      </c>
      <c r="AA742" s="49" t="str">
        <f>IF('Рейтинговая таблица организаций'!Z731&lt;1,"Отсутствуют условия доступности для инвалидов",(IF('Рейтинговая таблица организаций'!Z731&lt;5,"Количество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2" s="63">
        <f>'Рейтинговая таблица организаций'!Z731</f>
        <v>0</v>
      </c>
      <c r="AC742" s="49">
        <f>IF('Рейтинговая таблица организаций'!Z731&lt;1,0,(IF('Рейтинговая таблица организаций'!Z731&lt;5,20,100)))</f>
        <v>0</v>
      </c>
      <c r="AD742" s="49" t="str">
        <f>IF('Рейтинговая таблица организаций'!AA731&lt;1,"Отсутствуют условия доступности, позволяющие инвалидам получать услуги наравне с другими",(IF('Рейтинговая таблица организаций'!AA731&lt;5,"Количество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2" s="49">
        <f>'Рейтинговая таблица организаций'!AA731</f>
        <v>0</v>
      </c>
      <c r="AF742" s="49">
        <f>IF('Рейтинговая таблица организаций'!AA731&lt;1,0,(IF('Рейтинговая таблица организаций'!AA731&lt;5,20,100)))</f>
        <v>0</v>
      </c>
      <c r="AG742" s="49" t="s">
        <v>269</v>
      </c>
      <c r="AH742" s="49">
        <f>'Рейтинговая таблица организаций'!AB731</f>
        <v>0</v>
      </c>
      <c r="AI742" s="49">
        <f>'Рейтинговая таблица организаций'!AC731</f>
        <v>0</v>
      </c>
      <c r="AJ742" s="49" t="s">
        <v>270</v>
      </c>
      <c r="AK742" s="49">
        <f>'Рейтинговая таблица организаций'!AH731</f>
        <v>0</v>
      </c>
      <c r="AL742" s="49">
        <f>'Рейтинговая таблица организаций'!AI731</f>
        <v>0</v>
      </c>
      <c r="AM742" s="49" t="s">
        <v>271</v>
      </c>
      <c r="AN742" s="49">
        <f>'Рейтинговая таблица организаций'!AJ731</f>
        <v>0</v>
      </c>
      <c r="AO742" s="49">
        <f>'Рейтинговая таблица организаций'!AK731</f>
        <v>0</v>
      </c>
      <c r="AP742" s="49" t="s">
        <v>272</v>
      </c>
      <c r="AQ742" s="49">
        <f>'Рейтинговая таблица организаций'!AL731</f>
        <v>0</v>
      </c>
      <c r="AR742" s="49">
        <f>'Рейтинговая таблица организаций'!AM731</f>
        <v>0</v>
      </c>
      <c r="AS742" s="49" t="s">
        <v>273</v>
      </c>
      <c r="AT742" s="49">
        <f>'Рейтинговая таблица организаций'!AR731</f>
        <v>0</v>
      </c>
      <c r="AU742" s="49">
        <f>'Рейтинговая таблица организаций'!AS731</f>
        <v>0</v>
      </c>
      <c r="AV742" s="49" t="s">
        <v>274</v>
      </c>
      <c r="AW742" s="49">
        <f>'Рейтинговая таблица организаций'!AT731</f>
        <v>0</v>
      </c>
      <c r="AX742" s="49">
        <f>'Рейтинговая таблица организаций'!AU731</f>
        <v>0</v>
      </c>
      <c r="AY742" s="49" t="s">
        <v>275</v>
      </c>
      <c r="AZ742" s="49">
        <f>'Рейтинговая таблица организаций'!AV731</f>
        <v>0</v>
      </c>
      <c r="BA742" s="49">
        <f>'Рейтинговая таблица организаций'!AW731</f>
        <v>0</v>
      </c>
    </row>
    <row r="743" spans="1:53" ht="15.75" x14ac:dyDescent="0.25">
      <c r="A743" s="110">
        <f>Лист1!A731</f>
        <v>0</v>
      </c>
      <c r="B743" s="46">
        <f>'для bus.gov.ru'!B732</f>
        <v>0</v>
      </c>
      <c r="C743" s="46">
        <f>'для bus.gov.ru'!C732</f>
        <v>0</v>
      </c>
      <c r="D743" s="46">
        <f>'для bus.gov.ru'!D732</f>
        <v>0</v>
      </c>
      <c r="E743" s="46">
        <f>'для bus.gov.ru'!E732</f>
        <v>0</v>
      </c>
      <c r="F743" s="47" t="s">
        <v>264</v>
      </c>
      <c r="G743" s="48">
        <f>'Рейтинговая таблица организаций'!D732</f>
        <v>0</v>
      </c>
      <c r="H743" s="48">
        <f>'Рейтинговая таблица организаций'!E732</f>
        <v>0</v>
      </c>
      <c r="I743" s="47" t="s">
        <v>265</v>
      </c>
      <c r="J743" s="48">
        <f>'Рейтинговая таблица организаций'!F732</f>
        <v>0</v>
      </c>
      <c r="K743" s="48">
        <f>'Рейтинговая таблица организаций'!G732</f>
        <v>0</v>
      </c>
      <c r="L743" s="49" t="str">
        <f>IF('Рейтинговая таблица организаций'!H732&lt;1,"Отсутствуют или не функционируют дистанционные способы взаимодействия",(IF('Рейтинговая таблица организаций'!H732&lt;4,"В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3" s="49">
        <f>'Рейтинговая таблица организаций'!H732</f>
        <v>0</v>
      </c>
      <c r="N743" s="49">
        <f>IF('Рейтинговая таблица организаций'!H732&lt;1,0,(IF('Рейтинговая таблица организаций'!H732&lt;4,30,100)))</f>
        <v>0</v>
      </c>
      <c r="O743" s="49" t="s">
        <v>266</v>
      </c>
      <c r="P743" s="49">
        <f>'Рейтинговая таблица организаций'!I732</f>
        <v>0</v>
      </c>
      <c r="Q743" s="49">
        <f>'Рейтинговая таблица организаций'!J732</f>
        <v>0</v>
      </c>
      <c r="R743" s="49" t="s">
        <v>267</v>
      </c>
      <c r="S743" s="49">
        <f>'Рейтинговая таблица организаций'!K732</f>
        <v>0</v>
      </c>
      <c r="T743" s="49">
        <f>'Рейтинговая таблица организаций'!L732</f>
        <v>0</v>
      </c>
      <c r="U743" s="49" t="str">
        <f>IF('Рейтинговая таблица организаций'!Q732&lt;1,"Отсутствуют комфортные условия",(IF('Рейтинговая таблица организаций'!Q732&lt;5,"Количество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3" s="49">
        <f>'Рейтинговая таблица организаций'!Q732</f>
        <v>0</v>
      </c>
      <c r="W743" s="49">
        <f>IF('Рейтинговая таблица организаций'!Q732&lt;1,0,(IF('Рейтинговая таблица организаций'!Q732&lt;4,20,100)))</f>
        <v>0</v>
      </c>
      <c r="X743" s="49" t="s">
        <v>268</v>
      </c>
      <c r="Y743" s="49">
        <f>'Рейтинговая таблица организаций'!T732</f>
        <v>0</v>
      </c>
      <c r="Z743" s="49">
        <f>'Рейтинговая таблица организаций'!U732</f>
        <v>0</v>
      </c>
      <c r="AA743" s="49" t="str">
        <f>IF('Рейтинговая таблица организаций'!Z732&lt;1,"Отсутствуют условия доступности для инвалидов",(IF('Рейтинговая таблица организаций'!Z732&lt;5,"Количество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3" s="63">
        <f>'Рейтинговая таблица организаций'!Z732</f>
        <v>0</v>
      </c>
      <c r="AC743" s="49">
        <f>IF('Рейтинговая таблица организаций'!Z732&lt;1,0,(IF('Рейтинговая таблица организаций'!Z732&lt;5,20,100)))</f>
        <v>0</v>
      </c>
      <c r="AD743" s="49" t="str">
        <f>IF('Рейтинговая таблица организаций'!AA732&lt;1,"Отсутствуют условия доступности, позволяющие инвалидам получать услуги наравне с другими",(IF('Рейтинговая таблица организаций'!AA732&lt;5,"Количество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3" s="49">
        <f>'Рейтинговая таблица организаций'!AA732</f>
        <v>0</v>
      </c>
      <c r="AF743" s="49">
        <f>IF('Рейтинговая таблица организаций'!AA732&lt;1,0,(IF('Рейтинговая таблица организаций'!AA732&lt;5,20,100)))</f>
        <v>0</v>
      </c>
      <c r="AG743" s="49" t="s">
        <v>269</v>
      </c>
      <c r="AH743" s="49">
        <f>'Рейтинговая таблица организаций'!AB732</f>
        <v>0</v>
      </c>
      <c r="AI743" s="49">
        <f>'Рейтинговая таблица организаций'!AC732</f>
        <v>0</v>
      </c>
      <c r="AJ743" s="49" t="s">
        <v>270</v>
      </c>
      <c r="AK743" s="49">
        <f>'Рейтинговая таблица организаций'!AH732</f>
        <v>0</v>
      </c>
      <c r="AL743" s="49">
        <f>'Рейтинговая таблица организаций'!AI732</f>
        <v>0</v>
      </c>
      <c r="AM743" s="49" t="s">
        <v>271</v>
      </c>
      <c r="AN743" s="49">
        <f>'Рейтинговая таблица организаций'!AJ732</f>
        <v>0</v>
      </c>
      <c r="AO743" s="49">
        <f>'Рейтинговая таблица организаций'!AK732</f>
        <v>0</v>
      </c>
      <c r="AP743" s="49" t="s">
        <v>272</v>
      </c>
      <c r="AQ743" s="49">
        <f>'Рейтинговая таблица организаций'!AL732</f>
        <v>0</v>
      </c>
      <c r="AR743" s="49">
        <f>'Рейтинговая таблица организаций'!AM732</f>
        <v>0</v>
      </c>
      <c r="AS743" s="49" t="s">
        <v>273</v>
      </c>
      <c r="AT743" s="49">
        <f>'Рейтинговая таблица организаций'!AR732</f>
        <v>0</v>
      </c>
      <c r="AU743" s="49">
        <f>'Рейтинговая таблица организаций'!AS732</f>
        <v>0</v>
      </c>
      <c r="AV743" s="49" t="s">
        <v>274</v>
      </c>
      <c r="AW743" s="49">
        <f>'Рейтинговая таблица организаций'!AT732</f>
        <v>0</v>
      </c>
      <c r="AX743" s="49">
        <f>'Рейтинговая таблица организаций'!AU732</f>
        <v>0</v>
      </c>
      <c r="AY743" s="49" t="s">
        <v>275</v>
      </c>
      <c r="AZ743" s="49">
        <f>'Рейтинговая таблица организаций'!AV732</f>
        <v>0</v>
      </c>
      <c r="BA743" s="49">
        <f>'Рейтинговая таблица организаций'!AW732</f>
        <v>0</v>
      </c>
    </row>
    <row r="744" spans="1:53" ht="15.75" x14ac:dyDescent="0.25">
      <c r="A744" s="110">
        <f>Лист1!A732</f>
        <v>0</v>
      </c>
      <c r="B744" s="46">
        <f>'для bus.gov.ru'!B733</f>
        <v>0</v>
      </c>
      <c r="C744" s="46">
        <f>'для bus.gov.ru'!C733</f>
        <v>0</v>
      </c>
      <c r="D744" s="46">
        <f>'для bus.gov.ru'!D733</f>
        <v>0</v>
      </c>
      <c r="E744" s="46">
        <f>'для bus.gov.ru'!E733</f>
        <v>0</v>
      </c>
      <c r="F744" s="47" t="s">
        <v>264</v>
      </c>
      <c r="G744" s="48">
        <f>'Рейтинговая таблица организаций'!D733</f>
        <v>0</v>
      </c>
      <c r="H744" s="48">
        <f>'Рейтинговая таблица организаций'!E733</f>
        <v>0</v>
      </c>
      <c r="I744" s="47" t="s">
        <v>265</v>
      </c>
      <c r="J744" s="48">
        <f>'Рейтинговая таблица организаций'!F733</f>
        <v>0</v>
      </c>
      <c r="K744" s="48">
        <f>'Рейтинговая таблица организаций'!G733</f>
        <v>0</v>
      </c>
      <c r="L744" s="49" t="str">
        <f>IF('Рейтинговая таблица организаций'!H733&lt;1,"Отсутствуют или не функционируют дистанционные способы взаимодействия",(IF('Рейтинговая таблица организаций'!H733&lt;4,"В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4" s="49">
        <f>'Рейтинговая таблица организаций'!H733</f>
        <v>0</v>
      </c>
      <c r="N744" s="49">
        <f>IF('Рейтинговая таблица организаций'!H733&lt;1,0,(IF('Рейтинговая таблица организаций'!H733&lt;4,30,100)))</f>
        <v>0</v>
      </c>
      <c r="O744" s="49" t="s">
        <v>266</v>
      </c>
      <c r="P744" s="49">
        <f>'Рейтинговая таблица организаций'!I733</f>
        <v>0</v>
      </c>
      <c r="Q744" s="49">
        <f>'Рейтинговая таблица организаций'!J733</f>
        <v>0</v>
      </c>
      <c r="R744" s="49" t="s">
        <v>267</v>
      </c>
      <c r="S744" s="49">
        <f>'Рейтинговая таблица организаций'!K733</f>
        <v>0</v>
      </c>
      <c r="T744" s="49">
        <f>'Рейтинговая таблица организаций'!L733</f>
        <v>0</v>
      </c>
      <c r="U744" s="49" t="str">
        <f>IF('Рейтинговая таблица организаций'!Q733&lt;1,"Отсутствуют комфортные условия",(IF('Рейтинговая таблица организаций'!Q733&lt;5,"Количество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4" s="49">
        <f>'Рейтинговая таблица организаций'!Q733</f>
        <v>0</v>
      </c>
      <c r="W744" s="49">
        <f>IF('Рейтинговая таблица организаций'!Q733&lt;1,0,(IF('Рейтинговая таблица организаций'!Q733&lt;4,20,100)))</f>
        <v>0</v>
      </c>
      <c r="X744" s="49" t="s">
        <v>268</v>
      </c>
      <c r="Y744" s="49">
        <f>'Рейтинговая таблица организаций'!T733</f>
        <v>0</v>
      </c>
      <c r="Z744" s="49">
        <f>'Рейтинговая таблица организаций'!U733</f>
        <v>0</v>
      </c>
      <c r="AA744" s="49" t="str">
        <f>IF('Рейтинговая таблица организаций'!Z733&lt;1,"Отсутствуют условия доступности для инвалидов",(IF('Рейтинговая таблица организаций'!Z733&lt;5,"Количество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4" s="63">
        <f>'Рейтинговая таблица организаций'!Z733</f>
        <v>0</v>
      </c>
      <c r="AC744" s="49">
        <f>IF('Рейтинговая таблица организаций'!Z733&lt;1,0,(IF('Рейтинговая таблица организаций'!Z733&lt;5,20,100)))</f>
        <v>0</v>
      </c>
      <c r="AD744" s="49" t="str">
        <f>IF('Рейтинговая таблица организаций'!AA733&lt;1,"Отсутствуют условия доступности, позволяющие инвалидам получать услуги наравне с другими",(IF('Рейтинговая таблица организаций'!AA733&lt;5,"Количество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4" s="49">
        <f>'Рейтинговая таблица организаций'!AA733</f>
        <v>0</v>
      </c>
      <c r="AF744" s="49">
        <f>IF('Рейтинговая таблица организаций'!AA733&lt;1,0,(IF('Рейтинговая таблица организаций'!AA733&lt;5,20,100)))</f>
        <v>0</v>
      </c>
      <c r="AG744" s="49" t="s">
        <v>269</v>
      </c>
      <c r="AH744" s="49">
        <f>'Рейтинговая таблица организаций'!AB733</f>
        <v>0</v>
      </c>
      <c r="AI744" s="49">
        <f>'Рейтинговая таблица организаций'!AC733</f>
        <v>0</v>
      </c>
      <c r="AJ744" s="49" t="s">
        <v>270</v>
      </c>
      <c r="AK744" s="49">
        <f>'Рейтинговая таблица организаций'!AH733</f>
        <v>0</v>
      </c>
      <c r="AL744" s="49">
        <f>'Рейтинговая таблица организаций'!AI733</f>
        <v>0</v>
      </c>
      <c r="AM744" s="49" t="s">
        <v>271</v>
      </c>
      <c r="AN744" s="49">
        <f>'Рейтинговая таблица организаций'!AJ733</f>
        <v>0</v>
      </c>
      <c r="AO744" s="49">
        <f>'Рейтинговая таблица организаций'!AK733</f>
        <v>0</v>
      </c>
      <c r="AP744" s="49" t="s">
        <v>272</v>
      </c>
      <c r="AQ744" s="49">
        <f>'Рейтинговая таблица организаций'!AL733</f>
        <v>0</v>
      </c>
      <c r="AR744" s="49">
        <f>'Рейтинговая таблица организаций'!AM733</f>
        <v>0</v>
      </c>
      <c r="AS744" s="49" t="s">
        <v>273</v>
      </c>
      <c r="AT744" s="49">
        <f>'Рейтинговая таблица организаций'!AR733</f>
        <v>0</v>
      </c>
      <c r="AU744" s="49">
        <f>'Рейтинговая таблица организаций'!AS733</f>
        <v>0</v>
      </c>
      <c r="AV744" s="49" t="s">
        <v>274</v>
      </c>
      <c r="AW744" s="49">
        <f>'Рейтинговая таблица организаций'!AT733</f>
        <v>0</v>
      </c>
      <c r="AX744" s="49">
        <f>'Рейтинговая таблица организаций'!AU733</f>
        <v>0</v>
      </c>
      <c r="AY744" s="49" t="s">
        <v>275</v>
      </c>
      <c r="AZ744" s="49">
        <f>'Рейтинговая таблица организаций'!AV733</f>
        <v>0</v>
      </c>
      <c r="BA744" s="49">
        <f>'Рейтинговая таблица организаций'!AW733</f>
        <v>0</v>
      </c>
    </row>
    <row r="745" spans="1:53" ht="15.75" x14ac:dyDescent="0.25">
      <c r="A745" s="110">
        <f>Лист1!A733</f>
        <v>0</v>
      </c>
      <c r="B745" s="46">
        <f>'для bus.gov.ru'!B734</f>
        <v>0</v>
      </c>
      <c r="C745" s="46">
        <f>'для bus.gov.ru'!C734</f>
        <v>0</v>
      </c>
      <c r="D745" s="46">
        <f>'для bus.gov.ru'!D734</f>
        <v>0</v>
      </c>
      <c r="E745" s="46">
        <f>'для bus.gov.ru'!E734</f>
        <v>0</v>
      </c>
      <c r="F745" s="47" t="s">
        <v>264</v>
      </c>
      <c r="G745" s="48">
        <f>'Рейтинговая таблица организаций'!D734</f>
        <v>0</v>
      </c>
      <c r="H745" s="48">
        <f>'Рейтинговая таблица организаций'!E734</f>
        <v>0</v>
      </c>
      <c r="I745" s="47" t="s">
        <v>265</v>
      </c>
      <c r="J745" s="48">
        <f>'Рейтинговая таблица организаций'!F734</f>
        <v>0</v>
      </c>
      <c r="K745" s="48">
        <f>'Рейтинговая таблица организаций'!G734</f>
        <v>0</v>
      </c>
      <c r="L745" s="49" t="str">
        <f>IF('Рейтинговая таблица организаций'!H734&lt;1,"Отсутствуют или не функционируют дистанционные способы взаимодействия",(IF('Рейтинговая таблица организаций'!H734&lt;4,"В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5" s="49">
        <f>'Рейтинговая таблица организаций'!H734</f>
        <v>0</v>
      </c>
      <c r="N745" s="49">
        <f>IF('Рейтинговая таблица организаций'!H734&lt;1,0,(IF('Рейтинговая таблица организаций'!H734&lt;4,30,100)))</f>
        <v>0</v>
      </c>
      <c r="O745" s="49" t="s">
        <v>266</v>
      </c>
      <c r="P745" s="49">
        <f>'Рейтинговая таблица организаций'!I734</f>
        <v>0</v>
      </c>
      <c r="Q745" s="49">
        <f>'Рейтинговая таблица организаций'!J734</f>
        <v>0</v>
      </c>
      <c r="R745" s="49" t="s">
        <v>267</v>
      </c>
      <c r="S745" s="49">
        <f>'Рейтинговая таблица организаций'!K734</f>
        <v>0</v>
      </c>
      <c r="T745" s="49">
        <f>'Рейтинговая таблица организаций'!L734</f>
        <v>0</v>
      </c>
      <c r="U745" s="49" t="str">
        <f>IF('Рейтинговая таблица организаций'!Q734&lt;1,"Отсутствуют комфортные условия",(IF('Рейтинговая таблица организаций'!Q734&lt;5,"Количество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5" s="49">
        <f>'Рейтинговая таблица организаций'!Q734</f>
        <v>0</v>
      </c>
      <c r="W745" s="49">
        <f>IF('Рейтинговая таблица организаций'!Q734&lt;1,0,(IF('Рейтинговая таблица организаций'!Q734&lt;4,20,100)))</f>
        <v>0</v>
      </c>
      <c r="X745" s="49" t="s">
        <v>268</v>
      </c>
      <c r="Y745" s="49">
        <f>'Рейтинговая таблица организаций'!T734</f>
        <v>0</v>
      </c>
      <c r="Z745" s="49">
        <f>'Рейтинговая таблица организаций'!U734</f>
        <v>0</v>
      </c>
      <c r="AA745" s="49" t="str">
        <f>IF('Рейтинговая таблица организаций'!Z734&lt;1,"Отсутствуют условия доступности для инвалидов",(IF('Рейтинговая таблица организаций'!Z734&lt;5,"Количество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5" s="63">
        <f>'Рейтинговая таблица организаций'!Z734</f>
        <v>0</v>
      </c>
      <c r="AC745" s="49">
        <f>IF('Рейтинговая таблица организаций'!Z734&lt;1,0,(IF('Рейтинговая таблица организаций'!Z734&lt;5,20,100)))</f>
        <v>0</v>
      </c>
      <c r="AD745" s="49" t="str">
        <f>IF('Рейтинговая таблица организаций'!AA734&lt;1,"Отсутствуют условия доступности, позволяющие инвалидам получать услуги наравне с другими",(IF('Рейтинговая таблица организаций'!AA734&lt;5,"Количество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5" s="49">
        <f>'Рейтинговая таблица организаций'!AA734</f>
        <v>0</v>
      </c>
      <c r="AF745" s="49">
        <f>IF('Рейтинговая таблица организаций'!AA734&lt;1,0,(IF('Рейтинговая таблица организаций'!AA734&lt;5,20,100)))</f>
        <v>0</v>
      </c>
      <c r="AG745" s="49" t="s">
        <v>269</v>
      </c>
      <c r="AH745" s="49">
        <f>'Рейтинговая таблица организаций'!AB734</f>
        <v>0</v>
      </c>
      <c r="AI745" s="49">
        <f>'Рейтинговая таблица организаций'!AC734</f>
        <v>0</v>
      </c>
      <c r="AJ745" s="49" t="s">
        <v>270</v>
      </c>
      <c r="AK745" s="49">
        <f>'Рейтинговая таблица организаций'!AH734</f>
        <v>0</v>
      </c>
      <c r="AL745" s="49">
        <f>'Рейтинговая таблица организаций'!AI734</f>
        <v>0</v>
      </c>
      <c r="AM745" s="49" t="s">
        <v>271</v>
      </c>
      <c r="AN745" s="49">
        <f>'Рейтинговая таблица организаций'!AJ734</f>
        <v>0</v>
      </c>
      <c r="AO745" s="49">
        <f>'Рейтинговая таблица организаций'!AK734</f>
        <v>0</v>
      </c>
      <c r="AP745" s="49" t="s">
        <v>272</v>
      </c>
      <c r="AQ745" s="49">
        <f>'Рейтинговая таблица организаций'!AL734</f>
        <v>0</v>
      </c>
      <c r="AR745" s="49">
        <f>'Рейтинговая таблица организаций'!AM734</f>
        <v>0</v>
      </c>
      <c r="AS745" s="49" t="s">
        <v>273</v>
      </c>
      <c r="AT745" s="49">
        <f>'Рейтинговая таблица организаций'!AR734</f>
        <v>0</v>
      </c>
      <c r="AU745" s="49">
        <f>'Рейтинговая таблица организаций'!AS734</f>
        <v>0</v>
      </c>
      <c r="AV745" s="49" t="s">
        <v>274</v>
      </c>
      <c r="AW745" s="49">
        <f>'Рейтинговая таблица организаций'!AT734</f>
        <v>0</v>
      </c>
      <c r="AX745" s="49">
        <f>'Рейтинговая таблица организаций'!AU734</f>
        <v>0</v>
      </c>
      <c r="AY745" s="49" t="s">
        <v>275</v>
      </c>
      <c r="AZ745" s="49">
        <f>'Рейтинговая таблица организаций'!AV734</f>
        <v>0</v>
      </c>
      <c r="BA745" s="49">
        <f>'Рейтинговая таблица организаций'!AW734</f>
        <v>0</v>
      </c>
    </row>
    <row r="746" spans="1:53" ht="15.75" x14ac:dyDescent="0.25">
      <c r="A746" s="110">
        <f>Лист1!A734</f>
        <v>0</v>
      </c>
      <c r="B746" s="46">
        <f>'для bus.gov.ru'!B735</f>
        <v>0</v>
      </c>
      <c r="C746" s="46">
        <f>'для bus.gov.ru'!C735</f>
        <v>0</v>
      </c>
      <c r="D746" s="46">
        <f>'для bus.gov.ru'!D735</f>
        <v>0</v>
      </c>
      <c r="E746" s="46">
        <f>'для bus.gov.ru'!E735</f>
        <v>0</v>
      </c>
      <c r="F746" s="47" t="s">
        <v>264</v>
      </c>
      <c r="G746" s="48">
        <f>'Рейтинговая таблица организаций'!D735</f>
        <v>0</v>
      </c>
      <c r="H746" s="48">
        <f>'Рейтинговая таблица организаций'!E735</f>
        <v>0</v>
      </c>
      <c r="I746" s="47" t="s">
        <v>265</v>
      </c>
      <c r="J746" s="48">
        <f>'Рейтинговая таблица организаций'!F735</f>
        <v>0</v>
      </c>
      <c r="K746" s="48">
        <f>'Рейтинговая таблица организаций'!G735</f>
        <v>0</v>
      </c>
      <c r="L746" s="49" t="str">
        <f>IF('Рейтинговая таблица организаций'!H735&lt;1,"Отсутствуют или не функционируют дистанционные способы взаимодействия",(IF('Рейтинговая таблица организаций'!H735&lt;4,"В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6" s="49">
        <f>'Рейтинговая таблица организаций'!H735</f>
        <v>0</v>
      </c>
      <c r="N746" s="49">
        <f>IF('Рейтинговая таблица организаций'!H735&lt;1,0,(IF('Рейтинговая таблица организаций'!H735&lt;4,30,100)))</f>
        <v>0</v>
      </c>
      <c r="O746" s="49" t="s">
        <v>266</v>
      </c>
      <c r="P746" s="49">
        <f>'Рейтинговая таблица организаций'!I735</f>
        <v>0</v>
      </c>
      <c r="Q746" s="49">
        <f>'Рейтинговая таблица организаций'!J735</f>
        <v>0</v>
      </c>
      <c r="R746" s="49" t="s">
        <v>267</v>
      </c>
      <c r="S746" s="49">
        <f>'Рейтинговая таблица организаций'!K735</f>
        <v>0</v>
      </c>
      <c r="T746" s="49">
        <f>'Рейтинговая таблица организаций'!L735</f>
        <v>0</v>
      </c>
      <c r="U746" s="49" t="str">
        <f>IF('Рейтинговая таблица организаций'!Q735&lt;1,"Отсутствуют комфортные условия",(IF('Рейтинговая таблица организаций'!Q735&lt;5,"Количество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6" s="49">
        <f>'Рейтинговая таблица организаций'!Q735</f>
        <v>0</v>
      </c>
      <c r="W746" s="49">
        <f>IF('Рейтинговая таблица организаций'!Q735&lt;1,0,(IF('Рейтинговая таблица организаций'!Q735&lt;4,20,100)))</f>
        <v>0</v>
      </c>
      <c r="X746" s="49" t="s">
        <v>268</v>
      </c>
      <c r="Y746" s="49">
        <f>'Рейтинговая таблица организаций'!T735</f>
        <v>0</v>
      </c>
      <c r="Z746" s="49">
        <f>'Рейтинговая таблица организаций'!U735</f>
        <v>0</v>
      </c>
      <c r="AA746" s="49" t="str">
        <f>IF('Рейтинговая таблица организаций'!Z735&lt;1,"Отсутствуют условия доступности для инвалидов",(IF('Рейтинговая таблица организаций'!Z735&lt;5,"Количество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6" s="63">
        <f>'Рейтинговая таблица организаций'!Z735</f>
        <v>0</v>
      </c>
      <c r="AC746" s="49">
        <f>IF('Рейтинговая таблица организаций'!Z735&lt;1,0,(IF('Рейтинговая таблица организаций'!Z735&lt;5,20,100)))</f>
        <v>0</v>
      </c>
      <c r="AD746" s="49" t="str">
        <f>IF('Рейтинговая таблица организаций'!AA735&lt;1,"Отсутствуют условия доступности, позволяющие инвалидам получать услуги наравне с другими",(IF('Рейтинговая таблица организаций'!AA735&lt;5,"Количество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6" s="49">
        <f>'Рейтинговая таблица организаций'!AA735</f>
        <v>0</v>
      </c>
      <c r="AF746" s="49">
        <f>IF('Рейтинговая таблица организаций'!AA735&lt;1,0,(IF('Рейтинговая таблица организаций'!AA735&lt;5,20,100)))</f>
        <v>0</v>
      </c>
      <c r="AG746" s="49" t="s">
        <v>269</v>
      </c>
      <c r="AH746" s="49">
        <f>'Рейтинговая таблица организаций'!AB735</f>
        <v>0</v>
      </c>
      <c r="AI746" s="49">
        <f>'Рейтинговая таблица организаций'!AC735</f>
        <v>0</v>
      </c>
      <c r="AJ746" s="49" t="s">
        <v>270</v>
      </c>
      <c r="AK746" s="49">
        <f>'Рейтинговая таблица организаций'!AH735</f>
        <v>0</v>
      </c>
      <c r="AL746" s="49">
        <f>'Рейтинговая таблица организаций'!AI735</f>
        <v>0</v>
      </c>
      <c r="AM746" s="49" t="s">
        <v>271</v>
      </c>
      <c r="AN746" s="49">
        <f>'Рейтинговая таблица организаций'!AJ735</f>
        <v>0</v>
      </c>
      <c r="AO746" s="49">
        <f>'Рейтинговая таблица организаций'!AK735</f>
        <v>0</v>
      </c>
      <c r="AP746" s="49" t="s">
        <v>272</v>
      </c>
      <c r="AQ746" s="49">
        <f>'Рейтинговая таблица организаций'!AL735</f>
        <v>0</v>
      </c>
      <c r="AR746" s="49">
        <f>'Рейтинговая таблица организаций'!AM735</f>
        <v>0</v>
      </c>
      <c r="AS746" s="49" t="s">
        <v>273</v>
      </c>
      <c r="AT746" s="49">
        <f>'Рейтинговая таблица организаций'!AR735</f>
        <v>0</v>
      </c>
      <c r="AU746" s="49">
        <f>'Рейтинговая таблица организаций'!AS735</f>
        <v>0</v>
      </c>
      <c r="AV746" s="49" t="s">
        <v>274</v>
      </c>
      <c r="AW746" s="49">
        <f>'Рейтинговая таблица организаций'!AT735</f>
        <v>0</v>
      </c>
      <c r="AX746" s="49">
        <f>'Рейтинговая таблица организаций'!AU735</f>
        <v>0</v>
      </c>
      <c r="AY746" s="49" t="s">
        <v>275</v>
      </c>
      <c r="AZ746" s="49">
        <f>'Рейтинговая таблица организаций'!AV735</f>
        <v>0</v>
      </c>
      <c r="BA746" s="49">
        <f>'Рейтинговая таблица организаций'!AW735</f>
        <v>0</v>
      </c>
    </row>
    <row r="747" spans="1:53" ht="15.75" x14ac:dyDescent="0.25">
      <c r="A747" s="110">
        <f>Лист1!A735</f>
        <v>0</v>
      </c>
      <c r="B747" s="46">
        <f>'для bus.gov.ru'!B736</f>
        <v>0</v>
      </c>
      <c r="C747" s="46">
        <f>'для bus.gov.ru'!C736</f>
        <v>0</v>
      </c>
      <c r="D747" s="46">
        <f>'для bus.gov.ru'!D736</f>
        <v>0</v>
      </c>
      <c r="E747" s="46">
        <f>'для bus.gov.ru'!E736</f>
        <v>0</v>
      </c>
      <c r="F747" s="47" t="s">
        <v>264</v>
      </c>
      <c r="G747" s="48">
        <f>'Рейтинговая таблица организаций'!D736</f>
        <v>0</v>
      </c>
      <c r="H747" s="48">
        <f>'Рейтинговая таблица организаций'!E736</f>
        <v>0</v>
      </c>
      <c r="I747" s="47" t="s">
        <v>265</v>
      </c>
      <c r="J747" s="48">
        <f>'Рейтинговая таблица организаций'!F736</f>
        <v>0</v>
      </c>
      <c r="K747" s="48">
        <f>'Рейтинговая таблица организаций'!G736</f>
        <v>0</v>
      </c>
      <c r="L747" s="49" t="str">
        <f>IF('Рейтинговая таблица организаций'!H736&lt;1,"Отсутствуют или не функционируют дистанционные способы взаимодействия",(IF('Рейтинговая таблица организаций'!H736&lt;4,"В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7" s="49">
        <f>'Рейтинговая таблица организаций'!H736</f>
        <v>0</v>
      </c>
      <c r="N747" s="49">
        <f>IF('Рейтинговая таблица организаций'!H736&lt;1,0,(IF('Рейтинговая таблица организаций'!H736&lt;4,30,100)))</f>
        <v>0</v>
      </c>
      <c r="O747" s="49" t="s">
        <v>266</v>
      </c>
      <c r="P747" s="49">
        <f>'Рейтинговая таблица организаций'!I736</f>
        <v>0</v>
      </c>
      <c r="Q747" s="49">
        <f>'Рейтинговая таблица организаций'!J736</f>
        <v>0</v>
      </c>
      <c r="R747" s="49" t="s">
        <v>267</v>
      </c>
      <c r="S747" s="49">
        <f>'Рейтинговая таблица организаций'!K736</f>
        <v>0</v>
      </c>
      <c r="T747" s="49">
        <f>'Рейтинговая таблица организаций'!L736</f>
        <v>0</v>
      </c>
      <c r="U747" s="49" t="str">
        <f>IF('Рейтинговая таблица организаций'!Q736&lt;1,"Отсутствуют комфортные условия",(IF('Рейтинговая таблица организаций'!Q736&lt;5,"Количество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7" s="49">
        <f>'Рейтинговая таблица организаций'!Q736</f>
        <v>0</v>
      </c>
      <c r="W747" s="49">
        <f>IF('Рейтинговая таблица организаций'!Q736&lt;1,0,(IF('Рейтинговая таблица организаций'!Q736&lt;4,20,100)))</f>
        <v>0</v>
      </c>
      <c r="X747" s="49" t="s">
        <v>268</v>
      </c>
      <c r="Y747" s="49">
        <f>'Рейтинговая таблица организаций'!T736</f>
        <v>0</v>
      </c>
      <c r="Z747" s="49">
        <f>'Рейтинговая таблица организаций'!U736</f>
        <v>0</v>
      </c>
      <c r="AA747" s="49" t="str">
        <f>IF('Рейтинговая таблица организаций'!Z736&lt;1,"Отсутствуют условия доступности для инвалидов",(IF('Рейтинговая таблица организаций'!Z736&lt;5,"Количество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7" s="63">
        <f>'Рейтинговая таблица организаций'!Z736</f>
        <v>0</v>
      </c>
      <c r="AC747" s="49">
        <f>IF('Рейтинговая таблица организаций'!Z736&lt;1,0,(IF('Рейтинговая таблица организаций'!Z736&lt;5,20,100)))</f>
        <v>0</v>
      </c>
      <c r="AD747" s="49" t="str">
        <f>IF('Рейтинговая таблица организаций'!AA736&lt;1,"Отсутствуют условия доступности, позволяющие инвалидам получать услуги наравне с другими",(IF('Рейтинговая таблица организаций'!AA736&lt;5,"Количество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7" s="49">
        <f>'Рейтинговая таблица организаций'!AA736</f>
        <v>0</v>
      </c>
      <c r="AF747" s="49">
        <f>IF('Рейтинговая таблица организаций'!AA736&lt;1,0,(IF('Рейтинговая таблица организаций'!AA736&lt;5,20,100)))</f>
        <v>0</v>
      </c>
      <c r="AG747" s="49" t="s">
        <v>269</v>
      </c>
      <c r="AH747" s="49">
        <f>'Рейтинговая таблица организаций'!AB736</f>
        <v>0</v>
      </c>
      <c r="AI747" s="49">
        <f>'Рейтинговая таблица организаций'!AC736</f>
        <v>0</v>
      </c>
      <c r="AJ747" s="49" t="s">
        <v>270</v>
      </c>
      <c r="AK747" s="49">
        <f>'Рейтинговая таблица организаций'!AH736</f>
        <v>0</v>
      </c>
      <c r="AL747" s="49">
        <f>'Рейтинговая таблица организаций'!AI736</f>
        <v>0</v>
      </c>
      <c r="AM747" s="49" t="s">
        <v>271</v>
      </c>
      <c r="AN747" s="49">
        <f>'Рейтинговая таблица организаций'!AJ736</f>
        <v>0</v>
      </c>
      <c r="AO747" s="49">
        <f>'Рейтинговая таблица организаций'!AK736</f>
        <v>0</v>
      </c>
      <c r="AP747" s="49" t="s">
        <v>272</v>
      </c>
      <c r="AQ747" s="49">
        <f>'Рейтинговая таблица организаций'!AL736</f>
        <v>0</v>
      </c>
      <c r="AR747" s="49">
        <f>'Рейтинговая таблица организаций'!AM736</f>
        <v>0</v>
      </c>
      <c r="AS747" s="49" t="s">
        <v>273</v>
      </c>
      <c r="AT747" s="49">
        <f>'Рейтинговая таблица организаций'!AR736</f>
        <v>0</v>
      </c>
      <c r="AU747" s="49">
        <f>'Рейтинговая таблица организаций'!AS736</f>
        <v>0</v>
      </c>
      <c r="AV747" s="49" t="s">
        <v>274</v>
      </c>
      <c r="AW747" s="49">
        <f>'Рейтинговая таблица организаций'!AT736</f>
        <v>0</v>
      </c>
      <c r="AX747" s="49">
        <f>'Рейтинговая таблица организаций'!AU736</f>
        <v>0</v>
      </c>
      <c r="AY747" s="49" t="s">
        <v>275</v>
      </c>
      <c r="AZ747" s="49">
        <f>'Рейтинговая таблица организаций'!AV736</f>
        <v>0</v>
      </c>
      <c r="BA747" s="49">
        <f>'Рейтинговая таблица организаций'!AW736</f>
        <v>0</v>
      </c>
    </row>
    <row r="748" spans="1:53" ht="15.75" x14ac:dyDescent="0.25">
      <c r="A748" s="110">
        <f>Лист1!A736</f>
        <v>0</v>
      </c>
      <c r="B748" s="46">
        <f>'для bus.gov.ru'!B737</f>
        <v>0</v>
      </c>
      <c r="C748" s="46">
        <f>'для bus.gov.ru'!C737</f>
        <v>0</v>
      </c>
      <c r="D748" s="46">
        <f>'для bus.gov.ru'!D737</f>
        <v>0</v>
      </c>
      <c r="E748" s="46">
        <f>'для bus.gov.ru'!E737</f>
        <v>0</v>
      </c>
      <c r="F748" s="47" t="s">
        <v>264</v>
      </c>
      <c r="G748" s="48">
        <f>'Рейтинговая таблица организаций'!D737</f>
        <v>0</v>
      </c>
      <c r="H748" s="48">
        <f>'Рейтинговая таблица организаций'!E737</f>
        <v>0</v>
      </c>
      <c r="I748" s="47" t="s">
        <v>265</v>
      </c>
      <c r="J748" s="48">
        <f>'Рейтинговая таблица организаций'!F737</f>
        <v>0</v>
      </c>
      <c r="K748" s="48">
        <f>'Рейтинговая таблица организаций'!G737</f>
        <v>0</v>
      </c>
      <c r="L748" s="49" t="str">
        <f>IF('Рейтинговая таблица организаций'!H737&lt;1,"Отсутствуют или не функционируют дистанционные способы взаимодействия",(IF('Рейтинговая таблица организаций'!H737&lt;4,"В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8" s="49">
        <f>'Рейтинговая таблица организаций'!H737</f>
        <v>0</v>
      </c>
      <c r="N748" s="49">
        <f>IF('Рейтинговая таблица организаций'!H737&lt;1,0,(IF('Рейтинговая таблица организаций'!H737&lt;4,30,100)))</f>
        <v>0</v>
      </c>
      <c r="O748" s="49" t="s">
        <v>266</v>
      </c>
      <c r="P748" s="49">
        <f>'Рейтинговая таблица организаций'!I737</f>
        <v>0</v>
      </c>
      <c r="Q748" s="49">
        <f>'Рейтинговая таблица организаций'!J737</f>
        <v>0</v>
      </c>
      <c r="R748" s="49" t="s">
        <v>267</v>
      </c>
      <c r="S748" s="49">
        <f>'Рейтинговая таблица организаций'!K737</f>
        <v>0</v>
      </c>
      <c r="T748" s="49">
        <f>'Рейтинговая таблица организаций'!L737</f>
        <v>0</v>
      </c>
      <c r="U748" s="49" t="str">
        <f>IF('Рейтинговая таблица организаций'!Q737&lt;1,"Отсутствуют комфортные условия",(IF('Рейтинговая таблица организаций'!Q737&lt;5,"Количество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8" s="49">
        <f>'Рейтинговая таблица организаций'!Q737</f>
        <v>0</v>
      </c>
      <c r="W748" s="49">
        <f>IF('Рейтинговая таблица организаций'!Q737&lt;1,0,(IF('Рейтинговая таблица организаций'!Q737&lt;4,20,100)))</f>
        <v>0</v>
      </c>
      <c r="X748" s="49" t="s">
        <v>268</v>
      </c>
      <c r="Y748" s="49">
        <f>'Рейтинговая таблица организаций'!T737</f>
        <v>0</v>
      </c>
      <c r="Z748" s="49">
        <f>'Рейтинговая таблица организаций'!U737</f>
        <v>0</v>
      </c>
      <c r="AA748" s="49" t="str">
        <f>IF('Рейтинговая таблица организаций'!Z737&lt;1,"Отсутствуют условия доступности для инвалидов",(IF('Рейтинговая таблица организаций'!Z737&lt;5,"Количество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8" s="63">
        <f>'Рейтинговая таблица организаций'!Z737</f>
        <v>0</v>
      </c>
      <c r="AC748" s="49">
        <f>IF('Рейтинговая таблица организаций'!Z737&lt;1,0,(IF('Рейтинговая таблица организаций'!Z737&lt;5,20,100)))</f>
        <v>0</v>
      </c>
      <c r="AD748" s="49" t="str">
        <f>IF('Рейтинговая таблица организаций'!AA737&lt;1,"Отсутствуют условия доступности, позволяющие инвалидам получать услуги наравне с другими",(IF('Рейтинговая таблица организаций'!AA737&lt;5,"Количество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8" s="49">
        <f>'Рейтинговая таблица организаций'!AA737</f>
        <v>0</v>
      </c>
      <c r="AF748" s="49">
        <f>IF('Рейтинговая таблица организаций'!AA737&lt;1,0,(IF('Рейтинговая таблица организаций'!AA737&lt;5,20,100)))</f>
        <v>0</v>
      </c>
      <c r="AG748" s="49" t="s">
        <v>269</v>
      </c>
      <c r="AH748" s="49">
        <f>'Рейтинговая таблица организаций'!AB737</f>
        <v>0</v>
      </c>
      <c r="AI748" s="49">
        <f>'Рейтинговая таблица организаций'!AC737</f>
        <v>0</v>
      </c>
      <c r="AJ748" s="49" t="s">
        <v>270</v>
      </c>
      <c r="AK748" s="49">
        <f>'Рейтинговая таблица организаций'!AH737</f>
        <v>0</v>
      </c>
      <c r="AL748" s="49">
        <f>'Рейтинговая таблица организаций'!AI737</f>
        <v>0</v>
      </c>
      <c r="AM748" s="49" t="s">
        <v>271</v>
      </c>
      <c r="AN748" s="49">
        <f>'Рейтинговая таблица организаций'!AJ737</f>
        <v>0</v>
      </c>
      <c r="AO748" s="49">
        <f>'Рейтинговая таблица организаций'!AK737</f>
        <v>0</v>
      </c>
      <c r="AP748" s="49" t="s">
        <v>272</v>
      </c>
      <c r="AQ748" s="49">
        <f>'Рейтинговая таблица организаций'!AL737</f>
        <v>0</v>
      </c>
      <c r="AR748" s="49">
        <f>'Рейтинговая таблица организаций'!AM737</f>
        <v>0</v>
      </c>
      <c r="AS748" s="49" t="s">
        <v>273</v>
      </c>
      <c r="AT748" s="49">
        <f>'Рейтинговая таблица организаций'!AR737</f>
        <v>0</v>
      </c>
      <c r="AU748" s="49">
        <f>'Рейтинговая таблица организаций'!AS737</f>
        <v>0</v>
      </c>
      <c r="AV748" s="49" t="s">
        <v>274</v>
      </c>
      <c r="AW748" s="49">
        <f>'Рейтинговая таблица организаций'!AT737</f>
        <v>0</v>
      </c>
      <c r="AX748" s="49">
        <f>'Рейтинговая таблица организаций'!AU737</f>
        <v>0</v>
      </c>
      <c r="AY748" s="49" t="s">
        <v>275</v>
      </c>
      <c r="AZ748" s="49">
        <f>'Рейтинговая таблица организаций'!AV737</f>
        <v>0</v>
      </c>
      <c r="BA748" s="49">
        <f>'Рейтинговая таблица организаций'!AW737</f>
        <v>0</v>
      </c>
    </row>
    <row r="749" spans="1:53" ht="15.75" x14ac:dyDescent="0.25">
      <c r="A749" s="110">
        <f>Лист1!A737</f>
        <v>0</v>
      </c>
      <c r="B749" s="46">
        <f>'для bus.gov.ru'!B738</f>
        <v>0</v>
      </c>
      <c r="C749" s="46">
        <f>'для bus.gov.ru'!C738</f>
        <v>0</v>
      </c>
      <c r="D749" s="46">
        <f>'для bus.gov.ru'!D738</f>
        <v>0</v>
      </c>
      <c r="E749" s="46">
        <f>'для bus.gov.ru'!E738</f>
        <v>0</v>
      </c>
      <c r="F749" s="47" t="s">
        <v>264</v>
      </c>
      <c r="G749" s="48">
        <f>'Рейтинговая таблица организаций'!D738</f>
        <v>0</v>
      </c>
      <c r="H749" s="48">
        <f>'Рейтинговая таблица организаций'!E738</f>
        <v>0</v>
      </c>
      <c r="I749" s="47" t="s">
        <v>265</v>
      </c>
      <c r="J749" s="48">
        <f>'Рейтинговая таблица организаций'!F738</f>
        <v>0</v>
      </c>
      <c r="K749" s="48">
        <f>'Рейтинговая таблица организаций'!G738</f>
        <v>0</v>
      </c>
      <c r="L749" s="49" t="str">
        <f>IF('Рейтинговая таблица организаций'!H738&lt;1,"Отсутствуют или не функционируют дистанционные способы взаимодействия",(IF('Рейтинговая таблица организаций'!H738&lt;4,"В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49" s="49">
        <f>'Рейтинговая таблица организаций'!H738</f>
        <v>0</v>
      </c>
      <c r="N749" s="49">
        <f>IF('Рейтинговая таблица организаций'!H738&lt;1,0,(IF('Рейтинговая таблица организаций'!H738&lt;4,30,100)))</f>
        <v>0</v>
      </c>
      <c r="O749" s="49" t="s">
        <v>266</v>
      </c>
      <c r="P749" s="49">
        <f>'Рейтинговая таблица организаций'!I738</f>
        <v>0</v>
      </c>
      <c r="Q749" s="49">
        <f>'Рейтинговая таблица организаций'!J738</f>
        <v>0</v>
      </c>
      <c r="R749" s="49" t="s">
        <v>267</v>
      </c>
      <c r="S749" s="49">
        <f>'Рейтинговая таблица организаций'!K738</f>
        <v>0</v>
      </c>
      <c r="T749" s="49">
        <f>'Рейтинговая таблица организаций'!L738</f>
        <v>0</v>
      </c>
      <c r="U749" s="49" t="str">
        <f>IF('Рейтинговая таблица организаций'!Q738&lt;1,"Отсутствуют комфортные условия",(IF('Рейтинговая таблица организаций'!Q738&lt;5,"Количество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49" s="49">
        <f>'Рейтинговая таблица организаций'!Q738</f>
        <v>0</v>
      </c>
      <c r="W749" s="49">
        <f>IF('Рейтинговая таблица организаций'!Q738&lt;1,0,(IF('Рейтинговая таблица организаций'!Q738&lt;4,20,100)))</f>
        <v>0</v>
      </c>
      <c r="X749" s="49" t="s">
        <v>268</v>
      </c>
      <c r="Y749" s="49">
        <f>'Рейтинговая таблица организаций'!T738</f>
        <v>0</v>
      </c>
      <c r="Z749" s="49">
        <f>'Рейтинговая таблица организаций'!U738</f>
        <v>0</v>
      </c>
      <c r="AA749" s="49" t="str">
        <f>IF('Рейтинговая таблица организаций'!Z738&lt;1,"Отсутствуют условия доступности для инвалидов",(IF('Рейтинговая таблица организаций'!Z738&lt;5,"Количество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49" s="63">
        <f>'Рейтинговая таблица организаций'!Z738</f>
        <v>0</v>
      </c>
      <c r="AC749" s="49">
        <f>IF('Рейтинговая таблица организаций'!Z738&lt;1,0,(IF('Рейтинговая таблица организаций'!Z738&lt;5,20,100)))</f>
        <v>0</v>
      </c>
      <c r="AD749" s="49" t="str">
        <f>IF('Рейтинговая таблица организаций'!AA738&lt;1,"Отсутствуют условия доступности, позволяющие инвалидам получать услуги наравне с другими",(IF('Рейтинговая таблица организаций'!AA738&lt;5,"Количество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49" s="49">
        <f>'Рейтинговая таблица организаций'!AA738</f>
        <v>0</v>
      </c>
      <c r="AF749" s="49">
        <f>IF('Рейтинговая таблица организаций'!AA738&lt;1,0,(IF('Рейтинговая таблица организаций'!AA738&lt;5,20,100)))</f>
        <v>0</v>
      </c>
      <c r="AG749" s="49" t="s">
        <v>269</v>
      </c>
      <c r="AH749" s="49">
        <f>'Рейтинговая таблица организаций'!AB738</f>
        <v>0</v>
      </c>
      <c r="AI749" s="49">
        <f>'Рейтинговая таблица организаций'!AC738</f>
        <v>0</v>
      </c>
      <c r="AJ749" s="49" t="s">
        <v>270</v>
      </c>
      <c r="AK749" s="49">
        <f>'Рейтинговая таблица организаций'!AH738</f>
        <v>0</v>
      </c>
      <c r="AL749" s="49">
        <f>'Рейтинговая таблица организаций'!AI738</f>
        <v>0</v>
      </c>
      <c r="AM749" s="49" t="s">
        <v>271</v>
      </c>
      <c r="AN749" s="49">
        <f>'Рейтинговая таблица организаций'!AJ738</f>
        <v>0</v>
      </c>
      <c r="AO749" s="49">
        <f>'Рейтинговая таблица организаций'!AK738</f>
        <v>0</v>
      </c>
      <c r="AP749" s="49" t="s">
        <v>272</v>
      </c>
      <c r="AQ749" s="49">
        <f>'Рейтинговая таблица организаций'!AL738</f>
        <v>0</v>
      </c>
      <c r="AR749" s="49">
        <f>'Рейтинговая таблица организаций'!AM738</f>
        <v>0</v>
      </c>
      <c r="AS749" s="49" t="s">
        <v>273</v>
      </c>
      <c r="AT749" s="49">
        <f>'Рейтинговая таблица организаций'!AR738</f>
        <v>0</v>
      </c>
      <c r="AU749" s="49">
        <f>'Рейтинговая таблица организаций'!AS738</f>
        <v>0</v>
      </c>
      <c r="AV749" s="49" t="s">
        <v>274</v>
      </c>
      <c r="AW749" s="49">
        <f>'Рейтинговая таблица организаций'!AT738</f>
        <v>0</v>
      </c>
      <c r="AX749" s="49">
        <f>'Рейтинговая таблица организаций'!AU738</f>
        <v>0</v>
      </c>
      <c r="AY749" s="49" t="s">
        <v>275</v>
      </c>
      <c r="AZ749" s="49">
        <f>'Рейтинговая таблица организаций'!AV738</f>
        <v>0</v>
      </c>
      <c r="BA749" s="49">
        <f>'Рейтинговая таблица организаций'!AW738</f>
        <v>0</v>
      </c>
    </row>
    <row r="750" spans="1:53" ht="15.75" x14ac:dyDescent="0.25">
      <c r="A750" s="110">
        <f>Лист1!A738</f>
        <v>0</v>
      </c>
      <c r="B750" s="46">
        <f>'для bus.gov.ru'!B739</f>
        <v>0</v>
      </c>
      <c r="C750" s="46">
        <f>'для bus.gov.ru'!C739</f>
        <v>0</v>
      </c>
      <c r="D750" s="46">
        <f>'для bus.gov.ru'!D739</f>
        <v>0</v>
      </c>
      <c r="E750" s="46">
        <f>'для bus.gov.ru'!E739</f>
        <v>0</v>
      </c>
      <c r="F750" s="47" t="s">
        <v>264</v>
      </c>
      <c r="G750" s="48">
        <f>'Рейтинговая таблица организаций'!D739</f>
        <v>0</v>
      </c>
      <c r="H750" s="48">
        <f>'Рейтинговая таблица организаций'!E739</f>
        <v>0</v>
      </c>
      <c r="I750" s="47" t="s">
        <v>265</v>
      </c>
      <c r="J750" s="48">
        <f>'Рейтинговая таблица организаций'!F739</f>
        <v>0</v>
      </c>
      <c r="K750" s="48">
        <f>'Рейтинговая таблица организаций'!G739</f>
        <v>0</v>
      </c>
      <c r="L750" s="49" t="str">
        <f>IF('Рейтинговая таблица организаций'!H739&lt;1,"Отсутствуют или не функционируют дистанционные способы взаимодействия",(IF('Рейтинговая таблица организаций'!H739&lt;4,"В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0" s="49">
        <f>'Рейтинговая таблица организаций'!H739</f>
        <v>0</v>
      </c>
      <c r="N750" s="49">
        <f>IF('Рейтинговая таблица организаций'!H739&lt;1,0,(IF('Рейтинговая таблица организаций'!H739&lt;4,30,100)))</f>
        <v>0</v>
      </c>
      <c r="O750" s="49" t="s">
        <v>266</v>
      </c>
      <c r="P750" s="49">
        <f>'Рейтинговая таблица организаций'!I739</f>
        <v>0</v>
      </c>
      <c r="Q750" s="49">
        <f>'Рейтинговая таблица организаций'!J739</f>
        <v>0</v>
      </c>
      <c r="R750" s="49" t="s">
        <v>267</v>
      </c>
      <c r="S750" s="49">
        <f>'Рейтинговая таблица организаций'!K739</f>
        <v>0</v>
      </c>
      <c r="T750" s="49">
        <f>'Рейтинговая таблица организаций'!L739</f>
        <v>0</v>
      </c>
      <c r="U750" s="49" t="str">
        <f>IF('Рейтинговая таблица организаций'!Q739&lt;1,"Отсутствуют комфортные условия",(IF('Рейтинговая таблица организаций'!Q739&lt;5,"Количество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0" s="49">
        <f>'Рейтинговая таблица организаций'!Q739</f>
        <v>0</v>
      </c>
      <c r="W750" s="49">
        <f>IF('Рейтинговая таблица организаций'!Q739&lt;1,0,(IF('Рейтинговая таблица организаций'!Q739&lt;4,20,100)))</f>
        <v>0</v>
      </c>
      <c r="X750" s="49" t="s">
        <v>268</v>
      </c>
      <c r="Y750" s="49">
        <f>'Рейтинговая таблица организаций'!T739</f>
        <v>0</v>
      </c>
      <c r="Z750" s="49">
        <f>'Рейтинговая таблица организаций'!U739</f>
        <v>0</v>
      </c>
      <c r="AA750" s="49" t="str">
        <f>IF('Рейтинговая таблица организаций'!Z739&lt;1,"Отсутствуют условия доступности для инвалидов",(IF('Рейтинговая таблица организаций'!Z739&lt;5,"Количество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0" s="63">
        <f>'Рейтинговая таблица организаций'!Z739</f>
        <v>0</v>
      </c>
      <c r="AC750" s="49">
        <f>IF('Рейтинговая таблица организаций'!Z739&lt;1,0,(IF('Рейтинговая таблица организаций'!Z739&lt;5,20,100)))</f>
        <v>0</v>
      </c>
      <c r="AD750" s="49" t="str">
        <f>IF('Рейтинговая таблица организаций'!AA739&lt;1,"Отсутствуют условия доступности, позволяющие инвалидам получать услуги наравне с другими",(IF('Рейтинговая таблица организаций'!AA739&lt;5,"Количество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0" s="49">
        <f>'Рейтинговая таблица организаций'!AA739</f>
        <v>0</v>
      </c>
      <c r="AF750" s="49">
        <f>IF('Рейтинговая таблица организаций'!AA739&lt;1,0,(IF('Рейтинговая таблица организаций'!AA739&lt;5,20,100)))</f>
        <v>0</v>
      </c>
      <c r="AG750" s="49" t="s">
        <v>269</v>
      </c>
      <c r="AH750" s="49">
        <f>'Рейтинговая таблица организаций'!AB739</f>
        <v>0</v>
      </c>
      <c r="AI750" s="49">
        <f>'Рейтинговая таблица организаций'!AC739</f>
        <v>0</v>
      </c>
      <c r="AJ750" s="49" t="s">
        <v>270</v>
      </c>
      <c r="AK750" s="49">
        <f>'Рейтинговая таблица организаций'!AH739</f>
        <v>0</v>
      </c>
      <c r="AL750" s="49">
        <f>'Рейтинговая таблица организаций'!AI739</f>
        <v>0</v>
      </c>
      <c r="AM750" s="49" t="s">
        <v>271</v>
      </c>
      <c r="AN750" s="49">
        <f>'Рейтинговая таблица организаций'!AJ739</f>
        <v>0</v>
      </c>
      <c r="AO750" s="49">
        <f>'Рейтинговая таблица организаций'!AK739</f>
        <v>0</v>
      </c>
      <c r="AP750" s="49" t="s">
        <v>272</v>
      </c>
      <c r="AQ750" s="49">
        <f>'Рейтинговая таблица организаций'!AL739</f>
        <v>0</v>
      </c>
      <c r="AR750" s="49">
        <f>'Рейтинговая таблица организаций'!AM739</f>
        <v>0</v>
      </c>
      <c r="AS750" s="49" t="s">
        <v>273</v>
      </c>
      <c r="AT750" s="49">
        <f>'Рейтинговая таблица организаций'!AR739</f>
        <v>0</v>
      </c>
      <c r="AU750" s="49">
        <f>'Рейтинговая таблица организаций'!AS739</f>
        <v>0</v>
      </c>
      <c r="AV750" s="49" t="s">
        <v>274</v>
      </c>
      <c r="AW750" s="49">
        <f>'Рейтинговая таблица организаций'!AT739</f>
        <v>0</v>
      </c>
      <c r="AX750" s="49">
        <f>'Рейтинговая таблица организаций'!AU739</f>
        <v>0</v>
      </c>
      <c r="AY750" s="49" t="s">
        <v>275</v>
      </c>
      <c r="AZ750" s="49">
        <f>'Рейтинговая таблица организаций'!AV739</f>
        <v>0</v>
      </c>
      <c r="BA750" s="49">
        <f>'Рейтинговая таблица организаций'!AW739</f>
        <v>0</v>
      </c>
    </row>
    <row r="751" spans="1:53" ht="15.75" x14ac:dyDescent="0.25">
      <c r="A751" s="110">
        <f>Лист1!A739</f>
        <v>0</v>
      </c>
      <c r="B751" s="46">
        <f>'для bus.gov.ru'!B740</f>
        <v>0</v>
      </c>
      <c r="C751" s="46">
        <f>'для bus.gov.ru'!C740</f>
        <v>0</v>
      </c>
      <c r="D751" s="46">
        <f>'для bus.gov.ru'!D740</f>
        <v>0</v>
      </c>
      <c r="E751" s="46">
        <f>'для bus.gov.ru'!E740</f>
        <v>0</v>
      </c>
      <c r="F751" s="47" t="s">
        <v>264</v>
      </c>
      <c r="G751" s="48">
        <f>'Рейтинговая таблица организаций'!D740</f>
        <v>0</v>
      </c>
      <c r="H751" s="48">
        <f>'Рейтинговая таблица организаций'!E740</f>
        <v>0</v>
      </c>
      <c r="I751" s="47" t="s">
        <v>265</v>
      </c>
      <c r="J751" s="48">
        <f>'Рейтинговая таблица организаций'!F740</f>
        <v>0</v>
      </c>
      <c r="K751" s="48">
        <f>'Рейтинговая таблица организаций'!G740</f>
        <v>0</v>
      </c>
      <c r="L751" s="49" t="str">
        <f>IF('Рейтинговая таблица организаций'!H740&lt;1,"Отсутствуют или не функционируют дистанционные способы взаимодействия",(IF('Рейтинговая таблица организаций'!H740&lt;4,"В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1" s="49">
        <f>'Рейтинговая таблица организаций'!H740</f>
        <v>0</v>
      </c>
      <c r="N751" s="49">
        <f>IF('Рейтинговая таблица организаций'!H740&lt;1,0,(IF('Рейтинговая таблица организаций'!H740&lt;4,30,100)))</f>
        <v>0</v>
      </c>
      <c r="O751" s="49" t="s">
        <v>266</v>
      </c>
      <c r="P751" s="49">
        <f>'Рейтинговая таблица организаций'!I740</f>
        <v>0</v>
      </c>
      <c r="Q751" s="49">
        <f>'Рейтинговая таблица организаций'!J740</f>
        <v>0</v>
      </c>
      <c r="R751" s="49" t="s">
        <v>267</v>
      </c>
      <c r="S751" s="49">
        <f>'Рейтинговая таблица организаций'!K740</f>
        <v>0</v>
      </c>
      <c r="T751" s="49">
        <f>'Рейтинговая таблица организаций'!L740</f>
        <v>0</v>
      </c>
      <c r="U751" s="49" t="str">
        <f>IF('Рейтинговая таблица организаций'!Q740&lt;1,"Отсутствуют комфортные условия",(IF('Рейтинговая таблица организаций'!Q740&lt;5,"Количество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1" s="49">
        <f>'Рейтинговая таблица организаций'!Q740</f>
        <v>0</v>
      </c>
      <c r="W751" s="49">
        <f>IF('Рейтинговая таблица организаций'!Q740&lt;1,0,(IF('Рейтинговая таблица организаций'!Q740&lt;4,20,100)))</f>
        <v>0</v>
      </c>
      <c r="X751" s="49" t="s">
        <v>268</v>
      </c>
      <c r="Y751" s="49">
        <f>'Рейтинговая таблица организаций'!T740</f>
        <v>0</v>
      </c>
      <c r="Z751" s="49">
        <f>'Рейтинговая таблица организаций'!U740</f>
        <v>0</v>
      </c>
      <c r="AA751" s="49" t="str">
        <f>IF('Рейтинговая таблица организаций'!Z740&lt;1,"Отсутствуют условия доступности для инвалидов",(IF('Рейтинговая таблица организаций'!Z740&lt;5,"Количество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1" s="63">
        <f>'Рейтинговая таблица организаций'!Z740</f>
        <v>0</v>
      </c>
      <c r="AC751" s="49">
        <f>IF('Рейтинговая таблица организаций'!Z740&lt;1,0,(IF('Рейтинговая таблица организаций'!Z740&lt;5,20,100)))</f>
        <v>0</v>
      </c>
      <c r="AD751" s="49" t="str">
        <f>IF('Рейтинговая таблица организаций'!AA740&lt;1,"Отсутствуют условия доступности, позволяющие инвалидам получать услуги наравне с другими",(IF('Рейтинговая таблица организаций'!AA740&lt;5,"Количество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1" s="49">
        <f>'Рейтинговая таблица организаций'!AA740</f>
        <v>0</v>
      </c>
      <c r="AF751" s="49">
        <f>IF('Рейтинговая таблица организаций'!AA740&lt;1,0,(IF('Рейтинговая таблица организаций'!AA740&lt;5,20,100)))</f>
        <v>0</v>
      </c>
      <c r="AG751" s="49" t="s">
        <v>269</v>
      </c>
      <c r="AH751" s="49">
        <f>'Рейтинговая таблица организаций'!AB740</f>
        <v>0</v>
      </c>
      <c r="AI751" s="49">
        <f>'Рейтинговая таблица организаций'!AC740</f>
        <v>0</v>
      </c>
      <c r="AJ751" s="49" t="s">
        <v>270</v>
      </c>
      <c r="AK751" s="49">
        <f>'Рейтинговая таблица организаций'!AH740</f>
        <v>0</v>
      </c>
      <c r="AL751" s="49">
        <f>'Рейтинговая таблица организаций'!AI740</f>
        <v>0</v>
      </c>
      <c r="AM751" s="49" t="s">
        <v>271</v>
      </c>
      <c r="AN751" s="49">
        <f>'Рейтинговая таблица организаций'!AJ740</f>
        <v>0</v>
      </c>
      <c r="AO751" s="49">
        <f>'Рейтинговая таблица организаций'!AK740</f>
        <v>0</v>
      </c>
      <c r="AP751" s="49" t="s">
        <v>272</v>
      </c>
      <c r="AQ751" s="49">
        <f>'Рейтинговая таблица организаций'!AL740</f>
        <v>0</v>
      </c>
      <c r="AR751" s="49">
        <f>'Рейтинговая таблица организаций'!AM740</f>
        <v>0</v>
      </c>
      <c r="AS751" s="49" t="s">
        <v>273</v>
      </c>
      <c r="AT751" s="49">
        <f>'Рейтинговая таблица организаций'!AR740</f>
        <v>0</v>
      </c>
      <c r="AU751" s="49">
        <f>'Рейтинговая таблица организаций'!AS740</f>
        <v>0</v>
      </c>
      <c r="AV751" s="49" t="s">
        <v>274</v>
      </c>
      <c r="AW751" s="49">
        <f>'Рейтинговая таблица организаций'!AT740</f>
        <v>0</v>
      </c>
      <c r="AX751" s="49">
        <f>'Рейтинговая таблица организаций'!AU740</f>
        <v>0</v>
      </c>
      <c r="AY751" s="49" t="s">
        <v>275</v>
      </c>
      <c r="AZ751" s="49">
        <f>'Рейтинговая таблица организаций'!AV740</f>
        <v>0</v>
      </c>
      <c r="BA751" s="49">
        <f>'Рейтинговая таблица организаций'!AW740</f>
        <v>0</v>
      </c>
    </row>
    <row r="752" spans="1:53" ht="15.75" x14ac:dyDescent="0.25">
      <c r="A752" s="110">
        <f>Лист1!A740</f>
        <v>0</v>
      </c>
      <c r="B752" s="46">
        <f>'для bus.gov.ru'!B741</f>
        <v>0</v>
      </c>
      <c r="C752" s="46">
        <f>'для bus.gov.ru'!C741</f>
        <v>0</v>
      </c>
      <c r="D752" s="46">
        <f>'для bus.gov.ru'!D741</f>
        <v>0</v>
      </c>
      <c r="E752" s="46">
        <f>'для bus.gov.ru'!E741</f>
        <v>0</v>
      </c>
      <c r="F752" s="47" t="s">
        <v>264</v>
      </c>
      <c r="G752" s="48">
        <f>'Рейтинговая таблица организаций'!D741</f>
        <v>0</v>
      </c>
      <c r="H752" s="48">
        <f>'Рейтинговая таблица организаций'!E741</f>
        <v>0</v>
      </c>
      <c r="I752" s="47" t="s">
        <v>265</v>
      </c>
      <c r="J752" s="48">
        <f>'Рейтинговая таблица организаций'!F741</f>
        <v>0</v>
      </c>
      <c r="K752" s="48">
        <f>'Рейтинговая таблица организаций'!G741</f>
        <v>0</v>
      </c>
      <c r="L752" s="49" t="str">
        <f>IF('Рейтинговая таблица организаций'!H741&lt;1,"Отсутствуют или не функционируют дистанционные способы взаимодействия",(IF('Рейтинговая таблица организаций'!H741&lt;4,"В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2" s="49">
        <f>'Рейтинговая таблица организаций'!H741</f>
        <v>0</v>
      </c>
      <c r="N752" s="49">
        <f>IF('Рейтинговая таблица организаций'!H741&lt;1,0,(IF('Рейтинговая таблица организаций'!H741&lt;4,30,100)))</f>
        <v>0</v>
      </c>
      <c r="O752" s="49" t="s">
        <v>266</v>
      </c>
      <c r="P752" s="49">
        <f>'Рейтинговая таблица организаций'!I741</f>
        <v>0</v>
      </c>
      <c r="Q752" s="49">
        <f>'Рейтинговая таблица организаций'!J741</f>
        <v>0</v>
      </c>
      <c r="R752" s="49" t="s">
        <v>267</v>
      </c>
      <c r="S752" s="49">
        <f>'Рейтинговая таблица организаций'!K741</f>
        <v>0</v>
      </c>
      <c r="T752" s="49">
        <f>'Рейтинговая таблица организаций'!L741</f>
        <v>0</v>
      </c>
      <c r="U752" s="49" t="str">
        <f>IF('Рейтинговая таблица организаций'!Q741&lt;1,"Отсутствуют комфортные условия",(IF('Рейтинговая таблица организаций'!Q741&lt;5,"Количество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2" s="49">
        <f>'Рейтинговая таблица организаций'!Q741</f>
        <v>0</v>
      </c>
      <c r="W752" s="49">
        <f>IF('Рейтинговая таблица организаций'!Q741&lt;1,0,(IF('Рейтинговая таблица организаций'!Q741&lt;4,20,100)))</f>
        <v>0</v>
      </c>
      <c r="X752" s="49" t="s">
        <v>268</v>
      </c>
      <c r="Y752" s="49">
        <f>'Рейтинговая таблица организаций'!T741</f>
        <v>0</v>
      </c>
      <c r="Z752" s="49">
        <f>'Рейтинговая таблица организаций'!U741</f>
        <v>0</v>
      </c>
      <c r="AA752" s="49" t="str">
        <f>IF('Рейтинговая таблица организаций'!Z741&lt;1,"Отсутствуют условия доступности для инвалидов",(IF('Рейтинговая таблица организаций'!Z741&lt;5,"Количество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2" s="63">
        <f>'Рейтинговая таблица организаций'!Z741</f>
        <v>0</v>
      </c>
      <c r="AC752" s="49">
        <f>IF('Рейтинговая таблица организаций'!Z741&lt;1,0,(IF('Рейтинговая таблица организаций'!Z741&lt;5,20,100)))</f>
        <v>0</v>
      </c>
      <c r="AD752" s="49" t="str">
        <f>IF('Рейтинговая таблица организаций'!AA741&lt;1,"Отсутствуют условия доступности, позволяющие инвалидам получать услуги наравне с другими",(IF('Рейтинговая таблица организаций'!AA741&lt;5,"Количество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2" s="49">
        <f>'Рейтинговая таблица организаций'!AA741</f>
        <v>0</v>
      </c>
      <c r="AF752" s="49">
        <f>IF('Рейтинговая таблица организаций'!AA741&lt;1,0,(IF('Рейтинговая таблица организаций'!AA741&lt;5,20,100)))</f>
        <v>0</v>
      </c>
      <c r="AG752" s="49" t="s">
        <v>269</v>
      </c>
      <c r="AH752" s="49">
        <f>'Рейтинговая таблица организаций'!AB741</f>
        <v>0</v>
      </c>
      <c r="AI752" s="49">
        <f>'Рейтинговая таблица организаций'!AC741</f>
        <v>0</v>
      </c>
      <c r="AJ752" s="49" t="s">
        <v>270</v>
      </c>
      <c r="AK752" s="49">
        <f>'Рейтинговая таблица организаций'!AH741</f>
        <v>0</v>
      </c>
      <c r="AL752" s="49">
        <f>'Рейтинговая таблица организаций'!AI741</f>
        <v>0</v>
      </c>
      <c r="AM752" s="49" t="s">
        <v>271</v>
      </c>
      <c r="AN752" s="49">
        <f>'Рейтинговая таблица организаций'!AJ741</f>
        <v>0</v>
      </c>
      <c r="AO752" s="49">
        <f>'Рейтинговая таблица организаций'!AK741</f>
        <v>0</v>
      </c>
      <c r="AP752" s="49" t="s">
        <v>272</v>
      </c>
      <c r="AQ752" s="49">
        <f>'Рейтинговая таблица организаций'!AL741</f>
        <v>0</v>
      </c>
      <c r="AR752" s="49">
        <f>'Рейтинговая таблица организаций'!AM741</f>
        <v>0</v>
      </c>
      <c r="AS752" s="49" t="s">
        <v>273</v>
      </c>
      <c r="AT752" s="49">
        <f>'Рейтинговая таблица организаций'!AR741</f>
        <v>0</v>
      </c>
      <c r="AU752" s="49">
        <f>'Рейтинговая таблица организаций'!AS741</f>
        <v>0</v>
      </c>
      <c r="AV752" s="49" t="s">
        <v>274</v>
      </c>
      <c r="AW752" s="49">
        <f>'Рейтинговая таблица организаций'!AT741</f>
        <v>0</v>
      </c>
      <c r="AX752" s="49">
        <f>'Рейтинговая таблица организаций'!AU741</f>
        <v>0</v>
      </c>
      <c r="AY752" s="49" t="s">
        <v>275</v>
      </c>
      <c r="AZ752" s="49">
        <f>'Рейтинговая таблица организаций'!AV741</f>
        <v>0</v>
      </c>
      <c r="BA752" s="49">
        <f>'Рейтинговая таблица организаций'!AW741</f>
        <v>0</v>
      </c>
    </row>
    <row r="753" spans="1:53" ht="15.75" x14ac:dyDescent="0.25">
      <c r="A753" s="110">
        <f>Лист1!A741</f>
        <v>0</v>
      </c>
      <c r="B753" s="46">
        <f>'для bus.gov.ru'!B742</f>
        <v>0</v>
      </c>
      <c r="C753" s="46">
        <f>'для bus.gov.ru'!C742</f>
        <v>0</v>
      </c>
      <c r="D753" s="46">
        <f>'для bus.gov.ru'!D742</f>
        <v>0</v>
      </c>
      <c r="E753" s="46">
        <f>'для bus.gov.ru'!E742</f>
        <v>0</v>
      </c>
      <c r="F753" s="47" t="s">
        <v>264</v>
      </c>
      <c r="G753" s="48">
        <f>'Рейтинговая таблица организаций'!D742</f>
        <v>0</v>
      </c>
      <c r="H753" s="48">
        <f>'Рейтинговая таблица организаций'!E742</f>
        <v>0</v>
      </c>
      <c r="I753" s="47" t="s">
        <v>265</v>
      </c>
      <c r="J753" s="48">
        <f>'Рейтинговая таблица организаций'!F742</f>
        <v>0</v>
      </c>
      <c r="K753" s="48">
        <f>'Рейтинговая таблица организаций'!G742</f>
        <v>0</v>
      </c>
      <c r="L753" s="49" t="str">
        <f>IF('Рейтинговая таблица организаций'!H742&lt;1,"Отсутствуют или не функционируют дистанционные способы взаимодействия",(IF('Рейтинговая таблица организаций'!H742&lt;4,"В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3" s="49">
        <f>'Рейтинговая таблица организаций'!H742</f>
        <v>0</v>
      </c>
      <c r="N753" s="49">
        <f>IF('Рейтинговая таблица организаций'!H742&lt;1,0,(IF('Рейтинговая таблица организаций'!H742&lt;4,30,100)))</f>
        <v>0</v>
      </c>
      <c r="O753" s="49" t="s">
        <v>266</v>
      </c>
      <c r="P753" s="49">
        <f>'Рейтинговая таблица организаций'!I742</f>
        <v>0</v>
      </c>
      <c r="Q753" s="49">
        <f>'Рейтинговая таблица организаций'!J742</f>
        <v>0</v>
      </c>
      <c r="R753" s="49" t="s">
        <v>267</v>
      </c>
      <c r="S753" s="49">
        <f>'Рейтинговая таблица организаций'!K742</f>
        <v>0</v>
      </c>
      <c r="T753" s="49">
        <f>'Рейтинговая таблица организаций'!L742</f>
        <v>0</v>
      </c>
      <c r="U753" s="49" t="str">
        <f>IF('Рейтинговая таблица организаций'!Q742&lt;1,"Отсутствуют комфортные условия",(IF('Рейтинговая таблица организаций'!Q742&lt;5,"Количество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3" s="49">
        <f>'Рейтинговая таблица организаций'!Q742</f>
        <v>0</v>
      </c>
      <c r="W753" s="49">
        <f>IF('Рейтинговая таблица организаций'!Q742&lt;1,0,(IF('Рейтинговая таблица организаций'!Q742&lt;4,20,100)))</f>
        <v>0</v>
      </c>
      <c r="X753" s="49" t="s">
        <v>268</v>
      </c>
      <c r="Y753" s="49">
        <f>'Рейтинговая таблица организаций'!T742</f>
        <v>0</v>
      </c>
      <c r="Z753" s="49">
        <f>'Рейтинговая таблица организаций'!U742</f>
        <v>0</v>
      </c>
      <c r="AA753" s="49" t="str">
        <f>IF('Рейтинговая таблица организаций'!Z742&lt;1,"Отсутствуют условия доступности для инвалидов",(IF('Рейтинговая таблица организаций'!Z742&lt;5,"Количество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3" s="63">
        <f>'Рейтинговая таблица организаций'!Z742</f>
        <v>0</v>
      </c>
      <c r="AC753" s="49">
        <f>IF('Рейтинговая таблица организаций'!Z742&lt;1,0,(IF('Рейтинговая таблица организаций'!Z742&lt;5,20,100)))</f>
        <v>0</v>
      </c>
      <c r="AD753" s="49" t="str">
        <f>IF('Рейтинговая таблица организаций'!AA742&lt;1,"Отсутствуют условия доступности, позволяющие инвалидам получать услуги наравне с другими",(IF('Рейтинговая таблица организаций'!AA742&lt;5,"Количество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3" s="49">
        <f>'Рейтинговая таблица организаций'!AA742</f>
        <v>0</v>
      </c>
      <c r="AF753" s="49">
        <f>IF('Рейтинговая таблица организаций'!AA742&lt;1,0,(IF('Рейтинговая таблица организаций'!AA742&lt;5,20,100)))</f>
        <v>0</v>
      </c>
      <c r="AG753" s="49" t="s">
        <v>269</v>
      </c>
      <c r="AH753" s="49">
        <f>'Рейтинговая таблица организаций'!AB742</f>
        <v>0</v>
      </c>
      <c r="AI753" s="49">
        <f>'Рейтинговая таблица организаций'!AC742</f>
        <v>0</v>
      </c>
      <c r="AJ753" s="49" t="s">
        <v>270</v>
      </c>
      <c r="AK753" s="49">
        <f>'Рейтинговая таблица организаций'!AH742</f>
        <v>0</v>
      </c>
      <c r="AL753" s="49">
        <f>'Рейтинговая таблица организаций'!AI742</f>
        <v>0</v>
      </c>
      <c r="AM753" s="49" t="s">
        <v>271</v>
      </c>
      <c r="AN753" s="49">
        <f>'Рейтинговая таблица организаций'!AJ742</f>
        <v>0</v>
      </c>
      <c r="AO753" s="49">
        <f>'Рейтинговая таблица организаций'!AK742</f>
        <v>0</v>
      </c>
      <c r="AP753" s="49" t="s">
        <v>272</v>
      </c>
      <c r="AQ753" s="49">
        <f>'Рейтинговая таблица организаций'!AL742</f>
        <v>0</v>
      </c>
      <c r="AR753" s="49">
        <f>'Рейтинговая таблица организаций'!AM742</f>
        <v>0</v>
      </c>
      <c r="AS753" s="49" t="s">
        <v>273</v>
      </c>
      <c r="AT753" s="49">
        <f>'Рейтинговая таблица организаций'!AR742</f>
        <v>0</v>
      </c>
      <c r="AU753" s="49">
        <f>'Рейтинговая таблица организаций'!AS742</f>
        <v>0</v>
      </c>
      <c r="AV753" s="49" t="s">
        <v>274</v>
      </c>
      <c r="AW753" s="49">
        <f>'Рейтинговая таблица организаций'!AT742</f>
        <v>0</v>
      </c>
      <c r="AX753" s="49">
        <f>'Рейтинговая таблица организаций'!AU742</f>
        <v>0</v>
      </c>
      <c r="AY753" s="49" t="s">
        <v>275</v>
      </c>
      <c r="AZ753" s="49">
        <f>'Рейтинговая таблица организаций'!AV742</f>
        <v>0</v>
      </c>
      <c r="BA753" s="49">
        <f>'Рейтинговая таблица организаций'!AW742</f>
        <v>0</v>
      </c>
    </row>
    <row r="754" spans="1:53" ht="15.75" x14ac:dyDescent="0.25">
      <c r="A754" s="110">
        <f>Лист1!A742</f>
        <v>0</v>
      </c>
      <c r="B754" s="46">
        <f>'для bus.gov.ru'!B743</f>
        <v>0</v>
      </c>
      <c r="C754" s="46">
        <f>'для bus.gov.ru'!C743</f>
        <v>0</v>
      </c>
      <c r="D754" s="46">
        <f>'для bus.gov.ru'!D743</f>
        <v>0</v>
      </c>
      <c r="E754" s="46">
        <f>'для bus.gov.ru'!E743</f>
        <v>0</v>
      </c>
      <c r="F754" s="47" t="s">
        <v>264</v>
      </c>
      <c r="G754" s="48">
        <f>'Рейтинговая таблица организаций'!D743</f>
        <v>0</v>
      </c>
      <c r="H754" s="48">
        <f>'Рейтинговая таблица организаций'!E743</f>
        <v>0</v>
      </c>
      <c r="I754" s="47" t="s">
        <v>265</v>
      </c>
      <c r="J754" s="48">
        <f>'Рейтинговая таблица организаций'!F743</f>
        <v>0</v>
      </c>
      <c r="K754" s="48">
        <f>'Рейтинговая таблица организаций'!G743</f>
        <v>0</v>
      </c>
      <c r="L754" s="49" t="str">
        <f>IF('Рейтинговая таблица организаций'!H743&lt;1,"Отсутствуют или не функционируют дистанционные способы взаимодействия",(IF('Рейтинговая таблица организаций'!H743&lt;4,"В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4" s="49">
        <f>'Рейтинговая таблица организаций'!H743</f>
        <v>0</v>
      </c>
      <c r="N754" s="49">
        <f>IF('Рейтинговая таблица организаций'!H743&lt;1,0,(IF('Рейтинговая таблица организаций'!H743&lt;4,30,100)))</f>
        <v>0</v>
      </c>
      <c r="O754" s="49" t="s">
        <v>266</v>
      </c>
      <c r="P754" s="49">
        <f>'Рейтинговая таблица организаций'!I743</f>
        <v>0</v>
      </c>
      <c r="Q754" s="49">
        <f>'Рейтинговая таблица организаций'!J743</f>
        <v>0</v>
      </c>
      <c r="R754" s="49" t="s">
        <v>267</v>
      </c>
      <c r="S754" s="49">
        <f>'Рейтинговая таблица организаций'!K743</f>
        <v>0</v>
      </c>
      <c r="T754" s="49">
        <f>'Рейтинговая таблица организаций'!L743</f>
        <v>0</v>
      </c>
      <c r="U754" s="49" t="str">
        <f>IF('Рейтинговая таблица организаций'!Q743&lt;1,"Отсутствуют комфортные условия",(IF('Рейтинговая таблица организаций'!Q743&lt;5,"Количество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4" s="49">
        <f>'Рейтинговая таблица организаций'!Q743</f>
        <v>0</v>
      </c>
      <c r="W754" s="49">
        <f>IF('Рейтинговая таблица организаций'!Q743&lt;1,0,(IF('Рейтинговая таблица организаций'!Q743&lt;4,20,100)))</f>
        <v>0</v>
      </c>
      <c r="X754" s="49" t="s">
        <v>268</v>
      </c>
      <c r="Y754" s="49">
        <f>'Рейтинговая таблица организаций'!T743</f>
        <v>0</v>
      </c>
      <c r="Z754" s="49">
        <f>'Рейтинговая таблица организаций'!U743</f>
        <v>0</v>
      </c>
      <c r="AA754" s="49" t="str">
        <f>IF('Рейтинговая таблица организаций'!Z743&lt;1,"Отсутствуют условия доступности для инвалидов",(IF('Рейтинговая таблица организаций'!Z743&lt;5,"Количество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4" s="63">
        <f>'Рейтинговая таблица организаций'!Z743</f>
        <v>0</v>
      </c>
      <c r="AC754" s="49">
        <f>IF('Рейтинговая таблица организаций'!Z743&lt;1,0,(IF('Рейтинговая таблица организаций'!Z743&lt;5,20,100)))</f>
        <v>0</v>
      </c>
      <c r="AD754" s="49" t="str">
        <f>IF('Рейтинговая таблица организаций'!AA743&lt;1,"Отсутствуют условия доступности, позволяющие инвалидам получать услуги наравне с другими",(IF('Рейтинговая таблица организаций'!AA743&lt;5,"Количество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4" s="49">
        <f>'Рейтинговая таблица организаций'!AA743</f>
        <v>0</v>
      </c>
      <c r="AF754" s="49">
        <f>IF('Рейтинговая таблица организаций'!AA743&lt;1,0,(IF('Рейтинговая таблица организаций'!AA743&lt;5,20,100)))</f>
        <v>0</v>
      </c>
      <c r="AG754" s="49" t="s">
        <v>269</v>
      </c>
      <c r="AH754" s="49">
        <f>'Рейтинговая таблица организаций'!AB743</f>
        <v>0</v>
      </c>
      <c r="AI754" s="49">
        <f>'Рейтинговая таблица организаций'!AC743</f>
        <v>0</v>
      </c>
      <c r="AJ754" s="49" t="s">
        <v>270</v>
      </c>
      <c r="AK754" s="49">
        <f>'Рейтинговая таблица организаций'!AH743</f>
        <v>0</v>
      </c>
      <c r="AL754" s="49">
        <f>'Рейтинговая таблица организаций'!AI743</f>
        <v>0</v>
      </c>
      <c r="AM754" s="49" t="s">
        <v>271</v>
      </c>
      <c r="AN754" s="49">
        <f>'Рейтинговая таблица организаций'!AJ743</f>
        <v>0</v>
      </c>
      <c r="AO754" s="49">
        <f>'Рейтинговая таблица организаций'!AK743</f>
        <v>0</v>
      </c>
      <c r="AP754" s="49" t="s">
        <v>272</v>
      </c>
      <c r="AQ754" s="49">
        <f>'Рейтинговая таблица организаций'!AL743</f>
        <v>0</v>
      </c>
      <c r="AR754" s="49">
        <f>'Рейтинговая таблица организаций'!AM743</f>
        <v>0</v>
      </c>
      <c r="AS754" s="49" t="s">
        <v>273</v>
      </c>
      <c r="AT754" s="49">
        <f>'Рейтинговая таблица организаций'!AR743</f>
        <v>0</v>
      </c>
      <c r="AU754" s="49">
        <f>'Рейтинговая таблица организаций'!AS743</f>
        <v>0</v>
      </c>
      <c r="AV754" s="49" t="s">
        <v>274</v>
      </c>
      <c r="AW754" s="49">
        <f>'Рейтинговая таблица организаций'!AT743</f>
        <v>0</v>
      </c>
      <c r="AX754" s="49">
        <f>'Рейтинговая таблица организаций'!AU743</f>
        <v>0</v>
      </c>
      <c r="AY754" s="49" t="s">
        <v>275</v>
      </c>
      <c r="AZ754" s="49">
        <f>'Рейтинговая таблица организаций'!AV743</f>
        <v>0</v>
      </c>
      <c r="BA754" s="49">
        <f>'Рейтинговая таблица организаций'!AW743</f>
        <v>0</v>
      </c>
    </row>
    <row r="755" spans="1:53" ht="15.75" x14ac:dyDescent="0.25">
      <c r="A755" s="110">
        <f>Лист1!A743</f>
        <v>0</v>
      </c>
      <c r="B755" s="46">
        <f>'для bus.gov.ru'!B744</f>
        <v>0</v>
      </c>
      <c r="C755" s="46">
        <f>'для bus.gov.ru'!C744</f>
        <v>0</v>
      </c>
      <c r="D755" s="46">
        <f>'для bus.gov.ru'!D744</f>
        <v>0</v>
      </c>
      <c r="E755" s="46">
        <f>'для bus.gov.ru'!E744</f>
        <v>0</v>
      </c>
      <c r="F755" s="47" t="s">
        <v>264</v>
      </c>
      <c r="G755" s="48">
        <f>'Рейтинговая таблица организаций'!D744</f>
        <v>0</v>
      </c>
      <c r="H755" s="48">
        <f>'Рейтинговая таблица организаций'!E744</f>
        <v>0</v>
      </c>
      <c r="I755" s="47" t="s">
        <v>265</v>
      </c>
      <c r="J755" s="48">
        <f>'Рейтинговая таблица организаций'!F744</f>
        <v>0</v>
      </c>
      <c r="K755" s="48">
        <f>'Рейтинговая таблица организаций'!G744</f>
        <v>0</v>
      </c>
      <c r="L755" s="49" t="str">
        <f>IF('Рейтинговая таблица организаций'!H744&lt;1,"Отсутствуют или не функционируют дистанционные способы взаимодействия",(IF('Рейтинговая таблица организаций'!H744&lt;4,"В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5" s="49">
        <f>'Рейтинговая таблица организаций'!H744</f>
        <v>0</v>
      </c>
      <c r="N755" s="49">
        <f>IF('Рейтинговая таблица организаций'!H744&lt;1,0,(IF('Рейтинговая таблица организаций'!H744&lt;4,30,100)))</f>
        <v>0</v>
      </c>
      <c r="O755" s="49" t="s">
        <v>266</v>
      </c>
      <c r="P755" s="49">
        <f>'Рейтинговая таблица организаций'!I744</f>
        <v>0</v>
      </c>
      <c r="Q755" s="49">
        <f>'Рейтинговая таблица организаций'!J744</f>
        <v>0</v>
      </c>
      <c r="R755" s="49" t="s">
        <v>267</v>
      </c>
      <c r="S755" s="49">
        <f>'Рейтинговая таблица организаций'!K744</f>
        <v>0</v>
      </c>
      <c r="T755" s="49">
        <f>'Рейтинговая таблица организаций'!L744</f>
        <v>0</v>
      </c>
      <c r="U755" s="49" t="str">
        <f>IF('Рейтинговая таблица организаций'!Q744&lt;1,"Отсутствуют комфортные условия",(IF('Рейтинговая таблица организаций'!Q744&lt;5,"Количество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5" s="49">
        <f>'Рейтинговая таблица организаций'!Q744</f>
        <v>0</v>
      </c>
      <c r="W755" s="49">
        <f>IF('Рейтинговая таблица организаций'!Q744&lt;1,0,(IF('Рейтинговая таблица организаций'!Q744&lt;4,20,100)))</f>
        <v>0</v>
      </c>
      <c r="X755" s="49" t="s">
        <v>268</v>
      </c>
      <c r="Y755" s="49">
        <f>'Рейтинговая таблица организаций'!T744</f>
        <v>0</v>
      </c>
      <c r="Z755" s="49">
        <f>'Рейтинговая таблица организаций'!U744</f>
        <v>0</v>
      </c>
      <c r="AA755" s="49" t="str">
        <f>IF('Рейтинговая таблица организаций'!Z744&lt;1,"Отсутствуют условия доступности для инвалидов",(IF('Рейтинговая таблица организаций'!Z744&lt;5,"Количество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5" s="63">
        <f>'Рейтинговая таблица организаций'!Z744</f>
        <v>0</v>
      </c>
      <c r="AC755" s="49">
        <f>IF('Рейтинговая таблица организаций'!Z744&lt;1,0,(IF('Рейтинговая таблица организаций'!Z744&lt;5,20,100)))</f>
        <v>0</v>
      </c>
      <c r="AD755" s="49" t="str">
        <f>IF('Рейтинговая таблица организаций'!AA744&lt;1,"Отсутствуют условия доступности, позволяющие инвалидам получать услуги наравне с другими",(IF('Рейтинговая таблица организаций'!AA744&lt;5,"Количество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5" s="49">
        <f>'Рейтинговая таблица организаций'!AA744</f>
        <v>0</v>
      </c>
      <c r="AF755" s="49">
        <f>IF('Рейтинговая таблица организаций'!AA744&lt;1,0,(IF('Рейтинговая таблица организаций'!AA744&lt;5,20,100)))</f>
        <v>0</v>
      </c>
      <c r="AG755" s="49" t="s">
        <v>269</v>
      </c>
      <c r="AH755" s="49">
        <f>'Рейтинговая таблица организаций'!AB744</f>
        <v>0</v>
      </c>
      <c r="AI755" s="49">
        <f>'Рейтинговая таблица организаций'!AC744</f>
        <v>0</v>
      </c>
      <c r="AJ755" s="49" t="s">
        <v>270</v>
      </c>
      <c r="AK755" s="49">
        <f>'Рейтинговая таблица организаций'!AH744</f>
        <v>0</v>
      </c>
      <c r="AL755" s="49">
        <f>'Рейтинговая таблица организаций'!AI744</f>
        <v>0</v>
      </c>
      <c r="AM755" s="49" t="s">
        <v>271</v>
      </c>
      <c r="AN755" s="49">
        <f>'Рейтинговая таблица организаций'!AJ744</f>
        <v>0</v>
      </c>
      <c r="AO755" s="49">
        <f>'Рейтинговая таблица организаций'!AK744</f>
        <v>0</v>
      </c>
      <c r="AP755" s="49" t="s">
        <v>272</v>
      </c>
      <c r="AQ755" s="49">
        <f>'Рейтинговая таблица организаций'!AL744</f>
        <v>0</v>
      </c>
      <c r="AR755" s="49">
        <f>'Рейтинговая таблица организаций'!AM744</f>
        <v>0</v>
      </c>
      <c r="AS755" s="49" t="s">
        <v>273</v>
      </c>
      <c r="AT755" s="49">
        <f>'Рейтинговая таблица организаций'!AR744</f>
        <v>0</v>
      </c>
      <c r="AU755" s="49">
        <f>'Рейтинговая таблица организаций'!AS744</f>
        <v>0</v>
      </c>
      <c r="AV755" s="49" t="s">
        <v>274</v>
      </c>
      <c r="AW755" s="49">
        <f>'Рейтинговая таблица организаций'!AT744</f>
        <v>0</v>
      </c>
      <c r="AX755" s="49">
        <f>'Рейтинговая таблица организаций'!AU744</f>
        <v>0</v>
      </c>
      <c r="AY755" s="49" t="s">
        <v>275</v>
      </c>
      <c r="AZ755" s="49">
        <f>'Рейтинговая таблица организаций'!AV744</f>
        <v>0</v>
      </c>
      <c r="BA755" s="49">
        <f>'Рейтинговая таблица организаций'!AW744</f>
        <v>0</v>
      </c>
    </row>
    <row r="756" spans="1:53" ht="15.75" x14ac:dyDescent="0.25">
      <c r="A756" s="110">
        <f>Лист1!A744</f>
        <v>0</v>
      </c>
      <c r="B756" s="46">
        <f>'для bus.gov.ru'!B745</f>
        <v>0</v>
      </c>
      <c r="C756" s="46">
        <f>'для bus.gov.ru'!C745</f>
        <v>0</v>
      </c>
      <c r="D756" s="46">
        <f>'для bus.gov.ru'!D745</f>
        <v>0</v>
      </c>
      <c r="E756" s="46">
        <f>'для bus.gov.ru'!E745</f>
        <v>0</v>
      </c>
      <c r="F756" s="47" t="s">
        <v>264</v>
      </c>
      <c r="G756" s="48">
        <f>'Рейтинговая таблица организаций'!D745</f>
        <v>0</v>
      </c>
      <c r="H756" s="48">
        <f>'Рейтинговая таблица организаций'!E745</f>
        <v>0</v>
      </c>
      <c r="I756" s="47" t="s">
        <v>265</v>
      </c>
      <c r="J756" s="48">
        <f>'Рейтинговая таблица организаций'!F745</f>
        <v>0</v>
      </c>
      <c r="K756" s="48">
        <f>'Рейтинговая таблица организаций'!G745</f>
        <v>0</v>
      </c>
      <c r="L756" s="49" t="str">
        <f>IF('Рейтинговая таблица организаций'!H745&lt;1,"Отсутствуют или не функционируют дистанционные способы взаимодействия",(IF('Рейтинговая таблица организаций'!H745&lt;4,"В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6" s="49">
        <f>'Рейтинговая таблица организаций'!H745</f>
        <v>0</v>
      </c>
      <c r="N756" s="49">
        <f>IF('Рейтинговая таблица организаций'!H745&lt;1,0,(IF('Рейтинговая таблица организаций'!H745&lt;4,30,100)))</f>
        <v>0</v>
      </c>
      <c r="O756" s="49" t="s">
        <v>266</v>
      </c>
      <c r="P756" s="49">
        <f>'Рейтинговая таблица организаций'!I745</f>
        <v>0</v>
      </c>
      <c r="Q756" s="49">
        <f>'Рейтинговая таблица организаций'!J745</f>
        <v>0</v>
      </c>
      <c r="R756" s="49" t="s">
        <v>267</v>
      </c>
      <c r="S756" s="49">
        <f>'Рейтинговая таблица организаций'!K745</f>
        <v>0</v>
      </c>
      <c r="T756" s="49">
        <f>'Рейтинговая таблица организаций'!L745</f>
        <v>0</v>
      </c>
      <c r="U756" s="49" t="str">
        <f>IF('Рейтинговая таблица организаций'!Q745&lt;1,"Отсутствуют комфортные условия",(IF('Рейтинговая таблица организаций'!Q745&lt;5,"Количество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6" s="49">
        <f>'Рейтинговая таблица организаций'!Q745</f>
        <v>0</v>
      </c>
      <c r="W756" s="49">
        <f>IF('Рейтинговая таблица организаций'!Q745&lt;1,0,(IF('Рейтинговая таблица организаций'!Q745&lt;4,20,100)))</f>
        <v>0</v>
      </c>
      <c r="X756" s="49" t="s">
        <v>268</v>
      </c>
      <c r="Y756" s="49">
        <f>'Рейтинговая таблица организаций'!T745</f>
        <v>0</v>
      </c>
      <c r="Z756" s="49">
        <f>'Рейтинговая таблица организаций'!U745</f>
        <v>0</v>
      </c>
      <c r="AA756" s="49" t="str">
        <f>IF('Рейтинговая таблица организаций'!Z745&lt;1,"Отсутствуют условия доступности для инвалидов",(IF('Рейтинговая таблица организаций'!Z745&lt;5,"Количество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6" s="63">
        <f>'Рейтинговая таблица организаций'!Z745</f>
        <v>0</v>
      </c>
      <c r="AC756" s="49">
        <f>IF('Рейтинговая таблица организаций'!Z745&lt;1,0,(IF('Рейтинговая таблица организаций'!Z745&lt;5,20,100)))</f>
        <v>0</v>
      </c>
      <c r="AD756" s="49" t="str">
        <f>IF('Рейтинговая таблица организаций'!AA745&lt;1,"Отсутствуют условия доступности, позволяющие инвалидам получать услуги наравне с другими",(IF('Рейтинговая таблица организаций'!AA745&lt;5,"Количество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6" s="49">
        <f>'Рейтинговая таблица организаций'!AA745</f>
        <v>0</v>
      </c>
      <c r="AF756" s="49">
        <f>IF('Рейтинговая таблица организаций'!AA745&lt;1,0,(IF('Рейтинговая таблица организаций'!AA745&lt;5,20,100)))</f>
        <v>0</v>
      </c>
      <c r="AG756" s="49" t="s">
        <v>269</v>
      </c>
      <c r="AH756" s="49">
        <f>'Рейтинговая таблица организаций'!AB745</f>
        <v>0</v>
      </c>
      <c r="AI756" s="49">
        <f>'Рейтинговая таблица организаций'!AC745</f>
        <v>0</v>
      </c>
      <c r="AJ756" s="49" t="s">
        <v>270</v>
      </c>
      <c r="AK756" s="49">
        <f>'Рейтинговая таблица организаций'!AH745</f>
        <v>0</v>
      </c>
      <c r="AL756" s="49">
        <f>'Рейтинговая таблица организаций'!AI745</f>
        <v>0</v>
      </c>
      <c r="AM756" s="49" t="s">
        <v>271</v>
      </c>
      <c r="AN756" s="49">
        <f>'Рейтинговая таблица организаций'!AJ745</f>
        <v>0</v>
      </c>
      <c r="AO756" s="49">
        <f>'Рейтинговая таблица организаций'!AK745</f>
        <v>0</v>
      </c>
      <c r="AP756" s="49" t="s">
        <v>272</v>
      </c>
      <c r="AQ756" s="49">
        <f>'Рейтинговая таблица организаций'!AL745</f>
        <v>0</v>
      </c>
      <c r="AR756" s="49">
        <f>'Рейтинговая таблица организаций'!AM745</f>
        <v>0</v>
      </c>
      <c r="AS756" s="49" t="s">
        <v>273</v>
      </c>
      <c r="AT756" s="49">
        <f>'Рейтинговая таблица организаций'!AR745</f>
        <v>0</v>
      </c>
      <c r="AU756" s="49">
        <f>'Рейтинговая таблица организаций'!AS745</f>
        <v>0</v>
      </c>
      <c r="AV756" s="49" t="s">
        <v>274</v>
      </c>
      <c r="AW756" s="49">
        <f>'Рейтинговая таблица организаций'!AT745</f>
        <v>0</v>
      </c>
      <c r="AX756" s="49">
        <f>'Рейтинговая таблица организаций'!AU745</f>
        <v>0</v>
      </c>
      <c r="AY756" s="49" t="s">
        <v>275</v>
      </c>
      <c r="AZ756" s="49">
        <f>'Рейтинговая таблица организаций'!AV745</f>
        <v>0</v>
      </c>
      <c r="BA756" s="49">
        <f>'Рейтинговая таблица организаций'!AW745</f>
        <v>0</v>
      </c>
    </row>
    <row r="757" spans="1:53" ht="15.75" x14ac:dyDescent="0.25">
      <c r="A757" s="110">
        <f>Лист1!A745</f>
        <v>0</v>
      </c>
      <c r="B757" s="46">
        <f>'для bus.gov.ru'!B746</f>
        <v>0</v>
      </c>
      <c r="C757" s="46">
        <f>'для bus.gov.ru'!C746</f>
        <v>0</v>
      </c>
      <c r="D757" s="46">
        <f>'для bus.gov.ru'!D746</f>
        <v>0</v>
      </c>
      <c r="E757" s="46">
        <f>'для bus.gov.ru'!E746</f>
        <v>0</v>
      </c>
      <c r="F757" s="47" t="s">
        <v>264</v>
      </c>
      <c r="G757" s="48">
        <f>'Рейтинговая таблица организаций'!D746</f>
        <v>0</v>
      </c>
      <c r="H757" s="48">
        <f>'Рейтинговая таблица организаций'!E746</f>
        <v>0</v>
      </c>
      <c r="I757" s="47" t="s">
        <v>265</v>
      </c>
      <c r="J757" s="48">
        <f>'Рейтинговая таблица организаций'!F746</f>
        <v>0</v>
      </c>
      <c r="K757" s="48">
        <f>'Рейтинговая таблица организаций'!G746</f>
        <v>0</v>
      </c>
      <c r="L757" s="49" t="str">
        <f>IF('Рейтинговая таблица организаций'!H746&lt;1,"Отсутствуют или не функционируют дистанционные способы взаимодействия",(IF('Рейтинговая таблица организаций'!H746&lt;4,"В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7" s="49">
        <f>'Рейтинговая таблица организаций'!H746</f>
        <v>0</v>
      </c>
      <c r="N757" s="49">
        <f>IF('Рейтинговая таблица организаций'!H746&lt;1,0,(IF('Рейтинговая таблица организаций'!H746&lt;4,30,100)))</f>
        <v>0</v>
      </c>
      <c r="O757" s="49" t="s">
        <v>266</v>
      </c>
      <c r="P757" s="49">
        <f>'Рейтинговая таблица организаций'!I746</f>
        <v>0</v>
      </c>
      <c r="Q757" s="49">
        <f>'Рейтинговая таблица организаций'!J746</f>
        <v>0</v>
      </c>
      <c r="R757" s="49" t="s">
        <v>267</v>
      </c>
      <c r="S757" s="49">
        <f>'Рейтинговая таблица организаций'!K746</f>
        <v>0</v>
      </c>
      <c r="T757" s="49">
        <f>'Рейтинговая таблица организаций'!L746</f>
        <v>0</v>
      </c>
      <c r="U757" s="49" t="str">
        <f>IF('Рейтинговая таблица организаций'!Q746&lt;1,"Отсутствуют комфортные условия",(IF('Рейтинговая таблица организаций'!Q746&lt;5,"Количество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7" s="49">
        <f>'Рейтинговая таблица организаций'!Q746</f>
        <v>0</v>
      </c>
      <c r="W757" s="49">
        <f>IF('Рейтинговая таблица организаций'!Q746&lt;1,0,(IF('Рейтинговая таблица организаций'!Q746&lt;4,20,100)))</f>
        <v>0</v>
      </c>
      <c r="X757" s="49" t="s">
        <v>268</v>
      </c>
      <c r="Y757" s="49">
        <f>'Рейтинговая таблица организаций'!T746</f>
        <v>0</v>
      </c>
      <c r="Z757" s="49">
        <f>'Рейтинговая таблица организаций'!U746</f>
        <v>0</v>
      </c>
      <c r="AA757" s="49" t="str">
        <f>IF('Рейтинговая таблица организаций'!Z746&lt;1,"Отсутствуют условия доступности для инвалидов",(IF('Рейтинговая таблица организаций'!Z746&lt;5,"Количество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7" s="63">
        <f>'Рейтинговая таблица организаций'!Z746</f>
        <v>0</v>
      </c>
      <c r="AC757" s="49">
        <f>IF('Рейтинговая таблица организаций'!Z746&lt;1,0,(IF('Рейтинговая таблица организаций'!Z746&lt;5,20,100)))</f>
        <v>0</v>
      </c>
      <c r="AD757" s="49" t="str">
        <f>IF('Рейтинговая таблица организаций'!AA746&lt;1,"Отсутствуют условия доступности, позволяющие инвалидам получать услуги наравне с другими",(IF('Рейтинговая таблица организаций'!AA746&lt;5,"Количество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7" s="49">
        <f>'Рейтинговая таблица организаций'!AA746</f>
        <v>0</v>
      </c>
      <c r="AF757" s="49">
        <f>IF('Рейтинговая таблица организаций'!AA746&lt;1,0,(IF('Рейтинговая таблица организаций'!AA746&lt;5,20,100)))</f>
        <v>0</v>
      </c>
      <c r="AG757" s="49" t="s">
        <v>269</v>
      </c>
      <c r="AH757" s="49">
        <f>'Рейтинговая таблица организаций'!AB746</f>
        <v>0</v>
      </c>
      <c r="AI757" s="49">
        <f>'Рейтинговая таблица организаций'!AC746</f>
        <v>0</v>
      </c>
      <c r="AJ757" s="49" t="s">
        <v>270</v>
      </c>
      <c r="AK757" s="49">
        <f>'Рейтинговая таблица организаций'!AH746</f>
        <v>0</v>
      </c>
      <c r="AL757" s="49">
        <f>'Рейтинговая таблица организаций'!AI746</f>
        <v>0</v>
      </c>
      <c r="AM757" s="49" t="s">
        <v>271</v>
      </c>
      <c r="AN757" s="49">
        <f>'Рейтинговая таблица организаций'!AJ746</f>
        <v>0</v>
      </c>
      <c r="AO757" s="49">
        <f>'Рейтинговая таблица организаций'!AK746</f>
        <v>0</v>
      </c>
      <c r="AP757" s="49" t="s">
        <v>272</v>
      </c>
      <c r="AQ757" s="49">
        <f>'Рейтинговая таблица организаций'!AL746</f>
        <v>0</v>
      </c>
      <c r="AR757" s="49">
        <f>'Рейтинговая таблица организаций'!AM746</f>
        <v>0</v>
      </c>
      <c r="AS757" s="49" t="s">
        <v>273</v>
      </c>
      <c r="AT757" s="49">
        <f>'Рейтинговая таблица организаций'!AR746</f>
        <v>0</v>
      </c>
      <c r="AU757" s="49">
        <f>'Рейтинговая таблица организаций'!AS746</f>
        <v>0</v>
      </c>
      <c r="AV757" s="49" t="s">
        <v>274</v>
      </c>
      <c r="AW757" s="49">
        <f>'Рейтинговая таблица организаций'!AT746</f>
        <v>0</v>
      </c>
      <c r="AX757" s="49">
        <f>'Рейтинговая таблица организаций'!AU746</f>
        <v>0</v>
      </c>
      <c r="AY757" s="49" t="s">
        <v>275</v>
      </c>
      <c r="AZ757" s="49">
        <f>'Рейтинговая таблица организаций'!AV746</f>
        <v>0</v>
      </c>
      <c r="BA757" s="49">
        <f>'Рейтинговая таблица организаций'!AW746</f>
        <v>0</v>
      </c>
    </row>
    <row r="758" spans="1:53" ht="15.75" x14ac:dyDescent="0.25">
      <c r="A758" s="110">
        <f>Лист1!A746</f>
        <v>0</v>
      </c>
      <c r="B758" s="46">
        <f>'для bus.gov.ru'!B747</f>
        <v>0</v>
      </c>
      <c r="C758" s="46">
        <f>'для bus.gov.ru'!C747</f>
        <v>0</v>
      </c>
      <c r="D758" s="46">
        <f>'для bus.gov.ru'!D747</f>
        <v>0</v>
      </c>
      <c r="E758" s="46">
        <f>'для bus.gov.ru'!E747</f>
        <v>0</v>
      </c>
      <c r="F758" s="47" t="s">
        <v>264</v>
      </c>
      <c r="G758" s="48">
        <f>'Рейтинговая таблица организаций'!D747</f>
        <v>0</v>
      </c>
      <c r="H758" s="48">
        <f>'Рейтинговая таблица организаций'!E747</f>
        <v>0</v>
      </c>
      <c r="I758" s="47" t="s">
        <v>265</v>
      </c>
      <c r="J758" s="48">
        <f>'Рейтинговая таблица организаций'!F747</f>
        <v>0</v>
      </c>
      <c r="K758" s="48">
        <f>'Рейтинговая таблица организаций'!G747</f>
        <v>0</v>
      </c>
      <c r="L758" s="49" t="str">
        <f>IF('Рейтинговая таблица организаций'!H747&lt;1,"Отсутствуют или не функционируют дистанционные способы взаимодействия",(IF('Рейтинговая таблица организаций'!H747&lt;4,"В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8" s="49">
        <f>'Рейтинговая таблица организаций'!H747</f>
        <v>0</v>
      </c>
      <c r="N758" s="49">
        <f>IF('Рейтинговая таблица организаций'!H747&lt;1,0,(IF('Рейтинговая таблица организаций'!H747&lt;4,30,100)))</f>
        <v>0</v>
      </c>
      <c r="O758" s="49" t="s">
        <v>266</v>
      </c>
      <c r="P758" s="49">
        <f>'Рейтинговая таблица организаций'!I747</f>
        <v>0</v>
      </c>
      <c r="Q758" s="49">
        <f>'Рейтинговая таблица организаций'!J747</f>
        <v>0</v>
      </c>
      <c r="R758" s="49" t="s">
        <v>267</v>
      </c>
      <c r="S758" s="49">
        <f>'Рейтинговая таблица организаций'!K747</f>
        <v>0</v>
      </c>
      <c r="T758" s="49">
        <f>'Рейтинговая таблица организаций'!L747</f>
        <v>0</v>
      </c>
      <c r="U758" s="49" t="str">
        <f>IF('Рейтинговая таблица организаций'!Q747&lt;1,"Отсутствуют комфортные условия",(IF('Рейтинговая таблица организаций'!Q747&lt;5,"Количество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8" s="49">
        <f>'Рейтинговая таблица организаций'!Q747</f>
        <v>0</v>
      </c>
      <c r="W758" s="49">
        <f>IF('Рейтинговая таблица организаций'!Q747&lt;1,0,(IF('Рейтинговая таблица организаций'!Q747&lt;4,20,100)))</f>
        <v>0</v>
      </c>
      <c r="X758" s="49" t="s">
        <v>268</v>
      </c>
      <c r="Y758" s="49">
        <f>'Рейтинговая таблица организаций'!T747</f>
        <v>0</v>
      </c>
      <c r="Z758" s="49">
        <f>'Рейтинговая таблица организаций'!U747</f>
        <v>0</v>
      </c>
      <c r="AA758" s="49" t="str">
        <f>IF('Рейтинговая таблица организаций'!Z747&lt;1,"Отсутствуют условия доступности для инвалидов",(IF('Рейтинговая таблица организаций'!Z747&lt;5,"Количество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8" s="63">
        <f>'Рейтинговая таблица организаций'!Z747</f>
        <v>0</v>
      </c>
      <c r="AC758" s="49">
        <f>IF('Рейтинговая таблица организаций'!Z747&lt;1,0,(IF('Рейтинговая таблица организаций'!Z747&lt;5,20,100)))</f>
        <v>0</v>
      </c>
      <c r="AD758" s="49" t="str">
        <f>IF('Рейтинговая таблица организаций'!AA747&lt;1,"Отсутствуют условия доступности, позволяющие инвалидам получать услуги наравне с другими",(IF('Рейтинговая таблица организаций'!AA747&lt;5,"Количество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8" s="49">
        <f>'Рейтинговая таблица организаций'!AA747</f>
        <v>0</v>
      </c>
      <c r="AF758" s="49">
        <f>IF('Рейтинговая таблица организаций'!AA747&lt;1,0,(IF('Рейтинговая таблица организаций'!AA747&lt;5,20,100)))</f>
        <v>0</v>
      </c>
      <c r="AG758" s="49" t="s">
        <v>269</v>
      </c>
      <c r="AH758" s="49">
        <f>'Рейтинговая таблица организаций'!AB747</f>
        <v>0</v>
      </c>
      <c r="AI758" s="49">
        <f>'Рейтинговая таблица организаций'!AC747</f>
        <v>0</v>
      </c>
      <c r="AJ758" s="49" t="s">
        <v>270</v>
      </c>
      <c r="AK758" s="49">
        <f>'Рейтинговая таблица организаций'!AH747</f>
        <v>0</v>
      </c>
      <c r="AL758" s="49">
        <f>'Рейтинговая таблица организаций'!AI747</f>
        <v>0</v>
      </c>
      <c r="AM758" s="49" t="s">
        <v>271</v>
      </c>
      <c r="AN758" s="49">
        <f>'Рейтинговая таблица организаций'!AJ747</f>
        <v>0</v>
      </c>
      <c r="AO758" s="49">
        <f>'Рейтинговая таблица организаций'!AK747</f>
        <v>0</v>
      </c>
      <c r="AP758" s="49" t="s">
        <v>272</v>
      </c>
      <c r="AQ758" s="49">
        <f>'Рейтинговая таблица организаций'!AL747</f>
        <v>0</v>
      </c>
      <c r="AR758" s="49">
        <f>'Рейтинговая таблица организаций'!AM747</f>
        <v>0</v>
      </c>
      <c r="AS758" s="49" t="s">
        <v>273</v>
      </c>
      <c r="AT758" s="49">
        <f>'Рейтинговая таблица организаций'!AR747</f>
        <v>0</v>
      </c>
      <c r="AU758" s="49">
        <f>'Рейтинговая таблица организаций'!AS747</f>
        <v>0</v>
      </c>
      <c r="AV758" s="49" t="s">
        <v>274</v>
      </c>
      <c r="AW758" s="49">
        <f>'Рейтинговая таблица организаций'!AT747</f>
        <v>0</v>
      </c>
      <c r="AX758" s="49">
        <f>'Рейтинговая таблица организаций'!AU747</f>
        <v>0</v>
      </c>
      <c r="AY758" s="49" t="s">
        <v>275</v>
      </c>
      <c r="AZ758" s="49">
        <f>'Рейтинговая таблица организаций'!AV747</f>
        <v>0</v>
      </c>
      <c r="BA758" s="49">
        <f>'Рейтинговая таблица организаций'!AW747</f>
        <v>0</v>
      </c>
    </row>
    <row r="759" spans="1:53" ht="15.75" x14ac:dyDescent="0.25">
      <c r="A759" s="110">
        <f>Лист1!A747</f>
        <v>0</v>
      </c>
      <c r="B759" s="46">
        <f>'для bus.gov.ru'!B748</f>
        <v>0</v>
      </c>
      <c r="C759" s="46">
        <f>'для bus.gov.ru'!C748</f>
        <v>0</v>
      </c>
      <c r="D759" s="46">
        <f>'для bus.gov.ru'!D748</f>
        <v>0</v>
      </c>
      <c r="E759" s="46">
        <f>'для bus.gov.ru'!E748</f>
        <v>0</v>
      </c>
      <c r="F759" s="47" t="s">
        <v>264</v>
      </c>
      <c r="G759" s="48">
        <f>'Рейтинговая таблица организаций'!D748</f>
        <v>0</v>
      </c>
      <c r="H759" s="48">
        <f>'Рейтинговая таблица организаций'!E748</f>
        <v>0</v>
      </c>
      <c r="I759" s="47" t="s">
        <v>265</v>
      </c>
      <c r="J759" s="48">
        <f>'Рейтинговая таблица организаций'!F748</f>
        <v>0</v>
      </c>
      <c r="K759" s="48">
        <f>'Рейтинговая таблица организаций'!G748</f>
        <v>0</v>
      </c>
      <c r="L759" s="49" t="str">
        <f>IF('Рейтинговая таблица организаций'!H748&lt;1,"Отсутствуют или не функционируют дистанционные способы взаимодействия",(IF('Рейтинговая таблица организаций'!H748&lt;4,"В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59" s="49">
        <f>'Рейтинговая таблица организаций'!H748</f>
        <v>0</v>
      </c>
      <c r="N759" s="49">
        <f>IF('Рейтинговая таблица организаций'!H748&lt;1,0,(IF('Рейтинговая таблица организаций'!H748&lt;4,30,100)))</f>
        <v>0</v>
      </c>
      <c r="O759" s="49" t="s">
        <v>266</v>
      </c>
      <c r="P759" s="49">
        <f>'Рейтинговая таблица организаций'!I748</f>
        <v>0</v>
      </c>
      <c r="Q759" s="49">
        <f>'Рейтинговая таблица организаций'!J748</f>
        <v>0</v>
      </c>
      <c r="R759" s="49" t="s">
        <v>267</v>
      </c>
      <c r="S759" s="49">
        <f>'Рейтинговая таблица организаций'!K748</f>
        <v>0</v>
      </c>
      <c r="T759" s="49">
        <f>'Рейтинговая таблица организаций'!L748</f>
        <v>0</v>
      </c>
      <c r="U759" s="49" t="str">
        <f>IF('Рейтинговая таблица организаций'!Q748&lt;1,"Отсутствуют комфортные условия",(IF('Рейтинговая таблица организаций'!Q748&lt;5,"Количество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59" s="49">
        <f>'Рейтинговая таблица организаций'!Q748</f>
        <v>0</v>
      </c>
      <c r="W759" s="49">
        <f>IF('Рейтинговая таблица организаций'!Q748&lt;1,0,(IF('Рейтинговая таблица организаций'!Q748&lt;4,20,100)))</f>
        <v>0</v>
      </c>
      <c r="X759" s="49" t="s">
        <v>268</v>
      </c>
      <c r="Y759" s="49">
        <f>'Рейтинговая таблица организаций'!T748</f>
        <v>0</v>
      </c>
      <c r="Z759" s="49">
        <f>'Рейтинговая таблица организаций'!U748</f>
        <v>0</v>
      </c>
      <c r="AA759" s="49" t="str">
        <f>IF('Рейтинговая таблица организаций'!Z748&lt;1,"Отсутствуют условия доступности для инвалидов",(IF('Рейтинговая таблица организаций'!Z748&lt;5,"Количество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59" s="63">
        <f>'Рейтинговая таблица организаций'!Z748</f>
        <v>0</v>
      </c>
      <c r="AC759" s="49">
        <f>IF('Рейтинговая таблица организаций'!Z748&lt;1,0,(IF('Рейтинговая таблица организаций'!Z748&lt;5,20,100)))</f>
        <v>0</v>
      </c>
      <c r="AD759" s="49" t="str">
        <f>IF('Рейтинговая таблица организаций'!AA748&lt;1,"Отсутствуют условия доступности, позволяющие инвалидам получать услуги наравне с другими",(IF('Рейтинговая таблица организаций'!AA748&lt;5,"Количество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59" s="49">
        <f>'Рейтинговая таблица организаций'!AA748</f>
        <v>0</v>
      </c>
      <c r="AF759" s="49">
        <f>IF('Рейтинговая таблица организаций'!AA748&lt;1,0,(IF('Рейтинговая таблица организаций'!AA748&lt;5,20,100)))</f>
        <v>0</v>
      </c>
      <c r="AG759" s="49" t="s">
        <v>269</v>
      </c>
      <c r="AH759" s="49">
        <f>'Рейтинговая таблица организаций'!AB748</f>
        <v>0</v>
      </c>
      <c r="AI759" s="49">
        <f>'Рейтинговая таблица организаций'!AC748</f>
        <v>0</v>
      </c>
      <c r="AJ759" s="49" t="s">
        <v>270</v>
      </c>
      <c r="AK759" s="49">
        <f>'Рейтинговая таблица организаций'!AH748</f>
        <v>0</v>
      </c>
      <c r="AL759" s="49">
        <f>'Рейтинговая таблица организаций'!AI748</f>
        <v>0</v>
      </c>
      <c r="AM759" s="49" t="s">
        <v>271</v>
      </c>
      <c r="AN759" s="49">
        <f>'Рейтинговая таблица организаций'!AJ748</f>
        <v>0</v>
      </c>
      <c r="AO759" s="49">
        <f>'Рейтинговая таблица организаций'!AK748</f>
        <v>0</v>
      </c>
      <c r="AP759" s="49" t="s">
        <v>272</v>
      </c>
      <c r="AQ759" s="49">
        <f>'Рейтинговая таблица организаций'!AL748</f>
        <v>0</v>
      </c>
      <c r="AR759" s="49">
        <f>'Рейтинговая таблица организаций'!AM748</f>
        <v>0</v>
      </c>
      <c r="AS759" s="49" t="s">
        <v>273</v>
      </c>
      <c r="AT759" s="49">
        <f>'Рейтинговая таблица организаций'!AR748</f>
        <v>0</v>
      </c>
      <c r="AU759" s="49">
        <f>'Рейтинговая таблица организаций'!AS748</f>
        <v>0</v>
      </c>
      <c r="AV759" s="49" t="s">
        <v>274</v>
      </c>
      <c r="AW759" s="49">
        <f>'Рейтинговая таблица организаций'!AT748</f>
        <v>0</v>
      </c>
      <c r="AX759" s="49">
        <f>'Рейтинговая таблица организаций'!AU748</f>
        <v>0</v>
      </c>
      <c r="AY759" s="49" t="s">
        <v>275</v>
      </c>
      <c r="AZ759" s="49">
        <f>'Рейтинговая таблица организаций'!AV748</f>
        <v>0</v>
      </c>
      <c r="BA759" s="49">
        <f>'Рейтинговая таблица организаций'!AW748</f>
        <v>0</v>
      </c>
    </row>
    <row r="760" spans="1:53" ht="15.75" x14ac:dyDescent="0.25">
      <c r="A760" s="110">
        <f>Лист1!A748</f>
        <v>0</v>
      </c>
      <c r="B760" s="46">
        <f>'для bus.gov.ru'!B749</f>
        <v>0</v>
      </c>
      <c r="C760" s="46">
        <f>'для bus.gov.ru'!C749</f>
        <v>0</v>
      </c>
      <c r="D760" s="46">
        <f>'для bus.gov.ru'!D749</f>
        <v>0</v>
      </c>
      <c r="E760" s="46">
        <f>'для bus.gov.ru'!E749</f>
        <v>0</v>
      </c>
      <c r="F760" s="47" t="s">
        <v>264</v>
      </c>
      <c r="G760" s="48">
        <f>'Рейтинговая таблица организаций'!D749</f>
        <v>0</v>
      </c>
      <c r="H760" s="48">
        <f>'Рейтинговая таблица организаций'!E749</f>
        <v>0</v>
      </c>
      <c r="I760" s="47" t="s">
        <v>265</v>
      </c>
      <c r="J760" s="48">
        <f>'Рейтинговая таблица организаций'!F749</f>
        <v>0</v>
      </c>
      <c r="K760" s="48">
        <f>'Рейтинговая таблица организаций'!G749</f>
        <v>0</v>
      </c>
      <c r="L760" s="49" t="str">
        <f>IF('Рейтинговая таблица организаций'!H749&lt;1,"Отсутствуют или не функционируют дистанционные способы взаимодействия",(IF('Рейтинговая таблица организаций'!H749&lt;4,"В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0" s="49">
        <f>'Рейтинговая таблица организаций'!H749</f>
        <v>0</v>
      </c>
      <c r="N760" s="49">
        <f>IF('Рейтинговая таблица организаций'!H749&lt;1,0,(IF('Рейтинговая таблица организаций'!H749&lt;4,30,100)))</f>
        <v>0</v>
      </c>
      <c r="O760" s="49" t="s">
        <v>266</v>
      </c>
      <c r="P760" s="49">
        <f>'Рейтинговая таблица организаций'!I749</f>
        <v>0</v>
      </c>
      <c r="Q760" s="49">
        <f>'Рейтинговая таблица организаций'!J749</f>
        <v>0</v>
      </c>
      <c r="R760" s="49" t="s">
        <v>267</v>
      </c>
      <c r="S760" s="49">
        <f>'Рейтинговая таблица организаций'!K749</f>
        <v>0</v>
      </c>
      <c r="T760" s="49">
        <f>'Рейтинговая таблица организаций'!L749</f>
        <v>0</v>
      </c>
      <c r="U760" s="49" t="str">
        <f>IF('Рейтинговая таблица организаций'!Q749&lt;1,"Отсутствуют комфортные условия",(IF('Рейтинговая таблица организаций'!Q749&lt;5,"Количество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0" s="49">
        <f>'Рейтинговая таблица организаций'!Q749</f>
        <v>0</v>
      </c>
      <c r="W760" s="49">
        <f>IF('Рейтинговая таблица организаций'!Q749&lt;1,0,(IF('Рейтинговая таблица организаций'!Q749&lt;4,20,100)))</f>
        <v>0</v>
      </c>
      <c r="X760" s="49" t="s">
        <v>268</v>
      </c>
      <c r="Y760" s="49">
        <f>'Рейтинговая таблица организаций'!T749</f>
        <v>0</v>
      </c>
      <c r="Z760" s="49">
        <f>'Рейтинговая таблица организаций'!U749</f>
        <v>0</v>
      </c>
      <c r="AA760" s="49" t="str">
        <f>IF('Рейтинговая таблица организаций'!Z749&lt;1,"Отсутствуют условия доступности для инвалидов",(IF('Рейтинговая таблица организаций'!Z749&lt;5,"Количество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0" s="63">
        <f>'Рейтинговая таблица организаций'!Z749</f>
        <v>0</v>
      </c>
      <c r="AC760" s="49">
        <f>IF('Рейтинговая таблица организаций'!Z749&lt;1,0,(IF('Рейтинговая таблица организаций'!Z749&lt;5,20,100)))</f>
        <v>0</v>
      </c>
      <c r="AD760" s="49" t="str">
        <f>IF('Рейтинговая таблица организаций'!AA749&lt;1,"Отсутствуют условия доступности, позволяющие инвалидам получать услуги наравне с другими",(IF('Рейтинговая таблица организаций'!AA749&lt;5,"Количество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0" s="49">
        <f>'Рейтинговая таблица организаций'!AA749</f>
        <v>0</v>
      </c>
      <c r="AF760" s="49">
        <f>IF('Рейтинговая таблица организаций'!AA749&lt;1,0,(IF('Рейтинговая таблица организаций'!AA749&lt;5,20,100)))</f>
        <v>0</v>
      </c>
      <c r="AG760" s="49" t="s">
        <v>269</v>
      </c>
      <c r="AH760" s="49">
        <f>'Рейтинговая таблица организаций'!AB749</f>
        <v>0</v>
      </c>
      <c r="AI760" s="49">
        <f>'Рейтинговая таблица организаций'!AC749</f>
        <v>0</v>
      </c>
      <c r="AJ760" s="49" t="s">
        <v>270</v>
      </c>
      <c r="AK760" s="49">
        <f>'Рейтинговая таблица организаций'!AH749</f>
        <v>0</v>
      </c>
      <c r="AL760" s="49">
        <f>'Рейтинговая таблица организаций'!AI749</f>
        <v>0</v>
      </c>
      <c r="AM760" s="49" t="s">
        <v>271</v>
      </c>
      <c r="AN760" s="49">
        <f>'Рейтинговая таблица организаций'!AJ749</f>
        <v>0</v>
      </c>
      <c r="AO760" s="49">
        <f>'Рейтинговая таблица организаций'!AK749</f>
        <v>0</v>
      </c>
      <c r="AP760" s="49" t="s">
        <v>272</v>
      </c>
      <c r="AQ760" s="49">
        <f>'Рейтинговая таблица организаций'!AL749</f>
        <v>0</v>
      </c>
      <c r="AR760" s="49">
        <f>'Рейтинговая таблица организаций'!AM749</f>
        <v>0</v>
      </c>
      <c r="AS760" s="49" t="s">
        <v>273</v>
      </c>
      <c r="AT760" s="49">
        <f>'Рейтинговая таблица организаций'!AR749</f>
        <v>0</v>
      </c>
      <c r="AU760" s="49">
        <f>'Рейтинговая таблица организаций'!AS749</f>
        <v>0</v>
      </c>
      <c r="AV760" s="49" t="s">
        <v>274</v>
      </c>
      <c r="AW760" s="49">
        <f>'Рейтинговая таблица организаций'!AT749</f>
        <v>0</v>
      </c>
      <c r="AX760" s="49">
        <f>'Рейтинговая таблица организаций'!AU749</f>
        <v>0</v>
      </c>
      <c r="AY760" s="49" t="s">
        <v>275</v>
      </c>
      <c r="AZ760" s="49">
        <f>'Рейтинговая таблица организаций'!AV749</f>
        <v>0</v>
      </c>
      <c r="BA760" s="49">
        <f>'Рейтинговая таблица организаций'!AW749</f>
        <v>0</v>
      </c>
    </row>
    <row r="761" spans="1:53" ht="15.75" x14ac:dyDescent="0.25">
      <c r="A761" s="110">
        <f>Лист1!A749</f>
        <v>0</v>
      </c>
      <c r="B761" s="46">
        <f>'для bus.gov.ru'!B750</f>
        <v>0</v>
      </c>
      <c r="C761" s="46">
        <f>'для bus.gov.ru'!C750</f>
        <v>0</v>
      </c>
      <c r="D761" s="46">
        <f>'для bus.gov.ru'!D750</f>
        <v>0</v>
      </c>
      <c r="E761" s="46">
        <f>'для bus.gov.ru'!E750</f>
        <v>0</v>
      </c>
      <c r="F761" s="47" t="s">
        <v>264</v>
      </c>
      <c r="G761" s="48">
        <f>'Рейтинговая таблица организаций'!D750</f>
        <v>0</v>
      </c>
      <c r="H761" s="48">
        <f>'Рейтинговая таблица организаций'!E750</f>
        <v>0</v>
      </c>
      <c r="I761" s="47" t="s">
        <v>265</v>
      </c>
      <c r="J761" s="48">
        <f>'Рейтинговая таблица организаций'!F750</f>
        <v>0</v>
      </c>
      <c r="K761" s="48">
        <f>'Рейтинговая таблица организаций'!G750</f>
        <v>0</v>
      </c>
      <c r="L761" s="49" t="str">
        <f>IF('Рейтинговая таблица организаций'!H750&lt;1,"Отсутствуют или не функционируют дистанционные способы взаимодействия",(IF('Рейтинговая таблица организаций'!H750&lt;4,"В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1" s="49">
        <f>'Рейтинговая таблица организаций'!H750</f>
        <v>0</v>
      </c>
      <c r="N761" s="49">
        <f>IF('Рейтинговая таблица организаций'!H750&lt;1,0,(IF('Рейтинговая таблица организаций'!H750&lt;4,30,100)))</f>
        <v>0</v>
      </c>
      <c r="O761" s="49" t="s">
        <v>266</v>
      </c>
      <c r="P761" s="49">
        <f>'Рейтинговая таблица организаций'!I750</f>
        <v>0</v>
      </c>
      <c r="Q761" s="49">
        <f>'Рейтинговая таблица организаций'!J750</f>
        <v>0</v>
      </c>
      <c r="R761" s="49" t="s">
        <v>267</v>
      </c>
      <c r="S761" s="49">
        <f>'Рейтинговая таблица организаций'!K750</f>
        <v>0</v>
      </c>
      <c r="T761" s="49">
        <f>'Рейтинговая таблица организаций'!L750</f>
        <v>0</v>
      </c>
      <c r="U761" s="49" t="str">
        <f>IF('Рейтинговая таблица организаций'!Q750&lt;1,"Отсутствуют комфортные условия",(IF('Рейтинговая таблица организаций'!Q750&lt;5,"Количество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1" s="49">
        <f>'Рейтинговая таблица организаций'!Q750</f>
        <v>0</v>
      </c>
      <c r="W761" s="49">
        <f>IF('Рейтинговая таблица организаций'!Q750&lt;1,0,(IF('Рейтинговая таблица организаций'!Q750&lt;4,20,100)))</f>
        <v>0</v>
      </c>
      <c r="X761" s="49" t="s">
        <v>268</v>
      </c>
      <c r="Y761" s="49">
        <f>'Рейтинговая таблица организаций'!T750</f>
        <v>0</v>
      </c>
      <c r="Z761" s="49">
        <f>'Рейтинговая таблица организаций'!U750</f>
        <v>0</v>
      </c>
      <c r="AA761" s="49" t="str">
        <f>IF('Рейтинговая таблица организаций'!Z750&lt;1,"Отсутствуют условия доступности для инвалидов",(IF('Рейтинговая таблица организаций'!Z750&lt;5,"Количество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1" s="63">
        <f>'Рейтинговая таблица организаций'!Z750</f>
        <v>0</v>
      </c>
      <c r="AC761" s="49">
        <f>IF('Рейтинговая таблица организаций'!Z750&lt;1,0,(IF('Рейтинговая таблица организаций'!Z750&lt;5,20,100)))</f>
        <v>0</v>
      </c>
      <c r="AD761" s="49" t="str">
        <f>IF('Рейтинговая таблица организаций'!AA750&lt;1,"Отсутствуют условия доступности, позволяющие инвалидам получать услуги наравне с другими",(IF('Рейтинговая таблица организаций'!AA750&lt;5,"Количество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1" s="49">
        <f>'Рейтинговая таблица организаций'!AA750</f>
        <v>0</v>
      </c>
      <c r="AF761" s="49">
        <f>IF('Рейтинговая таблица организаций'!AA750&lt;1,0,(IF('Рейтинговая таблица организаций'!AA750&lt;5,20,100)))</f>
        <v>0</v>
      </c>
      <c r="AG761" s="49" t="s">
        <v>269</v>
      </c>
      <c r="AH761" s="49">
        <f>'Рейтинговая таблица организаций'!AB750</f>
        <v>0</v>
      </c>
      <c r="AI761" s="49">
        <f>'Рейтинговая таблица организаций'!AC750</f>
        <v>0</v>
      </c>
      <c r="AJ761" s="49" t="s">
        <v>270</v>
      </c>
      <c r="AK761" s="49">
        <f>'Рейтинговая таблица организаций'!AH750</f>
        <v>0</v>
      </c>
      <c r="AL761" s="49">
        <f>'Рейтинговая таблица организаций'!AI750</f>
        <v>0</v>
      </c>
      <c r="AM761" s="49" t="s">
        <v>271</v>
      </c>
      <c r="AN761" s="49">
        <f>'Рейтинговая таблица организаций'!AJ750</f>
        <v>0</v>
      </c>
      <c r="AO761" s="49">
        <f>'Рейтинговая таблица организаций'!AK750</f>
        <v>0</v>
      </c>
      <c r="AP761" s="49" t="s">
        <v>272</v>
      </c>
      <c r="AQ761" s="49">
        <f>'Рейтинговая таблица организаций'!AL750</f>
        <v>0</v>
      </c>
      <c r="AR761" s="49">
        <f>'Рейтинговая таблица организаций'!AM750</f>
        <v>0</v>
      </c>
      <c r="AS761" s="49" t="s">
        <v>273</v>
      </c>
      <c r="AT761" s="49">
        <f>'Рейтинговая таблица организаций'!AR750</f>
        <v>0</v>
      </c>
      <c r="AU761" s="49">
        <f>'Рейтинговая таблица организаций'!AS750</f>
        <v>0</v>
      </c>
      <c r="AV761" s="49" t="s">
        <v>274</v>
      </c>
      <c r="AW761" s="49">
        <f>'Рейтинговая таблица организаций'!AT750</f>
        <v>0</v>
      </c>
      <c r="AX761" s="49">
        <f>'Рейтинговая таблица организаций'!AU750</f>
        <v>0</v>
      </c>
      <c r="AY761" s="49" t="s">
        <v>275</v>
      </c>
      <c r="AZ761" s="49">
        <f>'Рейтинговая таблица организаций'!AV750</f>
        <v>0</v>
      </c>
      <c r="BA761" s="49">
        <f>'Рейтинговая таблица организаций'!AW750</f>
        <v>0</v>
      </c>
    </row>
    <row r="762" spans="1:53" ht="15.75" x14ac:dyDescent="0.25">
      <c r="A762" s="110">
        <f>Лист1!A750</f>
        <v>0</v>
      </c>
      <c r="B762" s="46">
        <f>'для bus.gov.ru'!B751</f>
        <v>0</v>
      </c>
      <c r="C762" s="46">
        <f>'для bus.gov.ru'!C751</f>
        <v>0</v>
      </c>
      <c r="D762" s="46">
        <f>'для bus.gov.ru'!D751</f>
        <v>0</v>
      </c>
      <c r="E762" s="46">
        <f>'для bus.gov.ru'!E751</f>
        <v>0</v>
      </c>
      <c r="F762" s="47" t="s">
        <v>264</v>
      </c>
      <c r="G762" s="48">
        <f>'Рейтинговая таблица организаций'!D751</f>
        <v>0</v>
      </c>
      <c r="H762" s="48">
        <f>'Рейтинговая таблица организаций'!E751</f>
        <v>0</v>
      </c>
      <c r="I762" s="47" t="s">
        <v>265</v>
      </c>
      <c r="J762" s="48">
        <f>'Рейтинговая таблица организаций'!F751</f>
        <v>0</v>
      </c>
      <c r="K762" s="48">
        <f>'Рейтинговая таблица организаций'!G751</f>
        <v>0</v>
      </c>
      <c r="L762" s="49" t="str">
        <f>IF('Рейтинговая таблица организаций'!H751&lt;1,"Отсутствуют или не функционируют дистанционные способы взаимодействия",(IF('Рейтинговая таблица организаций'!H751&lt;4,"В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2" s="49">
        <f>'Рейтинговая таблица организаций'!H751</f>
        <v>0</v>
      </c>
      <c r="N762" s="49">
        <f>IF('Рейтинговая таблица организаций'!H751&lt;1,0,(IF('Рейтинговая таблица организаций'!H751&lt;4,30,100)))</f>
        <v>0</v>
      </c>
      <c r="O762" s="49" t="s">
        <v>266</v>
      </c>
      <c r="P762" s="49">
        <f>'Рейтинговая таблица организаций'!I751</f>
        <v>0</v>
      </c>
      <c r="Q762" s="49">
        <f>'Рейтинговая таблица организаций'!J751</f>
        <v>0</v>
      </c>
      <c r="R762" s="49" t="s">
        <v>267</v>
      </c>
      <c r="S762" s="49">
        <f>'Рейтинговая таблица организаций'!K751</f>
        <v>0</v>
      </c>
      <c r="T762" s="49">
        <f>'Рейтинговая таблица организаций'!L751</f>
        <v>0</v>
      </c>
      <c r="U762" s="49" t="str">
        <f>IF('Рейтинговая таблица организаций'!Q751&lt;1,"Отсутствуют комфортные условия",(IF('Рейтинговая таблица организаций'!Q751&lt;5,"Количество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2" s="49">
        <f>'Рейтинговая таблица организаций'!Q751</f>
        <v>0</v>
      </c>
      <c r="W762" s="49">
        <f>IF('Рейтинговая таблица организаций'!Q751&lt;1,0,(IF('Рейтинговая таблица организаций'!Q751&lt;4,20,100)))</f>
        <v>0</v>
      </c>
      <c r="X762" s="49" t="s">
        <v>268</v>
      </c>
      <c r="Y762" s="49">
        <f>'Рейтинговая таблица организаций'!T751</f>
        <v>0</v>
      </c>
      <c r="Z762" s="49">
        <f>'Рейтинговая таблица организаций'!U751</f>
        <v>0</v>
      </c>
      <c r="AA762" s="49" t="str">
        <f>IF('Рейтинговая таблица организаций'!Z751&lt;1,"Отсутствуют условия доступности для инвалидов",(IF('Рейтинговая таблица организаций'!Z751&lt;5,"Количество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2" s="63">
        <f>'Рейтинговая таблица организаций'!Z751</f>
        <v>0</v>
      </c>
      <c r="AC762" s="49">
        <f>IF('Рейтинговая таблица организаций'!Z751&lt;1,0,(IF('Рейтинговая таблица организаций'!Z751&lt;5,20,100)))</f>
        <v>0</v>
      </c>
      <c r="AD762" s="49" t="str">
        <f>IF('Рейтинговая таблица организаций'!AA751&lt;1,"Отсутствуют условия доступности, позволяющие инвалидам получать услуги наравне с другими",(IF('Рейтинговая таблица организаций'!AA751&lt;5,"Количество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2" s="49">
        <f>'Рейтинговая таблица организаций'!AA751</f>
        <v>0</v>
      </c>
      <c r="AF762" s="49">
        <f>IF('Рейтинговая таблица организаций'!AA751&lt;1,0,(IF('Рейтинговая таблица организаций'!AA751&lt;5,20,100)))</f>
        <v>0</v>
      </c>
      <c r="AG762" s="49" t="s">
        <v>269</v>
      </c>
      <c r="AH762" s="49">
        <f>'Рейтинговая таблица организаций'!AB751</f>
        <v>0</v>
      </c>
      <c r="AI762" s="49">
        <f>'Рейтинговая таблица организаций'!AC751</f>
        <v>0</v>
      </c>
      <c r="AJ762" s="49" t="s">
        <v>270</v>
      </c>
      <c r="AK762" s="49">
        <f>'Рейтинговая таблица организаций'!AH751</f>
        <v>0</v>
      </c>
      <c r="AL762" s="49">
        <f>'Рейтинговая таблица организаций'!AI751</f>
        <v>0</v>
      </c>
      <c r="AM762" s="49" t="s">
        <v>271</v>
      </c>
      <c r="AN762" s="49">
        <f>'Рейтинговая таблица организаций'!AJ751</f>
        <v>0</v>
      </c>
      <c r="AO762" s="49">
        <f>'Рейтинговая таблица организаций'!AK751</f>
        <v>0</v>
      </c>
      <c r="AP762" s="49" t="s">
        <v>272</v>
      </c>
      <c r="AQ762" s="49">
        <f>'Рейтинговая таблица организаций'!AL751</f>
        <v>0</v>
      </c>
      <c r="AR762" s="49">
        <f>'Рейтинговая таблица организаций'!AM751</f>
        <v>0</v>
      </c>
      <c r="AS762" s="49" t="s">
        <v>273</v>
      </c>
      <c r="AT762" s="49">
        <f>'Рейтинговая таблица организаций'!AR751</f>
        <v>0</v>
      </c>
      <c r="AU762" s="49">
        <f>'Рейтинговая таблица организаций'!AS751</f>
        <v>0</v>
      </c>
      <c r="AV762" s="49" t="s">
        <v>274</v>
      </c>
      <c r="AW762" s="49">
        <f>'Рейтинговая таблица организаций'!AT751</f>
        <v>0</v>
      </c>
      <c r="AX762" s="49">
        <f>'Рейтинговая таблица организаций'!AU751</f>
        <v>0</v>
      </c>
      <c r="AY762" s="49" t="s">
        <v>275</v>
      </c>
      <c r="AZ762" s="49">
        <f>'Рейтинговая таблица организаций'!AV751</f>
        <v>0</v>
      </c>
      <c r="BA762" s="49">
        <f>'Рейтинговая таблица организаций'!AW751</f>
        <v>0</v>
      </c>
    </row>
    <row r="763" spans="1:53" ht="15.75" x14ac:dyDescent="0.25">
      <c r="A763" s="110">
        <f>Лист1!A751</f>
        <v>0</v>
      </c>
      <c r="B763" s="46">
        <f>'для bus.gov.ru'!B752</f>
        <v>0</v>
      </c>
      <c r="C763" s="46">
        <f>'для bus.gov.ru'!C752</f>
        <v>0</v>
      </c>
      <c r="D763" s="46">
        <f>'для bus.gov.ru'!D752</f>
        <v>0</v>
      </c>
      <c r="E763" s="46">
        <f>'для bus.gov.ru'!E752</f>
        <v>0</v>
      </c>
      <c r="F763" s="47" t="s">
        <v>264</v>
      </c>
      <c r="G763" s="48">
        <f>'Рейтинговая таблица организаций'!D752</f>
        <v>0</v>
      </c>
      <c r="H763" s="48">
        <f>'Рейтинговая таблица организаций'!E752</f>
        <v>0</v>
      </c>
      <c r="I763" s="47" t="s">
        <v>265</v>
      </c>
      <c r="J763" s="48">
        <f>'Рейтинговая таблица организаций'!F752</f>
        <v>0</v>
      </c>
      <c r="K763" s="48">
        <f>'Рейтинговая таблица организаций'!G752</f>
        <v>0</v>
      </c>
      <c r="L763" s="49" t="str">
        <f>IF('Рейтинговая таблица организаций'!H752&lt;1,"Отсутствуют или не функционируют дистанционные способы взаимодействия",(IF('Рейтинговая таблица организаций'!H752&lt;4,"В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3" s="49">
        <f>'Рейтинговая таблица организаций'!H752</f>
        <v>0</v>
      </c>
      <c r="N763" s="49">
        <f>IF('Рейтинговая таблица организаций'!H752&lt;1,0,(IF('Рейтинговая таблица организаций'!H752&lt;4,30,100)))</f>
        <v>0</v>
      </c>
      <c r="O763" s="49" t="s">
        <v>266</v>
      </c>
      <c r="P763" s="49">
        <f>'Рейтинговая таблица организаций'!I752</f>
        <v>0</v>
      </c>
      <c r="Q763" s="49">
        <f>'Рейтинговая таблица организаций'!J752</f>
        <v>0</v>
      </c>
      <c r="R763" s="49" t="s">
        <v>267</v>
      </c>
      <c r="S763" s="49">
        <f>'Рейтинговая таблица организаций'!K752</f>
        <v>0</v>
      </c>
      <c r="T763" s="49">
        <f>'Рейтинговая таблица организаций'!L752</f>
        <v>0</v>
      </c>
      <c r="U763" s="49" t="str">
        <f>IF('Рейтинговая таблица организаций'!Q752&lt;1,"Отсутствуют комфортные условия",(IF('Рейтинговая таблица организаций'!Q752&lt;5,"Количество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3" s="49">
        <f>'Рейтинговая таблица организаций'!Q752</f>
        <v>0</v>
      </c>
      <c r="W763" s="49">
        <f>IF('Рейтинговая таблица организаций'!Q752&lt;1,0,(IF('Рейтинговая таблица организаций'!Q752&lt;4,20,100)))</f>
        <v>0</v>
      </c>
      <c r="X763" s="49" t="s">
        <v>268</v>
      </c>
      <c r="Y763" s="49">
        <f>'Рейтинговая таблица организаций'!T752</f>
        <v>0</v>
      </c>
      <c r="Z763" s="49">
        <f>'Рейтинговая таблица организаций'!U752</f>
        <v>0</v>
      </c>
      <c r="AA763" s="49" t="str">
        <f>IF('Рейтинговая таблица организаций'!Z752&lt;1,"Отсутствуют условия доступности для инвалидов",(IF('Рейтинговая таблица организаций'!Z752&lt;5,"Количество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3" s="63">
        <f>'Рейтинговая таблица организаций'!Z752</f>
        <v>0</v>
      </c>
      <c r="AC763" s="49">
        <f>IF('Рейтинговая таблица организаций'!Z752&lt;1,0,(IF('Рейтинговая таблица организаций'!Z752&lt;5,20,100)))</f>
        <v>0</v>
      </c>
      <c r="AD763" s="49" t="str">
        <f>IF('Рейтинговая таблица организаций'!AA752&lt;1,"Отсутствуют условия доступности, позволяющие инвалидам получать услуги наравне с другими",(IF('Рейтинговая таблица организаций'!AA752&lt;5,"Количество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3" s="49">
        <f>'Рейтинговая таблица организаций'!AA752</f>
        <v>0</v>
      </c>
      <c r="AF763" s="49">
        <f>IF('Рейтинговая таблица организаций'!AA752&lt;1,0,(IF('Рейтинговая таблица организаций'!AA752&lt;5,20,100)))</f>
        <v>0</v>
      </c>
      <c r="AG763" s="49" t="s">
        <v>269</v>
      </c>
      <c r="AH763" s="49">
        <f>'Рейтинговая таблица организаций'!AB752</f>
        <v>0</v>
      </c>
      <c r="AI763" s="49">
        <f>'Рейтинговая таблица организаций'!AC752</f>
        <v>0</v>
      </c>
      <c r="AJ763" s="49" t="s">
        <v>270</v>
      </c>
      <c r="AK763" s="49">
        <f>'Рейтинговая таблица организаций'!AH752</f>
        <v>0</v>
      </c>
      <c r="AL763" s="49">
        <f>'Рейтинговая таблица организаций'!AI752</f>
        <v>0</v>
      </c>
      <c r="AM763" s="49" t="s">
        <v>271</v>
      </c>
      <c r="AN763" s="49">
        <f>'Рейтинговая таблица организаций'!AJ752</f>
        <v>0</v>
      </c>
      <c r="AO763" s="49">
        <f>'Рейтинговая таблица организаций'!AK752</f>
        <v>0</v>
      </c>
      <c r="AP763" s="49" t="s">
        <v>272</v>
      </c>
      <c r="AQ763" s="49">
        <f>'Рейтинговая таблица организаций'!AL752</f>
        <v>0</v>
      </c>
      <c r="AR763" s="49">
        <f>'Рейтинговая таблица организаций'!AM752</f>
        <v>0</v>
      </c>
      <c r="AS763" s="49" t="s">
        <v>273</v>
      </c>
      <c r="AT763" s="49">
        <f>'Рейтинговая таблица организаций'!AR752</f>
        <v>0</v>
      </c>
      <c r="AU763" s="49">
        <f>'Рейтинговая таблица организаций'!AS752</f>
        <v>0</v>
      </c>
      <c r="AV763" s="49" t="s">
        <v>274</v>
      </c>
      <c r="AW763" s="49">
        <f>'Рейтинговая таблица организаций'!AT752</f>
        <v>0</v>
      </c>
      <c r="AX763" s="49">
        <f>'Рейтинговая таблица организаций'!AU752</f>
        <v>0</v>
      </c>
      <c r="AY763" s="49" t="s">
        <v>275</v>
      </c>
      <c r="AZ763" s="49">
        <f>'Рейтинговая таблица организаций'!AV752</f>
        <v>0</v>
      </c>
      <c r="BA763" s="49">
        <f>'Рейтинговая таблица организаций'!AW752</f>
        <v>0</v>
      </c>
    </row>
    <row r="764" spans="1:53" ht="15.75" x14ac:dyDescent="0.25">
      <c r="A764" s="110">
        <f>Лист1!A752</f>
        <v>0</v>
      </c>
      <c r="B764" s="46">
        <f>'для bus.gov.ru'!B753</f>
        <v>0</v>
      </c>
      <c r="C764" s="46">
        <f>'для bus.gov.ru'!C753</f>
        <v>0</v>
      </c>
      <c r="D764" s="46">
        <f>'для bus.gov.ru'!D753</f>
        <v>0</v>
      </c>
      <c r="E764" s="46">
        <f>'для bus.gov.ru'!E753</f>
        <v>0</v>
      </c>
      <c r="F764" s="47" t="s">
        <v>264</v>
      </c>
      <c r="G764" s="48">
        <f>'Рейтинговая таблица организаций'!D753</f>
        <v>0</v>
      </c>
      <c r="H764" s="48">
        <f>'Рейтинговая таблица организаций'!E753</f>
        <v>0</v>
      </c>
      <c r="I764" s="47" t="s">
        <v>265</v>
      </c>
      <c r="J764" s="48">
        <f>'Рейтинговая таблица организаций'!F753</f>
        <v>0</v>
      </c>
      <c r="K764" s="48">
        <f>'Рейтинговая таблица организаций'!G753</f>
        <v>0</v>
      </c>
      <c r="L764" s="49" t="str">
        <f>IF('Рейтинговая таблица организаций'!H753&lt;1,"Отсутствуют или не функционируют дистанционные способы взаимодействия",(IF('Рейтинговая таблица организаций'!H753&lt;4,"В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4" s="49">
        <f>'Рейтинговая таблица организаций'!H753</f>
        <v>0</v>
      </c>
      <c r="N764" s="49">
        <f>IF('Рейтинговая таблица организаций'!H753&lt;1,0,(IF('Рейтинговая таблица организаций'!H753&lt;4,30,100)))</f>
        <v>0</v>
      </c>
      <c r="O764" s="49" t="s">
        <v>266</v>
      </c>
      <c r="P764" s="49">
        <f>'Рейтинговая таблица организаций'!I753</f>
        <v>0</v>
      </c>
      <c r="Q764" s="49">
        <f>'Рейтинговая таблица организаций'!J753</f>
        <v>0</v>
      </c>
      <c r="R764" s="49" t="s">
        <v>267</v>
      </c>
      <c r="S764" s="49">
        <f>'Рейтинговая таблица организаций'!K753</f>
        <v>0</v>
      </c>
      <c r="T764" s="49">
        <f>'Рейтинговая таблица организаций'!L753</f>
        <v>0</v>
      </c>
      <c r="U764" s="49" t="str">
        <f>IF('Рейтинговая таблица организаций'!Q753&lt;1,"Отсутствуют комфортные условия",(IF('Рейтинговая таблица организаций'!Q753&lt;5,"Количество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4" s="49">
        <f>'Рейтинговая таблица организаций'!Q753</f>
        <v>0</v>
      </c>
      <c r="W764" s="49">
        <f>IF('Рейтинговая таблица организаций'!Q753&lt;1,0,(IF('Рейтинговая таблица организаций'!Q753&lt;4,20,100)))</f>
        <v>0</v>
      </c>
      <c r="X764" s="49" t="s">
        <v>268</v>
      </c>
      <c r="Y764" s="49">
        <f>'Рейтинговая таблица организаций'!T753</f>
        <v>0</v>
      </c>
      <c r="Z764" s="49">
        <f>'Рейтинговая таблица организаций'!U753</f>
        <v>0</v>
      </c>
      <c r="AA764" s="49" t="str">
        <f>IF('Рейтинговая таблица организаций'!Z753&lt;1,"Отсутствуют условия доступности для инвалидов",(IF('Рейтинговая таблица организаций'!Z753&lt;5,"Количество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4" s="63">
        <f>'Рейтинговая таблица организаций'!Z753</f>
        <v>0</v>
      </c>
      <c r="AC764" s="49">
        <f>IF('Рейтинговая таблица организаций'!Z753&lt;1,0,(IF('Рейтинговая таблица организаций'!Z753&lt;5,20,100)))</f>
        <v>0</v>
      </c>
      <c r="AD764" s="49" t="str">
        <f>IF('Рейтинговая таблица организаций'!AA753&lt;1,"Отсутствуют условия доступности, позволяющие инвалидам получать услуги наравне с другими",(IF('Рейтинговая таблица организаций'!AA753&lt;5,"Количество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4" s="49">
        <f>'Рейтинговая таблица организаций'!AA753</f>
        <v>0</v>
      </c>
      <c r="AF764" s="49">
        <f>IF('Рейтинговая таблица организаций'!AA753&lt;1,0,(IF('Рейтинговая таблица организаций'!AA753&lt;5,20,100)))</f>
        <v>0</v>
      </c>
      <c r="AG764" s="49" t="s">
        <v>269</v>
      </c>
      <c r="AH764" s="49">
        <f>'Рейтинговая таблица организаций'!AB753</f>
        <v>0</v>
      </c>
      <c r="AI764" s="49">
        <f>'Рейтинговая таблица организаций'!AC753</f>
        <v>0</v>
      </c>
      <c r="AJ764" s="49" t="s">
        <v>270</v>
      </c>
      <c r="AK764" s="49">
        <f>'Рейтинговая таблица организаций'!AH753</f>
        <v>0</v>
      </c>
      <c r="AL764" s="49">
        <f>'Рейтинговая таблица организаций'!AI753</f>
        <v>0</v>
      </c>
      <c r="AM764" s="49" t="s">
        <v>271</v>
      </c>
      <c r="AN764" s="49">
        <f>'Рейтинговая таблица организаций'!AJ753</f>
        <v>0</v>
      </c>
      <c r="AO764" s="49">
        <f>'Рейтинговая таблица организаций'!AK753</f>
        <v>0</v>
      </c>
      <c r="AP764" s="49" t="s">
        <v>272</v>
      </c>
      <c r="AQ764" s="49">
        <f>'Рейтинговая таблица организаций'!AL753</f>
        <v>0</v>
      </c>
      <c r="AR764" s="49">
        <f>'Рейтинговая таблица организаций'!AM753</f>
        <v>0</v>
      </c>
      <c r="AS764" s="49" t="s">
        <v>273</v>
      </c>
      <c r="AT764" s="49">
        <f>'Рейтинговая таблица организаций'!AR753</f>
        <v>0</v>
      </c>
      <c r="AU764" s="49">
        <f>'Рейтинговая таблица организаций'!AS753</f>
        <v>0</v>
      </c>
      <c r="AV764" s="49" t="s">
        <v>274</v>
      </c>
      <c r="AW764" s="49">
        <f>'Рейтинговая таблица организаций'!AT753</f>
        <v>0</v>
      </c>
      <c r="AX764" s="49">
        <f>'Рейтинговая таблица организаций'!AU753</f>
        <v>0</v>
      </c>
      <c r="AY764" s="49" t="s">
        <v>275</v>
      </c>
      <c r="AZ764" s="49">
        <f>'Рейтинговая таблица организаций'!AV753</f>
        <v>0</v>
      </c>
      <c r="BA764" s="49">
        <f>'Рейтинговая таблица организаций'!AW753</f>
        <v>0</v>
      </c>
    </row>
    <row r="765" spans="1:53" ht="15.75" x14ac:dyDescent="0.25">
      <c r="A765" s="110">
        <f>Лист1!A753</f>
        <v>0</v>
      </c>
      <c r="B765" s="46">
        <f>'для bus.gov.ru'!B754</f>
        <v>0</v>
      </c>
      <c r="C765" s="46">
        <f>'для bus.gov.ru'!C754</f>
        <v>0</v>
      </c>
      <c r="D765" s="46">
        <f>'для bus.gov.ru'!D754</f>
        <v>0</v>
      </c>
      <c r="E765" s="46">
        <f>'для bus.gov.ru'!E754</f>
        <v>0</v>
      </c>
      <c r="F765" s="47" t="s">
        <v>264</v>
      </c>
      <c r="G765" s="48">
        <f>'Рейтинговая таблица организаций'!D754</f>
        <v>0</v>
      </c>
      <c r="H765" s="48">
        <f>'Рейтинговая таблица организаций'!E754</f>
        <v>0</v>
      </c>
      <c r="I765" s="47" t="s">
        <v>265</v>
      </c>
      <c r="J765" s="48">
        <f>'Рейтинговая таблица организаций'!F754</f>
        <v>0</v>
      </c>
      <c r="K765" s="48">
        <f>'Рейтинговая таблица организаций'!G754</f>
        <v>0</v>
      </c>
      <c r="L765" s="49" t="str">
        <f>IF('Рейтинговая таблица организаций'!H754&lt;1,"Отсутствуют или не функционируют дистанционные способы взаимодействия",(IF('Рейтинговая таблица организаций'!H754&lt;4,"В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5" s="49">
        <f>'Рейтинговая таблица организаций'!H754</f>
        <v>0</v>
      </c>
      <c r="N765" s="49">
        <f>IF('Рейтинговая таблица организаций'!H754&lt;1,0,(IF('Рейтинговая таблица организаций'!H754&lt;4,30,100)))</f>
        <v>0</v>
      </c>
      <c r="O765" s="49" t="s">
        <v>266</v>
      </c>
      <c r="P765" s="49">
        <f>'Рейтинговая таблица организаций'!I754</f>
        <v>0</v>
      </c>
      <c r="Q765" s="49">
        <f>'Рейтинговая таблица организаций'!J754</f>
        <v>0</v>
      </c>
      <c r="R765" s="49" t="s">
        <v>267</v>
      </c>
      <c r="S765" s="49">
        <f>'Рейтинговая таблица организаций'!K754</f>
        <v>0</v>
      </c>
      <c r="T765" s="49">
        <f>'Рейтинговая таблица организаций'!L754</f>
        <v>0</v>
      </c>
      <c r="U765" s="49" t="str">
        <f>IF('Рейтинговая таблица организаций'!Q754&lt;1,"Отсутствуют комфортные условия",(IF('Рейтинговая таблица организаций'!Q754&lt;5,"Количество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5" s="49">
        <f>'Рейтинговая таблица организаций'!Q754</f>
        <v>0</v>
      </c>
      <c r="W765" s="49">
        <f>IF('Рейтинговая таблица организаций'!Q754&lt;1,0,(IF('Рейтинговая таблица организаций'!Q754&lt;4,20,100)))</f>
        <v>0</v>
      </c>
      <c r="X765" s="49" t="s">
        <v>268</v>
      </c>
      <c r="Y765" s="49">
        <f>'Рейтинговая таблица организаций'!T754</f>
        <v>0</v>
      </c>
      <c r="Z765" s="49">
        <f>'Рейтинговая таблица организаций'!U754</f>
        <v>0</v>
      </c>
      <c r="AA765" s="49" t="str">
        <f>IF('Рейтинговая таблица организаций'!Z754&lt;1,"Отсутствуют условия доступности для инвалидов",(IF('Рейтинговая таблица организаций'!Z754&lt;5,"Количество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5" s="63">
        <f>'Рейтинговая таблица организаций'!Z754</f>
        <v>0</v>
      </c>
      <c r="AC765" s="49">
        <f>IF('Рейтинговая таблица организаций'!Z754&lt;1,0,(IF('Рейтинговая таблица организаций'!Z754&lt;5,20,100)))</f>
        <v>0</v>
      </c>
      <c r="AD765" s="49" t="str">
        <f>IF('Рейтинговая таблица организаций'!AA754&lt;1,"Отсутствуют условия доступности, позволяющие инвалидам получать услуги наравне с другими",(IF('Рейтинговая таблица организаций'!AA754&lt;5,"Количество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5" s="49">
        <f>'Рейтинговая таблица организаций'!AA754</f>
        <v>0</v>
      </c>
      <c r="AF765" s="49">
        <f>IF('Рейтинговая таблица организаций'!AA754&lt;1,0,(IF('Рейтинговая таблица организаций'!AA754&lt;5,20,100)))</f>
        <v>0</v>
      </c>
      <c r="AG765" s="49" t="s">
        <v>269</v>
      </c>
      <c r="AH765" s="49">
        <f>'Рейтинговая таблица организаций'!AB754</f>
        <v>0</v>
      </c>
      <c r="AI765" s="49">
        <f>'Рейтинговая таблица организаций'!AC754</f>
        <v>0</v>
      </c>
      <c r="AJ765" s="49" t="s">
        <v>270</v>
      </c>
      <c r="AK765" s="49">
        <f>'Рейтинговая таблица организаций'!AH754</f>
        <v>0</v>
      </c>
      <c r="AL765" s="49">
        <f>'Рейтинговая таблица организаций'!AI754</f>
        <v>0</v>
      </c>
      <c r="AM765" s="49" t="s">
        <v>271</v>
      </c>
      <c r="AN765" s="49">
        <f>'Рейтинговая таблица организаций'!AJ754</f>
        <v>0</v>
      </c>
      <c r="AO765" s="49">
        <f>'Рейтинговая таблица организаций'!AK754</f>
        <v>0</v>
      </c>
      <c r="AP765" s="49" t="s">
        <v>272</v>
      </c>
      <c r="AQ765" s="49">
        <f>'Рейтинговая таблица организаций'!AL754</f>
        <v>0</v>
      </c>
      <c r="AR765" s="49">
        <f>'Рейтинговая таблица организаций'!AM754</f>
        <v>0</v>
      </c>
      <c r="AS765" s="49" t="s">
        <v>273</v>
      </c>
      <c r="AT765" s="49">
        <f>'Рейтинговая таблица организаций'!AR754</f>
        <v>0</v>
      </c>
      <c r="AU765" s="49">
        <f>'Рейтинговая таблица организаций'!AS754</f>
        <v>0</v>
      </c>
      <c r="AV765" s="49" t="s">
        <v>274</v>
      </c>
      <c r="AW765" s="49">
        <f>'Рейтинговая таблица организаций'!AT754</f>
        <v>0</v>
      </c>
      <c r="AX765" s="49">
        <f>'Рейтинговая таблица организаций'!AU754</f>
        <v>0</v>
      </c>
      <c r="AY765" s="49" t="s">
        <v>275</v>
      </c>
      <c r="AZ765" s="49">
        <f>'Рейтинговая таблица организаций'!AV754</f>
        <v>0</v>
      </c>
      <c r="BA765" s="49">
        <f>'Рейтинговая таблица организаций'!AW754</f>
        <v>0</v>
      </c>
    </row>
    <row r="766" spans="1:53" ht="15.75" x14ac:dyDescent="0.25">
      <c r="A766" s="110">
        <f>Лист1!A754</f>
        <v>0</v>
      </c>
      <c r="B766" s="46">
        <f>'для bus.gov.ru'!B755</f>
        <v>0</v>
      </c>
      <c r="C766" s="46">
        <f>'для bus.gov.ru'!C755</f>
        <v>0</v>
      </c>
      <c r="D766" s="46">
        <f>'для bus.gov.ru'!D755</f>
        <v>0</v>
      </c>
      <c r="E766" s="46">
        <f>'для bus.gov.ru'!E755</f>
        <v>0</v>
      </c>
      <c r="F766" s="47" t="s">
        <v>264</v>
      </c>
      <c r="G766" s="48">
        <f>'Рейтинговая таблица организаций'!D755</f>
        <v>0</v>
      </c>
      <c r="H766" s="48">
        <f>'Рейтинговая таблица организаций'!E755</f>
        <v>0</v>
      </c>
      <c r="I766" s="47" t="s">
        <v>265</v>
      </c>
      <c r="J766" s="48">
        <f>'Рейтинговая таблица организаций'!F755</f>
        <v>0</v>
      </c>
      <c r="K766" s="48">
        <f>'Рейтинговая таблица организаций'!G755</f>
        <v>0</v>
      </c>
      <c r="L766" s="49" t="str">
        <f>IF('Рейтинговая таблица организаций'!H755&lt;1,"Отсутствуют или не функционируют дистанционные способы взаимодействия",(IF('Рейтинговая таблица организаций'!H755&lt;4,"В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6" s="49">
        <f>'Рейтинговая таблица организаций'!H755</f>
        <v>0</v>
      </c>
      <c r="N766" s="49">
        <f>IF('Рейтинговая таблица организаций'!H755&lt;1,0,(IF('Рейтинговая таблица организаций'!H755&lt;4,30,100)))</f>
        <v>0</v>
      </c>
      <c r="O766" s="49" t="s">
        <v>266</v>
      </c>
      <c r="P766" s="49">
        <f>'Рейтинговая таблица организаций'!I755</f>
        <v>0</v>
      </c>
      <c r="Q766" s="49">
        <f>'Рейтинговая таблица организаций'!J755</f>
        <v>0</v>
      </c>
      <c r="R766" s="49" t="s">
        <v>267</v>
      </c>
      <c r="S766" s="49">
        <f>'Рейтинговая таблица организаций'!K755</f>
        <v>0</v>
      </c>
      <c r="T766" s="49">
        <f>'Рейтинговая таблица организаций'!L755</f>
        <v>0</v>
      </c>
      <c r="U766" s="49" t="str">
        <f>IF('Рейтинговая таблица организаций'!Q755&lt;1,"Отсутствуют комфортные условия",(IF('Рейтинговая таблица организаций'!Q755&lt;5,"Количество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6" s="49">
        <f>'Рейтинговая таблица организаций'!Q755</f>
        <v>0</v>
      </c>
      <c r="W766" s="49">
        <f>IF('Рейтинговая таблица организаций'!Q755&lt;1,0,(IF('Рейтинговая таблица организаций'!Q755&lt;4,20,100)))</f>
        <v>0</v>
      </c>
      <c r="X766" s="49" t="s">
        <v>268</v>
      </c>
      <c r="Y766" s="49">
        <f>'Рейтинговая таблица организаций'!T755</f>
        <v>0</v>
      </c>
      <c r="Z766" s="49">
        <f>'Рейтинговая таблица организаций'!U755</f>
        <v>0</v>
      </c>
      <c r="AA766" s="49" t="str">
        <f>IF('Рейтинговая таблица организаций'!Z755&lt;1,"Отсутствуют условия доступности для инвалидов",(IF('Рейтинговая таблица организаций'!Z755&lt;5,"Количество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6" s="63">
        <f>'Рейтинговая таблица организаций'!Z755</f>
        <v>0</v>
      </c>
      <c r="AC766" s="49">
        <f>IF('Рейтинговая таблица организаций'!Z755&lt;1,0,(IF('Рейтинговая таблица организаций'!Z755&lt;5,20,100)))</f>
        <v>0</v>
      </c>
      <c r="AD766" s="49" t="str">
        <f>IF('Рейтинговая таблица организаций'!AA755&lt;1,"Отсутствуют условия доступности, позволяющие инвалидам получать услуги наравне с другими",(IF('Рейтинговая таблица организаций'!AA755&lt;5,"Количество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6" s="49">
        <f>'Рейтинговая таблица организаций'!AA755</f>
        <v>0</v>
      </c>
      <c r="AF766" s="49">
        <f>IF('Рейтинговая таблица организаций'!AA755&lt;1,0,(IF('Рейтинговая таблица организаций'!AA755&lt;5,20,100)))</f>
        <v>0</v>
      </c>
      <c r="AG766" s="49" t="s">
        <v>269</v>
      </c>
      <c r="AH766" s="49">
        <f>'Рейтинговая таблица организаций'!AB755</f>
        <v>0</v>
      </c>
      <c r="AI766" s="49">
        <f>'Рейтинговая таблица организаций'!AC755</f>
        <v>0</v>
      </c>
      <c r="AJ766" s="49" t="s">
        <v>270</v>
      </c>
      <c r="AK766" s="49">
        <f>'Рейтинговая таблица организаций'!AH755</f>
        <v>0</v>
      </c>
      <c r="AL766" s="49">
        <f>'Рейтинговая таблица организаций'!AI755</f>
        <v>0</v>
      </c>
      <c r="AM766" s="49" t="s">
        <v>271</v>
      </c>
      <c r="AN766" s="49">
        <f>'Рейтинговая таблица организаций'!AJ755</f>
        <v>0</v>
      </c>
      <c r="AO766" s="49">
        <f>'Рейтинговая таблица организаций'!AK755</f>
        <v>0</v>
      </c>
      <c r="AP766" s="49" t="s">
        <v>272</v>
      </c>
      <c r="AQ766" s="49">
        <f>'Рейтинговая таблица организаций'!AL755</f>
        <v>0</v>
      </c>
      <c r="AR766" s="49">
        <f>'Рейтинговая таблица организаций'!AM755</f>
        <v>0</v>
      </c>
      <c r="AS766" s="49" t="s">
        <v>273</v>
      </c>
      <c r="AT766" s="49">
        <f>'Рейтинговая таблица организаций'!AR755</f>
        <v>0</v>
      </c>
      <c r="AU766" s="49">
        <f>'Рейтинговая таблица организаций'!AS755</f>
        <v>0</v>
      </c>
      <c r="AV766" s="49" t="s">
        <v>274</v>
      </c>
      <c r="AW766" s="49">
        <f>'Рейтинговая таблица организаций'!AT755</f>
        <v>0</v>
      </c>
      <c r="AX766" s="49">
        <f>'Рейтинговая таблица организаций'!AU755</f>
        <v>0</v>
      </c>
      <c r="AY766" s="49" t="s">
        <v>275</v>
      </c>
      <c r="AZ766" s="49">
        <f>'Рейтинговая таблица организаций'!AV755</f>
        <v>0</v>
      </c>
      <c r="BA766" s="49">
        <f>'Рейтинговая таблица организаций'!AW755</f>
        <v>0</v>
      </c>
    </row>
    <row r="767" spans="1:53" ht="15.75" x14ac:dyDescent="0.25">
      <c r="A767" s="110">
        <f>Лист1!A755</f>
        <v>0</v>
      </c>
      <c r="B767" s="46">
        <f>'для bus.gov.ru'!B756</f>
        <v>0</v>
      </c>
      <c r="C767" s="46">
        <f>'для bus.gov.ru'!C756</f>
        <v>0</v>
      </c>
      <c r="D767" s="46">
        <f>'для bus.gov.ru'!D756</f>
        <v>0</v>
      </c>
      <c r="E767" s="46">
        <f>'для bus.gov.ru'!E756</f>
        <v>0</v>
      </c>
      <c r="F767" s="47" t="s">
        <v>264</v>
      </c>
      <c r="G767" s="48">
        <f>'Рейтинговая таблица организаций'!D756</f>
        <v>0</v>
      </c>
      <c r="H767" s="48">
        <f>'Рейтинговая таблица организаций'!E756</f>
        <v>0</v>
      </c>
      <c r="I767" s="47" t="s">
        <v>265</v>
      </c>
      <c r="J767" s="48">
        <f>'Рейтинговая таблица организаций'!F756</f>
        <v>0</v>
      </c>
      <c r="K767" s="48">
        <f>'Рейтинговая таблица организаций'!G756</f>
        <v>0</v>
      </c>
      <c r="L767" s="49" t="str">
        <f>IF('Рейтинговая таблица организаций'!H756&lt;1,"Отсутствуют или не функционируют дистанционные способы взаимодействия",(IF('Рейтинговая таблица организаций'!H756&lt;4,"В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7" s="49">
        <f>'Рейтинговая таблица организаций'!H756</f>
        <v>0</v>
      </c>
      <c r="N767" s="49">
        <f>IF('Рейтинговая таблица организаций'!H756&lt;1,0,(IF('Рейтинговая таблица организаций'!H756&lt;4,30,100)))</f>
        <v>0</v>
      </c>
      <c r="O767" s="49" t="s">
        <v>266</v>
      </c>
      <c r="P767" s="49">
        <f>'Рейтинговая таблица организаций'!I756</f>
        <v>0</v>
      </c>
      <c r="Q767" s="49">
        <f>'Рейтинговая таблица организаций'!J756</f>
        <v>0</v>
      </c>
      <c r="R767" s="49" t="s">
        <v>267</v>
      </c>
      <c r="S767" s="49">
        <f>'Рейтинговая таблица организаций'!K756</f>
        <v>0</v>
      </c>
      <c r="T767" s="49">
        <f>'Рейтинговая таблица организаций'!L756</f>
        <v>0</v>
      </c>
      <c r="U767" s="49" t="str">
        <f>IF('Рейтинговая таблица организаций'!Q756&lt;1,"Отсутствуют комфортные условия",(IF('Рейтинговая таблица организаций'!Q756&lt;5,"Количество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7" s="49">
        <f>'Рейтинговая таблица организаций'!Q756</f>
        <v>0</v>
      </c>
      <c r="W767" s="49">
        <f>IF('Рейтинговая таблица организаций'!Q756&lt;1,0,(IF('Рейтинговая таблица организаций'!Q756&lt;4,20,100)))</f>
        <v>0</v>
      </c>
      <c r="X767" s="49" t="s">
        <v>268</v>
      </c>
      <c r="Y767" s="49">
        <f>'Рейтинговая таблица организаций'!T756</f>
        <v>0</v>
      </c>
      <c r="Z767" s="49">
        <f>'Рейтинговая таблица организаций'!U756</f>
        <v>0</v>
      </c>
      <c r="AA767" s="49" t="str">
        <f>IF('Рейтинговая таблица организаций'!Z756&lt;1,"Отсутствуют условия доступности для инвалидов",(IF('Рейтинговая таблица организаций'!Z756&lt;5,"Количество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7" s="63">
        <f>'Рейтинговая таблица организаций'!Z756</f>
        <v>0</v>
      </c>
      <c r="AC767" s="49">
        <f>IF('Рейтинговая таблица организаций'!Z756&lt;1,0,(IF('Рейтинговая таблица организаций'!Z756&lt;5,20,100)))</f>
        <v>0</v>
      </c>
      <c r="AD767" s="49" t="str">
        <f>IF('Рейтинговая таблица организаций'!AA756&lt;1,"Отсутствуют условия доступности, позволяющие инвалидам получать услуги наравне с другими",(IF('Рейтинговая таблица организаций'!AA756&lt;5,"Количество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7" s="49">
        <f>'Рейтинговая таблица организаций'!AA756</f>
        <v>0</v>
      </c>
      <c r="AF767" s="49">
        <f>IF('Рейтинговая таблица организаций'!AA756&lt;1,0,(IF('Рейтинговая таблица организаций'!AA756&lt;5,20,100)))</f>
        <v>0</v>
      </c>
      <c r="AG767" s="49" t="s">
        <v>269</v>
      </c>
      <c r="AH767" s="49">
        <f>'Рейтинговая таблица организаций'!AB756</f>
        <v>0</v>
      </c>
      <c r="AI767" s="49">
        <f>'Рейтинговая таблица организаций'!AC756</f>
        <v>0</v>
      </c>
      <c r="AJ767" s="49" t="s">
        <v>270</v>
      </c>
      <c r="AK767" s="49">
        <f>'Рейтинговая таблица организаций'!AH756</f>
        <v>0</v>
      </c>
      <c r="AL767" s="49">
        <f>'Рейтинговая таблица организаций'!AI756</f>
        <v>0</v>
      </c>
      <c r="AM767" s="49" t="s">
        <v>271</v>
      </c>
      <c r="AN767" s="49">
        <f>'Рейтинговая таблица организаций'!AJ756</f>
        <v>0</v>
      </c>
      <c r="AO767" s="49">
        <f>'Рейтинговая таблица организаций'!AK756</f>
        <v>0</v>
      </c>
      <c r="AP767" s="49" t="s">
        <v>272</v>
      </c>
      <c r="AQ767" s="49">
        <f>'Рейтинговая таблица организаций'!AL756</f>
        <v>0</v>
      </c>
      <c r="AR767" s="49">
        <f>'Рейтинговая таблица организаций'!AM756</f>
        <v>0</v>
      </c>
      <c r="AS767" s="49" t="s">
        <v>273</v>
      </c>
      <c r="AT767" s="49">
        <f>'Рейтинговая таблица организаций'!AR756</f>
        <v>0</v>
      </c>
      <c r="AU767" s="49">
        <f>'Рейтинговая таблица организаций'!AS756</f>
        <v>0</v>
      </c>
      <c r="AV767" s="49" t="s">
        <v>274</v>
      </c>
      <c r="AW767" s="49">
        <f>'Рейтинговая таблица организаций'!AT756</f>
        <v>0</v>
      </c>
      <c r="AX767" s="49">
        <f>'Рейтинговая таблица организаций'!AU756</f>
        <v>0</v>
      </c>
      <c r="AY767" s="49" t="s">
        <v>275</v>
      </c>
      <c r="AZ767" s="49">
        <f>'Рейтинговая таблица организаций'!AV756</f>
        <v>0</v>
      </c>
      <c r="BA767" s="49">
        <f>'Рейтинговая таблица организаций'!AW756</f>
        <v>0</v>
      </c>
    </row>
    <row r="768" spans="1:53" ht="15.75" x14ac:dyDescent="0.25">
      <c r="A768" s="110">
        <f>Лист1!A756</f>
        <v>0</v>
      </c>
      <c r="B768" s="46">
        <f>'для bus.gov.ru'!B757</f>
        <v>0</v>
      </c>
      <c r="C768" s="46">
        <f>'для bus.gov.ru'!C757</f>
        <v>0</v>
      </c>
      <c r="D768" s="46">
        <f>'для bus.gov.ru'!D757</f>
        <v>0</v>
      </c>
      <c r="E768" s="46">
        <f>'для bus.gov.ru'!E757</f>
        <v>0</v>
      </c>
      <c r="F768" s="47" t="s">
        <v>264</v>
      </c>
      <c r="G768" s="48">
        <f>'Рейтинговая таблица организаций'!D757</f>
        <v>0</v>
      </c>
      <c r="H768" s="48">
        <f>'Рейтинговая таблица организаций'!E757</f>
        <v>0</v>
      </c>
      <c r="I768" s="47" t="s">
        <v>265</v>
      </c>
      <c r="J768" s="48">
        <f>'Рейтинговая таблица организаций'!F757</f>
        <v>0</v>
      </c>
      <c r="K768" s="48">
        <f>'Рейтинговая таблица организаций'!G757</f>
        <v>0</v>
      </c>
      <c r="L768" s="49" t="str">
        <f>IF('Рейтинговая таблица организаций'!H757&lt;1,"Отсутствуют или не функционируют дистанционные способы взаимодействия",(IF('Рейтинговая таблица организаций'!H757&lt;4,"В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8" s="49">
        <f>'Рейтинговая таблица организаций'!H757</f>
        <v>0</v>
      </c>
      <c r="N768" s="49">
        <f>IF('Рейтинговая таблица организаций'!H757&lt;1,0,(IF('Рейтинговая таблица организаций'!H757&lt;4,30,100)))</f>
        <v>0</v>
      </c>
      <c r="O768" s="49" t="s">
        <v>266</v>
      </c>
      <c r="P768" s="49">
        <f>'Рейтинговая таблица организаций'!I757</f>
        <v>0</v>
      </c>
      <c r="Q768" s="49">
        <f>'Рейтинговая таблица организаций'!J757</f>
        <v>0</v>
      </c>
      <c r="R768" s="49" t="s">
        <v>267</v>
      </c>
      <c r="S768" s="49">
        <f>'Рейтинговая таблица организаций'!K757</f>
        <v>0</v>
      </c>
      <c r="T768" s="49">
        <f>'Рейтинговая таблица организаций'!L757</f>
        <v>0</v>
      </c>
      <c r="U768" s="49" t="str">
        <f>IF('Рейтинговая таблица организаций'!Q757&lt;1,"Отсутствуют комфортные условия",(IF('Рейтинговая таблица организаций'!Q757&lt;5,"Количество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8" s="49">
        <f>'Рейтинговая таблица организаций'!Q757</f>
        <v>0</v>
      </c>
      <c r="W768" s="49">
        <f>IF('Рейтинговая таблица организаций'!Q757&lt;1,0,(IF('Рейтинговая таблица организаций'!Q757&lt;4,20,100)))</f>
        <v>0</v>
      </c>
      <c r="X768" s="49" t="s">
        <v>268</v>
      </c>
      <c r="Y768" s="49">
        <f>'Рейтинговая таблица организаций'!T757</f>
        <v>0</v>
      </c>
      <c r="Z768" s="49">
        <f>'Рейтинговая таблица организаций'!U757</f>
        <v>0</v>
      </c>
      <c r="AA768" s="49" t="str">
        <f>IF('Рейтинговая таблица организаций'!Z757&lt;1,"Отсутствуют условия доступности для инвалидов",(IF('Рейтинговая таблица организаций'!Z757&lt;5,"Количество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8" s="63">
        <f>'Рейтинговая таблица организаций'!Z757</f>
        <v>0</v>
      </c>
      <c r="AC768" s="49">
        <f>IF('Рейтинговая таблица организаций'!Z757&lt;1,0,(IF('Рейтинговая таблица организаций'!Z757&lt;5,20,100)))</f>
        <v>0</v>
      </c>
      <c r="AD768" s="49" t="str">
        <f>IF('Рейтинговая таблица организаций'!AA757&lt;1,"Отсутствуют условия доступности, позволяющие инвалидам получать услуги наравне с другими",(IF('Рейтинговая таблица организаций'!AA757&lt;5,"Количество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8" s="49">
        <f>'Рейтинговая таблица организаций'!AA757</f>
        <v>0</v>
      </c>
      <c r="AF768" s="49">
        <f>IF('Рейтинговая таблица организаций'!AA757&lt;1,0,(IF('Рейтинговая таблица организаций'!AA757&lt;5,20,100)))</f>
        <v>0</v>
      </c>
      <c r="AG768" s="49" t="s">
        <v>269</v>
      </c>
      <c r="AH768" s="49">
        <f>'Рейтинговая таблица организаций'!AB757</f>
        <v>0</v>
      </c>
      <c r="AI768" s="49">
        <f>'Рейтинговая таблица организаций'!AC757</f>
        <v>0</v>
      </c>
      <c r="AJ768" s="49" t="s">
        <v>270</v>
      </c>
      <c r="AK768" s="49">
        <f>'Рейтинговая таблица организаций'!AH757</f>
        <v>0</v>
      </c>
      <c r="AL768" s="49">
        <f>'Рейтинговая таблица организаций'!AI757</f>
        <v>0</v>
      </c>
      <c r="AM768" s="49" t="s">
        <v>271</v>
      </c>
      <c r="AN768" s="49">
        <f>'Рейтинговая таблица организаций'!AJ757</f>
        <v>0</v>
      </c>
      <c r="AO768" s="49">
        <f>'Рейтинговая таблица организаций'!AK757</f>
        <v>0</v>
      </c>
      <c r="AP768" s="49" t="s">
        <v>272</v>
      </c>
      <c r="AQ768" s="49">
        <f>'Рейтинговая таблица организаций'!AL757</f>
        <v>0</v>
      </c>
      <c r="AR768" s="49">
        <f>'Рейтинговая таблица организаций'!AM757</f>
        <v>0</v>
      </c>
      <c r="AS768" s="49" t="s">
        <v>273</v>
      </c>
      <c r="AT768" s="49">
        <f>'Рейтинговая таблица организаций'!AR757</f>
        <v>0</v>
      </c>
      <c r="AU768" s="49">
        <f>'Рейтинговая таблица организаций'!AS757</f>
        <v>0</v>
      </c>
      <c r="AV768" s="49" t="s">
        <v>274</v>
      </c>
      <c r="AW768" s="49">
        <f>'Рейтинговая таблица организаций'!AT757</f>
        <v>0</v>
      </c>
      <c r="AX768" s="49">
        <f>'Рейтинговая таблица организаций'!AU757</f>
        <v>0</v>
      </c>
      <c r="AY768" s="49" t="s">
        <v>275</v>
      </c>
      <c r="AZ768" s="49">
        <f>'Рейтинговая таблица организаций'!AV757</f>
        <v>0</v>
      </c>
      <c r="BA768" s="49">
        <f>'Рейтинговая таблица организаций'!AW757</f>
        <v>0</v>
      </c>
    </row>
    <row r="769" spans="1:53" ht="15.75" x14ac:dyDescent="0.25">
      <c r="A769" s="110">
        <f>Лист1!A757</f>
        <v>0</v>
      </c>
      <c r="B769" s="46">
        <f>'для bus.gov.ru'!B758</f>
        <v>0</v>
      </c>
      <c r="C769" s="46">
        <f>'для bus.gov.ru'!C758</f>
        <v>0</v>
      </c>
      <c r="D769" s="46">
        <f>'для bus.gov.ru'!D758</f>
        <v>0</v>
      </c>
      <c r="E769" s="46">
        <f>'для bus.gov.ru'!E758</f>
        <v>0</v>
      </c>
      <c r="F769" s="47" t="s">
        <v>264</v>
      </c>
      <c r="G769" s="48">
        <f>'Рейтинговая таблица организаций'!D758</f>
        <v>0</v>
      </c>
      <c r="H769" s="48">
        <f>'Рейтинговая таблица организаций'!E758</f>
        <v>0</v>
      </c>
      <c r="I769" s="47" t="s">
        <v>265</v>
      </c>
      <c r="J769" s="48">
        <f>'Рейтинговая таблица организаций'!F758</f>
        <v>0</v>
      </c>
      <c r="K769" s="48">
        <f>'Рейтинговая таблица организаций'!G758</f>
        <v>0</v>
      </c>
      <c r="L769" s="49" t="str">
        <f>IF('Рейтинговая таблица организаций'!H758&lt;1,"Отсутствуют или не функционируют дистанционные способы взаимодействия",(IF('Рейтинговая таблица организаций'!H758&lt;4,"В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69" s="49">
        <f>'Рейтинговая таблица организаций'!H758</f>
        <v>0</v>
      </c>
      <c r="N769" s="49">
        <f>IF('Рейтинговая таблица организаций'!H758&lt;1,0,(IF('Рейтинговая таблица организаций'!H758&lt;4,30,100)))</f>
        <v>0</v>
      </c>
      <c r="O769" s="49" t="s">
        <v>266</v>
      </c>
      <c r="P769" s="49">
        <f>'Рейтинговая таблица организаций'!I758</f>
        <v>0</v>
      </c>
      <c r="Q769" s="49">
        <f>'Рейтинговая таблица организаций'!J758</f>
        <v>0</v>
      </c>
      <c r="R769" s="49" t="s">
        <v>267</v>
      </c>
      <c r="S769" s="49">
        <f>'Рейтинговая таблица организаций'!K758</f>
        <v>0</v>
      </c>
      <c r="T769" s="49">
        <f>'Рейтинговая таблица организаций'!L758</f>
        <v>0</v>
      </c>
      <c r="U769" s="49" t="str">
        <f>IF('Рейтинговая таблица организаций'!Q758&lt;1,"Отсутствуют комфортные условия",(IF('Рейтинговая таблица организаций'!Q758&lt;5,"Количество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69" s="49">
        <f>'Рейтинговая таблица организаций'!Q758</f>
        <v>0</v>
      </c>
      <c r="W769" s="49">
        <f>IF('Рейтинговая таблица организаций'!Q758&lt;1,0,(IF('Рейтинговая таблица организаций'!Q758&lt;4,20,100)))</f>
        <v>0</v>
      </c>
      <c r="X769" s="49" t="s">
        <v>268</v>
      </c>
      <c r="Y769" s="49">
        <f>'Рейтинговая таблица организаций'!T758</f>
        <v>0</v>
      </c>
      <c r="Z769" s="49">
        <f>'Рейтинговая таблица организаций'!U758</f>
        <v>0</v>
      </c>
      <c r="AA769" s="49" t="str">
        <f>IF('Рейтинговая таблица организаций'!Z758&lt;1,"Отсутствуют условия доступности для инвалидов",(IF('Рейтинговая таблица организаций'!Z758&lt;5,"Количество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69" s="63">
        <f>'Рейтинговая таблица организаций'!Z758</f>
        <v>0</v>
      </c>
      <c r="AC769" s="49">
        <f>IF('Рейтинговая таблица организаций'!Z758&lt;1,0,(IF('Рейтинговая таблица организаций'!Z758&lt;5,20,100)))</f>
        <v>0</v>
      </c>
      <c r="AD769" s="49" t="str">
        <f>IF('Рейтинговая таблица организаций'!AA758&lt;1,"Отсутствуют условия доступности, позволяющие инвалидам получать услуги наравне с другими",(IF('Рейтинговая таблица организаций'!AA758&lt;5,"Количество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69" s="49">
        <f>'Рейтинговая таблица организаций'!AA758</f>
        <v>0</v>
      </c>
      <c r="AF769" s="49">
        <f>IF('Рейтинговая таблица организаций'!AA758&lt;1,0,(IF('Рейтинговая таблица организаций'!AA758&lt;5,20,100)))</f>
        <v>0</v>
      </c>
      <c r="AG769" s="49" t="s">
        <v>269</v>
      </c>
      <c r="AH769" s="49">
        <f>'Рейтинговая таблица организаций'!AB758</f>
        <v>0</v>
      </c>
      <c r="AI769" s="49">
        <f>'Рейтинговая таблица организаций'!AC758</f>
        <v>0</v>
      </c>
      <c r="AJ769" s="49" t="s">
        <v>270</v>
      </c>
      <c r="AK769" s="49">
        <f>'Рейтинговая таблица организаций'!AH758</f>
        <v>0</v>
      </c>
      <c r="AL769" s="49">
        <f>'Рейтинговая таблица организаций'!AI758</f>
        <v>0</v>
      </c>
      <c r="AM769" s="49" t="s">
        <v>271</v>
      </c>
      <c r="AN769" s="49">
        <f>'Рейтинговая таблица организаций'!AJ758</f>
        <v>0</v>
      </c>
      <c r="AO769" s="49">
        <f>'Рейтинговая таблица организаций'!AK758</f>
        <v>0</v>
      </c>
      <c r="AP769" s="49" t="s">
        <v>272</v>
      </c>
      <c r="AQ769" s="49">
        <f>'Рейтинговая таблица организаций'!AL758</f>
        <v>0</v>
      </c>
      <c r="AR769" s="49">
        <f>'Рейтинговая таблица организаций'!AM758</f>
        <v>0</v>
      </c>
      <c r="AS769" s="49" t="s">
        <v>273</v>
      </c>
      <c r="AT769" s="49">
        <f>'Рейтинговая таблица организаций'!AR758</f>
        <v>0</v>
      </c>
      <c r="AU769" s="49">
        <f>'Рейтинговая таблица организаций'!AS758</f>
        <v>0</v>
      </c>
      <c r="AV769" s="49" t="s">
        <v>274</v>
      </c>
      <c r="AW769" s="49">
        <f>'Рейтинговая таблица организаций'!AT758</f>
        <v>0</v>
      </c>
      <c r="AX769" s="49">
        <f>'Рейтинговая таблица организаций'!AU758</f>
        <v>0</v>
      </c>
      <c r="AY769" s="49" t="s">
        <v>275</v>
      </c>
      <c r="AZ769" s="49">
        <f>'Рейтинговая таблица организаций'!AV758</f>
        <v>0</v>
      </c>
      <c r="BA769" s="49">
        <f>'Рейтинговая таблица организаций'!AW758</f>
        <v>0</v>
      </c>
    </row>
    <row r="770" spans="1:53" ht="15.75" x14ac:dyDescent="0.25">
      <c r="A770" s="110">
        <f>Лист1!A758</f>
        <v>0</v>
      </c>
      <c r="B770" s="46">
        <f>'для bus.gov.ru'!B759</f>
        <v>0</v>
      </c>
      <c r="C770" s="46">
        <f>'для bus.gov.ru'!C759</f>
        <v>0</v>
      </c>
      <c r="D770" s="46">
        <f>'для bus.gov.ru'!D759</f>
        <v>0</v>
      </c>
      <c r="E770" s="46">
        <f>'для bus.gov.ru'!E759</f>
        <v>0</v>
      </c>
      <c r="F770" s="47" t="s">
        <v>264</v>
      </c>
      <c r="G770" s="48">
        <f>'Рейтинговая таблица организаций'!D759</f>
        <v>0</v>
      </c>
      <c r="H770" s="48">
        <f>'Рейтинговая таблица организаций'!E759</f>
        <v>0</v>
      </c>
      <c r="I770" s="47" t="s">
        <v>265</v>
      </c>
      <c r="J770" s="48">
        <f>'Рейтинговая таблица организаций'!F759</f>
        <v>0</v>
      </c>
      <c r="K770" s="48">
        <f>'Рейтинговая таблица организаций'!G759</f>
        <v>0</v>
      </c>
      <c r="L770" s="49" t="str">
        <f>IF('Рейтинговая таблица организаций'!H759&lt;1,"Отсутствуют или не функционируют дистанционные способы взаимодействия",(IF('Рейтинговая таблица организаций'!H759&lt;4,"В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70" s="49">
        <f>'Рейтинговая таблица организаций'!H759</f>
        <v>0</v>
      </c>
      <c r="N770" s="49">
        <f>IF('Рейтинговая таблица организаций'!H759&lt;1,0,(IF('Рейтинговая таблица организаций'!H759&lt;4,30,100)))</f>
        <v>0</v>
      </c>
      <c r="O770" s="49" t="s">
        <v>266</v>
      </c>
      <c r="P770" s="49">
        <f>'Рейтинговая таблица организаций'!I759</f>
        <v>0</v>
      </c>
      <c r="Q770" s="49">
        <f>'Рейтинговая таблица организаций'!J759</f>
        <v>0</v>
      </c>
      <c r="R770" s="49" t="s">
        <v>267</v>
      </c>
      <c r="S770" s="49">
        <f>'Рейтинговая таблица организаций'!K759</f>
        <v>0</v>
      </c>
      <c r="T770" s="49">
        <f>'Рейтинговая таблица организаций'!L759</f>
        <v>0</v>
      </c>
      <c r="U770" s="49" t="str">
        <f>IF('Рейтинговая таблица организаций'!Q759&lt;1,"Отсутствуют комфортные условия",(IF('Рейтинговая таблица организаций'!Q759&lt;5,"Количество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70" s="49">
        <f>'Рейтинговая таблица организаций'!Q759</f>
        <v>0</v>
      </c>
      <c r="W770" s="49">
        <f>IF('Рейтинговая таблица организаций'!Q759&lt;1,0,(IF('Рейтинговая таблица организаций'!Q759&lt;4,20,100)))</f>
        <v>0</v>
      </c>
      <c r="X770" s="49" t="s">
        <v>268</v>
      </c>
      <c r="Y770" s="49">
        <f>'Рейтинговая таблица организаций'!T759</f>
        <v>0</v>
      </c>
      <c r="Z770" s="49">
        <f>'Рейтинговая таблица организаций'!U759</f>
        <v>0</v>
      </c>
      <c r="AA770" s="49" t="str">
        <f>IF('Рейтинговая таблица организаций'!Z759&lt;1,"Отсутствуют условия доступности для инвалидов",(IF('Рейтинговая таблица организаций'!Z759&lt;5,"Количество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70" s="63">
        <f>'Рейтинговая таблица организаций'!Z759</f>
        <v>0</v>
      </c>
      <c r="AC770" s="49">
        <f>IF('Рейтинговая таблица организаций'!Z759&lt;1,0,(IF('Рейтинговая таблица организаций'!Z759&lt;5,20,100)))</f>
        <v>0</v>
      </c>
      <c r="AD770" s="49" t="str">
        <f>IF('Рейтинговая таблица организаций'!AA759&lt;1,"Отсутствуют условия доступности, позволяющие инвалидам получать услуги наравне с другими",(IF('Рейтинговая таблица организаций'!AA759&lt;5,"Количество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70" s="49">
        <f>'Рейтинговая таблица организаций'!AA759</f>
        <v>0</v>
      </c>
      <c r="AF770" s="49">
        <f>IF('Рейтинговая таблица организаций'!AA759&lt;1,0,(IF('Рейтинговая таблица организаций'!AA759&lt;5,20,100)))</f>
        <v>0</v>
      </c>
      <c r="AG770" s="49" t="s">
        <v>269</v>
      </c>
      <c r="AH770" s="49">
        <f>'Рейтинговая таблица организаций'!AB759</f>
        <v>0</v>
      </c>
      <c r="AI770" s="49">
        <f>'Рейтинговая таблица организаций'!AC759</f>
        <v>0</v>
      </c>
      <c r="AJ770" s="49" t="s">
        <v>270</v>
      </c>
      <c r="AK770" s="49">
        <f>'Рейтинговая таблица организаций'!AH759</f>
        <v>0</v>
      </c>
      <c r="AL770" s="49">
        <f>'Рейтинговая таблица организаций'!AI759</f>
        <v>0</v>
      </c>
      <c r="AM770" s="49" t="s">
        <v>271</v>
      </c>
      <c r="AN770" s="49">
        <f>'Рейтинговая таблица организаций'!AJ759</f>
        <v>0</v>
      </c>
      <c r="AO770" s="49">
        <f>'Рейтинговая таблица организаций'!AK759</f>
        <v>0</v>
      </c>
      <c r="AP770" s="49" t="s">
        <v>272</v>
      </c>
      <c r="AQ770" s="49">
        <f>'Рейтинговая таблица организаций'!AL759</f>
        <v>0</v>
      </c>
      <c r="AR770" s="49">
        <f>'Рейтинговая таблица организаций'!AM759</f>
        <v>0</v>
      </c>
      <c r="AS770" s="49" t="s">
        <v>273</v>
      </c>
      <c r="AT770" s="49">
        <f>'Рейтинговая таблица организаций'!AR759</f>
        <v>0</v>
      </c>
      <c r="AU770" s="49">
        <f>'Рейтинговая таблица организаций'!AS759</f>
        <v>0</v>
      </c>
      <c r="AV770" s="49" t="s">
        <v>274</v>
      </c>
      <c r="AW770" s="49">
        <f>'Рейтинговая таблица организаций'!AT759</f>
        <v>0</v>
      </c>
      <c r="AX770" s="49">
        <f>'Рейтинговая таблица организаций'!AU759</f>
        <v>0</v>
      </c>
      <c r="AY770" s="49" t="s">
        <v>275</v>
      </c>
      <c r="AZ770" s="49">
        <f>'Рейтинговая таблица организаций'!AV759</f>
        <v>0</v>
      </c>
      <c r="BA770" s="49">
        <f>'Рейтинговая таблица организаций'!AW759</f>
        <v>0</v>
      </c>
    </row>
    <row r="771" spans="1:53" ht="15.75" x14ac:dyDescent="0.25">
      <c r="A771" s="110">
        <f>Лист1!A759</f>
        <v>0</v>
      </c>
      <c r="B771" s="46">
        <f>'для bus.gov.ru'!B760</f>
        <v>0</v>
      </c>
      <c r="C771" s="46">
        <f>'для bus.gov.ru'!C760</f>
        <v>0</v>
      </c>
      <c r="D771" s="46">
        <f>'для bus.gov.ru'!D760</f>
        <v>0</v>
      </c>
      <c r="E771" s="46">
        <f>'для bus.gov.ru'!E760</f>
        <v>0</v>
      </c>
      <c r="F771" s="47" t="s">
        <v>264</v>
      </c>
      <c r="G771" s="48">
        <f>'Рейтинговая таблица организаций'!D760</f>
        <v>0</v>
      </c>
      <c r="H771" s="48">
        <f>'Рейтинговая таблица организаций'!E760</f>
        <v>0</v>
      </c>
      <c r="I771" s="47" t="s">
        <v>265</v>
      </c>
      <c r="J771" s="48">
        <f>'Рейтинговая таблица организаций'!F760</f>
        <v>0</v>
      </c>
      <c r="K771" s="48">
        <f>'Рейтинговая таблица организаций'!G760</f>
        <v>0</v>
      </c>
      <c r="L771" s="49" t="str">
        <f>IF('Рейтинговая таблица организаций'!H760&lt;1,"Отсутствуют или не функционируют дистанционные способы взаимодействия",(IF('Рейтинговая таблица организаций'!H760&lt;4,"В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71" s="49">
        <f>'Рейтинговая таблица организаций'!H760</f>
        <v>0</v>
      </c>
      <c r="N771" s="49">
        <f>IF('Рейтинговая таблица организаций'!H760&lt;1,0,(IF('Рейтинговая таблица организаций'!H760&lt;4,30,100)))</f>
        <v>0</v>
      </c>
      <c r="O771" s="49" t="s">
        <v>266</v>
      </c>
      <c r="P771" s="49">
        <f>'Рейтинговая таблица организаций'!I760</f>
        <v>0</v>
      </c>
      <c r="Q771" s="49">
        <f>'Рейтинговая таблица организаций'!J760</f>
        <v>0</v>
      </c>
      <c r="R771" s="49" t="s">
        <v>267</v>
      </c>
      <c r="S771" s="49">
        <f>'Рейтинговая таблица организаций'!K760</f>
        <v>0</v>
      </c>
      <c r="T771" s="49">
        <f>'Рейтинговая таблица организаций'!L760</f>
        <v>0</v>
      </c>
      <c r="U771" s="49" t="str">
        <f>IF('Рейтинговая таблица организаций'!Q760&lt;1,"Отсутствуют комфортные условия",(IF('Рейтинговая таблица организаций'!Q760&lt;5,"Количество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71" s="49">
        <f>'Рейтинговая таблица организаций'!Q760</f>
        <v>0</v>
      </c>
      <c r="W771" s="49">
        <f>IF('Рейтинговая таблица организаций'!Q760&lt;1,0,(IF('Рейтинговая таблица организаций'!Q760&lt;4,20,100)))</f>
        <v>0</v>
      </c>
      <c r="X771" s="49" t="s">
        <v>268</v>
      </c>
      <c r="Y771" s="49">
        <f>'Рейтинговая таблица организаций'!T760</f>
        <v>0</v>
      </c>
      <c r="Z771" s="49">
        <f>'Рейтинговая таблица организаций'!U760</f>
        <v>0</v>
      </c>
      <c r="AA771" s="49" t="str">
        <f>IF('Рейтинговая таблица организаций'!Z760&lt;1,"Отсутствуют условия доступности для инвалидов",(IF('Рейтинговая таблица организаций'!Z760&lt;5,"Количество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71" s="63">
        <f>'Рейтинговая таблица организаций'!Z760</f>
        <v>0</v>
      </c>
      <c r="AC771" s="49">
        <f>IF('Рейтинговая таблица организаций'!Z760&lt;1,0,(IF('Рейтинговая таблица организаций'!Z760&lt;5,20,100)))</f>
        <v>0</v>
      </c>
      <c r="AD771" s="49" t="str">
        <f>IF('Рейтинговая таблица организаций'!AA760&lt;1,"Отсутствуют условия доступности, позволяющие инвалидам получать услуги наравне с другими",(IF('Рейтинговая таблица организаций'!AA760&lt;5,"Количество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71" s="49">
        <f>'Рейтинговая таблица организаций'!AA760</f>
        <v>0</v>
      </c>
      <c r="AF771" s="49">
        <f>IF('Рейтинговая таблица организаций'!AA760&lt;1,0,(IF('Рейтинговая таблица организаций'!AA760&lt;5,20,100)))</f>
        <v>0</v>
      </c>
      <c r="AG771" s="49" t="s">
        <v>269</v>
      </c>
      <c r="AH771" s="49">
        <f>'Рейтинговая таблица организаций'!AB760</f>
        <v>0</v>
      </c>
      <c r="AI771" s="49">
        <f>'Рейтинговая таблица организаций'!AC760</f>
        <v>0</v>
      </c>
      <c r="AJ771" s="49" t="s">
        <v>270</v>
      </c>
      <c r="AK771" s="49">
        <f>'Рейтинговая таблица организаций'!AH760</f>
        <v>0</v>
      </c>
      <c r="AL771" s="49">
        <f>'Рейтинговая таблица организаций'!AI760</f>
        <v>0</v>
      </c>
      <c r="AM771" s="49" t="s">
        <v>271</v>
      </c>
      <c r="AN771" s="49">
        <f>'Рейтинговая таблица организаций'!AJ760</f>
        <v>0</v>
      </c>
      <c r="AO771" s="49">
        <f>'Рейтинговая таблица организаций'!AK760</f>
        <v>0</v>
      </c>
      <c r="AP771" s="49" t="s">
        <v>272</v>
      </c>
      <c r="AQ771" s="49">
        <f>'Рейтинговая таблица организаций'!AL760</f>
        <v>0</v>
      </c>
      <c r="AR771" s="49">
        <f>'Рейтинговая таблица организаций'!AM760</f>
        <v>0</v>
      </c>
      <c r="AS771" s="49" t="s">
        <v>273</v>
      </c>
      <c r="AT771" s="49">
        <f>'Рейтинговая таблица организаций'!AR760</f>
        <v>0</v>
      </c>
      <c r="AU771" s="49">
        <f>'Рейтинговая таблица организаций'!AS760</f>
        <v>0</v>
      </c>
      <c r="AV771" s="49" t="s">
        <v>274</v>
      </c>
      <c r="AW771" s="49">
        <f>'Рейтинговая таблица организаций'!AT760</f>
        <v>0</v>
      </c>
      <c r="AX771" s="49">
        <f>'Рейтинговая таблица организаций'!AU760</f>
        <v>0</v>
      </c>
      <c r="AY771" s="49" t="s">
        <v>275</v>
      </c>
      <c r="AZ771" s="49">
        <f>'Рейтинговая таблица организаций'!AV760</f>
        <v>0</v>
      </c>
      <c r="BA771" s="49">
        <f>'Рейтинговая таблица организаций'!AW760</f>
        <v>0</v>
      </c>
    </row>
    <row r="772" spans="1:53" ht="15.75" x14ac:dyDescent="0.25">
      <c r="A772" s="110">
        <f>Лист1!A760</f>
        <v>0</v>
      </c>
      <c r="B772" s="46">
        <f>'для bus.gov.ru'!B761</f>
        <v>0</v>
      </c>
      <c r="C772" s="46">
        <f>'для bus.gov.ru'!C761</f>
        <v>0</v>
      </c>
      <c r="D772" s="46">
        <f>'для bus.gov.ru'!D761</f>
        <v>0</v>
      </c>
      <c r="E772" s="46">
        <f>'для bus.gov.ru'!E761</f>
        <v>0</v>
      </c>
      <c r="F772" s="47" t="s">
        <v>264</v>
      </c>
      <c r="G772" s="48">
        <f>'Рейтинговая таблица организаций'!D761</f>
        <v>0</v>
      </c>
      <c r="H772" s="48">
        <f>'Рейтинговая таблица организаций'!E761</f>
        <v>0</v>
      </c>
      <c r="I772" s="47" t="s">
        <v>265</v>
      </c>
      <c r="J772" s="48">
        <f>'Рейтинговая таблица организаций'!F761</f>
        <v>0</v>
      </c>
      <c r="K772" s="48">
        <f>'Рейтинговая таблица организаций'!G761</f>
        <v>0</v>
      </c>
      <c r="L772" s="49" t="str">
        <f>IF('Рейтинговая таблица организаций'!H761&lt;1,"Отсутствуют или не функционируют дистанционные способы взаимодействия",(IF('Рейтинговая таблица организаций'!H761&lt;4,"В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72" s="49">
        <f>'Рейтинговая таблица организаций'!H761</f>
        <v>0</v>
      </c>
      <c r="N772" s="49">
        <f>IF('Рейтинговая таблица организаций'!H761&lt;1,0,(IF('Рейтинговая таблица организаций'!H761&lt;4,30,100)))</f>
        <v>0</v>
      </c>
      <c r="O772" s="49" t="s">
        <v>266</v>
      </c>
      <c r="P772" s="49">
        <f>'Рейтинговая таблица организаций'!I761</f>
        <v>0</v>
      </c>
      <c r="Q772" s="49">
        <f>'Рейтинговая таблица организаций'!J761</f>
        <v>0</v>
      </c>
      <c r="R772" s="49" t="s">
        <v>267</v>
      </c>
      <c r="S772" s="49">
        <f>'Рейтинговая таблица организаций'!K761</f>
        <v>0</v>
      </c>
      <c r="T772" s="49">
        <f>'Рейтинговая таблица организаций'!L761</f>
        <v>0</v>
      </c>
      <c r="U772" s="49" t="str">
        <f>IF('Рейтинговая таблица организаций'!Q761&lt;1,"Отсутствуют комфортные условия",(IF('Рейтинговая таблица организаций'!Q761&lt;5,"Количество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72" s="49">
        <f>'Рейтинговая таблица организаций'!Q761</f>
        <v>0</v>
      </c>
      <c r="W772" s="49">
        <f>IF('Рейтинговая таблица организаций'!Q761&lt;1,0,(IF('Рейтинговая таблица организаций'!Q761&lt;4,20,100)))</f>
        <v>0</v>
      </c>
      <c r="X772" s="49" t="s">
        <v>268</v>
      </c>
      <c r="Y772" s="49">
        <f>'Рейтинговая таблица организаций'!T761</f>
        <v>0</v>
      </c>
      <c r="Z772" s="49">
        <f>'Рейтинговая таблица организаций'!U761</f>
        <v>0</v>
      </c>
      <c r="AA772" s="49" t="str">
        <f>IF('Рейтинговая таблица организаций'!Z761&lt;1,"Отсутствуют условия доступности для инвалидов",(IF('Рейтинговая таблица организаций'!Z761&lt;5,"Количество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72" s="63">
        <f>'Рейтинговая таблица организаций'!Z761</f>
        <v>0</v>
      </c>
      <c r="AC772" s="49">
        <f>IF('Рейтинговая таблица организаций'!Z761&lt;1,0,(IF('Рейтинговая таблица организаций'!Z761&lt;5,20,100)))</f>
        <v>0</v>
      </c>
      <c r="AD772" s="49" t="str">
        <f>IF('Рейтинговая таблица организаций'!AA761&lt;1,"Отсутствуют условия доступности, позволяющие инвалидам получать услуги наравне с другими",(IF('Рейтинговая таблица организаций'!AA761&lt;5,"Количество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72" s="49">
        <f>'Рейтинговая таблица организаций'!AA761</f>
        <v>0</v>
      </c>
      <c r="AF772" s="49">
        <f>IF('Рейтинговая таблица организаций'!AA761&lt;1,0,(IF('Рейтинговая таблица организаций'!AA761&lt;5,20,100)))</f>
        <v>0</v>
      </c>
      <c r="AG772" s="49" t="s">
        <v>269</v>
      </c>
      <c r="AH772" s="49">
        <f>'Рейтинговая таблица организаций'!AB761</f>
        <v>0</v>
      </c>
      <c r="AI772" s="49">
        <f>'Рейтинговая таблица организаций'!AC761</f>
        <v>0</v>
      </c>
      <c r="AJ772" s="49" t="s">
        <v>270</v>
      </c>
      <c r="AK772" s="49">
        <f>'Рейтинговая таблица организаций'!AH761</f>
        <v>0</v>
      </c>
      <c r="AL772" s="49">
        <f>'Рейтинговая таблица организаций'!AI761</f>
        <v>0</v>
      </c>
      <c r="AM772" s="49" t="s">
        <v>271</v>
      </c>
      <c r="AN772" s="49">
        <f>'Рейтинговая таблица организаций'!AJ761</f>
        <v>0</v>
      </c>
      <c r="AO772" s="49">
        <f>'Рейтинговая таблица организаций'!AK761</f>
        <v>0</v>
      </c>
      <c r="AP772" s="49" t="s">
        <v>272</v>
      </c>
      <c r="AQ772" s="49">
        <f>'Рейтинговая таблица организаций'!AL761</f>
        <v>0</v>
      </c>
      <c r="AR772" s="49">
        <f>'Рейтинговая таблица организаций'!AM761</f>
        <v>0</v>
      </c>
      <c r="AS772" s="49" t="s">
        <v>273</v>
      </c>
      <c r="AT772" s="49">
        <f>'Рейтинговая таблица организаций'!AR761</f>
        <v>0</v>
      </c>
      <c r="AU772" s="49">
        <f>'Рейтинговая таблица организаций'!AS761</f>
        <v>0</v>
      </c>
      <c r="AV772" s="49" t="s">
        <v>274</v>
      </c>
      <c r="AW772" s="49">
        <f>'Рейтинговая таблица организаций'!AT761</f>
        <v>0</v>
      </c>
      <c r="AX772" s="49">
        <f>'Рейтинговая таблица организаций'!AU761</f>
        <v>0</v>
      </c>
      <c r="AY772" s="49" t="s">
        <v>275</v>
      </c>
      <c r="AZ772" s="49">
        <f>'Рейтинговая таблица организаций'!AV761</f>
        <v>0</v>
      </c>
      <c r="BA772" s="49">
        <f>'Рейтинговая таблица организаций'!AW761</f>
        <v>0</v>
      </c>
    </row>
    <row r="773" spans="1:53" ht="15.75" x14ac:dyDescent="0.25">
      <c r="A773" s="110">
        <f>Лист1!A761</f>
        <v>0</v>
      </c>
      <c r="B773" s="46">
        <f>'для bus.gov.ru'!B762</f>
        <v>0</v>
      </c>
      <c r="C773" s="46">
        <f>'для bus.gov.ru'!C762</f>
        <v>0</v>
      </c>
      <c r="D773" s="46">
        <f>'для bus.gov.ru'!D762</f>
        <v>0</v>
      </c>
      <c r="E773" s="46">
        <f>'для bus.gov.ru'!E762</f>
        <v>0</v>
      </c>
      <c r="F773" s="47" t="s">
        <v>264</v>
      </c>
      <c r="G773" s="48">
        <f>'Рейтинговая таблица организаций'!D762</f>
        <v>0</v>
      </c>
      <c r="H773" s="48">
        <f>'Рейтинговая таблица организаций'!E762</f>
        <v>0</v>
      </c>
      <c r="I773" s="47" t="s">
        <v>265</v>
      </c>
      <c r="J773" s="48">
        <f>'Рейтинговая таблица организаций'!F762</f>
        <v>0</v>
      </c>
      <c r="K773" s="48">
        <f>'Рейтинговая таблица организаций'!G762</f>
        <v>0</v>
      </c>
      <c r="L773" s="49" t="str">
        <f>IF('Рейтинговая таблица организаций'!H762&lt;1,"Отсутствуют или не функционируют дистанционные способы взаимодействия",(IF('Рейтинговая таблица организаций'!H762&lt;4,"В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73" s="49">
        <f>'Рейтинговая таблица организаций'!H762</f>
        <v>0</v>
      </c>
      <c r="N773" s="49">
        <f>IF('Рейтинговая таблица организаций'!H762&lt;1,0,(IF('Рейтинговая таблица организаций'!H762&lt;4,30,100)))</f>
        <v>0</v>
      </c>
      <c r="O773" s="49" t="s">
        <v>266</v>
      </c>
      <c r="P773" s="49">
        <f>'Рейтинговая таблица организаций'!I762</f>
        <v>0</v>
      </c>
      <c r="Q773" s="49">
        <f>'Рейтинговая таблица организаций'!J762</f>
        <v>0</v>
      </c>
      <c r="R773" s="49" t="s">
        <v>267</v>
      </c>
      <c r="S773" s="49">
        <f>'Рейтинговая таблица организаций'!K762</f>
        <v>0</v>
      </c>
      <c r="T773" s="49">
        <f>'Рейтинговая таблица организаций'!L762</f>
        <v>0</v>
      </c>
      <c r="U773" s="49" t="str">
        <f>IF('Рейтинговая таблица организаций'!Q762&lt;1,"Отсутствуют комфортные условия",(IF('Рейтинговая таблица организаций'!Q762&lt;5,"Количество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73" s="49">
        <f>'Рейтинговая таблица организаций'!Q762</f>
        <v>0</v>
      </c>
      <c r="W773" s="49">
        <f>IF('Рейтинговая таблица организаций'!Q762&lt;1,0,(IF('Рейтинговая таблица организаций'!Q762&lt;4,20,100)))</f>
        <v>0</v>
      </c>
      <c r="X773" s="49" t="s">
        <v>268</v>
      </c>
      <c r="Y773" s="49">
        <f>'Рейтинговая таблица организаций'!T762</f>
        <v>0</v>
      </c>
      <c r="Z773" s="49">
        <f>'Рейтинговая таблица организаций'!U762</f>
        <v>0</v>
      </c>
      <c r="AA773" s="49" t="str">
        <f>IF('Рейтинговая таблица организаций'!Z762&lt;1,"Отсутствуют условия доступности для инвалидов",(IF('Рейтинговая таблица организаций'!Z762&lt;5,"Количество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73" s="63">
        <f>'Рейтинговая таблица организаций'!Z762</f>
        <v>0</v>
      </c>
      <c r="AC773" s="49">
        <f>IF('Рейтинговая таблица организаций'!Z762&lt;1,0,(IF('Рейтинговая таблица организаций'!Z762&lt;5,20,100)))</f>
        <v>0</v>
      </c>
      <c r="AD773" s="49" t="str">
        <f>IF('Рейтинговая таблица организаций'!AA762&lt;1,"Отсутствуют условия доступности, позволяющие инвалидам получать услуги наравне с другими",(IF('Рейтинговая таблица организаций'!AA762&lt;5,"Количество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73" s="49">
        <f>'Рейтинговая таблица организаций'!AA762</f>
        <v>0</v>
      </c>
      <c r="AF773" s="49">
        <f>IF('Рейтинговая таблица организаций'!AA762&lt;1,0,(IF('Рейтинговая таблица организаций'!AA762&lt;5,20,100)))</f>
        <v>0</v>
      </c>
      <c r="AG773" s="49" t="s">
        <v>269</v>
      </c>
      <c r="AH773" s="49">
        <f>'Рейтинговая таблица организаций'!AB762</f>
        <v>0</v>
      </c>
      <c r="AI773" s="49">
        <f>'Рейтинговая таблица организаций'!AC762</f>
        <v>0</v>
      </c>
      <c r="AJ773" s="49" t="s">
        <v>270</v>
      </c>
      <c r="AK773" s="49">
        <f>'Рейтинговая таблица организаций'!AH762</f>
        <v>0</v>
      </c>
      <c r="AL773" s="49">
        <f>'Рейтинговая таблица организаций'!AI762</f>
        <v>0</v>
      </c>
      <c r="AM773" s="49" t="s">
        <v>271</v>
      </c>
      <c r="AN773" s="49">
        <f>'Рейтинговая таблица организаций'!AJ762</f>
        <v>0</v>
      </c>
      <c r="AO773" s="49">
        <f>'Рейтинговая таблица организаций'!AK762</f>
        <v>0</v>
      </c>
      <c r="AP773" s="49" t="s">
        <v>272</v>
      </c>
      <c r="AQ773" s="49">
        <f>'Рейтинговая таблица организаций'!AL762</f>
        <v>0</v>
      </c>
      <c r="AR773" s="49">
        <f>'Рейтинговая таблица организаций'!AM762</f>
        <v>0</v>
      </c>
      <c r="AS773" s="49" t="s">
        <v>273</v>
      </c>
      <c r="AT773" s="49">
        <f>'Рейтинговая таблица организаций'!AR762</f>
        <v>0</v>
      </c>
      <c r="AU773" s="49">
        <f>'Рейтинговая таблица организаций'!AS762</f>
        <v>0</v>
      </c>
      <c r="AV773" s="49" t="s">
        <v>274</v>
      </c>
      <c r="AW773" s="49">
        <f>'Рейтинговая таблица организаций'!AT762</f>
        <v>0</v>
      </c>
      <c r="AX773" s="49">
        <f>'Рейтинговая таблица организаций'!AU762</f>
        <v>0</v>
      </c>
      <c r="AY773" s="49" t="s">
        <v>275</v>
      </c>
      <c r="AZ773" s="49">
        <f>'Рейтинговая таблица организаций'!AV762</f>
        <v>0</v>
      </c>
      <c r="BA773" s="49">
        <f>'Рейтинговая таблица организаций'!AW762</f>
        <v>0</v>
      </c>
    </row>
    <row r="774" spans="1:53" ht="15.75" x14ac:dyDescent="0.25">
      <c r="A774" s="110">
        <f>Лист1!A762</f>
        <v>0</v>
      </c>
      <c r="B774" s="46">
        <f>'для bus.gov.ru'!B763</f>
        <v>0</v>
      </c>
      <c r="C774" s="46">
        <f>'для bus.gov.ru'!C763</f>
        <v>0</v>
      </c>
      <c r="D774" s="46">
        <f>'для bus.gov.ru'!D763</f>
        <v>0</v>
      </c>
      <c r="E774" s="46">
        <f>'для bus.gov.ru'!E763</f>
        <v>0</v>
      </c>
      <c r="F774" s="47" t="s">
        <v>264</v>
      </c>
      <c r="G774" s="48">
        <f>'Рейтинговая таблица организаций'!D763</f>
        <v>0</v>
      </c>
      <c r="H774" s="48">
        <f>'Рейтинговая таблица организаций'!E763</f>
        <v>0</v>
      </c>
      <c r="I774" s="47" t="s">
        <v>265</v>
      </c>
      <c r="J774" s="48">
        <f>'Рейтинговая таблица организаций'!F763</f>
        <v>0</v>
      </c>
      <c r="K774" s="48">
        <f>'Рейтинговая таблица организаций'!G763</f>
        <v>0</v>
      </c>
      <c r="L774" s="49" t="str">
        <f>IF('Рейтинговая таблица организаций'!H763&lt;1,"Отсутствуют или не функционируют дистанционные способы взаимодействия",(IF('Рейтинговая таблица организаций'!H763&lt;4,"В наличии и функционируют более трех  дистанционных способов взаимодействия","Количество  функционирующих дистанционных способов взаимодействия (от одного до трех способов включительно)")))</f>
        <v>Отсутствуют или не функционируют дистанционные способы взаимодействия</v>
      </c>
      <c r="M774" s="49">
        <f>'Рейтинговая таблица организаций'!H763</f>
        <v>0</v>
      </c>
      <c r="N774" s="49">
        <f>IF('Рейтинговая таблица организаций'!H763&lt;1,0,(IF('Рейтинговая таблица организаций'!H763&lt;4,30,100)))</f>
        <v>0</v>
      </c>
      <c r="O774" s="49" t="s">
        <v>266</v>
      </c>
      <c r="P774" s="49">
        <f>'Рейтинговая таблица организаций'!I763</f>
        <v>0</v>
      </c>
      <c r="Q774" s="49">
        <f>'Рейтинговая таблица организаций'!J763</f>
        <v>0</v>
      </c>
      <c r="R774" s="49" t="s">
        <v>267</v>
      </c>
      <c r="S774" s="49">
        <f>'Рейтинговая таблица организаций'!K763</f>
        <v>0</v>
      </c>
      <c r="T774" s="49">
        <f>'Рейтинговая таблица организаций'!L763</f>
        <v>0</v>
      </c>
      <c r="U774" s="49" t="str">
        <f>IF('Рейтинговая таблица организаций'!Q763&lt;1,"Отсутствуют комфортные условия",(IF('Рейтинговая таблица организаций'!Q763&lt;5,"Количество комфортных условий для предоставления услуг (от одного до четырех включительно)","Наличие пяти  и более комфортных условий для предоставления услуг")))</f>
        <v>Отсутствуют комфортные условия</v>
      </c>
      <c r="V774" s="49">
        <f>'Рейтинговая таблица организаций'!Q763</f>
        <v>0</v>
      </c>
      <c r="W774" s="49">
        <f>IF('Рейтинговая таблица организаций'!Q763&lt;1,0,(IF('Рейтинговая таблица организаций'!Q763&lt;4,20,100)))</f>
        <v>0</v>
      </c>
      <c r="X774" s="49" t="s">
        <v>268</v>
      </c>
      <c r="Y774" s="49">
        <f>'Рейтинговая таблица организаций'!T763</f>
        <v>0</v>
      </c>
      <c r="Z774" s="49">
        <f>'Рейтинговая таблица организаций'!U763</f>
        <v>0</v>
      </c>
      <c r="AA774" s="49" t="str">
        <f>IF('Рейтинговая таблица организаций'!Z763&lt;1,"Отсутствуют условия доступности для инвалидов",(IF('Рейтинговая таблица организаций'!Z763&lt;5,"Количество условий доступности организации для инвалидов (от одного до четырех)","Наличие пяти и более условий доступности для инвалидов")))</f>
        <v>Отсутствуют условия доступности для инвалидов</v>
      </c>
      <c r="AB774" s="63">
        <f>'Рейтинговая таблица организаций'!Z763</f>
        <v>0</v>
      </c>
      <c r="AC774" s="49">
        <f>IF('Рейтинговая таблица организаций'!Z763&lt;1,0,(IF('Рейтинговая таблица организаций'!Z763&lt;5,20,100)))</f>
        <v>0</v>
      </c>
      <c r="AD774" s="49" t="str">
        <f>IF('Рейтинговая таблица организаций'!AA763&lt;1,"Отсутствуют условия доступности, позволяющие инвалидам получать услуги наравне с другими",(IF('Рейтинговая таблица организаций'!AA763&lt;5,"Количество условий доступности, позволяющих инвалидам получать услуги наравне с другими (от одного до четырех)","Наличие пяти и более условий  доступности")))</f>
        <v>Отсутствуют условия доступности, позволяющие инвалидам получать услуги наравне с другими</v>
      </c>
      <c r="AE774" s="49">
        <f>'Рейтинговая таблица организаций'!AA763</f>
        <v>0</v>
      </c>
      <c r="AF774" s="49">
        <f>IF('Рейтинговая таблица организаций'!AA763&lt;1,0,(IF('Рейтинговая таблица организаций'!AA763&lt;5,20,100)))</f>
        <v>0</v>
      </c>
      <c r="AG774" s="49" t="s">
        <v>269</v>
      </c>
      <c r="AH774" s="49">
        <f>'Рейтинговая таблица организаций'!AB763</f>
        <v>0</v>
      </c>
      <c r="AI774" s="49">
        <f>'Рейтинговая таблица организаций'!AC763</f>
        <v>0</v>
      </c>
      <c r="AJ774" s="49" t="s">
        <v>270</v>
      </c>
      <c r="AK774" s="49">
        <f>'Рейтинговая таблица организаций'!AH763</f>
        <v>0</v>
      </c>
      <c r="AL774" s="49">
        <f>'Рейтинговая таблица организаций'!AI763</f>
        <v>0</v>
      </c>
      <c r="AM774" s="49" t="s">
        <v>271</v>
      </c>
      <c r="AN774" s="49">
        <f>'Рейтинговая таблица организаций'!AJ763</f>
        <v>0</v>
      </c>
      <c r="AO774" s="49">
        <f>'Рейтинговая таблица организаций'!AK763</f>
        <v>0</v>
      </c>
      <c r="AP774" s="49" t="s">
        <v>272</v>
      </c>
      <c r="AQ774" s="49">
        <f>'Рейтинговая таблица организаций'!AL763</f>
        <v>0</v>
      </c>
      <c r="AR774" s="49">
        <f>'Рейтинговая таблица организаций'!AM763</f>
        <v>0</v>
      </c>
      <c r="AS774" s="49" t="s">
        <v>273</v>
      </c>
      <c r="AT774" s="49">
        <f>'Рейтинговая таблица организаций'!AR763</f>
        <v>0</v>
      </c>
      <c r="AU774" s="49">
        <f>'Рейтинговая таблица организаций'!AS763</f>
        <v>0</v>
      </c>
      <c r="AV774" s="49" t="s">
        <v>274</v>
      </c>
      <c r="AW774" s="49">
        <f>'Рейтинговая таблица организаций'!AT763</f>
        <v>0</v>
      </c>
      <c r="AX774" s="49">
        <f>'Рейтинговая таблица организаций'!AU763</f>
        <v>0</v>
      </c>
      <c r="AY774" s="49" t="s">
        <v>275</v>
      </c>
      <c r="AZ774" s="49">
        <f>'Рейтинговая таблица организаций'!AV763</f>
        <v>0</v>
      </c>
      <c r="BA774" s="49">
        <f>'Рейтинговая таблица организаций'!AW763</f>
        <v>0</v>
      </c>
    </row>
  </sheetData>
  <mergeCells count="72">
    <mergeCell ref="AW14:AX14"/>
    <mergeCell ref="AZ14:BA14"/>
    <mergeCell ref="AE14:AF14"/>
    <mergeCell ref="AH14:AI14"/>
    <mergeCell ref="AK14:AL14"/>
    <mergeCell ref="AN14:AO14"/>
    <mergeCell ref="AQ14:AR14"/>
    <mergeCell ref="AT14:AU14"/>
    <mergeCell ref="AV13:AX13"/>
    <mergeCell ref="AY13:BA13"/>
    <mergeCell ref="G14:H14"/>
    <mergeCell ref="J14:K14"/>
    <mergeCell ref="M14:N14"/>
    <mergeCell ref="P14:Q14"/>
    <mergeCell ref="S14:T14"/>
    <mergeCell ref="V14:W14"/>
    <mergeCell ref="Y14:Z14"/>
    <mergeCell ref="AB14:AC14"/>
    <mergeCell ref="AD13:AF13"/>
    <mergeCell ref="AG13:AI13"/>
    <mergeCell ref="AJ13:AL13"/>
    <mergeCell ref="AM13:AO13"/>
    <mergeCell ref="AP13:AR13"/>
    <mergeCell ref="AS13:AU13"/>
    <mergeCell ref="AV12:AX12"/>
    <mergeCell ref="AY12:BA12"/>
    <mergeCell ref="F13:H13"/>
    <mergeCell ref="I13:K13"/>
    <mergeCell ref="L13:N13"/>
    <mergeCell ref="O13:Q13"/>
    <mergeCell ref="R13:T13"/>
    <mergeCell ref="U13:W13"/>
    <mergeCell ref="X13:Z13"/>
    <mergeCell ref="AA13:AC13"/>
    <mergeCell ref="AD12:AF12"/>
    <mergeCell ref="AG12:AI12"/>
    <mergeCell ref="AJ12:AL12"/>
    <mergeCell ref="AM12:AO12"/>
    <mergeCell ref="AP12:AR12"/>
    <mergeCell ref="AS12:AU12"/>
    <mergeCell ref="AA12:AC12"/>
    <mergeCell ref="F10:T10"/>
    <mergeCell ref="U10:Z10"/>
    <mergeCell ref="AA10:AI10"/>
    <mergeCell ref="AJ10:AR10"/>
    <mergeCell ref="F12:K12"/>
    <mergeCell ref="L12:N12"/>
    <mergeCell ref="O12:T12"/>
    <mergeCell ref="U12:W12"/>
    <mergeCell ref="X12:Z12"/>
    <mergeCell ref="A5:B5"/>
    <mergeCell ref="A6:B6"/>
    <mergeCell ref="C6:G6"/>
    <mergeCell ref="A8:E8"/>
    <mergeCell ref="A9:A14"/>
    <mergeCell ref="B9:B14"/>
    <mergeCell ref="C9:C14"/>
    <mergeCell ref="D9:D14"/>
    <mergeCell ref="E9:E14"/>
    <mergeCell ref="F9:BA9"/>
    <mergeCell ref="AS10:BA10"/>
    <mergeCell ref="F11:T11"/>
    <mergeCell ref="U11:Z11"/>
    <mergeCell ref="AA11:AI11"/>
    <mergeCell ref="AJ11:AR11"/>
    <mergeCell ref="AS11:BA11"/>
    <mergeCell ref="A1:D1"/>
    <mergeCell ref="A2:B2"/>
    <mergeCell ref="A3:B3"/>
    <mergeCell ref="C3:E3"/>
    <mergeCell ref="A4:B4"/>
    <mergeCell ref="C4:E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x14:formula1>
            <xm:f>'D:\Users\User\Documents\[Барыш.xlsx]Индикаторы'!#REF!</xm:f>
          </x14:formula1>
          <xm:sqref>AA15:AA774 AY15:AY774 AV15:AV774 AS15:AS774 AP15:AP774 AM15:AM774 AJ15:AJ774 X15:X774 R15:R774 O15:O774 AG15:AG774 AD15:AD774 U15:U774 L15:L774 I15:I774 F15:F774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AA39"/>
  <sheetViews>
    <sheetView workbookViewId="0">
      <selection activeCell="V17" sqref="V17:AA36"/>
    </sheetView>
  </sheetViews>
  <sheetFormatPr defaultRowHeight="15" x14ac:dyDescent="0.25"/>
  <sheetData>
    <row r="1" spans="5:27" x14ac:dyDescent="0.25">
      <c r="N1" s="42">
        <f t="shared" ref="N1:S5" si="0">V6/814</f>
        <v>0</v>
      </c>
      <c r="O1" s="42">
        <f t="shared" si="0"/>
        <v>0</v>
      </c>
      <c r="P1" s="42">
        <f t="shared" si="0"/>
        <v>0</v>
      </c>
      <c r="Q1" s="42">
        <f t="shared" si="0"/>
        <v>0</v>
      </c>
      <c r="R1" s="42">
        <f t="shared" si="0"/>
        <v>0</v>
      </c>
      <c r="S1" s="42">
        <f t="shared" si="0"/>
        <v>0</v>
      </c>
    </row>
    <row r="2" spans="5:27" x14ac:dyDescent="0.25">
      <c r="N2" s="42">
        <f t="shared" si="0"/>
        <v>0</v>
      </c>
      <c r="O2" s="42">
        <f t="shared" si="0"/>
        <v>0</v>
      </c>
      <c r="P2" s="42">
        <f t="shared" si="0"/>
        <v>0.13759213759213759</v>
      </c>
      <c r="Q2" s="42">
        <f t="shared" si="0"/>
        <v>0</v>
      </c>
      <c r="R2" s="42">
        <f t="shared" si="0"/>
        <v>0</v>
      </c>
      <c r="S2" s="42">
        <f t="shared" si="0"/>
        <v>0</v>
      </c>
    </row>
    <row r="3" spans="5:27" x14ac:dyDescent="0.25">
      <c r="N3" s="42">
        <f t="shared" si="0"/>
        <v>9.8280098280098278E-3</v>
      </c>
      <c r="O3" s="42">
        <f t="shared" si="0"/>
        <v>1.2285012285012285E-3</v>
      </c>
      <c r="P3" s="42">
        <f t="shared" si="0"/>
        <v>0.54545454545454541</v>
      </c>
      <c r="Q3" s="42">
        <f t="shared" si="0"/>
        <v>0</v>
      </c>
      <c r="R3" s="42">
        <f t="shared" si="0"/>
        <v>0</v>
      </c>
      <c r="S3" s="42">
        <f t="shared" si="0"/>
        <v>0</v>
      </c>
    </row>
    <row r="4" spans="5:27" x14ac:dyDescent="0.25">
      <c r="F4" s="96"/>
      <c r="G4" s="96"/>
      <c r="H4" s="96" t="s">
        <v>430</v>
      </c>
      <c r="I4" s="96" t="s">
        <v>431</v>
      </c>
      <c r="J4" s="96" t="s">
        <v>432</v>
      </c>
      <c r="K4" s="96" t="s">
        <v>433</v>
      </c>
      <c r="L4" s="96" t="s">
        <v>434</v>
      </c>
      <c r="M4" s="96" t="s">
        <v>435</v>
      </c>
      <c r="N4" s="42">
        <f t="shared" si="0"/>
        <v>7.0024570024570021E-2</v>
      </c>
      <c r="O4" s="42">
        <f t="shared" si="0"/>
        <v>0</v>
      </c>
      <c r="P4" s="42">
        <f t="shared" si="0"/>
        <v>0.24815724815724816</v>
      </c>
      <c r="Q4" s="42">
        <f t="shared" si="0"/>
        <v>1.3513513513513514E-2</v>
      </c>
      <c r="R4" s="42">
        <f t="shared" si="0"/>
        <v>5.896805896805897E-2</v>
      </c>
      <c r="S4" s="42">
        <f t="shared" si="0"/>
        <v>0.1339066339066339</v>
      </c>
    </row>
    <row r="5" spans="5:27" ht="15.75" thickBot="1" x14ac:dyDescent="0.3">
      <c r="F5" s="96"/>
      <c r="G5" s="96"/>
      <c r="H5" s="96" t="s">
        <v>436</v>
      </c>
      <c r="I5" s="96" t="s">
        <v>436</v>
      </c>
      <c r="J5" s="96" t="s">
        <v>436</v>
      </c>
      <c r="K5" s="96" t="s">
        <v>436</v>
      </c>
      <c r="L5" s="96" t="s">
        <v>436</v>
      </c>
      <c r="M5" s="96" t="s">
        <v>436</v>
      </c>
      <c r="N5" s="42">
        <f t="shared" si="0"/>
        <v>0.92014742014742013</v>
      </c>
      <c r="O5" s="42">
        <f t="shared" si="0"/>
        <v>0.99877149877149873</v>
      </c>
      <c r="P5" s="42">
        <f t="shared" si="0"/>
        <v>6.8796068796068796E-2</v>
      </c>
      <c r="Q5" s="42">
        <f t="shared" si="0"/>
        <v>0.98648648648648651</v>
      </c>
      <c r="R5" s="42">
        <f t="shared" si="0"/>
        <v>0.94103194103194099</v>
      </c>
      <c r="S5" s="42">
        <f t="shared" si="0"/>
        <v>0.86609336609336607</v>
      </c>
    </row>
    <row r="6" spans="5:27" s="50" customFormat="1" ht="16.5" thickBot="1" x14ac:dyDescent="0.3">
      <c r="F6" s="135">
        <v>1</v>
      </c>
      <c r="G6" s="96" t="s">
        <v>439</v>
      </c>
      <c r="H6" s="96">
        <v>0</v>
      </c>
      <c r="I6" s="96">
        <v>0</v>
      </c>
      <c r="J6" s="96">
        <v>0</v>
      </c>
      <c r="K6" s="96">
        <v>0</v>
      </c>
      <c r="L6" s="96">
        <v>0</v>
      </c>
      <c r="M6" s="96">
        <v>0</v>
      </c>
      <c r="N6" s="42">
        <f t="shared" ref="N6:S10" si="1">H6/205</f>
        <v>0</v>
      </c>
      <c r="O6" s="42">
        <f t="shared" si="1"/>
        <v>0</v>
      </c>
      <c r="P6" s="42">
        <f t="shared" si="1"/>
        <v>0</v>
      </c>
      <c r="Q6" s="42">
        <f t="shared" si="1"/>
        <v>0</v>
      </c>
      <c r="R6" s="42">
        <f t="shared" si="1"/>
        <v>0</v>
      </c>
      <c r="S6" s="42">
        <f t="shared" si="1"/>
        <v>0</v>
      </c>
      <c r="T6" s="138" t="s">
        <v>442</v>
      </c>
      <c r="U6" s="98" t="s">
        <v>439</v>
      </c>
      <c r="V6" s="99">
        <f>H6+H11+H16+H21+H26</f>
        <v>0</v>
      </c>
      <c r="W6" s="99">
        <f t="shared" ref="W6:AA10" si="2">I6+I11+I16+I21+I26</f>
        <v>0</v>
      </c>
      <c r="X6" s="99">
        <f t="shared" si="2"/>
        <v>0</v>
      </c>
      <c r="Y6" s="99">
        <f t="shared" si="2"/>
        <v>0</v>
      </c>
      <c r="Z6" s="99">
        <f t="shared" si="2"/>
        <v>0</v>
      </c>
      <c r="AA6" s="99">
        <f t="shared" si="2"/>
        <v>0</v>
      </c>
    </row>
    <row r="7" spans="5:27" ht="48" thickBot="1" x14ac:dyDescent="0.3">
      <c r="E7" t="s">
        <v>208</v>
      </c>
      <c r="F7" s="136"/>
      <c r="G7" s="97" t="s">
        <v>440</v>
      </c>
      <c r="H7" s="96">
        <v>0</v>
      </c>
      <c r="I7" s="96">
        <v>0</v>
      </c>
      <c r="J7" s="96">
        <v>72</v>
      </c>
      <c r="K7" s="96">
        <v>0</v>
      </c>
      <c r="L7" s="96">
        <v>0</v>
      </c>
      <c r="M7" s="96">
        <v>0</v>
      </c>
      <c r="N7" s="42">
        <f t="shared" si="1"/>
        <v>0</v>
      </c>
      <c r="O7" s="42">
        <f t="shared" si="1"/>
        <v>0</v>
      </c>
      <c r="P7" s="42">
        <f t="shared" si="1"/>
        <v>0.35121951219512193</v>
      </c>
      <c r="Q7" s="42">
        <f t="shared" si="1"/>
        <v>0</v>
      </c>
      <c r="R7" s="42">
        <f t="shared" si="1"/>
        <v>0</v>
      </c>
      <c r="S7" s="42">
        <f t="shared" si="1"/>
        <v>0</v>
      </c>
      <c r="T7" s="139"/>
      <c r="U7" s="100" t="s">
        <v>440</v>
      </c>
      <c r="V7" s="99">
        <f>H7+H12+H17+H22+H27</f>
        <v>0</v>
      </c>
      <c r="W7" s="99">
        <f t="shared" si="2"/>
        <v>0</v>
      </c>
      <c r="X7" s="99">
        <f t="shared" si="2"/>
        <v>112</v>
      </c>
      <c r="Y7" s="99">
        <f t="shared" si="2"/>
        <v>0</v>
      </c>
      <c r="Z7" s="99">
        <f t="shared" si="2"/>
        <v>0</v>
      </c>
      <c r="AA7" s="99">
        <f t="shared" si="2"/>
        <v>0</v>
      </c>
    </row>
    <row r="8" spans="5:27" ht="32.25" thickBot="1" x14ac:dyDescent="0.3">
      <c r="F8" s="136"/>
      <c r="G8" s="97" t="s">
        <v>437</v>
      </c>
      <c r="H8" s="96">
        <v>4</v>
      </c>
      <c r="I8" s="96">
        <v>0</v>
      </c>
      <c r="J8" s="96">
        <v>83</v>
      </c>
      <c r="K8" s="96">
        <v>0</v>
      </c>
      <c r="L8" s="96">
        <v>0</v>
      </c>
      <c r="M8" s="96">
        <v>0</v>
      </c>
      <c r="N8" s="42">
        <f t="shared" si="1"/>
        <v>1.9512195121951219E-2</v>
      </c>
      <c r="O8" s="42">
        <f t="shared" si="1"/>
        <v>0</v>
      </c>
      <c r="P8" s="42">
        <f t="shared" si="1"/>
        <v>0.40487804878048783</v>
      </c>
      <c r="Q8" s="42">
        <f t="shared" si="1"/>
        <v>0</v>
      </c>
      <c r="R8" s="42">
        <f t="shared" si="1"/>
        <v>0</v>
      </c>
      <c r="S8" s="42">
        <f t="shared" si="1"/>
        <v>0</v>
      </c>
      <c r="T8" s="139"/>
      <c r="U8" s="101" t="s">
        <v>437</v>
      </c>
      <c r="V8" s="99">
        <f>H8+H13+H18+H23+H28</f>
        <v>8</v>
      </c>
      <c r="W8" s="99">
        <f t="shared" si="2"/>
        <v>1</v>
      </c>
      <c r="X8" s="99">
        <f t="shared" si="2"/>
        <v>444</v>
      </c>
      <c r="Y8" s="99">
        <f t="shared" si="2"/>
        <v>0</v>
      </c>
      <c r="Z8" s="99">
        <f t="shared" si="2"/>
        <v>0</v>
      </c>
      <c r="AA8" s="99">
        <f t="shared" si="2"/>
        <v>0</v>
      </c>
    </row>
    <row r="9" spans="5:27" ht="48" thickBot="1" x14ac:dyDescent="0.3">
      <c r="F9" s="136"/>
      <c r="G9" s="97" t="s">
        <v>441</v>
      </c>
      <c r="H9" s="96">
        <v>11</v>
      </c>
      <c r="I9" s="96">
        <v>0</v>
      </c>
      <c r="J9" s="96">
        <v>40</v>
      </c>
      <c r="K9" s="96">
        <v>1</v>
      </c>
      <c r="L9" s="96">
        <v>8</v>
      </c>
      <c r="M9" s="96">
        <v>40</v>
      </c>
      <c r="N9" s="42">
        <f t="shared" si="1"/>
        <v>5.3658536585365853E-2</v>
      </c>
      <c r="O9" s="42">
        <f t="shared" si="1"/>
        <v>0</v>
      </c>
      <c r="P9" s="42">
        <f t="shared" si="1"/>
        <v>0.1951219512195122</v>
      </c>
      <c r="Q9" s="42">
        <f t="shared" si="1"/>
        <v>4.8780487804878049E-3</v>
      </c>
      <c r="R9" s="42">
        <f t="shared" si="1"/>
        <v>3.9024390243902439E-2</v>
      </c>
      <c r="S9" s="42">
        <f t="shared" si="1"/>
        <v>0.1951219512195122</v>
      </c>
      <c r="T9" s="139"/>
      <c r="U9" s="102" t="s">
        <v>441</v>
      </c>
      <c r="V9" s="99">
        <f>H9+H14+H19+H24+H29</f>
        <v>57</v>
      </c>
      <c r="W9" s="99">
        <f t="shared" si="2"/>
        <v>0</v>
      </c>
      <c r="X9" s="99">
        <f t="shared" si="2"/>
        <v>202</v>
      </c>
      <c r="Y9" s="99">
        <f t="shared" si="2"/>
        <v>11</v>
      </c>
      <c r="Z9" s="99">
        <f t="shared" si="2"/>
        <v>48</v>
      </c>
      <c r="AA9" s="99">
        <f t="shared" si="2"/>
        <v>109</v>
      </c>
    </row>
    <row r="10" spans="5:27" ht="32.25" thickBot="1" x14ac:dyDescent="0.3">
      <c r="F10" s="137"/>
      <c r="G10" s="97" t="s">
        <v>438</v>
      </c>
      <c r="H10" s="96">
        <v>190</v>
      </c>
      <c r="I10" s="96">
        <v>205</v>
      </c>
      <c r="J10" s="96">
        <v>10</v>
      </c>
      <c r="K10" s="96">
        <v>204</v>
      </c>
      <c r="L10" s="96">
        <v>197</v>
      </c>
      <c r="M10" s="96">
        <v>165</v>
      </c>
      <c r="N10" s="42">
        <f t="shared" si="1"/>
        <v>0.92682926829268297</v>
      </c>
      <c r="O10" s="42">
        <f t="shared" si="1"/>
        <v>1</v>
      </c>
      <c r="P10" s="42">
        <f t="shared" si="1"/>
        <v>4.878048780487805E-2</v>
      </c>
      <c r="Q10" s="42">
        <f t="shared" si="1"/>
        <v>0.99512195121951219</v>
      </c>
      <c r="R10" s="42">
        <f t="shared" si="1"/>
        <v>0.96097560975609753</v>
      </c>
      <c r="S10" s="42">
        <f t="shared" si="1"/>
        <v>0.80487804878048785</v>
      </c>
      <c r="T10" s="139"/>
      <c r="U10" s="103" t="s">
        <v>438</v>
      </c>
      <c r="V10" s="99">
        <f>H10+H15+H20+H25+H30</f>
        <v>749</v>
      </c>
      <c r="W10" s="99">
        <f t="shared" si="2"/>
        <v>813</v>
      </c>
      <c r="X10" s="99">
        <f t="shared" si="2"/>
        <v>56</v>
      </c>
      <c r="Y10" s="99">
        <f t="shared" si="2"/>
        <v>803</v>
      </c>
      <c r="Z10" s="99">
        <f t="shared" si="2"/>
        <v>766</v>
      </c>
      <c r="AA10" s="99">
        <f t="shared" si="2"/>
        <v>705</v>
      </c>
    </row>
    <row r="11" spans="5:27" s="50" customFormat="1" x14ac:dyDescent="0.25">
      <c r="F11" s="135">
        <v>2</v>
      </c>
      <c r="G11" s="97" t="s">
        <v>439</v>
      </c>
      <c r="H11" s="96">
        <v>0</v>
      </c>
      <c r="I11" s="96">
        <v>0</v>
      </c>
      <c r="J11" s="96">
        <v>0</v>
      </c>
      <c r="K11" s="96">
        <v>0</v>
      </c>
      <c r="L11" s="96">
        <v>0</v>
      </c>
      <c r="M11" s="96">
        <v>0</v>
      </c>
      <c r="N11" s="42">
        <f>H11/496</f>
        <v>0</v>
      </c>
      <c r="O11" s="42">
        <f t="shared" ref="O11:S15" si="3">I11/496</f>
        <v>0</v>
      </c>
      <c r="P11" s="42">
        <f t="shared" si="3"/>
        <v>0</v>
      </c>
      <c r="Q11" s="42">
        <f t="shared" si="3"/>
        <v>0</v>
      </c>
      <c r="R11" s="42">
        <f t="shared" si="3"/>
        <v>0</v>
      </c>
      <c r="S11" s="42">
        <f t="shared" si="3"/>
        <v>0</v>
      </c>
    </row>
    <row r="12" spans="5:27" x14ac:dyDescent="0.25">
      <c r="F12" s="136"/>
      <c r="G12" s="97" t="s">
        <v>440</v>
      </c>
      <c r="H12" s="96">
        <v>0</v>
      </c>
      <c r="I12" s="96">
        <v>0</v>
      </c>
      <c r="J12" s="96">
        <v>18</v>
      </c>
      <c r="K12" s="96">
        <v>0</v>
      </c>
      <c r="L12" s="96">
        <v>0</v>
      </c>
      <c r="M12" s="96">
        <v>0</v>
      </c>
      <c r="N12" s="42">
        <f>H12/496</f>
        <v>0</v>
      </c>
      <c r="O12" s="42">
        <f t="shared" si="3"/>
        <v>0</v>
      </c>
      <c r="P12" s="42">
        <f t="shared" si="3"/>
        <v>3.6290322580645164E-2</v>
      </c>
      <c r="Q12" s="42">
        <f t="shared" si="3"/>
        <v>0</v>
      </c>
      <c r="R12" s="42">
        <f t="shared" si="3"/>
        <v>0</v>
      </c>
      <c r="S12" s="42">
        <f t="shared" si="3"/>
        <v>0</v>
      </c>
    </row>
    <row r="13" spans="5:27" x14ac:dyDescent="0.25">
      <c r="F13" s="136"/>
      <c r="G13" s="97" t="s">
        <v>437</v>
      </c>
      <c r="H13" s="96">
        <v>4</v>
      </c>
      <c r="I13" s="96">
        <v>0</v>
      </c>
      <c r="J13" s="96">
        <v>305</v>
      </c>
      <c r="K13" s="96">
        <v>0</v>
      </c>
      <c r="L13" s="96">
        <v>0</v>
      </c>
      <c r="M13" s="96">
        <v>0</v>
      </c>
      <c r="N13" s="42">
        <f>H13/496</f>
        <v>8.0645161290322578E-3</v>
      </c>
      <c r="O13" s="42">
        <f t="shared" si="3"/>
        <v>0</v>
      </c>
      <c r="P13" s="42">
        <f t="shared" si="3"/>
        <v>0.61491935483870963</v>
      </c>
      <c r="Q13" s="42">
        <f t="shared" si="3"/>
        <v>0</v>
      </c>
      <c r="R13" s="42">
        <f t="shared" si="3"/>
        <v>0</v>
      </c>
      <c r="S13" s="42">
        <f t="shared" si="3"/>
        <v>0</v>
      </c>
    </row>
    <row r="14" spans="5:27" x14ac:dyDescent="0.25">
      <c r="F14" s="136"/>
      <c r="G14" s="97" t="s">
        <v>441</v>
      </c>
      <c r="H14" s="96">
        <v>39</v>
      </c>
      <c r="I14" s="96">
        <v>0</v>
      </c>
      <c r="J14" s="96">
        <v>140</v>
      </c>
      <c r="K14" s="96">
        <v>10</v>
      </c>
      <c r="L14" s="96">
        <v>38</v>
      </c>
      <c r="M14" s="96">
        <v>61</v>
      </c>
      <c r="N14" s="42">
        <f>H14/496</f>
        <v>7.8629032258064516E-2</v>
      </c>
      <c r="O14" s="42">
        <f t="shared" si="3"/>
        <v>0</v>
      </c>
      <c r="P14" s="42">
        <f t="shared" si="3"/>
        <v>0.28225806451612906</v>
      </c>
      <c r="Q14" s="42">
        <f t="shared" si="3"/>
        <v>2.0161290322580645E-2</v>
      </c>
      <c r="R14" s="42">
        <f t="shared" si="3"/>
        <v>7.6612903225806453E-2</v>
      </c>
      <c r="S14" s="42">
        <f t="shared" si="3"/>
        <v>0.12298387096774194</v>
      </c>
      <c r="U14" s="50"/>
      <c r="V14" s="50" t="s">
        <v>208</v>
      </c>
      <c r="W14" s="50"/>
      <c r="X14" s="50"/>
      <c r="Y14" s="50"/>
      <c r="Z14" s="50"/>
      <c r="AA14" s="50"/>
    </row>
    <row r="15" spans="5:27" x14ac:dyDescent="0.25">
      <c r="F15" s="137"/>
      <c r="G15" s="97" t="s">
        <v>438</v>
      </c>
      <c r="H15" s="96">
        <v>453</v>
      </c>
      <c r="I15" s="96">
        <v>496</v>
      </c>
      <c r="J15" s="96">
        <v>33</v>
      </c>
      <c r="K15" s="96">
        <v>486</v>
      </c>
      <c r="L15" s="96">
        <v>458</v>
      </c>
      <c r="M15" s="96">
        <v>435</v>
      </c>
      <c r="N15" s="42">
        <f>H15/496</f>
        <v>0.91330645161290325</v>
      </c>
      <c r="O15" s="42">
        <f t="shared" si="3"/>
        <v>1</v>
      </c>
      <c r="P15" s="42">
        <f t="shared" si="3"/>
        <v>6.6532258064516125E-2</v>
      </c>
      <c r="Q15" s="42">
        <f t="shared" si="3"/>
        <v>0.97983870967741937</v>
      </c>
      <c r="R15" s="42">
        <f t="shared" si="3"/>
        <v>0.92338709677419351</v>
      </c>
      <c r="S15" s="42">
        <f t="shared" si="3"/>
        <v>0.87701612903225812</v>
      </c>
      <c r="U15" s="50"/>
      <c r="V15" s="50" t="s">
        <v>442</v>
      </c>
      <c r="W15" s="50">
        <v>1</v>
      </c>
      <c r="X15" s="50">
        <v>2</v>
      </c>
      <c r="Y15" s="50">
        <v>3</v>
      </c>
      <c r="Z15" s="50">
        <v>4</v>
      </c>
      <c r="AA15" s="50">
        <v>5</v>
      </c>
    </row>
    <row r="16" spans="5:27" s="50" customFormat="1" x14ac:dyDescent="0.25">
      <c r="F16" s="96">
        <v>3</v>
      </c>
      <c r="G16" s="97" t="s">
        <v>439</v>
      </c>
      <c r="H16" s="96">
        <v>0</v>
      </c>
      <c r="I16" s="96">
        <v>0</v>
      </c>
      <c r="J16" s="96">
        <v>0</v>
      </c>
      <c r="K16" s="96">
        <v>0</v>
      </c>
      <c r="L16" s="96">
        <v>0</v>
      </c>
      <c r="M16" s="96">
        <v>0</v>
      </c>
      <c r="N16" s="42">
        <f>H16/80</f>
        <v>0</v>
      </c>
      <c r="O16" s="42">
        <f t="shared" ref="O16:S20" si="4">I16/80</f>
        <v>0</v>
      </c>
      <c r="P16" s="42">
        <f t="shared" si="4"/>
        <v>0</v>
      </c>
      <c r="Q16" s="42">
        <f t="shared" si="4"/>
        <v>0</v>
      </c>
      <c r="R16" s="42">
        <f t="shared" si="4"/>
        <v>0</v>
      </c>
      <c r="S16" s="42">
        <f t="shared" si="4"/>
        <v>0</v>
      </c>
      <c r="V16" s="50" t="s">
        <v>443</v>
      </c>
      <c r="W16" s="50" t="s">
        <v>443</v>
      </c>
      <c r="X16" s="50" t="s">
        <v>443</v>
      </c>
      <c r="Y16" s="50" t="s">
        <v>443</v>
      </c>
      <c r="Z16" s="50" t="s">
        <v>443</v>
      </c>
      <c r="AA16" s="50" t="s">
        <v>443</v>
      </c>
    </row>
    <row r="17" spans="6:27" x14ac:dyDescent="0.25">
      <c r="F17" s="96"/>
      <c r="G17" s="97" t="s">
        <v>440</v>
      </c>
      <c r="H17" s="96">
        <v>0</v>
      </c>
      <c r="I17" s="96">
        <v>0</v>
      </c>
      <c r="J17" s="96">
        <v>22</v>
      </c>
      <c r="K17" s="96">
        <v>0</v>
      </c>
      <c r="L17" s="96">
        <v>0</v>
      </c>
      <c r="M17" s="96">
        <v>0</v>
      </c>
      <c r="N17" s="42">
        <f>H17/80</f>
        <v>0</v>
      </c>
      <c r="O17" s="42">
        <f t="shared" si="4"/>
        <v>0</v>
      </c>
      <c r="P17" s="42">
        <f t="shared" si="4"/>
        <v>0.27500000000000002</v>
      </c>
      <c r="Q17" s="42">
        <f t="shared" si="4"/>
        <v>0</v>
      </c>
      <c r="R17" s="42">
        <f t="shared" si="4"/>
        <v>0</v>
      </c>
      <c r="S17" s="42">
        <f t="shared" si="4"/>
        <v>0</v>
      </c>
      <c r="U17" s="50" t="s">
        <v>15</v>
      </c>
      <c r="V17" s="50">
        <v>87</v>
      </c>
      <c r="W17" s="50">
        <v>86</v>
      </c>
      <c r="X17" s="50">
        <v>88</v>
      </c>
      <c r="Y17" s="50">
        <v>83</v>
      </c>
      <c r="Z17" s="50">
        <v>93</v>
      </c>
      <c r="AA17" s="50">
        <v>92</v>
      </c>
    </row>
    <row r="18" spans="6:27" x14ac:dyDescent="0.25">
      <c r="F18" s="96"/>
      <c r="G18" s="97" t="s">
        <v>437</v>
      </c>
      <c r="H18" s="96">
        <v>0</v>
      </c>
      <c r="I18" s="96">
        <v>1</v>
      </c>
      <c r="J18" s="96">
        <v>48</v>
      </c>
      <c r="K18" s="96">
        <v>0</v>
      </c>
      <c r="L18" s="96">
        <v>0</v>
      </c>
      <c r="M18" s="96">
        <v>0</v>
      </c>
      <c r="N18" s="42">
        <f>H18/80</f>
        <v>0</v>
      </c>
      <c r="O18" s="42">
        <f t="shared" si="4"/>
        <v>1.2500000000000001E-2</v>
      </c>
      <c r="P18" s="42">
        <f t="shared" si="4"/>
        <v>0.6</v>
      </c>
      <c r="Q18" s="42">
        <f t="shared" si="4"/>
        <v>0</v>
      </c>
      <c r="R18" s="42">
        <f t="shared" si="4"/>
        <v>0</v>
      </c>
      <c r="S18" s="42">
        <f t="shared" si="4"/>
        <v>0</v>
      </c>
      <c r="U18" s="50" t="s">
        <v>16</v>
      </c>
      <c r="V18" s="50">
        <v>94</v>
      </c>
      <c r="W18" s="50">
        <v>94</v>
      </c>
      <c r="X18" s="50">
        <v>94</v>
      </c>
      <c r="Y18" s="50">
        <v>93</v>
      </c>
      <c r="Z18" s="50">
        <v>100</v>
      </c>
      <c r="AA18" s="50">
        <v>100</v>
      </c>
    </row>
    <row r="19" spans="6:27" x14ac:dyDescent="0.25">
      <c r="F19" s="96"/>
      <c r="G19" s="96" t="s">
        <v>441</v>
      </c>
      <c r="H19" s="96">
        <v>7</v>
      </c>
      <c r="I19" s="96">
        <v>0</v>
      </c>
      <c r="J19" s="96">
        <v>8</v>
      </c>
      <c r="K19" s="96">
        <v>0</v>
      </c>
      <c r="L19" s="96">
        <v>2</v>
      </c>
      <c r="M19" s="96">
        <v>8</v>
      </c>
      <c r="N19" s="42">
        <f>H19/80</f>
        <v>8.7499999999999994E-2</v>
      </c>
      <c r="O19" s="42">
        <f t="shared" si="4"/>
        <v>0</v>
      </c>
      <c r="P19" s="42">
        <f t="shared" si="4"/>
        <v>0.1</v>
      </c>
      <c r="Q19" s="42">
        <f t="shared" si="4"/>
        <v>0</v>
      </c>
      <c r="R19" s="42">
        <f t="shared" si="4"/>
        <v>2.5000000000000001E-2</v>
      </c>
      <c r="S19" s="42">
        <f t="shared" si="4"/>
        <v>0.1</v>
      </c>
      <c r="U19" s="50" t="s">
        <v>17</v>
      </c>
      <c r="V19" s="50">
        <v>96</v>
      </c>
      <c r="W19" s="50">
        <v>96</v>
      </c>
      <c r="X19" s="50">
        <v>95</v>
      </c>
      <c r="Y19" s="50">
        <v>97</v>
      </c>
      <c r="Z19" s="50">
        <v>99</v>
      </c>
      <c r="AA19" s="50">
        <v>99</v>
      </c>
    </row>
    <row r="20" spans="6:27" x14ac:dyDescent="0.25">
      <c r="F20" s="96"/>
      <c r="G20" s="96" t="s">
        <v>438</v>
      </c>
      <c r="H20" s="96">
        <v>73</v>
      </c>
      <c r="I20" s="96">
        <v>79</v>
      </c>
      <c r="J20" s="96">
        <v>2</v>
      </c>
      <c r="K20" s="96">
        <v>80</v>
      </c>
      <c r="L20" s="96">
        <v>78</v>
      </c>
      <c r="M20" s="96">
        <v>72</v>
      </c>
      <c r="N20" s="42">
        <f>H20/80</f>
        <v>0.91249999999999998</v>
      </c>
      <c r="O20" s="42">
        <f t="shared" si="4"/>
        <v>0.98750000000000004</v>
      </c>
      <c r="P20" s="42">
        <f t="shared" si="4"/>
        <v>2.5000000000000001E-2</v>
      </c>
      <c r="Q20" s="42">
        <f t="shared" si="4"/>
        <v>1</v>
      </c>
      <c r="R20" s="42">
        <f t="shared" si="4"/>
        <v>0.97499999999999998</v>
      </c>
      <c r="S20" s="42">
        <f t="shared" si="4"/>
        <v>0.9</v>
      </c>
      <c r="U20" s="50" t="s">
        <v>444</v>
      </c>
      <c r="V20" s="50">
        <v>92.8</v>
      </c>
      <c r="W20" s="50">
        <v>92.4</v>
      </c>
      <c r="X20" s="50">
        <v>92.9</v>
      </c>
      <c r="Y20" s="50">
        <v>91.5</v>
      </c>
      <c r="Z20" s="50">
        <v>97.4</v>
      </c>
      <c r="AA20" s="50">
        <v>97.1</v>
      </c>
    </row>
    <row r="21" spans="6:27" s="50" customFormat="1" x14ac:dyDescent="0.25">
      <c r="F21" s="96">
        <v>4</v>
      </c>
      <c r="G21" s="96" t="s">
        <v>439</v>
      </c>
      <c r="H21" s="96">
        <v>0</v>
      </c>
      <c r="I21" s="96">
        <v>0</v>
      </c>
      <c r="J21" s="96">
        <v>0</v>
      </c>
      <c r="K21" s="96">
        <v>0</v>
      </c>
      <c r="L21" s="96">
        <v>0</v>
      </c>
      <c r="M21" s="96">
        <v>0</v>
      </c>
      <c r="N21" s="42">
        <f>H21/31</f>
        <v>0</v>
      </c>
      <c r="O21" s="42">
        <f t="shared" ref="O21:S25" si="5">I21/31</f>
        <v>0</v>
      </c>
      <c r="P21" s="42">
        <f t="shared" si="5"/>
        <v>0</v>
      </c>
      <c r="Q21" s="42">
        <f t="shared" si="5"/>
        <v>0</v>
      </c>
      <c r="R21" s="42">
        <f t="shared" si="5"/>
        <v>0</v>
      </c>
      <c r="S21" s="42">
        <f t="shared" si="5"/>
        <v>0</v>
      </c>
      <c r="U21" s="50" t="s">
        <v>20</v>
      </c>
      <c r="V21" s="50">
        <v>100</v>
      </c>
      <c r="W21" s="50">
        <v>100</v>
      </c>
      <c r="X21" s="50">
        <v>100</v>
      </c>
      <c r="Y21" s="50">
        <v>100</v>
      </c>
      <c r="Z21" s="50">
        <v>100</v>
      </c>
      <c r="AA21" s="50">
        <v>100</v>
      </c>
    </row>
    <row r="22" spans="6:27" s="50" customFormat="1" x14ac:dyDescent="0.25">
      <c r="F22" s="96"/>
      <c r="G22" s="96" t="s">
        <v>440</v>
      </c>
      <c r="H22" s="96">
        <v>0</v>
      </c>
      <c r="I22" s="96">
        <v>0</v>
      </c>
      <c r="J22" s="96">
        <v>0</v>
      </c>
      <c r="K22" s="96">
        <v>0</v>
      </c>
      <c r="L22" s="96">
        <v>0</v>
      </c>
      <c r="M22" s="96">
        <v>0</v>
      </c>
      <c r="N22" s="42">
        <f>H22/31</f>
        <v>0</v>
      </c>
      <c r="O22" s="42">
        <f t="shared" si="5"/>
        <v>0</v>
      </c>
      <c r="P22" s="42">
        <f t="shared" si="5"/>
        <v>0</v>
      </c>
      <c r="Q22" s="42">
        <f t="shared" si="5"/>
        <v>0</v>
      </c>
      <c r="R22" s="42">
        <f t="shared" si="5"/>
        <v>0</v>
      </c>
      <c r="S22" s="42">
        <f t="shared" si="5"/>
        <v>0</v>
      </c>
      <c r="U22" s="50" t="s">
        <v>21</v>
      </c>
      <c r="V22" s="50">
        <v>89</v>
      </c>
      <c r="W22" s="50">
        <v>89</v>
      </c>
      <c r="X22" s="50">
        <v>88</v>
      </c>
      <c r="Y22" s="50">
        <v>90</v>
      </c>
      <c r="Z22" s="50">
        <v>99</v>
      </c>
      <c r="AA22" s="50">
        <v>98</v>
      </c>
    </row>
    <row r="23" spans="6:27" x14ac:dyDescent="0.25">
      <c r="F23" s="96"/>
      <c r="G23" s="96" t="s">
        <v>437</v>
      </c>
      <c r="H23" s="96">
        <v>0</v>
      </c>
      <c r="I23" s="96">
        <v>0</v>
      </c>
      <c r="J23" s="96">
        <v>8</v>
      </c>
      <c r="K23" s="96">
        <v>0</v>
      </c>
      <c r="L23" s="96">
        <v>0</v>
      </c>
      <c r="M23" s="96">
        <v>0</v>
      </c>
      <c r="N23" s="42">
        <f>H23/31</f>
        <v>0</v>
      </c>
      <c r="O23" s="42">
        <f t="shared" si="5"/>
        <v>0</v>
      </c>
      <c r="P23" s="42">
        <f t="shared" si="5"/>
        <v>0.25806451612903225</v>
      </c>
      <c r="Q23" s="42">
        <f t="shared" si="5"/>
        <v>0</v>
      </c>
      <c r="R23" s="42">
        <f t="shared" si="5"/>
        <v>0</v>
      </c>
      <c r="S23" s="42">
        <f t="shared" si="5"/>
        <v>0</v>
      </c>
      <c r="U23" s="50" t="s">
        <v>445</v>
      </c>
      <c r="V23" s="50">
        <v>94.3</v>
      </c>
      <c r="W23" s="50">
        <v>94.7</v>
      </c>
      <c r="X23" s="50">
        <v>93.8</v>
      </c>
      <c r="Y23" s="50">
        <v>94.2</v>
      </c>
      <c r="Z23" s="50">
        <v>99.4</v>
      </c>
      <c r="AA23" s="50">
        <v>98.8</v>
      </c>
    </row>
    <row r="24" spans="6:27" x14ac:dyDescent="0.25">
      <c r="F24" s="96"/>
      <c r="G24" s="96" t="s">
        <v>441</v>
      </c>
      <c r="H24" s="96">
        <v>0</v>
      </c>
      <c r="I24" s="96">
        <v>0</v>
      </c>
      <c r="J24" s="96">
        <v>12</v>
      </c>
      <c r="K24" s="96">
        <v>0</v>
      </c>
      <c r="L24" s="96">
        <v>0</v>
      </c>
      <c r="M24" s="96">
        <v>0</v>
      </c>
      <c r="N24" s="42">
        <f>H24/31</f>
        <v>0</v>
      </c>
      <c r="O24" s="42">
        <f t="shared" si="5"/>
        <v>0</v>
      </c>
      <c r="P24" s="42">
        <f t="shared" si="5"/>
        <v>0.38709677419354838</v>
      </c>
      <c r="Q24" s="42">
        <f t="shared" si="5"/>
        <v>0</v>
      </c>
      <c r="R24" s="42">
        <f t="shared" si="5"/>
        <v>0</v>
      </c>
      <c r="S24" s="42">
        <f t="shared" si="5"/>
        <v>0</v>
      </c>
      <c r="U24" s="50" t="s">
        <v>25</v>
      </c>
      <c r="V24" s="50">
        <v>25</v>
      </c>
      <c r="W24" s="50">
        <v>17</v>
      </c>
      <c r="X24" s="50">
        <v>28</v>
      </c>
      <c r="Y24" s="50">
        <v>19</v>
      </c>
      <c r="Z24" s="50">
        <v>59</v>
      </c>
      <c r="AA24" s="50">
        <v>30</v>
      </c>
    </row>
    <row r="25" spans="6:27" x14ac:dyDescent="0.25">
      <c r="F25" s="96"/>
      <c r="G25" s="96" t="s">
        <v>438</v>
      </c>
      <c r="H25" s="96">
        <v>31</v>
      </c>
      <c r="I25" s="96">
        <v>31</v>
      </c>
      <c r="J25" s="96">
        <v>11</v>
      </c>
      <c r="K25" s="96">
        <v>31</v>
      </c>
      <c r="L25" s="96">
        <v>31</v>
      </c>
      <c r="M25" s="96">
        <v>31</v>
      </c>
      <c r="N25" s="42">
        <f>H25/31</f>
        <v>1</v>
      </c>
      <c r="O25" s="42">
        <f t="shared" si="5"/>
        <v>1</v>
      </c>
      <c r="P25" s="42">
        <f t="shared" si="5"/>
        <v>0.35483870967741937</v>
      </c>
      <c r="Q25" s="42">
        <f t="shared" si="5"/>
        <v>1</v>
      </c>
      <c r="R25" s="42">
        <f t="shared" si="5"/>
        <v>1</v>
      </c>
      <c r="S25" s="42">
        <f t="shared" si="5"/>
        <v>1</v>
      </c>
      <c r="U25" s="50" t="s">
        <v>26</v>
      </c>
      <c r="V25" s="50">
        <v>53</v>
      </c>
      <c r="W25" s="50">
        <v>45</v>
      </c>
      <c r="X25" s="50">
        <v>57</v>
      </c>
      <c r="Y25" s="50">
        <v>41</v>
      </c>
      <c r="Z25" s="50">
        <v>72</v>
      </c>
      <c r="AA25" s="50">
        <v>40</v>
      </c>
    </row>
    <row r="26" spans="6:27" s="50" customFormat="1" x14ac:dyDescent="0.25">
      <c r="F26" s="96">
        <v>5</v>
      </c>
      <c r="G26" s="96" t="s">
        <v>439</v>
      </c>
      <c r="H26" s="96">
        <v>0</v>
      </c>
      <c r="I26" s="96">
        <v>0</v>
      </c>
      <c r="J26" s="96">
        <v>0</v>
      </c>
      <c r="K26" s="96">
        <v>0</v>
      </c>
      <c r="L26" s="96">
        <v>0</v>
      </c>
      <c r="M26" s="96">
        <v>0</v>
      </c>
      <c r="N26" s="42">
        <f>H26/2</f>
        <v>0</v>
      </c>
      <c r="O26" s="42">
        <f t="shared" ref="O26:S30" si="6">I26/2</f>
        <v>0</v>
      </c>
      <c r="P26" s="42">
        <f t="shared" si="6"/>
        <v>0</v>
      </c>
      <c r="Q26" s="42">
        <f t="shared" si="6"/>
        <v>0</v>
      </c>
      <c r="R26" s="42">
        <f t="shared" si="6"/>
        <v>0</v>
      </c>
      <c r="S26" s="42">
        <f t="shared" si="6"/>
        <v>0</v>
      </c>
      <c r="U26" s="50" t="s">
        <v>27</v>
      </c>
      <c r="V26" s="50">
        <v>92</v>
      </c>
      <c r="W26" s="50">
        <v>95</v>
      </c>
      <c r="X26" s="50">
        <v>91</v>
      </c>
      <c r="Y26" s="50">
        <v>92</v>
      </c>
      <c r="Z26" s="50">
        <v>99</v>
      </c>
      <c r="AA26" s="50">
        <v>99</v>
      </c>
    </row>
    <row r="27" spans="6:27" s="50" customFormat="1" x14ac:dyDescent="0.25">
      <c r="F27" s="96"/>
      <c r="G27" s="96" t="s">
        <v>440</v>
      </c>
      <c r="H27" s="96">
        <v>0</v>
      </c>
      <c r="I27" s="96">
        <v>0</v>
      </c>
      <c r="J27" s="96">
        <v>0</v>
      </c>
      <c r="K27" s="96">
        <v>0</v>
      </c>
      <c r="L27" s="96">
        <v>0</v>
      </c>
      <c r="M27" s="96">
        <v>0</v>
      </c>
      <c r="N27" s="42">
        <f>H27/2</f>
        <v>0</v>
      </c>
      <c r="O27" s="42">
        <f t="shared" si="6"/>
        <v>0</v>
      </c>
      <c r="P27" s="42">
        <f t="shared" si="6"/>
        <v>0</v>
      </c>
      <c r="Q27" s="42">
        <f t="shared" si="6"/>
        <v>0</v>
      </c>
      <c r="R27" s="42">
        <f t="shared" si="6"/>
        <v>0</v>
      </c>
      <c r="S27" s="42">
        <f t="shared" si="6"/>
        <v>0</v>
      </c>
      <c r="U27" s="50" t="s">
        <v>446</v>
      </c>
      <c r="V27" s="50">
        <v>56.5</v>
      </c>
      <c r="W27" s="50">
        <v>51.6</v>
      </c>
      <c r="X27" s="50">
        <v>58.5</v>
      </c>
      <c r="Y27" s="50">
        <v>49.5</v>
      </c>
      <c r="Z27" s="50">
        <v>76.3</v>
      </c>
      <c r="AA27" s="50">
        <v>54.8</v>
      </c>
    </row>
    <row r="28" spans="6:27" s="50" customFormat="1" x14ac:dyDescent="0.25">
      <c r="F28" s="96"/>
      <c r="G28" s="96" t="s">
        <v>437</v>
      </c>
      <c r="H28" s="96">
        <v>0</v>
      </c>
      <c r="I28" s="96">
        <v>0</v>
      </c>
      <c r="J28" s="96">
        <v>0</v>
      </c>
      <c r="K28" s="96">
        <v>0</v>
      </c>
      <c r="L28" s="96">
        <v>0</v>
      </c>
      <c r="M28" s="96">
        <v>0</v>
      </c>
      <c r="N28" s="42">
        <f>H28/2</f>
        <v>0</v>
      </c>
      <c r="O28" s="42">
        <f t="shared" si="6"/>
        <v>0</v>
      </c>
      <c r="P28" s="42">
        <f t="shared" si="6"/>
        <v>0</v>
      </c>
      <c r="Q28" s="42">
        <f t="shared" si="6"/>
        <v>0</v>
      </c>
      <c r="R28" s="42">
        <f t="shared" si="6"/>
        <v>0</v>
      </c>
      <c r="S28" s="42">
        <f t="shared" si="6"/>
        <v>0</v>
      </c>
      <c r="U28" s="50" t="s">
        <v>31</v>
      </c>
      <c r="V28" s="50">
        <v>95</v>
      </c>
      <c r="W28" s="50">
        <v>96</v>
      </c>
      <c r="X28" s="50">
        <v>94</v>
      </c>
      <c r="Y28" s="50">
        <v>96</v>
      </c>
      <c r="Z28" s="50">
        <v>99</v>
      </c>
      <c r="AA28" s="50">
        <v>98</v>
      </c>
    </row>
    <row r="29" spans="6:27" x14ac:dyDescent="0.25">
      <c r="F29" s="96"/>
      <c r="G29" s="96" t="s">
        <v>441</v>
      </c>
      <c r="H29" s="96">
        <v>0</v>
      </c>
      <c r="I29" s="96">
        <v>0</v>
      </c>
      <c r="J29" s="96">
        <v>2</v>
      </c>
      <c r="K29" s="96">
        <v>0</v>
      </c>
      <c r="L29" s="96">
        <v>0</v>
      </c>
      <c r="M29" s="96">
        <v>0</v>
      </c>
      <c r="N29" s="42">
        <f>H29/2</f>
        <v>0</v>
      </c>
      <c r="O29" s="42">
        <f t="shared" si="6"/>
        <v>0</v>
      </c>
      <c r="P29" s="42">
        <f t="shared" si="6"/>
        <v>1</v>
      </c>
      <c r="Q29" s="42">
        <f t="shared" si="6"/>
        <v>0</v>
      </c>
      <c r="R29" s="42">
        <f t="shared" si="6"/>
        <v>0</v>
      </c>
      <c r="S29" s="42">
        <f t="shared" si="6"/>
        <v>0</v>
      </c>
      <c r="U29" s="50" t="s">
        <v>32</v>
      </c>
      <c r="V29" s="50">
        <v>95</v>
      </c>
      <c r="W29" s="50">
        <v>96</v>
      </c>
      <c r="X29" s="50">
        <v>95</v>
      </c>
      <c r="Y29" s="50">
        <v>97</v>
      </c>
      <c r="Z29" s="50">
        <v>99</v>
      </c>
      <c r="AA29" s="50">
        <v>100</v>
      </c>
    </row>
    <row r="30" spans="6:27" x14ac:dyDescent="0.25">
      <c r="F30" s="96"/>
      <c r="G30" s="96" t="s">
        <v>438</v>
      </c>
      <c r="H30" s="96">
        <v>2</v>
      </c>
      <c r="I30" s="96">
        <v>2</v>
      </c>
      <c r="J30" s="96">
        <v>0</v>
      </c>
      <c r="K30" s="96">
        <v>2</v>
      </c>
      <c r="L30" s="96">
        <v>2</v>
      </c>
      <c r="M30" s="96">
        <v>2</v>
      </c>
      <c r="N30" s="42">
        <f>H30/2</f>
        <v>1</v>
      </c>
      <c r="O30" s="42">
        <f t="shared" si="6"/>
        <v>1</v>
      </c>
      <c r="P30" s="42">
        <f t="shared" si="6"/>
        <v>0</v>
      </c>
      <c r="Q30" s="42">
        <f t="shared" si="6"/>
        <v>1</v>
      </c>
      <c r="R30" s="42">
        <f t="shared" si="6"/>
        <v>1</v>
      </c>
      <c r="S30" s="42">
        <f t="shared" si="6"/>
        <v>1</v>
      </c>
      <c r="U30" s="50" t="s">
        <v>33</v>
      </c>
      <c r="V30" s="50">
        <v>96</v>
      </c>
      <c r="W30" s="50">
        <v>97</v>
      </c>
      <c r="X30" s="50">
        <v>95</v>
      </c>
      <c r="Y30" s="50">
        <v>97</v>
      </c>
      <c r="Z30" s="50">
        <v>98</v>
      </c>
      <c r="AA30" s="50">
        <v>100</v>
      </c>
    </row>
    <row r="31" spans="6:27" x14ac:dyDescent="0.25">
      <c r="U31" s="50" t="s">
        <v>447</v>
      </c>
      <c r="V31" s="50">
        <v>95.1</v>
      </c>
      <c r="W31" s="50">
        <v>96</v>
      </c>
      <c r="X31" s="50">
        <v>94.3</v>
      </c>
      <c r="Y31" s="50">
        <v>96.4</v>
      </c>
      <c r="Z31" s="50">
        <v>98.7</v>
      </c>
      <c r="AA31" s="50">
        <v>99</v>
      </c>
    </row>
    <row r="32" spans="6:27" x14ac:dyDescent="0.25">
      <c r="U32" s="50" t="s">
        <v>37</v>
      </c>
      <c r="V32" s="50">
        <v>93</v>
      </c>
      <c r="W32" s="50">
        <v>94</v>
      </c>
      <c r="X32" s="50">
        <v>91</v>
      </c>
      <c r="Y32" s="50">
        <v>95</v>
      </c>
      <c r="Z32" s="50">
        <v>99</v>
      </c>
      <c r="AA32" s="50">
        <v>99</v>
      </c>
    </row>
    <row r="33" spans="21:27" x14ac:dyDescent="0.25">
      <c r="U33" s="50" t="s">
        <v>38</v>
      </c>
      <c r="V33" s="50">
        <v>93</v>
      </c>
      <c r="W33" s="50">
        <v>94</v>
      </c>
      <c r="X33" s="50">
        <v>93</v>
      </c>
      <c r="Y33" s="50">
        <v>95</v>
      </c>
      <c r="Z33" s="50">
        <v>98</v>
      </c>
      <c r="AA33" s="50">
        <v>99</v>
      </c>
    </row>
    <row r="34" spans="21:27" x14ac:dyDescent="0.25">
      <c r="U34" s="50" t="s">
        <v>39</v>
      </c>
      <c r="V34" s="50">
        <v>94</v>
      </c>
      <c r="W34" s="50">
        <v>94</v>
      </c>
      <c r="X34" s="50">
        <v>93</v>
      </c>
      <c r="Y34" s="50">
        <v>95</v>
      </c>
      <c r="Z34" s="50">
        <v>98</v>
      </c>
      <c r="AA34" s="50">
        <v>99</v>
      </c>
    </row>
    <row r="35" spans="21:27" x14ac:dyDescent="0.25">
      <c r="U35" s="50" t="s">
        <v>448</v>
      </c>
      <c r="V35" s="50">
        <v>93.3</v>
      </c>
      <c r="W35" s="50">
        <v>94.1</v>
      </c>
      <c r="X35" s="50">
        <v>92.4</v>
      </c>
      <c r="Y35" s="50">
        <v>95.1</v>
      </c>
      <c r="Z35" s="50">
        <v>98.5</v>
      </c>
      <c r="AA35" s="50">
        <v>98.9</v>
      </c>
    </row>
    <row r="36" spans="21:27" x14ac:dyDescent="0.25">
      <c r="U36" s="50" t="s">
        <v>40</v>
      </c>
      <c r="V36" s="50">
        <v>86.43</v>
      </c>
      <c r="W36" s="50">
        <v>85.74</v>
      </c>
      <c r="X36" s="50">
        <v>86.39</v>
      </c>
      <c r="Y36" s="50">
        <v>85.35</v>
      </c>
      <c r="Z36" s="50">
        <v>94.05</v>
      </c>
      <c r="AA36" s="50">
        <v>89.68</v>
      </c>
    </row>
    <row r="37" spans="21:27" x14ac:dyDescent="0.25">
      <c r="U37" s="50"/>
      <c r="V37" s="50"/>
      <c r="W37" s="50"/>
      <c r="X37" s="50"/>
      <c r="Y37" s="50"/>
      <c r="Z37" s="50"/>
      <c r="AA37" s="50"/>
    </row>
    <row r="38" spans="21:27" x14ac:dyDescent="0.25">
      <c r="U38" s="50"/>
      <c r="V38" s="50"/>
      <c r="W38" s="50"/>
      <c r="X38" s="50"/>
      <c r="Y38" s="50"/>
      <c r="Z38" s="50"/>
      <c r="AA38" s="50"/>
    </row>
    <row r="39" spans="21:27" x14ac:dyDescent="0.25">
      <c r="U39" s="50"/>
      <c r="V39" s="50"/>
      <c r="W39" s="50"/>
      <c r="X39" s="50"/>
      <c r="Y39" s="50"/>
      <c r="Z39" s="50"/>
      <c r="AA39" s="50"/>
    </row>
  </sheetData>
  <mergeCells count="3">
    <mergeCell ref="F6:F10"/>
    <mergeCell ref="F11:F15"/>
    <mergeCell ref="T6:T10"/>
  </mergeCells>
  <conditionalFormatting sqref="G8">
    <cfRule type="duplicateValues" dxfId="0" priority="28"/>
  </conditionalFormatting>
  <pageMargins left="0.7" right="0.7" top="0.75" bottom="0.75" header="0.3" footer="0.3"/>
  <pageSetup paperSize="9" orientation="portrait" horizontalDpi="4294967292"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3"/>
  <sheetViews>
    <sheetView workbookViewId="0">
      <selection activeCell="L76" sqref="L76"/>
    </sheetView>
  </sheetViews>
  <sheetFormatPr defaultColWidth="9.140625" defaultRowHeight="15" x14ac:dyDescent="0.25"/>
  <cols>
    <col min="1" max="1" width="9.140625" style="9"/>
    <col min="2" max="2" width="71.5703125" style="9" customWidth="1"/>
    <col min="3" max="4" width="9.140625" style="9"/>
    <col min="5" max="5" width="11.7109375" style="9" bestFit="1" customWidth="1"/>
    <col min="6" max="6" width="9.42578125" style="9" bestFit="1" customWidth="1"/>
    <col min="7" max="8" width="9.42578125" style="9" customWidth="1"/>
    <col min="9" max="10" width="9.42578125" style="9" bestFit="1" customWidth="1"/>
    <col min="11" max="16384" width="9.140625" style="9"/>
  </cols>
  <sheetData>
    <row r="1" spans="1:27" s="5" customFormat="1" ht="112.5" customHeight="1" x14ac:dyDescent="0.25">
      <c r="A1" s="140"/>
      <c r="B1" s="140" t="s">
        <v>1</v>
      </c>
      <c r="C1" s="144" t="s">
        <v>2</v>
      </c>
      <c r="D1" s="144"/>
      <c r="E1" s="144"/>
      <c r="F1" s="144"/>
      <c r="G1" s="144"/>
      <c r="H1" s="144"/>
      <c r="I1" s="144"/>
      <c r="J1" s="140" t="s">
        <v>43</v>
      </c>
      <c r="K1" s="143" t="s">
        <v>49</v>
      </c>
      <c r="L1" s="143"/>
      <c r="M1" s="143"/>
      <c r="N1" s="140" t="s">
        <v>3</v>
      </c>
      <c r="O1" s="143" t="s">
        <v>4</v>
      </c>
      <c r="P1" s="143"/>
      <c r="Q1" s="143"/>
      <c r="R1" s="140" t="s">
        <v>5</v>
      </c>
      <c r="S1" s="143" t="s">
        <v>6</v>
      </c>
      <c r="T1" s="143"/>
      <c r="U1" s="143"/>
      <c r="V1" s="140" t="s">
        <v>7</v>
      </c>
      <c r="W1" s="143" t="s">
        <v>50</v>
      </c>
      <c r="X1" s="143"/>
      <c r="Y1" s="143"/>
      <c r="Z1" s="140" t="s">
        <v>8</v>
      </c>
      <c r="AA1" s="4" t="s">
        <v>9</v>
      </c>
    </row>
    <row r="2" spans="1:27" s="6" customFormat="1" x14ac:dyDescent="0.25">
      <c r="A2" s="140"/>
      <c r="B2" s="140"/>
      <c r="C2" s="141" t="s">
        <v>60</v>
      </c>
      <c r="D2" s="141" t="s">
        <v>61</v>
      </c>
      <c r="E2" s="140" t="s">
        <v>15</v>
      </c>
      <c r="F2" s="140" t="s">
        <v>16</v>
      </c>
      <c r="G2" s="141" t="s">
        <v>62</v>
      </c>
      <c r="H2" s="141" t="s">
        <v>63</v>
      </c>
      <c r="I2" s="140" t="s">
        <v>17</v>
      </c>
      <c r="J2" s="140"/>
      <c r="K2" s="140" t="s">
        <v>20</v>
      </c>
      <c r="L2" s="140" t="s">
        <v>51</v>
      </c>
      <c r="M2" s="140" t="s">
        <v>21</v>
      </c>
      <c r="N2" s="140"/>
      <c r="O2" s="140" t="s">
        <v>25</v>
      </c>
      <c r="P2" s="140" t="s">
        <v>26</v>
      </c>
      <c r="Q2" s="140" t="s">
        <v>27</v>
      </c>
      <c r="R2" s="140"/>
      <c r="S2" s="140" t="s">
        <v>31</v>
      </c>
      <c r="T2" s="140" t="s">
        <v>32</v>
      </c>
      <c r="U2" s="140" t="s">
        <v>33</v>
      </c>
      <c r="V2" s="140"/>
      <c r="W2" s="140" t="s">
        <v>37</v>
      </c>
      <c r="X2" s="140" t="s">
        <v>38</v>
      </c>
      <c r="Y2" s="140" t="s">
        <v>39</v>
      </c>
      <c r="Z2" s="140"/>
      <c r="AA2" s="140" t="s">
        <v>40</v>
      </c>
    </row>
    <row r="3" spans="1:27" s="6" customFormat="1" ht="27" customHeight="1" x14ac:dyDescent="0.25">
      <c r="A3" s="140"/>
      <c r="B3" s="140"/>
      <c r="C3" s="142"/>
      <c r="D3" s="142"/>
      <c r="E3" s="140"/>
      <c r="F3" s="140"/>
      <c r="G3" s="142"/>
      <c r="H3" s="142"/>
      <c r="I3" s="140"/>
      <c r="J3" s="140"/>
      <c r="K3" s="140"/>
      <c r="L3" s="140"/>
      <c r="M3" s="140"/>
      <c r="N3" s="140"/>
      <c r="O3" s="140"/>
      <c r="P3" s="140"/>
      <c r="Q3" s="140"/>
      <c r="R3" s="140"/>
      <c r="S3" s="140"/>
      <c r="T3" s="140"/>
      <c r="U3" s="140"/>
      <c r="V3" s="140"/>
      <c r="W3" s="140"/>
      <c r="X3" s="140"/>
      <c r="Y3" s="140"/>
      <c r="Z3" s="140"/>
      <c r="AA3" s="140"/>
    </row>
    <row r="4" spans="1:27" x14ac:dyDescent="0.25">
      <c r="A4" s="51">
        <v>55</v>
      </c>
      <c r="B4" s="51" t="str">
        <f>'Рейтинговая таблица организаций'!B4</f>
        <v>МБДОУ «Детский сад №2»</v>
      </c>
      <c r="C4" s="8">
        <f>100*'Рейтинговая таблица организаций'!D4/'Рейтинговая таблица организаций'!E4</f>
        <v>90</v>
      </c>
      <c r="D4" s="13">
        <f>100*'Рейтинговая таблица организаций'!F4/'Рейтинговая таблица организаций'!G4</f>
        <v>92.307692307692307</v>
      </c>
      <c r="E4" s="8">
        <f>'Рейтинговая таблица организаций'!M4</f>
        <v>91</v>
      </c>
      <c r="F4" s="8">
        <f>'Рейтинговая таблица организаций'!N4</f>
        <v>100</v>
      </c>
      <c r="G4" s="8">
        <f>100*'Рейтинговая таблица организаций'!I4/'Рейтинговая таблица организаций'!J4</f>
        <v>100</v>
      </c>
      <c r="H4" s="8">
        <f>100*'Рейтинговая таблица организаций'!K4/'Рейтинговая таблица организаций'!L4</f>
        <v>97.849462365591393</v>
      </c>
      <c r="I4" s="8">
        <f>'Рейтинговая таблица организаций'!O4</f>
        <v>99</v>
      </c>
      <c r="J4" s="8">
        <f>'Рейтинговая таблица организаций'!P4</f>
        <v>96.9</v>
      </c>
      <c r="K4" s="8">
        <f>'Рейтинговая таблица организаций'!V4</f>
        <v>100</v>
      </c>
      <c r="L4" s="8">
        <f>'Рейтинговая таблица организаций'!W4</f>
        <v>99</v>
      </c>
      <c r="M4" s="8">
        <f>'Рейтинговая таблица организаций'!X4</f>
        <v>98</v>
      </c>
      <c r="N4" s="8">
        <f>'Рейтинговая таблица организаций'!Y4</f>
        <v>99</v>
      </c>
      <c r="O4" s="8">
        <f>'Рейтинговая таблица организаций'!AD4</f>
        <v>20</v>
      </c>
      <c r="P4" s="8">
        <f>'Рейтинговая таблица организаций'!AE4</f>
        <v>100</v>
      </c>
      <c r="Q4" s="8">
        <f>'Рейтинговая таблица организаций'!AF4</f>
        <v>100</v>
      </c>
      <c r="R4" s="8">
        <f>'Рейтинговая таблица организаций'!AG4</f>
        <v>76</v>
      </c>
      <c r="S4" s="8">
        <f>'Рейтинговая таблица организаций'!AN4</f>
        <v>98</v>
      </c>
      <c r="T4" s="8">
        <f>'Рейтинговая таблица организаций'!AO4</f>
        <v>99</v>
      </c>
      <c r="U4" s="8">
        <f>'Рейтинговая таблица организаций'!AP4</f>
        <v>98</v>
      </c>
      <c r="V4" s="8">
        <f>'Рейтинговая таблица организаций'!AQ4</f>
        <v>98.4</v>
      </c>
      <c r="W4" s="8">
        <f>'Рейтинговая таблица организаций'!AX4</f>
        <v>98</v>
      </c>
      <c r="X4" s="8">
        <f>'Рейтинговая таблица организаций'!AY4</f>
        <v>98</v>
      </c>
      <c r="Y4" s="8">
        <f>'Рейтинговая таблица организаций'!AZ4</f>
        <v>98</v>
      </c>
      <c r="Z4" s="8">
        <f>'Рейтинговая таблица организаций'!BA4</f>
        <v>98</v>
      </c>
      <c r="AA4" s="8">
        <f>'Рейтинговая таблица организаций'!BB4</f>
        <v>93.66</v>
      </c>
    </row>
    <row r="5" spans="1:27" x14ac:dyDescent="0.25">
      <c r="A5" s="51">
        <v>56</v>
      </c>
      <c r="B5" s="51" t="str">
        <f>'Рейтинговая таблица организаций'!B5</f>
        <v>МБДОУ «Детский сад №3»</v>
      </c>
      <c r="C5" s="8">
        <f>100*'Рейтинговая таблица организаций'!D5/'Рейтинговая таблица организаций'!E5</f>
        <v>100</v>
      </c>
      <c r="D5" s="13">
        <f>100*'Рейтинговая таблица организаций'!F5/'Рейтинговая таблица организаций'!G5</f>
        <v>100</v>
      </c>
      <c r="E5" s="8">
        <f>'Рейтинговая таблица организаций'!M5</f>
        <v>100</v>
      </c>
      <c r="F5" s="8">
        <f>'Рейтинговая таблица организаций'!N5</f>
        <v>100</v>
      </c>
      <c r="G5" s="8">
        <f>100*'Рейтинговая таблица организаций'!I5/'Рейтинговая таблица организаций'!J5</f>
        <v>100</v>
      </c>
      <c r="H5" s="8">
        <f>100*'Рейтинговая таблица организаций'!K5/'Рейтинговая таблица организаций'!L5</f>
        <v>100</v>
      </c>
      <c r="I5" s="8">
        <f>'Рейтинговая таблица организаций'!O5</f>
        <v>100</v>
      </c>
      <c r="J5" s="8">
        <f>'Рейтинговая таблица организаций'!P5</f>
        <v>100</v>
      </c>
      <c r="K5" s="8">
        <f>'Рейтинговая таблица организаций'!V5</f>
        <v>100</v>
      </c>
      <c r="L5" s="8">
        <f>'Рейтинговая таблица организаций'!W5</f>
        <v>100</v>
      </c>
      <c r="M5" s="8">
        <f>'Рейтинговая таблица организаций'!X5</f>
        <v>100</v>
      </c>
      <c r="N5" s="8">
        <f>'Рейтинговая таблица организаций'!Y5</f>
        <v>100</v>
      </c>
      <c r="O5" s="8">
        <f>'Рейтинговая таблица организаций'!AD5</f>
        <v>20</v>
      </c>
      <c r="P5" s="8">
        <f>'Рейтинговая таблица организаций'!AE5</f>
        <v>20</v>
      </c>
      <c r="Q5" s="8">
        <f>'Рейтинговая таблица организаций'!AF5</f>
        <v>100</v>
      </c>
      <c r="R5" s="8">
        <f>'Рейтинговая таблица организаций'!AG5</f>
        <v>44</v>
      </c>
      <c r="S5" s="8">
        <f>'Рейтинговая таблица организаций'!AN5</f>
        <v>100</v>
      </c>
      <c r="T5" s="8">
        <f>'Рейтинговая таблица организаций'!AO5</f>
        <v>99</v>
      </c>
      <c r="U5" s="8">
        <f>'Рейтинговая таблица организаций'!AP5</f>
        <v>100</v>
      </c>
      <c r="V5" s="8">
        <f>'Рейтинговая таблица организаций'!AQ5</f>
        <v>99.6</v>
      </c>
      <c r="W5" s="8">
        <f>'Рейтинговая таблица организаций'!AX5</f>
        <v>99</v>
      </c>
      <c r="X5" s="8">
        <f>'Рейтинговая таблица организаций'!AY5</f>
        <v>100</v>
      </c>
      <c r="Y5" s="8">
        <f>'Рейтинговая таблица организаций'!AZ5</f>
        <v>100</v>
      </c>
      <c r="Z5" s="8">
        <f>'Рейтинговая таблица организаций'!BA5</f>
        <v>99.7</v>
      </c>
      <c r="AA5" s="8">
        <f>'Рейтинговая таблица организаций'!BB5</f>
        <v>88.66</v>
      </c>
    </row>
    <row r="6" spans="1:27" x14ac:dyDescent="0.25">
      <c r="A6" s="51">
        <v>57</v>
      </c>
      <c r="B6" s="51" t="str">
        <f>'Рейтинговая таблица организаций'!B6</f>
        <v>МБДОУ «Детский сад №4»</v>
      </c>
      <c r="C6" s="8">
        <f>100*'Рейтинговая таблица организаций'!D6/'Рейтинговая таблица организаций'!E6</f>
        <v>100</v>
      </c>
      <c r="D6" s="13">
        <f>100*'Рейтинговая таблица организаций'!F6/'Рейтинговая таблица организаций'!G6</f>
        <v>100</v>
      </c>
      <c r="E6" s="8">
        <f>'Рейтинговая таблица организаций'!M6</f>
        <v>100</v>
      </c>
      <c r="F6" s="8">
        <f>'Рейтинговая таблица организаций'!N6</f>
        <v>100</v>
      </c>
      <c r="G6" s="8">
        <f>100*'Рейтинговая таблица организаций'!I6/'Рейтинговая таблица организаций'!J6</f>
        <v>97.368421052631575</v>
      </c>
      <c r="H6" s="8">
        <f>100*'Рейтинговая таблица организаций'!K6/'Рейтинговая таблица организаций'!L6</f>
        <v>100</v>
      </c>
      <c r="I6" s="8">
        <f>'Рейтинговая таблица организаций'!O6</f>
        <v>99</v>
      </c>
      <c r="J6" s="8">
        <f>'Рейтинговая таблица организаций'!P6</f>
        <v>99.6</v>
      </c>
      <c r="K6" s="8">
        <f>'Рейтинговая таблица организаций'!V6</f>
        <v>100</v>
      </c>
      <c r="L6" s="8">
        <f>'Рейтинговая таблица организаций'!W6</f>
        <v>99</v>
      </c>
      <c r="M6" s="8">
        <f>'Рейтинговая таблица организаций'!X6</f>
        <v>98</v>
      </c>
      <c r="N6" s="8">
        <f>'Рейтинговая таблица организаций'!Y6</f>
        <v>99</v>
      </c>
      <c r="O6" s="8">
        <f>'Рейтинговая таблица организаций'!AD6</f>
        <v>40</v>
      </c>
      <c r="P6" s="8">
        <f>'Рейтинговая таблица организаций'!AE6</f>
        <v>100</v>
      </c>
      <c r="Q6" s="8">
        <f>'Рейтинговая таблица организаций'!AF6</f>
        <v>100</v>
      </c>
      <c r="R6" s="8">
        <f>'Рейтинговая таблица организаций'!AG6</f>
        <v>82</v>
      </c>
      <c r="S6" s="8">
        <f>'Рейтинговая таблица организаций'!AN6</f>
        <v>100</v>
      </c>
      <c r="T6" s="8">
        <f>'Рейтинговая таблица организаций'!AO6</f>
        <v>98</v>
      </c>
      <c r="U6" s="8">
        <f>'Рейтинговая таблица организаций'!AP6</f>
        <v>100</v>
      </c>
      <c r="V6" s="8">
        <f>'Рейтинговая таблица организаций'!AQ6</f>
        <v>99.2</v>
      </c>
      <c r="W6" s="8">
        <f>'Рейтинговая таблица организаций'!AX6</f>
        <v>100</v>
      </c>
      <c r="X6" s="8">
        <f>'Рейтинговая таблица организаций'!AY6</f>
        <v>100</v>
      </c>
      <c r="Y6" s="8">
        <f>'Рейтинговая таблица организаций'!AZ6</f>
        <v>100</v>
      </c>
      <c r="Z6" s="8">
        <f>'Рейтинговая таблица организаций'!BA6</f>
        <v>100</v>
      </c>
      <c r="AA6" s="8">
        <f>'Рейтинговая таблица организаций'!BB6</f>
        <v>95.960000000000008</v>
      </c>
    </row>
    <row r="7" spans="1:27" x14ac:dyDescent="0.25">
      <c r="A7" s="51">
        <v>58</v>
      </c>
      <c r="B7" s="51" t="str">
        <f>'Рейтинговая таблица организаций'!B7</f>
        <v>МБДОУ «ЦРР-детский сад №7»</v>
      </c>
      <c r="C7" s="8">
        <f>100*'Рейтинговая таблица организаций'!D7/'Рейтинговая таблица организаций'!E7</f>
        <v>90</v>
      </c>
      <c r="D7" s="13">
        <f>100*'Рейтинговая таблица организаций'!F7/'Рейтинговая таблица организаций'!G7</f>
        <v>93.421052631578945</v>
      </c>
      <c r="E7" s="8">
        <f>'Рейтинговая таблица организаций'!M7</f>
        <v>92</v>
      </c>
      <c r="F7" s="8">
        <f>'Рейтинговая таблица организаций'!N7</f>
        <v>100</v>
      </c>
      <c r="G7" s="8">
        <f>100*'Рейтинговая таблица организаций'!I7/'Рейтинговая таблица организаций'!J7</f>
        <v>100</v>
      </c>
      <c r="H7" s="8">
        <f>100*'Рейтинговая таблица организаций'!K7/'Рейтинговая таблица организаций'!L7</f>
        <v>100</v>
      </c>
      <c r="I7" s="8">
        <f>'Рейтинговая таблица организаций'!O7</f>
        <v>100</v>
      </c>
      <c r="J7" s="8">
        <f>'Рейтинговая таблица организаций'!P7</f>
        <v>97.6</v>
      </c>
      <c r="K7" s="8">
        <f>'Рейтинговая таблица организаций'!V7</f>
        <v>100</v>
      </c>
      <c r="L7" s="8">
        <f>'Рейтинговая таблица организаций'!W7</f>
        <v>99</v>
      </c>
      <c r="M7" s="8">
        <f>'Рейтинговая таблица организаций'!X7</f>
        <v>98</v>
      </c>
      <c r="N7" s="8">
        <f>'Рейтинговая таблица организаций'!Y7</f>
        <v>99</v>
      </c>
      <c r="O7" s="8">
        <f>'Рейтинговая таблица организаций'!AD7</f>
        <v>40</v>
      </c>
      <c r="P7" s="8">
        <f>'Рейтинговая таблица организаций'!AE7</f>
        <v>100</v>
      </c>
      <c r="Q7" s="8">
        <f>'Рейтинговая таблица организаций'!AF7</f>
        <v>100</v>
      </c>
      <c r="R7" s="8">
        <f>'Рейтинговая таблица организаций'!AG7</f>
        <v>82</v>
      </c>
      <c r="S7" s="8">
        <f>'Рейтинговая таблица организаций'!AN7</f>
        <v>98</v>
      </c>
      <c r="T7" s="8">
        <f>'Рейтинговая таблица организаций'!AO7</f>
        <v>97</v>
      </c>
      <c r="U7" s="8">
        <f>'Рейтинговая таблица организаций'!AP7</f>
        <v>98</v>
      </c>
      <c r="V7" s="8">
        <f>'Рейтинговая таблица организаций'!AQ7</f>
        <v>97.6</v>
      </c>
      <c r="W7" s="8">
        <f>'Рейтинговая таблица организаций'!AX7</f>
        <v>99</v>
      </c>
      <c r="X7" s="8">
        <f>'Рейтинговая таблица организаций'!AY7</f>
        <v>97</v>
      </c>
      <c r="Y7" s="8">
        <f>'Рейтинговая таблица организаций'!AZ7</f>
        <v>98</v>
      </c>
      <c r="Z7" s="8">
        <f>'Рейтинговая таблица организаций'!BA7</f>
        <v>98.1</v>
      </c>
      <c r="AA7" s="8">
        <f>'Рейтинговая таблица организаций'!BB7</f>
        <v>94.860000000000014</v>
      </c>
    </row>
    <row r="8" spans="1:27" x14ac:dyDescent="0.25">
      <c r="A8" s="51">
        <v>59</v>
      </c>
      <c r="B8" s="51" t="str">
        <f>'Рейтинговая таблица организаций'!B8</f>
        <v>МБДОУ «Детский сад №15»</v>
      </c>
      <c r="C8" s="8">
        <f>100*'Рейтинговая таблица организаций'!D8/'Рейтинговая таблица организаций'!E8</f>
        <v>65</v>
      </c>
      <c r="D8" s="13">
        <f>100*'Рейтинговая таблица организаций'!F8/'Рейтинговая таблица организаций'!G8</f>
        <v>76.92307692307692</v>
      </c>
      <c r="E8" s="8">
        <f>'Рейтинговая таблица организаций'!M8</f>
        <v>71</v>
      </c>
      <c r="F8" s="8">
        <f>'Рейтинговая таблица организаций'!N8</f>
        <v>100</v>
      </c>
      <c r="G8" s="8">
        <f>100*'Рейтинговая таблица организаций'!I8/'Рейтинговая таблица организаций'!J8</f>
        <v>100</v>
      </c>
      <c r="H8" s="8">
        <f>100*'Рейтинговая таблица организаций'!K8/'Рейтинговая таблица организаций'!L8</f>
        <v>100</v>
      </c>
      <c r="I8" s="8">
        <f>'Рейтинговая таблица организаций'!O8</f>
        <v>100</v>
      </c>
      <c r="J8" s="8">
        <f>'Рейтинговая таблица организаций'!P8</f>
        <v>91.3</v>
      </c>
      <c r="K8" s="8">
        <f>'Рейтинговая таблица организаций'!V8</f>
        <v>100</v>
      </c>
      <c r="L8" s="8">
        <f>'Рейтинговая таблица организаций'!W8</f>
        <v>100</v>
      </c>
      <c r="M8" s="8">
        <f>'Рейтинговая таблица организаций'!X8</f>
        <v>100</v>
      </c>
      <c r="N8" s="8">
        <f>'Рейтинговая таблица организаций'!Y8</f>
        <v>100</v>
      </c>
      <c r="O8" s="8">
        <f>'Рейтинговая таблица организаций'!AD8</f>
        <v>0</v>
      </c>
      <c r="P8" s="8">
        <f>'Рейтинговая таблица организаций'!AE8</f>
        <v>40</v>
      </c>
      <c r="Q8" s="8">
        <f>'Рейтинговая таблица организаций'!AF8</f>
        <v>100</v>
      </c>
      <c r="R8" s="8">
        <f>'Рейтинговая таблица организаций'!AG8</f>
        <v>46</v>
      </c>
      <c r="S8" s="8">
        <f>'Рейтинговая таблица организаций'!AN8</f>
        <v>100</v>
      </c>
      <c r="T8" s="8">
        <f>'Рейтинговая таблица организаций'!AO8</f>
        <v>100</v>
      </c>
      <c r="U8" s="8">
        <f>'Рейтинговая таблица организаций'!AP8</f>
        <v>100</v>
      </c>
      <c r="V8" s="8">
        <f>'Рейтинговая таблица организаций'!AQ8</f>
        <v>100</v>
      </c>
      <c r="W8" s="8">
        <f>'Рейтинговая таблица организаций'!AX8</f>
        <v>98</v>
      </c>
      <c r="X8" s="8">
        <f>'Рейтинговая таблица организаций'!AY8</f>
        <v>98</v>
      </c>
      <c r="Y8" s="8">
        <f>'Рейтинговая таблица организаций'!AZ8</f>
        <v>98</v>
      </c>
      <c r="Z8" s="8">
        <f>'Рейтинговая таблица организаций'!BA8</f>
        <v>98</v>
      </c>
      <c r="AA8" s="8">
        <f>'Рейтинговая таблица организаций'!BB8</f>
        <v>87.06</v>
      </c>
    </row>
    <row r="9" spans="1:27" x14ac:dyDescent="0.25">
      <c r="A9" s="51">
        <v>60</v>
      </c>
      <c r="B9" s="51" t="str">
        <f>'Рейтинговая таблица организаций'!B9</f>
        <v>МБДОУ «Детский сад №19»</v>
      </c>
      <c r="C9" s="8">
        <f>100*'Рейтинговая таблица организаций'!D9/'Рейтинговая таблица организаций'!E9</f>
        <v>70</v>
      </c>
      <c r="D9" s="13">
        <f>100*'Рейтинговая таблица организаций'!F9/'Рейтинговая таблица организаций'!G9</f>
        <v>89.743589743589737</v>
      </c>
      <c r="E9" s="8">
        <f>'Рейтинговая таблица организаций'!M9</f>
        <v>80</v>
      </c>
      <c r="F9" s="8">
        <f>'Рейтинговая таблица организаций'!N9</f>
        <v>100</v>
      </c>
      <c r="G9" s="8">
        <f>100*'Рейтинговая таблица организаций'!I9/'Рейтинговая таблица организаций'!J9</f>
        <v>97.709923664122144</v>
      </c>
      <c r="H9" s="8">
        <f>100*'Рейтинговая таблица организаций'!K9/'Рейтинговая таблица организаций'!L9</f>
        <v>97.297297297297291</v>
      </c>
      <c r="I9" s="8">
        <f>'Рейтинговая таблица организаций'!O9</f>
        <v>98</v>
      </c>
      <c r="J9" s="8">
        <f>'Рейтинговая таблица организаций'!P9</f>
        <v>93.2</v>
      </c>
      <c r="K9" s="8">
        <f>'Рейтинговая таблица организаций'!V9</f>
        <v>100</v>
      </c>
      <c r="L9" s="8">
        <f>'Рейтинговая таблица организаций'!W9</f>
        <v>99</v>
      </c>
      <c r="M9" s="8">
        <f>'Рейтинговая таблица организаций'!X9</f>
        <v>98</v>
      </c>
      <c r="N9" s="8">
        <f>'Рейтинговая таблица организаций'!Y9</f>
        <v>99</v>
      </c>
      <c r="O9" s="8">
        <f>'Рейтинговая таблица организаций'!AD9</f>
        <v>20</v>
      </c>
      <c r="P9" s="8">
        <f>'Рейтинговая таблица организаций'!AE9</f>
        <v>40</v>
      </c>
      <c r="Q9" s="8">
        <f>'Рейтинговая таблица организаций'!AF9</f>
        <v>100</v>
      </c>
      <c r="R9" s="8">
        <f>'Рейтинговая таблица организаций'!AG9</f>
        <v>52</v>
      </c>
      <c r="S9" s="8">
        <f>'Рейтинговая таблица организаций'!AN9</f>
        <v>99</v>
      </c>
      <c r="T9" s="8">
        <f>'Рейтинговая таблица организаций'!AO9</f>
        <v>97</v>
      </c>
      <c r="U9" s="8">
        <f>'Рейтинговая таблица организаций'!AP9</f>
        <v>100</v>
      </c>
      <c r="V9" s="8">
        <f>'Рейтинговая таблица организаций'!AQ9</f>
        <v>98.4</v>
      </c>
      <c r="W9" s="8">
        <f>'Рейтинговая таблица организаций'!AX9</f>
        <v>99</v>
      </c>
      <c r="X9" s="8">
        <f>'Рейтинговая таблица организаций'!AY9</f>
        <v>98</v>
      </c>
      <c r="Y9" s="8">
        <f>'Рейтинговая таблица организаций'!AZ9</f>
        <v>100</v>
      </c>
      <c r="Z9" s="8">
        <f>'Рейтинговая таблица организаций'!BA9</f>
        <v>99.3</v>
      </c>
      <c r="AA9" s="8">
        <f>'Рейтинговая таблица организаций'!BB9</f>
        <v>88.38000000000001</v>
      </c>
    </row>
    <row r="10" spans="1:27" x14ac:dyDescent="0.25">
      <c r="A10" s="51">
        <v>61</v>
      </c>
      <c r="B10" s="51" t="str">
        <f>'Рейтинговая таблица организаций'!B10</f>
        <v>МБДОУ «ЦРР- детский сад №22»</v>
      </c>
      <c r="C10" s="8">
        <f>100*'Рейтинговая таблица организаций'!D10/'Рейтинговая таблица организаций'!E10</f>
        <v>100</v>
      </c>
      <c r="D10" s="13">
        <f>100*'Рейтинговая таблица организаций'!F10/'Рейтинговая таблица организаций'!G10</f>
        <v>83.333333333333329</v>
      </c>
      <c r="E10" s="8">
        <f>'Рейтинговая таблица организаций'!M10</f>
        <v>92</v>
      </c>
      <c r="F10" s="8">
        <f>'Рейтинговая таблица организаций'!N10</f>
        <v>100</v>
      </c>
      <c r="G10" s="8">
        <f>100*'Рейтинговая таблица организаций'!I10/'Рейтинговая таблица организаций'!J10</f>
        <v>98.148148148148152</v>
      </c>
      <c r="H10" s="8">
        <f>100*'Рейтинговая таблица организаций'!K10/'Рейтинговая таблица организаций'!L10</f>
        <v>100</v>
      </c>
      <c r="I10" s="8">
        <f>'Рейтинговая таблица организаций'!O10</f>
        <v>99</v>
      </c>
      <c r="J10" s="8">
        <f>'Рейтинговая таблица организаций'!P10</f>
        <v>97.2</v>
      </c>
      <c r="K10" s="8">
        <f>'Рейтинговая таблица организаций'!V10</f>
        <v>100</v>
      </c>
      <c r="L10" s="8">
        <f>'Рейтинговая таблица организаций'!W10</f>
        <v>99</v>
      </c>
      <c r="M10" s="8">
        <f>'Рейтинговая таблица организаций'!X10</f>
        <v>99</v>
      </c>
      <c r="N10" s="8">
        <f>'Рейтинговая таблица организаций'!Y10</f>
        <v>99.5</v>
      </c>
      <c r="O10" s="8">
        <f>'Рейтинговая таблица организаций'!AD10</f>
        <v>0</v>
      </c>
      <c r="P10" s="8">
        <f>'Рейтинговая таблица организаций'!AE10</f>
        <v>40</v>
      </c>
      <c r="Q10" s="8">
        <f>'Рейтинговая таблица организаций'!AF10</f>
        <v>100</v>
      </c>
      <c r="R10" s="8">
        <f>'Рейтинговая таблица организаций'!AG10</f>
        <v>46</v>
      </c>
      <c r="S10" s="8">
        <f>'Рейтинговая таблица организаций'!AN10</f>
        <v>99</v>
      </c>
      <c r="T10" s="8">
        <f>'Рейтинговая таблица организаций'!AO10</f>
        <v>98</v>
      </c>
      <c r="U10" s="8">
        <f>'Рейтинговая таблица организаций'!AP10</f>
        <v>100</v>
      </c>
      <c r="V10" s="8">
        <f>'Рейтинговая таблица организаций'!AQ10</f>
        <v>98.8</v>
      </c>
      <c r="W10" s="8">
        <f>'Рейтинговая таблица организаций'!AX10</f>
        <v>99</v>
      </c>
      <c r="X10" s="8">
        <f>'Рейтинговая таблица организаций'!AY10</f>
        <v>100</v>
      </c>
      <c r="Y10" s="8">
        <f>'Рейтинговая таблица организаций'!AZ10</f>
        <v>98</v>
      </c>
      <c r="Z10" s="8">
        <f>'Рейтинговая таблица организаций'!BA10</f>
        <v>98.7</v>
      </c>
      <c r="AA10" s="8">
        <f>'Рейтинговая таблица организаций'!BB10</f>
        <v>88.039999999999992</v>
      </c>
    </row>
    <row r="11" spans="1:27" x14ac:dyDescent="0.25">
      <c r="A11" s="51">
        <v>62</v>
      </c>
      <c r="B11" s="51" t="str">
        <f>'Рейтинговая таблица организаций'!B11</f>
        <v>МБДОУ «ЦРР - детский сад №30»</v>
      </c>
      <c r="C11" s="8">
        <f>100*'Рейтинговая таблица организаций'!D11/'Рейтинговая таблица организаций'!E11</f>
        <v>95</v>
      </c>
      <c r="D11" s="13">
        <f>100*'Рейтинговая таблица организаций'!F11/'Рейтинговая таблица организаций'!G11</f>
        <v>80.769230769230774</v>
      </c>
      <c r="E11" s="8">
        <f>'Рейтинговая таблица организаций'!M11</f>
        <v>88</v>
      </c>
      <c r="F11" s="8">
        <f>'Рейтинговая таблица организаций'!N11</f>
        <v>100</v>
      </c>
      <c r="G11" s="8">
        <f>100*'Рейтинговая таблица организаций'!I11/'Рейтинговая таблица организаций'!J11</f>
        <v>100</v>
      </c>
      <c r="H11" s="8">
        <f>100*'Рейтинговая таблица организаций'!K11/'Рейтинговая таблица организаций'!L11</f>
        <v>100</v>
      </c>
      <c r="I11" s="8">
        <f>'Рейтинговая таблица организаций'!O11</f>
        <v>100</v>
      </c>
      <c r="J11" s="8">
        <f>'Рейтинговая таблица организаций'!P11</f>
        <v>96.4</v>
      </c>
      <c r="K11" s="8">
        <f>'Рейтинговая таблица организаций'!V11</f>
        <v>100</v>
      </c>
      <c r="L11" s="8">
        <f>'Рейтинговая таблица организаций'!W11</f>
        <v>99</v>
      </c>
      <c r="M11" s="8">
        <f>'Рейтинговая таблица организаций'!X11</f>
        <v>99</v>
      </c>
      <c r="N11" s="8">
        <f>'Рейтинговая таблица организаций'!Y11</f>
        <v>99.5</v>
      </c>
      <c r="O11" s="8">
        <f>'Рейтинговая таблица организаций'!AD11</f>
        <v>0</v>
      </c>
      <c r="P11" s="8">
        <f>'Рейтинговая таблица организаций'!AE11</f>
        <v>40</v>
      </c>
      <c r="Q11" s="8">
        <f>'Рейтинговая таблица организаций'!AF11</f>
        <v>100</v>
      </c>
      <c r="R11" s="8">
        <f>'Рейтинговая таблица организаций'!AG11</f>
        <v>46</v>
      </c>
      <c r="S11" s="8">
        <f>'Рейтинговая таблица организаций'!AN11</f>
        <v>100</v>
      </c>
      <c r="T11" s="8">
        <f>'Рейтинговая таблица организаций'!AO11</f>
        <v>99</v>
      </c>
      <c r="U11" s="8">
        <f>'Рейтинговая таблица организаций'!AP11</f>
        <v>100</v>
      </c>
      <c r="V11" s="8">
        <f>'Рейтинговая таблица организаций'!AQ11</f>
        <v>99.6</v>
      </c>
      <c r="W11" s="8">
        <f>'Рейтинговая таблица организаций'!AX11</f>
        <v>100</v>
      </c>
      <c r="X11" s="8">
        <f>'Рейтинговая таблица организаций'!AY11</f>
        <v>100</v>
      </c>
      <c r="Y11" s="8">
        <f>'Рейтинговая таблица организаций'!AZ11</f>
        <v>99</v>
      </c>
      <c r="Z11" s="8">
        <f>'Рейтинговая таблица организаций'!BA11</f>
        <v>99.5</v>
      </c>
      <c r="AA11" s="8">
        <f>'Рейтинговая таблица организаций'!BB11</f>
        <v>88.2</v>
      </c>
    </row>
    <row r="12" spans="1:27" x14ac:dyDescent="0.25">
      <c r="A12" s="51">
        <v>63</v>
      </c>
      <c r="B12" s="51" t="str">
        <f>'Рейтинговая таблица организаций'!B12</f>
        <v>МБДОУ «Детский сад №33»</v>
      </c>
      <c r="C12" s="8">
        <f>100*'Рейтинговая таблица организаций'!D12/'Рейтинговая таблица организаций'!E12</f>
        <v>90</v>
      </c>
      <c r="D12" s="13">
        <f>100*'Рейтинговая таблица организаций'!F12/'Рейтинговая таблица организаций'!G12</f>
        <v>78.205128205128204</v>
      </c>
      <c r="E12" s="8">
        <f>'Рейтинговая таблица организаций'!M12</f>
        <v>84</v>
      </c>
      <c r="F12" s="8">
        <f>'Рейтинговая таблица организаций'!N12</f>
        <v>100</v>
      </c>
      <c r="G12" s="8">
        <f>100*'Рейтинговая таблица организаций'!I12/'Рейтинговая таблица организаций'!J12</f>
        <v>100</v>
      </c>
      <c r="H12" s="8">
        <f>100*'Рейтинговая таблица организаций'!K12/'Рейтинговая таблица организаций'!L12</f>
        <v>100</v>
      </c>
      <c r="I12" s="8">
        <f>'Рейтинговая таблица организаций'!O12</f>
        <v>100</v>
      </c>
      <c r="J12" s="8">
        <f>'Рейтинговая таблица организаций'!P12</f>
        <v>95.2</v>
      </c>
      <c r="K12" s="8">
        <f>'Рейтинговая таблица организаций'!V12</f>
        <v>100</v>
      </c>
      <c r="L12" s="8">
        <f>'Рейтинговая таблица организаций'!W12</f>
        <v>99</v>
      </c>
      <c r="M12" s="8">
        <f>'Рейтинговая таблица организаций'!X12</f>
        <v>99</v>
      </c>
      <c r="N12" s="8">
        <f>'Рейтинговая таблица организаций'!Y12</f>
        <v>99.5</v>
      </c>
      <c r="O12" s="8">
        <f>'Рейтинговая таблица организаций'!AD12</f>
        <v>0</v>
      </c>
      <c r="P12" s="8">
        <f>'Рейтинговая таблица организаций'!AE12</f>
        <v>20</v>
      </c>
      <c r="Q12" s="8">
        <f>'Рейтинговая таблица организаций'!AF12</f>
        <v>100</v>
      </c>
      <c r="R12" s="8">
        <f>'Рейтинговая таблица организаций'!AG12</f>
        <v>38</v>
      </c>
      <c r="S12" s="8">
        <f>'Рейтинговая таблица организаций'!AN12</f>
        <v>98</v>
      </c>
      <c r="T12" s="8">
        <f>'Рейтинговая таблица организаций'!AO12</f>
        <v>100</v>
      </c>
      <c r="U12" s="8">
        <f>'Рейтинговая таблица организаций'!AP12</f>
        <v>100</v>
      </c>
      <c r="V12" s="8">
        <f>'Рейтинговая таблица организаций'!AQ12</f>
        <v>99.2</v>
      </c>
      <c r="W12" s="8">
        <f>'Рейтинговая таблица организаций'!AX12</f>
        <v>99</v>
      </c>
      <c r="X12" s="8">
        <f>'Рейтинговая таблица организаций'!AY12</f>
        <v>100</v>
      </c>
      <c r="Y12" s="8">
        <f>'Рейтинговая таблица организаций'!AZ12</f>
        <v>100</v>
      </c>
      <c r="Z12" s="8">
        <f>'Рейтинговая таблица организаций'!BA12</f>
        <v>99.7</v>
      </c>
      <c r="AA12" s="8">
        <f>'Рейтинговая таблица организаций'!BB12</f>
        <v>86.32</v>
      </c>
    </row>
    <row r="13" spans="1:27" x14ac:dyDescent="0.25">
      <c r="A13" s="51">
        <v>64</v>
      </c>
      <c r="B13" s="51" t="str">
        <f>'Рейтинговая таблица организаций'!B13</f>
        <v>МБДОУ «Детский сад №35»</v>
      </c>
      <c r="C13" s="8">
        <f>100*'Рейтинговая таблица организаций'!D13/'Рейтинговая таблица организаций'!E13</f>
        <v>95</v>
      </c>
      <c r="D13" s="13">
        <f>100*'Рейтинговая таблица организаций'!F13/'Рейтинговая таблица организаций'!G13</f>
        <v>79.487179487179489</v>
      </c>
      <c r="E13" s="8">
        <f>'Рейтинговая таблица организаций'!M13</f>
        <v>87</v>
      </c>
      <c r="F13" s="8">
        <f>'Рейтинговая таблица организаций'!N13</f>
        <v>90</v>
      </c>
      <c r="G13" s="8">
        <f>100*'Рейтинговая таблица организаций'!I13/'Рейтинговая таблица организаций'!J13</f>
        <v>97.222222222222229</v>
      </c>
      <c r="H13" s="8">
        <f>100*'Рейтинговая таблица организаций'!K13/'Рейтинговая таблица организаций'!L13</f>
        <v>97.674418604651166</v>
      </c>
      <c r="I13" s="8">
        <f>'Рейтинговая таблица организаций'!O13</f>
        <v>97</v>
      </c>
      <c r="J13" s="8">
        <f>'Рейтинговая таблица организаций'!P13</f>
        <v>91.9</v>
      </c>
      <c r="K13" s="8">
        <f>'Рейтинговая таблица организаций'!V13</f>
        <v>100</v>
      </c>
      <c r="L13" s="8">
        <f>'Рейтинговая таблица организаций'!W13</f>
        <v>98</v>
      </c>
      <c r="M13" s="8">
        <f>'Рейтинговая таблица организаций'!X13</f>
        <v>97</v>
      </c>
      <c r="N13" s="8">
        <f>'Рейтинговая таблица организаций'!Y13</f>
        <v>98.5</v>
      </c>
      <c r="O13" s="8">
        <f>'Рейтинговая таблица организаций'!AD13</f>
        <v>20</v>
      </c>
      <c r="P13" s="8">
        <f>'Рейтинговая таблица организаций'!AE13</f>
        <v>60</v>
      </c>
      <c r="Q13" s="8">
        <f>'Рейтинговая таблица организаций'!AF13</f>
        <v>100</v>
      </c>
      <c r="R13" s="8">
        <f>'Рейтинговая таблица организаций'!AG13</f>
        <v>60</v>
      </c>
      <c r="S13" s="8">
        <f>'Рейтинговая таблица организаций'!AN13</f>
        <v>100</v>
      </c>
      <c r="T13" s="8">
        <f>'Рейтинговая таблица организаций'!AO13</f>
        <v>100</v>
      </c>
      <c r="U13" s="8">
        <f>'Рейтинговая таблица организаций'!AP13</f>
        <v>98</v>
      </c>
      <c r="V13" s="8">
        <f>'Рейтинговая таблица организаций'!AQ13</f>
        <v>99.6</v>
      </c>
      <c r="W13" s="8">
        <f>'Рейтинговая таблица организаций'!AX13</f>
        <v>100</v>
      </c>
      <c r="X13" s="8">
        <f>'Рейтинговая таблица организаций'!AY13</f>
        <v>99</v>
      </c>
      <c r="Y13" s="8">
        <f>'Рейтинговая таблица организаций'!AZ13</f>
        <v>99</v>
      </c>
      <c r="Z13" s="8">
        <f>'Рейтинговая таблица организаций'!BA13</f>
        <v>99.3</v>
      </c>
      <c r="AA13" s="8">
        <f>'Рейтинговая таблица организаций'!BB13</f>
        <v>89.86</v>
      </c>
    </row>
    <row r="14" spans="1:27" x14ac:dyDescent="0.25">
      <c r="A14" s="51">
        <v>65</v>
      </c>
      <c r="B14" s="51" t="str">
        <f>'Рейтинговая таблица организаций'!B14</f>
        <v>МБДОУ «Детский сад №41»</v>
      </c>
      <c r="C14" s="8">
        <f>100*'Рейтинговая таблица организаций'!D14/'Рейтинговая таблица организаций'!E14</f>
        <v>90.909090909090907</v>
      </c>
      <c r="D14" s="13">
        <f>100*'Рейтинговая таблица организаций'!F14/'Рейтинговая таблица организаций'!G14</f>
        <v>97.5</v>
      </c>
      <c r="E14" s="8">
        <f>'Рейтинговая таблица организаций'!M14</f>
        <v>94</v>
      </c>
      <c r="F14" s="8">
        <f>'Рейтинговая таблица организаций'!N14</f>
        <v>100</v>
      </c>
      <c r="G14" s="8">
        <f>100*'Рейтинговая таблица организаций'!I14/'Рейтинговая таблица организаций'!J14</f>
        <v>100</v>
      </c>
      <c r="H14" s="8">
        <f>100*'Рейтинговая таблица организаций'!K14/'Рейтинговая таблица организаций'!L14</f>
        <v>99.180327868852459</v>
      </c>
      <c r="I14" s="8">
        <f>'Рейтинговая таблица организаций'!O14</f>
        <v>100</v>
      </c>
      <c r="J14" s="8">
        <f>'Рейтинговая таблица организаций'!P14</f>
        <v>98.2</v>
      </c>
      <c r="K14" s="8">
        <f>'Рейтинговая таблица организаций'!V14</f>
        <v>100</v>
      </c>
      <c r="L14" s="8">
        <f>'Рейтинговая таблица организаций'!W14</f>
        <v>99</v>
      </c>
      <c r="M14" s="8">
        <f>'Рейтинговая таблица организаций'!X14</f>
        <v>98</v>
      </c>
      <c r="N14" s="8">
        <f>'Рейтинговая таблица организаций'!Y14</f>
        <v>99</v>
      </c>
      <c r="O14" s="8">
        <f>'Рейтинговая таблица организаций'!AD14</f>
        <v>0</v>
      </c>
      <c r="P14" s="8">
        <f>'Рейтинговая таблица организаций'!AE14</f>
        <v>60</v>
      </c>
      <c r="Q14" s="8">
        <f>'Рейтинговая таблица организаций'!AF14</f>
        <v>98.148148148148152</v>
      </c>
      <c r="R14" s="8">
        <f>'Рейтинговая таблица организаций'!AG14</f>
        <v>53.4</v>
      </c>
      <c r="S14" s="8">
        <f>'Рейтинговая таблица организаций'!AN14</f>
        <v>97</v>
      </c>
      <c r="T14" s="8">
        <f>'Рейтинговая таблица организаций'!AO14</f>
        <v>97</v>
      </c>
      <c r="U14" s="8">
        <f>'Рейтинговая таблица организаций'!AP14</f>
        <v>100</v>
      </c>
      <c r="V14" s="8">
        <f>'Рейтинговая таблица организаций'!AQ14</f>
        <v>97.6</v>
      </c>
      <c r="W14" s="8">
        <f>'Рейтинговая таблица организаций'!AX14</f>
        <v>99</v>
      </c>
      <c r="X14" s="8">
        <f>'Рейтинговая таблица организаций'!AY14</f>
        <v>99</v>
      </c>
      <c r="Y14" s="8">
        <f>'Рейтинговая таблица организаций'!AZ14</f>
        <v>98</v>
      </c>
      <c r="Z14" s="8">
        <f>'Рейтинговая таблица организаций'!BA14</f>
        <v>98.5</v>
      </c>
      <c r="AA14" s="8">
        <f>'Рейтинговая таблица организаций'!BB14</f>
        <v>89.34</v>
      </c>
    </row>
    <row r="15" spans="1:27" x14ac:dyDescent="0.25">
      <c r="A15" s="51">
        <v>66</v>
      </c>
      <c r="B15" s="51" t="str">
        <f>'Рейтинговая таблица организаций'!B15</f>
        <v>МБДОУ «ЦРР-детский сад №44»</v>
      </c>
      <c r="C15" s="8">
        <f>100*'Рейтинговая таблица организаций'!D15/'Рейтинговая таблица организаций'!E15</f>
        <v>100</v>
      </c>
      <c r="D15" s="13">
        <f>100*'Рейтинговая таблица организаций'!F15/'Рейтинговая таблица организаций'!G15</f>
        <v>89.743589743589737</v>
      </c>
      <c r="E15" s="8">
        <f>'Рейтинговая таблица организаций'!M15</f>
        <v>95</v>
      </c>
      <c r="F15" s="8">
        <f>'Рейтинговая таблица организаций'!N15</f>
        <v>100</v>
      </c>
      <c r="G15" s="8">
        <f>100*'Рейтинговая таблица организаций'!I15/'Рейтинговая таблица организаций'!J15</f>
        <v>99.280575539568346</v>
      </c>
      <c r="H15" s="8">
        <f>100*'Рейтинговая таблица организаций'!K15/'Рейтинговая таблица организаций'!L15</f>
        <v>98.550724637681157</v>
      </c>
      <c r="I15" s="8">
        <f>'Рейтинговая таблица организаций'!O15</f>
        <v>99</v>
      </c>
      <c r="J15" s="8">
        <f>'Рейтинговая таблица организаций'!P15</f>
        <v>98.1</v>
      </c>
      <c r="K15" s="8">
        <f>'Рейтинговая таблица организаций'!V15</f>
        <v>100</v>
      </c>
      <c r="L15" s="8">
        <f>'Рейтинговая таблица организаций'!W15</f>
        <v>98</v>
      </c>
      <c r="M15" s="8">
        <f>'Рейтинговая таблица организаций'!X15</f>
        <v>97</v>
      </c>
      <c r="N15" s="8">
        <f>'Рейтинговая таблица организаций'!Y15</f>
        <v>98.5</v>
      </c>
      <c r="O15" s="8">
        <f>'Рейтинговая таблица организаций'!AD15</f>
        <v>40</v>
      </c>
      <c r="P15" s="8">
        <f>'Рейтинговая таблица организаций'!AE15</f>
        <v>100</v>
      </c>
      <c r="Q15" s="8">
        <f>'Рейтинговая таблица организаций'!AF15</f>
        <v>100</v>
      </c>
      <c r="R15" s="8">
        <f>'Рейтинговая таблица организаций'!AG15</f>
        <v>82</v>
      </c>
      <c r="S15" s="8">
        <f>'Рейтинговая таблица организаций'!AN15</f>
        <v>97</v>
      </c>
      <c r="T15" s="8">
        <f>'Рейтинговая таблица организаций'!AO15</f>
        <v>99</v>
      </c>
      <c r="U15" s="8">
        <f>'Рейтинговая таблица организаций'!AP15</f>
        <v>98</v>
      </c>
      <c r="V15" s="8">
        <f>'Рейтинговая таблица организаций'!AQ15</f>
        <v>98</v>
      </c>
      <c r="W15" s="8">
        <f>'Рейтинговая таблица организаций'!AX15</f>
        <v>97</v>
      </c>
      <c r="X15" s="8">
        <f>'Рейтинговая таблица организаций'!AY15</f>
        <v>97</v>
      </c>
      <c r="Y15" s="8">
        <f>'Рейтинговая таблица организаций'!AZ15</f>
        <v>99</v>
      </c>
      <c r="Z15" s="8">
        <f>'Рейтинговая таблица организаций'!BA15</f>
        <v>98</v>
      </c>
      <c r="AA15" s="8">
        <f>'Рейтинговая таблица организаций'!BB15</f>
        <v>94.92</v>
      </c>
    </row>
    <row r="16" spans="1:27" x14ac:dyDescent="0.25">
      <c r="A16" s="51">
        <v>67</v>
      </c>
      <c r="B16" s="51" t="str">
        <f>'Рейтинговая таблица организаций'!B16</f>
        <v>МБДОУ «Детский сад №45»</v>
      </c>
      <c r="C16" s="8">
        <f>100*'Рейтинговая таблица организаций'!D16/'Рейтинговая таблица организаций'!E16</f>
        <v>100</v>
      </c>
      <c r="D16" s="13">
        <f>100*'Рейтинговая таблица организаций'!F16/'Рейтинговая таблица организаций'!G16</f>
        <v>92.307692307692307</v>
      </c>
      <c r="E16" s="8">
        <f>'Рейтинговая таблица организаций'!M16</f>
        <v>96</v>
      </c>
      <c r="F16" s="8">
        <f>'Рейтинговая таблица организаций'!N16</f>
        <v>100</v>
      </c>
      <c r="G16" s="8">
        <f>100*'Рейтинговая таблица организаций'!I16/'Рейтинговая таблица организаций'!J16</f>
        <v>98.165137614678898</v>
      </c>
      <c r="H16" s="8">
        <f>100*'Рейтинговая таблица организаций'!K16/'Рейтинговая таблица организаций'!L16</f>
        <v>97.560975609756099</v>
      </c>
      <c r="I16" s="8">
        <f>'Рейтинговая таблица организаций'!O16</f>
        <v>98</v>
      </c>
      <c r="J16" s="8">
        <f>'Рейтинговая таблица организаций'!P16</f>
        <v>98</v>
      </c>
      <c r="K16" s="8">
        <f>'Рейтинговая таблица организаций'!V16</f>
        <v>100</v>
      </c>
      <c r="L16" s="8">
        <f>'Рейтинговая таблица организаций'!W16</f>
        <v>100</v>
      </c>
      <c r="M16" s="8">
        <f>'Рейтинговая таблица организаций'!X16</f>
        <v>100</v>
      </c>
      <c r="N16" s="8">
        <f>'Рейтинговая таблица организаций'!Y16</f>
        <v>100</v>
      </c>
      <c r="O16" s="8">
        <f>'Рейтинговая таблица организаций'!AD16</f>
        <v>20</v>
      </c>
      <c r="P16" s="8">
        <f>'Рейтинговая таблица организаций'!AE16</f>
        <v>40</v>
      </c>
      <c r="Q16" s="8">
        <f>'Рейтинговая таблица организаций'!AF16</f>
        <v>100</v>
      </c>
      <c r="R16" s="8">
        <f>'Рейтинговая таблица организаций'!AG16</f>
        <v>52</v>
      </c>
      <c r="S16" s="8">
        <f>'Рейтинговая таблица организаций'!AN16</f>
        <v>100</v>
      </c>
      <c r="T16" s="8">
        <f>'Рейтинговая таблица организаций'!AO16</f>
        <v>98</v>
      </c>
      <c r="U16" s="8">
        <f>'Рейтинговая таблица организаций'!AP16</f>
        <v>100</v>
      </c>
      <c r="V16" s="8">
        <f>'Рейтинговая таблица организаций'!AQ16</f>
        <v>99.2</v>
      </c>
      <c r="W16" s="8">
        <f>'Рейтинговая таблица организаций'!AX16</f>
        <v>98</v>
      </c>
      <c r="X16" s="8">
        <f>'Рейтинговая таблица организаций'!AY16</f>
        <v>98</v>
      </c>
      <c r="Y16" s="8">
        <f>'Рейтинговая таблица организаций'!AZ16</f>
        <v>98</v>
      </c>
      <c r="Z16" s="8">
        <f>'Рейтинговая таблица организаций'!BA16</f>
        <v>98</v>
      </c>
      <c r="AA16" s="8">
        <f>'Рейтинговая таблица организаций'!BB16</f>
        <v>89.44</v>
      </c>
    </row>
    <row r="17" spans="1:27" x14ac:dyDescent="0.25">
      <c r="A17" s="51">
        <v>68</v>
      </c>
      <c r="B17" s="51" t="str">
        <f>'Рейтинговая таблица организаций'!B17</f>
        <v>МБДОУ «ЦРР - детский сад№59»</v>
      </c>
      <c r="C17" s="8">
        <f>100*'Рейтинговая таблица организаций'!D17/'Рейтинговая таблица организаций'!E17</f>
        <v>90</v>
      </c>
      <c r="D17" s="13">
        <f>100*'Рейтинговая таблица организаций'!F17/'Рейтинговая таблица организаций'!G17</f>
        <v>100</v>
      </c>
      <c r="E17" s="8">
        <f>'Рейтинговая таблица организаций'!M17</f>
        <v>95</v>
      </c>
      <c r="F17" s="8">
        <f>'Рейтинговая таблица организаций'!N17</f>
        <v>100</v>
      </c>
      <c r="G17" s="8">
        <f>100*'Рейтинговая таблица организаций'!I17/'Рейтинговая таблица организаций'!J17</f>
        <v>100</v>
      </c>
      <c r="H17" s="8">
        <f>100*'Рейтинговая таблица организаций'!K17/'Рейтинговая таблица организаций'!L17</f>
        <v>100</v>
      </c>
      <c r="I17" s="8">
        <f>'Рейтинговая таблица организаций'!O17</f>
        <v>100</v>
      </c>
      <c r="J17" s="8">
        <f>'Рейтинговая таблица организаций'!P17</f>
        <v>98.5</v>
      </c>
      <c r="K17" s="8">
        <f>'Рейтинговая таблица организаций'!V17</f>
        <v>100</v>
      </c>
      <c r="L17" s="8">
        <f>'Рейтинговая таблица организаций'!W17</f>
        <v>99</v>
      </c>
      <c r="M17" s="8">
        <f>'Рейтинговая таблица организаций'!X17</f>
        <v>99</v>
      </c>
      <c r="N17" s="8">
        <f>'Рейтинговая таблица организаций'!Y17</f>
        <v>99.5</v>
      </c>
      <c r="O17" s="8">
        <f>'Рейтинговая таблица организаций'!AD17</f>
        <v>60</v>
      </c>
      <c r="P17" s="8">
        <f>'Рейтинговая таблица организаций'!AE17</f>
        <v>80</v>
      </c>
      <c r="Q17" s="8">
        <f>'Рейтинговая таблица организаций'!AF17</f>
        <v>100</v>
      </c>
      <c r="R17" s="8">
        <f>'Рейтинговая таблица организаций'!AG17</f>
        <v>80</v>
      </c>
      <c r="S17" s="8">
        <f>'Рейтинговая таблица организаций'!AN17</f>
        <v>98</v>
      </c>
      <c r="T17" s="8">
        <f>'Рейтинговая таблица организаций'!AO17</f>
        <v>100</v>
      </c>
      <c r="U17" s="8">
        <f>'Рейтинговая таблица организаций'!AP17</f>
        <v>100</v>
      </c>
      <c r="V17" s="8">
        <f>'Рейтинговая таблица организаций'!AQ17</f>
        <v>99.2</v>
      </c>
      <c r="W17" s="8">
        <f>'Рейтинговая таблица организаций'!AX17</f>
        <v>98</v>
      </c>
      <c r="X17" s="8">
        <f>'Рейтинговая таблица организаций'!AY17</f>
        <v>98</v>
      </c>
      <c r="Y17" s="8">
        <f>'Рейтинговая таблица организаций'!AZ17</f>
        <v>98</v>
      </c>
      <c r="Z17" s="8">
        <f>'Рейтинговая таблица организаций'!BA17</f>
        <v>98</v>
      </c>
      <c r="AA17" s="8">
        <f>'Рейтинговая таблица организаций'!BB17</f>
        <v>95.039999999999992</v>
      </c>
    </row>
    <row r="18" spans="1:27" x14ac:dyDescent="0.25">
      <c r="A18" s="51">
        <v>69</v>
      </c>
      <c r="B18" s="51" t="str">
        <f>'Рейтинговая таблица организаций'!B18</f>
        <v>МБДОУ «Детский сад №67»</v>
      </c>
      <c r="C18" s="8">
        <f>100*'Рейтинговая таблица организаций'!D18/'Рейтинговая таблица организаций'!E18</f>
        <v>65</v>
      </c>
      <c r="D18" s="13">
        <f>100*'Рейтинговая таблица организаций'!F18/'Рейтинговая таблица организаций'!G18</f>
        <v>65.384615384615387</v>
      </c>
      <c r="E18" s="8">
        <f>'Рейтинговая таблица организаций'!M18</f>
        <v>65</v>
      </c>
      <c r="F18" s="8">
        <f>'Рейтинговая таблица организаций'!N18</f>
        <v>100</v>
      </c>
      <c r="G18" s="8">
        <f>100*'Рейтинговая таблица организаций'!I18/'Рейтинговая таблица организаций'!J18</f>
        <v>97.183098591549296</v>
      </c>
      <c r="H18" s="8">
        <f>100*'Рейтинговая таблица организаций'!K18/'Рейтинговая таблица организаций'!L18</f>
        <v>98.571428571428569</v>
      </c>
      <c r="I18" s="8">
        <f>'Рейтинговая таблица организаций'!O18</f>
        <v>98</v>
      </c>
      <c r="J18" s="8">
        <f>'Рейтинговая таблица организаций'!P18</f>
        <v>88.7</v>
      </c>
      <c r="K18" s="8">
        <f>'Рейтинговая таблица организаций'!V18</f>
        <v>100</v>
      </c>
      <c r="L18" s="8">
        <f>'Рейтинговая таблица организаций'!W18</f>
        <v>100</v>
      </c>
      <c r="M18" s="8">
        <f>'Рейтинговая таблица организаций'!X18</f>
        <v>100</v>
      </c>
      <c r="N18" s="8">
        <f>'Рейтинговая таблица организаций'!Y18</f>
        <v>100</v>
      </c>
      <c r="O18" s="8">
        <f>'Рейтинговая таблица организаций'!AD18</f>
        <v>20</v>
      </c>
      <c r="P18" s="8">
        <f>'Рейтинговая таблица организаций'!AE18</f>
        <v>60</v>
      </c>
      <c r="Q18" s="8">
        <f>'Рейтинговая таблица организаций'!AF18</f>
        <v>98</v>
      </c>
      <c r="R18" s="8">
        <f>'Рейтинговая таблица организаций'!AG18</f>
        <v>59.4</v>
      </c>
      <c r="S18" s="8">
        <f>'Рейтинговая таблица организаций'!AN18</f>
        <v>100</v>
      </c>
      <c r="T18" s="8">
        <f>'Рейтинговая таблица организаций'!AO18</f>
        <v>100</v>
      </c>
      <c r="U18" s="8">
        <f>'Рейтинговая таблица организаций'!AP18</f>
        <v>98</v>
      </c>
      <c r="V18" s="8">
        <f>'Рейтинговая таблица организаций'!AQ18</f>
        <v>99.6</v>
      </c>
      <c r="W18" s="8">
        <f>'Рейтинговая таблица организаций'!AX18</f>
        <v>100</v>
      </c>
      <c r="X18" s="8">
        <f>'Рейтинговая таблица организаций'!AY18</f>
        <v>99</v>
      </c>
      <c r="Y18" s="8">
        <f>'Рейтинговая таблица организаций'!AZ18</f>
        <v>99</v>
      </c>
      <c r="Z18" s="8">
        <f>'Рейтинговая таблица организаций'!BA18</f>
        <v>99.3</v>
      </c>
      <c r="AA18" s="8">
        <f>'Рейтинговая таблица организаций'!BB18</f>
        <v>89.4</v>
      </c>
    </row>
    <row r="19" spans="1:27" x14ac:dyDescent="0.25">
      <c r="A19" s="51">
        <v>70</v>
      </c>
      <c r="B19" s="51" t="str">
        <f>'Рейтинговая таблица организаций'!B19</f>
        <v>МБДОУ «ЦРР - детский сад №70</v>
      </c>
      <c r="C19" s="8">
        <f>100*'Рейтинговая таблица организаций'!D19/'Рейтинговая таблица организаций'!E19</f>
        <v>100</v>
      </c>
      <c r="D19" s="13">
        <f>100*'Рейтинговая таблица организаций'!F19/'Рейтинговая таблица организаций'!G19</f>
        <v>87.179487179487182</v>
      </c>
      <c r="E19" s="8">
        <f>'Рейтинговая таблица организаций'!M19</f>
        <v>94</v>
      </c>
      <c r="F19" s="8">
        <f>'Рейтинговая таблица организаций'!N19</f>
        <v>100</v>
      </c>
      <c r="G19" s="8">
        <f>100*'Рейтинговая таблица организаций'!I19/'Рейтинговая таблица организаций'!J19</f>
        <v>100</v>
      </c>
      <c r="H19" s="8">
        <f>100*'Рейтинговая таблица организаций'!K19/'Рейтинговая таблица организаций'!L19</f>
        <v>100</v>
      </c>
      <c r="I19" s="8">
        <f>'Рейтинговая таблица организаций'!O19</f>
        <v>100</v>
      </c>
      <c r="J19" s="8">
        <f>'Рейтинговая таблица организаций'!P19</f>
        <v>98.2</v>
      </c>
      <c r="K19" s="8">
        <f>'Рейтинговая таблица организаций'!V19</f>
        <v>100</v>
      </c>
      <c r="L19" s="8">
        <f>'Рейтинговая таблица организаций'!W19</f>
        <v>98</v>
      </c>
      <c r="M19" s="8">
        <f>'Рейтинговая таблица организаций'!X19</f>
        <v>97</v>
      </c>
      <c r="N19" s="8">
        <f>'Рейтинговая таблица организаций'!Y19</f>
        <v>98.5</v>
      </c>
      <c r="O19" s="8">
        <f>'Рейтинговая таблица организаций'!AD19</f>
        <v>0</v>
      </c>
      <c r="P19" s="8">
        <f>'Рейтинговая таблица организаций'!AE19</f>
        <v>40</v>
      </c>
      <c r="Q19" s="8">
        <f>'Рейтинговая таблица организаций'!AF19</f>
        <v>100</v>
      </c>
      <c r="R19" s="8">
        <f>'Рейтинговая таблица организаций'!AG19</f>
        <v>46</v>
      </c>
      <c r="S19" s="8">
        <f>'Рейтинговая таблица организаций'!AN19</f>
        <v>100</v>
      </c>
      <c r="T19" s="8">
        <f>'Рейтинговая таблица организаций'!AO19</f>
        <v>100</v>
      </c>
      <c r="U19" s="8">
        <f>'Рейтинговая таблица организаций'!AP19</f>
        <v>99</v>
      </c>
      <c r="V19" s="8">
        <f>'Рейтинговая таблица организаций'!AQ19</f>
        <v>99.8</v>
      </c>
      <c r="W19" s="8">
        <f>'Рейтинговая таблица организаций'!AX19</f>
        <v>99</v>
      </c>
      <c r="X19" s="8">
        <f>'Рейтинговая таблица организаций'!AY19</f>
        <v>98</v>
      </c>
      <c r="Y19" s="8">
        <f>'Рейтинговая таблица организаций'!AZ19</f>
        <v>99</v>
      </c>
      <c r="Z19" s="8">
        <f>'Рейтинговая таблица организаций'!BA19</f>
        <v>98.8</v>
      </c>
      <c r="AA19" s="8">
        <f>'Рейтинговая таблица организаций'!BB19</f>
        <v>88.26</v>
      </c>
    </row>
    <row r="20" spans="1:27" x14ac:dyDescent="0.25">
      <c r="A20" s="51">
        <v>71</v>
      </c>
      <c r="B20" s="51" t="str">
        <f>'Рейтинговая таблица организаций'!B20</f>
        <v>МБДОУ «Детский сад №73»</v>
      </c>
      <c r="C20" s="8">
        <f>100*'Рейтинговая таблица организаций'!D20/'Рейтинговая таблица организаций'!E20</f>
        <v>80</v>
      </c>
      <c r="D20" s="13">
        <f>100*'Рейтинговая таблица организаций'!F20/'Рейтинговая таблица организаций'!G20</f>
        <v>79.487179487179489</v>
      </c>
      <c r="E20" s="8">
        <f>'Рейтинговая таблица организаций'!M20</f>
        <v>80</v>
      </c>
      <c r="F20" s="8">
        <f>'Рейтинговая таблица организаций'!N20</f>
        <v>100</v>
      </c>
      <c r="G20" s="8">
        <f>100*'Рейтинговая таблица организаций'!I20/'Рейтинговая таблица организаций'!J20</f>
        <v>100</v>
      </c>
      <c r="H20" s="8">
        <f>100*'Рейтинговая таблица организаций'!K20/'Рейтинговая таблица организаций'!L20</f>
        <v>97.777777777777771</v>
      </c>
      <c r="I20" s="8">
        <f>'Рейтинговая таблица организаций'!O20</f>
        <v>99</v>
      </c>
      <c r="J20" s="8">
        <f>'Рейтинговая таблица организаций'!P20</f>
        <v>93.6</v>
      </c>
      <c r="K20" s="8">
        <f>'Рейтинговая таблица организаций'!V20</f>
        <v>100</v>
      </c>
      <c r="L20" s="8">
        <f>'Рейтинговая таблица организаций'!W20</f>
        <v>99</v>
      </c>
      <c r="M20" s="8">
        <f>'Рейтинговая таблица организаций'!X20</f>
        <v>99</v>
      </c>
      <c r="N20" s="8">
        <f>'Рейтинговая таблица организаций'!Y20</f>
        <v>99.5</v>
      </c>
      <c r="O20" s="8">
        <f>'Рейтинговая таблица организаций'!AD20</f>
        <v>60</v>
      </c>
      <c r="P20" s="8">
        <f>'Рейтинговая таблица организаций'!AE20</f>
        <v>60</v>
      </c>
      <c r="Q20" s="8">
        <f>'Рейтинговая таблица организаций'!AF20</f>
        <v>100</v>
      </c>
      <c r="R20" s="8">
        <f>'Рейтинговая таблица организаций'!AG20</f>
        <v>72</v>
      </c>
      <c r="S20" s="8">
        <f>'Рейтинговая таблица организаций'!AN20</f>
        <v>100</v>
      </c>
      <c r="T20" s="8">
        <f>'Рейтинговая таблица организаций'!AO20</f>
        <v>100</v>
      </c>
      <c r="U20" s="8">
        <f>'Рейтинговая таблица организаций'!AP20</f>
        <v>97</v>
      </c>
      <c r="V20" s="8">
        <f>'Рейтинговая таблица организаций'!AQ20</f>
        <v>99.4</v>
      </c>
      <c r="W20" s="8">
        <f>'Рейтинговая таблица организаций'!AX20</f>
        <v>98</v>
      </c>
      <c r="X20" s="8">
        <f>'Рейтинговая таблица организаций'!AY20</f>
        <v>99</v>
      </c>
      <c r="Y20" s="8">
        <f>'Рейтинговая таблица организаций'!AZ20</f>
        <v>98</v>
      </c>
      <c r="Z20" s="8">
        <f>'Рейтинговая таблица организаций'!BA20</f>
        <v>98.2</v>
      </c>
      <c r="AA20" s="8">
        <f>'Рейтинговая таблица организаций'!BB20</f>
        <v>92.539999999999992</v>
      </c>
    </row>
    <row r="21" spans="1:27" x14ac:dyDescent="0.25">
      <c r="A21" s="51">
        <v>72</v>
      </c>
      <c r="B21" s="51" t="str">
        <f>'Рейтинговая таблица организаций'!B21</f>
        <v>МБДОУ «Детский сад №77»</v>
      </c>
      <c r="C21" s="8">
        <f>100*'Рейтинговая таблица организаций'!D21/'Рейтинговая таблица организаций'!E21</f>
        <v>90</v>
      </c>
      <c r="D21" s="13">
        <f>100*'Рейтинговая таблица организаций'!F21/'Рейтинговая таблица организаций'!G21</f>
        <v>71.794871794871796</v>
      </c>
      <c r="E21" s="8">
        <f>'Рейтинговая таблица организаций'!M21</f>
        <v>81</v>
      </c>
      <c r="F21" s="8">
        <f>'Рейтинговая таблица организаций'!N21</f>
        <v>100</v>
      </c>
      <c r="G21" s="8">
        <f>100*'Рейтинговая таблица организаций'!I21/'Рейтинговая таблица организаций'!J21</f>
        <v>99.275362318840578</v>
      </c>
      <c r="H21" s="8">
        <f>100*'Рейтинговая таблица организаций'!K21/'Рейтинговая таблица организаций'!L21</f>
        <v>98.473282442748086</v>
      </c>
      <c r="I21" s="8">
        <f>'Рейтинговая таблица организаций'!O21</f>
        <v>99</v>
      </c>
      <c r="J21" s="8">
        <f>'Рейтинговая таблица организаций'!P21</f>
        <v>93.9</v>
      </c>
      <c r="K21" s="8">
        <f>'Рейтинговая таблица организаций'!V21</f>
        <v>100</v>
      </c>
      <c r="L21" s="8">
        <f>'Рейтинговая таблица организаций'!W21</f>
        <v>99</v>
      </c>
      <c r="M21" s="8">
        <f>'Рейтинговая таблица организаций'!X21</f>
        <v>98</v>
      </c>
      <c r="N21" s="8">
        <f>'Рейтинговая таблица организаций'!Y21</f>
        <v>99</v>
      </c>
      <c r="O21" s="8">
        <f>'Рейтинговая таблица организаций'!AD21</f>
        <v>20</v>
      </c>
      <c r="P21" s="8">
        <f>'Рейтинговая таблица организаций'!AE21</f>
        <v>20</v>
      </c>
      <c r="Q21" s="8">
        <f>'Рейтинговая таблица организаций'!AF21</f>
        <v>100</v>
      </c>
      <c r="R21" s="8">
        <f>'Рейтинговая таблица организаций'!AG21</f>
        <v>44</v>
      </c>
      <c r="S21" s="8">
        <f>'Рейтинговая таблица организаций'!AN21</f>
        <v>100</v>
      </c>
      <c r="T21" s="8">
        <f>'Рейтинговая таблица организаций'!AO21</f>
        <v>100</v>
      </c>
      <c r="U21" s="8">
        <f>'Рейтинговая таблица организаций'!AP21</f>
        <v>99</v>
      </c>
      <c r="V21" s="8">
        <f>'Рейтинговая таблица организаций'!AQ21</f>
        <v>99.8</v>
      </c>
      <c r="W21" s="8">
        <f>'Рейтинговая таблица организаций'!AX21</f>
        <v>97</v>
      </c>
      <c r="X21" s="8">
        <f>'Рейтинговая таблица организаций'!AY21</f>
        <v>99</v>
      </c>
      <c r="Y21" s="8">
        <f>'Рейтинговая таблица организаций'!AZ21</f>
        <v>97</v>
      </c>
      <c r="Z21" s="8">
        <f>'Рейтинговая таблица организаций'!BA21</f>
        <v>97.4</v>
      </c>
      <c r="AA21" s="8">
        <f>'Рейтинговая таблица организаций'!BB21</f>
        <v>86.820000000000007</v>
      </c>
    </row>
    <row r="22" spans="1:27" x14ac:dyDescent="0.25">
      <c r="A22" s="51">
        <v>73</v>
      </c>
      <c r="B22" s="51" t="str">
        <f>'Рейтинговая таблица организаций'!B22</f>
        <v>МБДОУ «Детский сад №83»</v>
      </c>
      <c r="C22" s="8">
        <f>100*'Рейтинговая таблица организаций'!D22/'Рейтинговая таблица организаций'!E22</f>
        <v>100</v>
      </c>
      <c r="D22" s="13">
        <f>100*'Рейтинговая таблица организаций'!F22/'Рейтинговая таблица организаций'!G22</f>
        <v>87.5</v>
      </c>
      <c r="E22" s="8">
        <f>'Рейтинговая таблица организаций'!M22</f>
        <v>94</v>
      </c>
      <c r="F22" s="8">
        <f>'Рейтинговая таблица организаций'!N22</f>
        <v>100</v>
      </c>
      <c r="G22" s="8">
        <f>100*'Рейтинговая таблица организаций'!I22/'Рейтинговая таблица организаций'!J22</f>
        <v>97.321428571428569</v>
      </c>
      <c r="H22" s="8">
        <f>100*'Рейтинговая таблица организаций'!K22/'Рейтинговая таблица организаций'!L22</f>
        <v>99.019607843137251</v>
      </c>
      <c r="I22" s="8">
        <f>'Рейтинговая таблица организаций'!O22</f>
        <v>98</v>
      </c>
      <c r="J22" s="8">
        <f>'Рейтинговая таблица организаций'!P22</f>
        <v>97.4</v>
      </c>
      <c r="K22" s="8">
        <f>'Рейтинговая таблица организаций'!V22</f>
        <v>100</v>
      </c>
      <c r="L22" s="8">
        <f>'Рейтинговая таблица организаций'!W22</f>
        <v>100</v>
      </c>
      <c r="M22" s="8">
        <f>'Рейтинговая таблица организаций'!X22</f>
        <v>100</v>
      </c>
      <c r="N22" s="8">
        <f>'Рейтинговая таблица организаций'!Y22</f>
        <v>100</v>
      </c>
      <c r="O22" s="8">
        <f>'Рейтинговая таблица организаций'!AD22</f>
        <v>60</v>
      </c>
      <c r="P22" s="8">
        <f>'Рейтинговая таблица организаций'!AE22</f>
        <v>100</v>
      </c>
      <c r="Q22" s="8">
        <f>'Рейтинговая таблица организаций'!AF22</f>
        <v>100</v>
      </c>
      <c r="R22" s="8">
        <f>'Рейтинговая таблица организаций'!AG22</f>
        <v>88</v>
      </c>
      <c r="S22" s="8">
        <f>'Рейтинговая таблица организаций'!AN22</f>
        <v>99</v>
      </c>
      <c r="T22" s="8">
        <f>'Рейтинговая таблица организаций'!AO22</f>
        <v>100</v>
      </c>
      <c r="U22" s="8">
        <f>'Рейтинговая таблица организаций'!AP22</f>
        <v>97</v>
      </c>
      <c r="V22" s="8">
        <f>'Рейтинговая таблица организаций'!AQ22</f>
        <v>99</v>
      </c>
      <c r="W22" s="8">
        <f>'Рейтинговая таблица организаций'!AX22</f>
        <v>99</v>
      </c>
      <c r="X22" s="8">
        <f>'Рейтинговая таблица организаций'!AY22</f>
        <v>100</v>
      </c>
      <c r="Y22" s="8">
        <f>'Рейтинговая таблица организаций'!AZ22</f>
        <v>99</v>
      </c>
      <c r="Z22" s="8">
        <f>'Рейтинговая таблица организаций'!BA22</f>
        <v>99.2</v>
      </c>
      <c r="AA22" s="8">
        <f>'Рейтинговая таблица организаций'!BB22</f>
        <v>96.72</v>
      </c>
    </row>
    <row r="23" spans="1:27" x14ac:dyDescent="0.25">
      <c r="A23" s="51">
        <v>74</v>
      </c>
      <c r="B23" s="51" t="str">
        <f>'Рейтинговая таблица организаций'!B23</f>
        <v>МБДОУ «ЦРР - Детский сад №85»</v>
      </c>
      <c r="C23" s="8">
        <f>100*'Рейтинговая таблица организаций'!D23/'Рейтинговая таблица организаций'!E23</f>
        <v>80</v>
      </c>
      <c r="D23" s="13">
        <f>100*'Рейтинговая таблица организаций'!F23/'Рейтинговая таблица организаций'!G23</f>
        <v>89.743589743589737</v>
      </c>
      <c r="E23" s="8">
        <f>'Рейтинговая таблица организаций'!M23</f>
        <v>85</v>
      </c>
      <c r="F23" s="8">
        <f>'Рейтинговая таблица организаций'!N23</f>
        <v>100</v>
      </c>
      <c r="G23" s="8">
        <f>100*'Рейтинговая таблица организаций'!I23/'Рейтинговая таблица организаций'!J23</f>
        <v>100</v>
      </c>
      <c r="H23" s="8">
        <f>100*'Рейтинговая таблица организаций'!K23/'Рейтинговая таблица организаций'!L23</f>
        <v>100</v>
      </c>
      <c r="I23" s="8">
        <f>'Рейтинговая таблица организаций'!O23</f>
        <v>100</v>
      </c>
      <c r="J23" s="8">
        <f>'Рейтинговая таблица организаций'!P23</f>
        <v>95.5</v>
      </c>
      <c r="K23" s="8">
        <f>'Рейтинговая таблица организаций'!V23</f>
        <v>100</v>
      </c>
      <c r="L23" s="8">
        <f>'Рейтинговая таблица организаций'!W23</f>
        <v>100</v>
      </c>
      <c r="M23" s="8">
        <f>'Рейтинговая таблица организаций'!X23</f>
        <v>100</v>
      </c>
      <c r="N23" s="8">
        <f>'Рейтинговая таблица организаций'!Y23</f>
        <v>100</v>
      </c>
      <c r="O23" s="8">
        <f>'Рейтинговая таблица организаций'!AD23</f>
        <v>20</v>
      </c>
      <c r="P23" s="8">
        <f>'Рейтинговая таблица организаций'!AE23</f>
        <v>20</v>
      </c>
      <c r="Q23" s="8">
        <f>'Рейтинговая таблица организаций'!AF23</f>
        <v>100</v>
      </c>
      <c r="R23" s="8">
        <f>'Рейтинговая таблица организаций'!AG23</f>
        <v>44</v>
      </c>
      <c r="S23" s="8">
        <f>'Рейтинговая таблица организаций'!AN23</f>
        <v>100</v>
      </c>
      <c r="T23" s="8">
        <f>'Рейтинговая таблица организаций'!AO23</f>
        <v>100</v>
      </c>
      <c r="U23" s="8">
        <f>'Рейтинговая таблица организаций'!AP23</f>
        <v>100</v>
      </c>
      <c r="V23" s="8">
        <f>'Рейтинговая таблица организаций'!AQ23</f>
        <v>100</v>
      </c>
      <c r="W23" s="8">
        <f>'Рейтинговая таблица организаций'!AX23</f>
        <v>100</v>
      </c>
      <c r="X23" s="8">
        <f>'Рейтинговая таблица организаций'!AY23</f>
        <v>100</v>
      </c>
      <c r="Y23" s="8">
        <f>'Рейтинговая таблица организаций'!AZ23</f>
        <v>100</v>
      </c>
      <c r="Z23" s="8">
        <f>'Рейтинговая таблица организаций'!BA23</f>
        <v>100</v>
      </c>
      <c r="AA23" s="8">
        <f>'Рейтинговая таблица организаций'!BB23</f>
        <v>87.9</v>
      </c>
    </row>
    <row r="24" spans="1:27" x14ac:dyDescent="0.25">
      <c r="A24" s="51">
        <v>75</v>
      </c>
      <c r="B24" s="51" t="str">
        <f>'Рейтинговая таблица организаций'!B24</f>
        <v>МБДОУ «ЦРР- Детский сад №86»</v>
      </c>
      <c r="C24" s="8">
        <f>100*'Рейтинговая таблица организаций'!D24/'Рейтинговая таблица организаций'!E24</f>
        <v>90.909090909090907</v>
      </c>
      <c r="D24" s="13">
        <f>100*'Рейтинговая таблица организаций'!F24/'Рейтинговая таблица организаций'!G24</f>
        <v>65</v>
      </c>
      <c r="E24" s="8">
        <f>'Рейтинговая таблица организаций'!M24</f>
        <v>78</v>
      </c>
      <c r="F24" s="8">
        <f>'Рейтинговая таблица организаций'!N24</f>
        <v>100</v>
      </c>
      <c r="G24" s="8">
        <f>100*'Рейтинговая таблица организаций'!I24/'Рейтинговая таблица организаций'!J24</f>
        <v>97.959183673469383</v>
      </c>
      <c r="H24" s="8">
        <f>100*'Рейтинговая таблица организаций'!K24/'Рейтинговая таблица организаций'!L24</f>
        <v>100</v>
      </c>
      <c r="I24" s="8">
        <f>'Рейтинговая таблица организаций'!O24</f>
        <v>99</v>
      </c>
      <c r="J24" s="8">
        <f>'Рейтинговая таблица организаций'!P24</f>
        <v>93</v>
      </c>
      <c r="K24" s="8">
        <f>'Рейтинговая таблица организаций'!V24</f>
        <v>100</v>
      </c>
      <c r="L24" s="8">
        <f>'Рейтинговая таблица организаций'!W24</f>
        <v>99</v>
      </c>
      <c r="M24" s="8">
        <f>'Рейтинговая таблица организаций'!X24</f>
        <v>98</v>
      </c>
      <c r="N24" s="8">
        <f>'Рейтинговая таблица организаций'!Y24</f>
        <v>99</v>
      </c>
      <c r="O24" s="8">
        <f>'Рейтинговая таблица организаций'!AD24</f>
        <v>0</v>
      </c>
      <c r="P24" s="8">
        <f>'Рейтинговая таблица организаций'!AE24</f>
        <v>20</v>
      </c>
      <c r="Q24" s="8">
        <f>'Рейтинговая таблица организаций'!AF24</f>
        <v>100</v>
      </c>
      <c r="R24" s="8">
        <f>'Рейтинговая таблица организаций'!AG24</f>
        <v>38</v>
      </c>
      <c r="S24" s="8">
        <f>'Рейтинговая таблица организаций'!AN24</f>
        <v>98</v>
      </c>
      <c r="T24" s="8">
        <f>'Рейтинговая таблица организаций'!AO24</f>
        <v>98</v>
      </c>
      <c r="U24" s="8">
        <f>'Рейтинговая таблица организаций'!AP24</f>
        <v>100</v>
      </c>
      <c r="V24" s="8">
        <f>'Рейтинговая таблица организаций'!AQ24</f>
        <v>98.4</v>
      </c>
      <c r="W24" s="8">
        <f>'Рейтинговая таблица организаций'!AX24</f>
        <v>100</v>
      </c>
      <c r="X24" s="8">
        <f>'Рейтинговая таблица организаций'!AY24</f>
        <v>100</v>
      </c>
      <c r="Y24" s="8">
        <f>'Рейтинговая таблица организаций'!AZ24</f>
        <v>100</v>
      </c>
      <c r="Z24" s="8">
        <f>'Рейтинговая таблица организаций'!BA24</f>
        <v>100</v>
      </c>
      <c r="AA24" s="8">
        <f>'Рейтинговая таблица организаций'!BB24</f>
        <v>85.679999999999993</v>
      </c>
    </row>
    <row r="25" spans="1:27" x14ac:dyDescent="0.25">
      <c r="A25" s="51">
        <v>76</v>
      </c>
      <c r="B25" s="51" t="str">
        <f>'Рейтинговая таблица организаций'!B25</f>
        <v>МБДОУ «Детский сад №90</v>
      </c>
      <c r="C25" s="8">
        <f>100*'Рейтинговая таблица организаций'!D25/'Рейтинговая таблица организаций'!E25</f>
        <v>100</v>
      </c>
      <c r="D25" s="13">
        <f>100*'Рейтинговая таблица организаций'!F25/'Рейтинговая таблица организаций'!G25</f>
        <v>91.025641025641022</v>
      </c>
      <c r="E25" s="8">
        <f>'Рейтинговая таблица организаций'!M25</f>
        <v>96</v>
      </c>
      <c r="F25" s="8">
        <f>'Рейтинговая таблица организаций'!N25</f>
        <v>90</v>
      </c>
      <c r="G25" s="8">
        <f>100*'Рейтинговая таблица организаций'!I25/'Рейтинговая таблица организаций'!J25</f>
        <v>98.387096774193552</v>
      </c>
      <c r="H25" s="8">
        <f>100*'Рейтинговая таблица организаций'!K25/'Рейтинговая таблица организаций'!L25</f>
        <v>100</v>
      </c>
      <c r="I25" s="8">
        <f>'Рейтинговая таблица организаций'!O25</f>
        <v>99</v>
      </c>
      <c r="J25" s="8">
        <f>'Рейтинговая таблица организаций'!P25</f>
        <v>95.4</v>
      </c>
      <c r="K25" s="8">
        <f>'Рейтинговая таблица организаций'!V25</f>
        <v>100</v>
      </c>
      <c r="L25" s="8">
        <f>'Рейтинговая таблица организаций'!W25</f>
        <v>100</v>
      </c>
      <c r="M25" s="8">
        <f>'Рейтинговая таблица организаций'!X25</f>
        <v>100</v>
      </c>
      <c r="N25" s="8">
        <f>'Рейтинговая таблица организаций'!Y25</f>
        <v>100</v>
      </c>
      <c r="O25" s="8">
        <f>'Рейтинговая таблица организаций'!AD25</f>
        <v>80</v>
      </c>
      <c r="P25" s="8">
        <f>'Рейтинговая таблица организаций'!AE25</f>
        <v>40</v>
      </c>
      <c r="Q25" s="8">
        <f>'Рейтинговая таблица организаций'!AF25</f>
        <v>100</v>
      </c>
      <c r="R25" s="8">
        <f>'Рейтинговая таблица организаций'!AG25</f>
        <v>70</v>
      </c>
      <c r="S25" s="8">
        <f>'Рейтинговая таблица организаций'!AN25</f>
        <v>100</v>
      </c>
      <c r="T25" s="8">
        <f>'Рейтинговая таблица организаций'!AO25</f>
        <v>98</v>
      </c>
      <c r="U25" s="8">
        <f>'Рейтинговая таблица организаций'!AP25</f>
        <v>98</v>
      </c>
      <c r="V25" s="8">
        <f>'Рейтинговая таблица организаций'!AQ25</f>
        <v>98.8</v>
      </c>
      <c r="W25" s="8">
        <f>'Рейтинговая таблица организаций'!AX25</f>
        <v>98</v>
      </c>
      <c r="X25" s="8">
        <f>'Рейтинговая таблица организаций'!AY25</f>
        <v>100</v>
      </c>
      <c r="Y25" s="8">
        <f>'Рейтинговая таблица организаций'!AZ25</f>
        <v>100</v>
      </c>
      <c r="Z25" s="8">
        <f>'Рейтинговая таблица организаций'!BA25</f>
        <v>99.4</v>
      </c>
      <c r="AA25" s="8">
        <f>'Рейтинговая таблица организаций'!BB25</f>
        <v>92.72</v>
      </c>
    </row>
    <row r="26" spans="1:27" x14ac:dyDescent="0.25">
      <c r="A26" s="51">
        <v>77</v>
      </c>
      <c r="B26" s="51" t="str">
        <f>'Рейтинговая таблица организаций'!B26</f>
        <v>МБДОУ «Детский сад №93»</v>
      </c>
      <c r="C26" s="8">
        <f>100*'Рейтинговая таблица организаций'!D26/'Рейтинговая таблица организаций'!E26</f>
        <v>68.181818181818187</v>
      </c>
      <c r="D26" s="13">
        <f>100*'Рейтинговая таблица организаций'!F26/'Рейтинговая таблица организаций'!G26</f>
        <v>62.820512820512818</v>
      </c>
      <c r="E26" s="8">
        <f>'Рейтинговая таблица организаций'!M26</f>
        <v>66</v>
      </c>
      <c r="F26" s="8">
        <f>'Рейтинговая таблица организаций'!N26</f>
        <v>100</v>
      </c>
      <c r="G26" s="8">
        <f>100*'Рейтинговая таблица организаций'!I26/'Рейтинговая таблица организаций'!J26</f>
        <v>97.61904761904762</v>
      </c>
      <c r="H26" s="8">
        <f>100*'Рейтинговая таблица организаций'!K26/'Рейтинговая таблица организаций'!L26</f>
        <v>100</v>
      </c>
      <c r="I26" s="8">
        <f>'Рейтинговая таблица организаций'!O26</f>
        <v>99</v>
      </c>
      <c r="J26" s="8">
        <f>'Рейтинговая таблица организаций'!P26</f>
        <v>89.4</v>
      </c>
      <c r="K26" s="8">
        <f>'Рейтинговая таблица организаций'!V26</f>
        <v>100</v>
      </c>
      <c r="L26" s="8">
        <f>'Рейтинговая таблица организаций'!W26</f>
        <v>100</v>
      </c>
      <c r="M26" s="8">
        <f>'Рейтинговая таблица организаций'!X26</f>
        <v>100</v>
      </c>
      <c r="N26" s="8">
        <f>'Рейтинговая таблица организаций'!Y26</f>
        <v>100</v>
      </c>
      <c r="O26" s="8">
        <f>'Рейтинговая таблица организаций'!AD26</f>
        <v>20</v>
      </c>
      <c r="P26" s="8">
        <f>'Рейтинговая таблица организаций'!AE26</f>
        <v>60</v>
      </c>
      <c r="Q26" s="8">
        <f>'Рейтинговая таблица организаций'!AF26</f>
        <v>100</v>
      </c>
      <c r="R26" s="8">
        <f>'Рейтинговая таблица организаций'!AG26</f>
        <v>60</v>
      </c>
      <c r="S26" s="8">
        <f>'Рейтинговая таблица организаций'!AN26</f>
        <v>98</v>
      </c>
      <c r="T26" s="8">
        <f>'Рейтинговая таблица организаций'!AO26</f>
        <v>98</v>
      </c>
      <c r="U26" s="8">
        <f>'Рейтинговая таблица организаций'!AP26</f>
        <v>100</v>
      </c>
      <c r="V26" s="8">
        <f>'Рейтинговая таблица организаций'!AQ26</f>
        <v>98.4</v>
      </c>
      <c r="W26" s="8">
        <f>'Рейтинговая таблица организаций'!AX26</f>
        <v>98</v>
      </c>
      <c r="X26" s="8">
        <f>'Рейтинговая таблица организаций'!AY26</f>
        <v>100</v>
      </c>
      <c r="Y26" s="8">
        <f>'Рейтинговая таблица организаций'!AZ26</f>
        <v>100</v>
      </c>
      <c r="Z26" s="8">
        <f>'Рейтинговая таблица организаций'!BA26</f>
        <v>99.4</v>
      </c>
      <c r="AA26" s="8">
        <f>'Рейтинговая таблица организаций'!BB26</f>
        <v>89.440000000000012</v>
      </c>
    </row>
    <row r="27" spans="1:27" x14ac:dyDescent="0.25">
      <c r="A27" s="51">
        <v>78</v>
      </c>
      <c r="B27" s="51" t="str">
        <f>'Рейтинговая таблица организаций'!B27</f>
        <v>МБДОУ «Детский сад №94»</v>
      </c>
      <c r="C27" s="8">
        <f>100*'Рейтинговая таблица организаций'!D27/'Рейтинговая таблица организаций'!E27</f>
        <v>55</v>
      </c>
      <c r="D27" s="13">
        <f>100*'Рейтинговая таблица организаций'!F27/'Рейтинговая таблица организаций'!G27</f>
        <v>67.948717948717942</v>
      </c>
      <c r="E27" s="8">
        <f>'Рейтинговая таблица организаций'!M27</f>
        <v>61</v>
      </c>
      <c r="F27" s="8">
        <f>'Рейтинговая таблица организаций'!N27</f>
        <v>100</v>
      </c>
      <c r="G27" s="8">
        <f>100*'Рейтинговая таблица организаций'!I27/'Рейтинговая таблица организаций'!J27</f>
        <v>98.275862068965523</v>
      </c>
      <c r="H27" s="8">
        <f>100*'Рейтинговая таблица организаций'!K27/'Рейтинговая таблица организаций'!L27</f>
        <v>100</v>
      </c>
      <c r="I27" s="8">
        <f>'Рейтинговая таблица организаций'!O27</f>
        <v>99</v>
      </c>
      <c r="J27" s="8">
        <f>'Рейтинговая таблица организаций'!P27</f>
        <v>87.9</v>
      </c>
      <c r="K27" s="8">
        <f>'Рейтинговая таблица организаций'!V27</f>
        <v>100</v>
      </c>
      <c r="L27" s="8">
        <f>'Рейтинговая таблица организаций'!W27</f>
        <v>100</v>
      </c>
      <c r="M27" s="8">
        <f>'Рейтинговая таблица организаций'!X27</f>
        <v>100</v>
      </c>
      <c r="N27" s="8">
        <f>'Рейтинговая таблица организаций'!Y27</f>
        <v>100</v>
      </c>
      <c r="O27" s="8">
        <f>'Рейтинговая таблица организаций'!AD27</f>
        <v>0</v>
      </c>
      <c r="P27" s="8">
        <f>'Рейтинговая таблица организаций'!AE27</f>
        <v>20</v>
      </c>
      <c r="Q27" s="8">
        <f>'Рейтинговая таблица организаций'!AF27</f>
        <v>100</v>
      </c>
      <c r="R27" s="8">
        <f>'Рейтинговая таблица организаций'!AG27</f>
        <v>38</v>
      </c>
      <c r="S27" s="8">
        <f>'Рейтинговая таблица организаций'!AN27</f>
        <v>100</v>
      </c>
      <c r="T27" s="8">
        <f>'Рейтинговая таблица организаций'!AO27</f>
        <v>99</v>
      </c>
      <c r="U27" s="8">
        <f>'Рейтинговая таблица организаций'!AP27</f>
        <v>100</v>
      </c>
      <c r="V27" s="8">
        <f>'Рейтинговая таблица организаций'!AQ27</f>
        <v>99.6</v>
      </c>
      <c r="W27" s="8">
        <f>'Рейтинговая таблица организаций'!AX27</f>
        <v>98</v>
      </c>
      <c r="X27" s="8">
        <f>'Рейтинговая таблица организаций'!AY27</f>
        <v>97</v>
      </c>
      <c r="Y27" s="8">
        <f>'Рейтинговая таблица организаций'!AZ27</f>
        <v>99</v>
      </c>
      <c r="Z27" s="8">
        <f>'Рейтинговая таблица организаций'!BA27</f>
        <v>98.3</v>
      </c>
      <c r="AA27" s="8">
        <f>'Рейтинговая таблица организаций'!BB27</f>
        <v>84.76</v>
      </c>
    </row>
    <row r="28" spans="1:27" x14ac:dyDescent="0.25">
      <c r="A28" s="51">
        <v>79</v>
      </c>
      <c r="B28" s="51" t="str">
        <f>'Рейтинговая таблица организаций'!B28</f>
        <v>МБОУ "Гимназия №1" имени С. М. Омарова</v>
      </c>
      <c r="C28" s="8">
        <f>100*'Рейтинговая таблица организаций'!D28/'Рейтинговая таблица организаций'!E28</f>
        <v>92.857142857142861</v>
      </c>
      <c r="D28" s="13">
        <f>100*'Рейтинговая таблица организаций'!F28/'Рейтинговая таблица организаций'!G28</f>
        <v>100</v>
      </c>
      <c r="E28" s="8">
        <f>'Рейтинговая таблица организаций'!M28</f>
        <v>96</v>
      </c>
      <c r="F28" s="8">
        <f>'Рейтинговая таблица организаций'!N28</f>
        <v>100</v>
      </c>
      <c r="G28" s="8">
        <f>100*'Рейтинговая таблица организаций'!I28/'Рейтинговая таблица организаций'!J28</f>
        <v>99.693251533742327</v>
      </c>
      <c r="H28" s="8">
        <f>100*'Рейтинговая таблица организаций'!K28/'Рейтинговая таблица организаций'!L28</f>
        <v>99.629629629629633</v>
      </c>
      <c r="I28" s="8">
        <f>'Рейтинговая таблица организаций'!O28</f>
        <v>100</v>
      </c>
      <c r="J28" s="8">
        <f>'Рейтинговая таблица организаций'!P28</f>
        <v>98.8</v>
      </c>
      <c r="K28" s="8">
        <f>'Рейтинговая таблица организаций'!V28</f>
        <v>100</v>
      </c>
      <c r="L28" s="8">
        <f>'Рейтинговая таблица организаций'!W28</f>
        <v>100</v>
      </c>
      <c r="M28" s="8">
        <f>'Рейтинговая таблица организаций'!X28</f>
        <v>100</v>
      </c>
      <c r="N28" s="8">
        <f>'Рейтинговая таблица организаций'!Y28</f>
        <v>100</v>
      </c>
      <c r="O28" s="8">
        <f>'Рейтинговая таблица организаций'!AD28</f>
        <v>100</v>
      </c>
      <c r="P28" s="8">
        <f>'Рейтинговая таблица организаций'!AE28</f>
        <v>100</v>
      </c>
      <c r="Q28" s="8">
        <f>'Рейтинговая таблица организаций'!AF28</f>
        <v>100</v>
      </c>
      <c r="R28" s="8">
        <f>'Рейтинговая таблица организаций'!AG28</f>
        <v>100</v>
      </c>
      <c r="S28" s="8">
        <f>'Рейтинговая таблица организаций'!AN28</f>
        <v>99</v>
      </c>
      <c r="T28" s="8">
        <f>'Рейтинговая таблица организаций'!AO28</f>
        <v>100</v>
      </c>
      <c r="U28" s="8">
        <f>'Рейтинговая таблица организаций'!AP28</f>
        <v>100</v>
      </c>
      <c r="V28" s="8">
        <f>'Рейтинговая таблица организаций'!AQ28</f>
        <v>99.6</v>
      </c>
      <c r="W28" s="8">
        <f>'Рейтинговая таблица организаций'!AX28</f>
        <v>100</v>
      </c>
      <c r="X28" s="8">
        <f>'Рейтинговая таблица организаций'!AY28</f>
        <v>100</v>
      </c>
      <c r="Y28" s="8">
        <f>'Рейтинговая таблица организаций'!AZ28</f>
        <v>100</v>
      </c>
      <c r="Z28" s="8">
        <f>'Рейтинговая таблица организаций'!BA28</f>
        <v>100</v>
      </c>
      <c r="AA28" s="8">
        <f>'Рейтинговая таблица организаций'!BB28</f>
        <v>99.679999999999993</v>
      </c>
    </row>
    <row r="29" spans="1:27" x14ac:dyDescent="0.25">
      <c r="A29" s="51">
        <v>80</v>
      </c>
      <c r="B29" s="51" t="str">
        <f>'Рейтинговая таблица организаций'!B29</f>
        <v>МБОУ "Средняя общеобразовательная школа №2"</v>
      </c>
      <c r="C29" s="8">
        <f>100*'Рейтинговая таблица организаций'!D29/'Рейтинговая таблица организаций'!E29</f>
        <v>100</v>
      </c>
      <c r="D29" s="13">
        <f>100*'Рейтинговая таблица организаций'!F29/'Рейтинговая таблица организаций'!G29</f>
        <v>80.681818181818187</v>
      </c>
      <c r="E29" s="8">
        <f>'Рейтинговая таблица организаций'!M29</f>
        <v>90</v>
      </c>
      <c r="F29" s="8">
        <f>'Рейтинговая таблица организаций'!N29</f>
        <v>100</v>
      </c>
      <c r="G29" s="8">
        <f>100*'Рейтинговая таблица организаций'!I29/'Рейтинговая таблица организаций'!J29</f>
        <v>98.089171974522287</v>
      </c>
      <c r="H29" s="8">
        <f>100*'Рейтинговая таблица организаций'!K29/'Рейтинговая таблица организаций'!L29</f>
        <v>99.022004889975548</v>
      </c>
      <c r="I29" s="8">
        <f>'Рейтинговая таблица организаций'!O29</f>
        <v>99</v>
      </c>
      <c r="J29" s="8">
        <f>'Рейтинговая таблица организаций'!P29</f>
        <v>96.6</v>
      </c>
      <c r="K29" s="8">
        <f>'Рейтинговая таблица организаций'!V29</f>
        <v>100</v>
      </c>
      <c r="L29" s="8">
        <f>'Рейтинговая таблица организаций'!W29</f>
        <v>99</v>
      </c>
      <c r="M29" s="8">
        <f>'Рейтинговая таблица организаций'!X29</f>
        <v>99</v>
      </c>
      <c r="N29" s="8">
        <f>'Рейтинговая таблица организаций'!Y29</f>
        <v>99.5</v>
      </c>
      <c r="O29" s="8">
        <f>'Рейтинговая таблица организаций'!AD29</f>
        <v>20</v>
      </c>
      <c r="P29" s="8">
        <f>'Рейтинговая таблица организаций'!AE29</f>
        <v>40</v>
      </c>
      <c r="Q29" s="8">
        <f>'Рейтинговая таблица организаций'!AF29</f>
        <v>100</v>
      </c>
      <c r="R29" s="8">
        <f>'Рейтинговая таблица организаций'!AG29</f>
        <v>52</v>
      </c>
      <c r="S29" s="8">
        <f>'Рейтинговая таблица организаций'!AN29</f>
        <v>100</v>
      </c>
      <c r="T29" s="8">
        <f>'Рейтинговая таблица организаций'!AO29</f>
        <v>100</v>
      </c>
      <c r="U29" s="8">
        <f>'Рейтинговая таблица организаций'!AP29</f>
        <v>97</v>
      </c>
      <c r="V29" s="8">
        <f>'Рейтинговая таблица организаций'!AQ29</f>
        <v>99.4</v>
      </c>
      <c r="W29" s="8">
        <f>'Рейтинговая таблица организаций'!AX29</f>
        <v>100</v>
      </c>
      <c r="X29" s="8">
        <f>'Рейтинговая таблица организаций'!AY29</f>
        <v>97</v>
      </c>
      <c r="Y29" s="8">
        <f>'Рейтинговая таблица организаций'!AZ29</f>
        <v>98</v>
      </c>
      <c r="Z29" s="8">
        <f>'Рейтинговая таблица организаций'!BA29</f>
        <v>98.4</v>
      </c>
      <c r="AA29" s="8">
        <f>'Рейтинговая таблица организаций'!BB29</f>
        <v>89.179999999999993</v>
      </c>
    </row>
    <row r="30" spans="1:27" x14ac:dyDescent="0.25">
      <c r="A30" s="51">
        <v>81</v>
      </c>
      <c r="B30" s="51" t="str">
        <f>'Рейтинговая таблица организаций'!B30</f>
        <v>МБОУ "Многопрофильный лицей №3"</v>
      </c>
      <c r="C30" s="8">
        <f>100*'Рейтинговая таблица организаций'!D30/'Рейтинговая таблица организаций'!E30</f>
        <v>96.15384615384616</v>
      </c>
      <c r="D30" s="13">
        <f>100*'Рейтинговая таблица организаций'!F30/'Рейтинговая таблица организаций'!G30</f>
        <v>100</v>
      </c>
      <c r="E30" s="8">
        <f>'Рейтинговая таблица организаций'!M30</f>
        <v>98</v>
      </c>
      <c r="F30" s="8">
        <f>'Рейтинговая таблица организаций'!N30</f>
        <v>100</v>
      </c>
      <c r="G30" s="8">
        <f>100*'Рейтинговая таблица организаций'!I30/'Рейтинговая таблица организаций'!J30</f>
        <v>100</v>
      </c>
      <c r="H30" s="8">
        <f>100*'Рейтинговая таблица организаций'!K30/'Рейтинговая таблица организаций'!L30</f>
        <v>100</v>
      </c>
      <c r="I30" s="8">
        <f>'Рейтинговая таблица организаций'!O30</f>
        <v>100</v>
      </c>
      <c r="J30" s="8">
        <f>'Рейтинговая таблица организаций'!P30</f>
        <v>99.4</v>
      </c>
      <c r="K30" s="8">
        <f>'Рейтинговая таблица организаций'!V30</f>
        <v>100</v>
      </c>
      <c r="L30" s="8">
        <f>'Рейтинговая таблица организаций'!W30</f>
        <v>98</v>
      </c>
      <c r="M30" s="8">
        <f>'Рейтинговая таблица организаций'!X30</f>
        <v>97</v>
      </c>
      <c r="N30" s="8">
        <f>'Рейтинговая таблица организаций'!Y30</f>
        <v>98.5</v>
      </c>
      <c r="O30" s="8">
        <f>'Рейтинговая таблица организаций'!AD30</f>
        <v>80</v>
      </c>
      <c r="P30" s="8">
        <f>'Рейтинговая таблица организаций'!AE30</f>
        <v>100</v>
      </c>
      <c r="Q30" s="8">
        <f>'Рейтинговая таблица организаций'!AF30</f>
        <v>100</v>
      </c>
      <c r="R30" s="8">
        <f>'Рейтинговая таблица организаций'!AG30</f>
        <v>94</v>
      </c>
      <c r="S30" s="8">
        <f>'Рейтинговая таблица организаций'!AN30</f>
        <v>99</v>
      </c>
      <c r="T30" s="8">
        <f>'Рейтинговая таблица организаций'!AO30</f>
        <v>99</v>
      </c>
      <c r="U30" s="8">
        <f>'Рейтинговая таблица организаций'!AP30</f>
        <v>99</v>
      </c>
      <c r="V30" s="8">
        <f>'Рейтинговая таблица организаций'!AQ30</f>
        <v>99</v>
      </c>
      <c r="W30" s="8">
        <f>'Рейтинговая таблица организаций'!AX30</f>
        <v>97</v>
      </c>
      <c r="X30" s="8">
        <f>'Рейтинговая таблица организаций'!AY30</f>
        <v>98</v>
      </c>
      <c r="Y30" s="8">
        <f>'Рейтинговая таблица организаций'!AZ30</f>
        <v>100</v>
      </c>
      <c r="Z30" s="8">
        <f>'Рейтинговая таблица организаций'!BA30</f>
        <v>98.7</v>
      </c>
      <c r="AA30" s="8">
        <f>'Рейтинговая таблица организаций'!BB30</f>
        <v>97.919999999999987</v>
      </c>
    </row>
    <row r="31" spans="1:27" x14ac:dyDescent="0.25">
      <c r="A31" s="51">
        <v>82</v>
      </c>
      <c r="B31" s="51" t="str">
        <f>'Рейтинговая таблица организаций'!B31</f>
        <v>МБОУ "Многопрофильный лицей №5"</v>
      </c>
      <c r="C31" s="8">
        <f>100*'Рейтинговая таблица организаций'!D31/'Рейтинговая таблица организаций'!E31</f>
        <v>92.307692307692307</v>
      </c>
      <c r="D31" s="13">
        <f>100*'Рейтинговая таблица организаций'!F31/'Рейтинговая таблица организаций'!G31</f>
        <v>100</v>
      </c>
      <c r="E31" s="8">
        <f>'Рейтинговая таблица организаций'!M31</f>
        <v>96</v>
      </c>
      <c r="F31" s="8">
        <f>'Рейтинговая таблица организаций'!N31</f>
        <v>100</v>
      </c>
      <c r="G31" s="8">
        <f>100*'Рейтинговая таблица организаций'!I31/'Рейтинговая таблица организаций'!J31</f>
        <v>97.198275862068968</v>
      </c>
      <c r="H31" s="8">
        <f>100*'Рейтинговая таблица организаций'!K31/'Рейтинговая таблица организаций'!L31</f>
        <v>99.097065462753946</v>
      </c>
      <c r="I31" s="8">
        <f>'Рейтинговая таблица организаций'!O31</f>
        <v>98</v>
      </c>
      <c r="J31" s="8">
        <f>'Рейтинговая таблица организаций'!P31</f>
        <v>98</v>
      </c>
      <c r="K31" s="8">
        <f>'Рейтинговая таблица организаций'!V31</f>
        <v>100</v>
      </c>
      <c r="L31" s="8">
        <f>'Рейтинговая таблица организаций'!W31</f>
        <v>98</v>
      </c>
      <c r="M31" s="8">
        <f>'Рейтинговая таблица организаций'!X31</f>
        <v>97</v>
      </c>
      <c r="N31" s="8">
        <f>'Рейтинговая таблица организаций'!Y31</f>
        <v>98.5</v>
      </c>
      <c r="O31" s="8">
        <f>'Рейтинговая таблица организаций'!AD31</f>
        <v>0</v>
      </c>
      <c r="P31" s="8">
        <f>'Рейтинговая таблица организаций'!AE31</f>
        <v>60</v>
      </c>
      <c r="Q31" s="8">
        <f>'Рейтинговая таблица организаций'!AF31</f>
        <v>97.142857142857139</v>
      </c>
      <c r="R31" s="8">
        <f>'Рейтинговая таблица организаций'!AG31</f>
        <v>53.1</v>
      </c>
      <c r="S31" s="8">
        <f>'Рейтинговая таблица организаций'!AN31</f>
        <v>97</v>
      </c>
      <c r="T31" s="8">
        <f>'Рейтинговая таблица организаций'!AO31</f>
        <v>100</v>
      </c>
      <c r="U31" s="8">
        <f>'Рейтинговая таблица организаций'!AP31</f>
        <v>98</v>
      </c>
      <c r="V31" s="8">
        <f>'Рейтинговая таблица организаций'!AQ31</f>
        <v>98.4</v>
      </c>
      <c r="W31" s="8">
        <f>'Рейтинговая таблица организаций'!AX31</f>
        <v>97</v>
      </c>
      <c r="X31" s="8">
        <f>'Рейтинговая таблица организаций'!AY31</f>
        <v>98</v>
      </c>
      <c r="Y31" s="8">
        <f>'Рейтинговая таблица организаций'!AZ31</f>
        <v>98</v>
      </c>
      <c r="Z31" s="8">
        <f>'Рейтинговая таблица организаций'!BA31</f>
        <v>97.7</v>
      </c>
      <c r="AA31" s="8">
        <f>'Рейтинговая таблица организаций'!BB31</f>
        <v>89.14</v>
      </c>
    </row>
    <row r="32" spans="1:27" x14ac:dyDescent="0.25">
      <c r="A32" s="51">
        <v>83</v>
      </c>
      <c r="B32" s="51" t="str">
        <f>'Рейтинговая таблица организаций'!B32</f>
        <v>МБОУ "Гимназия №7"</v>
      </c>
      <c r="C32" s="8">
        <f>100*'Рейтинговая таблица организаций'!D32/'Рейтинговая таблица организаций'!E32</f>
        <v>100</v>
      </c>
      <c r="D32" s="13">
        <f>100*'Рейтинговая таблица организаций'!F32/'Рейтинговая таблица организаций'!G32</f>
        <v>100</v>
      </c>
      <c r="E32" s="8">
        <f>'Рейтинговая таблица организаций'!M32</f>
        <v>100</v>
      </c>
      <c r="F32" s="8">
        <f>'Рейтинговая таблица организаций'!N32</f>
        <v>100</v>
      </c>
      <c r="G32" s="8">
        <f>100*'Рейтинговая таблица организаций'!I32/'Рейтинговая таблица организаций'!J32</f>
        <v>99.801980198019805</v>
      </c>
      <c r="H32" s="8">
        <f>100*'Рейтинговая таблица организаций'!K32/'Рейтинговая таблица организаций'!L32</f>
        <v>99.569892473118273</v>
      </c>
      <c r="I32" s="8">
        <f>'Рейтинговая таблица организаций'!O32</f>
        <v>100</v>
      </c>
      <c r="J32" s="8">
        <f>'Рейтинговая таблица организаций'!P32</f>
        <v>100</v>
      </c>
      <c r="K32" s="8">
        <f>'Рейтинговая таблица организаций'!V32</f>
        <v>100</v>
      </c>
      <c r="L32" s="8">
        <f>'Рейтинговая таблица организаций'!W32</f>
        <v>100</v>
      </c>
      <c r="M32" s="8">
        <f>'Рейтинговая таблица организаций'!X32</f>
        <v>100</v>
      </c>
      <c r="N32" s="8">
        <f>'Рейтинговая таблица организаций'!Y32</f>
        <v>100</v>
      </c>
      <c r="O32" s="8">
        <f>'Рейтинговая таблица организаций'!AD32</f>
        <v>80</v>
      </c>
      <c r="P32" s="8">
        <f>'Рейтинговая таблица организаций'!AE32</f>
        <v>80</v>
      </c>
      <c r="Q32" s="8">
        <f>'Рейтинговая таблица организаций'!AF32</f>
        <v>100</v>
      </c>
      <c r="R32" s="8">
        <f>'Рейтинговая таблица организаций'!AG32</f>
        <v>86</v>
      </c>
      <c r="S32" s="8">
        <f>'Рейтинговая таблица организаций'!AN32</f>
        <v>99</v>
      </c>
      <c r="T32" s="8">
        <f>'Рейтинговая таблица организаций'!AO32</f>
        <v>99</v>
      </c>
      <c r="U32" s="8">
        <f>'Рейтинговая таблица организаций'!AP32</f>
        <v>100</v>
      </c>
      <c r="V32" s="8">
        <f>'Рейтинговая таблица организаций'!AQ32</f>
        <v>99.2</v>
      </c>
      <c r="W32" s="8">
        <f>'Рейтинговая таблица организаций'!AX32</f>
        <v>100</v>
      </c>
      <c r="X32" s="8">
        <f>'Рейтинговая таблица организаций'!AY32</f>
        <v>100</v>
      </c>
      <c r="Y32" s="8">
        <f>'Рейтинговая таблица организаций'!AZ32</f>
        <v>100</v>
      </c>
      <c r="Z32" s="8">
        <f>'Рейтинговая таблица организаций'!BA32</f>
        <v>100</v>
      </c>
      <c r="AA32" s="8">
        <f>'Рейтинговая таблица организаций'!BB32</f>
        <v>97.039999999999992</v>
      </c>
    </row>
    <row r="33" spans="1:27" x14ac:dyDescent="0.25">
      <c r="A33" s="51">
        <v>84</v>
      </c>
      <c r="B33" s="51" t="str">
        <f>'Рейтинговая таблица организаций'!B33</f>
        <v>МБОУ "Многопрофильный лицей №9"</v>
      </c>
      <c r="C33" s="8">
        <f>100*'Рейтинговая таблица организаций'!D33/'Рейтинговая таблица организаций'!E33</f>
        <v>100</v>
      </c>
      <c r="D33" s="13">
        <f>100*'Рейтинговая таблица организаций'!F33/'Рейтинговая таблица организаций'!G33</f>
        <v>100</v>
      </c>
      <c r="E33" s="8">
        <f>'Рейтинговая таблица организаций'!M33</f>
        <v>100</v>
      </c>
      <c r="F33" s="8">
        <f>'Рейтинговая таблица организаций'!N33</f>
        <v>100</v>
      </c>
      <c r="G33" s="8">
        <f>100*'Рейтинговая таблица организаций'!I33/'Рейтинговая таблица организаций'!J33</f>
        <v>100</v>
      </c>
      <c r="H33" s="8">
        <f>100*'Рейтинговая таблица организаций'!K33/'Рейтинговая таблица организаций'!L33</f>
        <v>100</v>
      </c>
      <c r="I33" s="8">
        <f>'Рейтинговая таблица организаций'!O33</f>
        <v>100</v>
      </c>
      <c r="J33" s="8">
        <f>'Рейтинговая таблица организаций'!P33</f>
        <v>100</v>
      </c>
      <c r="K33" s="8">
        <f>'Рейтинговая таблица организаций'!V33</f>
        <v>100</v>
      </c>
      <c r="L33" s="8">
        <f>'Рейтинговая таблица организаций'!W33</f>
        <v>100</v>
      </c>
      <c r="M33" s="8">
        <f>'Рейтинговая таблица организаций'!X33</f>
        <v>100</v>
      </c>
      <c r="N33" s="8">
        <f>'Рейтинговая таблица организаций'!Y33</f>
        <v>100</v>
      </c>
      <c r="O33" s="8">
        <f>'Рейтинговая таблица организаций'!AD33</f>
        <v>40</v>
      </c>
      <c r="P33" s="8">
        <f>'Рейтинговая таблица организаций'!AE33</f>
        <v>80</v>
      </c>
      <c r="Q33" s="8">
        <f>'Рейтинговая таблица организаций'!AF33</f>
        <v>100</v>
      </c>
      <c r="R33" s="8">
        <f>'Рейтинговая таблица организаций'!AG33</f>
        <v>74</v>
      </c>
      <c r="S33" s="8">
        <f>'Рейтинговая таблица организаций'!AN33</f>
        <v>99</v>
      </c>
      <c r="T33" s="8">
        <f>'Рейтинговая таблица организаций'!AO33</f>
        <v>98</v>
      </c>
      <c r="U33" s="8">
        <f>'Рейтинговая таблица организаций'!AP33</f>
        <v>99</v>
      </c>
      <c r="V33" s="8">
        <f>'Рейтинговая таблица организаций'!AQ33</f>
        <v>98.6</v>
      </c>
      <c r="W33" s="8">
        <f>'Рейтинговая таблица организаций'!AX33</f>
        <v>100</v>
      </c>
      <c r="X33" s="8">
        <f>'Рейтинговая таблица организаций'!AY33</f>
        <v>99</v>
      </c>
      <c r="Y33" s="8">
        <f>'Рейтинговая таблица организаций'!AZ33</f>
        <v>100</v>
      </c>
      <c r="Z33" s="8">
        <f>'Рейтинговая таблица организаций'!BA33</f>
        <v>99.8</v>
      </c>
      <c r="AA33" s="8">
        <f>'Рейтинговая таблица организаций'!BB33</f>
        <v>94.48</v>
      </c>
    </row>
    <row r="34" spans="1:27" x14ac:dyDescent="0.25">
      <c r="A34" s="51">
        <v>85</v>
      </c>
      <c r="B34" s="51" t="str">
        <f>'Рейтинговая таблица организаций'!B34</f>
        <v>МБОУ "Средняя общеобразовательная школа №10"</v>
      </c>
      <c r="C34" s="8">
        <f>100*'Рейтинговая таблица организаций'!D34/'Рейтинговая таблица организаций'!E34</f>
        <v>80.769230769230774</v>
      </c>
      <c r="D34" s="13">
        <f>100*'Рейтинговая таблица организаций'!F34/'Рейтинговая таблица организаций'!G34</f>
        <v>76.13636363636364</v>
      </c>
      <c r="E34" s="8">
        <f>'Рейтинговая таблица организаций'!M34</f>
        <v>78</v>
      </c>
      <c r="F34" s="8">
        <f>'Рейтинговая таблица организаций'!N34</f>
        <v>90</v>
      </c>
      <c r="G34" s="8">
        <f>100*'Рейтинговая таблица организаций'!I34/'Рейтинговая таблица организаций'!J34</f>
        <v>100</v>
      </c>
      <c r="H34" s="8">
        <f>100*'Рейтинговая таблица организаций'!K34/'Рейтинговая таблица организаций'!L34</f>
        <v>98.214285714285708</v>
      </c>
      <c r="I34" s="8">
        <f>'Рейтинговая таблица организаций'!O34</f>
        <v>99</v>
      </c>
      <c r="J34" s="8">
        <f>'Рейтинговая таблица организаций'!P34</f>
        <v>90</v>
      </c>
      <c r="K34" s="8">
        <f>'Рейтинговая таблица организаций'!V34</f>
        <v>100</v>
      </c>
      <c r="L34" s="8">
        <f>'Рейтинговая таблица организаций'!W34</f>
        <v>99</v>
      </c>
      <c r="M34" s="8">
        <f>'Рейтинговая таблица организаций'!X34</f>
        <v>98</v>
      </c>
      <c r="N34" s="8">
        <f>'Рейтинговая таблица организаций'!Y34</f>
        <v>99</v>
      </c>
      <c r="O34" s="8">
        <f>'Рейтинговая таблица организаций'!AD34</f>
        <v>80</v>
      </c>
      <c r="P34" s="8">
        <f>'Рейтинговая таблица организаций'!AE34</f>
        <v>60</v>
      </c>
      <c r="Q34" s="8">
        <f>'Рейтинговая таблица организаций'!AF34</f>
        <v>98.360655737704917</v>
      </c>
      <c r="R34" s="8">
        <f>'Рейтинговая таблица организаций'!AG34</f>
        <v>77.5</v>
      </c>
      <c r="S34" s="8">
        <f>'Рейтинговая таблица организаций'!AN34</f>
        <v>98</v>
      </c>
      <c r="T34" s="8">
        <f>'Рейтинговая таблица организаций'!AO34</f>
        <v>98</v>
      </c>
      <c r="U34" s="8">
        <f>'Рейтинговая таблица организаций'!AP34</f>
        <v>97</v>
      </c>
      <c r="V34" s="8">
        <f>'Рейтинговая таблица организаций'!AQ34</f>
        <v>97.8</v>
      </c>
      <c r="W34" s="8">
        <f>'Рейтинговая таблица организаций'!AX34</f>
        <v>99</v>
      </c>
      <c r="X34" s="8">
        <f>'Рейтинговая таблица организаций'!AY34</f>
        <v>98</v>
      </c>
      <c r="Y34" s="8">
        <f>'Рейтинговая таблица организаций'!AZ34</f>
        <v>100</v>
      </c>
      <c r="Z34" s="8">
        <f>'Рейтинговая таблица организаций'!BA34</f>
        <v>99.3</v>
      </c>
      <c r="AA34" s="8">
        <f>'Рейтинговая таблица организаций'!BB34</f>
        <v>92.72</v>
      </c>
    </row>
    <row r="35" spans="1:27" x14ac:dyDescent="0.25">
      <c r="A35" s="51">
        <v>86</v>
      </c>
      <c r="B35" s="51" t="str">
        <f>'Рейтинговая таблица организаций'!B35</f>
        <v>МБОУ "Гимназия №11"</v>
      </c>
      <c r="C35" s="8">
        <f>100*'Рейтинговая таблица организаций'!D35/'Рейтинговая таблица организаций'!E35</f>
        <v>100</v>
      </c>
      <c r="D35" s="13">
        <f>100*'Рейтинговая таблица организаций'!F35/'Рейтинговая таблица организаций'!G35</f>
        <v>100</v>
      </c>
      <c r="E35" s="8">
        <f>'Рейтинговая таблица организаций'!M35</f>
        <v>100</v>
      </c>
      <c r="F35" s="8">
        <f>'Рейтинговая таблица организаций'!N35</f>
        <v>100</v>
      </c>
      <c r="G35" s="8">
        <f>100*'Рейтинговая таблица организаций'!I35/'Рейтинговая таблица организаций'!J35</f>
        <v>100</v>
      </c>
      <c r="H35" s="8">
        <f>100*'Рейтинговая таблица организаций'!K35/'Рейтинговая таблица организаций'!L35</f>
        <v>99.001996007984033</v>
      </c>
      <c r="I35" s="8">
        <f>'Рейтинговая таблица организаций'!O35</f>
        <v>100</v>
      </c>
      <c r="J35" s="8">
        <f>'Рейтинговая таблица организаций'!P35</f>
        <v>100</v>
      </c>
      <c r="K35" s="8">
        <f>'Рейтинговая таблица организаций'!V35</f>
        <v>100</v>
      </c>
      <c r="L35" s="8">
        <f>'Рейтинговая таблица организаций'!W35</f>
        <v>99</v>
      </c>
      <c r="M35" s="8">
        <f>'Рейтинговая таблица организаций'!X35</f>
        <v>98</v>
      </c>
      <c r="N35" s="8">
        <f>'Рейтинговая таблица организаций'!Y35</f>
        <v>99</v>
      </c>
      <c r="O35" s="8">
        <f>'Рейтинговая таблица организаций'!AD35</f>
        <v>80</v>
      </c>
      <c r="P35" s="8">
        <f>'Рейтинговая таблица организаций'!AE35</f>
        <v>80</v>
      </c>
      <c r="Q35" s="8">
        <f>'Рейтинговая таблица организаций'!AF35</f>
        <v>98.550724637681157</v>
      </c>
      <c r="R35" s="8">
        <f>'Рейтинговая таблица организаций'!AG35</f>
        <v>85.6</v>
      </c>
      <c r="S35" s="8">
        <f>'Рейтинговая таблица организаций'!AN35</f>
        <v>98</v>
      </c>
      <c r="T35" s="8">
        <f>'Рейтинговая таблица организаций'!AO35</f>
        <v>97</v>
      </c>
      <c r="U35" s="8">
        <f>'Рейтинговая таблица организаций'!AP35</f>
        <v>100</v>
      </c>
      <c r="V35" s="8">
        <f>'Рейтинговая таблица организаций'!AQ35</f>
        <v>98</v>
      </c>
      <c r="W35" s="8">
        <f>'Рейтинговая таблица организаций'!AX35</f>
        <v>100</v>
      </c>
      <c r="X35" s="8">
        <f>'Рейтинговая таблица организаций'!AY35</f>
        <v>99</v>
      </c>
      <c r="Y35" s="8">
        <f>'Рейтинговая таблица организаций'!AZ35</f>
        <v>99</v>
      </c>
      <c r="Z35" s="8">
        <f>'Рейтинговая таблица организаций'!BA35</f>
        <v>99.3</v>
      </c>
      <c r="AA35" s="8">
        <f>'Рейтинговая таблица организаций'!BB35</f>
        <v>96.38000000000001</v>
      </c>
    </row>
    <row r="36" spans="1:27" x14ac:dyDescent="0.25">
      <c r="A36" s="51">
        <v>87</v>
      </c>
      <c r="B36" s="51" t="str">
        <f>'Рейтинговая таблица организаций'!B36</f>
        <v>МБОУ "Многопрофильная гимназия №13"</v>
      </c>
      <c r="C36" s="8">
        <f>100*'Рейтинговая таблица организаций'!D36/'Рейтинговая таблица организаций'!E36</f>
        <v>100</v>
      </c>
      <c r="D36" s="13">
        <f>100*'Рейтинговая таблица организаций'!F36/'Рейтинговая таблица организаций'!G36</f>
        <v>97.727272727272734</v>
      </c>
      <c r="E36" s="8">
        <f>'Рейтинговая таблица организаций'!M36</f>
        <v>99</v>
      </c>
      <c r="F36" s="8">
        <f>'Рейтинговая таблица организаций'!N36</f>
        <v>100</v>
      </c>
      <c r="G36" s="8">
        <f>100*'Рейтинговая таблица организаций'!I36/'Рейтинговая таблица организаций'!J36</f>
        <v>99.787234042553195</v>
      </c>
      <c r="H36" s="8">
        <f>100*'Рейтинговая таблица организаций'!K36/'Рейтинговая таблица организаций'!L36</f>
        <v>99.065420560747668</v>
      </c>
      <c r="I36" s="8">
        <f>'Рейтинговая таблица организаций'!O36</f>
        <v>99</v>
      </c>
      <c r="J36" s="8">
        <f>'Рейтинговая таблица организаций'!P36</f>
        <v>99.3</v>
      </c>
      <c r="K36" s="8">
        <f>'Рейтинговая таблица организаций'!V36</f>
        <v>100</v>
      </c>
      <c r="L36" s="8">
        <f>'Рейтинговая таблица организаций'!W36</f>
        <v>100</v>
      </c>
      <c r="M36" s="8">
        <f>'Рейтинговая таблица организаций'!X36</f>
        <v>100</v>
      </c>
      <c r="N36" s="8">
        <f>'Рейтинговая таблица организаций'!Y36</f>
        <v>100</v>
      </c>
      <c r="O36" s="8">
        <f>'Рейтинговая таблица организаций'!AD36</f>
        <v>60</v>
      </c>
      <c r="P36" s="8">
        <f>'Рейтинговая таблица организаций'!AE36</f>
        <v>80</v>
      </c>
      <c r="Q36" s="8">
        <f>'Рейтинговая таблица организаций'!AF36</f>
        <v>100</v>
      </c>
      <c r="R36" s="8">
        <f>'Рейтинговая таблица организаций'!AG36</f>
        <v>80</v>
      </c>
      <c r="S36" s="8">
        <f>'Рейтинговая таблица организаций'!AN36</f>
        <v>99</v>
      </c>
      <c r="T36" s="8">
        <f>'Рейтинговая таблица организаций'!AO36</f>
        <v>99</v>
      </c>
      <c r="U36" s="8">
        <f>'Рейтинговая таблица организаций'!AP36</f>
        <v>100</v>
      </c>
      <c r="V36" s="8">
        <f>'Рейтинговая таблица организаций'!AQ36</f>
        <v>99.2</v>
      </c>
      <c r="W36" s="8">
        <f>'Рейтинговая таблица организаций'!AX36</f>
        <v>99</v>
      </c>
      <c r="X36" s="8">
        <f>'Рейтинговая таблица организаций'!AY36</f>
        <v>100</v>
      </c>
      <c r="Y36" s="8">
        <f>'Рейтинговая таблица организаций'!AZ36</f>
        <v>100</v>
      </c>
      <c r="Z36" s="8">
        <f>'Рейтинговая таблица организаций'!BA36</f>
        <v>99.7</v>
      </c>
      <c r="AA36" s="8">
        <f>'Рейтинговая таблица организаций'!BB36</f>
        <v>95.64</v>
      </c>
    </row>
    <row r="37" spans="1:27" x14ac:dyDescent="0.25">
      <c r="A37" s="51">
        <v>88</v>
      </c>
      <c r="B37" s="51" t="str">
        <f>'Рейтинговая таблица организаций'!B37</f>
        <v>МБОУ "Средняя общеобразовательная школа №14"</v>
      </c>
      <c r="C37" s="8">
        <f>100*'Рейтинговая таблица организаций'!D37/'Рейтинговая таблица организаций'!E37</f>
        <v>92.857142857142861</v>
      </c>
      <c r="D37" s="13">
        <f>100*'Рейтинговая таблица организаций'!F37/'Рейтинговая таблица организаций'!G37</f>
        <v>87.5</v>
      </c>
      <c r="E37" s="8">
        <f>'Рейтинговая таблица организаций'!M37</f>
        <v>90</v>
      </c>
      <c r="F37" s="8">
        <f>'Рейтинговая таблица организаций'!N37</f>
        <v>100</v>
      </c>
      <c r="G37" s="8">
        <f>100*'Рейтинговая таблица организаций'!I37/'Рейтинговая таблица организаций'!J37</f>
        <v>99.152542372881356</v>
      </c>
      <c r="H37" s="8">
        <f>100*'Рейтинговая таблица организаций'!K37/'Рейтинговая таблица организаций'!L37</f>
        <v>99.019607843137251</v>
      </c>
      <c r="I37" s="8">
        <f>'Рейтинговая таблица организаций'!O37</f>
        <v>99</v>
      </c>
      <c r="J37" s="8">
        <f>'Рейтинговая таблица организаций'!P37</f>
        <v>96.6</v>
      </c>
      <c r="K37" s="8">
        <f>'Рейтинговая таблица организаций'!V37</f>
        <v>100</v>
      </c>
      <c r="L37" s="8">
        <f>'Рейтинговая таблица организаций'!W37</f>
        <v>98</v>
      </c>
      <c r="M37" s="8">
        <f>'Рейтинговая таблица организаций'!X37</f>
        <v>97</v>
      </c>
      <c r="N37" s="8">
        <f>'Рейтинговая таблица организаций'!Y37</f>
        <v>98.5</v>
      </c>
      <c r="O37" s="8">
        <f>'Рейтинговая таблица организаций'!AD37</f>
        <v>40</v>
      </c>
      <c r="P37" s="8">
        <f>'Рейтинговая таблица организаций'!AE37</f>
        <v>60</v>
      </c>
      <c r="Q37" s="8">
        <f>'Рейтинговая таблица организаций'!AF37</f>
        <v>97.368421052631575</v>
      </c>
      <c r="R37" s="8">
        <f>'Рейтинговая таблица организаций'!AG37</f>
        <v>65.2</v>
      </c>
      <c r="S37" s="8">
        <f>'Рейтинговая таблица организаций'!AN37</f>
        <v>98</v>
      </c>
      <c r="T37" s="8">
        <f>'Рейтинговая таблица организаций'!AO37</f>
        <v>97</v>
      </c>
      <c r="U37" s="8">
        <f>'Рейтинговая таблица организаций'!AP37</f>
        <v>97</v>
      </c>
      <c r="V37" s="8">
        <f>'Рейтинговая таблица организаций'!AQ37</f>
        <v>97.4</v>
      </c>
      <c r="W37" s="8">
        <f>'Рейтинговая таблица организаций'!AX37</f>
        <v>98</v>
      </c>
      <c r="X37" s="8">
        <f>'Рейтинговая таблица организаций'!AY37</f>
        <v>98</v>
      </c>
      <c r="Y37" s="8">
        <f>'Рейтинговая таблица организаций'!AZ37</f>
        <v>100</v>
      </c>
      <c r="Z37" s="8">
        <f>'Рейтинговая таблица организаций'!BA37</f>
        <v>99</v>
      </c>
      <c r="AA37" s="8">
        <f>'Рейтинговая таблица организаций'!BB37</f>
        <v>91.34</v>
      </c>
    </row>
    <row r="38" spans="1:27" x14ac:dyDescent="0.25">
      <c r="A38" s="51">
        <v>89</v>
      </c>
      <c r="B38" s="51" t="str">
        <f>'Рейтинговая таблица организаций'!B38</f>
        <v>МБОУ "Средняя общеобразовательная школа №15"</v>
      </c>
      <c r="C38" s="8">
        <f>100*'Рейтинговая таблица организаций'!D38/'Рейтинговая таблица организаций'!E38</f>
        <v>92.307692307692307</v>
      </c>
      <c r="D38" s="13">
        <f>100*'Рейтинговая таблица организаций'!F38/'Рейтинговая таблица организаций'!G38</f>
        <v>88.63636363636364</v>
      </c>
      <c r="E38" s="8">
        <f>'Рейтинговая таблица организаций'!M38</f>
        <v>90</v>
      </c>
      <c r="F38" s="8">
        <f>'Рейтинговая таблица организаций'!N38</f>
        <v>100</v>
      </c>
      <c r="G38" s="8">
        <f>100*'Рейтинговая таблица организаций'!I38/'Рейтинговая таблица организаций'!J38</f>
        <v>98.591549295774641</v>
      </c>
      <c r="H38" s="8">
        <f>100*'Рейтинговая таблица организаций'!K38/'Рейтинговая таблица организаций'!L38</f>
        <v>100</v>
      </c>
      <c r="I38" s="8">
        <f>'Рейтинговая таблица организаций'!O38</f>
        <v>99</v>
      </c>
      <c r="J38" s="8">
        <f>'Рейтинговая таблица организаций'!P38</f>
        <v>96.6</v>
      </c>
      <c r="K38" s="8">
        <f>'Рейтинговая таблица организаций'!V38</f>
        <v>100</v>
      </c>
      <c r="L38" s="8">
        <f>'Рейтинговая таблица организаций'!W38</f>
        <v>98</v>
      </c>
      <c r="M38" s="8">
        <f>'Рейтинговая таблица организаций'!X38</f>
        <v>97</v>
      </c>
      <c r="N38" s="8">
        <f>'Рейтинговая таблица организаций'!Y38</f>
        <v>98.5</v>
      </c>
      <c r="O38" s="8">
        <f>'Рейтинговая таблица организаций'!AD38</f>
        <v>40</v>
      </c>
      <c r="P38" s="8">
        <f>'Рейтинговая таблица организаций'!AE38</f>
        <v>60</v>
      </c>
      <c r="Q38" s="8">
        <f>'Рейтинговая таблица организаций'!AF38</f>
        <v>100</v>
      </c>
      <c r="R38" s="8">
        <f>'Рейтинговая таблица организаций'!AG38</f>
        <v>66</v>
      </c>
      <c r="S38" s="8">
        <f>'Рейтинговая таблица организаций'!AN38</f>
        <v>99</v>
      </c>
      <c r="T38" s="8">
        <f>'Рейтинговая таблица организаций'!AO38</f>
        <v>99</v>
      </c>
      <c r="U38" s="8">
        <f>'Рейтинговая таблица организаций'!AP38</f>
        <v>100</v>
      </c>
      <c r="V38" s="8">
        <f>'Рейтинговая таблица организаций'!AQ38</f>
        <v>99.2</v>
      </c>
      <c r="W38" s="8">
        <f>'Рейтинговая таблица организаций'!AX38</f>
        <v>100</v>
      </c>
      <c r="X38" s="8">
        <f>'Рейтинговая таблица организаций'!AY38</f>
        <v>100</v>
      </c>
      <c r="Y38" s="8">
        <f>'Рейтинговая таблица организаций'!AZ38</f>
        <v>97</v>
      </c>
      <c r="Z38" s="8">
        <f>'Рейтинговая таблица организаций'!BA38</f>
        <v>98.5</v>
      </c>
      <c r="AA38" s="8">
        <f>'Рейтинговая таблица организаций'!BB38</f>
        <v>91.76</v>
      </c>
    </row>
    <row r="39" spans="1:27" x14ac:dyDescent="0.25">
      <c r="A39" s="51">
        <v>90</v>
      </c>
      <c r="B39" s="51" t="str">
        <f>'Рейтинговая таблица организаций'!B39</f>
        <v>МБОУ "Средняя общеобразовательная школа №16"</v>
      </c>
      <c r="C39" s="8">
        <f>100*'Рейтинговая таблица организаций'!D39/'Рейтинговая таблица организаций'!E39</f>
        <v>92.307692307692307</v>
      </c>
      <c r="D39" s="13">
        <f>100*'Рейтинговая таблица организаций'!F39/'Рейтинговая таблица организаций'!G39</f>
        <v>88.372093023255815</v>
      </c>
      <c r="E39" s="8">
        <f>'Рейтинговая таблица организаций'!M39</f>
        <v>90</v>
      </c>
      <c r="F39" s="8">
        <f>'Рейтинговая таблица организаций'!N39</f>
        <v>90</v>
      </c>
      <c r="G39" s="8">
        <f>100*'Рейтинговая таблица организаций'!I39/'Рейтинговая таблица организаций'!J39</f>
        <v>99.065420560747668</v>
      </c>
      <c r="H39" s="8">
        <f>100*'Рейтинговая таблица организаций'!K39/'Рейтинговая таблица организаций'!L39</f>
        <v>99.009900990099013</v>
      </c>
      <c r="I39" s="8">
        <f>'Рейтинговая таблица организаций'!O39</f>
        <v>99</v>
      </c>
      <c r="J39" s="8">
        <f>'Рейтинговая таблица организаций'!P39</f>
        <v>93.6</v>
      </c>
      <c r="K39" s="8">
        <f>'Рейтинговая таблица организаций'!V39</f>
        <v>100</v>
      </c>
      <c r="L39" s="8">
        <f>'Рейтинговая таблица организаций'!W39</f>
        <v>100</v>
      </c>
      <c r="M39" s="8">
        <f>'Рейтинговая таблица организаций'!X39</f>
        <v>100</v>
      </c>
      <c r="N39" s="8">
        <f>'Рейтинговая таблица организаций'!Y39</f>
        <v>100</v>
      </c>
      <c r="O39" s="8">
        <f>'Рейтинговая таблица организаций'!AD39</f>
        <v>60</v>
      </c>
      <c r="P39" s="8">
        <f>'Рейтинговая таблица организаций'!AE39</f>
        <v>60</v>
      </c>
      <c r="Q39" s="8">
        <f>'Рейтинговая таблица организаций'!AF39</f>
        <v>100</v>
      </c>
      <c r="R39" s="8">
        <f>'Рейтинговая таблица организаций'!AG39</f>
        <v>72</v>
      </c>
      <c r="S39" s="8">
        <f>'Рейтинговая таблица организаций'!AN39</f>
        <v>98</v>
      </c>
      <c r="T39" s="8">
        <f>'Рейтинговая таблица организаций'!AO39</f>
        <v>100</v>
      </c>
      <c r="U39" s="8">
        <f>'Рейтинговая таблица организаций'!AP39</f>
        <v>99</v>
      </c>
      <c r="V39" s="8">
        <f>'Рейтинговая таблица организаций'!AQ39</f>
        <v>99</v>
      </c>
      <c r="W39" s="8">
        <f>'Рейтинговая таблица организаций'!AX39</f>
        <v>97</v>
      </c>
      <c r="X39" s="8">
        <f>'Рейтинговая таблица организаций'!AY39</f>
        <v>99</v>
      </c>
      <c r="Y39" s="8">
        <f>'Рейтинговая таблица организаций'!AZ39</f>
        <v>100</v>
      </c>
      <c r="Z39" s="8">
        <f>'Рейтинговая таблица организаций'!BA39</f>
        <v>98.9</v>
      </c>
      <c r="AA39" s="8">
        <f>'Рейтинговая таблица организаций'!BB39</f>
        <v>92.7</v>
      </c>
    </row>
    <row r="40" spans="1:27" x14ac:dyDescent="0.25">
      <c r="A40" s="51">
        <v>91</v>
      </c>
      <c r="B40" s="51" t="str">
        <f>'Рейтинговая таблица организаций'!B40</f>
        <v>МБОУ "Средняя общеобразовательная школа №18 "</v>
      </c>
      <c r="C40" s="8">
        <f>100*'Рейтинговая таблица организаций'!D40/'Рейтинговая таблица организаций'!E40</f>
        <v>65.384615384615387</v>
      </c>
      <c r="D40" s="13">
        <f>100*'Рейтинговая таблица организаций'!F40/'Рейтинговая таблица организаций'!G40</f>
        <v>84.090909090909093</v>
      </c>
      <c r="E40" s="8">
        <f>'Рейтинговая таблица организаций'!M40</f>
        <v>75</v>
      </c>
      <c r="F40" s="8">
        <f>'Рейтинговая таблица организаций'!N40</f>
        <v>100</v>
      </c>
      <c r="G40" s="8">
        <f>100*'Рейтинговая таблица организаций'!I40/'Рейтинговая таблица организаций'!J40</f>
        <v>99.285714285714292</v>
      </c>
      <c r="H40" s="8">
        <f>100*'Рейтинговая таблица организаций'!K40/'Рейтинговая таблица организаций'!L40</f>
        <v>97.326203208556151</v>
      </c>
      <c r="I40" s="8">
        <f>'Рейтинговая таблица организаций'!O40</f>
        <v>98</v>
      </c>
      <c r="J40" s="8">
        <f>'Рейтинговая таблица организаций'!P40</f>
        <v>91.7</v>
      </c>
      <c r="K40" s="8">
        <f>'Рейтинговая таблица организаций'!V40</f>
        <v>100</v>
      </c>
      <c r="L40" s="8">
        <f>'Рейтинговая таблица организаций'!W40</f>
        <v>99</v>
      </c>
      <c r="M40" s="8">
        <f>'Рейтинговая таблица организаций'!X40</f>
        <v>98</v>
      </c>
      <c r="N40" s="8">
        <f>'Рейтинговая таблица организаций'!Y40</f>
        <v>99</v>
      </c>
      <c r="O40" s="8">
        <f>'Рейтинговая таблица организаций'!AD40</f>
        <v>40</v>
      </c>
      <c r="P40" s="8">
        <f>'Рейтинговая таблица организаций'!AE40</f>
        <v>40</v>
      </c>
      <c r="Q40" s="8">
        <f>'Рейтинговая таблица организаций'!AF40</f>
        <v>100</v>
      </c>
      <c r="R40" s="8">
        <f>'Рейтинговая таблица организаций'!AG40</f>
        <v>58</v>
      </c>
      <c r="S40" s="8">
        <f>'Рейтинговая таблица организаций'!AN40</f>
        <v>98</v>
      </c>
      <c r="T40" s="8">
        <f>'Рейтинговая таблица организаций'!AO40</f>
        <v>99</v>
      </c>
      <c r="U40" s="8">
        <f>'Рейтинговая таблица организаций'!AP40</f>
        <v>100</v>
      </c>
      <c r="V40" s="8">
        <f>'Рейтинговая таблица организаций'!AQ40</f>
        <v>98.8</v>
      </c>
      <c r="W40" s="8">
        <f>'Рейтинговая таблица организаций'!AX40</f>
        <v>97</v>
      </c>
      <c r="X40" s="8">
        <f>'Рейтинговая таблица организаций'!AY40</f>
        <v>100</v>
      </c>
      <c r="Y40" s="8">
        <f>'Рейтинговая таблица организаций'!AZ40</f>
        <v>97</v>
      </c>
      <c r="Z40" s="8">
        <f>'Рейтинговая таблица организаций'!BA40</f>
        <v>97.6</v>
      </c>
      <c r="AA40" s="8">
        <f>'Рейтинговая таблица организаций'!BB40</f>
        <v>89.02000000000001</v>
      </c>
    </row>
    <row r="41" spans="1:27" x14ac:dyDescent="0.25">
      <c r="A41" s="51">
        <v>92</v>
      </c>
      <c r="B41" s="51" t="str">
        <f>'Рейтинговая таблица организаций'!B41</f>
        <v>МБОУ "Средняя общеобразовательная школа №19"</v>
      </c>
      <c r="C41" s="8">
        <f>100*'Рейтинговая таблица организаций'!D41/'Рейтинговая таблица организаций'!E41</f>
        <v>92.857142857142861</v>
      </c>
      <c r="D41" s="13">
        <f>100*'Рейтинговая таблица организаций'!F41/'Рейтинговая таблица организаций'!G41</f>
        <v>95.454545454545453</v>
      </c>
      <c r="E41" s="8">
        <f>'Рейтинговая таблица организаций'!M41</f>
        <v>94</v>
      </c>
      <c r="F41" s="8">
        <f>'Рейтинговая таблица организаций'!N41</f>
        <v>100</v>
      </c>
      <c r="G41" s="8">
        <f>100*'Рейтинговая таблица организаций'!I41/'Рейтинговая таблица организаций'!J41</f>
        <v>99.173553719008268</v>
      </c>
      <c r="H41" s="8">
        <f>100*'Рейтинговая таблица организаций'!K41/'Рейтинговая таблица организаций'!L41</f>
        <v>98.924731182795696</v>
      </c>
      <c r="I41" s="8">
        <f>'Рейтинговая таблица организаций'!O41</f>
        <v>99</v>
      </c>
      <c r="J41" s="8">
        <f>'Рейтинговая таблица организаций'!P41</f>
        <v>97.8</v>
      </c>
      <c r="K41" s="8">
        <f>'Рейтинговая таблица организаций'!V41</f>
        <v>100</v>
      </c>
      <c r="L41" s="8">
        <f>'Рейтинговая таблица организаций'!W41</f>
        <v>98</v>
      </c>
      <c r="M41" s="8">
        <f>'Рейтинговая таблица организаций'!X41</f>
        <v>97</v>
      </c>
      <c r="N41" s="8">
        <f>'Рейтинговая таблица организаций'!Y41</f>
        <v>98.5</v>
      </c>
      <c r="O41" s="8">
        <f>'Рейтинговая таблица организаций'!AD41</f>
        <v>20</v>
      </c>
      <c r="P41" s="8">
        <f>'Рейтинговая таблица организаций'!AE41</f>
        <v>100</v>
      </c>
      <c r="Q41" s="8">
        <f>'Рейтинговая таблица организаций'!AF41</f>
        <v>100</v>
      </c>
      <c r="R41" s="8">
        <f>'Рейтинговая таблица организаций'!AG41</f>
        <v>76</v>
      </c>
      <c r="S41" s="8">
        <f>'Рейтинговая таблица организаций'!AN41</f>
        <v>100</v>
      </c>
      <c r="T41" s="8">
        <f>'Рейтинговая таблица организаций'!AO41</f>
        <v>99</v>
      </c>
      <c r="U41" s="8">
        <f>'Рейтинговая таблица организаций'!AP41</f>
        <v>99</v>
      </c>
      <c r="V41" s="8">
        <f>'Рейтинговая таблица организаций'!AQ41</f>
        <v>99.4</v>
      </c>
      <c r="W41" s="8">
        <f>'Рейтинговая таблица организаций'!AX41</f>
        <v>98</v>
      </c>
      <c r="X41" s="8">
        <f>'Рейтинговая таблица организаций'!AY41</f>
        <v>97</v>
      </c>
      <c r="Y41" s="8">
        <f>'Рейтинговая таблица организаций'!AZ41</f>
        <v>97</v>
      </c>
      <c r="Z41" s="8">
        <f>'Рейтинговая таблица организаций'!BA41</f>
        <v>97.3</v>
      </c>
      <c r="AA41" s="8">
        <f>'Рейтинговая таблица организаций'!BB41</f>
        <v>93.800000000000011</v>
      </c>
    </row>
    <row r="42" spans="1:27" x14ac:dyDescent="0.25">
      <c r="A42" s="51">
        <v>93</v>
      </c>
      <c r="B42" s="51" t="str">
        <f>'Рейтинговая таблица организаций'!B42</f>
        <v>МБОУ "Средняя общеобразовательная школа №20"</v>
      </c>
      <c r="C42" s="8">
        <f>100*'Рейтинговая таблица организаций'!D42/'Рейтинговая таблица организаций'!E42</f>
        <v>100</v>
      </c>
      <c r="D42" s="13">
        <f>100*'Рейтинговая таблица организаций'!F42/'Рейтинговая таблица организаций'!G42</f>
        <v>94.318181818181813</v>
      </c>
      <c r="E42" s="8">
        <f>'Рейтинговая таблица организаций'!M42</f>
        <v>97</v>
      </c>
      <c r="F42" s="8">
        <f>'Рейтинговая таблица организаций'!N42</f>
        <v>100</v>
      </c>
      <c r="G42" s="8">
        <f>100*'Рейтинговая таблица организаций'!I42/'Рейтинговая таблица организаций'!J42</f>
        <v>97.382198952879577</v>
      </c>
      <c r="H42" s="8">
        <f>100*'Рейтинговая таблица организаций'!K42/'Рейтинговая таблица организаций'!L42</f>
        <v>98.214285714285708</v>
      </c>
      <c r="I42" s="8">
        <f>'Рейтинговая таблица организаций'!O42</f>
        <v>98</v>
      </c>
      <c r="J42" s="8">
        <f>'Рейтинговая таблица организаций'!P42</f>
        <v>98.3</v>
      </c>
      <c r="K42" s="8">
        <f>'Рейтинговая таблица организаций'!V42</f>
        <v>100</v>
      </c>
      <c r="L42" s="8">
        <f>'Рейтинговая таблица организаций'!W42</f>
        <v>99</v>
      </c>
      <c r="M42" s="8">
        <f>'Рейтинговая таблица организаций'!X42</f>
        <v>99</v>
      </c>
      <c r="N42" s="8">
        <f>'Рейтинговая таблица организаций'!Y42</f>
        <v>99.5</v>
      </c>
      <c r="O42" s="8">
        <f>'Рейтинговая таблица организаций'!AD42</f>
        <v>40</v>
      </c>
      <c r="P42" s="8">
        <f>'Рейтинговая таблица организаций'!AE42</f>
        <v>80</v>
      </c>
      <c r="Q42" s="8">
        <f>'Рейтинговая таблица организаций'!AF42</f>
        <v>100</v>
      </c>
      <c r="R42" s="8">
        <f>'Рейтинговая таблица организаций'!AG42</f>
        <v>74</v>
      </c>
      <c r="S42" s="8">
        <f>'Рейтинговая таблица организаций'!AN42</f>
        <v>99</v>
      </c>
      <c r="T42" s="8">
        <f>'Рейтинговая таблица организаций'!AO42</f>
        <v>98</v>
      </c>
      <c r="U42" s="8">
        <f>'Рейтинговая таблица организаций'!AP42</f>
        <v>98</v>
      </c>
      <c r="V42" s="8">
        <f>'Рейтинговая таблица организаций'!AQ42</f>
        <v>98.4</v>
      </c>
      <c r="W42" s="8">
        <f>'Рейтинговая таблица организаций'!AX42</f>
        <v>99</v>
      </c>
      <c r="X42" s="8">
        <f>'Рейтинговая таблица организаций'!AY42</f>
        <v>98</v>
      </c>
      <c r="Y42" s="8">
        <f>'Рейтинговая таблица организаций'!AZ42</f>
        <v>99</v>
      </c>
      <c r="Z42" s="8">
        <f>'Рейтинговая таблица организаций'!BA42</f>
        <v>98.8</v>
      </c>
      <c r="AA42" s="8">
        <f>'Рейтинговая таблица организаций'!BB42</f>
        <v>93.800000000000011</v>
      </c>
    </row>
    <row r="43" spans="1:27" x14ac:dyDescent="0.25">
      <c r="A43" s="51">
        <v>94</v>
      </c>
      <c r="B43" s="51" t="str">
        <f>'Рейтинговая таблица организаций'!B43</f>
        <v>МБОУ "Лицей №22"</v>
      </c>
      <c r="C43" s="8">
        <f>100*'Рейтинговая таблица организаций'!D43/'Рейтинговая таблица организаций'!E43</f>
        <v>100</v>
      </c>
      <c r="D43" s="13">
        <f>100*'Рейтинговая таблица организаций'!F43/'Рейтинговая таблица организаций'!G43</f>
        <v>100</v>
      </c>
      <c r="E43" s="8">
        <f>'Рейтинговая таблица организаций'!M43</f>
        <v>100</v>
      </c>
      <c r="F43" s="8">
        <f>'Рейтинговая таблица организаций'!N43</f>
        <v>100</v>
      </c>
      <c r="G43" s="8">
        <f>100*'Рейтинговая таблица организаций'!I43/'Рейтинговая таблица организаций'!J43</f>
        <v>97.031963470319639</v>
      </c>
      <c r="H43" s="8">
        <f>100*'Рейтинговая таблица организаций'!K43/'Рейтинговая таблица организаций'!L43</f>
        <v>98.245614035087726</v>
      </c>
      <c r="I43" s="8">
        <f>'Рейтинговая таблица организаций'!O43</f>
        <v>98</v>
      </c>
      <c r="J43" s="8">
        <f>'Рейтинговая таблица организаций'!P43</f>
        <v>99.2</v>
      </c>
      <c r="K43" s="8">
        <f>'Рейтинговая таблица организаций'!V43</f>
        <v>100</v>
      </c>
      <c r="L43" s="8">
        <f>'Рейтинговая таблица организаций'!W43</f>
        <v>100</v>
      </c>
      <c r="M43" s="8">
        <f>'Рейтинговая таблица организаций'!X43</f>
        <v>100</v>
      </c>
      <c r="N43" s="8">
        <f>'Рейтинговая таблица организаций'!Y43</f>
        <v>100</v>
      </c>
      <c r="O43" s="8">
        <f>'Рейтинговая таблица организаций'!AD43</f>
        <v>60</v>
      </c>
      <c r="P43" s="8">
        <f>'Рейтинговая таблица организаций'!AE43</f>
        <v>100</v>
      </c>
      <c r="Q43" s="8">
        <f>'Рейтинговая таблица организаций'!AF43</f>
        <v>100</v>
      </c>
      <c r="R43" s="8">
        <f>'Рейтинговая таблица организаций'!AG43</f>
        <v>88</v>
      </c>
      <c r="S43" s="8">
        <f>'Рейтинговая таблица организаций'!AN43</f>
        <v>98</v>
      </c>
      <c r="T43" s="8">
        <f>'Рейтинговая таблица организаций'!AO43</f>
        <v>99</v>
      </c>
      <c r="U43" s="8">
        <f>'Рейтинговая таблица организаций'!AP43</f>
        <v>97</v>
      </c>
      <c r="V43" s="8">
        <f>'Рейтинговая таблица организаций'!AQ43</f>
        <v>98.2</v>
      </c>
      <c r="W43" s="8">
        <f>'Рейтинговая таблица организаций'!AX43</f>
        <v>98</v>
      </c>
      <c r="X43" s="8">
        <f>'Рейтинговая таблица организаций'!AY43</f>
        <v>99</v>
      </c>
      <c r="Y43" s="8">
        <f>'Рейтинговая таблица организаций'!AZ43</f>
        <v>98</v>
      </c>
      <c r="Z43" s="8">
        <f>'Рейтинговая таблица организаций'!BA43</f>
        <v>98.2</v>
      </c>
      <c r="AA43" s="8">
        <f>'Рейтинговая таблица организаций'!BB43</f>
        <v>96.72</v>
      </c>
    </row>
    <row r="44" spans="1:27" x14ac:dyDescent="0.25">
      <c r="A44" s="51">
        <v>95</v>
      </c>
      <c r="B44" s="51" t="str">
        <f>'Рейтинговая таблица организаций'!B44</f>
        <v>МБОУ «Гимназия №28 »</v>
      </c>
      <c r="C44" s="8">
        <f>100*'Рейтинговая таблица организаций'!D44/'Рейтинговая таблица организаций'!E44</f>
        <v>100</v>
      </c>
      <c r="D44" s="13">
        <f>100*'Рейтинговая таблица организаций'!F44/'Рейтинговая таблица организаций'!G44</f>
        <v>100</v>
      </c>
      <c r="E44" s="8">
        <f>'Рейтинговая таблица организаций'!M44</f>
        <v>100</v>
      </c>
      <c r="F44" s="8">
        <f>'Рейтинговая таблица организаций'!N44</f>
        <v>100</v>
      </c>
      <c r="G44" s="8">
        <f>100*'Рейтинговая таблица организаций'!I44/'Рейтинговая таблица организаций'!J44</f>
        <v>99.004975124378106</v>
      </c>
      <c r="H44" s="8">
        <f>100*'Рейтинговая таблица организаций'!K44/'Рейтинговая таблица организаций'!L44</f>
        <v>99.388379204892971</v>
      </c>
      <c r="I44" s="8">
        <f>'Рейтинговая таблица организаций'!O44</f>
        <v>99</v>
      </c>
      <c r="J44" s="8">
        <f>'Рейтинговая таблица организаций'!P44</f>
        <v>99.6</v>
      </c>
      <c r="K44" s="8">
        <f>'Рейтинговая таблица организаций'!V44</f>
        <v>100</v>
      </c>
      <c r="L44" s="8">
        <f>'Рейтинговая таблица организаций'!W44</f>
        <v>100</v>
      </c>
      <c r="M44" s="8">
        <f>'Рейтинговая таблица организаций'!X44</f>
        <v>100</v>
      </c>
      <c r="N44" s="8">
        <f>'Рейтинговая таблица организаций'!Y44</f>
        <v>100</v>
      </c>
      <c r="O44" s="8">
        <f>'Рейтинговая таблица организаций'!AD44</f>
        <v>60</v>
      </c>
      <c r="P44" s="8">
        <f>'Рейтинговая таблица организаций'!AE44</f>
        <v>60</v>
      </c>
      <c r="Q44" s="8">
        <f>'Рейтинговая таблица организаций'!AF44</f>
        <v>97.368421052631575</v>
      </c>
      <c r="R44" s="8">
        <f>'Рейтинговая таблица организаций'!AG44</f>
        <v>71.2</v>
      </c>
      <c r="S44" s="8">
        <f>'Рейтинговая таблица организаций'!AN44</f>
        <v>97</v>
      </c>
      <c r="T44" s="8">
        <f>'Рейтинговая таблица организаций'!AO44</f>
        <v>99</v>
      </c>
      <c r="U44" s="8">
        <f>'Рейтинговая таблица организаций'!AP44</f>
        <v>97</v>
      </c>
      <c r="V44" s="8">
        <f>'Рейтинговая таблица организаций'!AQ44</f>
        <v>97.8</v>
      </c>
      <c r="W44" s="8">
        <f>'Рейтинговая таблица организаций'!AX44</f>
        <v>99</v>
      </c>
      <c r="X44" s="8">
        <f>'Рейтинговая таблица организаций'!AY44</f>
        <v>100</v>
      </c>
      <c r="Y44" s="8">
        <f>'Рейтинговая таблица организаций'!AZ44</f>
        <v>100</v>
      </c>
      <c r="Z44" s="8">
        <f>'Рейтинговая таблица организаций'!BA44</f>
        <v>99.7</v>
      </c>
      <c r="AA44" s="8">
        <f>'Рейтинговая таблица организаций'!BB44</f>
        <v>93.66</v>
      </c>
    </row>
    <row r="45" spans="1:27" x14ac:dyDescent="0.25">
      <c r="A45" s="51">
        <v>96</v>
      </c>
      <c r="B45" s="51" t="str">
        <f>'Рейтинговая таблица организаций'!B45</f>
        <v>МБОУ "Средняя общеобразовательная школа №31"</v>
      </c>
      <c r="C45" s="8">
        <f>100*'Рейтинговая таблица организаций'!D45/'Рейтинговая таблица организаций'!E45</f>
        <v>69.230769230769226</v>
      </c>
      <c r="D45" s="13">
        <f>100*'Рейтинговая таблица организаций'!F45/'Рейтинговая таблица организаций'!G45</f>
        <v>82.558139534883722</v>
      </c>
      <c r="E45" s="8">
        <f>'Рейтинговая таблица организаций'!M45</f>
        <v>76</v>
      </c>
      <c r="F45" s="8">
        <f>'Рейтинговая таблица организаций'!N45</f>
        <v>90</v>
      </c>
      <c r="G45" s="8">
        <f>100*'Рейтинговая таблица организаций'!I45/'Рейтинговая таблица организаций'!J45</f>
        <v>100</v>
      </c>
      <c r="H45" s="8">
        <f>100*'Рейтинговая таблица организаций'!K45/'Рейтинговая таблица организаций'!L45</f>
        <v>100</v>
      </c>
      <c r="I45" s="8">
        <f>'Рейтинговая таблица организаций'!O45</f>
        <v>100</v>
      </c>
      <c r="J45" s="8">
        <f>'Рейтинговая таблица организаций'!P45</f>
        <v>89.8</v>
      </c>
      <c r="K45" s="8">
        <f>'Рейтинговая таблица организаций'!V45</f>
        <v>100</v>
      </c>
      <c r="L45" s="8">
        <f>'Рейтинговая таблица организаций'!W45</f>
        <v>99</v>
      </c>
      <c r="M45" s="8">
        <f>'Рейтинговая таблица организаций'!X45</f>
        <v>98</v>
      </c>
      <c r="N45" s="8">
        <f>'Рейтинговая таблица организаций'!Y45</f>
        <v>99</v>
      </c>
      <c r="O45" s="8">
        <f>'Рейтинговая таблица организаций'!AD45</f>
        <v>40</v>
      </c>
      <c r="P45" s="8">
        <f>'Рейтинговая таблица организаций'!AE45</f>
        <v>60</v>
      </c>
      <c r="Q45" s="8">
        <f>'Рейтинговая таблица организаций'!AF45</f>
        <v>100</v>
      </c>
      <c r="R45" s="8">
        <f>'Рейтинговая таблица организаций'!AG45</f>
        <v>66</v>
      </c>
      <c r="S45" s="8">
        <f>'Рейтинговая таблица организаций'!AN45</f>
        <v>98</v>
      </c>
      <c r="T45" s="8">
        <f>'Рейтинговая таблица организаций'!AO45</f>
        <v>97</v>
      </c>
      <c r="U45" s="8">
        <f>'Рейтинговая таблица организаций'!AP45</f>
        <v>99</v>
      </c>
      <c r="V45" s="8">
        <f>'Рейтинговая таблица организаций'!AQ45</f>
        <v>97.8</v>
      </c>
      <c r="W45" s="8">
        <f>'Рейтинговая таблица организаций'!AX45</f>
        <v>100</v>
      </c>
      <c r="X45" s="8">
        <f>'Рейтинговая таблица организаций'!AY45</f>
        <v>99</v>
      </c>
      <c r="Y45" s="8">
        <f>'Рейтинговая таблица организаций'!AZ45</f>
        <v>98</v>
      </c>
      <c r="Z45" s="8">
        <f>'Рейтинговая таблица организаций'!BA45</f>
        <v>98.8</v>
      </c>
      <c r="AA45" s="8">
        <f>'Рейтинговая таблица организаций'!BB45</f>
        <v>90.28</v>
      </c>
    </row>
    <row r="46" spans="1:27" x14ac:dyDescent="0.25">
      <c r="A46" s="51">
        <v>97</v>
      </c>
      <c r="B46" s="51" t="str">
        <f>'Рейтинговая таблица организаций'!B46</f>
        <v>МБОУ "Гимназия №33"</v>
      </c>
      <c r="C46" s="8">
        <f>100*'Рейтинговая таблица организаций'!D46/'Рейтинговая таблица организаций'!E46</f>
        <v>100</v>
      </c>
      <c r="D46" s="13">
        <f>100*'Рейтинговая таблица организаций'!F46/'Рейтинговая таблица организаций'!G46</f>
        <v>100</v>
      </c>
      <c r="E46" s="8">
        <f>'Рейтинговая таблица организаций'!M46</f>
        <v>100</v>
      </c>
      <c r="F46" s="8">
        <f>'Рейтинговая таблица организаций'!N46</f>
        <v>100</v>
      </c>
      <c r="G46" s="8">
        <f>100*'Рейтинговая таблица организаций'!I46/'Рейтинговая таблица организаций'!J46</f>
        <v>97.192224622030238</v>
      </c>
      <c r="H46" s="8">
        <f>100*'Рейтинговая таблица организаций'!K46/'Рейтинговая таблица организаций'!L46</f>
        <v>98.108108108108112</v>
      </c>
      <c r="I46" s="8">
        <f>'Рейтинговая таблица организаций'!O46</f>
        <v>98</v>
      </c>
      <c r="J46" s="8">
        <f>'Рейтинговая таблица организаций'!P46</f>
        <v>99.2</v>
      </c>
      <c r="K46" s="8">
        <f>'Рейтинговая таблица организаций'!V46</f>
        <v>100</v>
      </c>
      <c r="L46" s="8">
        <f>'Рейтинговая таблица организаций'!W46</f>
        <v>100</v>
      </c>
      <c r="M46" s="8">
        <f>'Рейтинговая таблица организаций'!X46</f>
        <v>100</v>
      </c>
      <c r="N46" s="8">
        <f>'Рейтинговая таблица организаций'!Y46</f>
        <v>100</v>
      </c>
      <c r="O46" s="8">
        <f>'Рейтинговая таблица организаций'!AD46</f>
        <v>20</v>
      </c>
      <c r="P46" s="8">
        <f>'Рейтинговая таблица организаций'!AE46</f>
        <v>60</v>
      </c>
      <c r="Q46" s="8">
        <f>'Рейтинговая таблица организаций'!AF46</f>
        <v>97.014925373134332</v>
      </c>
      <c r="R46" s="8">
        <f>'Рейтинговая таблица организаций'!AG46</f>
        <v>59.1</v>
      </c>
      <c r="S46" s="8">
        <f>'Рейтинговая таблица организаций'!AN46</f>
        <v>98</v>
      </c>
      <c r="T46" s="8">
        <f>'Рейтинговая таблица организаций'!AO46</f>
        <v>100</v>
      </c>
      <c r="U46" s="8">
        <f>'Рейтинговая таблица организаций'!AP46</f>
        <v>99</v>
      </c>
      <c r="V46" s="8">
        <f>'Рейтинговая таблица организаций'!AQ46</f>
        <v>99</v>
      </c>
      <c r="W46" s="8">
        <f>'Рейтинговая таблица организаций'!AX46</f>
        <v>98</v>
      </c>
      <c r="X46" s="8">
        <f>'Рейтинговая таблица организаций'!AY46</f>
        <v>99</v>
      </c>
      <c r="Y46" s="8">
        <f>'Рейтинговая таблица организаций'!AZ46</f>
        <v>97</v>
      </c>
      <c r="Z46" s="8">
        <f>'Рейтинговая таблица организаций'!BA46</f>
        <v>97.7</v>
      </c>
      <c r="AA46" s="8">
        <f>'Рейтинговая таблица организаций'!BB46</f>
        <v>91</v>
      </c>
    </row>
    <row r="47" spans="1:27" x14ac:dyDescent="0.25">
      <c r="A47" s="51">
        <v>98</v>
      </c>
      <c r="B47" s="51" t="str">
        <f>'Рейтинговая таблица организаций'!B47</f>
        <v>МБОУ "Средняя общеобразовательная школа №34"</v>
      </c>
      <c r="C47" s="8">
        <f>100*'Рейтинговая таблица организаций'!D47/'Рейтинговая таблица организаций'!E47</f>
        <v>73.07692307692308</v>
      </c>
      <c r="D47" s="13">
        <f>100*'Рейтинговая таблица организаций'!F47/'Рейтинговая таблица организаций'!G47</f>
        <v>86.36363636363636</v>
      </c>
      <c r="E47" s="8">
        <f>'Рейтинговая таблица организаций'!M47</f>
        <v>80</v>
      </c>
      <c r="F47" s="8">
        <f>'Рейтинговая таблица организаций'!N47</f>
        <v>100</v>
      </c>
      <c r="G47" s="8">
        <f>100*'Рейтинговая таблица организаций'!I47/'Рейтинговая таблица организаций'!J47</f>
        <v>99.319727891156461</v>
      </c>
      <c r="H47" s="8">
        <f>100*'Рейтинговая таблица организаций'!K47/'Рейтинговая таблица организаций'!L47</f>
        <v>100</v>
      </c>
      <c r="I47" s="8">
        <f>'Рейтинговая таблица организаций'!O47</f>
        <v>100</v>
      </c>
      <c r="J47" s="8">
        <f>'Рейтинговая таблица организаций'!P47</f>
        <v>94</v>
      </c>
      <c r="K47" s="8">
        <f>'Рейтинговая таблица организаций'!V47</f>
        <v>100</v>
      </c>
      <c r="L47" s="8">
        <f>'Рейтинговая таблица организаций'!W47</f>
        <v>99</v>
      </c>
      <c r="M47" s="8">
        <f>'Рейтинговая таблица организаций'!X47</f>
        <v>98</v>
      </c>
      <c r="N47" s="8">
        <f>'Рейтинговая таблица организаций'!Y47</f>
        <v>99</v>
      </c>
      <c r="O47" s="8">
        <f>'Рейтинговая таблица организаций'!AD47</f>
        <v>20</v>
      </c>
      <c r="P47" s="8">
        <f>'Рейтинговая таблица организаций'!AE47</f>
        <v>60</v>
      </c>
      <c r="Q47" s="8">
        <f>'Рейтинговая таблица организаций'!AF47</f>
        <v>98.275862068965523</v>
      </c>
      <c r="R47" s="8">
        <f>'Рейтинговая таблица организаций'!AG47</f>
        <v>59.5</v>
      </c>
      <c r="S47" s="8">
        <f>'Рейтинговая таблица организаций'!AN47</f>
        <v>99</v>
      </c>
      <c r="T47" s="8">
        <f>'Рейтинговая таблица организаций'!AO47</f>
        <v>99</v>
      </c>
      <c r="U47" s="8">
        <f>'Рейтинговая таблица организаций'!AP47</f>
        <v>100</v>
      </c>
      <c r="V47" s="8">
        <f>'Рейтинговая таблица организаций'!AQ47</f>
        <v>99.2</v>
      </c>
      <c r="W47" s="8">
        <f>'Рейтинговая таблица организаций'!AX47</f>
        <v>98</v>
      </c>
      <c r="X47" s="8">
        <f>'Рейтинговая таблица организаций'!AY47</f>
        <v>99</v>
      </c>
      <c r="Y47" s="8">
        <f>'Рейтинговая таблица организаций'!AZ47</f>
        <v>99</v>
      </c>
      <c r="Z47" s="8">
        <f>'Рейтинговая таблица организаций'!BA47</f>
        <v>98.7</v>
      </c>
      <c r="AA47" s="8">
        <f>'Рейтинговая таблица организаций'!BB47</f>
        <v>90.08</v>
      </c>
    </row>
    <row r="48" spans="1:27" x14ac:dyDescent="0.25">
      <c r="A48" s="51">
        <v>99</v>
      </c>
      <c r="B48" s="51" t="str">
        <f>'Рейтинговая таблица организаций'!B48</f>
        <v>МБОУ "Средняя общеобразовательная школа №44"</v>
      </c>
      <c r="C48" s="8">
        <f>100*'Рейтинговая таблица организаций'!D48/'Рейтинговая таблица организаций'!E48</f>
        <v>100</v>
      </c>
      <c r="D48" s="13">
        <f>100*'Рейтинговая таблица организаций'!F48/'Рейтинговая таблица организаций'!G48</f>
        <v>100</v>
      </c>
      <c r="E48" s="8">
        <f>'Рейтинговая таблица организаций'!M48</f>
        <v>100</v>
      </c>
      <c r="F48" s="8">
        <f>'Рейтинговая таблица организаций'!N48</f>
        <v>100</v>
      </c>
      <c r="G48" s="8">
        <f>100*'Рейтинговая таблица организаций'!I48/'Рейтинговая таблица организаций'!J48</f>
        <v>97.306397306397301</v>
      </c>
      <c r="H48" s="8">
        <f>100*'Рейтинговая таблица организаций'!K48/'Рейтинговая таблица организаций'!L48</f>
        <v>100</v>
      </c>
      <c r="I48" s="8">
        <f>'Рейтинговая таблица организаций'!O48</f>
        <v>99</v>
      </c>
      <c r="J48" s="8">
        <f>'Рейтинговая таблица организаций'!P48</f>
        <v>99.6</v>
      </c>
      <c r="K48" s="8">
        <f>'Рейтинговая таблица организаций'!V48</f>
        <v>100</v>
      </c>
      <c r="L48" s="8">
        <f>'Рейтинговая таблица организаций'!W48</f>
        <v>99</v>
      </c>
      <c r="M48" s="8">
        <f>'Рейтинговая таблица организаций'!X48</f>
        <v>99</v>
      </c>
      <c r="N48" s="8">
        <f>'Рейтинговая таблица организаций'!Y48</f>
        <v>99.5</v>
      </c>
      <c r="O48" s="8">
        <f>'Рейтинговая таблица организаций'!AD48</f>
        <v>40</v>
      </c>
      <c r="P48" s="8">
        <f>'Рейтинговая таблица организаций'!AE48</f>
        <v>40</v>
      </c>
      <c r="Q48" s="8">
        <f>'Рейтинговая таблица организаций'!AF48</f>
        <v>98.461538461538467</v>
      </c>
      <c r="R48" s="8">
        <f>'Рейтинговая таблица организаций'!AG48</f>
        <v>57.5</v>
      </c>
      <c r="S48" s="8">
        <f>'Рейтинговая таблица организаций'!AN48</f>
        <v>98</v>
      </c>
      <c r="T48" s="8">
        <f>'Рейтинговая таблица организаций'!AO48</f>
        <v>99</v>
      </c>
      <c r="U48" s="8">
        <f>'Рейтинговая таблица организаций'!AP48</f>
        <v>97</v>
      </c>
      <c r="V48" s="8">
        <f>'Рейтинговая таблица организаций'!AQ48</f>
        <v>98.2</v>
      </c>
      <c r="W48" s="8">
        <f>'Рейтинговая таблица организаций'!AX48</f>
        <v>99</v>
      </c>
      <c r="X48" s="8">
        <f>'Рейтинговая таблица организаций'!AY48</f>
        <v>99</v>
      </c>
      <c r="Y48" s="8">
        <f>'Рейтинговая таблица организаций'!AZ48</f>
        <v>97</v>
      </c>
      <c r="Z48" s="8">
        <f>'Рейтинговая таблица организаций'!BA48</f>
        <v>98</v>
      </c>
      <c r="AA48" s="8">
        <f>'Рейтинговая таблица организаций'!BB48</f>
        <v>90.56</v>
      </c>
    </row>
    <row r="49" spans="1:27" x14ac:dyDescent="0.25">
      <c r="A49" s="51">
        <v>100</v>
      </c>
      <c r="B49" s="51" t="str">
        <f>'Рейтинговая таблица организаций'!B49</f>
        <v>МБОУ "Средняя общеобразовательная школа №48"</v>
      </c>
      <c r="C49" s="8">
        <f>100*'Рейтинговая таблица организаций'!D49/'Рейтинговая таблица организаций'!E49</f>
        <v>96.428571428571431</v>
      </c>
      <c r="D49" s="13">
        <f>100*'Рейтинговая таблица организаций'!F49/'Рейтинговая таблица организаций'!G49</f>
        <v>96.666666666666671</v>
      </c>
      <c r="E49" s="8">
        <f>'Рейтинговая таблица организаций'!M49</f>
        <v>97</v>
      </c>
      <c r="F49" s="8">
        <f>'Рейтинговая таблица организаций'!N49</f>
        <v>100</v>
      </c>
      <c r="G49" s="8">
        <f>100*'Рейтинговая таблица организаций'!I49/'Рейтинговая таблица организаций'!J49</f>
        <v>97.135416666666671</v>
      </c>
      <c r="H49" s="8">
        <f>100*'Рейтинговая таблица организаций'!K49/'Рейтинговая таблица организаций'!L49</f>
        <v>99.022801302931597</v>
      </c>
      <c r="I49" s="8">
        <f>'Рейтинговая таблица организаций'!O49</f>
        <v>98</v>
      </c>
      <c r="J49" s="8">
        <f>'Рейтинговая таблица организаций'!P49</f>
        <v>98.3</v>
      </c>
      <c r="K49" s="8">
        <f>'Рейтинговая таблица организаций'!V49</f>
        <v>100</v>
      </c>
      <c r="L49" s="8">
        <f>'Рейтинговая таблица организаций'!W49</f>
        <v>98</v>
      </c>
      <c r="M49" s="8">
        <f>'Рейтинговая таблица организаций'!X49</f>
        <v>97</v>
      </c>
      <c r="N49" s="8">
        <f>'Рейтинговая таблица организаций'!Y49</f>
        <v>98.5</v>
      </c>
      <c r="O49" s="8">
        <f>'Рейтинговая таблица организаций'!AD49</f>
        <v>60</v>
      </c>
      <c r="P49" s="8">
        <f>'Рейтинговая таблица организаций'!AE49</f>
        <v>40</v>
      </c>
      <c r="Q49" s="8">
        <f>'Рейтинговая таблица организаций'!AF49</f>
        <v>100</v>
      </c>
      <c r="R49" s="8">
        <f>'Рейтинговая таблица организаций'!AG49</f>
        <v>64</v>
      </c>
      <c r="S49" s="8">
        <f>'Рейтинговая таблица организаций'!AN49</f>
        <v>97</v>
      </c>
      <c r="T49" s="8">
        <f>'Рейтинговая таблица организаций'!AO49</f>
        <v>97</v>
      </c>
      <c r="U49" s="8">
        <f>'Рейтинговая таблица организаций'!AP49</f>
        <v>99</v>
      </c>
      <c r="V49" s="8">
        <f>'Рейтинговая таблица организаций'!AQ49</f>
        <v>97.4</v>
      </c>
      <c r="W49" s="8">
        <f>'Рейтинговая таблица организаций'!AX49</f>
        <v>99</v>
      </c>
      <c r="X49" s="8">
        <f>'Рейтинговая таблица организаций'!AY49</f>
        <v>97</v>
      </c>
      <c r="Y49" s="8">
        <f>'Рейтинговая таблица организаций'!AZ49</f>
        <v>100</v>
      </c>
      <c r="Z49" s="8">
        <f>'Рейтинговая таблица организаций'!BA49</f>
        <v>99.1</v>
      </c>
      <c r="AA49" s="8">
        <f>'Рейтинговая таблица организаций'!BB49</f>
        <v>91.460000000000008</v>
      </c>
    </row>
    <row r="50" spans="1:27" x14ac:dyDescent="0.25">
      <c r="A50" s="51">
        <v>101</v>
      </c>
      <c r="B50" s="51" t="str">
        <f>'Рейтинговая таблица организаций'!B50</f>
        <v>МБОУ "Многопрофильная гимназия №56"</v>
      </c>
      <c r="C50" s="8">
        <f>100*'Рейтинговая таблица организаций'!D50/'Рейтинговая таблица организаций'!E50</f>
        <v>84.615384615384613</v>
      </c>
      <c r="D50" s="13">
        <f>100*'Рейтинговая таблица организаций'!F50/'Рейтинговая таблица организаций'!G50</f>
        <v>100</v>
      </c>
      <c r="E50" s="8">
        <f>'Рейтинговая таблица организаций'!M50</f>
        <v>92</v>
      </c>
      <c r="F50" s="8">
        <f>'Рейтинговая таблица организаций'!N50</f>
        <v>100</v>
      </c>
      <c r="G50" s="8">
        <f>100*'Рейтинговая таблица организаций'!I50/'Рейтинговая таблица организаций'!J50</f>
        <v>97.049180327868854</v>
      </c>
      <c r="H50" s="8">
        <f>100*'Рейтинговая таблица организаций'!K50/'Рейтинговая таблица организаций'!L50</f>
        <v>97.142857142857139</v>
      </c>
      <c r="I50" s="8">
        <f>'Рейтинговая таблица организаций'!O50</f>
        <v>97</v>
      </c>
      <c r="J50" s="8">
        <f>'Рейтинговая таблица организаций'!P50</f>
        <v>96.4</v>
      </c>
      <c r="K50" s="8">
        <f>'Рейтинговая таблица организаций'!V50</f>
        <v>100</v>
      </c>
      <c r="L50" s="8">
        <f>'Рейтинговая таблица организаций'!W50</f>
        <v>98</v>
      </c>
      <c r="M50" s="8">
        <f>'Рейтинговая таблица организаций'!X50</f>
        <v>97</v>
      </c>
      <c r="N50" s="8">
        <f>'Рейтинговая таблица организаций'!Y50</f>
        <v>98.5</v>
      </c>
      <c r="O50" s="8">
        <f>'Рейтинговая таблица организаций'!AD50</f>
        <v>20</v>
      </c>
      <c r="P50" s="8">
        <f>'Рейтинговая таблица организаций'!AE50</f>
        <v>60</v>
      </c>
      <c r="Q50" s="8">
        <f>'Рейтинговая таблица организаций'!AF50</f>
        <v>98.412698412698418</v>
      </c>
      <c r="R50" s="8">
        <f>'Рейтинговая таблица организаций'!AG50</f>
        <v>59.5</v>
      </c>
      <c r="S50" s="8">
        <f>'Рейтинговая таблица организаций'!AN50</f>
        <v>99</v>
      </c>
      <c r="T50" s="8">
        <f>'Рейтинговая таблица организаций'!AO50</f>
        <v>99</v>
      </c>
      <c r="U50" s="8">
        <f>'Рейтинговая таблица организаций'!AP50</f>
        <v>97</v>
      </c>
      <c r="V50" s="8">
        <f>'Рейтинговая таблица организаций'!AQ50</f>
        <v>98.6</v>
      </c>
      <c r="W50" s="8">
        <f>'Рейтинговая таблица организаций'!AX50</f>
        <v>98</v>
      </c>
      <c r="X50" s="8">
        <f>'Рейтинговая таблица организаций'!AY50</f>
        <v>99</v>
      </c>
      <c r="Y50" s="8">
        <f>'Рейтинговая таблица организаций'!AZ50</f>
        <v>99</v>
      </c>
      <c r="Z50" s="8">
        <f>'Рейтинговая таблица организаций'!BA50</f>
        <v>98.7</v>
      </c>
      <c r="AA50" s="8">
        <f>'Рейтинговая таблица организаций'!BB50</f>
        <v>90.34</v>
      </c>
    </row>
    <row r="51" spans="1:27" x14ac:dyDescent="0.25">
      <c r="A51" s="51">
        <v>102</v>
      </c>
      <c r="B51" s="51" t="str">
        <f>'Рейтинговая таблица организаций'!B51</f>
        <v>МБОУ "Средняя общеобразовательная школа №58"</v>
      </c>
      <c r="C51" s="8">
        <f>100*'Рейтинговая таблица организаций'!D51/'Рейтинговая таблица организаций'!E51</f>
        <v>100</v>
      </c>
      <c r="D51" s="13">
        <f>100*'Рейтинговая таблица организаций'!F51/'Рейтинговая таблица организаций'!G51</f>
        <v>90.697674418604649</v>
      </c>
      <c r="E51" s="8">
        <f>'Рейтинговая таблица организаций'!M51</f>
        <v>95</v>
      </c>
      <c r="F51" s="8">
        <f>'Рейтинговая таблица организаций'!N51</f>
        <v>100</v>
      </c>
      <c r="G51" s="8">
        <f>100*'Рейтинговая таблица организаций'!I51/'Рейтинговая таблица организаций'!J51</f>
        <v>100</v>
      </c>
      <c r="H51" s="8">
        <f>100*'Рейтинговая таблица организаций'!K51/'Рейтинговая таблица организаций'!L51</f>
        <v>97.038724373576315</v>
      </c>
      <c r="I51" s="8">
        <f>'Рейтинговая таблица организаций'!O51</f>
        <v>99</v>
      </c>
      <c r="J51" s="8">
        <f>'Рейтинговая таблица организаций'!P51</f>
        <v>98.1</v>
      </c>
      <c r="K51" s="8">
        <f>'Рейтинговая таблица организаций'!V51</f>
        <v>100</v>
      </c>
      <c r="L51" s="8">
        <f>'Рейтинговая таблица организаций'!W51</f>
        <v>99</v>
      </c>
      <c r="M51" s="8">
        <f>'Рейтинговая таблица организаций'!X51</f>
        <v>99</v>
      </c>
      <c r="N51" s="8">
        <f>'Рейтинговая таблица организаций'!Y51</f>
        <v>99.5</v>
      </c>
      <c r="O51" s="8">
        <f>'Рейтинговая таблица организаций'!AD51</f>
        <v>80</v>
      </c>
      <c r="P51" s="8">
        <f>'Рейтинговая таблица организаций'!AE51</f>
        <v>100</v>
      </c>
      <c r="Q51" s="8">
        <f>'Рейтинговая таблица организаций'!AF51</f>
        <v>100</v>
      </c>
      <c r="R51" s="8">
        <f>'Рейтинговая таблица организаций'!AG51</f>
        <v>94</v>
      </c>
      <c r="S51" s="8">
        <f>'Рейтинговая таблица организаций'!AN51</f>
        <v>97</v>
      </c>
      <c r="T51" s="8">
        <f>'Рейтинговая таблица организаций'!AO51</f>
        <v>97</v>
      </c>
      <c r="U51" s="8">
        <f>'Рейтинговая таблица организаций'!AP51</f>
        <v>97</v>
      </c>
      <c r="V51" s="8">
        <f>'Рейтинговая таблица организаций'!AQ51</f>
        <v>97</v>
      </c>
      <c r="W51" s="8">
        <f>'Рейтинговая таблица организаций'!AX51</f>
        <v>100</v>
      </c>
      <c r="X51" s="8">
        <f>'Рейтинговая таблица организаций'!AY51</f>
        <v>97</v>
      </c>
      <c r="Y51" s="8">
        <f>'Рейтинговая таблица организаций'!AZ51</f>
        <v>99</v>
      </c>
      <c r="Z51" s="8">
        <f>'Рейтинговая таблица организаций'!BA51</f>
        <v>98.9</v>
      </c>
      <c r="AA51" s="8">
        <f>'Рейтинговая таблица организаций'!BB51</f>
        <v>97.5</v>
      </c>
    </row>
    <row r="52" spans="1:27" x14ac:dyDescent="0.25">
      <c r="A52" s="51">
        <v>103</v>
      </c>
      <c r="B52" s="51" t="str">
        <f>'Рейтинговая таблица организаций'!B52</f>
        <v>МБУ ДО «Центр детского творчества»</v>
      </c>
      <c r="C52" s="8">
        <f>100*'Рейтинговая таблица организаций'!D52/'Рейтинговая таблица организаций'!E52</f>
        <v>80</v>
      </c>
      <c r="D52" s="13">
        <f>100*'Рейтинговая таблица организаций'!F52/'Рейтинговая таблица организаций'!G52</f>
        <v>89.473684210526315</v>
      </c>
      <c r="E52" s="8">
        <f>'Рейтинговая таблица организаций'!M52</f>
        <v>85</v>
      </c>
      <c r="F52" s="8">
        <f>'Рейтинговая таблица организаций'!N52</f>
        <v>100</v>
      </c>
      <c r="G52" s="8">
        <f>100*'Рейтинговая таблица организаций'!I52/'Рейтинговая таблица организаций'!J52</f>
        <v>98.138297872340431</v>
      </c>
      <c r="H52" s="8">
        <f>100*'Рейтинговая таблица организаций'!K52/'Рейтинговая таблица организаций'!L52</f>
        <v>100</v>
      </c>
      <c r="I52" s="8">
        <f>'Рейтинговая таблица организаций'!O52</f>
        <v>99</v>
      </c>
      <c r="J52" s="8">
        <f>'Рейтинговая таблица организаций'!P52</f>
        <v>95.1</v>
      </c>
      <c r="K52" s="8">
        <f>'Рейтинговая таблица организаций'!V52</f>
        <v>100</v>
      </c>
      <c r="L52" s="8">
        <f>'Рейтинговая таблица организаций'!W52</f>
        <v>99</v>
      </c>
      <c r="M52" s="8">
        <f>'Рейтинговая таблица организаций'!X52</f>
        <v>99</v>
      </c>
      <c r="N52" s="8">
        <f>'Рейтинговая таблица организаций'!Y52</f>
        <v>99.5</v>
      </c>
      <c r="O52" s="8">
        <f>'Рейтинговая таблица организаций'!AD52</f>
        <v>60</v>
      </c>
      <c r="P52" s="8">
        <f>'Рейтинговая таблица организаций'!AE52</f>
        <v>40</v>
      </c>
      <c r="Q52" s="8">
        <f>'Рейтинговая таблица организаций'!AF52</f>
        <v>98.214285714285708</v>
      </c>
      <c r="R52" s="8">
        <f>'Рейтинговая таблица организаций'!AG52</f>
        <v>63.5</v>
      </c>
      <c r="S52" s="8">
        <f>'Рейтинговая таблица организаций'!AN52</f>
        <v>98</v>
      </c>
      <c r="T52" s="8">
        <f>'Рейтинговая таблица организаций'!AO52</f>
        <v>99</v>
      </c>
      <c r="U52" s="8">
        <f>'Рейтинговая таблица организаций'!AP52</f>
        <v>98</v>
      </c>
      <c r="V52" s="8">
        <f>'Рейтинговая таблица организаций'!AQ52</f>
        <v>98.4</v>
      </c>
      <c r="W52" s="8">
        <f>'Рейтинговая таблица организаций'!AX52</f>
        <v>99</v>
      </c>
      <c r="X52" s="8">
        <f>'Рейтинговая таблица организаций'!AY52</f>
        <v>99</v>
      </c>
      <c r="Y52" s="8">
        <f>'Рейтинговая таблица организаций'!AZ52</f>
        <v>97</v>
      </c>
      <c r="Z52" s="8">
        <f>'Рейтинговая таблица организаций'!BA52</f>
        <v>98</v>
      </c>
      <c r="AA52" s="8">
        <f>'Рейтинговая таблица организаций'!BB52</f>
        <v>90.9</v>
      </c>
    </row>
    <row r="53" spans="1:27" x14ac:dyDescent="0.25">
      <c r="A53" s="51">
        <v>104</v>
      </c>
      <c r="B53" s="51" t="str">
        <f>'Рейтинговая таблица организаций'!B53</f>
        <v>МБОУ ДОД «Детский Морской Центр «Алые паруса»</v>
      </c>
      <c r="C53" s="8">
        <f>100*'Рейтинговая таблица организаций'!D53/'Рейтинговая таблица организаций'!E53</f>
        <v>63.636363636363633</v>
      </c>
      <c r="D53" s="13">
        <f>100*'Рейтинговая таблица организаций'!F53/'Рейтинговая таблица организаций'!G53</f>
        <v>74.324324324324323</v>
      </c>
      <c r="E53" s="8">
        <f>'Рейтинговая таблица организаций'!M53</f>
        <v>69</v>
      </c>
      <c r="F53" s="8">
        <f>'Рейтинговая таблица организаций'!N53</f>
        <v>100</v>
      </c>
      <c r="G53" s="8">
        <f>100*'Рейтинговая таблица организаций'!I53/'Рейтинговая таблица организаций'!J53</f>
        <v>99.088838268792713</v>
      </c>
      <c r="H53" s="8">
        <f>100*'Рейтинговая таблица организаций'!K53/'Рейтинговая таблица организаций'!L53</f>
        <v>100</v>
      </c>
      <c r="I53" s="8">
        <f>'Рейтинговая таблица организаций'!O53</f>
        <v>100</v>
      </c>
      <c r="J53" s="8">
        <f>'Рейтинговая таблица организаций'!P53</f>
        <v>90.7</v>
      </c>
      <c r="K53" s="8">
        <f>'Рейтинговая таблица организаций'!V53</f>
        <v>100</v>
      </c>
      <c r="L53" s="8">
        <f>'Рейтинговая таблица организаций'!W53</f>
        <v>99</v>
      </c>
      <c r="M53" s="8">
        <f>'Рейтинговая таблица организаций'!X53</f>
        <v>99</v>
      </c>
      <c r="N53" s="8">
        <f>'Рейтинговая таблица организаций'!Y53</f>
        <v>99.5</v>
      </c>
      <c r="O53" s="8">
        <f>'Рейтинговая таблица организаций'!AD53</f>
        <v>20</v>
      </c>
      <c r="P53" s="8">
        <f>'Рейтинговая таблица организаций'!AE53</f>
        <v>20</v>
      </c>
      <c r="Q53" s="8">
        <f>'Рейтинговая таблица организаций'!AF53</f>
        <v>98.684210526315795</v>
      </c>
      <c r="R53" s="8">
        <f>'Рейтинговая таблица организаций'!AG53</f>
        <v>43.6</v>
      </c>
      <c r="S53" s="8">
        <f>'Рейтинговая таблица организаций'!AN53</f>
        <v>97</v>
      </c>
      <c r="T53" s="8">
        <f>'Рейтинговая таблица организаций'!AO53</f>
        <v>97</v>
      </c>
      <c r="U53" s="8">
        <f>'Рейтинговая таблица организаций'!AP53</f>
        <v>97</v>
      </c>
      <c r="V53" s="8">
        <f>'Рейтинговая таблица организаций'!AQ53</f>
        <v>97</v>
      </c>
      <c r="W53" s="8">
        <f>'Рейтинговая таблица организаций'!AX53</f>
        <v>100</v>
      </c>
      <c r="X53" s="8">
        <f>'Рейтинговая таблица организаций'!AY53</f>
        <v>97</v>
      </c>
      <c r="Y53" s="8">
        <f>'Рейтинговая таблица организаций'!AZ53</f>
        <v>99</v>
      </c>
      <c r="Z53" s="8">
        <f>'Рейтинговая таблица организаций'!BA53</f>
        <v>98.9</v>
      </c>
      <c r="AA53" s="8">
        <f>'Рейтинговая таблица организаций'!BB53</f>
        <v>85.939999999999984</v>
      </c>
    </row>
    <row r="54" spans="1:27" x14ac:dyDescent="0.25">
      <c r="A54" s="51">
        <v>105</v>
      </c>
      <c r="B54" s="51" t="str">
        <f>'Рейтинговая таблица организаций'!B54</f>
        <v>МБОУ ДОД «Муниципальный центр хореографического искусства – народный ансамбль «Асса»</v>
      </c>
      <c r="C54" s="8">
        <f>100*'Рейтинговая таблица организаций'!D54/'Рейтинговая таблица организаций'!E54</f>
        <v>90</v>
      </c>
      <c r="D54" s="13">
        <f>100*'Рейтинговая таблица организаций'!F54/'Рейтинговая таблица организаций'!G54</f>
        <v>89.189189189189193</v>
      </c>
      <c r="E54" s="8">
        <f>'Рейтинговая таблица организаций'!M54</f>
        <v>90</v>
      </c>
      <c r="F54" s="8">
        <f>'Рейтинговая таблица организаций'!N54</f>
        <v>100</v>
      </c>
      <c r="G54" s="8">
        <f>100*'Рейтинговая таблица организаций'!I54/'Рейтинговая таблица организаций'!J54</f>
        <v>98</v>
      </c>
      <c r="H54" s="8">
        <f>100*'Рейтинговая таблица организаций'!K54/'Рейтинговая таблица организаций'!L54</f>
        <v>100</v>
      </c>
      <c r="I54" s="8">
        <f>'Рейтинговая таблица организаций'!O54</f>
        <v>99</v>
      </c>
      <c r="J54" s="8">
        <f>'Рейтинговая таблица организаций'!P54</f>
        <v>96.6</v>
      </c>
      <c r="K54" s="8">
        <f>'Рейтинговая таблица организаций'!V54</f>
        <v>100</v>
      </c>
      <c r="L54" s="8">
        <f>'Рейтинговая таблица организаций'!W54</f>
        <v>100</v>
      </c>
      <c r="M54" s="8">
        <f>'Рейтинговая таблица организаций'!X54</f>
        <v>100</v>
      </c>
      <c r="N54" s="8">
        <f>'Рейтинговая таблица организаций'!Y54</f>
        <v>100</v>
      </c>
      <c r="O54" s="8">
        <f>'Рейтинговая таблица организаций'!AD54</f>
        <v>40</v>
      </c>
      <c r="P54" s="8">
        <f>'Рейтинговая таблица организаций'!AE54</f>
        <v>40</v>
      </c>
      <c r="Q54" s="8">
        <f>'Рейтинговая таблица организаций'!AF54</f>
        <v>100</v>
      </c>
      <c r="R54" s="8">
        <f>'Рейтинговая таблица организаций'!AG54</f>
        <v>58</v>
      </c>
      <c r="S54" s="8">
        <f>'Рейтинговая таблица организаций'!AN54</f>
        <v>100</v>
      </c>
      <c r="T54" s="8">
        <f>'Рейтинговая таблица организаций'!AO54</f>
        <v>100</v>
      </c>
      <c r="U54" s="8">
        <f>'Рейтинговая таблица организаций'!AP54</f>
        <v>100</v>
      </c>
      <c r="V54" s="8">
        <f>'Рейтинговая таблица организаций'!AQ54</f>
        <v>100</v>
      </c>
      <c r="W54" s="8">
        <f>'Рейтинговая таблица организаций'!AX54</f>
        <v>100</v>
      </c>
      <c r="X54" s="8">
        <f>'Рейтинговая таблица организаций'!AY54</f>
        <v>98</v>
      </c>
      <c r="Y54" s="8">
        <f>'Рейтинговая таблица организаций'!AZ54</f>
        <v>98</v>
      </c>
      <c r="Z54" s="8">
        <f>'Рейтинговая таблица организаций'!BA54</f>
        <v>98.6</v>
      </c>
      <c r="AA54" s="8">
        <f>'Рейтинговая таблица организаций'!BB54</f>
        <v>90.640000000000015</v>
      </c>
    </row>
    <row r="55" spans="1:27" x14ac:dyDescent="0.25">
      <c r="A55" s="51">
        <v>106</v>
      </c>
      <c r="B55" s="51" t="str">
        <f>'Рейтинговая таблица организаций'!B55</f>
        <v>МБОУ ДО «Детская школа искусств №1 им.П.Чайковского»</v>
      </c>
      <c r="C55" s="8">
        <f>100*'Рейтинговая таблица организаций'!D55/'Рейтинговая таблица организаций'!E55</f>
        <v>85</v>
      </c>
      <c r="D55" s="13">
        <f>100*'Рейтинговая таблица организаций'!F55/'Рейтинговая таблица организаций'!G55</f>
        <v>72.368421052631575</v>
      </c>
      <c r="E55" s="8">
        <f>'Рейтинговая таблица организаций'!M55</f>
        <v>79</v>
      </c>
      <c r="F55" s="8">
        <f>'Рейтинговая таблица организаций'!N55</f>
        <v>100</v>
      </c>
      <c r="G55" s="8">
        <f>100*'Рейтинговая таблица организаций'!I55/'Рейтинговая таблица организаций'!J55</f>
        <v>100</v>
      </c>
      <c r="H55" s="8">
        <f>100*'Рейтинговая таблица организаций'!K55/'Рейтинговая таблица организаций'!L55</f>
        <v>99.285714285714292</v>
      </c>
      <c r="I55" s="8">
        <f>'Рейтинговая таблица организаций'!O55</f>
        <v>100</v>
      </c>
      <c r="J55" s="8">
        <f>'Рейтинговая таблица организаций'!P55</f>
        <v>93.7</v>
      </c>
      <c r="K55" s="8">
        <f>'Рейтинговая таблица организаций'!V55</f>
        <v>100</v>
      </c>
      <c r="L55" s="8">
        <f>'Рейтинговая таблица организаций'!W55</f>
        <v>100</v>
      </c>
      <c r="M55" s="8">
        <f>'Рейтинговая таблица организаций'!X55</f>
        <v>100</v>
      </c>
      <c r="N55" s="8">
        <f>'Рейтинговая таблица организаций'!Y55</f>
        <v>100</v>
      </c>
      <c r="O55" s="8">
        <f>'Рейтинговая таблица организаций'!AD55</f>
        <v>20</v>
      </c>
      <c r="P55" s="8">
        <f>'Рейтинговая таблица организаций'!AE55</f>
        <v>20</v>
      </c>
      <c r="Q55" s="8">
        <f>'Рейтинговая таблица организаций'!AF55</f>
        <v>98.387096774193552</v>
      </c>
      <c r="R55" s="8">
        <f>'Рейтинговая таблица организаций'!AG55</f>
        <v>43.5</v>
      </c>
      <c r="S55" s="8">
        <f>'Рейтинговая таблица организаций'!AN55</f>
        <v>100</v>
      </c>
      <c r="T55" s="8">
        <f>'Рейтинговая таблица организаций'!AO55</f>
        <v>98</v>
      </c>
      <c r="U55" s="8">
        <f>'Рейтинговая таблица организаций'!AP55</f>
        <v>97</v>
      </c>
      <c r="V55" s="8">
        <f>'Рейтинговая таблица организаций'!AQ55</f>
        <v>98.6</v>
      </c>
      <c r="W55" s="8">
        <f>'Рейтинговая таблица организаций'!AX55</f>
        <v>99</v>
      </c>
      <c r="X55" s="8">
        <f>'Рейтинговая таблица организаций'!AY55</f>
        <v>100</v>
      </c>
      <c r="Y55" s="8">
        <f>'Рейтинговая таблица организаций'!AZ55</f>
        <v>99</v>
      </c>
      <c r="Z55" s="8">
        <f>'Рейтинговая таблица организаций'!BA55</f>
        <v>99.2</v>
      </c>
      <c r="AA55" s="8">
        <f>'Рейтинговая таблица организаций'!BB55</f>
        <v>86.999999999999986</v>
      </c>
    </row>
    <row r="56" spans="1:27" x14ac:dyDescent="0.25">
      <c r="A56" s="51">
        <v>107</v>
      </c>
      <c r="B56" s="51" t="str">
        <f>'Рейтинговая таблица организаций'!B56</f>
        <v>МБОУ ДО «Детская школа искусств № 2»</v>
      </c>
      <c r="C56" s="8">
        <f>100*'Рейтинговая таблица организаций'!D56/'Рейтинговая таблица организаций'!E56</f>
        <v>86.36363636363636</v>
      </c>
      <c r="D56" s="13">
        <f>100*'Рейтинговая таблица организаций'!F56/'Рейтинговая таблица организаций'!G56</f>
        <v>80.263157894736835</v>
      </c>
      <c r="E56" s="8">
        <f>'Рейтинговая таблица организаций'!M56</f>
        <v>83</v>
      </c>
      <c r="F56" s="8">
        <f>'Рейтинговая таблица организаций'!N56</f>
        <v>100</v>
      </c>
      <c r="G56" s="8">
        <f>100*'Рейтинговая таблица организаций'!I56/'Рейтинговая таблица организаций'!J56</f>
        <v>99.029126213592235</v>
      </c>
      <c r="H56" s="8">
        <f>100*'Рейтинговая таблица организаций'!K56/'Рейтинговая таблица организаций'!L56</f>
        <v>97.087378640776706</v>
      </c>
      <c r="I56" s="8">
        <f>'Рейтинговая таблица организаций'!O56</f>
        <v>98</v>
      </c>
      <c r="J56" s="8">
        <f>'Рейтинговая таблица организаций'!P56</f>
        <v>94.1</v>
      </c>
      <c r="K56" s="8">
        <f>'Рейтинговая таблица организаций'!V56</f>
        <v>100</v>
      </c>
      <c r="L56" s="8">
        <f>'Рейтинговая таблица организаций'!W56</f>
        <v>100</v>
      </c>
      <c r="M56" s="8">
        <f>'Рейтинговая таблица организаций'!X56</f>
        <v>100</v>
      </c>
      <c r="N56" s="8">
        <f>'Рейтинговая таблица организаций'!Y56</f>
        <v>100</v>
      </c>
      <c r="O56" s="8">
        <f>'Рейтинговая таблица организаций'!AD56</f>
        <v>60</v>
      </c>
      <c r="P56" s="8">
        <f>'Рейтинговая таблица организаций'!AE56</f>
        <v>20</v>
      </c>
      <c r="Q56" s="8">
        <f>'Рейтинговая таблица организаций'!AF56</f>
        <v>100</v>
      </c>
      <c r="R56" s="8">
        <f>'Рейтинговая таблица организаций'!AG56</f>
        <v>56</v>
      </c>
      <c r="S56" s="8">
        <f>'Рейтинговая таблица организаций'!AN56</f>
        <v>100</v>
      </c>
      <c r="T56" s="8">
        <f>'Рейтинговая таблица организаций'!AO56</f>
        <v>98</v>
      </c>
      <c r="U56" s="8">
        <f>'Рейтинговая таблица организаций'!AP56</f>
        <v>98</v>
      </c>
      <c r="V56" s="8">
        <f>'Рейтинговая таблица организаций'!AQ56</f>
        <v>98.8</v>
      </c>
      <c r="W56" s="8">
        <f>'Рейтинговая таблица организаций'!AX56</f>
        <v>100</v>
      </c>
      <c r="X56" s="8">
        <f>'Рейтинговая таблица организаций'!AY56</f>
        <v>99</v>
      </c>
      <c r="Y56" s="8">
        <f>'Рейтинговая таблица организаций'!AZ56</f>
        <v>99</v>
      </c>
      <c r="Z56" s="8">
        <f>'Рейтинговая таблица организаций'!BA56</f>
        <v>99.3</v>
      </c>
      <c r="AA56" s="8">
        <f>'Рейтинговая таблица организаций'!BB56</f>
        <v>89.64</v>
      </c>
    </row>
    <row r="57" spans="1:27" x14ac:dyDescent="0.25">
      <c r="A57" s="51">
        <v>108</v>
      </c>
      <c r="B57" s="51" t="str">
        <f>'Рейтинговая таблица организаций'!B57</f>
        <v>МБОУ ДО «Детская школа искусств №3 им.А.Цурмилова»</v>
      </c>
      <c r="C57" s="8">
        <f>100*'Рейтинговая таблица организаций'!D57/'Рейтинговая таблица организаций'!E57</f>
        <v>90.909090909090907</v>
      </c>
      <c r="D57" s="13">
        <f>100*'Рейтинговая таблица организаций'!F57/'Рейтинговая таблица организаций'!G57</f>
        <v>94.736842105263165</v>
      </c>
      <c r="E57" s="8">
        <f>'Рейтинговая таблица организаций'!M57</f>
        <v>93</v>
      </c>
      <c r="F57" s="8">
        <f>'Рейтинговая таблица организаций'!N57</f>
        <v>100</v>
      </c>
      <c r="G57" s="8">
        <f>100*'Рейтинговая таблица организаций'!I57/'Рейтинговая таблица организаций'!J57</f>
        <v>97.452229299363054</v>
      </c>
      <c r="H57" s="8">
        <f>100*'Рейтинговая таблица организаций'!K57/'Рейтинговая таблица организаций'!L57</f>
        <v>98.373983739837399</v>
      </c>
      <c r="I57" s="8">
        <f>'Рейтинговая таблица организаций'!O57</f>
        <v>98</v>
      </c>
      <c r="J57" s="8">
        <f>'Рейтинговая таблица организаций'!P57</f>
        <v>97.1</v>
      </c>
      <c r="K57" s="8">
        <f>'Рейтинговая таблица организаций'!V57</f>
        <v>100</v>
      </c>
      <c r="L57" s="8">
        <f>'Рейтинговая таблица организаций'!W57</f>
        <v>100</v>
      </c>
      <c r="M57" s="8">
        <f>'Рейтинговая таблица организаций'!X57</f>
        <v>100</v>
      </c>
      <c r="N57" s="8">
        <f>'Рейтинговая таблица организаций'!Y57</f>
        <v>100</v>
      </c>
      <c r="O57" s="8">
        <f>'Рейтинговая таблица организаций'!AD57</f>
        <v>40</v>
      </c>
      <c r="P57" s="8">
        <f>'Рейтинговая таблица организаций'!AE57</f>
        <v>20</v>
      </c>
      <c r="Q57" s="8">
        <f>'Рейтинговая таблица организаций'!AF57</f>
        <v>100</v>
      </c>
      <c r="R57" s="8">
        <f>'Рейтинговая таблица организаций'!AG57</f>
        <v>50</v>
      </c>
      <c r="S57" s="8">
        <f>'Рейтинговая таблица организаций'!AN57</f>
        <v>100</v>
      </c>
      <c r="T57" s="8">
        <f>'Рейтинговая таблица организаций'!AO57</f>
        <v>97</v>
      </c>
      <c r="U57" s="8">
        <f>'Рейтинговая таблица организаций'!AP57</f>
        <v>100</v>
      </c>
      <c r="V57" s="8">
        <f>'Рейтинговая таблица организаций'!AQ57</f>
        <v>98.8</v>
      </c>
      <c r="W57" s="8">
        <f>'Рейтинговая таблица организаций'!AX57</f>
        <v>99</v>
      </c>
      <c r="X57" s="8">
        <f>'Рейтинговая таблица организаций'!AY57</f>
        <v>100</v>
      </c>
      <c r="Y57" s="8">
        <f>'Рейтинговая таблица организаций'!AZ57</f>
        <v>100</v>
      </c>
      <c r="Z57" s="8">
        <f>'Рейтинговая таблица организаций'!BA57</f>
        <v>99.7</v>
      </c>
      <c r="AA57" s="8">
        <f>'Рейтинговая таблица организаций'!BB57</f>
        <v>89.11999999999999</v>
      </c>
    </row>
    <row r="58" spans="1:27" x14ac:dyDescent="0.25">
      <c r="A58" s="51">
        <v>109</v>
      </c>
      <c r="B58" s="51" t="str">
        <f>'Рейтинговая таблица организаций'!B58</f>
        <v>МБОУ ДО «Детская школа искусств № 4»</v>
      </c>
      <c r="C58" s="8">
        <f>100*'Рейтинговая таблица организаций'!D58/'Рейтинговая таблица организаций'!E58</f>
        <v>81.818181818181813</v>
      </c>
      <c r="D58" s="13">
        <f>100*'Рейтинговая таблица организаций'!F58/'Рейтинговая таблица организаций'!G58</f>
        <v>67.10526315789474</v>
      </c>
      <c r="E58" s="8">
        <f>'Рейтинговая таблица организаций'!M58</f>
        <v>74</v>
      </c>
      <c r="F58" s="8">
        <f>'Рейтинговая таблица организаций'!N58</f>
        <v>100</v>
      </c>
      <c r="G58" s="8">
        <f>100*'Рейтинговая таблица организаций'!I58/'Рейтинговая таблица организаций'!J58</f>
        <v>99.150141643059484</v>
      </c>
      <c r="H58" s="8">
        <f>100*'Рейтинговая таблица организаций'!K58/'Рейтинговая таблица организаций'!L58</f>
        <v>98.270893371757921</v>
      </c>
      <c r="I58" s="8">
        <f>'Рейтинговая таблица организаций'!O58</f>
        <v>99</v>
      </c>
      <c r="J58" s="8">
        <f>'Рейтинговая таблица организаций'!P58</f>
        <v>91.8</v>
      </c>
      <c r="K58" s="8">
        <f>'Рейтинговая таблица организаций'!V58</f>
        <v>100</v>
      </c>
      <c r="L58" s="8">
        <f>'Рейтинговая таблица организаций'!W58</f>
        <v>99</v>
      </c>
      <c r="M58" s="8">
        <f>'Рейтинговая таблица организаций'!X58</f>
        <v>99</v>
      </c>
      <c r="N58" s="8">
        <f>'Рейтинговая таблица организаций'!Y58</f>
        <v>99.5</v>
      </c>
      <c r="O58" s="8">
        <f>'Рейтинговая таблица организаций'!AD58</f>
        <v>40</v>
      </c>
      <c r="P58" s="8">
        <f>'Рейтинговая таблица организаций'!AE58</f>
        <v>20</v>
      </c>
      <c r="Q58" s="8">
        <f>'Рейтинговая таблица организаций'!AF58</f>
        <v>100</v>
      </c>
      <c r="R58" s="8">
        <f>'Рейтинговая таблица организаций'!AG58</f>
        <v>50</v>
      </c>
      <c r="S58" s="8">
        <f>'Рейтинговая таблица организаций'!AN58</f>
        <v>100</v>
      </c>
      <c r="T58" s="8">
        <f>'Рейтинговая таблица организаций'!AO58</f>
        <v>98</v>
      </c>
      <c r="U58" s="8">
        <f>'Рейтинговая таблица организаций'!AP58</f>
        <v>98</v>
      </c>
      <c r="V58" s="8">
        <f>'Рейтинговая таблица организаций'!AQ58</f>
        <v>98.8</v>
      </c>
      <c r="W58" s="8">
        <f>'Рейтинговая таблица организаций'!AX58</f>
        <v>99</v>
      </c>
      <c r="X58" s="8">
        <f>'Рейтинговая таблица организаций'!AY58</f>
        <v>98</v>
      </c>
      <c r="Y58" s="8">
        <f>'Рейтинговая таблица организаций'!AZ58</f>
        <v>99</v>
      </c>
      <c r="Z58" s="8">
        <f>'Рейтинговая таблица организаций'!BA58</f>
        <v>98.8</v>
      </c>
      <c r="AA58" s="8">
        <f>'Рейтинговая таблица организаций'!BB58</f>
        <v>87.78</v>
      </c>
    </row>
    <row r="59" spans="1:27" x14ac:dyDescent="0.25">
      <c r="A59" s="51">
        <v>110</v>
      </c>
      <c r="B59" s="51" t="str">
        <f>'Рейтинговая таблица организаций'!B59</f>
        <v>МБОУ ДО «Детская школа искусств № 5 им.Т.Мурадова»</v>
      </c>
      <c r="C59" s="8">
        <f>100*'Рейтинговая таблица организаций'!D59/'Рейтинговая таблица организаций'!E59</f>
        <v>70</v>
      </c>
      <c r="D59" s="13">
        <f>100*'Рейтинговая таблица организаций'!F59/'Рейтинговая таблица организаций'!G59</f>
        <v>67.10526315789474</v>
      </c>
      <c r="E59" s="8">
        <f>'Рейтинговая таблица организаций'!M59</f>
        <v>69</v>
      </c>
      <c r="F59" s="8">
        <f>'Рейтинговая таблица организаций'!N59</f>
        <v>100</v>
      </c>
      <c r="G59" s="8">
        <f>100*'Рейтинговая таблица организаций'!I59/'Рейтинговая таблица организаций'!J59</f>
        <v>97.448979591836732</v>
      </c>
      <c r="H59" s="8">
        <f>100*'Рейтинговая таблица организаций'!K59/'Рейтинговая таблица организаций'!L59</f>
        <v>100</v>
      </c>
      <c r="I59" s="8">
        <f>'Рейтинговая таблица организаций'!O59</f>
        <v>99</v>
      </c>
      <c r="J59" s="8">
        <f>'Рейтинговая таблица организаций'!P59</f>
        <v>90.3</v>
      </c>
      <c r="K59" s="8">
        <f>'Рейтинговая таблица организаций'!V59</f>
        <v>100</v>
      </c>
      <c r="L59" s="8">
        <f>'Рейтинговая таблица организаций'!W59</f>
        <v>98</v>
      </c>
      <c r="M59" s="8">
        <f>'Рейтинговая таблица организаций'!X59</f>
        <v>97</v>
      </c>
      <c r="N59" s="8">
        <f>'Рейтинговая таблица организаций'!Y59</f>
        <v>98.5</v>
      </c>
      <c r="O59" s="8">
        <f>'Рейтинговая таблица организаций'!AD59</f>
        <v>0</v>
      </c>
      <c r="P59" s="8">
        <f>'Рейтинговая таблица организаций'!AE59</f>
        <v>40</v>
      </c>
      <c r="Q59" s="8">
        <f>'Рейтинговая таблица организаций'!AF59</f>
        <v>100</v>
      </c>
      <c r="R59" s="8">
        <f>'Рейтинговая таблица организаций'!AG59</f>
        <v>46</v>
      </c>
      <c r="S59" s="8">
        <f>'Рейтинговая таблица организаций'!AN59</f>
        <v>97</v>
      </c>
      <c r="T59" s="8">
        <f>'Рейтинговая таблица организаций'!AO59</f>
        <v>97</v>
      </c>
      <c r="U59" s="8">
        <f>'Рейтинговая таблица организаций'!AP59</f>
        <v>100</v>
      </c>
      <c r="V59" s="8">
        <f>'Рейтинговая таблица организаций'!AQ59</f>
        <v>97.6</v>
      </c>
      <c r="W59" s="8">
        <f>'Рейтинговая таблица организаций'!AX59</f>
        <v>97</v>
      </c>
      <c r="X59" s="8">
        <f>'Рейтинговая таблица организаций'!AY59</f>
        <v>100</v>
      </c>
      <c r="Y59" s="8">
        <f>'Рейтинговая таблица организаций'!AZ59</f>
        <v>98</v>
      </c>
      <c r="Z59" s="8">
        <f>'Рейтинговая таблица организаций'!BA59</f>
        <v>98.1</v>
      </c>
      <c r="AA59" s="8">
        <f>'Рейтинговая таблица организаций'!BB59</f>
        <v>86.1</v>
      </c>
    </row>
    <row r="60" spans="1:27" x14ac:dyDescent="0.25">
      <c r="A60" s="51">
        <v>111</v>
      </c>
      <c r="B60" s="51" t="str">
        <f>'Рейтинговая таблица организаций'!B60</f>
        <v>МБОУ ДО «Детская школа искусств № 6 им. С. Керимова»</v>
      </c>
      <c r="C60" s="8">
        <f>100*'Рейтинговая таблица организаций'!D60/'Рейтинговая таблица организаций'!E60</f>
        <v>59.090909090909093</v>
      </c>
      <c r="D60" s="13">
        <f>100*'Рейтинговая таблица организаций'!F60/'Рейтинговая таблица организаций'!G60</f>
        <v>70.270270270270274</v>
      </c>
      <c r="E60" s="8">
        <f>'Рейтинговая таблица организаций'!M60</f>
        <v>65</v>
      </c>
      <c r="F60" s="8">
        <f>'Рейтинговая таблица организаций'!N60</f>
        <v>100</v>
      </c>
      <c r="G60" s="8">
        <f>100*'Рейтинговая таблица организаций'!I60/'Рейтинговая таблица организаций'!J60</f>
        <v>97.169811320754718</v>
      </c>
      <c r="H60" s="8">
        <f>100*'Рейтинговая таблица организаций'!K60/'Рейтинговая таблица организаций'!L60</f>
        <v>97.468354430379748</v>
      </c>
      <c r="I60" s="8">
        <f>'Рейтинговая таблица организаций'!O60</f>
        <v>97</v>
      </c>
      <c r="J60" s="8">
        <f>'Рейтинговая таблица организаций'!P60</f>
        <v>88.3</v>
      </c>
      <c r="K60" s="8">
        <f>'Рейтинговая таблица организаций'!V60</f>
        <v>100</v>
      </c>
      <c r="L60" s="8">
        <f>'Рейтинговая таблица организаций'!W60</f>
        <v>98</v>
      </c>
      <c r="M60" s="8">
        <f>'Рейтинговая таблица организаций'!X60</f>
        <v>97</v>
      </c>
      <c r="N60" s="8">
        <f>'Рейтинговая таблица организаций'!Y60</f>
        <v>98.5</v>
      </c>
      <c r="O60" s="8">
        <f>'Рейтинговая таблица организаций'!AD60</f>
        <v>0</v>
      </c>
      <c r="P60" s="8">
        <f>'Рейтинговая таблица организаций'!AE60</f>
        <v>40</v>
      </c>
      <c r="Q60" s="8">
        <f>'Рейтинговая таблица организаций'!AF60</f>
        <v>100</v>
      </c>
      <c r="R60" s="8">
        <f>'Рейтинговая таблица организаций'!AG60</f>
        <v>46</v>
      </c>
      <c r="S60" s="8">
        <f>'Рейтинговая таблица организаций'!AN60</f>
        <v>99</v>
      </c>
      <c r="T60" s="8">
        <f>'Рейтинговая таблица организаций'!AO60</f>
        <v>99</v>
      </c>
      <c r="U60" s="8">
        <f>'Рейтинговая таблица организаций'!AP60</f>
        <v>99</v>
      </c>
      <c r="V60" s="8">
        <f>'Рейтинговая таблица организаций'!AQ60</f>
        <v>99</v>
      </c>
      <c r="W60" s="8">
        <f>'Рейтинговая таблица организаций'!AX60</f>
        <v>100</v>
      </c>
      <c r="X60" s="8">
        <f>'Рейтинговая таблица организаций'!AY60</f>
        <v>99</v>
      </c>
      <c r="Y60" s="8">
        <f>'Рейтинговая таблица организаций'!AZ60</f>
        <v>97</v>
      </c>
      <c r="Z60" s="8">
        <f>'Рейтинговая таблица организаций'!BA60</f>
        <v>98.3</v>
      </c>
      <c r="AA60" s="8">
        <f>'Рейтинговая таблица организаций'!BB60</f>
        <v>86.02000000000001</v>
      </c>
    </row>
    <row r="61" spans="1:27" x14ac:dyDescent="0.25">
      <c r="A61" s="51">
        <v>112</v>
      </c>
      <c r="B61" s="51" t="str">
        <f>'Рейтинговая таблица организаций'!B61</f>
        <v>МБОУ ДО «Детская школа искусств № 7»</v>
      </c>
      <c r="C61" s="8">
        <f>100*'Рейтинговая таблица организаций'!D61/'Рейтинговая таблица организаций'!E61</f>
        <v>68.181818181818187</v>
      </c>
      <c r="D61" s="13">
        <f>100*'Рейтинговая таблица организаций'!F61/'Рейтинговая таблица организаций'!G61</f>
        <v>48.648648648648646</v>
      </c>
      <c r="E61" s="8">
        <f>'Рейтинговая таблица организаций'!M61</f>
        <v>58</v>
      </c>
      <c r="F61" s="8">
        <f>'Рейтинговая таблица организаций'!N61</f>
        <v>90</v>
      </c>
      <c r="G61" s="8">
        <f>100*'Рейтинговая таблица организаций'!I61/'Рейтинговая таблица организаций'!J61</f>
        <v>97.009966777408636</v>
      </c>
      <c r="H61" s="8">
        <f>100*'Рейтинговая таблица организаций'!K61/'Рейтинговая таблица организаций'!L61</f>
        <v>97.21254355400697</v>
      </c>
      <c r="I61" s="8">
        <f>'Рейтинговая таблица организаций'!O61</f>
        <v>97</v>
      </c>
      <c r="J61" s="8">
        <f>'Рейтинговая таблица организаций'!P61</f>
        <v>83.2</v>
      </c>
      <c r="K61" s="8">
        <f>'Рейтинговая таблица организаций'!V61</f>
        <v>100</v>
      </c>
      <c r="L61" s="8">
        <f>'Рейтинговая таблица организаций'!W61</f>
        <v>98</v>
      </c>
      <c r="M61" s="8">
        <f>'Рейтинговая таблица организаций'!X61</f>
        <v>97</v>
      </c>
      <c r="N61" s="8">
        <f>'Рейтинговая таблица организаций'!Y61</f>
        <v>98.5</v>
      </c>
      <c r="O61" s="8">
        <f>'Рейтинговая таблица организаций'!AD61</f>
        <v>20</v>
      </c>
      <c r="P61" s="8">
        <f>'Рейтинговая таблица организаций'!AE61</f>
        <v>40</v>
      </c>
      <c r="Q61" s="8">
        <f>'Рейтинговая таблица организаций'!AF61</f>
        <v>100</v>
      </c>
      <c r="R61" s="8">
        <f>'Рейтинговая таблица организаций'!AG61</f>
        <v>52</v>
      </c>
      <c r="S61" s="8">
        <f>'Рейтинговая таблица организаций'!AN61</f>
        <v>99</v>
      </c>
      <c r="T61" s="8">
        <f>'Рейтинговая таблица организаций'!AO61</f>
        <v>98</v>
      </c>
      <c r="U61" s="8">
        <f>'Рейтинговая таблица организаций'!AP61</f>
        <v>98</v>
      </c>
      <c r="V61" s="8">
        <f>'Рейтинговая таблица организаций'!AQ61</f>
        <v>98.4</v>
      </c>
      <c r="W61" s="8">
        <f>'Рейтинговая таблица организаций'!AX61</f>
        <v>99</v>
      </c>
      <c r="X61" s="8">
        <f>'Рейтинговая таблица организаций'!AY61</f>
        <v>99</v>
      </c>
      <c r="Y61" s="8">
        <f>'Рейтинговая таблица организаций'!AZ61</f>
        <v>100</v>
      </c>
      <c r="Z61" s="8">
        <f>'Рейтинговая таблица организаций'!BA61</f>
        <v>99.5</v>
      </c>
      <c r="AA61" s="8">
        <f>'Рейтинговая таблица организаций'!BB61</f>
        <v>86.320000000000007</v>
      </c>
    </row>
    <row r="62" spans="1:27" x14ac:dyDescent="0.25">
      <c r="A62" s="51">
        <v>113</v>
      </c>
      <c r="B62" s="51" t="str">
        <f>'Рейтинговая таблица организаций'!B62</f>
        <v>МБОУ ДО «Детская школа искусств № 8 им.А.Джалиловой»</v>
      </c>
      <c r="C62" s="8">
        <f>100*'Рейтинговая таблица организаций'!D62/'Рейтинговая таблица организаций'!E62</f>
        <v>90</v>
      </c>
      <c r="D62" s="13">
        <f>100*'Рейтинговая таблица организаций'!F62/'Рейтинговая таблица организаций'!G62</f>
        <v>86.84210526315789</v>
      </c>
      <c r="E62" s="8">
        <f>'Рейтинговая таблица организаций'!M62</f>
        <v>88</v>
      </c>
      <c r="F62" s="8">
        <f>'Рейтинговая таблица организаций'!N62</f>
        <v>60</v>
      </c>
      <c r="G62" s="8">
        <f>100*'Рейтинговая таблица организаций'!I62/'Рейтинговая таблица организаций'!J62</f>
        <v>98.22784810126582</v>
      </c>
      <c r="H62" s="8">
        <f>100*'Рейтинговая таблица организаций'!K62/'Рейтинговая таблица организаций'!L62</f>
        <v>98.208955223880594</v>
      </c>
      <c r="I62" s="8">
        <f>'Рейтинговая таблица организаций'!O62</f>
        <v>98</v>
      </c>
      <c r="J62" s="8">
        <f>'Рейтинговая таблица организаций'!P62</f>
        <v>83.6</v>
      </c>
      <c r="K62" s="8">
        <f>'Рейтинговая таблица организаций'!V62</f>
        <v>100</v>
      </c>
      <c r="L62" s="8">
        <f>'Рейтинговая таблица организаций'!W62</f>
        <v>99</v>
      </c>
      <c r="M62" s="8">
        <f>'Рейтинговая таблица организаций'!X62</f>
        <v>99</v>
      </c>
      <c r="N62" s="8">
        <f>'Рейтинговая таблица организаций'!Y62</f>
        <v>99.5</v>
      </c>
      <c r="O62" s="8">
        <f>'Рейтинговая таблица организаций'!AD62</f>
        <v>80</v>
      </c>
      <c r="P62" s="8">
        <f>'Рейтинговая таблица организаций'!AE62</f>
        <v>100</v>
      </c>
      <c r="Q62" s="8">
        <f>'Рейтинговая таблица организаций'!AF62</f>
        <v>100</v>
      </c>
      <c r="R62" s="8">
        <f>'Рейтинговая таблица организаций'!AG62</f>
        <v>94</v>
      </c>
      <c r="S62" s="8">
        <f>'Рейтинговая таблица организаций'!AN62</f>
        <v>98</v>
      </c>
      <c r="T62" s="8">
        <f>'Рейтинговая таблица организаций'!AO62</f>
        <v>98</v>
      </c>
      <c r="U62" s="8">
        <f>'Рейтинговая таблица организаций'!AP62</f>
        <v>99</v>
      </c>
      <c r="V62" s="8">
        <f>'Рейтинговая таблица организаций'!AQ62</f>
        <v>98.2</v>
      </c>
      <c r="W62" s="8">
        <f>'Рейтинговая таблица организаций'!AX62</f>
        <v>97</v>
      </c>
      <c r="X62" s="8">
        <f>'Рейтинговая таблица организаций'!AY62</f>
        <v>98</v>
      </c>
      <c r="Y62" s="8">
        <f>'Рейтинговая таблица организаций'!AZ62</f>
        <v>99</v>
      </c>
      <c r="Z62" s="8">
        <f>'Рейтинговая таблица организаций'!BA62</f>
        <v>98.2</v>
      </c>
      <c r="AA62" s="8">
        <f>'Рейтинговая таблица организаций'!BB62</f>
        <v>94.7</v>
      </c>
    </row>
    <row r="63" spans="1:27" x14ac:dyDescent="0.25">
      <c r="A63" s="51">
        <v>114</v>
      </c>
      <c r="B63" s="51" t="str">
        <f>'Рейтинговая таблица организаций'!B63</f>
        <v>МБОУ ДО "Детская художественная школа"</v>
      </c>
      <c r="C63" s="8">
        <f>100*'Рейтинговая таблица организаций'!D63/'Рейтинговая таблица организаций'!E63</f>
        <v>90.909090909090907</v>
      </c>
      <c r="D63" s="13">
        <f>100*'Рейтинговая таблица организаций'!F63/'Рейтинговая таблица организаций'!G63</f>
        <v>77.631578947368425</v>
      </c>
      <c r="E63" s="8">
        <f>'Рейтинговая таблица организаций'!M63</f>
        <v>84</v>
      </c>
      <c r="F63" s="8">
        <f>'Рейтинговая таблица организаций'!N63</f>
        <v>100</v>
      </c>
      <c r="G63" s="8">
        <f>100*'Рейтинговая таблица организаций'!I63/'Рейтинговая таблица организаций'!J63</f>
        <v>99.310344827586206</v>
      </c>
      <c r="H63" s="8">
        <f>100*'Рейтинговая таблица организаций'!K63/'Рейтинговая таблица организаций'!L63</f>
        <v>99.047619047619051</v>
      </c>
      <c r="I63" s="8">
        <f>'Рейтинговая таблица организаций'!O63</f>
        <v>99</v>
      </c>
      <c r="J63" s="8">
        <f>'Рейтинговая таблица организаций'!P63</f>
        <v>94.8</v>
      </c>
      <c r="K63" s="8">
        <f>'Рейтинговая таблица организаций'!V63</f>
        <v>100</v>
      </c>
      <c r="L63" s="8">
        <f>'Рейтинговая таблица организаций'!W63</f>
        <v>99</v>
      </c>
      <c r="M63" s="8">
        <f>'Рейтинговая таблица организаций'!X63</f>
        <v>98</v>
      </c>
      <c r="N63" s="8">
        <f>'Рейтинговая таблица организаций'!Y63</f>
        <v>49</v>
      </c>
      <c r="O63" s="8">
        <f>'Рейтинговая таблица организаций'!AD63</f>
        <v>0</v>
      </c>
      <c r="P63" s="8">
        <f>'Рейтинговая таблица организаций'!AE63</f>
        <v>20</v>
      </c>
      <c r="Q63" s="8">
        <f>'Рейтинговая таблица организаций'!AF63</f>
        <v>100</v>
      </c>
      <c r="R63" s="8">
        <f>'Рейтинговая таблица организаций'!AG63</f>
        <v>38</v>
      </c>
      <c r="S63" s="8">
        <f>'Рейтинговая таблица организаций'!AN63</f>
        <v>97</v>
      </c>
      <c r="T63" s="8">
        <f>'Рейтинговая таблица организаций'!AO63</f>
        <v>97</v>
      </c>
      <c r="U63" s="8">
        <f>'Рейтинговая таблица организаций'!AP63</f>
        <v>100</v>
      </c>
      <c r="V63" s="8">
        <f>'Рейтинговая таблица организаций'!AQ63</f>
        <v>97.6</v>
      </c>
      <c r="W63" s="8">
        <f>'Рейтинговая таблица организаций'!AX63</f>
        <v>98</v>
      </c>
      <c r="X63" s="8">
        <f>'Рейтинговая таблица организаций'!AY63</f>
        <v>99</v>
      </c>
      <c r="Y63" s="8">
        <f>'Рейтинговая таблица организаций'!AZ63</f>
        <v>99</v>
      </c>
      <c r="Z63" s="8">
        <f>'Рейтинговая таблица организаций'!BA63</f>
        <v>98.7</v>
      </c>
      <c r="AA63" s="8">
        <f>'Рейтинговая таблица организаций'!BB63</f>
        <v>75.61999999999999</v>
      </c>
    </row>
  </sheetData>
  <autoFilter ref="A1:AA63">
    <filterColumn colId="2" showButton="0"/>
    <filterColumn colId="3" showButton="0"/>
    <filterColumn colId="4" showButton="0"/>
    <filterColumn colId="5" showButton="0"/>
    <filterColumn colId="6" showButton="0"/>
    <filterColumn colId="7" showButton="0"/>
    <filterColumn colId="10" showButton="0"/>
    <filterColumn colId="11" showButton="0"/>
    <filterColumn colId="14" showButton="0"/>
    <filterColumn colId="15" showButton="0"/>
    <filterColumn colId="18" showButton="0"/>
    <filterColumn colId="19" showButton="0"/>
    <filterColumn colId="22" showButton="0"/>
    <filterColumn colId="23" showButton="0"/>
  </autoFilter>
  <mergeCells count="32">
    <mergeCell ref="J1:J3"/>
    <mergeCell ref="K1:M1"/>
    <mergeCell ref="N1:N3"/>
    <mergeCell ref="A1:A3"/>
    <mergeCell ref="B1:B3"/>
    <mergeCell ref="C1:I1"/>
    <mergeCell ref="D2:D3"/>
    <mergeCell ref="C2:C3"/>
    <mergeCell ref="Y2:Y3"/>
    <mergeCell ref="O1:Q1"/>
    <mergeCell ref="R1:R3"/>
    <mergeCell ref="S1:U1"/>
    <mergeCell ref="Q2:Q3"/>
    <mergeCell ref="S2:S3"/>
    <mergeCell ref="T2:T3"/>
    <mergeCell ref="U2:U3"/>
    <mergeCell ref="AA2:AA3"/>
    <mergeCell ref="G2:G3"/>
    <mergeCell ref="H2:H3"/>
    <mergeCell ref="E2:E3"/>
    <mergeCell ref="F2:F3"/>
    <mergeCell ref="I2:I3"/>
    <mergeCell ref="K2:K3"/>
    <mergeCell ref="L2:L3"/>
    <mergeCell ref="M2:M3"/>
    <mergeCell ref="O2:O3"/>
    <mergeCell ref="P2:P3"/>
    <mergeCell ref="V1:V3"/>
    <mergeCell ref="W1:Y1"/>
    <mergeCell ref="Z1:Z3"/>
    <mergeCell ref="W2:W3"/>
    <mergeCell ref="X2:X3"/>
  </mergeCells>
  <pageMargins left="0.7" right="0.7" top="0.75" bottom="0.75" header="0.3" footer="0.3"/>
  <pageSetup paperSize="9"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764"/>
  <sheetViews>
    <sheetView topLeftCell="A48" workbookViewId="0">
      <selection activeCell="C67" sqref="C67"/>
    </sheetView>
  </sheetViews>
  <sheetFormatPr defaultColWidth="9.140625" defaultRowHeight="15.75" x14ac:dyDescent="0.25"/>
  <cols>
    <col min="1" max="1" width="9.140625" style="87"/>
    <col min="2" max="2" width="45" style="87" customWidth="1"/>
    <col min="3" max="6" width="9.140625" style="87"/>
    <col min="7" max="10" width="7.7109375" style="87" customWidth="1"/>
    <col min="11" max="15" width="9.140625" style="87"/>
    <col min="16" max="16" width="9.140625" style="87" customWidth="1"/>
    <col min="17" max="17" width="9.42578125" style="87" bestFit="1" customWidth="1"/>
    <col min="18" max="19" width="9.28515625" style="87" bestFit="1" customWidth="1"/>
    <col min="20" max="34" width="9.140625" style="87"/>
    <col min="35" max="35" width="16.42578125" style="87" customWidth="1"/>
    <col min="36" max="44" width="9.140625" style="87"/>
    <col min="45" max="45" width="20" style="87" customWidth="1"/>
    <col min="46" max="16384" width="9.140625" style="87"/>
  </cols>
  <sheetData>
    <row r="1" spans="1:59" s="81" customFormat="1" ht="15.75" customHeight="1" x14ac:dyDescent="0.25">
      <c r="A1" s="151" t="s">
        <v>0</v>
      </c>
      <c r="B1" s="151" t="s">
        <v>1</v>
      </c>
      <c r="C1" s="151" t="s">
        <v>41</v>
      </c>
      <c r="D1" s="178" t="s">
        <v>0</v>
      </c>
      <c r="E1" s="181" t="s">
        <v>426</v>
      </c>
      <c r="F1" s="178" t="s">
        <v>1</v>
      </c>
      <c r="G1" s="184" t="s">
        <v>2</v>
      </c>
      <c r="H1" s="185"/>
      <c r="I1" s="186"/>
      <c r="J1" s="178" t="s">
        <v>43</v>
      </c>
      <c r="K1" s="189" t="s">
        <v>91</v>
      </c>
      <c r="N1" s="172" t="s">
        <v>0</v>
      </c>
      <c r="O1" s="104"/>
      <c r="P1" s="172" t="s">
        <v>1</v>
      </c>
      <c r="Q1" s="187" t="s">
        <v>49</v>
      </c>
      <c r="R1" s="188"/>
      <c r="S1" s="172" t="s">
        <v>3</v>
      </c>
      <c r="T1" s="175" t="s">
        <v>91</v>
      </c>
      <c r="W1" s="154" t="s">
        <v>0</v>
      </c>
      <c r="X1" s="107"/>
      <c r="Y1" s="154" t="s">
        <v>1</v>
      </c>
      <c r="Z1" s="157" t="s">
        <v>4</v>
      </c>
      <c r="AA1" s="158"/>
      <c r="AB1" s="159"/>
      <c r="AC1" s="154" t="s">
        <v>5</v>
      </c>
      <c r="AD1" s="169" t="s">
        <v>91</v>
      </c>
      <c r="AG1" s="160" t="s">
        <v>0</v>
      </c>
      <c r="AH1" s="91"/>
      <c r="AI1" s="160" t="s">
        <v>1</v>
      </c>
      <c r="AJ1" s="163" t="s">
        <v>6</v>
      </c>
      <c r="AK1" s="164"/>
      <c r="AL1" s="165"/>
      <c r="AM1" s="160" t="s">
        <v>7</v>
      </c>
      <c r="AN1" s="166" t="s">
        <v>91</v>
      </c>
      <c r="AQ1" s="151" t="s">
        <v>0</v>
      </c>
      <c r="AS1" s="145" t="s">
        <v>1</v>
      </c>
      <c r="AT1" s="148" t="s">
        <v>50</v>
      </c>
      <c r="AU1" s="149"/>
      <c r="AV1" s="150"/>
      <c r="AW1" s="145" t="s">
        <v>8</v>
      </c>
      <c r="AX1" s="82"/>
      <c r="BA1" s="90" t="s">
        <v>0</v>
      </c>
      <c r="BC1" s="90" t="s">
        <v>1</v>
      </c>
      <c r="BD1" s="81" t="s">
        <v>9</v>
      </c>
    </row>
    <row r="2" spans="1:59" s="81" customFormat="1" x14ac:dyDescent="0.25">
      <c r="A2" s="152"/>
      <c r="B2" s="152"/>
      <c r="C2" s="152"/>
      <c r="D2" s="179"/>
      <c r="E2" s="182"/>
      <c r="F2" s="179"/>
      <c r="G2" s="178" t="s">
        <v>15</v>
      </c>
      <c r="H2" s="178" t="s">
        <v>16</v>
      </c>
      <c r="I2" s="178" t="s">
        <v>17</v>
      </c>
      <c r="J2" s="179"/>
      <c r="K2" s="190"/>
      <c r="N2" s="173"/>
      <c r="O2" s="105"/>
      <c r="P2" s="173"/>
      <c r="Q2" s="172" t="s">
        <v>20</v>
      </c>
      <c r="R2" s="172" t="s">
        <v>21</v>
      </c>
      <c r="S2" s="173"/>
      <c r="T2" s="176"/>
      <c r="W2" s="155"/>
      <c r="X2" s="108"/>
      <c r="Y2" s="155"/>
      <c r="Z2" s="154" t="s">
        <v>25</v>
      </c>
      <c r="AA2" s="154" t="s">
        <v>26</v>
      </c>
      <c r="AB2" s="154" t="s">
        <v>27</v>
      </c>
      <c r="AC2" s="155"/>
      <c r="AD2" s="170"/>
      <c r="AG2" s="161"/>
      <c r="AH2" s="91"/>
      <c r="AI2" s="161"/>
      <c r="AJ2" s="160" t="s">
        <v>31</v>
      </c>
      <c r="AK2" s="160" t="s">
        <v>32</v>
      </c>
      <c r="AL2" s="160" t="s">
        <v>33</v>
      </c>
      <c r="AM2" s="161"/>
      <c r="AN2" s="167"/>
      <c r="AQ2" s="152"/>
      <c r="AS2" s="146"/>
      <c r="AT2" s="145" t="s">
        <v>37</v>
      </c>
      <c r="AU2" s="145" t="s">
        <v>38</v>
      </c>
      <c r="AV2" s="145" t="s">
        <v>39</v>
      </c>
      <c r="AW2" s="146"/>
      <c r="AX2" s="82"/>
      <c r="BA2" s="90" t="s">
        <v>0</v>
      </c>
      <c r="BC2" s="90" t="s">
        <v>1</v>
      </c>
      <c r="BD2" s="90" t="s">
        <v>40</v>
      </c>
    </row>
    <row r="3" spans="1:59" s="81" customFormat="1" ht="47.25" x14ac:dyDescent="0.25">
      <c r="A3" s="153"/>
      <c r="B3" s="153"/>
      <c r="C3" s="153"/>
      <c r="D3" s="180"/>
      <c r="E3" s="183"/>
      <c r="F3" s="180"/>
      <c r="G3" s="180"/>
      <c r="H3" s="180"/>
      <c r="I3" s="180"/>
      <c r="J3" s="180"/>
      <c r="K3" s="191"/>
      <c r="L3" s="83"/>
      <c r="M3" s="83"/>
      <c r="N3" s="174"/>
      <c r="O3" s="106" t="s">
        <v>426</v>
      </c>
      <c r="P3" s="174"/>
      <c r="Q3" s="174"/>
      <c r="R3" s="174"/>
      <c r="S3" s="174"/>
      <c r="T3" s="177"/>
      <c r="U3" s="83"/>
      <c r="V3" s="83"/>
      <c r="W3" s="156"/>
      <c r="X3" s="109" t="s">
        <v>426</v>
      </c>
      <c r="Y3" s="156"/>
      <c r="Z3" s="156"/>
      <c r="AA3" s="156"/>
      <c r="AB3" s="156"/>
      <c r="AC3" s="156"/>
      <c r="AD3" s="171"/>
      <c r="AE3" s="83"/>
      <c r="AF3" s="83"/>
      <c r="AG3" s="162"/>
      <c r="AH3" s="91" t="s">
        <v>427</v>
      </c>
      <c r="AI3" s="162"/>
      <c r="AJ3" s="162"/>
      <c r="AK3" s="162"/>
      <c r="AL3" s="162"/>
      <c r="AM3" s="162"/>
      <c r="AN3" s="168"/>
      <c r="AO3" s="83"/>
      <c r="AP3" s="83"/>
      <c r="AQ3" s="153"/>
      <c r="AR3" s="81" t="s">
        <v>427</v>
      </c>
      <c r="AS3" s="147"/>
      <c r="AT3" s="147"/>
      <c r="AU3" s="147"/>
      <c r="AV3" s="147"/>
      <c r="AW3" s="147"/>
      <c r="AX3" s="84" t="s">
        <v>91</v>
      </c>
      <c r="AY3" s="83"/>
      <c r="AZ3" s="83"/>
      <c r="BA3" s="92" t="s">
        <v>0</v>
      </c>
      <c r="BB3" s="93" t="s">
        <v>426</v>
      </c>
      <c r="BC3" s="92" t="s">
        <v>1</v>
      </c>
      <c r="BD3" s="92" t="s">
        <v>40</v>
      </c>
      <c r="BE3" s="94" t="s">
        <v>91</v>
      </c>
      <c r="BF3" s="83"/>
      <c r="BG3" s="83"/>
    </row>
    <row r="4" spans="1:59" x14ac:dyDescent="0.25">
      <c r="A4" s="85">
        <v>55</v>
      </c>
      <c r="B4" s="85" t="str">
        <f>'Рейтинговая таблица организаций'!B4</f>
        <v>МБДОУ «Детский сад №2»</v>
      </c>
      <c r="C4" s="85">
        <f>'Рейтинговая таблица организаций'!C4</f>
        <v>120</v>
      </c>
      <c r="D4" s="85">
        <f t="shared" ref="D4:D19" si="0">A4</f>
        <v>55</v>
      </c>
      <c r="E4" s="85" t="str">
        <f t="shared" ref="E4:E14" si="1">BB4</f>
        <v>г.Махачкала</v>
      </c>
      <c r="F4" s="85" t="str">
        <f t="shared" ref="F4:F19" si="2">B4</f>
        <v>МБДОУ «Детский сад №2»</v>
      </c>
      <c r="G4" s="85">
        <f>'Рейтинговая таблица организаций'!M4</f>
        <v>91</v>
      </c>
      <c r="H4" s="85">
        <f>'Рейтинговая таблица организаций'!N4</f>
        <v>100</v>
      </c>
      <c r="I4" s="85">
        <f>'Рейтинговая таблица организаций'!O4</f>
        <v>99</v>
      </c>
      <c r="J4" s="85">
        <f>'Рейтинговая таблица организаций'!P4</f>
        <v>96.9</v>
      </c>
      <c r="K4" s="85" t="str">
        <f t="shared" ref="K4:K19" si="3">IF(M4=1,TEXT(L4,0),CONCATENATE(L4,"-",L4+M4-1))</f>
        <v>27</v>
      </c>
      <c r="L4" s="85">
        <f t="shared" ref="L4:L35" si="4">RANK(J4,J$4:J$763)</f>
        <v>27</v>
      </c>
      <c r="M4" s="85">
        <f t="shared" ref="M4:M35" si="5">COUNTIF(L$4:L$763,L4)</f>
        <v>1</v>
      </c>
      <c r="N4" s="85">
        <f t="shared" ref="N4:N19" si="6">A4</f>
        <v>55</v>
      </c>
      <c r="O4" s="85" t="str">
        <f t="shared" ref="O4:O14" si="7">BB4</f>
        <v>г.Махачкала</v>
      </c>
      <c r="P4" s="85" t="str">
        <f t="shared" ref="P4:P19" si="8">B4</f>
        <v>МБДОУ «Детский сад №2»</v>
      </c>
      <c r="Q4" s="85">
        <f>'Рейтинговая таблица организаций'!V4</f>
        <v>100</v>
      </c>
      <c r="R4" s="85">
        <f>'Рейтинговая таблица организаций'!X4</f>
        <v>98</v>
      </c>
      <c r="S4" s="85">
        <f>'Рейтинговая таблица организаций'!Y4</f>
        <v>99</v>
      </c>
      <c r="T4" s="85" t="str">
        <f t="shared" ref="T4:T19" si="9">IF(V4=1,TEXT(U4,0),CONCATENATE(U4,"-",U4+V4-1))</f>
        <v>35-46</v>
      </c>
      <c r="U4" s="85">
        <f t="shared" ref="U4:U35" si="10">RANK(S4,S$4:S$763)</f>
        <v>35</v>
      </c>
      <c r="V4" s="85">
        <f t="shared" ref="V4:V35" si="11">COUNTIF(U$4:U$763,U4)</f>
        <v>12</v>
      </c>
      <c r="W4" s="85">
        <f t="shared" ref="W4:W19" si="12">A4</f>
        <v>55</v>
      </c>
      <c r="X4" s="85" t="str">
        <f t="shared" ref="X4:X14" si="13">BB4</f>
        <v>г.Махачкала</v>
      </c>
      <c r="Y4" s="85" t="str">
        <f t="shared" ref="Y4:Y19" si="14">B4</f>
        <v>МБДОУ «Детский сад №2»</v>
      </c>
      <c r="Z4" s="85">
        <f>'Рейтинговая таблица организаций'!AD4</f>
        <v>20</v>
      </c>
      <c r="AA4" s="85">
        <f>'Рейтинговая таблица организаций'!AE4</f>
        <v>100</v>
      </c>
      <c r="AB4" s="86">
        <f>'Рейтинговая таблица организаций'!AF4</f>
        <v>100</v>
      </c>
      <c r="AC4" s="85">
        <f>'Рейтинговая таблица организаций'!AG4</f>
        <v>76</v>
      </c>
      <c r="AD4" s="85" t="str">
        <f t="shared" ref="AD4:AD19" si="15">IF(AF4=1,TEXT(AE4,0),CONCATENATE(AE4,"-",AE4+AF4-1))</f>
        <v>15-16</v>
      </c>
      <c r="AE4" s="85">
        <f t="shared" ref="AE4:AE35" si="16">RANK(AC4,AC$4:AC$763)</f>
        <v>15</v>
      </c>
      <c r="AF4" s="85">
        <f t="shared" ref="AF4:AF35" si="17">COUNTIF(AE$4:AE$763,AE4)</f>
        <v>2</v>
      </c>
      <c r="AG4" s="85">
        <f t="shared" ref="AG4:AG19" si="18">A4</f>
        <v>55</v>
      </c>
      <c r="AH4" s="85" t="str">
        <f t="shared" ref="AH4:AH14" si="19">BB4</f>
        <v>г.Махачкала</v>
      </c>
      <c r="AI4" s="85" t="str">
        <f t="shared" ref="AI4:AI19" si="20">B4</f>
        <v>МБДОУ «Детский сад №2»</v>
      </c>
      <c r="AJ4" s="85">
        <f>'Рейтинговая таблица организаций'!AN4</f>
        <v>98</v>
      </c>
      <c r="AK4" s="85">
        <f>'Рейтинговая таблица организаций'!AO4</f>
        <v>99</v>
      </c>
      <c r="AL4" s="85">
        <f>'Рейтинговая таблица организаций'!AP4</f>
        <v>98</v>
      </c>
      <c r="AM4" s="85">
        <f>'Рейтинговая таблица организаций'!AQ4</f>
        <v>98.4</v>
      </c>
      <c r="AN4" s="85" t="str">
        <f t="shared" ref="AN4:AN19" si="21">IF(AP4=1,TEXT(AO4,0),CONCATENATE(AO4,"-",AO4+AP4-1))</f>
        <v>37-44</v>
      </c>
      <c r="AO4" s="85">
        <f t="shared" ref="AO4:AO35" si="22">RANK(AM4,AM$4:AM$763)</f>
        <v>37</v>
      </c>
      <c r="AP4" s="85">
        <f t="shared" ref="AP4:AP35" si="23">COUNTIF(AO$4:AO$763,AO4)</f>
        <v>8</v>
      </c>
      <c r="AQ4" s="85">
        <f t="shared" ref="AQ4:AQ19" si="24">A4</f>
        <v>55</v>
      </c>
      <c r="AR4" s="85" t="str">
        <f t="shared" ref="AR4:AR14" si="25">BB4</f>
        <v>г.Махачкала</v>
      </c>
      <c r="AS4" s="85" t="str">
        <f t="shared" ref="AS4:AS19" si="26">B4</f>
        <v>МБДОУ «Детский сад №2»</v>
      </c>
      <c r="AT4" s="85">
        <f>'Рейтинговая таблица организаций'!AX4</f>
        <v>98</v>
      </c>
      <c r="AU4" s="85">
        <f>'Рейтинговая таблица организаций'!AY4</f>
        <v>98</v>
      </c>
      <c r="AV4" s="85">
        <f>'Рейтинговая таблица организаций'!AZ4</f>
        <v>98</v>
      </c>
      <c r="AW4" s="85">
        <f>'Рейтинговая таблица организаций'!BA4</f>
        <v>98</v>
      </c>
      <c r="AX4" s="85" t="str">
        <f t="shared" ref="AX4:AX19" si="27">IF(AZ4=1,TEXT(AY4,0),CONCATENATE(AY4,"-",AY4+AZ4-1))</f>
        <v>49-55</v>
      </c>
      <c r="AY4" s="85">
        <f t="shared" ref="AY4:AY35" si="28">RANK(AW4,AW$4:AW$763)</f>
        <v>49</v>
      </c>
      <c r="AZ4" s="85">
        <f t="shared" ref="AZ4:AZ35" si="29">COUNTIF(AY$4:AY$763,AY4)</f>
        <v>7</v>
      </c>
      <c r="BA4" s="85">
        <f t="shared" ref="BA4:BA19" si="30">A4</f>
        <v>55</v>
      </c>
      <c r="BB4" s="85" t="str">
        <f>Лист1!D3</f>
        <v>г.Махачкала</v>
      </c>
      <c r="BC4" s="85" t="str">
        <f t="shared" ref="BC4:BC13" si="31">B4</f>
        <v>МБДОУ «Детский сад №2»</v>
      </c>
      <c r="BD4" s="85">
        <f>'Рейтинговая таблица организаций'!BB4</f>
        <v>93.66</v>
      </c>
      <c r="BE4" s="85" t="str">
        <f t="shared" ref="BE4:BE19" si="32">IF(BG4=1,TEXT(BF4,0),CONCATENATE(BF4,"-",BF4+BG4-1))</f>
        <v>17-18</v>
      </c>
      <c r="BF4" s="85">
        <f t="shared" ref="BF4:BF35" si="33">RANK(BD4,BD$4:BD$763)</f>
        <v>17</v>
      </c>
      <c r="BG4" s="85">
        <f t="shared" ref="BG4:BG35" si="34">COUNTIF(BF$4:BF$763,BF4)</f>
        <v>2</v>
      </c>
    </row>
    <row r="5" spans="1:59" x14ac:dyDescent="0.25">
      <c r="A5" s="85">
        <v>56</v>
      </c>
      <c r="B5" s="85" t="str">
        <f>'Рейтинговая таблица организаций'!B5</f>
        <v>МБДОУ «Детский сад №3»</v>
      </c>
      <c r="C5" s="85">
        <f>'Рейтинговая таблица организаций'!C5</f>
        <v>96</v>
      </c>
      <c r="D5" s="85">
        <f t="shared" si="0"/>
        <v>56</v>
      </c>
      <c r="E5" s="85" t="str">
        <f t="shared" si="1"/>
        <v>г.Махачкала</v>
      </c>
      <c r="F5" s="85" t="str">
        <f t="shared" si="2"/>
        <v>МБДОУ «Детский сад №3»</v>
      </c>
      <c r="G5" s="85">
        <f>'Рейтинговая таблица организаций'!M5</f>
        <v>100</v>
      </c>
      <c r="H5" s="85">
        <f>'Рейтинговая таблица организаций'!N5</f>
        <v>100</v>
      </c>
      <c r="I5" s="85">
        <f>'Рейтинговая таблица организаций'!O5</f>
        <v>100</v>
      </c>
      <c r="J5" s="85">
        <f>'Рейтинговая таблица организаций'!P5</f>
        <v>100</v>
      </c>
      <c r="K5" s="85" t="str">
        <f t="shared" si="3"/>
        <v>1-4</v>
      </c>
      <c r="L5" s="85">
        <f t="shared" si="4"/>
        <v>1</v>
      </c>
      <c r="M5" s="85">
        <f t="shared" si="5"/>
        <v>4</v>
      </c>
      <c r="N5" s="85">
        <f t="shared" si="6"/>
        <v>56</v>
      </c>
      <c r="O5" s="85" t="str">
        <f t="shared" si="7"/>
        <v>г.Махачкала</v>
      </c>
      <c r="P5" s="85" t="str">
        <f t="shared" si="8"/>
        <v>МБДОУ «Детский сад №3»</v>
      </c>
      <c r="Q5" s="85">
        <f>'Рейтинговая таблица организаций'!V5</f>
        <v>100</v>
      </c>
      <c r="R5" s="85">
        <f>'Рейтинговая таблица организаций'!X5</f>
        <v>100</v>
      </c>
      <c r="S5" s="85">
        <f>'Рейтинговая таблица организаций'!Y5</f>
        <v>100</v>
      </c>
      <c r="T5" s="85" t="str">
        <f t="shared" si="9"/>
        <v>1-21</v>
      </c>
      <c r="U5" s="85">
        <f t="shared" si="10"/>
        <v>1</v>
      </c>
      <c r="V5" s="85">
        <f t="shared" si="11"/>
        <v>21</v>
      </c>
      <c r="W5" s="85">
        <f t="shared" si="12"/>
        <v>56</v>
      </c>
      <c r="X5" s="85" t="str">
        <f t="shared" si="13"/>
        <v>г.Махачкала</v>
      </c>
      <c r="Y5" s="85" t="str">
        <f t="shared" si="14"/>
        <v>МБДОУ «Детский сад №3»</v>
      </c>
      <c r="Z5" s="85">
        <f>'Рейтинговая таблица организаций'!AD5</f>
        <v>20</v>
      </c>
      <c r="AA5" s="85">
        <f>'Рейтинговая таблица организаций'!AE5</f>
        <v>20</v>
      </c>
      <c r="AB5" s="86">
        <f>'Рейтинговая таблица организаций'!AF5</f>
        <v>100</v>
      </c>
      <c r="AC5" s="85">
        <f>'Рейтинговая таблица организаций'!AG5</f>
        <v>44</v>
      </c>
      <c r="AD5" s="85" t="str">
        <f t="shared" si="15"/>
        <v>52-54</v>
      </c>
      <c r="AE5" s="85">
        <f t="shared" si="16"/>
        <v>52</v>
      </c>
      <c r="AF5" s="85">
        <f t="shared" si="17"/>
        <v>3</v>
      </c>
      <c r="AG5" s="85">
        <f t="shared" si="18"/>
        <v>56</v>
      </c>
      <c r="AH5" s="85" t="str">
        <f t="shared" si="19"/>
        <v>г.Махачкала</v>
      </c>
      <c r="AI5" s="85" t="str">
        <f t="shared" si="20"/>
        <v>МБДОУ «Детский сад №3»</v>
      </c>
      <c r="AJ5" s="85">
        <f>'Рейтинговая таблица организаций'!AN5</f>
        <v>100</v>
      </c>
      <c r="AK5" s="85">
        <f>'Рейтинговая таблица организаций'!AO5</f>
        <v>99</v>
      </c>
      <c r="AL5" s="85">
        <f>'Рейтинговая таблица организаций'!AP5</f>
        <v>100</v>
      </c>
      <c r="AM5" s="85">
        <f>'Рейтинговая таблица организаций'!AQ5</f>
        <v>99.6</v>
      </c>
      <c r="AN5" s="85" t="str">
        <f t="shared" si="21"/>
        <v>6-11</v>
      </c>
      <c r="AO5" s="85">
        <f t="shared" si="22"/>
        <v>6</v>
      </c>
      <c r="AP5" s="85">
        <f t="shared" si="23"/>
        <v>6</v>
      </c>
      <c r="AQ5" s="85">
        <f t="shared" si="24"/>
        <v>56</v>
      </c>
      <c r="AR5" s="85" t="str">
        <f t="shared" si="25"/>
        <v>г.Махачкала</v>
      </c>
      <c r="AS5" s="85" t="str">
        <f t="shared" si="26"/>
        <v>МБДОУ «Детский сад №3»</v>
      </c>
      <c r="AT5" s="85">
        <f>'Рейтинговая таблица организаций'!AX5</f>
        <v>99</v>
      </c>
      <c r="AU5" s="85">
        <f>'Рейтинговая таблица организаций'!AY5</f>
        <v>100</v>
      </c>
      <c r="AV5" s="85">
        <f>'Рейтинговая таблица организаций'!AZ5</f>
        <v>100</v>
      </c>
      <c r="AW5" s="85">
        <f>'Рейтинговая таблица организаций'!BA5</f>
        <v>99.7</v>
      </c>
      <c r="AX5" s="85" t="str">
        <f t="shared" si="27"/>
        <v>7-11</v>
      </c>
      <c r="AY5" s="85">
        <f t="shared" si="28"/>
        <v>7</v>
      </c>
      <c r="AZ5" s="85">
        <f t="shared" si="29"/>
        <v>5</v>
      </c>
      <c r="BA5" s="85">
        <f t="shared" si="30"/>
        <v>56</v>
      </c>
      <c r="BB5" s="85" t="str">
        <f>Лист1!D4</f>
        <v>г.Махачкала</v>
      </c>
      <c r="BC5" s="85" t="str">
        <f t="shared" si="31"/>
        <v>МБДОУ «Детский сад №3»</v>
      </c>
      <c r="BD5" s="85">
        <f>'Рейтинговая таблица организаций'!BB5</f>
        <v>88.66</v>
      </c>
      <c r="BE5" s="85" t="str">
        <f t="shared" si="32"/>
        <v>43</v>
      </c>
      <c r="BF5" s="85">
        <f t="shared" si="33"/>
        <v>43</v>
      </c>
      <c r="BG5" s="85">
        <f t="shared" si="34"/>
        <v>1</v>
      </c>
    </row>
    <row r="6" spans="1:59" x14ac:dyDescent="0.25">
      <c r="A6" s="85">
        <v>57</v>
      </c>
      <c r="B6" s="85" t="str">
        <f>'Рейтинговая таблица организаций'!B6</f>
        <v>МБДОУ «Детский сад №4»</v>
      </c>
      <c r="C6" s="85">
        <f>'Рейтинговая таблица организаций'!C6</f>
        <v>59</v>
      </c>
      <c r="D6" s="85">
        <f t="shared" si="0"/>
        <v>57</v>
      </c>
      <c r="E6" s="85" t="str">
        <f t="shared" si="1"/>
        <v>г.Махачкала</v>
      </c>
      <c r="F6" s="85" t="str">
        <f t="shared" si="2"/>
        <v>МБДОУ «Детский сад №4»</v>
      </c>
      <c r="G6" s="85">
        <f>'Рейтинговая таблица организаций'!M6</f>
        <v>100</v>
      </c>
      <c r="H6" s="85">
        <f>'Рейтинговая таблица организаций'!N6</f>
        <v>100</v>
      </c>
      <c r="I6" s="85">
        <f>'Рейтинговая таблица организаций'!O6</f>
        <v>99</v>
      </c>
      <c r="J6" s="85">
        <f>'Рейтинговая таблица организаций'!P6</f>
        <v>99.6</v>
      </c>
      <c r="K6" s="85" t="str">
        <f t="shared" si="3"/>
        <v>5-7</v>
      </c>
      <c r="L6" s="85">
        <f t="shared" si="4"/>
        <v>5</v>
      </c>
      <c r="M6" s="85">
        <f t="shared" si="5"/>
        <v>3</v>
      </c>
      <c r="N6" s="85">
        <f t="shared" si="6"/>
        <v>57</v>
      </c>
      <c r="O6" s="85" t="str">
        <f t="shared" si="7"/>
        <v>г.Махачкала</v>
      </c>
      <c r="P6" s="85" t="str">
        <f t="shared" si="8"/>
        <v>МБДОУ «Детский сад №4»</v>
      </c>
      <c r="Q6" s="85">
        <f>'Рейтинговая таблица организаций'!V6</f>
        <v>100</v>
      </c>
      <c r="R6" s="85">
        <f>'Рейтинговая таблица организаций'!X6</f>
        <v>98</v>
      </c>
      <c r="S6" s="85">
        <f>'Рейтинговая таблица организаций'!Y6</f>
        <v>99</v>
      </c>
      <c r="T6" s="85" t="str">
        <f t="shared" si="9"/>
        <v>35-46</v>
      </c>
      <c r="U6" s="85">
        <f t="shared" si="10"/>
        <v>35</v>
      </c>
      <c r="V6" s="85">
        <f t="shared" si="11"/>
        <v>12</v>
      </c>
      <c r="W6" s="85">
        <f t="shared" si="12"/>
        <v>57</v>
      </c>
      <c r="X6" s="85" t="str">
        <f t="shared" si="13"/>
        <v>г.Махачкала</v>
      </c>
      <c r="Y6" s="85" t="str">
        <f t="shared" si="14"/>
        <v>МБДОУ «Детский сад №4»</v>
      </c>
      <c r="Z6" s="85">
        <f>'Рейтинговая таблица организаций'!AD6</f>
        <v>40</v>
      </c>
      <c r="AA6" s="85">
        <f>'Рейтинговая таблица организаций'!AE6</f>
        <v>100</v>
      </c>
      <c r="AB6" s="86">
        <f>'Рейтинговая таблица организаций'!AF6</f>
        <v>100</v>
      </c>
      <c r="AC6" s="85">
        <f>'Рейтинговая таблица организаций'!AG6</f>
        <v>82</v>
      </c>
      <c r="AD6" s="85" t="str">
        <f t="shared" si="15"/>
        <v>9-11</v>
      </c>
      <c r="AE6" s="85">
        <f t="shared" si="16"/>
        <v>9</v>
      </c>
      <c r="AF6" s="85">
        <f t="shared" si="17"/>
        <v>3</v>
      </c>
      <c r="AG6" s="85">
        <f t="shared" si="18"/>
        <v>57</v>
      </c>
      <c r="AH6" s="85" t="str">
        <f t="shared" si="19"/>
        <v>г.Махачкала</v>
      </c>
      <c r="AI6" s="85" t="str">
        <f t="shared" si="20"/>
        <v>МБДОУ «Детский сад №4»</v>
      </c>
      <c r="AJ6" s="85">
        <f>'Рейтинговая таблица организаций'!AN6</f>
        <v>100</v>
      </c>
      <c r="AK6" s="85">
        <f>'Рейтинговая таблица организаций'!AO6</f>
        <v>98</v>
      </c>
      <c r="AL6" s="85">
        <f>'Рейтинговая таблица организаций'!AP6</f>
        <v>100</v>
      </c>
      <c r="AM6" s="85">
        <f>'Рейтинговая таблица организаций'!AQ6</f>
        <v>99.2</v>
      </c>
      <c r="AN6" s="85" t="str">
        <f t="shared" si="21"/>
        <v>15-22</v>
      </c>
      <c r="AO6" s="85">
        <f t="shared" si="22"/>
        <v>15</v>
      </c>
      <c r="AP6" s="85">
        <f t="shared" si="23"/>
        <v>8</v>
      </c>
      <c r="AQ6" s="85">
        <f t="shared" si="24"/>
        <v>57</v>
      </c>
      <c r="AR6" s="85" t="str">
        <f t="shared" si="25"/>
        <v>г.Махачкала</v>
      </c>
      <c r="AS6" s="85" t="str">
        <f t="shared" si="26"/>
        <v>МБДОУ «Детский сад №4»</v>
      </c>
      <c r="AT6" s="85">
        <f>'Рейтинговая таблица организаций'!AX6</f>
        <v>100</v>
      </c>
      <c r="AU6" s="85">
        <f>'Рейтинговая таблица организаций'!AY6</f>
        <v>100</v>
      </c>
      <c r="AV6" s="85">
        <f>'Рейтинговая таблица организаций'!AZ6</f>
        <v>100</v>
      </c>
      <c r="AW6" s="85">
        <f>'Рейтинговая таблица организаций'!BA6</f>
        <v>100</v>
      </c>
      <c r="AX6" s="85" t="str">
        <f t="shared" si="27"/>
        <v>1-5</v>
      </c>
      <c r="AY6" s="85">
        <f t="shared" si="28"/>
        <v>1</v>
      </c>
      <c r="AZ6" s="85">
        <f t="shared" si="29"/>
        <v>5</v>
      </c>
      <c r="BA6" s="85">
        <f t="shared" si="30"/>
        <v>57</v>
      </c>
      <c r="BB6" s="85" t="str">
        <f>Лист1!D5</f>
        <v>г.Махачкала</v>
      </c>
      <c r="BC6" s="85" t="str">
        <f t="shared" si="31"/>
        <v>МБДОУ «Детский сад №4»</v>
      </c>
      <c r="BD6" s="85">
        <f>'Рейтинговая таблица организаций'!BB6</f>
        <v>95.960000000000008</v>
      </c>
      <c r="BE6" s="85" t="str">
        <f t="shared" si="32"/>
        <v>8</v>
      </c>
      <c r="BF6" s="85">
        <f t="shared" si="33"/>
        <v>8</v>
      </c>
      <c r="BG6" s="85">
        <f t="shared" si="34"/>
        <v>1</v>
      </c>
    </row>
    <row r="7" spans="1:59" x14ac:dyDescent="0.25">
      <c r="A7" s="85">
        <v>58</v>
      </c>
      <c r="B7" s="85" t="str">
        <f>'Рейтинговая таблица организаций'!B7</f>
        <v>МБДОУ «ЦРР-детский сад №7»</v>
      </c>
      <c r="C7" s="85">
        <f>'Рейтинговая таблица организаций'!C7</f>
        <v>213</v>
      </c>
      <c r="D7" s="85">
        <f t="shared" si="0"/>
        <v>58</v>
      </c>
      <c r="E7" s="85" t="str">
        <f t="shared" si="1"/>
        <v>г.Махачкала</v>
      </c>
      <c r="F7" s="85" t="str">
        <f t="shared" si="2"/>
        <v>МБДОУ «ЦРР-детский сад №7»</v>
      </c>
      <c r="G7" s="85">
        <f>'Рейтинговая таблица организаций'!M7</f>
        <v>92</v>
      </c>
      <c r="H7" s="85">
        <f>'Рейтинговая таблица организаций'!N7</f>
        <v>100</v>
      </c>
      <c r="I7" s="85">
        <f>'Рейтинговая таблица организаций'!O7</f>
        <v>100</v>
      </c>
      <c r="J7" s="85">
        <f>'Рейтинговая таблица организаций'!P7</f>
        <v>97.6</v>
      </c>
      <c r="K7" s="85" t="str">
        <f t="shared" si="3"/>
        <v>23</v>
      </c>
      <c r="L7" s="85">
        <f t="shared" si="4"/>
        <v>23</v>
      </c>
      <c r="M7" s="85">
        <f t="shared" si="5"/>
        <v>1</v>
      </c>
      <c r="N7" s="85">
        <f t="shared" si="6"/>
        <v>58</v>
      </c>
      <c r="O7" s="85" t="str">
        <f t="shared" si="7"/>
        <v>г.Махачкала</v>
      </c>
      <c r="P7" s="85" t="str">
        <f t="shared" si="8"/>
        <v>МБДОУ «ЦРР-детский сад №7»</v>
      </c>
      <c r="Q7" s="85">
        <f>'Рейтинговая таблица организаций'!V7</f>
        <v>100</v>
      </c>
      <c r="R7" s="85">
        <f>'Рейтинговая таблица организаций'!X7</f>
        <v>98</v>
      </c>
      <c r="S7" s="85">
        <f>'Рейтинговая таблица организаций'!Y7</f>
        <v>99</v>
      </c>
      <c r="T7" s="85" t="str">
        <f t="shared" si="9"/>
        <v>35-46</v>
      </c>
      <c r="U7" s="85">
        <f t="shared" si="10"/>
        <v>35</v>
      </c>
      <c r="V7" s="85">
        <f t="shared" si="11"/>
        <v>12</v>
      </c>
      <c r="W7" s="85">
        <f t="shared" si="12"/>
        <v>58</v>
      </c>
      <c r="X7" s="85" t="str">
        <f t="shared" si="13"/>
        <v>г.Махачкала</v>
      </c>
      <c r="Y7" s="85" t="str">
        <f t="shared" si="14"/>
        <v>МБДОУ «ЦРР-детский сад №7»</v>
      </c>
      <c r="Z7" s="85">
        <f>'Рейтинговая таблица организаций'!AD7</f>
        <v>40</v>
      </c>
      <c r="AA7" s="85">
        <f>'Рейтинговая таблица организаций'!AE7</f>
        <v>100</v>
      </c>
      <c r="AB7" s="86">
        <f>'Рейтинговая таблица организаций'!AF7</f>
        <v>100</v>
      </c>
      <c r="AC7" s="85">
        <f>'Рейтинговая таблица организаций'!AG7</f>
        <v>82</v>
      </c>
      <c r="AD7" s="85" t="str">
        <f t="shared" si="15"/>
        <v>9-11</v>
      </c>
      <c r="AE7" s="85">
        <f t="shared" si="16"/>
        <v>9</v>
      </c>
      <c r="AF7" s="85">
        <f t="shared" si="17"/>
        <v>3</v>
      </c>
      <c r="AG7" s="85">
        <f t="shared" si="18"/>
        <v>58</v>
      </c>
      <c r="AH7" s="85" t="str">
        <f t="shared" si="19"/>
        <v>г.Махачкала</v>
      </c>
      <c r="AI7" s="85" t="str">
        <f t="shared" si="20"/>
        <v>МБДОУ «ЦРР-детский сад №7»</v>
      </c>
      <c r="AJ7" s="85">
        <f>'Рейтинговая таблица организаций'!AN7</f>
        <v>98</v>
      </c>
      <c r="AK7" s="85">
        <f>'Рейтинговая таблица организаций'!AO7</f>
        <v>97</v>
      </c>
      <c r="AL7" s="85">
        <f>'Рейтинговая таблица организаций'!AP7</f>
        <v>98</v>
      </c>
      <c r="AM7" s="85">
        <f>'Рейтинговая таблица организаций'!AQ7</f>
        <v>97.6</v>
      </c>
      <c r="AN7" s="85" t="str">
        <f t="shared" si="21"/>
        <v>53-56</v>
      </c>
      <c r="AO7" s="85">
        <f t="shared" si="22"/>
        <v>53</v>
      </c>
      <c r="AP7" s="85">
        <f t="shared" si="23"/>
        <v>4</v>
      </c>
      <c r="AQ7" s="85">
        <f t="shared" si="24"/>
        <v>58</v>
      </c>
      <c r="AR7" s="85" t="str">
        <f t="shared" si="25"/>
        <v>г.Махачкала</v>
      </c>
      <c r="AS7" s="85" t="str">
        <f t="shared" si="26"/>
        <v>МБДОУ «ЦРР-детский сад №7»</v>
      </c>
      <c r="AT7" s="85">
        <f>'Рейтинговая таблица организаций'!AX7</f>
        <v>99</v>
      </c>
      <c r="AU7" s="85">
        <f>'Рейтинговая таблица организаций'!AY7</f>
        <v>97</v>
      </c>
      <c r="AV7" s="85">
        <f>'Рейтинговая таблица организаций'!AZ7</f>
        <v>98</v>
      </c>
      <c r="AW7" s="85">
        <f>'Рейтинговая таблица организаций'!BA7</f>
        <v>98.1</v>
      </c>
      <c r="AX7" s="85" t="str">
        <f t="shared" si="27"/>
        <v>47-48</v>
      </c>
      <c r="AY7" s="85">
        <f t="shared" si="28"/>
        <v>47</v>
      </c>
      <c r="AZ7" s="85">
        <f t="shared" si="29"/>
        <v>2</v>
      </c>
      <c r="BA7" s="85">
        <f t="shared" si="30"/>
        <v>58</v>
      </c>
      <c r="BB7" s="85" t="str">
        <f>Лист1!D6</f>
        <v>г.Махачкала</v>
      </c>
      <c r="BC7" s="85" t="str">
        <f t="shared" si="31"/>
        <v>МБДОУ «ЦРР-детский сад №7»</v>
      </c>
      <c r="BD7" s="85">
        <f>'Рейтинговая таблица организаций'!BB7</f>
        <v>94.860000000000014</v>
      </c>
      <c r="BE7" s="85" t="str">
        <f t="shared" si="32"/>
        <v>12</v>
      </c>
      <c r="BF7" s="85">
        <f t="shared" si="33"/>
        <v>12</v>
      </c>
      <c r="BG7" s="85">
        <f t="shared" si="34"/>
        <v>1</v>
      </c>
    </row>
    <row r="8" spans="1:59" x14ac:dyDescent="0.25">
      <c r="A8" s="85">
        <v>59</v>
      </c>
      <c r="B8" s="85" t="str">
        <f>'Рейтинговая таблица организаций'!B8</f>
        <v>МБДОУ «Детский сад №15»</v>
      </c>
      <c r="C8" s="85">
        <f>'Рейтинговая таблица организаций'!C8</f>
        <v>41</v>
      </c>
      <c r="D8" s="85">
        <f t="shared" si="0"/>
        <v>59</v>
      </c>
      <c r="E8" s="85" t="str">
        <f t="shared" si="1"/>
        <v>г.Махачкала</v>
      </c>
      <c r="F8" s="85" t="str">
        <f t="shared" si="2"/>
        <v>МБДОУ «Детский сад №15»</v>
      </c>
      <c r="G8" s="85">
        <f>'Рейтинговая таблица организаций'!M8</f>
        <v>71</v>
      </c>
      <c r="H8" s="85">
        <f>'Рейтинговая таблица организаций'!N8</f>
        <v>100</v>
      </c>
      <c r="I8" s="85">
        <f>'Рейтинговая таблица организаций'!O8</f>
        <v>100</v>
      </c>
      <c r="J8" s="85">
        <f>'Рейтинговая таблица организаций'!P8</f>
        <v>91.3</v>
      </c>
      <c r="K8" s="85" t="str">
        <f t="shared" si="3"/>
        <v>50</v>
      </c>
      <c r="L8" s="85">
        <f t="shared" si="4"/>
        <v>50</v>
      </c>
      <c r="M8" s="85">
        <f t="shared" si="5"/>
        <v>1</v>
      </c>
      <c r="N8" s="85">
        <f t="shared" si="6"/>
        <v>59</v>
      </c>
      <c r="O8" s="85" t="str">
        <f t="shared" si="7"/>
        <v>г.Махачкала</v>
      </c>
      <c r="P8" s="85" t="str">
        <f t="shared" si="8"/>
        <v>МБДОУ «Детский сад №15»</v>
      </c>
      <c r="Q8" s="85">
        <f>'Рейтинговая таблица организаций'!V8</f>
        <v>100</v>
      </c>
      <c r="R8" s="85">
        <f>'Рейтинговая таблица организаций'!X8</f>
        <v>100</v>
      </c>
      <c r="S8" s="85">
        <f>'Рейтинговая таблица организаций'!Y8</f>
        <v>100</v>
      </c>
      <c r="T8" s="85" t="str">
        <f t="shared" si="9"/>
        <v>1-21</v>
      </c>
      <c r="U8" s="85">
        <f t="shared" si="10"/>
        <v>1</v>
      </c>
      <c r="V8" s="85">
        <f t="shared" si="11"/>
        <v>21</v>
      </c>
      <c r="W8" s="85">
        <f t="shared" si="12"/>
        <v>59</v>
      </c>
      <c r="X8" s="85" t="str">
        <f t="shared" si="13"/>
        <v>г.Махачкала</v>
      </c>
      <c r="Y8" s="85" t="str">
        <f t="shared" si="14"/>
        <v>МБДОУ «Детский сад №15»</v>
      </c>
      <c r="Z8" s="85">
        <f>'Рейтинговая таблица организаций'!AD8</f>
        <v>0</v>
      </c>
      <c r="AA8" s="85">
        <f>'Рейтинговая таблица организаций'!AE8</f>
        <v>40</v>
      </c>
      <c r="AB8" s="86">
        <f>'Рейтинговая таблица организаций'!AF8</f>
        <v>100</v>
      </c>
      <c r="AC8" s="85">
        <f>'Рейтинговая таблица организаций'!AG8</f>
        <v>46</v>
      </c>
      <c r="AD8" s="85" t="str">
        <f t="shared" si="15"/>
        <v>46-51</v>
      </c>
      <c r="AE8" s="85">
        <f t="shared" si="16"/>
        <v>46</v>
      </c>
      <c r="AF8" s="85">
        <f t="shared" si="17"/>
        <v>6</v>
      </c>
      <c r="AG8" s="85">
        <f t="shared" si="18"/>
        <v>59</v>
      </c>
      <c r="AH8" s="85" t="str">
        <f t="shared" si="19"/>
        <v>г.Махачкала</v>
      </c>
      <c r="AI8" s="85" t="str">
        <f t="shared" si="20"/>
        <v>МБДОУ «Детский сад №15»</v>
      </c>
      <c r="AJ8" s="85">
        <f>'Рейтинговая таблица организаций'!AN8</f>
        <v>100</v>
      </c>
      <c r="AK8" s="85">
        <f>'Рейтинговая таблица организаций'!AO8</f>
        <v>100</v>
      </c>
      <c r="AL8" s="85">
        <f>'Рейтинговая таблица организаций'!AP8</f>
        <v>100</v>
      </c>
      <c r="AM8" s="85">
        <f>'Рейтинговая таблица организаций'!AQ8</f>
        <v>100</v>
      </c>
      <c r="AN8" s="85" t="str">
        <f t="shared" si="21"/>
        <v>1-3</v>
      </c>
      <c r="AO8" s="85">
        <f t="shared" si="22"/>
        <v>1</v>
      </c>
      <c r="AP8" s="85">
        <f t="shared" si="23"/>
        <v>3</v>
      </c>
      <c r="AQ8" s="85">
        <f t="shared" si="24"/>
        <v>59</v>
      </c>
      <c r="AR8" s="85" t="str">
        <f t="shared" si="25"/>
        <v>г.Махачкала</v>
      </c>
      <c r="AS8" s="85" t="str">
        <f t="shared" si="26"/>
        <v>МБДОУ «Детский сад №15»</v>
      </c>
      <c r="AT8" s="85">
        <f>'Рейтинговая таблица организаций'!AX8</f>
        <v>98</v>
      </c>
      <c r="AU8" s="85">
        <f>'Рейтинговая таблица организаций'!AY8</f>
        <v>98</v>
      </c>
      <c r="AV8" s="85">
        <f>'Рейтинговая таблица организаций'!AZ8</f>
        <v>98</v>
      </c>
      <c r="AW8" s="85">
        <f>'Рейтинговая таблица организаций'!BA8</f>
        <v>98</v>
      </c>
      <c r="AX8" s="85" t="str">
        <f t="shared" si="27"/>
        <v>49-55</v>
      </c>
      <c r="AY8" s="85">
        <f t="shared" si="28"/>
        <v>49</v>
      </c>
      <c r="AZ8" s="85">
        <f t="shared" si="29"/>
        <v>7</v>
      </c>
      <c r="BA8" s="85">
        <f t="shared" si="30"/>
        <v>59</v>
      </c>
      <c r="BB8" s="85" t="str">
        <f>Лист1!D7</f>
        <v>г.Махачкала</v>
      </c>
      <c r="BC8" s="85" t="str">
        <f t="shared" si="31"/>
        <v>МБДОУ «Детский сад №15»</v>
      </c>
      <c r="BD8" s="85">
        <f>'Рейтинговая таблица организаций'!BB8</f>
        <v>87.06</v>
      </c>
      <c r="BE8" s="85" t="str">
        <f t="shared" si="32"/>
        <v>50</v>
      </c>
      <c r="BF8" s="85">
        <f t="shared" si="33"/>
        <v>50</v>
      </c>
      <c r="BG8" s="85">
        <f t="shared" si="34"/>
        <v>1</v>
      </c>
    </row>
    <row r="9" spans="1:59" x14ac:dyDescent="0.25">
      <c r="A9" s="85">
        <v>60</v>
      </c>
      <c r="B9" s="85" t="str">
        <f>'Рейтинговая таблица организаций'!B9</f>
        <v>МБДОУ «Детский сад №19»</v>
      </c>
      <c r="C9" s="85">
        <f>'Рейтинговая таблица организаций'!C9</f>
        <v>178</v>
      </c>
      <c r="D9" s="85">
        <f t="shared" si="0"/>
        <v>60</v>
      </c>
      <c r="E9" s="85" t="str">
        <f t="shared" si="1"/>
        <v>г.Махачкала</v>
      </c>
      <c r="F9" s="85" t="str">
        <f t="shared" si="2"/>
        <v>МБДОУ «Детский сад №19»</v>
      </c>
      <c r="G9" s="85">
        <f>'Рейтинговая таблица организаций'!M9</f>
        <v>80</v>
      </c>
      <c r="H9" s="85">
        <f>'Рейтинговая таблица организаций'!N9</f>
        <v>100</v>
      </c>
      <c r="I9" s="85">
        <f>'Рейтинговая таблица организаций'!O9</f>
        <v>98</v>
      </c>
      <c r="J9" s="85">
        <f>'Рейтинговая таблица организаций'!P9</f>
        <v>93.2</v>
      </c>
      <c r="K9" s="85" t="str">
        <f t="shared" si="3"/>
        <v>45</v>
      </c>
      <c r="L9" s="85">
        <f t="shared" si="4"/>
        <v>45</v>
      </c>
      <c r="M9" s="85">
        <f t="shared" si="5"/>
        <v>1</v>
      </c>
      <c r="N9" s="85">
        <f t="shared" si="6"/>
        <v>60</v>
      </c>
      <c r="O9" s="85" t="str">
        <f t="shared" si="7"/>
        <v>г.Махачкала</v>
      </c>
      <c r="P9" s="85" t="str">
        <f t="shared" si="8"/>
        <v>МБДОУ «Детский сад №19»</v>
      </c>
      <c r="Q9" s="85">
        <f>'Рейтинговая таблица организаций'!V9</f>
        <v>100</v>
      </c>
      <c r="R9" s="85">
        <f>'Рейтинговая таблица организаций'!X9</f>
        <v>98</v>
      </c>
      <c r="S9" s="85">
        <f>'Рейтинговая таблица организаций'!Y9</f>
        <v>99</v>
      </c>
      <c r="T9" s="85" t="str">
        <f t="shared" si="9"/>
        <v>35-46</v>
      </c>
      <c r="U9" s="85">
        <f t="shared" si="10"/>
        <v>35</v>
      </c>
      <c r="V9" s="85">
        <f t="shared" si="11"/>
        <v>12</v>
      </c>
      <c r="W9" s="85">
        <f t="shared" si="12"/>
        <v>60</v>
      </c>
      <c r="X9" s="85" t="str">
        <f t="shared" si="13"/>
        <v>г.Махачкала</v>
      </c>
      <c r="Y9" s="85" t="str">
        <f t="shared" si="14"/>
        <v>МБДОУ «Детский сад №19»</v>
      </c>
      <c r="Z9" s="85">
        <f>'Рейтинговая таблица организаций'!AD9</f>
        <v>20</v>
      </c>
      <c r="AA9" s="85">
        <f>'Рейтинговая таблица организаций'!AE9</f>
        <v>40</v>
      </c>
      <c r="AB9" s="86">
        <f>'Рейтинговая таблица организаций'!AF9</f>
        <v>100</v>
      </c>
      <c r="AC9" s="85">
        <f>'Рейтинговая таблица организаций'!AG9</f>
        <v>52</v>
      </c>
      <c r="AD9" s="85" t="str">
        <f t="shared" si="15"/>
        <v>40-43</v>
      </c>
      <c r="AE9" s="85">
        <f t="shared" si="16"/>
        <v>40</v>
      </c>
      <c r="AF9" s="85">
        <f t="shared" si="17"/>
        <v>4</v>
      </c>
      <c r="AG9" s="85">
        <f t="shared" si="18"/>
        <v>60</v>
      </c>
      <c r="AH9" s="85" t="str">
        <f t="shared" si="19"/>
        <v>г.Махачкала</v>
      </c>
      <c r="AI9" s="85" t="str">
        <f t="shared" si="20"/>
        <v>МБДОУ «Детский сад №19»</v>
      </c>
      <c r="AJ9" s="85">
        <f>'Рейтинговая таблица организаций'!AN9</f>
        <v>99</v>
      </c>
      <c r="AK9" s="85">
        <f>'Рейтинговая таблица организаций'!AO9</f>
        <v>97</v>
      </c>
      <c r="AL9" s="85">
        <f>'Рейтинговая таблица организаций'!AP9</f>
        <v>100</v>
      </c>
      <c r="AM9" s="85">
        <f>'Рейтинговая таблица организаций'!AQ9</f>
        <v>98.4</v>
      </c>
      <c r="AN9" s="85" t="str">
        <f t="shared" si="21"/>
        <v>37-44</v>
      </c>
      <c r="AO9" s="85">
        <f t="shared" si="22"/>
        <v>37</v>
      </c>
      <c r="AP9" s="85">
        <f t="shared" si="23"/>
        <v>8</v>
      </c>
      <c r="AQ9" s="85">
        <f t="shared" si="24"/>
        <v>60</v>
      </c>
      <c r="AR9" s="85" t="str">
        <f t="shared" si="25"/>
        <v>г.Махачкала</v>
      </c>
      <c r="AS9" s="85" t="str">
        <f t="shared" si="26"/>
        <v>МБДОУ «Детский сад №19»</v>
      </c>
      <c r="AT9" s="85">
        <f>'Рейтинговая таблица организаций'!AX9</f>
        <v>99</v>
      </c>
      <c r="AU9" s="85">
        <f>'Рейтинговая таблица организаций'!AY9</f>
        <v>98</v>
      </c>
      <c r="AV9" s="85">
        <f>'Рейтинговая таблица организаций'!AZ9</f>
        <v>100</v>
      </c>
      <c r="AW9" s="85">
        <f>'Рейтинговая таблица организаций'!BA9</f>
        <v>99.3</v>
      </c>
      <c r="AX9" s="85" t="str">
        <f t="shared" si="27"/>
        <v>16-21</v>
      </c>
      <c r="AY9" s="85">
        <f t="shared" si="28"/>
        <v>16</v>
      </c>
      <c r="AZ9" s="85">
        <f t="shared" si="29"/>
        <v>6</v>
      </c>
      <c r="BA9" s="85">
        <f t="shared" si="30"/>
        <v>60</v>
      </c>
      <c r="BB9" s="85" t="str">
        <f>Лист1!D8</f>
        <v>г.Махачкала</v>
      </c>
      <c r="BC9" s="85" t="str">
        <f t="shared" si="31"/>
        <v>МБДОУ «Детский сад №19»</v>
      </c>
      <c r="BD9" s="85">
        <f>'Рейтинговая таблица организаций'!BB9</f>
        <v>88.38000000000001</v>
      </c>
      <c r="BE9" s="85" t="str">
        <f t="shared" si="32"/>
        <v>44</v>
      </c>
      <c r="BF9" s="85">
        <f t="shared" si="33"/>
        <v>44</v>
      </c>
      <c r="BG9" s="85">
        <f t="shared" si="34"/>
        <v>1</v>
      </c>
    </row>
    <row r="10" spans="1:59" x14ac:dyDescent="0.25">
      <c r="A10" s="85">
        <v>61</v>
      </c>
      <c r="B10" s="85" t="str">
        <f>'Рейтинговая таблица организаций'!B10</f>
        <v>МБДОУ «ЦРР- детский сад №22»</v>
      </c>
      <c r="C10" s="85">
        <f>'Рейтинговая таблица организаций'!C10</f>
        <v>86</v>
      </c>
      <c r="D10" s="85">
        <f t="shared" si="0"/>
        <v>61</v>
      </c>
      <c r="E10" s="85" t="str">
        <f t="shared" si="1"/>
        <v>г.Махачкала</v>
      </c>
      <c r="F10" s="85" t="str">
        <f t="shared" si="2"/>
        <v>МБДОУ «ЦРР- детский сад №22»</v>
      </c>
      <c r="G10" s="85">
        <f>'Рейтинговая таблица организаций'!M10</f>
        <v>92</v>
      </c>
      <c r="H10" s="85">
        <f>'Рейтинговая таблица организаций'!N10</f>
        <v>100</v>
      </c>
      <c r="I10" s="85">
        <f>'Рейтинговая таблица организаций'!O10</f>
        <v>99</v>
      </c>
      <c r="J10" s="85">
        <f>'Рейтинговая таблица организаций'!P10</f>
        <v>97.2</v>
      </c>
      <c r="K10" s="85" t="str">
        <f t="shared" si="3"/>
        <v>25</v>
      </c>
      <c r="L10" s="85">
        <f t="shared" si="4"/>
        <v>25</v>
      </c>
      <c r="M10" s="85">
        <f t="shared" si="5"/>
        <v>1</v>
      </c>
      <c r="N10" s="85">
        <f t="shared" si="6"/>
        <v>61</v>
      </c>
      <c r="O10" s="85" t="str">
        <f t="shared" si="7"/>
        <v>г.Махачкала</v>
      </c>
      <c r="P10" s="85" t="str">
        <f t="shared" si="8"/>
        <v>МБДОУ «ЦРР- детский сад №22»</v>
      </c>
      <c r="Q10" s="85">
        <f>'Рейтинговая таблица организаций'!V10</f>
        <v>100</v>
      </c>
      <c r="R10" s="85">
        <f>'Рейтинговая таблица организаций'!X10</f>
        <v>99</v>
      </c>
      <c r="S10" s="85">
        <f>'Рейтинговая таблица организаций'!Y10</f>
        <v>99.5</v>
      </c>
      <c r="T10" s="85" t="str">
        <f t="shared" si="9"/>
        <v>22-34</v>
      </c>
      <c r="U10" s="85">
        <f t="shared" si="10"/>
        <v>22</v>
      </c>
      <c r="V10" s="85">
        <f t="shared" si="11"/>
        <v>13</v>
      </c>
      <c r="W10" s="85">
        <f t="shared" si="12"/>
        <v>61</v>
      </c>
      <c r="X10" s="85" t="str">
        <f t="shared" si="13"/>
        <v>г.Махачкала</v>
      </c>
      <c r="Y10" s="85" t="str">
        <f t="shared" si="14"/>
        <v>МБДОУ «ЦРР- детский сад №22»</v>
      </c>
      <c r="Z10" s="85">
        <f>'Рейтинговая таблица организаций'!AD10</f>
        <v>0</v>
      </c>
      <c r="AA10" s="85">
        <f>'Рейтинговая таблица организаций'!AE10</f>
        <v>40</v>
      </c>
      <c r="AB10" s="86">
        <f>'Рейтинговая таблица организаций'!AF10</f>
        <v>100</v>
      </c>
      <c r="AC10" s="85">
        <f>'Рейтинговая таблица организаций'!AG10</f>
        <v>46</v>
      </c>
      <c r="AD10" s="85" t="str">
        <f t="shared" si="15"/>
        <v>46-51</v>
      </c>
      <c r="AE10" s="85">
        <f t="shared" si="16"/>
        <v>46</v>
      </c>
      <c r="AF10" s="85">
        <f t="shared" si="17"/>
        <v>6</v>
      </c>
      <c r="AG10" s="85">
        <f t="shared" si="18"/>
        <v>61</v>
      </c>
      <c r="AH10" s="85" t="str">
        <f t="shared" si="19"/>
        <v>г.Махачкала</v>
      </c>
      <c r="AI10" s="85" t="str">
        <f t="shared" si="20"/>
        <v>МБДОУ «ЦРР- детский сад №22»</v>
      </c>
      <c r="AJ10" s="85">
        <f>'Рейтинговая таблица организаций'!AN10</f>
        <v>99</v>
      </c>
      <c r="AK10" s="85">
        <f>'Рейтинговая таблица организаций'!AO10</f>
        <v>98</v>
      </c>
      <c r="AL10" s="85">
        <f>'Рейтинговая таблица организаций'!AP10</f>
        <v>100</v>
      </c>
      <c r="AM10" s="85">
        <f>'Рейтинговая таблица организаций'!AQ10</f>
        <v>98.8</v>
      </c>
      <c r="AN10" s="85" t="str">
        <f t="shared" si="21"/>
        <v>28-33</v>
      </c>
      <c r="AO10" s="85">
        <f t="shared" si="22"/>
        <v>28</v>
      </c>
      <c r="AP10" s="85">
        <f t="shared" si="23"/>
        <v>6</v>
      </c>
      <c r="AQ10" s="85">
        <f t="shared" si="24"/>
        <v>61</v>
      </c>
      <c r="AR10" s="85" t="str">
        <f t="shared" si="25"/>
        <v>г.Махачкала</v>
      </c>
      <c r="AS10" s="85" t="str">
        <f t="shared" si="26"/>
        <v>МБДОУ «ЦРР- детский сад №22»</v>
      </c>
      <c r="AT10" s="85">
        <f>'Рейтинговая таблица организаций'!AX10</f>
        <v>99</v>
      </c>
      <c r="AU10" s="85">
        <f>'Рейтинговая таблица организаций'!AY10</f>
        <v>100</v>
      </c>
      <c r="AV10" s="85">
        <f>'Рейтинговая таблица организаций'!AZ10</f>
        <v>98</v>
      </c>
      <c r="AW10" s="85">
        <f>'Рейтинговая таблица организаций'!BA10</f>
        <v>98.7</v>
      </c>
      <c r="AX10" s="85" t="str">
        <f t="shared" si="27"/>
        <v>33-37</v>
      </c>
      <c r="AY10" s="85">
        <f t="shared" si="28"/>
        <v>33</v>
      </c>
      <c r="AZ10" s="85">
        <f t="shared" si="29"/>
        <v>5</v>
      </c>
      <c r="BA10" s="85">
        <f t="shared" si="30"/>
        <v>61</v>
      </c>
      <c r="BB10" s="85" t="str">
        <f>Лист1!D9</f>
        <v>г.Махачкала</v>
      </c>
      <c r="BC10" s="85" t="str">
        <f t="shared" si="31"/>
        <v>МБДОУ «ЦРР- детский сад №22»</v>
      </c>
      <c r="BD10" s="85">
        <f>'Рейтинговая таблица организаций'!BB10</f>
        <v>88.039999999999992</v>
      </c>
      <c r="BE10" s="85" t="str">
        <f t="shared" si="32"/>
        <v>47</v>
      </c>
      <c r="BF10" s="85">
        <f t="shared" si="33"/>
        <v>47</v>
      </c>
      <c r="BG10" s="85">
        <f t="shared" si="34"/>
        <v>1</v>
      </c>
    </row>
    <row r="11" spans="1:59" x14ac:dyDescent="0.25">
      <c r="A11" s="85">
        <v>62</v>
      </c>
      <c r="B11" s="85" t="str">
        <f>'Рейтинговая таблица организаций'!B11</f>
        <v>МБДОУ «ЦРР - детский сад №30»</v>
      </c>
      <c r="C11" s="85">
        <f>'Рейтинговая таблица организаций'!C11</f>
        <v>81</v>
      </c>
      <c r="D11" s="85">
        <f t="shared" si="0"/>
        <v>62</v>
      </c>
      <c r="E11" s="85" t="str">
        <f t="shared" si="1"/>
        <v>г.Махачкала</v>
      </c>
      <c r="F11" s="85" t="str">
        <f t="shared" si="2"/>
        <v>МБДОУ «ЦРР - детский сад №30»</v>
      </c>
      <c r="G11" s="85">
        <f>'Рейтинговая таблица организаций'!M11</f>
        <v>88</v>
      </c>
      <c r="H11" s="85">
        <f>'Рейтинговая таблица организаций'!N11</f>
        <v>100</v>
      </c>
      <c r="I11" s="85">
        <f>'Рейтинговая таблица организаций'!O11</f>
        <v>100</v>
      </c>
      <c r="J11" s="85">
        <f>'Рейтинговая таблица организаций'!P11</f>
        <v>96.4</v>
      </c>
      <c r="K11" s="85" t="str">
        <f t="shared" si="3"/>
        <v>32-33</v>
      </c>
      <c r="L11" s="85">
        <f t="shared" si="4"/>
        <v>32</v>
      </c>
      <c r="M11" s="85">
        <f t="shared" si="5"/>
        <v>2</v>
      </c>
      <c r="N11" s="85">
        <f t="shared" si="6"/>
        <v>62</v>
      </c>
      <c r="O11" s="85" t="str">
        <f t="shared" si="7"/>
        <v>г.Махачкала</v>
      </c>
      <c r="P11" s="85" t="str">
        <f t="shared" si="8"/>
        <v>МБДОУ «ЦРР - детский сад №30»</v>
      </c>
      <c r="Q11" s="85">
        <f>'Рейтинговая таблица организаций'!V11</f>
        <v>100</v>
      </c>
      <c r="R11" s="85">
        <f>'Рейтинговая таблица организаций'!X11</f>
        <v>99</v>
      </c>
      <c r="S11" s="85">
        <f>'Рейтинговая таблица организаций'!Y11</f>
        <v>99.5</v>
      </c>
      <c r="T11" s="85" t="str">
        <f t="shared" si="9"/>
        <v>22-34</v>
      </c>
      <c r="U11" s="85">
        <f t="shared" si="10"/>
        <v>22</v>
      </c>
      <c r="V11" s="85">
        <f t="shared" si="11"/>
        <v>13</v>
      </c>
      <c r="W11" s="85">
        <f t="shared" si="12"/>
        <v>62</v>
      </c>
      <c r="X11" s="85" t="str">
        <f t="shared" si="13"/>
        <v>г.Махачкала</v>
      </c>
      <c r="Y11" s="85" t="str">
        <f t="shared" si="14"/>
        <v>МБДОУ «ЦРР - детский сад №30»</v>
      </c>
      <c r="Z11" s="85">
        <f>'Рейтинговая таблица организаций'!AD11</f>
        <v>0</v>
      </c>
      <c r="AA11" s="85">
        <f>'Рейтинговая таблица организаций'!AE11</f>
        <v>40</v>
      </c>
      <c r="AB11" s="86">
        <f>'Рейтинговая таблица организаций'!AF11</f>
        <v>100</v>
      </c>
      <c r="AC11" s="85">
        <f>'Рейтинговая таблица организаций'!AG11</f>
        <v>46</v>
      </c>
      <c r="AD11" s="85" t="str">
        <f t="shared" si="15"/>
        <v>46-51</v>
      </c>
      <c r="AE11" s="85">
        <f t="shared" si="16"/>
        <v>46</v>
      </c>
      <c r="AF11" s="85">
        <f t="shared" si="17"/>
        <v>6</v>
      </c>
      <c r="AG11" s="85">
        <f t="shared" si="18"/>
        <v>62</v>
      </c>
      <c r="AH11" s="85" t="str">
        <f t="shared" si="19"/>
        <v>г.Махачкала</v>
      </c>
      <c r="AI11" s="85" t="str">
        <f t="shared" si="20"/>
        <v>МБДОУ «ЦРР - детский сад №30»</v>
      </c>
      <c r="AJ11" s="85">
        <f>'Рейтинговая таблица организаций'!AN11</f>
        <v>100</v>
      </c>
      <c r="AK11" s="85">
        <f>'Рейтинговая таблица организаций'!AO11</f>
        <v>99</v>
      </c>
      <c r="AL11" s="85">
        <f>'Рейтинговая таблица организаций'!AP11</f>
        <v>100</v>
      </c>
      <c r="AM11" s="85">
        <f>'Рейтинговая таблица организаций'!AQ11</f>
        <v>99.6</v>
      </c>
      <c r="AN11" s="85" t="str">
        <f t="shared" si="21"/>
        <v>6-11</v>
      </c>
      <c r="AO11" s="85">
        <f t="shared" si="22"/>
        <v>6</v>
      </c>
      <c r="AP11" s="85">
        <f t="shared" si="23"/>
        <v>6</v>
      </c>
      <c r="AQ11" s="85">
        <f t="shared" si="24"/>
        <v>62</v>
      </c>
      <c r="AR11" s="85" t="str">
        <f t="shared" si="25"/>
        <v>г.Махачкала</v>
      </c>
      <c r="AS11" s="85" t="str">
        <f t="shared" si="26"/>
        <v>МБДОУ «ЦРР - детский сад №30»</v>
      </c>
      <c r="AT11" s="85">
        <f>'Рейтинговая таблица организаций'!AX11</f>
        <v>100</v>
      </c>
      <c r="AU11" s="85">
        <f>'Рейтинговая таблица организаций'!AY11</f>
        <v>100</v>
      </c>
      <c r="AV11" s="85">
        <f>'Рейтинговая таблица организаций'!AZ11</f>
        <v>99</v>
      </c>
      <c r="AW11" s="85">
        <f>'Рейтинговая таблица организаций'!BA11</f>
        <v>99.5</v>
      </c>
      <c r="AX11" s="85" t="str">
        <f t="shared" si="27"/>
        <v>12-13</v>
      </c>
      <c r="AY11" s="85">
        <f t="shared" si="28"/>
        <v>12</v>
      </c>
      <c r="AZ11" s="85">
        <f t="shared" si="29"/>
        <v>2</v>
      </c>
      <c r="BA11" s="85">
        <f t="shared" si="30"/>
        <v>62</v>
      </c>
      <c r="BB11" s="85" t="str">
        <f>Лист1!D10</f>
        <v>г.Махачкала</v>
      </c>
      <c r="BC11" s="85" t="str">
        <f t="shared" si="31"/>
        <v>МБДОУ «ЦРР - детский сад №30»</v>
      </c>
      <c r="BD11" s="85">
        <f>'Рейтинговая таблица организаций'!BB11</f>
        <v>88.2</v>
      </c>
      <c r="BE11" s="85" t="str">
        <f t="shared" si="32"/>
        <v>46</v>
      </c>
      <c r="BF11" s="85">
        <f t="shared" si="33"/>
        <v>46</v>
      </c>
      <c r="BG11" s="85">
        <f t="shared" si="34"/>
        <v>1</v>
      </c>
    </row>
    <row r="12" spans="1:59" x14ac:dyDescent="0.25">
      <c r="A12" s="85">
        <v>63</v>
      </c>
      <c r="B12" s="85" t="str">
        <f>'Рейтинговая таблица организаций'!B12</f>
        <v>МБДОУ «Детский сад №33»</v>
      </c>
      <c r="C12" s="85">
        <f>'Рейтинговая таблица организаций'!C12</f>
        <v>91</v>
      </c>
      <c r="D12" s="85">
        <f t="shared" si="0"/>
        <v>63</v>
      </c>
      <c r="E12" s="85" t="str">
        <f t="shared" si="1"/>
        <v>г.Махачкала</v>
      </c>
      <c r="F12" s="85" t="str">
        <f t="shared" si="2"/>
        <v>МБДОУ «Детский сад №33»</v>
      </c>
      <c r="G12" s="85">
        <f>'Рейтинговая таблица организаций'!M12</f>
        <v>84</v>
      </c>
      <c r="H12" s="85">
        <f>'Рейтинговая таблица организаций'!N12</f>
        <v>100</v>
      </c>
      <c r="I12" s="85">
        <f>'Рейтинговая таблица организаций'!O12</f>
        <v>100</v>
      </c>
      <c r="J12" s="85">
        <f>'Рейтинговая таблица организаций'!P12</f>
        <v>95.2</v>
      </c>
      <c r="K12" s="85" t="str">
        <f t="shared" si="3"/>
        <v>36</v>
      </c>
      <c r="L12" s="85">
        <f t="shared" si="4"/>
        <v>36</v>
      </c>
      <c r="M12" s="85">
        <f t="shared" si="5"/>
        <v>1</v>
      </c>
      <c r="N12" s="85">
        <f t="shared" si="6"/>
        <v>63</v>
      </c>
      <c r="O12" s="85" t="str">
        <f t="shared" si="7"/>
        <v>г.Махачкала</v>
      </c>
      <c r="P12" s="85" t="str">
        <f t="shared" si="8"/>
        <v>МБДОУ «Детский сад №33»</v>
      </c>
      <c r="Q12" s="85">
        <f>'Рейтинговая таблица организаций'!V12</f>
        <v>100</v>
      </c>
      <c r="R12" s="85">
        <f>'Рейтинговая таблица организаций'!X12</f>
        <v>99</v>
      </c>
      <c r="S12" s="85">
        <f>'Рейтинговая таблица организаций'!Y12</f>
        <v>99.5</v>
      </c>
      <c r="T12" s="85" t="str">
        <f t="shared" si="9"/>
        <v>22-34</v>
      </c>
      <c r="U12" s="85">
        <f t="shared" si="10"/>
        <v>22</v>
      </c>
      <c r="V12" s="85">
        <f t="shared" si="11"/>
        <v>13</v>
      </c>
      <c r="W12" s="85">
        <f t="shared" si="12"/>
        <v>63</v>
      </c>
      <c r="X12" s="85" t="str">
        <f t="shared" si="13"/>
        <v>г.Махачкала</v>
      </c>
      <c r="Y12" s="85" t="str">
        <f t="shared" si="14"/>
        <v>МБДОУ «Детский сад №33»</v>
      </c>
      <c r="Z12" s="85">
        <f>'Рейтинговая таблица организаций'!AD12</f>
        <v>0</v>
      </c>
      <c r="AA12" s="85">
        <f>'Рейтинговая таблица организаций'!AE12</f>
        <v>20</v>
      </c>
      <c r="AB12" s="86">
        <f>'Рейтинговая таблица организаций'!AF12</f>
        <v>100</v>
      </c>
      <c r="AC12" s="85">
        <f>'Рейтинговая таблица организаций'!AG12</f>
        <v>38</v>
      </c>
      <c r="AD12" s="85" t="str">
        <f t="shared" si="15"/>
        <v>57-60</v>
      </c>
      <c r="AE12" s="85">
        <f t="shared" si="16"/>
        <v>57</v>
      </c>
      <c r="AF12" s="85">
        <f t="shared" si="17"/>
        <v>4</v>
      </c>
      <c r="AG12" s="85">
        <f t="shared" si="18"/>
        <v>63</v>
      </c>
      <c r="AH12" s="85" t="str">
        <f t="shared" si="19"/>
        <v>г.Махачкала</v>
      </c>
      <c r="AI12" s="85" t="str">
        <f t="shared" si="20"/>
        <v>МБДОУ «Детский сад №33»</v>
      </c>
      <c r="AJ12" s="85">
        <f>'Рейтинговая таблица организаций'!AN12</f>
        <v>98</v>
      </c>
      <c r="AK12" s="85">
        <f>'Рейтинговая таблица организаций'!AO12</f>
        <v>100</v>
      </c>
      <c r="AL12" s="85">
        <f>'Рейтинговая таблица организаций'!AP12</f>
        <v>100</v>
      </c>
      <c r="AM12" s="85">
        <f>'Рейтинговая таблица организаций'!AQ12</f>
        <v>99.2</v>
      </c>
      <c r="AN12" s="85" t="str">
        <f t="shared" si="21"/>
        <v>15-22</v>
      </c>
      <c r="AO12" s="85">
        <f t="shared" si="22"/>
        <v>15</v>
      </c>
      <c r="AP12" s="85">
        <f t="shared" si="23"/>
        <v>8</v>
      </c>
      <c r="AQ12" s="85">
        <f t="shared" si="24"/>
        <v>63</v>
      </c>
      <c r="AR12" s="85" t="str">
        <f t="shared" si="25"/>
        <v>г.Махачкала</v>
      </c>
      <c r="AS12" s="85" t="str">
        <f t="shared" si="26"/>
        <v>МБДОУ «Детский сад №33»</v>
      </c>
      <c r="AT12" s="85">
        <f>'Рейтинговая таблица организаций'!AX12</f>
        <v>99</v>
      </c>
      <c r="AU12" s="85">
        <f>'Рейтинговая таблица организаций'!AY12</f>
        <v>100</v>
      </c>
      <c r="AV12" s="85">
        <f>'Рейтинговая таблица организаций'!AZ12</f>
        <v>100</v>
      </c>
      <c r="AW12" s="85">
        <f>'Рейтинговая таблица организаций'!BA12</f>
        <v>99.7</v>
      </c>
      <c r="AX12" s="85" t="str">
        <f t="shared" si="27"/>
        <v>7-11</v>
      </c>
      <c r="AY12" s="85">
        <f t="shared" si="28"/>
        <v>7</v>
      </c>
      <c r="AZ12" s="85">
        <f t="shared" si="29"/>
        <v>5</v>
      </c>
      <c r="BA12" s="85">
        <f t="shared" si="30"/>
        <v>63</v>
      </c>
      <c r="BB12" s="85" t="str">
        <f>Лист1!D11</f>
        <v>г.Махачкала</v>
      </c>
      <c r="BC12" s="85" t="str">
        <f t="shared" si="31"/>
        <v>МБДОУ «Детский сад №33»</v>
      </c>
      <c r="BD12" s="85">
        <f>'Рейтинговая таблица организаций'!BB12</f>
        <v>86.32</v>
      </c>
      <c r="BE12" s="85" t="str">
        <f t="shared" si="32"/>
        <v>54</v>
      </c>
      <c r="BF12" s="85">
        <f t="shared" si="33"/>
        <v>54</v>
      </c>
      <c r="BG12" s="85">
        <f t="shared" si="34"/>
        <v>1</v>
      </c>
    </row>
    <row r="13" spans="1:59" x14ac:dyDescent="0.25">
      <c r="A13" s="85">
        <v>64</v>
      </c>
      <c r="B13" s="85" t="str">
        <f>'Рейтинговая таблица организаций'!B13</f>
        <v>МБДОУ «Детский сад №35»</v>
      </c>
      <c r="C13" s="85">
        <f>'Рейтинговая таблица организаций'!C13</f>
        <v>136</v>
      </c>
      <c r="D13" s="85">
        <f t="shared" si="0"/>
        <v>64</v>
      </c>
      <c r="E13" s="85" t="str">
        <f t="shared" si="1"/>
        <v>г.Махачкала</v>
      </c>
      <c r="F13" s="85" t="str">
        <f t="shared" si="2"/>
        <v>МБДОУ «Детский сад №35»</v>
      </c>
      <c r="G13" s="85">
        <f>'Рейтинговая таблица организаций'!M13</f>
        <v>87</v>
      </c>
      <c r="H13" s="85">
        <f>'Рейтинговая таблица организаций'!N13</f>
        <v>90</v>
      </c>
      <c r="I13" s="85">
        <f>'Рейтинговая таблица организаций'!O13</f>
        <v>97</v>
      </c>
      <c r="J13" s="85">
        <f>'Рейтинговая таблица организаций'!P13</f>
        <v>91.9</v>
      </c>
      <c r="K13" s="85" t="str">
        <f t="shared" si="3"/>
        <v>47</v>
      </c>
      <c r="L13" s="85">
        <f t="shared" si="4"/>
        <v>47</v>
      </c>
      <c r="M13" s="85">
        <f t="shared" si="5"/>
        <v>1</v>
      </c>
      <c r="N13" s="85">
        <f t="shared" si="6"/>
        <v>64</v>
      </c>
      <c r="O13" s="85" t="str">
        <f t="shared" si="7"/>
        <v>г.Махачкала</v>
      </c>
      <c r="P13" s="85" t="str">
        <f t="shared" si="8"/>
        <v>МБДОУ «Детский сад №35»</v>
      </c>
      <c r="Q13" s="85">
        <f>'Рейтинговая таблица организаций'!V13</f>
        <v>100</v>
      </c>
      <c r="R13" s="85">
        <f>'Рейтинговая таблица организаций'!X13</f>
        <v>97</v>
      </c>
      <c r="S13" s="85">
        <f>'Рейтинговая таблица организаций'!Y13</f>
        <v>98.5</v>
      </c>
      <c r="T13" s="85" t="str">
        <f t="shared" si="9"/>
        <v>47-59</v>
      </c>
      <c r="U13" s="85">
        <f t="shared" si="10"/>
        <v>47</v>
      </c>
      <c r="V13" s="85">
        <f t="shared" si="11"/>
        <v>13</v>
      </c>
      <c r="W13" s="85">
        <f t="shared" si="12"/>
        <v>64</v>
      </c>
      <c r="X13" s="85" t="str">
        <f t="shared" si="13"/>
        <v>г.Махачкала</v>
      </c>
      <c r="Y13" s="85" t="str">
        <f t="shared" si="14"/>
        <v>МБДОУ «Детский сад №35»</v>
      </c>
      <c r="Z13" s="85">
        <f>'Рейтинговая таблица организаций'!AD13</f>
        <v>20</v>
      </c>
      <c r="AA13" s="85">
        <f>'Рейтинговая таблица организаций'!AE13</f>
        <v>60</v>
      </c>
      <c r="AB13" s="86">
        <f>'Рейтинговая таблица организаций'!AF13</f>
        <v>100</v>
      </c>
      <c r="AC13" s="85">
        <f>'Рейтинговая таблица организаций'!AG13</f>
        <v>60</v>
      </c>
      <c r="AD13" s="85" t="str">
        <f t="shared" si="15"/>
        <v>28-29</v>
      </c>
      <c r="AE13" s="85">
        <f t="shared" si="16"/>
        <v>28</v>
      </c>
      <c r="AF13" s="85">
        <f t="shared" si="17"/>
        <v>2</v>
      </c>
      <c r="AG13" s="85">
        <f t="shared" si="18"/>
        <v>64</v>
      </c>
      <c r="AH13" s="85" t="str">
        <f t="shared" si="19"/>
        <v>г.Махачкала</v>
      </c>
      <c r="AI13" s="85" t="str">
        <f t="shared" si="20"/>
        <v>МБДОУ «Детский сад №35»</v>
      </c>
      <c r="AJ13" s="85">
        <f>'Рейтинговая таблица организаций'!AN13</f>
        <v>100</v>
      </c>
      <c r="AK13" s="85">
        <f>'Рейтинговая таблица организаций'!AO13</f>
        <v>100</v>
      </c>
      <c r="AL13" s="85">
        <f>'Рейтинговая таблица организаций'!AP13</f>
        <v>98</v>
      </c>
      <c r="AM13" s="85">
        <f>'Рейтинговая таблица организаций'!AQ13</f>
        <v>99.6</v>
      </c>
      <c r="AN13" s="85" t="str">
        <f t="shared" si="21"/>
        <v>6-11</v>
      </c>
      <c r="AO13" s="85">
        <f t="shared" si="22"/>
        <v>6</v>
      </c>
      <c r="AP13" s="85">
        <f t="shared" si="23"/>
        <v>6</v>
      </c>
      <c r="AQ13" s="85">
        <f t="shared" si="24"/>
        <v>64</v>
      </c>
      <c r="AR13" s="85" t="str">
        <f t="shared" si="25"/>
        <v>г.Махачкала</v>
      </c>
      <c r="AS13" s="85" t="str">
        <f t="shared" si="26"/>
        <v>МБДОУ «Детский сад №35»</v>
      </c>
      <c r="AT13" s="85">
        <f>'Рейтинговая таблица организаций'!AX13</f>
        <v>100</v>
      </c>
      <c r="AU13" s="85">
        <f>'Рейтинговая таблица организаций'!AY13</f>
        <v>99</v>
      </c>
      <c r="AV13" s="85">
        <f>'Рейтинговая таблица организаций'!AZ13</f>
        <v>99</v>
      </c>
      <c r="AW13" s="85">
        <f>'Рейтинговая таблица организаций'!BA13</f>
        <v>99.3</v>
      </c>
      <c r="AX13" s="85" t="str">
        <f t="shared" si="27"/>
        <v>16-21</v>
      </c>
      <c r="AY13" s="85">
        <f t="shared" si="28"/>
        <v>16</v>
      </c>
      <c r="AZ13" s="85">
        <f t="shared" si="29"/>
        <v>6</v>
      </c>
      <c r="BA13" s="85">
        <f t="shared" si="30"/>
        <v>64</v>
      </c>
      <c r="BB13" s="85" t="str">
        <f>Лист1!D12</f>
        <v>г.Махачкала</v>
      </c>
      <c r="BC13" s="85" t="str">
        <f t="shared" si="31"/>
        <v>МБДОУ «Детский сад №35»</v>
      </c>
      <c r="BD13" s="85">
        <f>'Рейтинговая таблица организаций'!BB13</f>
        <v>89.86</v>
      </c>
      <c r="BE13" s="85" t="str">
        <f t="shared" si="32"/>
        <v>33</v>
      </c>
      <c r="BF13" s="85">
        <f t="shared" si="33"/>
        <v>33</v>
      </c>
      <c r="BG13" s="85">
        <f t="shared" si="34"/>
        <v>1</v>
      </c>
    </row>
    <row r="14" spans="1:59" x14ac:dyDescent="0.25">
      <c r="A14" s="85">
        <v>65</v>
      </c>
      <c r="B14" s="85" t="str">
        <f>'Рейтинговая таблица организаций'!B14</f>
        <v>МБДОУ «Детский сад №41»</v>
      </c>
      <c r="C14" s="85">
        <f>'Рейтинговая таблица организаций'!C14</f>
        <v>244</v>
      </c>
      <c r="D14" s="85">
        <f t="shared" si="0"/>
        <v>65</v>
      </c>
      <c r="E14" s="85" t="str">
        <f t="shared" si="1"/>
        <v>г.Махачкала</v>
      </c>
      <c r="F14" s="85" t="str">
        <f t="shared" si="2"/>
        <v>МБДОУ «Детский сад №41»</v>
      </c>
      <c r="G14" s="85">
        <f>'Рейтинговая таблица организаций'!M14</f>
        <v>94</v>
      </c>
      <c r="H14" s="85">
        <f>'Рейтинговая таблица организаций'!N14</f>
        <v>100</v>
      </c>
      <c r="I14" s="85">
        <f>'Рейтинговая таблица организаций'!O14</f>
        <v>100</v>
      </c>
      <c r="J14" s="85">
        <f>'Рейтинговая таблица организаций'!P14</f>
        <v>98.2</v>
      </c>
      <c r="K14" s="85" t="str">
        <f t="shared" si="3"/>
        <v>16-17</v>
      </c>
      <c r="L14" s="85">
        <f t="shared" si="4"/>
        <v>16</v>
      </c>
      <c r="M14" s="85">
        <f t="shared" si="5"/>
        <v>2</v>
      </c>
      <c r="N14" s="85">
        <f t="shared" si="6"/>
        <v>65</v>
      </c>
      <c r="O14" s="85" t="str">
        <f t="shared" si="7"/>
        <v>г.Махачкала</v>
      </c>
      <c r="P14" s="85" t="str">
        <f t="shared" si="8"/>
        <v>МБДОУ «Детский сад №41»</v>
      </c>
      <c r="Q14" s="85">
        <f>'Рейтинговая таблица организаций'!V14</f>
        <v>100</v>
      </c>
      <c r="R14" s="85">
        <f>'Рейтинговая таблица организаций'!X14</f>
        <v>98</v>
      </c>
      <c r="S14" s="85">
        <f>'Рейтинговая таблица организаций'!Y14</f>
        <v>99</v>
      </c>
      <c r="T14" s="85" t="str">
        <f t="shared" si="9"/>
        <v>35-46</v>
      </c>
      <c r="U14" s="85">
        <f t="shared" si="10"/>
        <v>35</v>
      </c>
      <c r="V14" s="85">
        <f t="shared" si="11"/>
        <v>12</v>
      </c>
      <c r="W14" s="85">
        <f t="shared" si="12"/>
        <v>65</v>
      </c>
      <c r="X14" s="85" t="str">
        <f t="shared" si="13"/>
        <v>г.Махачкала</v>
      </c>
      <c r="Y14" s="85" t="str">
        <f t="shared" si="14"/>
        <v>МБДОУ «Детский сад №41»</v>
      </c>
      <c r="Z14" s="85">
        <f>'Рейтинговая таблица организаций'!AD14</f>
        <v>0</v>
      </c>
      <c r="AA14" s="85">
        <f>'Рейтинговая таблица организаций'!AE14</f>
        <v>60</v>
      </c>
      <c r="AB14" s="86">
        <f>'Рейтинговая таблица организаций'!AF14</f>
        <v>98.148148148148152</v>
      </c>
      <c r="AC14" s="85">
        <f>'Рейтинговая таблица организаций'!AG14</f>
        <v>53.4</v>
      </c>
      <c r="AD14" s="85" t="str">
        <f t="shared" si="15"/>
        <v>38</v>
      </c>
      <c r="AE14" s="85">
        <f t="shared" si="16"/>
        <v>38</v>
      </c>
      <c r="AF14" s="85">
        <f t="shared" si="17"/>
        <v>1</v>
      </c>
      <c r="AG14" s="85">
        <f t="shared" si="18"/>
        <v>65</v>
      </c>
      <c r="AH14" s="85" t="str">
        <f t="shared" si="19"/>
        <v>г.Махачкала</v>
      </c>
      <c r="AI14" s="85" t="str">
        <f t="shared" si="20"/>
        <v>МБДОУ «Детский сад №41»</v>
      </c>
      <c r="AJ14" s="85">
        <f>'Рейтинговая таблица организаций'!AN14</f>
        <v>97</v>
      </c>
      <c r="AK14" s="85">
        <f>'Рейтинговая таблица организаций'!AO14</f>
        <v>97</v>
      </c>
      <c r="AL14" s="85">
        <f>'Рейтинговая таблица организаций'!AP14</f>
        <v>100</v>
      </c>
      <c r="AM14" s="85">
        <f>'Рейтинговая таблица организаций'!AQ14</f>
        <v>97.6</v>
      </c>
      <c r="AN14" s="85" t="str">
        <f t="shared" si="21"/>
        <v>53-56</v>
      </c>
      <c r="AO14" s="85">
        <f t="shared" si="22"/>
        <v>53</v>
      </c>
      <c r="AP14" s="85">
        <f t="shared" si="23"/>
        <v>4</v>
      </c>
      <c r="AQ14" s="85">
        <f t="shared" si="24"/>
        <v>65</v>
      </c>
      <c r="AR14" s="85" t="str">
        <f t="shared" si="25"/>
        <v>г.Махачкала</v>
      </c>
      <c r="AS14" s="85" t="str">
        <f t="shared" si="26"/>
        <v>МБДОУ «Детский сад №41»</v>
      </c>
      <c r="AT14" s="85">
        <f>'Рейтинговая таблица организаций'!AX14</f>
        <v>99</v>
      </c>
      <c r="AU14" s="85">
        <f>'Рейтинговая таблица организаций'!AY14</f>
        <v>99</v>
      </c>
      <c r="AV14" s="85">
        <f>'Рейтинговая таблица организаций'!AZ14</f>
        <v>98</v>
      </c>
      <c r="AW14" s="85">
        <f>'Рейтинговая таблица организаций'!BA14</f>
        <v>98.5</v>
      </c>
      <c r="AX14" s="85" t="str">
        <f t="shared" si="27"/>
        <v>39-40</v>
      </c>
      <c r="AY14" s="85">
        <f t="shared" si="28"/>
        <v>39</v>
      </c>
      <c r="AZ14" s="85">
        <f t="shared" si="29"/>
        <v>2</v>
      </c>
      <c r="BA14" s="85">
        <f t="shared" si="30"/>
        <v>65</v>
      </c>
      <c r="BB14" s="85" t="str">
        <f>Лист1!D13</f>
        <v>г.Махачкала</v>
      </c>
      <c r="BC14" s="85" t="str">
        <f t="shared" ref="BC14:BC63" si="35">B14</f>
        <v>МБДОУ «Детский сад №41»</v>
      </c>
      <c r="BD14" s="85">
        <f>'Рейтинговая таблица организаций'!BB14</f>
        <v>89.34</v>
      </c>
      <c r="BE14" s="85" t="str">
        <f t="shared" si="32"/>
        <v>38</v>
      </c>
      <c r="BF14" s="85">
        <f t="shared" si="33"/>
        <v>38</v>
      </c>
      <c r="BG14" s="85">
        <f t="shared" si="34"/>
        <v>1</v>
      </c>
    </row>
    <row r="15" spans="1:59" x14ac:dyDescent="0.25">
      <c r="A15" s="85">
        <v>66</v>
      </c>
      <c r="B15" s="85" t="str">
        <f>'Рейтинговая таблица организаций'!B15</f>
        <v>МБДОУ «ЦРР-детский сад №44»</v>
      </c>
      <c r="C15" s="85">
        <f>'Рейтинговая таблица организаций'!C15</f>
        <v>144</v>
      </c>
      <c r="D15" s="85">
        <f t="shared" si="0"/>
        <v>66</v>
      </c>
      <c r="E15" s="85" t="str">
        <f t="shared" ref="E15:E63" si="36">BB15</f>
        <v>г.Махачкала</v>
      </c>
      <c r="F15" s="85" t="str">
        <f t="shared" si="2"/>
        <v>МБДОУ «ЦРР-детский сад №44»</v>
      </c>
      <c r="G15" s="85">
        <f>'Рейтинговая таблица организаций'!M15</f>
        <v>95</v>
      </c>
      <c r="H15" s="85">
        <f>'Рейтинговая таблица организаций'!N15</f>
        <v>100</v>
      </c>
      <c r="I15" s="85">
        <f>'Рейтинговая таблица организаций'!O15</f>
        <v>99</v>
      </c>
      <c r="J15" s="85">
        <f>'Рейтинговая таблица организаций'!P15</f>
        <v>98.1</v>
      </c>
      <c r="K15" s="85" t="str">
        <f t="shared" si="3"/>
        <v>18-19</v>
      </c>
      <c r="L15" s="85">
        <f t="shared" si="4"/>
        <v>18</v>
      </c>
      <c r="M15" s="85">
        <f t="shared" si="5"/>
        <v>2</v>
      </c>
      <c r="N15" s="85">
        <f t="shared" si="6"/>
        <v>66</v>
      </c>
      <c r="O15" s="85" t="str">
        <f t="shared" ref="O15:O63" si="37">BB15</f>
        <v>г.Махачкала</v>
      </c>
      <c r="P15" s="85" t="str">
        <f t="shared" si="8"/>
        <v>МБДОУ «ЦРР-детский сад №44»</v>
      </c>
      <c r="Q15" s="85">
        <f>'Рейтинговая таблица организаций'!V15</f>
        <v>100</v>
      </c>
      <c r="R15" s="85">
        <f>'Рейтинговая таблица организаций'!X15</f>
        <v>97</v>
      </c>
      <c r="S15" s="85">
        <f>'Рейтинговая таблица организаций'!Y15</f>
        <v>98.5</v>
      </c>
      <c r="T15" s="85" t="str">
        <f t="shared" si="9"/>
        <v>47-59</v>
      </c>
      <c r="U15" s="85">
        <f t="shared" si="10"/>
        <v>47</v>
      </c>
      <c r="V15" s="85">
        <f t="shared" si="11"/>
        <v>13</v>
      </c>
      <c r="W15" s="85">
        <f t="shared" si="12"/>
        <v>66</v>
      </c>
      <c r="X15" s="85" t="str">
        <f t="shared" ref="X15:X63" si="38">BB15</f>
        <v>г.Махачкала</v>
      </c>
      <c r="Y15" s="85" t="str">
        <f t="shared" si="14"/>
        <v>МБДОУ «ЦРР-детский сад №44»</v>
      </c>
      <c r="Z15" s="85">
        <f>'Рейтинговая таблица организаций'!AD15</f>
        <v>40</v>
      </c>
      <c r="AA15" s="85">
        <f>'Рейтинговая таблица организаций'!AE15</f>
        <v>100</v>
      </c>
      <c r="AB15" s="86">
        <f>'Рейтинговая таблица организаций'!AF15</f>
        <v>100</v>
      </c>
      <c r="AC15" s="85">
        <f>'Рейтинговая таблица организаций'!AG15</f>
        <v>82</v>
      </c>
      <c r="AD15" s="85" t="str">
        <f t="shared" si="15"/>
        <v>9-11</v>
      </c>
      <c r="AE15" s="85">
        <f t="shared" si="16"/>
        <v>9</v>
      </c>
      <c r="AF15" s="85">
        <f t="shared" si="17"/>
        <v>3</v>
      </c>
      <c r="AG15" s="85">
        <f t="shared" si="18"/>
        <v>66</v>
      </c>
      <c r="AH15" s="85" t="str">
        <f t="shared" ref="AH15:AH63" si="39">BB15</f>
        <v>г.Махачкала</v>
      </c>
      <c r="AI15" s="85" t="str">
        <f t="shared" si="20"/>
        <v>МБДОУ «ЦРР-детский сад №44»</v>
      </c>
      <c r="AJ15" s="85">
        <f>'Рейтинговая таблица организаций'!AN15</f>
        <v>97</v>
      </c>
      <c r="AK15" s="85">
        <f>'Рейтинговая таблица организаций'!AO15</f>
        <v>99</v>
      </c>
      <c r="AL15" s="85">
        <f>'Рейтинговая таблица организаций'!AP15</f>
        <v>98</v>
      </c>
      <c r="AM15" s="85">
        <f>'Рейтинговая таблица организаций'!AQ15</f>
        <v>98</v>
      </c>
      <c r="AN15" s="85" t="str">
        <f t="shared" si="21"/>
        <v>48-49</v>
      </c>
      <c r="AO15" s="85">
        <f t="shared" si="22"/>
        <v>48</v>
      </c>
      <c r="AP15" s="85">
        <f t="shared" si="23"/>
        <v>2</v>
      </c>
      <c r="AQ15" s="85">
        <f t="shared" si="24"/>
        <v>66</v>
      </c>
      <c r="AR15" s="85" t="str">
        <f t="shared" ref="AR15:AR63" si="40">BB15</f>
        <v>г.Махачкала</v>
      </c>
      <c r="AS15" s="85" t="str">
        <f t="shared" si="26"/>
        <v>МБДОУ «ЦРР-детский сад №44»</v>
      </c>
      <c r="AT15" s="85">
        <f>'Рейтинговая таблица организаций'!AX15</f>
        <v>97</v>
      </c>
      <c r="AU15" s="85">
        <f>'Рейтинговая таблица организаций'!AY15</f>
        <v>97</v>
      </c>
      <c r="AV15" s="85">
        <f>'Рейтинговая таблица организаций'!AZ15</f>
        <v>99</v>
      </c>
      <c r="AW15" s="85">
        <f>'Рейтинговая таблица организаций'!BA15</f>
        <v>98</v>
      </c>
      <c r="AX15" s="85" t="str">
        <f t="shared" si="27"/>
        <v>49-55</v>
      </c>
      <c r="AY15" s="85">
        <f t="shared" si="28"/>
        <v>49</v>
      </c>
      <c r="AZ15" s="85">
        <f t="shared" si="29"/>
        <v>7</v>
      </c>
      <c r="BA15" s="85">
        <f t="shared" si="30"/>
        <v>66</v>
      </c>
      <c r="BB15" s="85" t="str">
        <f>Лист1!D14</f>
        <v>г.Махачкала</v>
      </c>
      <c r="BC15" s="85" t="str">
        <f t="shared" si="35"/>
        <v>МБДОУ «ЦРР-детский сад №44»</v>
      </c>
      <c r="BD15" s="85">
        <f>'Рейтинговая таблица организаций'!BB15</f>
        <v>94.92</v>
      </c>
      <c r="BE15" s="85" t="str">
        <f t="shared" si="32"/>
        <v>11</v>
      </c>
      <c r="BF15" s="85">
        <f t="shared" si="33"/>
        <v>11</v>
      </c>
      <c r="BG15" s="85">
        <f t="shared" si="34"/>
        <v>1</v>
      </c>
    </row>
    <row r="16" spans="1:59" x14ac:dyDescent="0.25">
      <c r="A16" s="85">
        <v>67</v>
      </c>
      <c r="B16" s="85" t="str">
        <f>'Рейтинговая таблица организаций'!B16</f>
        <v>МБДОУ «Детский сад №45»</v>
      </c>
      <c r="C16" s="85">
        <f>'Рейтинговая таблица организаций'!C16</f>
        <v>163</v>
      </c>
      <c r="D16" s="85">
        <f t="shared" si="0"/>
        <v>67</v>
      </c>
      <c r="E16" s="85" t="str">
        <f t="shared" si="36"/>
        <v>г.Махачкала</v>
      </c>
      <c r="F16" s="85" t="str">
        <f t="shared" si="2"/>
        <v>МБДОУ «Детский сад №45»</v>
      </c>
      <c r="G16" s="85">
        <f>'Рейтинговая таблица организаций'!M16</f>
        <v>96</v>
      </c>
      <c r="H16" s="85">
        <f>'Рейтинговая таблица организаций'!N16</f>
        <v>100</v>
      </c>
      <c r="I16" s="85">
        <f>'Рейтинговая таблица организаций'!O16</f>
        <v>98</v>
      </c>
      <c r="J16" s="85">
        <f>'Рейтинговая таблица организаций'!P16</f>
        <v>98</v>
      </c>
      <c r="K16" s="85" t="str">
        <f t="shared" si="3"/>
        <v>20-21</v>
      </c>
      <c r="L16" s="85">
        <f t="shared" si="4"/>
        <v>20</v>
      </c>
      <c r="M16" s="85">
        <f t="shared" si="5"/>
        <v>2</v>
      </c>
      <c r="N16" s="85">
        <f t="shared" si="6"/>
        <v>67</v>
      </c>
      <c r="O16" s="85" t="str">
        <f t="shared" si="37"/>
        <v>г.Махачкала</v>
      </c>
      <c r="P16" s="85" t="str">
        <f t="shared" si="8"/>
        <v>МБДОУ «Детский сад №45»</v>
      </c>
      <c r="Q16" s="85">
        <f>'Рейтинговая таблица организаций'!V16</f>
        <v>100</v>
      </c>
      <c r="R16" s="85">
        <f>'Рейтинговая таблица организаций'!X16</f>
        <v>100</v>
      </c>
      <c r="S16" s="85">
        <f>'Рейтинговая таблица организаций'!Y16</f>
        <v>100</v>
      </c>
      <c r="T16" s="85" t="str">
        <f t="shared" si="9"/>
        <v>1-21</v>
      </c>
      <c r="U16" s="85">
        <f t="shared" si="10"/>
        <v>1</v>
      </c>
      <c r="V16" s="85">
        <f t="shared" si="11"/>
        <v>21</v>
      </c>
      <c r="W16" s="85">
        <f t="shared" si="12"/>
        <v>67</v>
      </c>
      <c r="X16" s="85" t="str">
        <f t="shared" si="38"/>
        <v>г.Махачкала</v>
      </c>
      <c r="Y16" s="85" t="str">
        <f t="shared" si="14"/>
        <v>МБДОУ «Детский сад №45»</v>
      </c>
      <c r="Z16" s="85">
        <f>'Рейтинговая таблица организаций'!AD16</f>
        <v>20</v>
      </c>
      <c r="AA16" s="85">
        <f>'Рейтинговая таблица организаций'!AE16</f>
        <v>40</v>
      </c>
      <c r="AB16" s="86">
        <f>'Рейтинговая таблица организаций'!AF16</f>
        <v>100</v>
      </c>
      <c r="AC16" s="85">
        <f>'Рейтинговая таблица организаций'!AG16</f>
        <v>52</v>
      </c>
      <c r="AD16" s="85" t="str">
        <f t="shared" si="15"/>
        <v>40-43</v>
      </c>
      <c r="AE16" s="85">
        <f t="shared" si="16"/>
        <v>40</v>
      </c>
      <c r="AF16" s="85">
        <f t="shared" si="17"/>
        <v>4</v>
      </c>
      <c r="AG16" s="85">
        <f t="shared" si="18"/>
        <v>67</v>
      </c>
      <c r="AH16" s="85" t="str">
        <f t="shared" si="39"/>
        <v>г.Махачкала</v>
      </c>
      <c r="AI16" s="85" t="str">
        <f t="shared" si="20"/>
        <v>МБДОУ «Детский сад №45»</v>
      </c>
      <c r="AJ16" s="85">
        <f>'Рейтинговая таблица организаций'!AN16</f>
        <v>100</v>
      </c>
      <c r="AK16" s="85">
        <f>'Рейтинговая таблица организаций'!AO16</f>
        <v>98</v>
      </c>
      <c r="AL16" s="85">
        <f>'Рейтинговая таблица организаций'!AP16</f>
        <v>100</v>
      </c>
      <c r="AM16" s="85">
        <f>'Рейтинговая таблица организаций'!AQ16</f>
        <v>99.2</v>
      </c>
      <c r="AN16" s="85" t="str">
        <f t="shared" si="21"/>
        <v>15-22</v>
      </c>
      <c r="AO16" s="85">
        <f t="shared" si="22"/>
        <v>15</v>
      </c>
      <c r="AP16" s="85">
        <f t="shared" si="23"/>
        <v>8</v>
      </c>
      <c r="AQ16" s="85">
        <f t="shared" si="24"/>
        <v>67</v>
      </c>
      <c r="AR16" s="85" t="str">
        <f t="shared" si="40"/>
        <v>г.Махачкала</v>
      </c>
      <c r="AS16" s="85" t="str">
        <f t="shared" si="26"/>
        <v>МБДОУ «Детский сад №45»</v>
      </c>
      <c r="AT16" s="85">
        <f>'Рейтинговая таблица организаций'!AX16</f>
        <v>98</v>
      </c>
      <c r="AU16" s="85">
        <f>'Рейтинговая таблица организаций'!AY16</f>
        <v>98</v>
      </c>
      <c r="AV16" s="85">
        <f>'Рейтинговая таблица организаций'!AZ16</f>
        <v>98</v>
      </c>
      <c r="AW16" s="85">
        <f>'Рейтинговая таблица организаций'!BA16</f>
        <v>98</v>
      </c>
      <c r="AX16" s="85" t="str">
        <f t="shared" si="27"/>
        <v>49-55</v>
      </c>
      <c r="AY16" s="85">
        <f t="shared" si="28"/>
        <v>49</v>
      </c>
      <c r="AZ16" s="85">
        <f t="shared" si="29"/>
        <v>7</v>
      </c>
      <c r="BA16" s="85">
        <f t="shared" si="30"/>
        <v>67</v>
      </c>
      <c r="BB16" s="85" t="str">
        <f>Лист1!D15</f>
        <v>г.Махачкала</v>
      </c>
      <c r="BC16" s="85" t="str">
        <f t="shared" si="35"/>
        <v>МБДОУ «Детский сад №45»</v>
      </c>
      <c r="BD16" s="85">
        <f>'Рейтинговая таблица организаций'!BB16</f>
        <v>89.44</v>
      </c>
      <c r="BE16" s="85" t="str">
        <f t="shared" si="32"/>
        <v>36</v>
      </c>
      <c r="BF16" s="85">
        <f t="shared" si="33"/>
        <v>36</v>
      </c>
      <c r="BG16" s="85">
        <f t="shared" si="34"/>
        <v>1</v>
      </c>
    </row>
    <row r="17" spans="1:59" x14ac:dyDescent="0.25">
      <c r="A17" s="85">
        <v>68</v>
      </c>
      <c r="B17" s="85" t="str">
        <f>'Рейтинговая таблица организаций'!B17</f>
        <v>МБДОУ «ЦРР - детский сад№59»</v>
      </c>
      <c r="C17" s="85">
        <f>'Рейтинговая таблица организаций'!C17</f>
        <v>128</v>
      </c>
      <c r="D17" s="85">
        <f t="shared" si="0"/>
        <v>68</v>
      </c>
      <c r="E17" s="85" t="str">
        <f t="shared" si="36"/>
        <v>г.Махачкала</v>
      </c>
      <c r="F17" s="85" t="str">
        <f t="shared" si="2"/>
        <v>МБДОУ «ЦРР - детский сад№59»</v>
      </c>
      <c r="G17" s="85">
        <f>'Рейтинговая таблица организаций'!M17</f>
        <v>95</v>
      </c>
      <c r="H17" s="85">
        <f>'Рейтинговая таблица организаций'!N17</f>
        <v>100</v>
      </c>
      <c r="I17" s="85">
        <f>'Рейтинговая таблица организаций'!O17</f>
        <v>100</v>
      </c>
      <c r="J17" s="85">
        <f>'Рейтинговая таблица организаций'!P17</f>
        <v>98.5</v>
      </c>
      <c r="K17" s="85" t="str">
        <f t="shared" si="3"/>
        <v>13</v>
      </c>
      <c r="L17" s="85">
        <f t="shared" si="4"/>
        <v>13</v>
      </c>
      <c r="M17" s="85">
        <f t="shared" si="5"/>
        <v>1</v>
      </c>
      <c r="N17" s="85">
        <f t="shared" si="6"/>
        <v>68</v>
      </c>
      <c r="O17" s="85" t="str">
        <f t="shared" si="37"/>
        <v>г.Махачкала</v>
      </c>
      <c r="P17" s="85" t="str">
        <f t="shared" si="8"/>
        <v>МБДОУ «ЦРР - детский сад№59»</v>
      </c>
      <c r="Q17" s="85">
        <f>'Рейтинговая таблица организаций'!V17</f>
        <v>100</v>
      </c>
      <c r="R17" s="85">
        <f>'Рейтинговая таблица организаций'!X17</f>
        <v>99</v>
      </c>
      <c r="S17" s="85">
        <f>'Рейтинговая таблица организаций'!Y17</f>
        <v>99.5</v>
      </c>
      <c r="T17" s="85" t="str">
        <f t="shared" si="9"/>
        <v>22-34</v>
      </c>
      <c r="U17" s="85">
        <f t="shared" si="10"/>
        <v>22</v>
      </c>
      <c r="V17" s="85">
        <f t="shared" si="11"/>
        <v>13</v>
      </c>
      <c r="W17" s="85">
        <f t="shared" si="12"/>
        <v>68</v>
      </c>
      <c r="X17" s="85" t="str">
        <f t="shared" si="38"/>
        <v>г.Махачкала</v>
      </c>
      <c r="Y17" s="85" t="str">
        <f t="shared" si="14"/>
        <v>МБДОУ «ЦРР - детский сад№59»</v>
      </c>
      <c r="Z17" s="85">
        <f>'Рейтинговая таблица организаций'!AD17</f>
        <v>60</v>
      </c>
      <c r="AA17" s="85">
        <f>'Рейтинговая таблица организаций'!AE17</f>
        <v>80</v>
      </c>
      <c r="AB17" s="86">
        <f>'Рейтинговая таблица организаций'!AF17</f>
        <v>100</v>
      </c>
      <c r="AC17" s="85">
        <f>'Рейтинговая таблица организаций'!AG17</f>
        <v>80</v>
      </c>
      <c r="AD17" s="85" t="str">
        <f t="shared" si="15"/>
        <v>12-13</v>
      </c>
      <c r="AE17" s="85">
        <f t="shared" si="16"/>
        <v>12</v>
      </c>
      <c r="AF17" s="85">
        <f t="shared" si="17"/>
        <v>2</v>
      </c>
      <c r="AG17" s="85">
        <f t="shared" si="18"/>
        <v>68</v>
      </c>
      <c r="AH17" s="85" t="str">
        <f t="shared" si="39"/>
        <v>г.Махачкала</v>
      </c>
      <c r="AI17" s="85" t="str">
        <f t="shared" si="20"/>
        <v>МБДОУ «ЦРР - детский сад№59»</v>
      </c>
      <c r="AJ17" s="85">
        <f>'Рейтинговая таблица организаций'!AN17</f>
        <v>98</v>
      </c>
      <c r="AK17" s="85">
        <f>'Рейтинговая таблица организаций'!AO17</f>
        <v>100</v>
      </c>
      <c r="AL17" s="85">
        <f>'Рейтинговая таблица организаций'!AP17</f>
        <v>100</v>
      </c>
      <c r="AM17" s="85">
        <f>'Рейтинговая таблица организаций'!AQ17</f>
        <v>99.2</v>
      </c>
      <c r="AN17" s="85" t="str">
        <f t="shared" si="21"/>
        <v>15-22</v>
      </c>
      <c r="AO17" s="85">
        <f t="shared" si="22"/>
        <v>15</v>
      </c>
      <c r="AP17" s="85">
        <f t="shared" si="23"/>
        <v>8</v>
      </c>
      <c r="AQ17" s="85">
        <f t="shared" si="24"/>
        <v>68</v>
      </c>
      <c r="AR17" s="85" t="str">
        <f t="shared" si="40"/>
        <v>г.Махачкала</v>
      </c>
      <c r="AS17" s="85" t="str">
        <f t="shared" si="26"/>
        <v>МБДОУ «ЦРР - детский сад№59»</v>
      </c>
      <c r="AT17" s="85">
        <f>'Рейтинговая таблица организаций'!AX17</f>
        <v>98</v>
      </c>
      <c r="AU17" s="85">
        <f>'Рейтинговая таблица организаций'!AY17</f>
        <v>98</v>
      </c>
      <c r="AV17" s="85">
        <f>'Рейтинговая таблица организаций'!AZ17</f>
        <v>98</v>
      </c>
      <c r="AW17" s="85">
        <f>'Рейтинговая таблица организаций'!BA17</f>
        <v>98</v>
      </c>
      <c r="AX17" s="85" t="str">
        <f t="shared" si="27"/>
        <v>49-55</v>
      </c>
      <c r="AY17" s="85">
        <f t="shared" si="28"/>
        <v>49</v>
      </c>
      <c r="AZ17" s="85">
        <f t="shared" si="29"/>
        <v>7</v>
      </c>
      <c r="BA17" s="85">
        <f t="shared" si="30"/>
        <v>68</v>
      </c>
      <c r="BB17" s="85" t="str">
        <f>Лист1!D16</f>
        <v>г.Махачкала</v>
      </c>
      <c r="BC17" s="85" t="str">
        <f t="shared" si="35"/>
        <v>МБДОУ «ЦРР - детский сад№59»</v>
      </c>
      <c r="BD17" s="85">
        <f>'Рейтинговая таблица организаций'!BB17</f>
        <v>95.039999999999992</v>
      </c>
      <c r="BE17" s="85" t="str">
        <f t="shared" si="32"/>
        <v>10</v>
      </c>
      <c r="BF17" s="85">
        <f t="shared" si="33"/>
        <v>10</v>
      </c>
      <c r="BG17" s="85">
        <f t="shared" si="34"/>
        <v>1</v>
      </c>
    </row>
    <row r="18" spans="1:59" x14ac:dyDescent="0.25">
      <c r="A18" s="85">
        <v>69</v>
      </c>
      <c r="B18" s="85" t="str">
        <f>'Рейтинговая таблица организаций'!B18</f>
        <v>МБДОУ «Детский сад №67»</v>
      </c>
      <c r="C18" s="85">
        <f>'Рейтинговая таблица организаций'!C18</f>
        <v>75</v>
      </c>
      <c r="D18" s="85">
        <f t="shared" si="0"/>
        <v>69</v>
      </c>
      <c r="E18" s="85" t="str">
        <f t="shared" si="36"/>
        <v>г.Махачкала</v>
      </c>
      <c r="F18" s="85" t="str">
        <f t="shared" si="2"/>
        <v>МБДОУ «Детский сад №67»</v>
      </c>
      <c r="G18" s="85">
        <f>'Рейтинговая таблица организаций'!M18</f>
        <v>65</v>
      </c>
      <c r="H18" s="85">
        <f>'Рейтинговая таблица организаций'!N18</f>
        <v>100</v>
      </c>
      <c r="I18" s="85">
        <f>'Рейтинговая таблица организаций'!O18</f>
        <v>98</v>
      </c>
      <c r="J18" s="85">
        <f>'Рейтинговая таблица организаций'!P18</f>
        <v>88.7</v>
      </c>
      <c r="K18" s="85" t="str">
        <f t="shared" si="3"/>
        <v>56</v>
      </c>
      <c r="L18" s="85">
        <f t="shared" si="4"/>
        <v>56</v>
      </c>
      <c r="M18" s="85">
        <f t="shared" si="5"/>
        <v>1</v>
      </c>
      <c r="N18" s="85">
        <f t="shared" si="6"/>
        <v>69</v>
      </c>
      <c r="O18" s="85" t="str">
        <f t="shared" si="37"/>
        <v>г.Махачкала</v>
      </c>
      <c r="P18" s="85" t="str">
        <f t="shared" si="8"/>
        <v>МБДОУ «Детский сад №67»</v>
      </c>
      <c r="Q18" s="85">
        <f>'Рейтинговая таблица организаций'!V18</f>
        <v>100</v>
      </c>
      <c r="R18" s="85">
        <f>'Рейтинговая таблица организаций'!X18</f>
        <v>100</v>
      </c>
      <c r="S18" s="85">
        <f>'Рейтинговая таблица организаций'!Y18</f>
        <v>100</v>
      </c>
      <c r="T18" s="85" t="str">
        <f t="shared" si="9"/>
        <v>1-21</v>
      </c>
      <c r="U18" s="85">
        <f t="shared" si="10"/>
        <v>1</v>
      </c>
      <c r="V18" s="85">
        <f t="shared" si="11"/>
        <v>21</v>
      </c>
      <c r="W18" s="85">
        <f t="shared" si="12"/>
        <v>69</v>
      </c>
      <c r="X18" s="85" t="str">
        <f t="shared" si="38"/>
        <v>г.Махачкала</v>
      </c>
      <c r="Y18" s="85" t="str">
        <f t="shared" si="14"/>
        <v>МБДОУ «Детский сад №67»</v>
      </c>
      <c r="Z18" s="85">
        <f>'Рейтинговая таблица организаций'!AD18</f>
        <v>20</v>
      </c>
      <c r="AA18" s="85">
        <f>'Рейтинговая таблица организаций'!AE18</f>
        <v>60</v>
      </c>
      <c r="AB18" s="86">
        <f>'Рейтинговая таблица организаций'!AF18</f>
        <v>98</v>
      </c>
      <c r="AC18" s="85">
        <f>'Рейтинговая таблица организаций'!AG18</f>
        <v>59.4</v>
      </c>
      <c r="AD18" s="85" t="str">
        <f t="shared" si="15"/>
        <v>32</v>
      </c>
      <c r="AE18" s="85">
        <f t="shared" si="16"/>
        <v>32</v>
      </c>
      <c r="AF18" s="85">
        <f t="shared" si="17"/>
        <v>1</v>
      </c>
      <c r="AG18" s="85">
        <f t="shared" si="18"/>
        <v>69</v>
      </c>
      <c r="AH18" s="85" t="str">
        <f t="shared" si="39"/>
        <v>г.Махачкала</v>
      </c>
      <c r="AI18" s="85" t="str">
        <f t="shared" si="20"/>
        <v>МБДОУ «Детский сад №67»</v>
      </c>
      <c r="AJ18" s="85">
        <f>'Рейтинговая таблица организаций'!AN18</f>
        <v>100</v>
      </c>
      <c r="AK18" s="85">
        <f>'Рейтинговая таблица организаций'!AO18</f>
        <v>100</v>
      </c>
      <c r="AL18" s="85">
        <f>'Рейтинговая таблица организаций'!AP18</f>
        <v>98</v>
      </c>
      <c r="AM18" s="85">
        <f>'Рейтинговая таблица организаций'!AQ18</f>
        <v>99.6</v>
      </c>
      <c r="AN18" s="85" t="str">
        <f t="shared" si="21"/>
        <v>6-11</v>
      </c>
      <c r="AO18" s="85">
        <f t="shared" si="22"/>
        <v>6</v>
      </c>
      <c r="AP18" s="85">
        <f t="shared" si="23"/>
        <v>6</v>
      </c>
      <c r="AQ18" s="85">
        <f t="shared" si="24"/>
        <v>69</v>
      </c>
      <c r="AR18" s="85" t="str">
        <f t="shared" si="40"/>
        <v>г.Махачкала</v>
      </c>
      <c r="AS18" s="85" t="str">
        <f t="shared" si="26"/>
        <v>МБДОУ «Детский сад №67»</v>
      </c>
      <c r="AT18" s="85">
        <f>'Рейтинговая таблица организаций'!AX18</f>
        <v>100</v>
      </c>
      <c r="AU18" s="85">
        <f>'Рейтинговая таблица организаций'!AY18</f>
        <v>99</v>
      </c>
      <c r="AV18" s="85">
        <f>'Рейтинговая таблица организаций'!AZ18</f>
        <v>99</v>
      </c>
      <c r="AW18" s="85">
        <f>'Рейтинговая таблица организаций'!BA18</f>
        <v>99.3</v>
      </c>
      <c r="AX18" s="85" t="str">
        <f t="shared" si="27"/>
        <v>16-21</v>
      </c>
      <c r="AY18" s="85">
        <f t="shared" si="28"/>
        <v>16</v>
      </c>
      <c r="AZ18" s="85">
        <f t="shared" si="29"/>
        <v>6</v>
      </c>
      <c r="BA18" s="85">
        <f t="shared" si="30"/>
        <v>69</v>
      </c>
      <c r="BB18" s="85" t="str">
        <f>Лист1!D17</f>
        <v>г.Махачкала</v>
      </c>
      <c r="BC18" s="85" t="str">
        <f t="shared" si="35"/>
        <v>МБДОУ «Детский сад №67»</v>
      </c>
      <c r="BD18" s="85">
        <f>'Рейтинговая таблица организаций'!BB18</f>
        <v>89.4</v>
      </c>
      <c r="BE18" s="85" t="str">
        <f t="shared" si="32"/>
        <v>37</v>
      </c>
      <c r="BF18" s="85">
        <f t="shared" si="33"/>
        <v>37</v>
      </c>
      <c r="BG18" s="85">
        <f t="shared" si="34"/>
        <v>1</v>
      </c>
    </row>
    <row r="19" spans="1:59" x14ac:dyDescent="0.25">
      <c r="A19" s="85">
        <v>70</v>
      </c>
      <c r="B19" s="85" t="str">
        <f>'Рейтинговая таблица организаций'!B19</f>
        <v>МБДОУ «ЦРР - детский сад №70</v>
      </c>
      <c r="C19" s="85">
        <f>'Рейтинговая таблица организаций'!C19</f>
        <v>107</v>
      </c>
      <c r="D19" s="85">
        <f t="shared" si="0"/>
        <v>70</v>
      </c>
      <c r="E19" s="85" t="str">
        <f t="shared" si="36"/>
        <v>г.Махачкала</v>
      </c>
      <c r="F19" s="85" t="str">
        <f t="shared" si="2"/>
        <v>МБДОУ «ЦРР - детский сад №70</v>
      </c>
      <c r="G19" s="85">
        <f>'Рейтинговая таблица организаций'!M19</f>
        <v>94</v>
      </c>
      <c r="H19" s="85">
        <f>'Рейтинговая таблица организаций'!N19</f>
        <v>100</v>
      </c>
      <c r="I19" s="85">
        <f>'Рейтинговая таблица организаций'!O19</f>
        <v>100</v>
      </c>
      <c r="J19" s="85">
        <f>'Рейтинговая таблица организаций'!P19</f>
        <v>98.2</v>
      </c>
      <c r="K19" s="85" t="str">
        <f t="shared" si="3"/>
        <v>16-17</v>
      </c>
      <c r="L19" s="85">
        <f t="shared" si="4"/>
        <v>16</v>
      </c>
      <c r="M19" s="85">
        <f t="shared" si="5"/>
        <v>2</v>
      </c>
      <c r="N19" s="85">
        <f t="shared" si="6"/>
        <v>70</v>
      </c>
      <c r="O19" s="85" t="str">
        <f t="shared" si="37"/>
        <v>г.Махачкала</v>
      </c>
      <c r="P19" s="85" t="str">
        <f t="shared" si="8"/>
        <v>МБДОУ «ЦРР - детский сад №70</v>
      </c>
      <c r="Q19" s="85">
        <f>'Рейтинговая таблица организаций'!V19</f>
        <v>100</v>
      </c>
      <c r="R19" s="85">
        <f>'Рейтинговая таблица организаций'!X19</f>
        <v>97</v>
      </c>
      <c r="S19" s="85">
        <f>'Рейтинговая таблица организаций'!Y19</f>
        <v>98.5</v>
      </c>
      <c r="T19" s="85" t="str">
        <f t="shared" si="9"/>
        <v>47-59</v>
      </c>
      <c r="U19" s="85">
        <f t="shared" si="10"/>
        <v>47</v>
      </c>
      <c r="V19" s="85">
        <f t="shared" si="11"/>
        <v>13</v>
      </c>
      <c r="W19" s="85">
        <f t="shared" si="12"/>
        <v>70</v>
      </c>
      <c r="X19" s="85" t="str">
        <f t="shared" si="38"/>
        <v>г.Махачкала</v>
      </c>
      <c r="Y19" s="85" t="str">
        <f t="shared" si="14"/>
        <v>МБДОУ «ЦРР - детский сад №70</v>
      </c>
      <c r="Z19" s="85">
        <f>'Рейтинговая таблица организаций'!AD19</f>
        <v>0</v>
      </c>
      <c r="AA19" s="85">
        <f>'Рейтинговая таблица организаций'!AE19</f>
        <v>40</v>
      </c>
      <c r="AB19" s="86">
        <f>'Рейтинговая таблица организаций'!AF19</f>
        <v>100</v>
      </c>
      <c r="AC19" s="85">
        <f>'Рейтинговая таблица организаций'!AG19</f>
        <v>46</v>
      </c>
      <c r="AD19" s="85" t="str">
        <f t="shared" si="15"/>
        <v>46-51</v>
      </c>
      <c r="AE19" s="85">
        <f t="shared" si="16"/>
        <v>46</v>
      </c>
      <c r="AF19" s="85">
        <f t="shared" si="17"/>
        <v>6</v>
      </c>
      <c r="AG19" s="85">
        <f t="shared" si="18"/>
        <v>70</v>
      </c>
      <c r="AH19" s="85" t="str">
        <f t="shared" si="39"/>
        <v>г.Махачкала</v>
      </c>
      <c r="AI19" s="85" t="str">
        <f t="shared" si="20"/>
        <v>МБДОУ «ЦРР - детский сад №70</v>
      </c>
      <c r="AJ19" s="85">
        <f>'Рейтинговая таблица организаций'!AN19</f>
        <v>100</v>
      </c>
      <c r="AK19" s="85">
        <f>'Рейтинговая таблица организаций'!AO19</f>
        <v>100</v>
      </c>
      <c r="AL19" s="85">
        <f>'Рейтинговая таблица организаций'!AP19</f>
        <v>99</v>
      </c>
      <c r="AM19" s="85">
        <f>'Рейтинговая таблица организаций'!AQ19</f>
        <v>99.8</v>
      </c>
      <c r="AN19" s="85" t="str">
        <f t="shared" si="21"/>
        <v>4-5</v>
      </c>
      <c r="AO19" s="85">
        <f t="shared" si="22"/>
        <v>4</v>
      </c>
      <c r="AP19" s="85">
        <f t="shared" si="23"/>
        <v>2</v>
      </c>
      <c r="AQ19" s="85">
        <f t="shared" si="24"/>
        <v>70</v>
      </c>
      <c r="AR19" s="85" t="str">
        <f t="shared" si="40"/>
        <v>г.Махачкала</v>
      </c>
      <c r="AS19" s="85" t="str">
        <f t="shared" si="26"/>
        <v>МБДОУ «ЦРР - детский сад №70</v>
      </c>
      <c r="AT19" s="85">
        <f>'Рейтинговая таблица организаций'!AX19</f>
        <v>99</v>
      </c>
      <c r="AU19" s="85">
        <f>'Рейтинговая таблица организаций'!AY19</f>
        <v>98</v>
      </c>
      <c r="AV19" s="85">
        <f>'Рейтинговая таблица организаций'!AZ19</f>
        <v>99</v>
      </c>
      <c r="AW19" s="85">
        <f>'Рейтинговая таблица организаций'!BA19</f>
        <v>98.8</v>
      </c>
      <c r="AX19" s="85" t="str">
        <f t="shared" si="27"/>
        <v>29-32</v>
      </c>
      <c r="AY19" s="85">
        <f t="shared" si="28"/>
        <v>29</v>
      </c>
      <c r="AZ19" s="85">
        <f t="shared" si="29"/>
        <v>4</v>
      </c>
      <c r="BA19" s="85">
        <f t="shared" si="30"/>
        <v>70</v>
      </c>
      <c r="BB19" s="85" t="str">
        <f>Лист1!D18</f>
        <v>г.Махачкала</v>
      </c>
      <c r="BC19" s="85" t="str">
        <f t="shared" si="35"/>
        <v>МБДОУ «ЦРР - детский сад №70</v>
      </c>
      <c r="BD19" s="85">
        <f>'Рейтинговая таблица организаций'!BB19</f>
        <v>88.26</v>
      </c>
      <c r="BE19" s="85" t="str">
        <f t="shared" si="32"/>
        <v>45</v>
      </c>
      <c r="BF19" s="85">
        <f t="shared" si="33"/>
        <v>45</v>
      </c>
      <c r="BG19" s="85">
        <f t="shared" si="34"/>
        <v>1</v>
      </c>
    </row>
    <row r="20" spans="1:59" x14ac:dyDescent="0.25">
      <c r="A20" s="85">
        <v>71</v>
      </c>
      <c r="B20" s="85" t="str">
        <f>'Рейтинговая таблица организаций'!B20</f>
        <v>МБДОУ «Детский сад №73»</v>
      </c>
      <c r="C20" s="85">
        <f>'Рейтинговая таблица организаций'!C20</f>
        <v>109</v>
      </c>
      <c r="D20" s="85">
        <f t="shared" ref="D20:D63" si="41">A20</f>
        <v>71</v>
      </c>
      <c r="E20" s="85" t="str">
        <f t="shared" si="36"/>
        <v>г.Махачкала</v>
      </c>
      <c r="F20" s="85" t="str">
        <f t="shared" ref="F20:F63" si="42">B20</f>
        <v>МБДОУ «Детский сад №73»</v>
      </c>
      <c r="G20" s="85">
        <f>'Рейтинговая таблица организаций'!M20</f>
        <v>80</v>
      </c>
      <c r="H20" s="85">
        <f>'Рейтинговая таблица организаций'!N20</f>
        <v>100</v>
      </c>
      <c r="I20" s="85">
        <f>'Рейтинговая таблица организаций'!O20</f>
        <v>99</v>
      </c>
      <c r="J20" s="85">
        <f>'Рейтинговая таблица организаций'!P20</f>
        <v>93.6</v>
      </c>
      <c r="K20" s="85" t="str">
        <f t="shared" ref="K20:K63" si="43">IF(M20=1,TEXT(L20,0),CONCATENATE(L20,"-",L20+M20-1))</f>
        <v>43-44</v>
      </c>
      <c r="L20" s="85">
        <f t="shared" si="4"/>
        <v>43</v>
      </c>
      <c r="M20" s="85">
        <f t="shared" si="5"/>
        <v>2</v>
      </c>
      <c r="N20" s="85">
        <f t="shared" ref="N20:N63" si="44">A20</f>
        <v>71</v>
      </c>
      <c r="O20" s="85" t="str">
        <f t="shared" si="37"/>
        <v>г.Махачкала</v>
      </c>
      <c r="P20" s="85" t="str">
        <f t="shared" ref="P20:P63" si="45">B20</f>
        <v>МБДОУ «Детский сад №73»</v>
      </c>
      <c r="Q20" s="85">
        <f>'Рейтинговая таблица организаций'!V20</f>
        <v>100</v>
      </c>
      <c r="R20" s="85">
        <f>'Рейтинговая таблица организаций'!X20</f>
        <v>99</v>
      </c>
      <c r="S20" s="85">
        <f>'Рейтинговая таблица организаций'!Y20</f>
        <v>99.5</v>
      </c>
      <c r="T20" s="85" t="str">
        <f t="shared" ref="T20:T63" si="46">IF(V20=1,TEXT(U20,0),CONCATENATE(U20,"-",U20+V20-1))</f>
        <v>22-34</v>
      </c>
      <c r="U20" s="85">
        <f t="shared" si="10"/>
        <v>22</v>
      </c>
      <c r="V20" s="85">
        <f t="shared" si="11"/>
        <v>13</v>
      </c>
      <c r="W20" s="85">
        <f t="shared" ref="W20:W63" si="47">A20</f>
        <v>71</v>
      </c>
      <c r="X20" s="85" t="str">
        <f t="shared" si="38"/>
        <v>г.Махачкала</v>
      </c>
      <c r="Y20" s="85" t="str">
        <f t="shared" ref="Y20:Y63" si="48">B20</f>
        <v>МБДОУ «Детский сад №73»</v>
      </c>
      <c r="Z20" s="85">
        <f>'Рейтинговая таблица организаций'!AD20</f>
        <v>60</v>
      </c>
      <c r="AA20" s="85">
        <f>'Рейтинговая таблица организаций'!AE20</f>
        <v>60</v>
      </c>
      <c r="AB20" s="86">
        <f>'Рейтинговая таблица организаций'!AF20</f>
        <v>100</v>
      </c>
      <c r="AC20" s="85">
        <f>'Рейтинговая таблица организаций'!AG20</f>
        <v>72</v>
      </c>
      <c r="AD20" s="85" t="str">
        <f t="shared" ref="AD20:AD63" si="49">IF(AF20=1,TEXT(AE20,0),CONCATENATE(AE20,"-",AE20+AF20-1))</f>
        <v>19-20</v>
      </c>
      <c r="AE20" s="85">
        <f t="shared" si="16"/>
        <v>19</v>
      </c>
      <c r="AF20" s="85">
        <f t="shared" si="17"/>
        <v>2</v>
      </c>
      <c r="AG20" s="85">
        <f t="shared" ref="AG20:AG63" si="50">A20</f>
        <v>71</v>
      </c>
      <c r="AH20" s="85" t="str">
        <f t="shared" si="39"/>
        <v>г.Махачкала</v>
      </c>
      <c r="AI20" s="85" t="str">
        <f t="shared" ref="AI20:AI63" si="51">B20</f>
        <v>МБДОУ «Детский сад №73»</v>
      </c>
      <c r="AJ20" s="85">
        <f>'Рейтинговая таблица организаций'!AN20</f>
        <v>100</v>
      </c>
      <c r="AK20" s="85">
        <f>'Рейтинговая таблица организаций'!AO20</f>
        <v>100</v>
      </c>
      <c r="AL20" s="85">
        <f>'Рейтинговая таблица организаций'!AP20</f>
        <v>97</v>
      </c>
      <c r="AM20" s="85">
        <f>'Рейтинговая таблица организаций'!AQ20</f>
        <v>99.4</v>
      </c>
      <c r="AN20" s="85" t="str">
        <f t="shared" ref="AN20:AN63" si="52">IF(AP20=1,TEXT(AO20,0),CONCATENATE(AO20,"-",AO20+AP20-1))</f>
        <v>12-14</v>
      </c>
      <c r="AO20" s="85">
        <f t="shared" si="22"/>
        <v>12</v>
      </c>
      <c r="AP20" s="85">
        <f t="shared" si="23"/>
        <v>3</v>
      </c>
      <c r="AQ20" s="85">
        <f t="shared" ref="AQ20:AQ63" si="53">A20</f>
        <v>71</v>
      </c>
      <c r="AR20" s="85" t="str">
        <f t="shared" si="40"/>
        <v>г.Махачкала</v>
      </c>
      <c r="AS20" s="85" t="str">
        <f t="shared" ref="AS20:AS63" si="54">B20</f>
        <v>МБДОУ «Детский сад №73»</v>
      </c>
      <c r="AT20" s="85">
        <f>'Рейтинговая таблица организаций'!AX20</f>
        <v>98</v>
      </c>
      <c r="AU20" s="85">
        <f>'Рейтинговая таблица организаций'!AY20</f>
        <v>99</v>
      </c>
      <c r="AV20" s="85">
        <f>'Рейтинговая таблица организаций'!AZ20</f>
        <v>98</v>
      </c>
      <c r="AW20" s="85">
        <f>'Рейтинговая таблица организаций'!BA20</f>
        <v>98.2</v>
      </c>
      <c r="AX20" s="85" t="str">
        <f t="shared" ref="AX20:AX63" si="55">IF(AZ20=1,TEXT(AY20,0),CONCATENATE(AY20,"-",AY20+AZ20-1))</f>
        <v>44-46</v>
      </c>
      <c r="AY20" s="85">
        <f t="shared" si="28"/>
        <v>44</v>
      </c>
      <c r="AZ20" s="85">
        <f t="shared" si="29"/>
        <v>3</v>
      </c>
      <c r="BA20" s="85">
        <f t="shared" ref="BA20:BA63" si="56">A20</f>
        <v>71</v>
      </c>
      <c r="BB20" s="85" t="str">
        <f>Лист1!D19</f>
        <v>г.Махачкала</v>
      </c>
      <c r="BC20" s="85" t="str">
        <f t="shared" si="35"/>
        <v>МБДОУ «Детский сад №73»</v>
      </c>
      <c r="BD20" s="85">
        <f>'Рейтинговая таблица организаций'!BB20</f>
        <v>92.539999999999992</v>
      </c>
      <c r="BE20" s="85" t="str">
        <f t="shared" ref="BE20:BE63" si="57">IF(BG20=1,TEXT(BF20,0),CONCATENATE(BF20,"-",BF20+BG20-1))</f>
        <v>22</v>
      </c>
      <c r="BF20" s="85">
        <f t="shared" si="33"/>
        <v>22</v>
      </c>
      <c r="BG20" s="85">
        <f t="shared" si="34"/>
        <v>1</v>
      </c>
    </row>
    <row r="21" spans="1:59" x14ac:dyDescent="0.25">
      <c r="A21" s="85">
        <v>72</v>
      </c>
      <c r="B21" s="85" t="str">
        <f>'Рейтинговая таблица организаций'!B21</f>
        <v>МБДОУ «Детский сад №77»</v>
      </c>
      <c r="C21" s="85">
        <f>'Рейтинговая таблица организаций'!C21</f>
        <v>173</v>
      </c>
      <c r="D21" s="85">
        <f t="shared" si="41"/>
        <v>72</v>
      </c>
      <c r="E21" s="85" t="str">
        <f t="shared" si="36"/>
        <v>г.Махачкала</v>
      </c>
      <c r="F21" s="85" t="str">
        <f t="shared" si="42"/>
        <v>МБДОУ «Детский сад №77»</v>
      </c>
      <c r="G21" s="85">
        <f>'Рейтинговая таблица организаций'!M21</f>
        <v>81</v>
      </c>
      <c r="H21" s="85">
        <f>'Рейтинговая таблица организаций'!N21</f>
        <v>100</v>
      </c>
      <c r="I21" s="85">
        <f>'Рейтинговая таблица организаций'!O21</f>
        <v>99</v>
      </c>
      <c r="J21" s="85">
        <f>'Рейтинговая таблица организаций'!P21</f>
        <v>93.9</v>
      </c>
      <c r="K21" s="85" t="str">
        <f t="shared" si="43"/>
        <v>41</v>
      </c>
      <c r="L21" s="85">
        <f t="shared" si="4"/>
        <v>41</v>
      </c>
      <c r="M21" s="85">
        <f t="shared" si="5"/>
        <v>1</v>
      </c>
      <c r="N21" s="85">
        <f t="shared" si="44"/>
        <v>72</v>
      </c>
      <c r="O21" s="85" t="str">
        <f t="shared" si="37"/>
        <v>г.Махачкала</v>
      </c>
      <c r="P21" s="85" t="str">
        <f t="shared" si="45"/>
        <v>МБДОУ «Детский сад №77»</v>
      </c>
      <c r="Q21" s="85">
        <f>'Рейтинговая таблица организаций'!V21</f>
        <v>100</v>
      </c>
      <c r="R21" s="85">
        <f>'Рейтинговая таблица организаций'!X21</f>
        <v>98</v>
      </c>
      <c r="S21" s="85">
        <f>'Рейтинговая таблица организаций'!Y21</f>
        <v>99</v>
      </c>
      <c r="T21" s="85" t="str">
        <f t="shared" si="46"/>
        <v>35-46</v>
      </c>
      <c r="U21" s="85">
        <f t="shared" si="10"/>
        <v>35</v>
      </c>
      <c r="V21" s="85">
        <f t="shared" si="11"/>
        <v>12</v>
      </c>
      <c r="W21" s="85">
        <f t="shared" si="47"/>
        <v>72</v>
      </c>
      <c r="X21" s="85" t="str">
        <f t="shared" si="38"/>
        <v>г.Махачкала</v>
      </c>
      <c r="Y21" s="85" t="str">
        <f t="shared" si="48"/>
        <v>МБДОУ «Детский сад №77»</v>
      </c>
      <c r="Z21" s="85">
        <f>'Рейтинговая таблица организаций'!AD21</f>
        <v>20</v>
      </c>
      <c r="AA21" s="85">
        <f>'Рейтинговая таблица организаций'!AE21</f>
        <v>20</v>
      </c>
      <c r="AB21" s="86">
        <f>'Рейтинговая таблица организаций'!AF21</f>
        <v>100</v>
      </c>
      <c r="AC21" s="85">
        <f>'Рейтинговая таблица организаций'!AG21</f>
        <v>44</v>
      </c>
      <c r="AD21" s="85" t="str">
        <f t="shared" si="49"/>
        <v>52-54</v>
      </c>
      <c r="AE21" s="85">
        <f t="shared" si="16"/>
        <v>52</v>
      </c>
      <c r="AF21" s="85">
        <f t="shared" si="17"/>
        <v>3</v>
      </c>
      <c r="AG21" s="85">
        <f t="shared" si="50"/>
        <v>72</v>
      </c>
      <c r="AH21" s="85" t="str">
        <f t="shared" si="39"/>
        <v>г.Махачкала</v>
      </c>
      <c r="AI21" s="85" t="str">
        <f t="shared" si="51"/>
        <v>МБДОУ «Детский сад №77»</v>
      </c>
      <c r="AJ21" s="85">
        <f>'Рейтинговая таблица организаций'!AN21</f>
        <v>100</v>
      </c>
      <c r="AK21" s="85">
        <f>'Рейтинговая таблица организаций'!AO21</f>
        <v>100</v>
      </c>
      <c r="AL21" s="85">
        <f>'Рейтинговая таблица организаций'!AP21</f>
        <v>99</v>
      </c>
      <c r="AM21" s="85">
        <f>'Рейтинговая таблица организаций'!AQ21</f>
        <v>99.8</v>
      </c>
      <c r="AN21" s="85" t="str">
        <f t="shared" si="52"/>
        <v>4-5</v>
      </c>
      <c r="AO21" s="85">
        <f t="shared" si="22"/>
        <v>4</v>
      </c>
      <c r="AP21" s="85">
        <f t="shared" si="23"/>
        <v>2</v>
      </c>
      <c r="AQ21" s="85">
        <f t="shared" si="53"/>
        <v>72</v>
      </c>
      <c r="AR21" s="85" t="str">
        <f t="shared" si="40"/>
        <v>г.Махачкала</v>
      </c>
      <c r="AS21" s="85" t="str">
        <f t="shared" si="54"/>
        <v>МБДОУ «Детский сад №77»</v>
      </c>
      <c r="AT21" s="85">
        <f>'Рейтинговая таблица организаций'!AX21</f>
        <v>97</v>
      </c>
      <c r="AU21" s="85">
        <f>'Рейтинговая таблица организаций'!AY21</f>
        <v>99</v>
      </c>
      <c r="AV21" s="85">
        <f>'Рейтинговая таблица организаций'!AZ21</f>
        <v>97</v>
      </c>
      <c r="AW21" s="85">
        <f>'Рейтинговая таблица организаций'!BA21</f>
        <v>97.4</v>
      </c>
      <c r="AX21" s="85" t="str">
        <f t="shared" si="55"/>
        <v>59</v>
      </c>
      <c r="AY21" s="85">
        <f t="shared" si="28"/>
        <v>59</v>
      </c>
      <c r="AZ21" s="85">
        <f t="shared" si="29"/>
        <v>1</v>
      </c>
      <c r="BA21" s="85">
        <f t="shared" si="56"/>
        <v>72</v>
      </c>
      <c r="BB21" s="85" t="str">
        <f>Лист1!D20</f>
        <v>г.Махачкала</v>
      </c>
      <c r="BC21" s="85" t="str">
        <f t="shared" si="35"/>
        <v>МБДОУ «Детский сад №77»</v>
      </c>
      <c r="BD21" s="85">
        <f>'Рейтинговая таблица организаций'!BB21</f>
        <v>86.820000000000007</v>
      </c>
      <c r="BE21" s="85" t="str">
        <f t="shared" si="57"/>
        <v>52</v>
      </c>
      <c r="BF21" s="85">
        <f t="shared" si="33"/>
        <v>52</v>
      </c>
      <c r="BG21" s="85">
        <f t="shared" si="34"/>
        <v>1</v>
      </c>
    </row>
    <row r="22" spans="1:59" x14ac:dyDescent="0.25">
      <c r="A22" s="85">
        <v>73</v>
      </c>
      <c r="B22" s="85" t="str">
        <f>'Рейтинговая таблица организаций'!B22</f>
        <v>МБДОУ «Детский сад №83»</v>
      </c>
      <c r="C22" s="85">
        <f>'Рейтинговая таблица организаций'!C22</f>
        <v>113</v>
      </c>
      <c r="D22" s="85">
        <f t="shared" si="41"/>
        <v>73</v>
      </c>
      <c r="E22" s="85" t="str">
        <f t="shared" si="36"/>
        <v>г.Махачкала</v>
      </c>
      <c r="F22" s="85" t="str">
        <f t="shared" si="42"/>
        <v>МБДОУ «Детский сад №83»</v>
      </c>
      <c r="G22" s="85">
        <f>'Рейтинговая таблица организаций'!M22</f>
        <v>94</v>
      </c>
      <c r="H22" s="85">
        <f>'Рейтинговая таблица организаций'!N22</f>
        <v>100</v>
      </c>
      <c r="I22" s="85">
        <f>'Рейтинговая таблица организаций'!O22</f>
        <v>98</v>
      </c>
      <c r="J22" s="85">
        <f>'Рейтинговая таблица организаций'!P22</f>
        <v>97.4</v>
      </c>
      <c r="K22" s="85" t="str">
        <f t="shared" si="43"/>
        <v>24</v>
      </c>
      <c r="L22" s="85">
        <f t="shared" si="4"/>
        <v>24</v>
      </c>
      <c r="M22" s="85">
        <f t="shared" si="5"/>
        <v>1</v>
      </c>
      <c r="N22" s="85">
        <f t="shared" si="44"/>
        <v>73</v>
      </c>
      <c r="O22" s="85" t="str">
        <f t="shared" si="37"/>
        <v>г.Махачкала</v>
      </c>
      <c r="P22" s="85" t="str">
        <f t="shared" si="45"/>
        <v>МБДОУ «Детский сад №83»</v>
      </c>
      <c r="Q22" s="85">
        <f>'Рейтинговая таблица организаций'!V22</f>
        <v>100</v>
      </c>
      <c r="R22" s="85">
        <f>'Рейтинговая таблица организаций'!X22</f>
        <v>100</v>
      </c>
      <c r="S22" s="85">
        <f>'Рейтинговая таблица организаций'!Y22</f>
        <v>100</v>
      </c>
      <c r="T22" s="85" t="str">
        <f t="shared" si="46"/>
        <v>1-21</v>
      </c>
      <c r="U22" s="85">
        <f t="shared" si="10"/>
        <v>1</v>
      </c>
      <c r="V22" s="85">
        <f t="shared" si="11"/>
        <v>21</v>
      </c>
      <c r="W22" s="85">
        <f t="shared" si="47"/>
        <v>73</v>
      </c>
      <c r="X22" s="85" t="str">
        <f t="shared" si="38"/>
        <v>г.Махачкала</v>
      </c>
      <c r="Y22" s="85" t="str">
        <f t="shared" si="48"/>
        <v>МБДОУ «Детский сад №83»</v>
      </c>
      <c r="Z22" s="85">
        <f>'Рейтинговая таблица организаций'!AD22</f>
        <v>60</v>
      </c>
      <c r="AA22" s="85">
        <f>'Рейтинговая таблица организаций'!AE22</f>
        <v>100</v>
      </c>
      <c r="AB22" s="86">
        <f>'Рейтинговая таблица организаций'!AF22</f>
        <v>100</v>
      </c>
      <c r="AC22" s="85">
        <f>'Рейтинговая таблица организаций'!AG22</f>
        <v>88</v>
      </c>
      <c r="AD22" s="85" t="str">
        <f t="shared" si="49"/>
        <v>5-6</v>
      </c>
      <c r="AE22" s="85">
        <f t="shared" si="16"/>
        <v>5</v>
      </c>
      <c r="AF22" s="85">
        <f t="shared" si="17"/>
        <v>2</v>
      </c>
      <c r="AG22" s="85">
        <f t="shared" si="50"/>
        <v>73</v>
      </c>
      <c r="AH22" s="85" t="str">
        <f t="shared" si="39"/>
        <v>г.Махачкала</v>
      </c>
      <c r="AI22" s="85" t="str">
        <f t="shared" si="51"/>
        <v>МБДОУ «Детский сад №83»</v>
      </c>
      <c r="AJ22" s="85">
        <f>'Рейтинговая таблица организаций'!AN22</f>
        <v>99</v>
      </c>
      <c r="AK22" s="85">
        <f>'Рейтинговая таблица организаций'!AO22</f>
        <v>100</v>
      </c>
      <c r="AL22" s="85">
        <f>'Рейтинговая таблица организаций'!AP22</f>
        <v>97</v>
      </c>
      <c r="AM22" s="85">
        <f>'Рейтинговая таблица организаций'!AQ22</f>
        <v>99</v>
      </c>
      <c r="AN22" s="85" t="str">
        <f t="shared" si="52"/>
        <v>23-27</v>
      </c>
      <c r="AO22" s="85">
        <f t="shared" si="22"/>
        <v>23</v>
      </c>
      <c r="AP22" s="85">
        <f t="shared" si="23"/>
        <v>5</v>
      </c>
      <c r="AQ22" s="85">
        <f t="shared" si="53"/>
        <v>73</v>
      </c>
      <c r="AR22" s="85" t="str">
        <f t="shared" si="40"/>
        <v>г.Махачкала</v>
      </c>
      <c r="AS22" s="85" t="str">
        <f t="shared" si="54"/>
        <v>МБДОУ «Детский сад №83»</v>
      </c>
      <c r="AT22" s="85">
        <f>'Рейтинговая таблица организаций'!AX22</f>
        <v>99</v>
      </c>
      <c r="AU22" s="85">
        <f>'Рейтинговая таблица организаций'!AY22</f>
        <v>100</v>
      </c>
      <c r="AV22" s="85">
        <f>'Рейтинговая таблица организаций'!AZ22</f>
        <v>99</v>
      </c>
      <c r="AW22" s="85">
        <f>'Рейтинговая таблица организаций'!BA22</f>
        <v>99.2</v>
      </c>
      <c r="AX22" s="85" t="str">
        <f t="shared" si="55"/>
        <v>22-23</v>
      </c>
      <c r="AY22" s="85">
        <f t="shared" si="28"/>
        <v>22</v>
      </c>
      <c r="AZ22" s="85">
        <f t="shared" si="29"/>
        <v>2</v>
      </c>
      <c r="BA22" s="85">
        <f t="shared" si="56"/>
        <v>73</v>
      </c>
      <c r="BB22" s="85" t="str">
        <f>Лист1!D21</f>
        <v>г.Махачкала</v>
      </c>
      <c r="BC22" s="85" t="str">
        <f t="shared" si="35"/>
        <v>МБДОУ «Детский сад №83»</v>
      </c>
      <c r="BD22" s="85">
        <f>'Рейтинговая таблица организаций'!BB22</f>
        <v>96.72</v>
      </c>
      <c r="BE22" s="85" t="str">
        <f t="shared" si="57"/>
        <v>5-6</v>
      </c>
      <c r="BF22" s="85">
        <f t="shared" si="33"/>
        <v>5</v>
      </c>
      <c r="BG22" s="85">
        <f t="shared" si="34"/>
        <v>2</v>
      </c>
    </row>
    <row r="23" spans="1:59" x14ac:dyDescent="0.25">
      <c r="A23" s="85">
        <v>74</v>
      </c>
      <c r="B23" s="85" t="str">
        <f>'Рейтинговая таблица организаций'!B23</f>
        <v>МБДОУ «ЦРР - Детский сад №85»</v>
      </c>
      <c r="C23" s="85">
        <f>'Рейтинговая таблица организаций'!C23</f>
        <v>18</v>
      </c>
      <c r="D23" s="85">
        <f t="shared" si="41"/>
        <v>74</v>
      </c>
      <c r="E23" s="85" t="str">
        <f t="shared" si="36"/>
        <v>г.Махачкала</v>
      </c>
      <c r="F23" s="85" t="str">
        <f t="shared" si="42"/>
        <v>МБДОУ «ЦРР - Детский сад №85»</v>
      </c>
      <c r="G23" s="85">
        <f>'Рейтинговая таблица организаций'!M23</f>
        <v>85</v>
      </c>
      <c r="H23" s="85">
        <f>'Рейтинговая таблица организаций'!N23</f>
        <v>100</v>
      </c>
      <c r="I23" s="85">
        <f>'Рейтинговая таблица организаций'!O23</f>
        <v>100</v>
      </c>
      <c r="J23" s="85">
        <f>'Рейтинговая таблица организаций'!P23</f>
        <v>95.5</v>
      </c>
      <c r="K23" s="85" t="str">
        <f t="shared" si="43"/>
        <v>34</v>
      </c>
      <c r="L23" s="85">
        <f t="shared" si="4"/>
        <v>34</v>
      </c>
      <c r="M23" s="85">
        <f t="shared" si="5"/>
        <v>1</v>
      </c>
      <c r="N23" s="85">
        <f t="shared" si="44"/>
        <v>74</v>
      </c>
      <c r="O23" s="85" t="str">
        <f t="shared" si="37"/>
        <v>г.Махачкала</v>
      </c>
      <c r="P23" s="85" t="str">
        <f t="shared" si="45"/>
        <v>МБДОУ «ЦРР - Детский сад №85»</v>
      </c>
      <c r="Q23" s="85">
        <f>'Рейтинговая таблица организаций'!V23</f>
        <v>100</v>
      </c>
      <c r="R23" s="85">
        <f>'Рейтинговая таблица организаций'!X23</f>
        <v>100</v>
      </c>
      <c r="S23" s="85">
        <f>'Рейтинговая таблица организаций'!Y23</f>
        <v>100</v>
      </c>
      <c r="T23" s="85" t="str">
        <f t="shared" si="46"/>
        <v>1-21</v>
      </c>
      <c r="U23" s="85">
        <f t="shared" si="10"/>
        <v>1</v>
      </c>
      <c r="V23" s="85">
        <f t="shared" si="11"/>
        <v>21</v>
      </c>
      <c r="W23" s="85">
        <f t="shared" si="47"/>
        <v>74</v>
      </c>
      <c r="X23" s="85" t="str">
        <f t="shared" si="38"/>
        <v>г.Махачкала</v>
      </c>
      <c r="Y23" s="85" t="str">
        <f t="shared" si="48"/>
        <v>МБДОУ «ЦРР - Детский сад №85»</v>
      </c>
      <c r="Z23" s="85">
        <f>'Рейтинговая таблица организаций'!AD23</f>
        <v>20</v>
      </c>
      <c r="AA23" s="85">
        <f>'Рейтинговая таблица организаций'!AE23</f>
        <v>20</v>
      </c>
      <c r="AB23" s="86">
        <f>'Рейтинговая таблица организаций'!AF23</f>
        <v>100</v>
      </c>
      <c r="AC23" s="85">
        <f>'Рейтинговая таблица организаций'!AG23</f>
        <v>44</v>
      </c>
      <c r="AD23" s="85" t="str">
        <f t="shared" si="49"/>
        <v>52-54</v>
      </c>
      <c r="AE23" s="85">
        <f t="shared" si="16"/>
        <v>52</v>
      </c>
      <c r="AF23" s="85">
        <f t="shared" si="17"/>
        <v>3</v>
      </c>
      <c r="AG23" s="85">
        <f t="shared" si="50"/>
        <v>74</v>
      </c>
      <c r="AH23" s="85" t="str">
        <f t="shared" si="39"/>
        <v>г.Махачкала</v>
      </c>
      <c r="AI23" s="85" t="str">
        <f t="shared" si="51"/>
        <v>МБДОУ «ЦРР - Детский сад №85»</v>
      </c>
      <c r="AJ23" s="85">
        <f>'Рейтинговая таблица организаций'!AN23</f>
        <v>100</v>
      </c>
      <c r="AK23" s="85">
        <f>'Рейтинговая таблица организаций'!AO23</f>
        <v>100</v>
      </c>
      <c r="AL23" s="85">
        <f>'Рейтинговая таблица организаций'!AP23</f>
        <v>100</v>
      </c>
      <c r="AM23" s="85">
        <f>'Рейтинговая таблица организаций'!AQ23</f>
        <v>100</v>
      </c>
      <c r="AN23" s="85" t="str">
        <f t="shared" si="52"/>
        <v>1-3</v>
      </c>
      <c r="AO23" s="85">
        <f t="shared" si="22"/>
        <v>1</v>
      </c>
      <c r="AP23" s="85">
        <f t="shared" si="23"/>
        <v>3</v>
      </c>
      <c r="AQ23" s="85">
        <f t="shared" si="53"/>
        <v>74</v>
      </c>
      <c r="AR23" s="85" t="str">
        <f t="shared" si="40"/>
        <v>г.Махачкала</v>
      </c>
      <c r="AS23" s="85" t="str">
        <f t="shared" si="54"/>
        <v>МБДОУ «ЦРР - Детский сад №85»</v>
      </c>
      <c r="AT23" s="85">
        <f>'Рейтинговая таблица организаций'!AX23</f>
        <v>100</v>
      </c>
      <c r="AU23" s="85">
        <f>'Рейтинговая таблица организаций'!AY23</f>
        <v>100</v>
      </c>
      <c r="AV23" s="85">
        <f>'Рейтинговая таблица организаций'!AZ23</f>
        <v>100</v>
      </c>
      <c r="AW23" s="85">
        <f>'Рейтинговая таблица организаций'!BA23</f>
        <v>100</v>
      </c>
      <c r="AX23" s="85" t="str">
        <f t="shared" si="55"/>
        <v>1-5</v>
      </c>
      <c r="AY23" s="85">
        <f t="shared" si="28"/>
        <v>1</v>
      </c>
      <c r="AZ23" s="85">
        <f t="shared" si="29"/>
        <v>5</v>
      </c>
      <c r="BA23" s="85">
        <f t="shared" si="56"/>
        <v>74</v>
      </c>
      <c r="BB23" s="85" t="str">
        <f>Лист1!D22</f>
        <v>г.Махачкала</v>
      </c>
      <c r="BC23" s="85" t="str">
        <f t="shared" si="35"/>
        <v>МБДОУ «ЦРР - Детский сад №85»</v>
      </c>
      <c r="BD23" s="85">
        <f>'Рейтинговая таблица организаций'!BB23</f>
        <v>87.9</v>
      </c>
      <c r="BE23" s="85" t="str">
        <f t="shared" si="57"/>
        <v>48</v>
      </c>
      <c r="BF23" s="85">
        <f t="shared" si="33"/>
        <v>48</v>
      </c>
      <c r="BG23" s="85">
        <f t="shared" si="34"/>
        <v>1</v>
      </c>
    </row>
    <row r="24" spans="1:59" x14ac:dyDescent="0.25">
      <c r="A24" s="85">
        <v>75</v>
      </c>
      <c r="B24" s="85" t="str">
        <f>'Рейтинговая таблица организаций'!B24</f>
        <v>МБДОУ «ЦРР- Детский сад №86»</v>
      </c>
      <c r="C24" s="85">
        <f>'Рейтинговая таблица организаций'!C24</f>
        <v>165</v>
      </c>
      <c r="D24" s="85">
        <f t="shared" si="41"/>
        <v>75</v>
      </c>
      <c r="E24" s="85" t="str">
        <f t="shared" si="36"/>
        <v>г.Махачкала</v>
      </c>
      <c r="F24" s="85" t="str">
        <f t="shared" si="42"/>
        <v>МБДОУ «ЦРР- Детский сад №86»</v>
      </c>
      <c r="G24" s="85">
        <f>'Рейтинговая таблица организаций'!M24</f>
        <v>78</v>
      </c>
      <c r="H24" s="85">
        <f>'Рейтинговая таблица организаций'!N24</f>
        <v>100</v>
      </c>
      <c r="I24" s="85">
        <f>'Рейтинговая таблица организаций'!O24</f>
        <v>99</v>
      </c>
      <c r="J24" s="85">
        <f>'Рейтинговая таблица организаций'!P24</f>
        <v>93</v>
      </c>
      <c r="K24" s="85" t="str">
        <f t="shared" si="43"/>
        <v>46</v>
      </c>
      <c r="L24" s="85">
        <f t="shared" si="4"/>
        <v>46</v>
      </c>
      <c r="M24" s="85">
        <f t="shared" si="5"/>
        <v>1</v>
      </c>
      <c r="N24" s="85">
        <f t="shared" si="44"/>
        <v>75</v>
      </c>
      <c r="O24" s="85" t="str">
        <f t="shared" si="37"/>
        <v>г.Махачкала</v>
      </c>
      <c r="P24" s="85" t="str">
        <f t="shared" si="45"/>
        <v>МБДОУ «ЦРР- Детский сад №86»</v>
      </c>
      <c r="Q24" s="85">
        <f>'Рейтинговая таблица организаций'!V24</f>
        <v>100</v>
      </c>
      <c r="R24" s="85">
        <f>'Рейтинговая таблица организаций'!X24</f>
        <v>98</v>
      </c>
      <c r="S24" s="85">
        <f>'Рейтинговая таблица организаций'!Y24</f>
        <v>99</v>
      </c>
      <c r="T24" s="85" t="str">
        <f t="shared" si="46"/>
        <v>35-46</v>
      </c>
      <c r="U24" s="85">
        <f t="shared" si="10"/>
        <v>35</v>
      </c>
      <c r="V24" s="85">
        <f t="shared" si="11"/>
        <v>12</v>
      </c>
      <c r="W24" s="85">
        <f t="shared" si="47"/>
        <v>75</v>
      </c>
      <c r="X24" s="85" t="str">
        <f t="shared" si="38"/>
        <v>г.Махачкала</v>
      </c>
      <c r="Y24" s="85" t="str">
        <f t="shared" si="48"/>
        <v>МБДОУ «ЦРР- Детский сад №86»</v>
      </c>
      <c r="Z24" s="85">
        <f>'Рейтинговая таблица организаций'!AD24</f>
        <v>0</v>
      </c>
      <c r="AA24" s="85">
        <f>'Рейтинговая таблица организаций'!AE24</f>
        <v>20</v>
      </c>
      <c r="AB24" s="86">
        <f>'Рейтинговая таблица организаций'!AF24</f>
        <v>100</v>
      </c>
      <c r="AC24" s="85">
        <f>'Рейтинговая таблица организаций'!AG24</f>
        <v>38</v>
      </c>
      <c r="AD24" s="85" t="str">
        <f t="shared" si="49"/>
        <v>57-60</v>
      </c>
      <c r="AE24" s="85">
        <f t="shared" si="16"/>
        <v>57</v>
      </c>
      <c r="AF24" s="85">
        <f t="shared" si="17"/>
        <v>4</v>
      </c>
      <c r="AG24" s="85">
        <f t="shared" si="50"/>
        <v>75</v>
      </c>
      <c r="AH24" s="85" t="str">
        <f t="shared" si="39"/>
        <v>г.Махачкала</v>
      </c>
      <c r="AI24" s="85" t="str">
        <f t="shared" si="51"/>
        <v>МБДОУ «ЦРР- Детский сад №86»</v>
      </c>
      <c r="AJ24" s="85">
        <f>'Рейтинговая таблица организаций'!AN24</f>
        <v>98</v>
      </c>
      <c r="AK24" s="85">
        <f>'Рейтинговая таблица организаций'!AO24</f>
        <v>98</v>
      </c>
      <c r="AL24" s="85">
        <f>'Рейтинговая таблица организаций'!AP24</f>
        <v>100</v>
      </c>
      <c r="AM24" s="85">
        <f>'Рейтинговая таблица организаций'!AQ24</f>
        <v>98.4</v>
      </c>
      <c r="AN24" s="85" t="str">
        <f t="shared" si="52"/>
        <v>37-44</v>
      </c>
      <c r="AO24" s="85">
        <f t="shared" si="22"/>
        <v>37</v>
      </c>
      <c r="AP24" s="85">
        <f t="shared" si="23"/>
        <v>8</v>
      </c>
      <c r="AQ24" s="85">
        <f t="shared" si="53"/>
        <v>75</v>
      </c>
      <c r="AR24" s="85" t="str">
        <f t="shared" si="40"/>
        <v>г.Махачкала</v>
      </c>
      <c r="AS24" s="85" t="str">
        <f t="shared" si="54"/>
        <v>МБДОУ «ЦРР- Детский сад №86»</v>
      </c>
      <c r="AT24" s="85">
        <f>'Рейтинговая таблица организаций'!AX24</f>
        <v>100</v>
      </c>
      <c r="AU24" s="85">
        <f>'Рейтинговая таблица организаций'!AY24</f>
        <v>100</v>
      </c>
      <c r="AV24" s="85">
        <f>'Рейтинговая таблица организаций'!AZ24</f>
        <v>100</v>
      </c>
      <c r="AW24" s="85">
        <f>'Рейтинговая таблица организаций'!BA24</f>
        <v>100</v>
      </c>
      <c r="AX24" s="85" t="str">
        <f t="shared" si="55"/>
        <v>1-5</v>
      </c>
      <c r="AY24" s="85">
        <f t="shared" si="28"/>
        <v>1</v>
      </c>
      <c r="AZ24" s="85">
        <f t="shared" si="29"/>
        <v>5</v>
      </c>
      <c r="BA24" s="85">
        <f t="shared" si="56"/>
        <v>75</v>
      </c>
      <c r="BB24" s="85" t="str">
        <f>Лист1!D23</f>
        <v>г.Махачкала</v>
      </c>
      <c r="BC24" s="85" t="str">
        <f t="shared" si="35"/>
        <v>МБДОУ «ЦРР- Детский сад №86»</v>
      </c>
      <c r="BD24" s="85">
        <f>'Рейтинговая таблица организаций'!BB24</f>
        <v>85.679999999999993</v>
      </c>
      <c r="BE24" s="85" t="str">
        <f t="shared" si="57"/>
        <v>58</v>
      </c>
      <c r="BF24" s="85">
        <f t="shared" si="33"/>
        <v>58</v>
      </c>
      <c r="BG24" s="85">
        <f t="shared" si="34"/>
        <v>1</v>
      </c>
    </row>
    <row r="25" spans="1:59" x14ac:dyDescent="0.25">
      <c r="A25" s="85">
        <v>76</v>
      </c>
      <c r="B25" s="85" t="str">
        <f>'Рейтинговая таблица организаций'!B25</f>
        <v>МБДОУ «Детский сад №90</v>
      </c>
      <c r="C25" s="85">
        <f>'Рейтинговая таблица организаций'!C25</f>
        <v>92</v>
      </c>
      <c r="D25" s="85">
        <f t="shared" si="41"/>
        <v>76</v>
      </c>
      <c r="E25" s="85" t="str">
        <f t="shared" si="36"/>
        <v>г.Махачкала</v>
      </c>
      <c r="F25" s="85" t="str">
        <f t="shared" si="42"/>
        <v>МБДОУ «Детский сад №90</v>
      </c>
      <c r="G25" s="85">
        <f>'Рейтинговая таблица организаций'!M25</f>
        <v>96</v>
      </c>
      <c r="H25" s="85">
        <f>'Рейтинговая таблица организаций'!N25</f>
        <v>90</v>
      </c>
      <c r="I25" s="85">
        <f>'Рейтинговая таблица организаций'!O25</f>
        <v>99</v>
      </c>
      <c r="J25" s="85">
        <f>'Рейтинговая таблица организаций'!P25</f>
        <v>95.4</v>
      </c>
      <c r="K25" s="85" t="str">
        <f t="shared" si="43"/>
        <v>35</v>
      </c>
      <c r="L25" s="85">
        <f t="shared" si="4"/>
        <v>35</v>
      </c>
      <c r="M25" s="85">
        <f t="shared" si="5"/>
        <v>1</v>
      </c>
      <c r="N25" s="85">
        <f t="shared" si="44"/>
        <v>76</v>
      </c>
      <c r="O25" s="85" t="str">
        <f t="shared" si="37"/>
        <v>г.Махачкала</v>
      </c>
      <c r="P25" s="85" t="str">
        <f t="shared" si="45"/>
        <v>МБДОУ «Детский сад №90</v>
      </c>
      <c r="Q25" s="85">
        <f>'Рейтинговая таблица организаций'!V25</f>
        <v>100</v>
      </c>
      <c r="R25" s="85">
        <f>'Рейтинговая таблица организаций'!X25</f>
        <v>100</v>
      </c>
      <c r="S25" s="85">
        <f>'Рейтинговая таблица организаций'!Y25</f>
        <v>100</v>
      </c>
      <c r="T25" s="85" t="str">
        <f t="shared" si="46"/>
        <v>1-21</v>
      </c>
      <c r="U25" s="85">
        <f t="shared" si="10"/>
        <v>1</v>
      </c>
      <c r="V25" s="85">
        <f t="shared" si="11"/>
        <v>21</v>
      </c>
      <c r="W25" s="85">
        <f t="shared" si="47"/>
        <v>76</v>
      </c>
      <c r="X25" s="85" t="str">
        <f t="shared" si="38"/>
        <v>г.Махачкала</v>
      </c>
      <c r="Y25" s="85" t="str">
        <f t="shared" si="48"/>
        <v>МБДОУ «Детский сад №90</v>
      </c>
      <c r="Z25" s="85">
        <f>'Рейтинговая таблица организаций'!AD25</f>
        <v>80</v>
      </c>
      <c r="AA25" s="85">
        <f>'Рейтинговая таблица организаций'!AE25</f>
        <v>40</v>
      </c>
      <c r="AB25" s="86">
        <f>'Рейтинговая таблица организаций'!AF25</f>
        <v>100</v>
      </c>
      <c r="AC25" s="85">
        <f>'Рейтинговая таблица организаций'!AG25</f>
        <v>70</v>
      </c>
      <c r="AD25" s="85" t="str">
        <f t="shared" si="49"/>
        <v>22</v>
      </c>
      <c r="AE25" s="85">
        <f t="shared" si="16"/>
        <v>22</v>
      </c>
      <c r="AF25" s="85">
        <f t="shared" si="17"/>
        <v>1</v>
      </c>
      <c r="AG25" s="85">
        <f t="shared" si="50"/>
        <v>76</v>
      </c>
      <c r="AH25" s="85" t="str">
        <f t="shared" si="39"/>
        <v>г.Махачкала</v>
      </c>
      <c r="AI25" s="85" t="str">
        <f t="shared" si="51"/>
        <v>МБДОУ «Детский сад №90</v>
      </c>
      <c r="AJ25" s="85">
        <f>'Рейтинговая таблица организаций'!AN25</f>
        <v>100</v>
      </c>
      <c r="AK25" s="85">
        <f>'Рейтинговая таблица организаций'!AO25</f>
        <v>98</v>
      </c>
      <c r="AL25" s="85">
        <f>'Рейтинговая таблица организаций'!AP25</f>
        <v>98</v>
      </c>
      <c r="AM25" s="85">
        <f>'Рейтинговая таблица организаций'!AQ25</f>
        <v>98.8</v>
      </c>
      <c r="AN25" s="85" t="str">
        <f t="shared" si="52"/>
        <v>28-33</v>
      </c>
      <c r="AO25" s="85">
        <f t="shared" si="22"/>
        <v>28</v>
      </c>
      <c r="AP25" s="85">
        <f t="shared" si="23"/>
        <v>6</v>
      </c>
      <c r="AQ25" s="85">
        <f t="shared" si="53"/>
        <v>76</v>
      </c>
      <c r="AR25" s="85" t="str">
        <f t="shared" si="40"/>
        <v>г.Махачкала</v>
      </c>
      <c r="AS25" s="85" t="str">
        <f t="shared" si="54"/>
        <v>МБДОУ «Детский сад №90</v>
      </c>
      <c r="AT25" s="85">
        <f>'Рейтинговая таблица организаций'!AX25</f>
        <v>98</v>
      </c>
      <c r="AU25" s="85">
        <f>'Рейтинговая таблица организаций'!AY25</f>
        <v>100</v>
      </c>
      <c r="AV25" s="85">
        <f>'Рейтинговая таблица организаций'!AZ25</f>
        <v>100</v>
      </c>
      <c r="AW25" s="85">
        <f>'Рейтинговая таблица организаций'!BA25</f>
        <v>99.4</v>
      </c>
      <c r="AX25" s="85" t="str">
        <f t="shared" si="55"/>
        <v>14-15</v>
      </c>
      <c r="AY25" s="85">
        <f t="shared" si="28"/>
        <v>14</v>
      </c>
      <c r="AZ25" s="85">
        <f t="shared" si="29"/>
        <v>2</v>
      </c>
      <c r="BA25" s="85">
        <f t="shared" si="56"/>
        <v>76</v>
      </c>
      <c r="BB25" s="85" t="str">
        <f>Лист1!D24</f>
        <v>г.Махачкала</v>
      </c>
      <c r="BC25" s="85" t="str">
        <f t="shared" si="35"/>
        <v>МБДОУ «Детский сад №90</v>
      </c>
      <c r="BD25" s="85">
        <f>'Рейтинговая таблица организаций'!BB25</f>
        <v>92.72</v>
      </c>
      <c r="BE25" s="85" t="str">
        <f t="shared" si="57"/>
        <v>19-20</v>
      </c>
      <c r="BF25" s="85">
        <f t="shared" si="33"/>
        <v>19</v>
      </c>
      <c r="BG25" s="85">
        <f t="shared" si="34"/>
        <v>2</v>
      </c>
    </row>
    <row r="26" spans="1:59" x14ac:dyDescent="0.25">
      <c r="A26" s="85">
        <v>77</v>
      </c>
      <c r="B26" s="85" t="str">
        <f>'Рейтинговая таблица организаций'!B26</f>
        <v>МБДОУ «Детский сад №93»</v>
      </c>
      <c r="C26" s="85">
        <f>'Рейтинговая таблица организаций'!C26</f>
        <v>60</v>
      </c>
      <c r="D26" s="85">
        <f t="shared" si="41"/>
        <v>77</v>
      </c>
      <c r="E26" s="85" t="str">
        <f t="shared" si="36"/>
        <v>г.Махачкала</v>
      </c>
      <c r="F26" s="85" t="str">
        <f t="shared" si="42"/>
        <v>МБДОУ «Детский сад №93»</v>
      </c>
      <c r="G26" s="85">
        <f>'Рейтинговая таблица организаций'!M26</f>
        <v>66</v>
      </c>
      <c r="H26" s="85">
        <f>'Рейтинговая таблица организаций'!N26</f>
        <v>100</v>
      </c>
      <c r="I26" s="85">
        <f>'Рейтинговая таблица организаций'!O26</f>
        <v>99</v>
      </c>
      <c r="J26" s="85">
        <f>'Рейтинговая таблица организаций'!P26</f>
        <v>89.4</v>
      </c>
      <c r="K26" s="85" t="str">
        <f t="shared" si="43"/>
        <v>55</v>
      </c>
      <c r="L26" s="85">
        <f t="shared" si="4"/>
        <v>55</v>
      </c>
      <c r="M26" s="85">
        <f t="shared" si="5"/>
        <v>1</v>
      </c>
      <c r="N26" s="85">
        <f t="shared" si="44"/>
        <v>77</v>
      </c>
      <c r="O26" s="85" t="str">
        <f t="shared" si="37"/>
        <v>г.Махачкала</v>
      </c>
      <c r="P26" s="85" t="str">
        <f t="shared" si="45"/>
        <v>МБДОУ «Детский сад №93»</v>
      </c>
      <c r="Q26" s="85">
        <f>'Рейтинговая таблица организаций'!V26</f>
        <v>100</v>
      </c>
      <c r="R26" s="85">
        <f>'Рейтинговая таблица организаций'!X26</f>
        <v>100</v>
      </c>
      <c r="S26" s="85">
        <f>'Рейтинговая таблица организаций'!Y26</f>
        <v>100</v>
      </c>
      <c r="T26" s="85" t="str">
        <f t="shared" si="46"/>
        <v>1-21</v>
      </c>
      <c r="U26" s="85">
        <f t="shared" si="10"/>
        <v>1</v>
      </c>
      <c r="V26" s="85">
        <f t="shared" si="11"/>
        <v>21</v>
      </c>
      <c r="W26" s="85">
        <f t="shared" si="47"/>
        <v>77</v>
      </c>
      <c r="X26" s="85" t="str">
        <f t="shared" si="38"/>
        <v>г.Махачкала</v>
      </c>
      <c r="Y26" s="85" t="str">
        <f t="shared" si="48"/>
        <v>МБДОУ «Детский сад №93»</v>
      </c>
      <c r="Z26" s="85">
        <f>'Рейтинговая таблица организаций'!AD26</f>
        <v>20</v>
      </c>
      <c r="AA26" s="85">
        <f>'Рейтинговая таблица организаций'!AE26</f>
        <v>60</v>
      </c>
      <c r="AB26" s="86">
        <f>'Рейтинговая таблица организаций'!AF26</f>
        <v>100</v>
      </c>
      <c r="AC26" s="85">
        <f>'Рейтинговая таблица организаций'!AG26</f>
        <v>60</v>
      </c>
      <c r="AD26" s="85" t="str">
        <f t="shared" si="49"/>
        <v>28-29</v>
      </c>
      <c r="AE26" s="85">
        <f t="shared" si="16"/>
        <v>28</v>
      </c>
      <c r="AF26" s="85">
        <f t="shared" si="17"/>
        <v>2</v>
      </c>
      <c r="AG26" s="85">
        <f t="shared" si="50"/>
        <v>77</v>
      </c>
      <c r="AH26" s="85" t="str">
        <f t="shared" si="39"/>
        <v>г.Махачкала</v>
      </c>
      <c r="AI26" s="85" t="str">
        <f t="shared" si="51"/>
        <v>МБДОУ «Детский сад №93»</v>
      </c>
      <c r="AJ26" s="85">
        <f>'Рейтинговая таблица организаций'!AN26</f>
        <v>98</v>
      </c>
      <c r="AK26" s="85">
        <f>'Рейтинговая таблица организаций'!AO26</f>
        <v>98</v>
      </c>
      <c r="AL26" s="85">
        <f>'Рейтинговая таблица организаций'!AP26</f>
        <v>100</v>
      </c>
      <c r="AM26" s="85">
        <f>'Рейтинговая таблица организаций'!AQ26</f>
        <v>98.4</v>
      </c>
      <c r="AN26" s="85" t="str">
        <f t="shared" si="52"/>
        <v>37-44</v>
      </c>
      <c r="AO26" s="85">
        <f t="shared" si="22"/>
        <v>37</v>
      </c>
      <c r="AP26" s="85">
        <f t="shared" si="23"/>
        <v>8</v>
      </c>
      <c r="AQ26" s="85">
        <f t="shared" si="53"/>
        <v>77</v>
      </c>
      <c r="AR26" s="85" t="str">
        <f t="shared" si="40"/>
        <v>г.Махачкала</v>
      </c>
      <c r="AS26" s="85" t="str">
        <f t="shared" si="54"/>
        <v>МБДОУ «Детский сад №93»</v>
      </c>
      <c r="AT26" s="85">
        <f>'Рейтинговая таблица организаций'!AX26</f>
        <v>98</v>
      </c>
      <c r="AU26" s="85">
        <f>'Рейтинговая таблица организаций'!AY26</f>
        <v>100</v>
      </c>
      <c r="AV26" s="85">
        <f>'Рейтинговая таблица организаций'!AZ26</f>
        <v>100</v>
      </c>
      <c r="AW26" s="85">
        <f>'Рейтинговая таблица организаций'!BA26</f>
        <v>99.4</v>
      </c>
      <c r="AX26" s="85" t="str">
        <f t="shared" si="55"/>
        <v>14-15</v>
      </c>
      <c r="AY26" s="85">
        <f t="shared" si="28"/>
        <v>14</v>
      </c>
      <c r="AZ26" s="85">
        <f t="shared" si="29"/>
        <v>2</v>
      </c>
      <c r="BA26" s="85">
        <f t="shared" si="56"/>
        <v>77</v>
      </c>
      <c r="BB26" s="85" t="str">
        <f>Лист1!D25</f>
        <v>г.Махачкала</v>
      </c>
      <c r="BC26" s="85" t="str">
        <f t="shared" si="35"/>
        <v>МБДОУ «Детский сад №93»</v>
      </c>
      <c r="BD26" s="85">
        <f>'Рейтинговая таблица организаций'!BB26</f>
        <v>89.440000000000012</v>
      </c>
      <c r="BE26" s="85" t="str">
        <f t="shared" si="57"/>
        <v>35</v>
      </c>
      <c r="BF26" s="85">
        <f t="shared" si="33"/>
        <v>35</v>
      </c>
      <c r="BG26" s="85">
        <f t="shared" si="34"/>
        <v>1</v>
      </c>
    </row>
    <row r="27" spans="1:59" x14ac:dyDescent="0.25">
      <c r="A27" s="85">
        <v>78</v>
      </c>
      <c r="B27" s="85" t="str">
        <f>'Рейтинговая таблица организаций'!B27</f>
        <v>МБДОУ «Детский сад №94»</v>
      </c>
      <c r="C27" s="85">
        <f>'Рейтинговая таблица организаций'!C27</f>
        <v>108</v>
      </c>
      <c r="D27" s="85">
        <f t="shared" si="41"/>
        <v>78</v>
      </c>
      <c r="E27" s="85" t="str">
        <f t="shared" si="36"/>
        <v>г.Махачкала</v>
      </c>
      <c r="F27" s="85" t="str">
        <f t="shared" si="42"/>
        <v>МБДОУ «Детский сад №94»</v>
      </c>
      <c r="G27" s="85">
        <f>'Рейтинговая таблица организаций'!M27</f>
        <v>61</v>
      </c>
      <c r="H27" s="85">
        <f>'Рейтинговая таблица организаций'!N27</f>
        <v>100</v>
      </c>
      <c r="I27" s="85">
        <f>'Рейтинговая таблица организаций'!O27</f>
        <v>99</v>
      </c>
      <c r="J27" s="85">
        <f>'Рейтинговая таблица организаций'!P27</f>
        <v>87.9</v>
      </c>
      <c r="K27" s="85" t="str">
        <f t="shared" si="43"/>
        <v>58</v>
      </c>
      <c r="L27" s="85">
        <f t="shared" si="4"/>
        <v>58</v>
      </c>
      <c r="M27" s="85">
        <f t="shared" si="5"/>
        <v>1</v>
      </c>
      <c r="N27" s="85">
        <f t="shared" si="44"/>
        <v>78</v>
      </c>
      <c r="O27" s="85" t="str">
        <f t="shared" si="37"/>
        <v>г.Махачкала</v>
      </c>
      <c r="P27" s="85" t="str">
        <f t="shared" si="45"/>
        <v>МБДОУ «Детский сад №94»</v>
      </c>
      <c r="Q27" s="85">
        <f>'Рейтинговая таблица организаций'!V27</f>
        <v>100</v>
      </c>
      <c r="R27" s="85">
        <f>'Рейтинговая таблица организаций'!X27</f>
        <v>100</v>
      </c>
      <c r="S27" s="85">
        <f>'Рейтинговая таблица организаций'!Y27</f>
        <v>100</v>
      </c>
      <c r="T27" s="85" t="str">
        <f t="shared" si="46"/>
        <v>1-21</v>
      </c>
      <c r="U27" s="85">
        <f t="shared" si="10"/>
        <v>1</v>
      </c>
      <c r="V27" s="85">
        <f t="shared" si="11"/>
        <v>21</v>
      </c>
      <c r="W27" s="85">
        <f t="shared" si="47"/>
        <v>78</v>
      </c>
      <c r="X27" s="85" t="str">
        <f t="shared" si="38"/>
        <v>г.Махачкала</v>
      </c>
      <c r="Y27" s="85" t="str">
        <f t="shared" si="48"/>
        <v>МБДОУ «Детский сад №94»</v>
      </c>
      <c r="Z27" s="85">
        <f>'Рейтинговая таблица организаций'!AD27</f>
        <v>0</v>
      </c>
      <c r="AA27" s="85">
        <f>'Рейтинговая таблица организаций'!AE27</f>
        <v>20</v>
      </c>
      <c r="AB27" s="86">
        <f>'Рейтинговая таблица организаций'!AF27</f>
        <v>100</v>
      </c>
      <c r="AC27" s="85">
        <f>'Рейтинговая таблица организаций'!AG27</f>
        <v>38</v>
      </c>
      <c r="AD27" s="85" t="str">
        <f t="shared" si="49"/>
        <v>57-60</v>
      </c>
      <c r="AE27" s="85">
        <f t="shared" si="16"/>
        <v>57</v>
      </c>
      <c r="AF27" s="85">
        <f t="shared" si="17"/>
        <v>4</v>
      </c>
      <c r="AG27" s="85">
        <f t="shared" si="50"/>
        <v>78</v>
      </c>
      <c r="AH27" s="85" t="str">
        <f t="shared" si="39"/>
        <v>г.Махачкала</v>
      </c>
      <c r="AI27" s="85" t="str">
        <f t="shared" si="51"/>
        <v>МБДОУ «Детский сад №94»</v>
      </c>
      <c r="AJ27" s="85">
        <f>'Рейтинговая таблица организаций'!AN27</f>
        <v>100</v>
      </c>
      <c r="AK27" s="85">
        <f>'Рейтинговая таблица организаций'!AO27</f>
        <v>99</v>
      </c>
      <c r="AL27" s="85">
        <f>'Рейтинговая таблица организаций'!AP27</f>
        <v>100</v>
      </c>
      <c r="AM27" s="85">
        <f>'Рейтинговая таблица организаций'!AQ27</f>
        <v>99.6</v>
      </c>
      <c r="AN27" s="85" t="str">
        <f t="shared" si="52"/>
        <v>6-11</v>
      </c>
      <c r="AO27" s="85">
        <f t="shared" si="22"/>
        <v>6</v>
      </c>
      <c r="AP27" s="85">
        <f t="shared" si="23"/>
        <v>6</v>
      </c>
      <c r="AQ27" s="85">
        <f t="shared" si="53"/>
        <v>78</v>
      </c>
      <c r="AR27" s="85" t="str">
        <f t="shared" si="40"/>
        <v>г.Махачкала</v>
      </c>
      <c r="AS27" s="85" t="str">
        <f t="shared" si="54"/>
        <v>МБДОУ «Детский сад №94»</v>
      </c>
      <c r="AT27" s="85">
        <f>'Рейтинговая таблица организаций'!AX27</f>
        <v>98</v>
      </c>
      <c r="AU27" s="85">
        <f>'Рейтинговая таблица организаций'!AY27</f>
        <v>97</v>
      </c>
      <c r="AV27" s="85">
        <f>'Рейтинговая таблица организаций'!AZ27</f>
        <v>99</v>
      </c>
      <c r="AW27" s="85">
        <f>'Рейтинговая таблица организаций'!BA27</f>
        <v>98.3</v>
      </c>
      <c r="AX27" s="85" t="str">
        <f t="shared" si="55"/>
        <v>42-43</v>
      </c>
      <c r="AY27" s="85">
        <f t="shared" si="28"/>
        <v>42</v>
      </c>
      <c r="AZ27" s="85">
        <f t="shared" si="29"/>
        <v>2</v>
      </c>
      <c r="BA27" s="85">
        <f t="shared" si="56"/>
        <v>78</v>
      </c>
      <c r="BB27" s="85" t="str">
        <f>Лист1!D26</f>
        <v>г.Махачкала</v>
      </c>
      <c r="BC27" s="85" t="str">
        <f t="shared" si="35"/>
        <v>МБДОУ «Детский сад №94»</v>
      </c>
      <c r="BD27" s="85">
        <f>'Рейтинговая таблица организаций'!BB27</f>
        <v>84.76</v>
      </c>
      <c r="BE27" s="85" t="str">
        <f t="shared" si="57"/>
        <v>59</v>
      </c>
      <c r="BF27" s="85">
        <f t="shared" si="33"/>
        <v>59</v>
      </c>
      <c r="BG27" s="85">
        <f t="shared" si="34"/>
        <v>1</v>
      </c>
    </row>
    <row r="28" spans="1:59" x14ac:dyDescent="0.25">
      <c r="A28" s="85">
        <v>79</v>
      </c>
      <c r="B28" s="85" t="str">
        <f>'Рейтинговая таблица организаций'!B28</f>
        <v>МБОУ "Гимназия №1" имени С. М. Омарова</v>
      </c>
      <c r="C28" s="85">
        <f>'Рейтинговая таблица организаций'!C28</f>
        <v>527</v>
      </c>
      <c r="D28" s="85">
        <f t="shared" si="41"/>
        <v>79</v>
      </c>
      <c r="E28" s="85" t="str">
        <f t="shared" si="36"/>
        <v>г.Махачкала</v>
      </c>
      <c r="F28" s="85" t="str">
        <f t="shared" si="42"/>
        <v>МБОУ "Гимназия №1" имени С. М. Омарова</v>
      </c>
      <c r="G28" s="85">
        <f>'Рейтинговая таблица организаций'!M28</f>
        <v>96</v>
      </c>
      <c r="H28" s="85">
        <f>'Рейтинговая таблица организаций'!N28</f>
        <v>100</v>
      </c>
      <c r="I28" s="85">
        <f>'Рейтинговая таблица организаций'!O28</f>
        <v>100</v>
      </c>
      <c r="J28" s="85">
        <f>'Рейтинговая таблица организаций'!P28</f>
        <v>98.8</v>
      </c>
      <c r="K28" s="85" t="str">
        <f t="shared" si="43"/>
        <v>12</v>
      </c>
      <c r="L28" s="85">
        <f t="shared" si="4"/>
        <v>12</v>
      </c>
      <c r="M28" s="85">
        <f t="shared" si="5"/>
        <v>1</v>
      </c>
      <c r="N28" s="85">
        <f t="shared" si="44"/>
        <v>79</v>
      </c>
      <c r="O28" s="85" t="str">
        <f t="shared" si="37"/>
        <v>г.Махачкала</v>
      </c>
      <c r="P28" s="85" t="str">
        <f t="shared" si="45"/>
        <v>МБОУ "Гимназия №1" имени С. М. Омарова</v>
      </c>
      <c r="Q28" s="85">
        <f>'Рейтинговая таблица организаций'!V28</f>
        <v>100</v>
      </c>
      <c r="R28" s="85">
        <f>'Рейтинговая таблица организаций'!X28</f>
        <v>100</v>
      </c>
      <c r="S28" s="85">
        <f>'Рейтинговая таблица организаций'!Y28</f>
        <v>100</v>
      </c>
      <c r="T28" s="85" t="str">
        <f t="shared" si="46"/>
        <v>1-21</v>
      </c>
      <c r="U28" s="85">
        <f t="shared" si="10"/>
        <v>1</v>
      </c>
      <c r="V28" s="85">
        <f t="shared" si="11"/>
        <v>21</v>
      </c>
      <c r="W28" s="85">
        <f t="shared" si="47"/>
        <v>79</v>
      </c>
      <c r="X28" s="85" t="str">
        <f t="shared" si="38"/>
        <v>г.Махачкала</v>
      </c>
      <c r="Y28" s="85" t="str">
        <f t="shared" si="48"/>
        <v>МБОУ "Гимназия №1" имени С. М. Омарова</v>
      </c>
      <c r="Z28" s="85">
        <f>'Рейтинговая таблица организаций'!AD28</f>
        <v>100</v>
      </c>
      <c r="AA28" s="85">
        <f>'Рейтинговая таблица организаций'!AE28</f>
        <v>100</v>
      </c>
      <c r="AB28" s="86">
        <f>'Рейтинговая таблица организаций'!AF28</f>
        <v>100</v>
      </c>
      <c r="AC28" s="85">
        <f>'Рейтинговая таблица организаций'!AG28</f>
        <v>100</v>
      </c>
      <c r="AD28" s="85" t="str">
        <f t="shared" si="49"/>
        <v>1</v>
      </c>
      <c r="AE28" s="85">
        <f t="shared" si="16"/>
        <v>1</v>
      </c>
      <c r="AF28" s="85">
        <f t="shared" si="17"/>
        <v>1</v>
      </c>
      <c r="AG28" s="85">
        <f t="shared" si="50"/>
        <v>79</v>
      </c>
      <c r="AH28" s="85" t="str">
        <f t="shared" si="39"/>
        <v>г.Махачкала</v>
      </c>
      <c r="AI28" s="85" t="str">
        <f t="shared" si="51"/>
        <v>МБОУ "Гимназия №1" имени С. М. Омарова</v>
      </c>
      <c r="AJ28" s="85">
        <f>'Рейтинговая таблица организаций'!AN28</f>
        <v>99</v>
      </c>
      <c r="AK28" s="85">
        <f>'Рейтинговая таблица организаций'!AO28</f>
        <v>100</v>
      </c>
      <c r="AL28" s="85">
        <f>'Рейтинговая таблица организаций'!AP28</f>
        <v>100</v>
      </c>
      <c r="AM28" s="85">
        <f>'Рейтинговая таблица организаций'!AQ28</f>
        <v>99.6</v>
      </c>
      <c r="AN28" s="85" t="str">
        <f t="shared" si="52"/>
        <v>6-11</v>
      </c>
      <c r="AO28" s="85">
        <f t="shared" si="22"/>
        <v>6</v>
      </c>
      <c r="AP28" s="85">
        <f t="shared" si="23"/>
        <v>6</v>
      </c>
      <c r="AQ28" s="85">
        <f t="shared" si="53"/>
        <v>79</v>
      </c>
      <c r="AR28" s="85" t="str">
        <f t="shared" si="40"/>
        <v>г.Махачкала</v>
      </c>
      <c r="AS28" s="85" t="str">
        <f t="shared" si="54"/>
        <v>МБОУ "Гимназия №1" имени С. М. Омарова</v>
      </c>
      <c r="AT28" s="85">
        <f>'Рейтинговая таблица организаций'!AX28</f>
        <v>100</v>
      </c>
      <c r="AU28" s="85">
        <f>'Рейтинговая таблица организаций'!AY28</f>
        <v>100</v>
      </c>
      <c r="AV28" s="85">
        <f>'Рейтинговая таблица организаций'!AZ28</f>
        <v>100</v>
      </c>
      <c r="AW28" s="85">
        <f>'Рейтинговая таблица организаций'!BA28</f>
        <v>100</v>
      </c>
      <c r="AX28" s="85" t="str">
        <f t="shared" si="55"/>
        <v>1-5</v>
      </c>
      <c r="AY28" s="85">
        <f t="shared" si="28"/>
        <v>1</v>
      </c>
      <c r="AZ28" s="85">
        <f t="shared" si="29"/>
        <v>5</v>
      </c>
      <c r="BA28" s="85">
        <f t="shared" si="56"/>
        <v>79</v>
      </c>
      <c r="BB28" s="85" t="str">
        <f>Лист1!D27</f>
        <v>г.Махачкала</v>
      </c>
      <c r="BC28" s="85" t="str">
        <f t="shared" si="35"/>
        <v>МБОУ "Гимназия №1" имени С. М. Омарова</v>
      </c>
      <c r="BD28" s="85">
        <f>'Рейтинговая таблица организаций'!BB28</f>
        <v>99.679999999999993</v>
      </c>
      <c r="BE28" s="85" t="str">
        <f t="shared" si="57"/>
        <v>1</v>
      </c>
      <c r="BF28" s="85">
        <f t="shared" si="33"/>
        <v>1</v>
      </c>
      <c r="BG28" s="85">
        <f t="shared" si="34"/>
        <v>1</v>
      </c>
    </row>
    <row r="29" spans="1:59" x14ac:dyDescent="0.25">
      <c r="A29" s="85">
        <v>80</v>
      </c>
      <c r="B29" s="85" t="str">
        <f>'Рейтинговая таблица организаций'!B29</f>
        <v>МБОУ "Средняя общеобразовательная школа №2"</v>
      </c>
      <c r="C29" s="85">
        <f>'Рейтинговая таблица организаций'!C29</f>
        <v>605</v>
      </c>
      <c r="D29" s="85">
        <f t="shared" si="41"/>
        <v>80</v>
      </c>
      <c r="E29" s="85" t="str">
        <f t="shared" si="36"/>
        <v>г.Махачкала</v>
      </c>
      <c r="F29" s="85" t="str">
        <f t="shared" si="42"/>
        <v>МБОУ "Средняя общеобразовательная школа №2"</v>
      </c>
      <c r="G29" s="85">
        <f>'Рейтинговая таблица организаций'!M29</f>
        <v>90</v>
      </c>
      <c r="H29" s="85">
        <f>'Рейтинговая таблица организаций'!N29</f>
        <v>100</v>
      </c>
      <c r="I29" s="85">
        <f>'Рейтинговая таблица организаций'!O29</f>
        <v>99</v>
      </c>
      <c r="J29" s="85">
        <f>'Рейтинговая таблица организаций'!P29</f>
        <v>96.6</v>
      </c>
      <c r="K29" s="85" t="str">
        <f t="shared" si="43"/>
        <v>28-31</v>
      </c>
      <c r="L29" s="85">
        <f t="shared" si="4"/>
        <v>28</v>
      </c>
      <c r="M29" s="85">
        <f t="shared" si="5"/>
        <v>4</v>
      </c>
      <c r="N29" s="85">
        <f t="shared" si="44"/>
        <v>80</v>
      </c>
      <c r="O29" s="85" t="str">
        <f t="shared" si="37"/>
        <v>г.Махачкала</v>
      </c>
      <c r="P29" s="85" t="str">
        <f t="shared" si="45"/>
        <v>МБОУ "Средняя общеобразовательная школа №2"</v>
      </c>
      <c r="Q29" s="85">
        <f>'Рейтинговая таблица организаций'!V29</f>
        <v>100</v>
      </c>
      <c r="R29" s="85">
        <f>'Рейтинговая таблица организаций'!X29</f>
        <v>99</v>
      </c>
      <c r="S29" s="85">
        <f>'Рейтинговая таблица организаций'!Y29</f>
        <v>99.5</v>
      </c>
      <c r="T29" s="85" t="str">
        <f t="shared" si="46"/>
        <v>22-34</v>
      </c>
      <c r="U29" s="85">
        <f t="shared" si="10"/>
        <v>22</v>
      </c>
      <c r="V29" s="85">
        <f t="shared" si="11"/>
        <v>13</v>
      </c>
      <c r="W29" s="85">
        <f t="shared" si="47"/>
        <v>80</v>
      </c>
      <c r="X29" s="85" t="str">
        <f t="shared" si="38"/>
        <v>г.Махачкала</v>
      </c>
      <c r="Y29" s="85" t="str">
        <f t="shared" si="48"/>
        <v>МБОУ "Средняя общеобразовательная школа №2"</v>
      </c>
      <c r="Z29" s="85">
        <f>'Рейтинговая таблица организаций'!AD29</f>
        <v>20</v>
      </c>
      <c r="AA29" s="85">
        <f>'Рейтинговая таблица организаций'!AE29</f>
        <v>40</v>
      </c>
      <c r="AB29" s="86">
        <f>'Рейтинговая таблица организаций'!AF29</f>
        <v>100</v>
      </c>
      <c r="AC29" s="85">
        <f>'Рейтинговая таблица организаций'!AG29</f>
        <v>52</v>
      </c>
      <c r="AD29" s="85" t="str">
        <f t="shared" si="49"/>
        <v>40-43</v>
      </c>
      <c r="AE29" s="85">
        <f t="shared" si="16"/>
        <v>40</v>
      </c>
      <c r="AF29" s="85">
        <f t="shared" si="17"/>
        <v>4</v>
      </c>
      <c r="AG29" s="85">
        <f t="shared" si="50"/>
        <v>80</v>
      </c>
      <c r="AH29" s="85" t="str">
        <f t="shared" si="39"/>
        <v>г.Махачкала</v>
      </c>
      <c r="AI29" s="85" t="str">
        <f t="shared" si="51"/>
        <v>МБОУ "Средняя общеобразовательная школа №2"</v>
      </c>
      <c r="AJ29" s="85">
        <f>'Рейтинговая таблица организаций'!AN29</f>
        <v>100</v>
      </c>
      <c r="AK29" s="85">
        <f>'Рейтинговая таблица организаций'!AO29</f>
        <v>100</v>
      </c>
      <c r="AL29" s="85">
        <f>'Рейтинговая таблица организаций'!AP29</f>
        <v>97</v>
      </c>
      <c r="AM29" s="85">
        <f>'Рейтинговая таблица организаций'!AQ29</f>
        <v>99.4</v>
      </c>
      <c r="AN29" s="85" t="str">
        <f t="shared" si="52"/>
        <v>12-14</v>
      </c>
      <c r="AO29" s="85">
        <f t="shared" si="22"/>
        <v>12</v>
      </c>
      <c r="AP29" s="85">
        <f t="shared" si="23"/>
        <v>3</v>
      </c>
      <c r="AQ29" s="85">
        <f t="shared" si="53"/>
        <v>80</v>
      </c>
      <c r="AR29" s="85" t="str">
        <f t="shared" si="40"/>
        <v>г.Махачкала</v>
      </c>
      <c r="AS29" s="85" t="str">
        <f t="shared" si="54"/>
        <v>МБОУ "Средняя общеобразовательная школа №2"</v>
      </c>
      <c r="AT29" s="85">
        <f>'Рейтинговая таблица организаций'!AX29</f>
        <v>100</v>
      </c>
      <c r="AU29" s="85">
        <f>'Рейтинговая таблица организаций'!AY29</f>
        <v>97</v>
      </c>
      <c r="AV29" s="85">
        <f>'Рейтинговая таблица организаций'!AZ29</f>
        <v>98</v>
      </c>
      <c r="AW29" s="85">
        <f>'Рейтинговая таблица организаций'!BA29</f>
        <v>98.4</v>
      </c>
      <c r="AX29" s="85" t="str">
        <f t="shared" si="55"/>
        <v>41</v>
      </c>
      <c r="AY29" s="85">
        <f t="shared" si="28"/>
        <v>41</v>
      </c>
      <c r="AZ29" s="85">
        <f t="shared" si="29"/>
        <v>1</v>
      </c>
      <c r="BA29" s="85">
        <f t="shared" si="56"/>
        <v>80</v>
      </c>
      <c r="BB29" s="85" t="str">
        <f>Лист1!D28</f>
        <v>г.Махачкала</v>
      </c>
      <c r="BC29" s="85" t="str">
        <f t="shared" si="35"/>
        <v>МБОУ "Средняя общеобразовательная школа №2"</v>
      </c>
      <c r="BD29" s="85">
        <f>'Рейтинговая таблица организаций'!BB29</f>
        <v>89.179999999999993</v>
      </c>
      <c r="BE29" s="85" t="str">
        <f t="shared" si="57"/>
        <v>39</v>
      </c>
      <c r="BF29" s="85">
        <f t="shared" si="33"/>
        <v>39</v>
      </c>
      <c r="BG29" s="85">
        <f t="shared" si="34"/>
        <v>1</v>
      </c>
    </row>
    <row r="30" spans="1:59" x14ac:dyDescent="0.25">
      <c r="A30" s="85">
        <v>81</v>
      </c>
      <c r="B30" s="85" t="str">
        <f>'Рейтинговая таблица организаций'!B30</f>
        <v>МБОУ "Многопрофильный лицей №3"</v>
      </c>
      <c r="C30" s="85">
        <f>'Рейтинговая таблица организаций'!C30</f>
        <v>348</v>
      </c>
      <c r="D30" s="85">
        <f t="shared" si="41"/>
        <v>81</v>
      </c>
      <c r="E30" s="85" t="str">
        <f t="shared" si="36"/>
        <v>г.Махачкала</v>
      </c>
      <c r="F30" s="85" t="str">
        <f t="shared" si="42"/>
        <v>МБОУ "Многопрофильный лицей №3"</v>
      </c>
      <c r="G30" s="85">
        <f>'Рейтинговая таблица организаций'!M30</f>
        <v>98</v>
      </c>
      <c r="H30" s="85">
        <f>'Рейтинговая таблица организаций'!N30</f>
        <v>100</v>
      </c>
      <c r="I30" s="85">
        <f>'Рейтинговая таблица организаций'!O30</f>
        <v>100</v>
      </c>
      <c r="J30" s="85">
        <f>'Рейтинговая таблица организаций'!P30</f>
        <v>99.4</v>
      </c>
      <c r="K30" s="85" t="str">
        <f t="shared" si="43"/>
        <v>8</v>
      </c>
      <c r="L30" s="85">
        <f t="shared" si="4"/>
        <v>8</v>
      </c>
      <c r="M30" s="85">
        <f t="shared" si="5"/>
        <v>1</v>
      </c>
      <c r="N30" s="85">
        <f t="shared" si="44"/>
        <v>81</v>
      </c>
      <c r="O30" s="85" t="str">
        <f t="shared" si="37"/>
        <v>г.Махачкала</v>
      </c>
      <c r="P30" s="85" t="str">
        <f t="shared" si="45"/>
        <v>МБОУ "Многопрофильный лицей №3"</v>
      </c>
      <c r="Q30" s="85">
        <f>'Рейтинговая таблица организаций'!V30</f>
        <v>100</v>
      </c>
      <c r="R30" s="85">
        <f>'Рейтинговая таблица организаций'!X30</f>
        <v>97</v>
      </c>
      <c r="S30" s="85">
        <f>'Рейтинговая таблица организаций'!Y30</f>
        <v>98.5</v>
      </c>
      <c r="T30" s="85" t="str">
        <f t="shared" si="46"/>
        <v>47-59</v>
      </c>
      <c r="U30" s="85">
        <f t="shared" si="10"/>
        <v>47</v>
      </c>
      <c r="V30" s="85">
        <f t="shared" si="11"/>
        <v>13</v>
      </c>
      <c r="W30" s="85">
        <f t="shared" si="47"/>
        <v>81</v>
      </c>
      <c r="X30" s="85" t="str">
        <f t="shared" si="38"/>
        <v>г.Махачкала</v>
      </c>
      <c r="Y30" s="85" t="str">
        <f t="shared" si="48"/>
        <v>МБОУ "Многопрофильный лицей №3"</v>
      </c>
      <c r="Z30" s="85">
        <f>'Рейтинговая таблица организаций'!AD30</f>
        <v>80</v>
      </c>
      <c r="AA30" s="85">
        <f>'Рейтинговая таблица организаций'!AE30</f>
        <v>100</v>
      </c>
      <c r="AB30" s="86">
        <f>'Рейтинговая таблица организаций'!AF30</f>
        <v>100</v>
      </c>
      <c r="AC30" s="85">
        <f>'Рейтинговая таблица организаций'!AG30</f>
        <v>94</v>
      </c>
      <c r="AD30" s="85" t="str">
        <f t="shared" si="49"/>
        <v>2-4</v>
      </c>
      <c r="AE30" s="85">
        <f t="shared" si="16"/>
        <v>2</v>
      </c>
      <c r="AF30" s="85">
        <f t="shared" si="17"/>
        <v>3</v>
      </c>
      <c r="AG30" s="85">
        <f t="shared" si="50"/>
        <v>81</v>
      </c>
      <c r="AH30" s="85" t="str">
        <f t="shared" si="39"/>
        <v>г.Махачкала</v>
      </c>
      <c r="AI30" s="85" t="str">
        <f t="shared" si="51"/>
        <v>МБОУ "Многопрофильный лицей №3"</v>
      </c>
      <c r="AJ30" s="85">
        <f>'Рейтинговая таблица организаций'!AN30</f>
        <v>99</v>
      </c>
      <c r="AK30" s="85">
        <f>'Рейтинговая таблица организаций'!AO30</f>
        <v>99</v>
      </c>
      <c r="AL30" s="85">
        <f>'Рейтинговая таблица организаций'!AP30</f>
        <v>99</v>
      </c>
      <c r="AM30" s="85">
        <f>'Рейтинговая таблица организаций'!AQ30</f>
        <v>99</v>
      </c>
      <c r="AN30" s="85" t="str">
        <f t="shared" si="52"/>
        <v>23-27</v>
      </c>
      <c r="AO30" s="85">
        <f t="shared" si="22"/>
        <v>23</v>
      </c>
      <c r="AP30" s="85">
        <f t="shared" si="23"/>
        <v>5</v>
      </c>
      <c r="AQ30" s="85">
        <f t="shared" si="53"/>
        <v>81</v>
      </c>
      <c r="AR30" s="85" t="str">
        <f t="shared" si="40"/>
        <v>г.Махачкала</v>
      </c>
      <c r="AS30" s="85" t="str">
        <f t="shared" si="54"/>
        <v>МБОУ "Многопрофильный лицей №3"</v>
      </c>
      <c r="AT30" s="85">
        <f>'Рейтинговая таблица организаций'!AX30</f>
        <v>97</v>
      </c>
      <c r="AU30" s="85">
        <f>'Рейтинговая таблица организаций'!AY30</f>
        <v>98</v>
      </c>
      <c r="AV30" s="85">
        <f>'Рейтинговая таблица организаций'!AZ30</f>
        <v>100</v>
      </c>
      <c r="AW30" s="85">
        <f>'Рейтинговая таблица организаций'!BA30</f>
        <v>98.7</v>
      </c>
      <c r="AX30" s="85" t="str">
        <f t="shared" si="55"/>
        <v>33-37</v>
      </c>
      <c r="AY30" s="85">
        <f t="shared" si="28"/>
        <v>33</v>
      </c>
      <c r="AZ30" s="85">
        <f t="shared" si="29"/>
        <v>5</v>
      </c>
      <c r="BA30" s="85">
        <f t="shared" si="56"/>
        <v>81</v>
      </c>
      <c r="BB30" s="85" t="str">
        <f>Лист1!D29</f>
        <v>г.Махачкала</v>
      </c>
      <c r="BC30" s="85" t="str">
        <f t="shared" si="35"/>
        <v>МБОУ "Многопрофильный лицей №3"</v>
      </c>
      <c r="BD30" s="85">
        <f>'Рейтинговая таблица организаций'!BB30</f>
        <v>97.919999999999987</v>
      </c>
      <c r="BE30" s="85" t="str">
        <f t="shared" si="57"/>
        <v>2</v>
      </c>
      <c r="BF30" s="85">
        <f t="shared" si="33"/>
        <v>2</v>
      </c>
      <c r="BG30" s="85">
        <f t="shared" si="34"/>
        <v>1</v>
      </c>
    </row>
    <row r="31" spans="1:59" x14ac:dyDescent="0.25">
      <c r="A31" s="85">
        <v>82</v>
      </c>
      <c r="B31" s="85" t="str">
        <f>'Рейтинговая таблица организаций'!B31</f>
        <v>МБОУ "Многопрофильный лицей №5"</v>
      </c>
      <c r="C31" s="85">
        <f>'Рейтинговая таблица организаций'!C31</f>
        <v>554</v>
      </c>
      <c r="D31" s="85">
        <f t="shared" si="41"/>
        <v>82</v>
      </c>
      <c r="E31" s="85" t="str">
        <f t="shared" si="36"/>
        <v>г.Махачкала</v>
      </c>
      <c r="F31" s="85" t="str">
        <f t="shared" si="42"/>
        <v>МБОУ "Многопрофильный лицей №5"</v>
      </c>
      <c r="G31" s="85">
        <f>'Рейтинговая таблица организаций'!M31</f>
        <v>96</v>
      </c>
      <c r="H31" s="85">
        <f>'Рейтинговая таблица организаций'!N31</f>
        <v>100</v>
      </c>
      <c r="I31" s="85">
        <f>'Рейтинговая таблица организаций'!O31</f>
        <v>98</v>
      </c>
      <c r="J31" s="85">
        <f>'Рейтинговая таблица организаций'!P31</f>
        <v>98</v>
      </c>
      <c r="K31" s="85" t="str">
        <f t="shared" si="43"/>
        <v>20-21</v>
      </c>
      <c r="L31" s="85">
        <f t="shared" si="4"/>
        <v>20</v>
      </c>
      <c r="M31" s="85">
        <f t="shared" si="5"/>
        <v>2</v>
      </c>
      <c r="N31" s="85">
        <f t="shared" si="44"/>
        <v>82</v>
      </c>
      <c r="O31" s="85" t="str">
        <f t="shared" si="37"/>
        <v>г.Махачкала</v>
      </c>
      <c r="P31" s="85" t="str">
        <f t="shared" si="45"/>
        <v>МБОУ "Многопрофильный лицей №5"</v>
      </c>
      <c r="Q31" s="85">
        <f>'Рейтинговая таблица организаций'!V31</f>
        <v>100</v>
      </c>
      <c r="R31" s="85">
        <f>'Рейтинговая таблица организаций'!X31</f>
        <v>97</v>
      </c>
      <c r="S31" s="85">
        <f>'Рейтинговая таблица организаций'!Y31</f>
        <v>98.5</v>
      </c>
      <c r="T31" s="85" t="str">
        <f t="shared" si="46"/>
        <v>47-59</v>
      </c>
      <c r="U31" s="85">
        <f t="shared" si="10"/>
        <v>47</v>
      </c>
      <c r="V31" s="85">
        <f t="shared" si="11"/>
        <v>13</v>
      </c>
      <c r="W31" s="85">
        <f t="shared" si="47"/>
        <v>82</v>
      </c>
      <c r="X31" s="85" t="str">
        <f t="shared" si="38"/>
        <v>г.Махачкала</v>
      </c>
      <c r="Y31" s="85" t="str">
        <f t="shared" si="48"/>
        <v>МБОУ "Многопрофильный лицей №5"</v>
      </c>
      <c r="Z31" s="85">
        <f>'Рейтинговая таблица организаций'!AD31</f>
        <v>0</v>
      </c>
      <c r="AA31" s="85">
        <f>'Рейтинговая таблица организаций'!AE31</f>
        <v>60</v>
      </c>
      <c r="AB31" s="86">
        <f>'Рейтинговая таблица организаций'!AF31</f>
        <v>97.142857142857139</v>
      </c>
      <c r="AC31" s="85">
        <f>'Рейтинговая таблица организаций'!AG31</f>
        <v>53.1</v>
      </c>
      <c r="AD31" s="85" t="str">
        <f t="shared" si="49"/>
        <v>39</v>
      </c>
      <c r="AE31" s="85">
        <f t="shared" si="16"/>
        <v>39</v>
      </c>
      <c r="AF31" s="85">
        <f t="shared" si="17"/>
        <v>1</v>
      </c>
      <c r="AG31" s="85">
        <f t="shared" si="50"/>
        <v>82</v>
      </c>
      <c r="AH31" s="85" t="str">
        <f t="shared" si="39"/>
        <v>г.Махачкала</v>
      </c>
      <c r="AI31" s="85" t="str">
        <f t="shared" si="51"/>
        <v>МБОУ "Многопрофильный лицей №5"</v>
      </c>
      <c r="AJ31" s="85">
        <f>'Рейтинговая таблица организаций'!AN31</f>
        <v>97</v>
      </c>
      <c r="AK31" s="85">
        <f>'Рейтинговая таблица организаций'!AO31</f>
        <v>100</v>
      </c>
      <c r="AL31" s="85">
        <f>'Рейтинговая таблица организаций'!AP31</f>
        <v>98</v>
      </c>
      <c r="AM31" s="85">
        <f>'Рейтинговая таблица организаций'!AQ31</f>
        <v>98.4</v>
      </c>
      <c r="AN31" s="85" t="str">
        <f t="shared" si="52"/>
        <v>37-44</v>
      </c>
      <c r="AO31" s="85">
        <f t="shared" si="22"/>
        <v>37</v>
      </c>
      <c r="AP31" s="85">
        <f t="shared" si="23"/>
        <v>8</v>
      </c>
      <c r="AQ31" s="85">
        <f t="shared" si="53"/>
        <v>82</v>
      </c>
      <c r="AR31" s="85" t="str">
        <f t="shared" si="40"/>
        <v>г.Махачкала</v>
      </c>
      <c r="AS31" s="85" t="str">
        <f t="shared" si="54"/>
        <v>МБОУ "Многопрофильный лицей №5"</v>
      </c>
      <c r="AT31" s="85">
        <f>'Рейтинговая таблица организаций'!AX31</f>
        <v>97</v>
      </c>
      <c r="AU31" s="85">
        <f>'Рейтинговая таблица организаций'!AY31</f>
        <v>98</v>
      </c>
      <c r="AV31" s="85">
        <f>'Рейтинговая таблица организаций'!AZ31</f>
        <v>98</v>
      </c>
      <c r="AW31" s="85">
        <f>'Рейтинговая таблица организаций'!BA31</f>
        <v>97.7</v>
      </c>
      <c r="AX31" s="85" t="str">
        <f t="shared" si="55"/>
        <v>56-57</v>
      </c>
      <c r="AY31" s="85">
        <f t="shared" si="28"/>
        <v>56</v>
      </c>
      <c r="AZ31" s="85">
        <f t="shared" si="29"/>
        <v>2</v>
      </c>
      <c r="BA31" s="85">
        <f t="shared" si="56"/>
        <v>82</v>
      </c>
      <c r="BB31" s="85" t="str">
        <f>Лист1!D30</f>
        <v>г.Махачкала</v>
      </c>
      <c r="BC31" s="85" t="str">
        <f t="shared" si="35"/>
        <v>МБОУ "Многопрофильный лицей №5"</v>
      </c>
      <c r="BD31" s="85">
        <f>'Рейтинговая таблица организаций'!BB31</f>
        <v>89.14</v>
      </c>
      <c r="BE31" s="85" t="str">
        <f t="shared" si="57"/>
        <v>40</v>
      </c>
      <c r="BF31" s="85">
        <f t="shared" si="33"/>
        <v>40</v>
      </c>
      <c r="BG31" s="85">
        <f t="shared" si="34"/>
        <v>1</v>
      </c>
    </row>
    <row r="32" spans="1:59" x14ac:dyDescent="0.25">
      <c r="A32" s="85">
        <v>83</v>
      </c>
      <c r="B32" s="85" t="str">
        <f>'Рейтинговая таблица организаций'!B32</f>
        <v>МБОУ "Гимназия №7"</v>
      </c>
      <c r="C32" s="85">
        <f>'Рейтинговая таблица организаций'!C32</f>
        <v>597</v>
      </c>
      <c r="D32" s="85">
        <f t="shared" si="41"/>
        <v>83</v>
      </c>
      <c r="E32" s="85" t="str">
        <f t="shared" si="36"/>
        <v>г.Махачкала</v>
      </c>
      <c r="F32" s="85" t="str">
        <f t="shared" si="42"/>
        <v>МБОУ "Гимназия №7"</v>
      </c>
      <c r="G32" s="85">
        <f>'Рейтинговая таблица организаций'!M32</f>
        <v>100</v>
      </c>
      <c r="H32" s="85">
        <f>'Рейтинговая таблица организаций'!N32</f>
        <v>100</v>
      </c>
      <c r="I32" s="85">
        <f>'Рейтинговая таблица организаций'!O32</f>
        <v>100</v>
      </c>
      <c r="J32" s="85">
        <f>'Рейтинговая таблица организаций'!P32</f>
        <v>100</v>
      </c>
      <c r="K32" s="85" t="str">
        <f t="shared" si="43"/>
        <v>1-4</v>
      </c>
      <c r="L32" s="85">
        <f t="shared" si="4"/>
        <v>1</v>
      </c>
      <c r="M32" s="85">
        <f t="shared" si="5"/>
        <v>4</v>
      </c>
      <c r="N32" s="85">
        <f t="shared" si="44"/>
        <v>83</v>
      </c>
      <c r="O32" s="85" t="str">
        <f t="shared" si="37"/>
        <v>г.Махачкала</v>
      </c>
      <c r="P32" s="85" t="str">
        <f t="shared" si="45"/>
        <v>МБОУ "Гимназия №7"</v>
      </c>
      <c r="Q32" s="85">
        <f>'Рейтинговая таблица организаций'!V32</f>
        <v>100</v>
      </c>
      <c r="R32" s="85">
        <f>'Рейтинговая таблица организаций'!X32</f>
        <v>100</v>
      </c>
      <c r="S32" s="85">
        <f>'Рейтинговая таблица организаций'!Y32</f>
        <v>100</v>
      </c>
      <c r="T32" s="85" t="str">
        <f t="shared" si="46"/>
        <v>1-21</v>
      </c>
      <c r="U32" s="85">
        <f t="shared" si="10"/>
        <v>1</v>
      </c>
      <c r="V32" s="85">
        <f t="shared" si="11"/>
        <v>21</v>
      </c>
      <c r="W32" s="85">
        <f t="shared" si="47"/>
        <v>83</v>
      </c>
      <c r="X32" s="85" t="str">
        <f t="shared" si="38"/>
        <v>г.Махачкала</v>
      </c>
      <c r="Y32" s="85" t="str">
        <f t="shared" si="48"/>
        <v>МБОУ "Гимназия №7"</v>
      </c>
      <c r="Z32" s="85">
        <f>'Рейтинговая таблица организаций'!AD32</f>
        <v>80</v>
      </c>
      <c r="AA32" s="85">
        <f>'Рейтинговая таблица организаций'!AE32</f>
        <v>80</v>
      </c>
      <c r="AB32" s="86">
        <f>'Рейтинговая таблица организаций'!AF32</f>
        <v>100</v>
      </c>
      <c r="AC32" s="85">
        <f>'Рейтинговая таблица организаций'!AG32</f>
        <v>86</v>
      </c>
      <c r="AD32" s="85" t="str">
        <f t="shared" si="49"/>
        <v>7</v>
      </c>
      <c r="AE32" s="85">
        <f t="shared" si="16"/>
        <v>7</v>
      </c>
      <c r="AF32" s="85">
        <f t="shared" si="17"/>
        <v>1</v>
      </c>
      <c r="AG32" s="85">
        <f t="shared" si="50"/>
        <v>83</v>
      </c>
      <c r="AH32" s="85" t="str">
        <f t="shared" si="39"/>
        <v>г.Махачкала</v>
      </c>
      <c r="AI32" s="85" t="str">
        <f t="shared" si="51"/>
        <v>МБОУ "Гимназия №7"</v>
      </c>
      <c r="AJ32" s="85">
        <f>'Рейтинговая таблица организаций'!AN32</f>
        <v>99</v>
      </c>
      <c r="AK32" s="85">
        <f>'Рейтинговая таблица организаций'!AO32</f>
        <v>99</v>
      </c>
      <c r="AL32" s="85">
        <f>'Рейтинговая таблица организаций'!AP32</f>
        <v>100</v>
      </c>
      <c r="AM32" s="85">
        <f>'Рейтинговая таблица организаций'!AQ32</f>
        <v>99.2</v>
      </c>
      <c r="AN32" s="85" t="str">
        <f t="shared" si="52"/>
        <v>15-22</v>
      </c>
      <c r="AO32" s="85">
        <f t="shared" si="22"/>
        <v>15</v>
      </c>
      <c r="AP32" s="85">
        <f t="shared" si="23"/>
        <v>8</v>
      </c>
      <c r="AQ32" s="85">
        <f t="shared" si="53"/>
        <v>83</v>
      </c>
      <c r="AR32" s="85" t="str">
        <f t="shared" si="40"/>
        <v>г.Махачкала</v>
      </c>
      <c r="AS32" s="85" t="str">
        <f t="shared" si="54"/>
        <v>МБОУ "Гимназия №7"</v>
      </c>
      <c r="AT32" s="85">
        <f>'Рейтинговая таблица организаций'!AX32</f>
        <v>100</v>
      </c>
      <c r="AU32" s="85">
        <f>'Рейтинговая таблица организаций'!AY32</f>
        <v>100</v>
      </c>
      <c r="AV32" s="85">
        <f>'Рейтинговая таблица организаций'!AZ32</f>
        <v>100</v>
      </c>
      <c r="AW32" s="85">
        <f>'Рейтинговая таблица организаций'!BA32</f>
        <v>100</v>
      </c>
      <c r="AX32" s="85" t="str">
        <f t="shared" si="55"/>
        <v>1-5</v>
      </c>
      <c r="AY32" s="85">
        <f t="shared" si="28"/>
        <v>1</v>
      </c>
      <c r="AZ32" s="85">
        <f t="shared" si="29"/>
        <v>5</v>
      </c>
      <c r="BA32" s="85">
        <f t="shared" si="56"/>
        <v>83</v>
      </c>
      <c r="BB32" s="85" t="str">
        <f>Лист1!D31</f>
        <v>г.Махачкала</v>
      </c>
      <c r="BC32" s="85" t="str">
        <f t="shared" si="35"/>
        <v>МБОУ "Гимназия №7"</v>
      </c>
      <c r="BD32" s="85">
        <f>'Рейтинговая таблица организаций'!BB32</f>
        <v>97.039999999999992</v>
      </c>
      <c r="BE32" s="85" t="str">
        <f t="shared" si="57"/>
        <v>4</v>
      </c>
      <c r="BF32" s="85">
        <f t="shared" si="33"/>
        <v>4</v>
      </c>
      <c r="BG32" s="85">
        <f t="shared" si="34"/>
        <v>1</v>
      </c>
    </row>
    <row r="33" spans="1:59" x14ac:dyDescent="0.25">
      <c r="A33" s="85">
        <v>84</v>
      </c>
      <c r="B33" s="85" t="str">
        <f>'Рейтинговая таблица организаций'!B33</f>
        <v>МБОУ "Многопрофильный лицей №9"</v>
      </c>
      <c r="C33" s="85">
        <f>'Рейтинговая таблица организаций'!C33</f>
        <v>448</v>
      </c>
      <c r="D33" s="85">
        <f t="shared" si="41"/>
        <v>84</v>
      </c>
      <c r="E33" s="85" t="str">
        <f t="shared" si="36"/>
        <v>г.Махачкала</v>
      </c>
      <c r="F33" s="85" t="str">
        <f t="shared" si="42"/>
        <v>МБОУ "Многопрофильный лицей №9"</v>
      </c>
      <c r="G33" s="85">
        <f>'Рейтинговая таблица организаций'!M33</f>
        <v>100</v>
      </c>
      <c r="H33" s="85">
        <f>'Рейтинговая таблица организаций'!N33</f>
        <v>100</v>
      </c>
      <c r="I33" s="85">
        <f>'Рейтинговая таблица организаций'!O33</f>
        <v>100</v>
      </c>
      <c r="J33" s="85">
        <f>'Рейтинговая таблица организаций'!P33</f>
        <v>100</v>
      </c>
      <c r="K33" s="85" t="str">
        <f t="shared" si="43"/>
        <v>1-4</v>
      </c>
      <c r="L33" s="85">
        <f t="shared" si="4"/>
        <v>1</v>
      </c>
      <c r="M33" s="85">
        <f t="shared" si="5"/>
        <v>4</v>
      </c>
      <c r="N33" s="85">
        <f t="shared" si="44"/>
        <v>84</v>
      </c>
      <c r="O33" s="85" t="str">
        <f t="shared" si="37"/>
        <v>г.Махачкала</v>
      </c>
      <c r="P33" s="85" t="str">
        <f t="shared" si="45"/>
        <v>МБОУ "Многопрофильный лицей №9"</v>
      </c>
      <c r="Q33" s="85">
        <f>'Рейтинговая таблица организаций'!V33</f>
        <v>100</v>
      </c>
      <c r="R33" s="85">
        <f>'Рейтинговая таблица организаций'!X33</f>
        <v>100</v>
      </c>
      <c r="S33" s="85">
        <f>'Рейтинговая таблица организаций'!Y33</f>
        <v>100</v>
      </c>
      <c r="T33" s="85" t="str">
        <f t="shared" si="46"/>
        <v>1-21</v>
      </c>
      <c r="U33" s="85">
        <f t="shared" si="10"/>
        <v>1</v>
      </c>
      <c r="V33" s="85">
        <f t="shared" si="11"/>
        <v>21</v>
      </c>
      <c r="W33" s="85">
        <f t="shared" si="47"/>
        <v>84</v>
      </c>
      <c r="X33" s="85" t="str">
        <f t="shared" si="38"/>
        <v>г.Махачкала</v>
      </c>
      <c r="Y33" s="85" t="str">
        <f t="shared" si="48"/>
        <v>МБОУ "Многопрофильный лицей №9"</v>
      </c>
      <c r="Z33" s="85">
        <f>'Рейтинговая таблица организаций'!AD33</f>
        <v>40</v>
      </c>
      <c r="AA33" s="85">
        <f>'Рейтинговая таблица организаций'!AE33</f>
        <v>80</v>
      </c>
      <c r="AB33" s="86">
        <f>'Рейтинговая таблица организаций'!AF33</f>
        <v>100</v>
      </c>
      <c r="AC33" s="85">
        <f>'Рейтинговая таблица организаций'!AG33</f>
        <v>74</v>
      </c>
      <c r="AD33" s="85" t="str">
        <f t="shared" si="49"/>
        <v>17-18</v>
      </c>
      <c r="AE33" s="85">
        <f t="shared" si="16"/>
        <v>17</v>
      </c>
      <c r="AF33" s="85">
        <f t="shared" si="17"/>
        <v>2</v>
      </c>
      <c r="AG33" s="85">
        <f t="shared" si="50"/>
        <v>84</v>
      </c>
      <c r="AH33" s="85" t="str">
        <f t="shared" si="39"/>
        <v>г.Махачкала</v>
      </c>
      <c r="AI33" s="85" t="str">
        <f t="shared" si="51"/>
        <v>МБОУ "Многопрофильный лицей №9"</v>
      </c>
      <c r="AJ33" s="85">
        <f>'Рейтинговая таблица организаций'!AN33</f>
        <v>99</v>
      </c>
      <c r="AK33" s="85">
        <f>'Рейтинговая таблица организаций'!AO33</f>
        <v>98</v>
      </c>
      <c r="AL33" s="85">
        <f>'Рейтинговая таблица организаций'!AP33</f>
        <v>99</v>
      </c>
      <c r="AM33" s="85">
        <f>'Рейтинговая таблица организаций'!AQ33</f>
        <v>98.6</v>
      </c>
      <c r="AN33" s="85" t="str">
        <f t="shared" si="52"/>
        <v>34-36</v>
      </c>
      <c r="AO33" s="85">
        <f t="shared" si="22"/>
        <v>34</v>
      </c>
      <c r="AP33" s="85">
        <f t="shared" si="23"/>
        <v>3</v>
      </c>
      <c r="AQ33" s="85">
        <f t="shared" si="53"/>
        <v>84</v>
      </c>
      <c r="AR33" s="85" t="str">
        <f t="shared" si="40"/>
        <v>г.Махачкала</v>
      </c>
      <c r="AS33" s="85" t="str">
        <f t="shared" si="54"/>
        <v>МБОУ "Многопрофильный лицей №9"</v>
      </c>
      <c r="AT33" s="85">
        <f>'Рейтинговая таблица организаций'!AX33</f>
        <v>100</v>
      </c>
      <c r="AU33" s="85">
        <f>'Рейтинговая таблица организаций'!AY33</f>
        <v>99</v>
      </c>
      <c r="AV33" s="85">
        <f>'Рейтинговая таблица организаций'!AZ33</f>
        <v>100</v>
      </c>
      <c r="AW33" s="85">
        <f>'Рейтинговая таблица организаций'!BA33</f>
        <v>99.8</v>
      </c>
      <c r="AX33" s="85" t="str">
        <f t="shared" si="55"/>
        <v>6</v>
      </c>
      <c r="AY33" s="85">
        <f t="shared" si="28"/>
        <v>6</v>
      </c>
      <c r="AZ33" s="85">
        <f t="shared" si="29"/>
        <v>1</v>
      </c>
      <c r="BA33" s="85">
        <f t="shared" si="56"/>
        <v>84</v>
      </c>
      <c r="BB33" s="85" t="str">
        <f>Лист1!D32</f>
        <v>г.Махачкала</v>
      </c>
      <c r="BC33" s="85" t="str">
        <f t="shared" si="35"/>
        <v>МБОУ "Многопрофильный лицей №9"</v>
      </c>
      <c r="BD33" s="85">
        <f>'Рейтинговая таблица организаций'!BB33</f>
        <v>94.48</v>
      </c>
      <c r="BE33" s="85" t="str">
        <f t="shared" si="57"/>
        <v>14</v>
      </c>
      <c r="BF33" s="85">
        <f t="shared" si="33"/>
        <v>14</v>
      </c>
      <c r="BG33" s="85">
        <f t="shared" si="34"/>
        <v>1</v>
      </c>
    </row>
    <row r="34" spans="1:59" x14ac:dyDescent="0.25">
      <c r="A34" s="85">
        <v>85</v>
      </c>
      <c r="B34" s="85" t="str">
        <f>'Рейтинговая таблица организаций'!B34</f>
        <v>МБОУ "Средняя общеобразовательная школа №10"</v>
      </c>
      <c r="C34" s="85">
        <f>'Рейтинговая таблица организаций'!C34</f>
        <v>570</v>
      </c>
      <c r="D34" s="85">
        <f t="shared" si="41"/>
        <v>85</v>
      </c>
      <c r="E34" s="85" t="str">
        <f t="shared" si="36"/>
        <v>г.Махачкала</v>
      </c>
      <c r="F34" s="85" t="str">
        <f t="shared" si="42"/>
        <v>МБОУ "Средняя общеобразовательная школа №10"</v>
      </c>
      <c r="G34" s="85">
        <f>'Рейтинговая таблица организаций'!M34</f>
        <v>78</v>
      </c>
      <c r="H34" s="85">
        <f>'Рейтинговая таблица организаций'!N34</f>
        <v>90</v>
      </c>
      <c r="I34" s="85">
        <f>'Рейтинговая таблица организаций'!O34</f>
        <v>99</v>
      </c>
      <c r="J34" s="85">
        <f>'Рейтинговая таблица организаций'!P34</f>
        <v>90</v>
      </c>
      <c r="K34" s="85" t="str">
        <f t="shared" si="43"/>
        <v>53</v>
      </c>
      <c r="L34" s="85">
        <f t="shared" si="4"/>
        <v>53</v>
      </c>
      <c r="M34" s="85">
        <f t="shared" si="5"/>
        <v>1</v>
      </c>
      <c r="N34" s="85">
        <f t="shared" si="44"/>
        <v>85</v>
      </c>
      <c r="O34" s="85" t="str">
        <f t="shared" si="37"/>
        <v>г.Махачкала</v>
      </c>
      <c r="P34" s="85" t="str">
        <f t="shared" si="45"/>
        <v>МБОУ "Средняя общеобразовательная школа №10"</v>
      </c>
      <c r="Q34" s="85">
        <f>'Рейтинговая таблица организаций'!V34</f>
        <v>100</v>
      </c>
      <c r="R34" s="85">
        <f>'Рейтинговая таблица организаций'!X34</f>
        <v>98</v>
      </c>
      <c r="S34" s="85">
        <f>'Рейтинговая таблица организаций'!Y34</f>
        <v>99</v>
      </c>
      <c r="T34" s="85" t="str">
        <f t="shared" si="46"/>
        <v>35-46</v>
      </c>
      <c r="U34" s="85">
        <f t="shared" si="10"/>
        <v>35</v>
      </c>
      <c r="V34" s="85">
        <f t="shared" si="11"/>
        <v>12</v>
      </c>
      <c r="W34" s="85">
        <f t="shared" si="47"/>
        <v>85</v>
      </c>
      <c r="X34" s="85" t="str">
        <f t="shared" si="38"/>
        <v>г.Махачкала</v>
      </c>
      <c r="Y34" s="85" t="str">
        <f t="shared" si="48"/>
        <v>МБОУ "Средняя общеобразовательная школа №10"</v>
      </c>
      <c r="Z34" s="85">
        <f>'Рейтинговая таблица организаций'!AD34</f>
        <v>80</v>
      </c>
      <c r="AA34" s="85">
        <f>'Рейтинговая таблица организаций'!AE34</f>
        <v>60</v>
      </c>
      <c r="AB34" s="86">
        <f>'Рейтинговая таблица организаций'!AF34</f>
        <v>98.360655737704917</v>
      </c>
      <c r="AC34" s="85">
        <f>'Рейтинговая таблица организаций'!AG34</f>
        <v>77.5</v>
      </c>
      <c r="AD34" s="85" t="str">
        <f t="shared" si="49"/>
        <v>14</v>
      </c>
      <c r="AE34" s="85">
        <f t="shared" si="16"/>
        <v>14</v>
      </c>
      <c r="AF34" s="85">
        <f t="shared" si="17"/>
        <v>1</v>
      </c>
      <c r="AG34" s="85">
        <f t="shared" si="50"/>
        <v>85</v>
      </c>
      <c r="AH34" s="85" t="str">
        <f t="shared" si="39"/>
        <v>г.Махачкала</v>
      </c>
      <c r="AI34" s="85" t="str">
        <f t="shared" si="51"/>
        <v>МБОУ "Средняя общеобразовательная школа №10"</v>
      </c>
      <c r="AJ34" s="85">
        <f>'Рейтинговая таблица организаций'!AN34</f>
        <v>98</v>
      </c>
      <c r="AK34" s="85">
        <f>'Рейтинговая таблица организаций'!AO34</f>
        <v>98</v>
      </c>
      <c r="AL34" s="85">
        <f>'Рейтинговая таблица организаций'!AP34</f>
        <v>97</v>
      </c>
      <c r="AM34" s="85">
        <f>'Рейтинговая таблица организаций'!AQ34</f>
        <v>97.8</v>
      </c>
      <c r="AN34" s="85" t="str">
        <f t="shared" si="52"/>
        <v>50-52</v>
      </c>
      <c r="AO34" s="85">
        <f t="shared" si="22"/>
        <v>50</v>
      </c>
      <c r="AP34" s="85">
        <f t="shared" si="23"/>
        <v>3</v>
      </c>
      <c r="AQ34" s="85">
        <f t="shared" si="53"/>
        <v>85</v>
      </c>
      <c r="AR34" s="85" t="str">
        <f t="shared" si="40"/>
        <v>г.Махачкала</v>
      </c>
      <c r="AS34" s="85" t="str">
        <f t="shared" si="54"/>
        <v>МБОУ "Средняя общеобразовательная школа №10"</v>
      </c>
      <c r="AT34" s="85">
        <f>'Рейтинговая таблица организаций'!AX34</f>
        <v>99</v>
      </c>
      <c r="AU34" s="85">
        <f>'Рейтинговая таблица организаций'!AY34</f>
        <v>98</v>
      </c>
      <c r="AV34" s="85">
        <f>'Рейтинговая таблица организаций'!AZ34</f>
        <v>100</v>
      </c>
      <c r="AW34" s="85">
        <f>'Рейтинговая таблица организаций'!BA34</f>
        <v>99.3</v>
      </c>
      <c r="AX34" s="85" t="str">
        <f t="shared" si="55"/>
        <v>16-21</v>
      </c>
      <c r="AY34" s="85">
        <f t="shared" si="28"/>
        <v>16</v>
      </c>
      <c r="AZ34" s="85">
        <f t="shared" si="29"/>
        <v>6</v>
      </c>
      <c r="BA34" s="85">
        <f t="shared" si="56"/>
        <v>85</v>
      </c>
      <c r="BB34" s="85" t="str">
        <f>Лист1!D33</f>
        <v>г.Махачкала</v>
      </c>
      <c r="BC34" s="85" t="str">
        <f t="shared" si="35"/>
        <v>МБОУ "Средняя общеобразовательная школа №10"</v>
      </c>
      <c r="BD34" s="85">
        <f>'Рейтинговая таблица организаций'!BB34</f>
        <v>92.72</v>
      </c>
      <c r="BE34" s="85" t="str">
        <f t="shared" si="57"/>
        <v>19-20</v>
      </c>
      <c r="BF34" s="85">
        <f t="shared" si="33"/>
        <v>19</v>
      </c>
      <c r="BG34" s="85">
        <f t="shared" si="34"/>
        <v>2</v>
      </c>
    </row>
    <row r="35" spans="1:59" x14ac:dyDescent="0.25">
      <c r="A35" s="85">
        <v>86</v>
      </c>
      <c r="B35" s="85" t="str">
        <f>'Рейтинговая таблица организаций'!B35</f>
        <v>МБОУ "Гимназия №11"</v>
      </c>
      <c r="C35" s="85">
        <f>'Рейтинговая таблица организаций'!C35</f>
        <v>578</v>
      </c>
      <c r="D35" s="85">
        <f t="shared" si="41"/>
        <v>86</v>
      </c>
      <c r="E35" s="85" t="str">
        <f t="shared" si="36"/>
        <v>г.Махачкала</v>
      </c>
      <c r="F35" s="85" t="str">
        <f t="shared" si="42"/>
        <v>МБОУ "Гимназия №11"</v>
      </c>
      <c r="G35" s="85">
        <f>'Рейтинговая таблица организаций'!M35</f>
        <v>100</v>
      </c>
      <c r="H35" s="85">
        <f>'Рейтинговая таблица организаций'!N35</f>
        <v>100</v>
      </c>
      <c r="I35" s="85">
        <f>'Рейтинговая таблица организаций'!O35</f>
        <v>100</v>
      </c>
      <c r="J35" s="85">
        <f>'Рейтинговая таблица организаций'!P35</f>
        <v>100</v>
      </c>
      <c r="K35" s="85" t="str">
        <f t="shared" si="43"/>
        <v>1-4</v>
      </c>
      <c r="L35" s="85">
        <f t="shared" si="4"/>
        <v>1</v>
      </c>
      <c r="M35" s="85">
        <f t="shared" si="5"/>
        <v>4</v>
      </c>
      <c r="N35" s="85">
        <f t="shared" si="44"/>
        <v>86</v>
      </c>
      <c r="O35" s="85" t="str">
        <f t="shared" si="37"/>
        <v>г.Махачкала</v>
      </c>
      <c r="P35" s="85" t="str">
        <f t="shared" si="45"/>
        <v>МБОУ "Гимназия №11"</v>
      </c>
      <c r="Q35" s="85">
        <f>'Рейтинговая таблица организаций'!V35</f>
        <v>100</v>
      </c>
      <c r="R35" s="85">
        <f>'Рейтинговая таблица организаций'!X35</f>
        <v>98</v>
      </c>
      <c r="S35" s="85">
        <f>'Рейтинговая таблица организаций'!Y35</f>
        <v>99</v>
      </c>
      <c r="T35" s="85" t="str">
        <f t="shared" si="46"/>
        <v>35-46</v>
      </c>
      <c r="U35" s="85">
        <f t="shared" si="10"/>
        <v>35</v>
      </c>
      <c r="V35" s="85">
        <f t="shared" si="11"/>
        <v>12</v>
      </c>
      <c r="W35" s="85">
        <f t="shared" si="47"/>
        <v>86</v>
      </c>
      <c r="X35" s="85" t="str">
        <f t="shared" si="38"/>
        <v>г.Махачкала</v>
      </c>
      <c r="Y35" s="85" t="str">
        <f t="shared" si="48"/>
        <v>МБОУ "Гимназия №11"</v>
      </c>
      <c r="Z35" s="85">
        <f>'Рейтинговая таблица организаций'!AD35</f>
        <v>80</v>
      </c>
      <c r="AA35" s="85">
        <f>'Рейтинговая таблица организаций'!AE35</f>
        <v>80</v>
      </c>
      <c r="AB35" s="86">
        <f>'Рейтинговая таблица организаций'!AF35</f>
        <v>98.550724637681157</v>
      </c>
      <c r="AC35" s="85">
        <f>'Рейтинговая таблица организаций'!AG35</f>
        <v>85.6</v>
      </c>
      <c r="AD35" s="85" t="str">
        <f t="shared" si="49"/>
        <v>8</v>
      </c>
      <c r="AE35" s="85">
        <f t="shared" si="16"/>
        <v>8</v>
      </c>
      <c r="AF35" s="85">
        <f t="shared" si="17"/>
        <v>1</v>
      </c>
      <c r="AG35" s="85">
        <f t="shared" si="50"/>
        <v>86</v>
      </c>
      <c r="AH35" s="85" t="str">
        <f t="shared" si="39"/>
        <v>г.Махачкала</v>
      </c>
      <c r="AI35" s="85" t="str">
        <f t="shared" si="51"/>
        <v>МБОУ "Гимназия №11"</v>
      </c>
      <c r="AJ35" s="85">
        <f>'Рейтинговая таблица организаций'!AN35</f>
        <v>98</v>
      </c>
      <c r="AK35" s="85">
        <f>'Рейтинговая таблица организаций'!AO35</f>
        <v>97</v>
      </c>
      <c r="AL35" s="85">
        <f>'Рейтинговая таблица организаций'!AP35</f>
        <v>100</v>
      </c>
      <c r="AM35" s="85">
        <f>'Рейтинговая таблица организаций'!AQ35</f>
        <v>98</v>
      </c>
      <c r="AN35" s="85" t="str">
        <f t="shared" si="52"/>
        <v>48-49</v>
      </c>
      <c r="AO35" s="85">
        <f t="shared" si="22"/>
        <v>48</v>
      </c>
      <c r="AP35" s="85">
        <f t="shared" si="23"/>
        <v>2</v>
      </c>
      <c r="AQ35" s="85">
        <f t="shared" si="53"/>
        <v>86</v>
      </c>
      <c r="AR35" s="85" t="str">
        <f t="shared" si="40"/>
        <v>г.Махачкала</v>
      </c>
      <c r="AS35" s="85" t="str">
        <f t="shared" si="54"/>
        <v>МБОУ "Гимназия №11"</v>
      </c>
      <c r="AT35" s="85">
        <f>'Рейтинговая таблица организаций'!AX35</f>
        <v>100</v>
      </c>
      <c r="AU35" s="85">
        <f>'Рейтинговая таблица организаций'!AY35</f>
        <v>99</v>
      </c>
      <c r="AV35" s="85">
        <f>'Рейтинговая таблица организаций'!AZ35</f>
        <v>99</v>
      </c>
      <c r="AW35" s="85">
        <f>'Рейтинговая таблица организаций'!BA35</f>
        <v>99.3</v>
      </c>
      <c r="AX35" s="85" t="str">
        <f t="shared" si="55"/>
        <v>16-21</v>
      </c>
      <c r="AY35" s="85">
        <f t="shared" si="28"/>
        <v>16</v>
      </c>
      <c r="AZ35" s="85">
        <f t="shared" si="29"/>
        <v>6</v>
      </c>
      <c r="BA35" s="85">
        <f t="shared" si="56"/>
        <v>86</v>
      </c>
      <c r="BB35" s="85" t="str">
        <f>Лист1!D34</f>
        <v>г.Махачкала</v>
      </c>
      <c r="BC35" s="85" t="str">
        <f t="shared" si="35"/>
        <v>МБОУ "Гимназия №11"</v>
      </c>
      <c r="BD35" s="85">
        <f>'Рейтинговая таблица организаций'!BB35</f>
        <v>96.38000000000001</v>
      </c>
      <c r="BE35" s="85" t="str">
        <f t="shared" si="57"/>
        <v>7</v>
      </c>
      <c r="BF35" s="85">
        <f t="shared" si="33"/>
        <v>7</v>
      </c>
      <c r="BG35" s="85">
        <f t="shared" si="34"/>
        <v>1</v>
      </c>
    </row>
    <row r="36" spans="1:59" x14ac:dyDescent="0.25">
      <c r="A36" s="85">
        <v>87</v>
      </c>
      <c r="B36" s="85" t="str">
        <f>'Рейтинговая таблица организаций'!B36</f>
        <v>МБОУ "Многопрофильная гимназия №13"</v>
      </c>
      <c r="C36" s="85">
        <f>'Рейтинговая таблица организаций'!C36</f>
        <v>599</v>
      </c>
      <c r="D36" s="85">
        <f t="shared" si="41"/>
        <v>87</v>
      </c>
      <c r="E36" s="85" t="str">
        <f t="shared" si="36"/>
        <v>г.Махачкала</v>
      </c>
      <c r="F36" s="85" t="str">
        <f t="shared" si="42"/>
        <v>МБОУ "Многопрофильная гимназия №13"</v>
      </c>
      <c r="G36" s="85">
        <f>'Рейтинговая таблица организаций'!M36</f>
        <v>99</v>
      </c>
      <c r="H36" s="85">
        <f>'Рейтинговая таблица организаций'!N36</f>
        <v>100</v>
      </c>
      <c r="I36" s="85">
        <f>'Рейтинговая таблица организаций'!O36</f>
        <v>99</v>
      </c>
      <c r="J36" s="85">
        <f>'Рейтинговая таблица организаций'!P36</f>
        <v>99.3</v>
      </c>
      <c r="K36" s="85" t="str">
        <f t="shared" si="43"/>
        <v>9</v>
      </c>
      <c r="L36" s="85">
        <f t="shared" ref="L36:L63" si="58">RANK(J36,J$4:J$763)</f>
        <v>9</v>
      </c>
      <c r="M36" s="85">
        <f t="shared" ref="M36:M67" si="59">COUNTIF(L$4:L$763,L36)</f>
        <v>1</v>
      </c>
      <c r="N36" s="85">
        <f t="shared" si="44"/>
        <v>87</v>
      </c>
      <c r="O36" s="85" t="str">
        <f t="shared" si="37"/>
        <v>г.Махачкала</v>
      </c>
      <c r="P36" s="85" t="str">
        <f t="shared" si="45"/>
        <v>МБОУ "Многопрофильная гимназия №13"</v>
      </c>
      <c r="Q36" s="85">
        <f>'Рейтинговая таблица организаций'!V36</f>
        <v>100</v>
      </c>
      <c r="R36" s="85">
        <f>'Рейтинговая таблица организаций'!X36</f>
        <v>100</v>
      </c>
      <c r="S36" s="85">
        <f>'Рейтинговая таблица организаций'!Y36</f>
        <v>100</v>
      </c>
      <c r="T36" s="85" t="str">
        <f t="shared" si="46"/>
        <v>1-21</v>
      </c>
      <c r="U36" s="85">
        <f t="shared" ref="U36:U63" si="60">RANK(S36,S$4:S$763)</f>
        <v>1</v>
      </c>
      <c r="V36" s="85">
        <f t="shared" ref="V36:V67" si="61">COUNTIF(U$4:U$763,U36)</f>
        <v>21</v>
      </c>
      <c r="W36" s="85">
        <f t="shared" si="47"/>
        <v>87</v>
      </c>
      <c r="X36" s="85" t="str">
        <f t="shared" si="38"/>
        <v>г.Махачкала</v>
      </c>
      <c r="Y36" s="85" t="str">
        <f t="shared" si="48"/>
        <v>МБОУ "Многопрофильная гимназия №13"</v>
      </c>
      <c r="Z36" s="85">
        <f>'Рейтинговая таблица организаций'!AD36</f>
        <v>60</v>
      </c>
      <c r="AA36" s="85">
        <f>'Рейтинговая таблица организаций'!AE36</f>
        <v>80</v>
      </c>
      <c r="AB36" s="86">
        <f>'Рейтинговая таблица организаций'!AF36</f>
        <v>100</v>
      </c>
      <c r="AC36" s="85">
        <f>'Рейтинговая таблица организаций'!AG36</f>
        <v>80</v>
      </c>
      <c r="AD36" s="85" t="str">
        <f t="shared" si="49"/>
        <v>12-13</v>
      </c>
      <c r="AE36" s="85">
        <f t="shared" ref="AE36:AE63" si="62">RANK(AC36,AC$4:AC$763)</f>
        <v>12</v>
      </c>
      <c r="AF36" s="85">
        <f t="shared" ref="AF36:AF67" si="63">COUNTIF(AE$4:AE$763,AE36)</f>
        <v>2</v>
      </c>
      <c r="AG36" s="85">
        <f t="shared" si="50"/>
        <v>87</v>
      </c>
      <c r="AH36" s="85" t="str">
        <f t="shared" si="39"/>
        <v>г.Махачкала</v>
      </c>
      <c r="AI36" s="85" t="str">
        <f t="shared" si="51"/>
        <v>МБОУ "Многопрофильная гимназия №13"</v>
      </c>
      <c r="AJ36" s="85">
        <f>'Рейтинговая таблица организаций'!AN36</f>
        <v>99</v>
      </c>
      <c r="AK36" s="85">
        <f>'Рейтинговая таблица организаций'!AO36</f>
        <v>99</v>
      </c>
      <c r="AL36" s="85">
        <f>'Рейтинговая таблица организаций'!AP36</f>
        <v>100</v>
      </c>
      <c r="AM36" s="85">
        <f>'Рейтинговая таблица организаций'!AQ36</f>
        <v>99.2</v>
      </c>
      <c r="AN36" s="85" t="str">
        <f t="shared" si="52"/>
        <v>15-22</v>
      </c>
      <c r="AO36" s="85">
        <f t="shared" ref="AO36:AO63" si="64">RANK(AM36,AM$4:AM$763)</f>
        <v>15</v>
      </c>
      <c r="AP36" s="85">
        <f t="shared" ref="AP36:AP67" si="65">COUNTIF(AO$4:AO$763,AO36)</f>
        <v>8</v>
      </c>
      <c r="AQ36" s="85">
        <f t="shared" si="53"/>
        <v>87</v>
      </c>
      <c r="AR36" s="85" t="str">
        <f t="shared" si="40"/>
        <v>г.Махачкала</v>
      </c>
      <c r="AS36" s="85" t="str">
        <f t="shared" si="54"/>
        <v>МБОУ "Многопрофильная гимназия №13"</v>
      </c>
      <c r="AT36" s="85">
        <f>'Рейтинговая таблица организаций'!AX36</f>
        <v>99</v>
      </c>
      <c r="AU36" s="85">
        <f>'Рейтинговая таблица организаций'!AY36</f>
        <v>100</v>
      </c>
      <c r="AV36" s="85">
        <f>'Рейтинговая таблица организаций'!AZ36</f>
        <v>100</v>
      </c>
      <c r="AW36" s="85">
        <f>'Рейтинговая таблица организаций'!BA36</f>
        <v>99.7</v>
      </c>
      <c r="AX36" s="85" t="str">
        <f t="shared" si="55"/>
        <v>7-11</v>
      </c>
      <c r="AY36" s="85">
        <f t="shared" ref="AY36:AY63" si="66">RANK(AW36,AW$4:AW$763)</f>
        <v>7</v>
      </c>
      <c r="AZ36" s="85">
        <f t="shared" ref="AZ36:AZ67" si="67">COUNTIF(AY$4:AY$763,AY36)</f>
        <v>5</v>
      </c>
      <c r="BA36" s="85">
        <f t="shared" si="56"/>
        <v>87</v>
      </c>
      <c r="BB36" s="85" t="str">
        <f>Лист1!D35</f>
        <v>г.Махачкала</v>
      </c>
      <c r="BC36" s="85" t="str">
        <f t="shared" si="35"/>
        <v>МБОУ "Многопрофильная гимназия №13"</v>
      </c>
      <c r="BD36" s="85">
        <f>'Рейтинговая таблица организаций'!BB36</f>
        <v>95.64</v>
      </c>
      <c r="BE36" s="85" t="str">
        <f t="shared" si="57"/>
        <v>9</v>
      </c>
      <c r="BF36" s="85">
        <f t="shared" ref="BF36:BF63" si="68">RANK(BD36,BD$4:BD$763)</f>
        <v>9</v>
      </c>
      <c r="BG36" s="85">
        <f t="shared" ref="BG36:BG67" si="69">COUNTIF(BF$4:BF$763,BF36)</f>
        <v>1</v>
      </c>
    </row>
    <row r="37" spans="1:59" x14ac:dyDescent="0.25">
      <c r="A37" s="85">
        <v>88</v>
      </c>
      <c r="B37" s="85" t="str">
        <f>'Рейтинговая таблица организаций'!B37</f>
        <v>МБОУ "Средняя общеобразовательная школа №14"</v>
      </c>
      <c r="C37" s="85">
        <f>'Рейтинговая таблица организаций'!C37</f>
        <v>321</v>
      </c>
      <c r="D37" s="85">
        <f t="shared" si="41"/>
        <v>88</v>
      </c>
      <c r="E37" s="85" t="str">
        <f t="shared" si="36"/>
        <v>г.Махачкала</v>
      </c>
      <c r="F37" s="85" t="str">
        <f t="shared" si="42"/>
        <v>МБОУ "Средняя общеобразовательная школа №14"</v>
      </c>
      <c r="G37" s="85">
        <f>'Рейтинговая таблица организаций'!M37</f>
        <v>90</v>
      </c>
      <c r="H37" s="85">
        <f>'Рейтинговая таблица организаций'!N37</f>
        <v>100</v>
      </c>
      <c r="I37" s="85">
        <f>'Рейтинговая таблица организаций'!O37</f>
        <v>99</v>
      </c>
      <c r="J37" s="85">
        <f>'Рейтинговая таблица организаций'!P37</f>
        <v>96.6</v>
      </c>
      <c r="K37" s="85" t="str">
        <f t="shared" si="43"/>
        <v>28-31</v>
      </c>
      <c r="L37" s="85">
        <f t="shared" si="58"/>
        <v>28</v>
      </c>
      <c r="M37" s="85">
        <f t="shared" si="59"/>
        <v>4</v>
      </c>
      <c r="N37" s="85">
        <f t="shared" si="44"/>
        <v>88</v>
      </c>
      <c r="O37" s="85" t="str">
        <f t="shared" si="37"/>
        <v>г.Махачкала</v>
      </c>
      <c r="P37" s="85" t="str">
        <f t="shared" si="45"/>
        <v>МБОУ "Средняя общеобразовательная школа №14"</v>
      </c>
      <c r="Q37" s="85">
        <f>'Рейтинговая таблица организаций'!V37</f>
        <v>100</v>
      </c>
      <c r="R37" s="85">
        <f>'Рейтинговая таблица организаций'!X37</f>
        <v>97</v>
      </c>
      <c r="S37" s="85">
        <f>'Рейтинговая таблица организаций'!Y37</f>
        <v>98.5</v>
      </c>
      <c r="T37" s="85" t="str">
        <f t="shared" si="46"/>
        <v>47-59</v>
      </c>
      <c r="U37" s="85">
        <f t="shared" si="60"/>
        <v>47</v>
      </c>
      <c r="V37" s="85">
        <f t="shared" si="61"/>
        <v>13</v>
      </c>
      <c r="W37" s="85">
        <f t="shared" si="47"/>
        <v>88</v>
      </c>
      <c r="X37" s="85" t="str">
        <f t="shared" si="38"/>
        <v>г.Махачкала</v>
      </c>
      <c r="Y37" s="85" t="str">
        <f t="shared" si="48"/>
        <v>МБОУ "Средняя общеобразовательная школа №14"</v>
      </c>
      <c r="Z37" s="85">
        <f>'Рейтинговая таблица организаций'!AD37</f>
        <v>40</v>
      </c>
      <c r="AA37" s="85">
        <f>'Рейтинговая таблица организаций'!AE37</f>
        <v>60</v>
      </c>
      <c r="AB37" s="86">
        <f>'Рейтинговая таблица организаций'!AF37</f>
        <v>97.368421052631575</v>
      </c>
      <c r="AC37" s="85">
        <f>'Рейтинговая таблица организаций'!AG37</f>
        <v>65.2</v>
      </c>
      <c r="AD37" s="85" t="str">
        <f t="shared" si="49"/>
        <v>25</v>
      </c>
      <c r="AE37" s="85">
        <f t="shared" si="62"/>
        <v>25</v>
      </c>
      <c r="AF37" s="85">
        <f t="shared" si="63"/>
        <v>1</v>
      </c>
      <c r="AG37" s="85">
        <f t="shared" si="50"/>
        <v>88</v>
      </c>
      <c r="AH37" s="85" t="str">
        <f t="shared" si="39"/>
        <v>г.Махачкала</v>
      </c>
      <c r="AI37" s="85" t="str">
        <f t="shared" si="51"/>
        <v>МБОУ "Средняя общеобразовательная школа №14"</v>
      </c>
      <c r="AJ37" s="85">
        <f>'Рейтинговая таблица организаций'!AN37</f>
        <v>98</v>
      </c>
      <c r="AK37" s="85">
        <f>'Рейтинговая таблица организаций'!AO37</f>
        <v>97</v>
      </c>
      <c r="AL37" s="85">
        <f>'Рейтинговая таблица организаций'!AP37</f>
        <v>97</v>
      </c>
      <c r="AM37" s="85">
        <f>'Рейтинговая таблица организаций'!AQ37</f>
        <v>97.4</v>
      </c>
      <c r="AN37" s="85" t="str">
        <f t="shared" si="52"/>
        <v>57-58</v>
      </c>
      <c r="AO37" s="85">
        <f t="shared" si="64"/>
        <v>57</v>
      </c>
      <c r="AP37" s="85">
        <f t="shared" si="65"/>
        <v>2</v>
      </c>
      <c r="AQ37" s="85">
        <f t="shared" si="53"/>
        <v>88</v>
      </c>
      <c r="AR37" s="85" t="str">
        <f t="shared" si="40"/>
        <v>г.Махачкала</v>
      </c>
      <c r="AS37" s="85" t="str">
        <f t="shared" si="54"/>
        <v>МБОУ "Средняя общеобразовательная школа №14"</v>
      </c>
      <c r="AT37" s="85">
        <f>'Рейтинговая таблица организаций'!AX37</f>
        <v>98</v>
      </c>
      <c r="AU37" s="85">
        <f>'Рейтинговая таблица организаций'!AY37</f>
        <v>98</v>
      </c>
      <c r="AV37" s="85">
        <f>'Рейтинговая таблица организаций'!AZ37</f>
        <v>100</v>
      </c>
      <c r="AW37" s="85">
        <f>'Рейтинговая таблица организаций'!BA37</f>
        <v>99</v>
      </c>
      <c r="AX37" s="85" t="str">
        <f t="shared" si="55"/>
        <v>25</v>
      </c>
      <c r="AY37" s="85">
        <f t="shared" si="66"/>
        <v>25</v>
      </c>
      <c r="AZ37" s="85">
        <f t="shared" si="67"/>
        <v>1</v>
      </c>
      <c r="BA37" s="85">
        <f t="shared" si="56"/>
        <v>88</v>
      </c>
      <c r="BB37" s="85" t="str">
        <f>Лист1!D36</f>
        <v>г.Махачкала</v>
      </c>
      <c r="BC37" s="85" t="str">
        <f t="shared" si="35"/>
        <v>МБОУ "Средняя общеобразовательная школа №14"</v>
      </c>
      <c r="BD37" s="85">
        <f>'Рейтинговая таблица организаций'!BB37</f>
        <v>91.34</v>
      </c>
      <c r="BE37" s="85" t="str">
        <f t="shared" si="57"/>
        <v>25</v>
      </c>
      <c r="BF37" s="85">
        <f t="shared" si="68"/>
        <v>25</v>
      </c>
      <c r="BG37" s="85">
        <f t="shared" si="69"/>
        <v>1</v>
      </c>
    </row>
    <row r="38" spans="1:59" x14ac:dyDescent="0.25">
      <c r="A38" s="85">
        <v>89</v>
      </c>
      <c r="B38" s="85" t="str">
        <f>'Рейтинговая таблица организаций'!B38</f>
        <v>МБОУ "Средняя общеобразовательная школа №15"</v>
      </c>
      <c r="C38" s="85">
        <f>'Рейтинговая таблица организаций'!C38</f>
        <v>117</v>
      </c>
      <c r="D38" s="85">
        <f t="shared" si="41"/>
        <v>89</v>
      </c>
      <c r="E38" s="85" t="str">
        <f t="shared" si="36"/>
        <v>г.Махачкала</v>
      </c>
      <c r="F38" s="85" t="str">
        <f t="shared" si="42"/>
        <v>МБОУ "Средняя общеобразовательная школа №15"</v>
      </c>
      <c r="G38" s="85">
        <f>'Рейтинговая таблица организаций'!M38</f>
        <v>90</v>
      </c>
      <c r="H38" s="85">
        <f>'Рейтинговая таблица организаций'!N38</f>
        <v>100</v>
      </c>
      <c r="I38" s="85">
        <f>'Рейтинговая таблица организаций'!O38</f>
        <v>99</v>
      </c>
      <c r="J38" s="85">
        <f>'Рейтинговая таблица организаций'!P38</f>
        <v>96.6</v>
      </c>
      <c r="K38" s="85" t="str">
        <f t="shared" si="43"/>
        <v>28-31</v>
      </c>
      <c r="L38" s="85">
        <f t="shared" si="58"/>
        <v>28</v>
      </c>
      <c r="M38" s="85">
        <f t="shared" si="59"/>
        <v>4</v>
      </c>
      <c r="N38" s="85">
        <f t="shared" si="44"/>
        <v>89</v>
      </c>
      <c r="O38" s="85" t="str">
        <f t="shared" si="37"/>
        <v>г.Махачкала</v>
      </c>
      <c r="P38" s="85" t="str">
        <f t="shared" si="45"/>
        <v>МБОУ "Средняя общеобразовательная школа №15"</v>
      </c>
      <c r="Q38" s="85">
        <f>'Рейтинговая таблица организаций'!V38</f>
        <v>100</v>
      </c>
      <c r="R38" s="85">
        <f>'Рейтинговая таблица организаций'!X38</f>
        <v>97</v>
      </c>
      <c r="S38" s="85">
        <f>'Рейтинговая таблица организаций'!Y38</f>
        <v>98.5</v>
      </c>
      <c r="T38" s="85" t="str">
        <f t="shared" si="46"/>
        <v>47-59</v>
      </c>
      <c r="U38" s="85">
        <f t="shared" si="60"/>
        <v>47</v>
      </c>
      <c r="V38" s="85">
        <f t="shared" si="61"/>
        <v>13</v>
      </c>
      <c r="W38" s="85">
        <f t="shared" si="47"/>
        <v>89</v>
      </c>
      <c r="X38" s="85" t="str">
        <f t="shared" si="38"/>
        <v>г.Махачкала</v>
      </c>
      <c r="Y38" s="85" t="str">
        <f t="shared" si="48"/>
        <v>МБОУ "Средняя общеобразовательная школа №15"</v>
      </c>
      <c r="Z38" s="85">
        <f>'Рейтинговая таблица организаций'!AD38</f>
        <v>40</v>
      </c>
      <c r="AA38" s="85">
        <f>'Рейтинговая таблица организаций'!AE38</f>
        <v>60</v>
      </c>
      <c r="AB38" s="86">
        <f>'Рейтинговая таблица организаций'!AF38</f>
        <v>100</v>
      </c>
      <c r="AC38" s="85">
        <f>'Рейтинговая таблица организаций'!AG38</f>
        <v>66</v>
      </c>
      <c r="AD38" s="85" t="str">
        <f t="shared" si="49"/>
        <v>23-24</v>
      </c>
      <c r="AE38" s="85">
        <f t="shared" si="62"/>
        <v>23</v>
      </c>
      <c r="AF38" s="85">
        <f t="shared" si="63"/>
        <v>2</v>
      </c>
      <c r="AG38" s="85">
        <f t="shared" si="50"/>
        <v>89</v>
      </c>
      <c r="AH38" s="85" t="str">
        <f t="shared" si="39"/>
        <v>г.Махачкала</v>
      </c>
      <c r="AI38" s="85" t="str">
        <f t="shared" si="51"/>
        <v>МБОУ "Средняя общеобразовательная школа №15"</v>
      </c>
      <c r="AJ38" s="85">
        <f>'Рейтинговая таблица организаций'!AN38</f>
        <v>99</v>
      </c>
      <c r="AK38" s="85">
        <f>'Рейтинговая таблица организаций'!AO38</f>
        <v>99</v>
      </c>
      <c r="AL38" s="85">
        <f>'Рейтинговая таблица организаций'!AP38</f>
        <v>100</v>
      </c>
      <c r="AM38" s="85">
        <f>'Рейтинговая таблица организаций'!AQ38</f>
        <v>99.2</v>
      </c>
      <c r="AN38" s="85" t="str">
        <f t="shared" si="52"/>
        <v>15-22</v>
      </c>
      <c r="AO38" s="85">
        <f t="shared" si="64"/>
        <v>15</v>
      </c>
      <c r="AP38" s="85">
        <f t="shared" si="65"/>
        <v>8</v>
      </c>
      <c r="AQ38" s="85">
        <f t="shared" si="53"/>
        <v>89</v>
      </c>
      <c r="AR38" s="85" t="str">
        <f t="shared" si="40"/>
        <v>г.Махачкала</v>
      </c>
      <c r="AS38" s="85" t="str">
        <f t="shared" si="54"/>
        <v>МБОУ "Средняя общеобразовательная школа №15"</v>
      </c>
      <c r="AT38" s="85">
        <f>'Рейтинговая таблица организаций'!AX38</f>
        <v>100</v>
      </c>
      <c r="AU38" s="85">
        <f>'Рейтинговая таблица организаций'!AY38</f>
        <v>100</v>
      </c>
      <c r="AV38" s="85">
        <f>'Рейтинговая таблица организаций'!AZ38</f>
        <v>97</v>
      </c>
      <c r="AW38" s="85">
        <f>'Рейтинговая таблица организаций'!BA38</f>
        <v>98.5</v>
      </c>
      <c r="AX38" s="85" t="str">
        <f t="shared" si="55"/>
        <v>39-40</v>
      </c>
      <c r="AY38" s="85">
        <f t="shared" si="66"/>
        <v>39</v>
      </c>
      <c r="AZ38" s="85">
        <f t="shared" si="67"/>
        <v>2</v>
      </c>
      <c r="BA38" s="85">
        <f t="shared" si="56"/>
        <v>89</v>
      </c>
      <c r="BB38" s="85" t="str">
        <f>Лист1!D37</f>
        <v>г.Махачкала</v>
      </c>
      <c r="BC38" s="85" t="str">
        <f t="shared" si="35"/>
        <v>МБОУ "Средняя общеобразовательная школа №15"</v>
      </c>
      <c r="BD38" s="85">
        <f>'Рейтинговая таблица организаций'!BB38</f>
        <v>91.76</v>
      </c>
      <c r="BE38" s="85" t="str">
        <f t="shared" si="57"/>
        <v>23</v>
      </c>
      <c r="BF38" s="85">
        <f t="shared" si="68"/>
        <v>23</v>
      </c>
      <c r="BG38" s="85">
        <f t="shared" si="69"/>
        <v>1</v>
      </c>
    </row>
    <row r="39" spans="1:59" x14ac:dyDescent="0.25">
      <c r="A39" s="85">
        <v>90</v>
      </c>
      <c r="B39" s="85" t="str">
        <f>'Рейтинговая таблица организаций'!B39</f>
        <v>МБОУ "Средняя общеобразовательная школа №16"</v>
      </c>
      <c r="C39" s="85">
        <f>'Рейтинговая таблица организаций'!C39</f>
        <v>269</v>
      </c>
      <c r="D39" s="85">
        <f t="shared" si="41"/>
        <v>90</v>
      </c>
      <c r="E39" s="85" t="str">
        <f t="shared" si="36"/>
        <v>г.Махачкала</v>
      </c>
      <c r="F39" s="85" t="str">
        <f t="shared" si="42"/>
        <v>МБОУ "Средняя общеобразовательная школа №16"</v>
      </c>
      <c r="G39" s="85">
        <f>'Рейтинговая таблица организаций'!M39</f>
        <v>90</v>
      </c>
      <c r="H39" s="85">
        <f>'Рейтинговая таблица организаций'!N39</f>
        <v>90</v>
      </c>
      <c r="I39" s="85">
        <f>'Рейтинговая таблица организаций'!O39</f>
        <v>99</v>
      </c>
      <c r="J39" s="85">
        <f>'Рейтинговая таблица организаций'!P39</f>
        <v>93.6</v>
      </c>
      <c r="K39" s="85" t="str">
        <f t="shared" si="43"/>
        <v>43-44</v>
      </c>
      <c r="L39" s="85">
        <f t="shared" si="58"/>
        <v>43</v>
      </c>
      <c r="M39" s="85">
        <f t="shared" si="59"/>
        <v>2</v>
      </c>
      <c r="N39" s="85">
        <f t="shared" si="44"/>
        <v>90</v>
      </c>
      <c r="O39" s="85" t="str">
        <f t="shared" si="37"/>
        <v>г.Махачкала</v>
      </c>
      <c r="P39" s="85" t="str">
        <f t="shared" si="45"/>
        <v>МБОУ "Средняя общеобразовательная школа №16"</v>
      </c>
      <c r="Q39" s="85">
        <f>'Рейтинговая таблица организаций'!V39</f>
        <v>100</v>
      </c>
      <c r="R39" s="85">
        <f>'Рейтинговая таблица организаций'!X39</f>
        <v>100</v>
      </c>
      <c r="S39" s="85">
        <f>'Рейтинговая таблица организаций'!Y39</f>
        <v>100</v>
      </c>
      <c r="T39" s="85" t="str">
        <f t="shared" si="46"/>
        <v>1-21</v>
      </c>
      <c r="U39" s="85">
        <f t="shared" si="60"/>
        <v>1</v>
      </c>
      <c r="V39" s="85">
        <f t="shared" si="61"/>
        <v>21</v>
      </c>
      <c r="W39" s="85">
        <f t="shared" si="47"/>
        <v>90</v>
      </c>
      <c r="X39" s="85" t="str">
        <f t="shared" si="38"/>
        <v>г.Махачкала</v>
      </c>
      <c r="Y39" s="85" t="str">
        <f t="shared" si="48"/>
        <v>МБОУ "Средняя общеобразовательная школа №16"</v>
      </c>
      <c r="Z39" s="85">
        <f>'Рейтинговая таблица организаций'!AD39</f>
        <v>60</v>
      </c>
      <c r="AA39" s="85">
        <f>'Рейтинговая таблица организаций'!AE39</f>
        <v>60</v>
      </c>
      <c r="AB39" s="86">
        <f>'Рейтинговая таблица организаций'!AF39</f>
        <v>100</v>
      </c>
      <c r="AC39" s="85">
        <f>'Рейтинговая таблица организаций'!AG39</f>
        <v>72</v>
      </c>
      <c r="AD39" s="85" t="str">
        <f t="shared" si="49"/>
        <v>19-20</v>
      </c>
      <c r="AE39" s="85">
        <f t="shared" si="62"/>
        <v>19</v>
      </c>
      <c r="AF39" s="85">
        <f t="shared" si="63"/>
        <v>2</v>
      </c>
      <c r="AG39" s="85">
        <f t="shared" si="50"/>
        <v>90</v>
      </c>
      <c r="AH39" s="85" t="str">
        <f t="shared" si="39"/>
        <v>г.Махачкала</v>
      </c>
      <c r="AI39" s="85" t="str">
        <f t="shared" si="51"/>
        <v>МБОУ "Средняя общеобразовательная школа №16"</v>
      </c>
      <c r="AJ39" s="85">
        <f>'Рейтинговая таблица организаций'!AN39</f>
        <v>98</v>
      </c>
      <c r="AK39" s="85">
        <f>'Рейтинговая таблица организаций'!AO39</f>
        <v>100</v>
      </c>
      <c r="AL39" s="85">
        <f>'Рейтинговая таблица организаций'!AP39</f>
        <v>99</v>
      </c>
      <c r="AM39" s="85">
        <f>'Рейтинговая таблица организаций'!AQ39</f>
        <v>99</v>
      </c>
      <c r="AN39" s="85" t="str">
        <f t="shared" si="52"/>
        <v>23-27</v>
      </c>
      <c r="AO39" s="85">
        <f t="shared" si="64"/>
        <v>23</v>
      </c>
      <c r="AP39" s="85">
        <f t="shared" si="65"/>
        <v>5</v>
      </c>
      <c r="AQ39" s="85">
        <f t="shared" si="53"/>
        <v>90</v>
      </c>
      <c r="AR39" s="85" t="str">
        <f t="shared" si="40"/>
        <v>г.Махачкала</v>
      </c>
      <c r="AS39" s="85" t="str">
        <f t="shared" si="54"/>
        <v>МБОУ "Средняя общеобразовательная школа №16"</v>
      </c>
      <c r="AT39" s="85">
        <f>'Рейтинговая таблица организаций'!AX39</f>
        <v>97</v>
      </c>
      <c r="AU39" s="85">
        <f>'Рейтинговая таблица организаций'!AY39</f>
        <v>99</v>
      </c>
      <c r="AV39" s="85">
        <f>'Рейтинговая таблица организаций'!AZ39</f>
        <v>100</v>
      </c>
      <c r="AW39" s="85">
        <f>'Рейтинговая таблица организаций'!BA39</f>
        <v>98.9</v>
      </c>
      <c r="AX39" s="85" t="str">
        <f t="shared" si="55"/>
        <v>26-28</v>
      </c>
      <c r="AY39" s="85">
        <f t="shared" si="66"/>
        <v>26</v>
      </c>
      <c r="AZ39" s="85">
        <f t="shared" si="67"/>
        <v>3</v>
      </c>
      <c r="BA39" s="85">
        <f t="shared" si="56"/>
        <v>90</v>
      </c>
      <c r="BB39" s="85" t="str">
        <f>Лист1!D38</f>
        <v>г.Махачкала</v>
      </c>
      <c r="BC39" s="85" t="str">
        <f t="shared" si="35"/>
        <v>МБОУ "Средняя общеобразовательная школа №16"</v>
      </c>
      <c r="BD39" s="85">
        <f>'Рейтинговая таблица организаций'!BB39</f>
        <v>92.7</v>
      </c>
      <c r="BE39" s="85" t="str">
        <f t="shared" si="57"/>
        <v>21</v>
      </c>
      <c r="BF39" s="85">
        <f t="shared" si="68"/>
        <v>21</v>
      </c>
      <c r="BG39" s="85">
        <f t="shared" si="69"/>
        <v>1</v>
      </c>
    </row>
    <row r="40" spans="1:59" x14ac:dyDescent="0.25">
      <c r="A40" s="85">
        <v>91</v>
      </c>
      <c r="B40" s="85" t="str">
        <f>'Рейтинговая таблица организаций'!B40</f>
        <v>МБОУ "Средняя общеобразовательная школа №18 "</v>
      </c>
      <c r="C40" s="85">
        <f>'Рейтинговая таблица организаций'!C40</f>
        <v>545</v>
      </c>
      <c r="D40" s="85">
        <f t="shared" si="41"/>
        <v>91</v>
      </c>
      <c r="E40" s="85" t="str">
        <f t="shared" si="36"/>
        <v>г.Махачкала</v>
      </c>
      <c r="F40" s="85" t="str">
        <f t="shared" si="42"/>
        <v>МБОУ "Средняя общеобразовательная школа №18 "</v>
      </c>
      <c r="G40" s="85">
        <f>'Рейтинговая таблица организаций'!M40</f>
        <v>75</v>
      </c>
      <c r="H40" s="85">
        <f>'Рейтинговая таблица организаций'!N40</f>
        <v>100</v>
      </c>
      <c r="I40" s="85">
        <f>'Рейтинговая таблица организаций'!O40</f>
        <v>98</v>
      </c>
      <c r="J40" s="85">
        <f>'Рейтинговая таблица организаций'!P40</f>
        <v>91.7</v>
      </c>
      <c r="K40" s="85" t="str">
        <f t="shared" si="43"/>
        <v>49</v>
      </c>
      <c r="L40" s="85">
        <f t="shared" si="58"/>
        <v>49</v>
      </c>
      <c r="M40" s="85">
        <f t="shared" si="59"/>
        <v>1</v>
      </c>
      <c r="N40" s="85">
        <f t="shared" si="44"/>
        <v>91</v>
      </c>
      <c r="O40" s="85" t="str">
        <f t="shared" si="37"/>
        <v>г.Махачкала</v>
      </c>
      <c r="P40" s="85" t="str">
        <f t="shared" si="45"/>
        <v>МБОУ "Средняя общеобразовательная школа №18 "</v>
      </c>
      <c r="Q40" s="85">
        <f>'Рейтинговая таблица организаций'!V40</f>
        <v>100</v>
      </c>
      <c r="R40" s="85">
        <f>'Рейтинговая таблица организаций'!X40</f>
        <v>98</v>
      </c>
      <c r="S40" s="85">
        <f>'Рейтинговая таблица организаций'!Y40</f>
        <v>99</v>
      </c>
      <c r="T40" s="85" t="str">
        <f t="shared" si="46"/>
        <v>35-46</v>
      </c>
      <c r="U40" s="85">
        <f t="shared" si="60"/>
        <v>35</v>
      </c>
      <c r="V40" s="85">
        <f t="shared" si="61"/>
        <v>12</v>
      </c>
      <c r="W40" s="85">
        <f t="shared" si="47"/>
        <v>91</v>
      </c>
      <c r="X40" s="85" t="str">
        <f t="shared" si="38"/>
        <v>г.Махачкала</v>
      </c>
      <c r="Y40" s="85" t="str">
        <f t="shared" si="48"/>
        <v>МБОУ "Средняя общеобразовательная школа №18 "</v>
      </c>
      <c r="Z40" s="85">
        <f>'Рейтинговая таблица организаций'!AD40</f>
        <v>40</v>
      </c>
      <c r="AA40" s="85">
        <f>'Рейтинговая таблица организаций'!AE40</f>
        <v>40</v>
      </c>
      <c r="AB40" s="86">
        <f>'Рейтинговая таблица организаций'!AF40</f>
        <v>100</v>
      </c>
      <c r="AC40" s="85">
        <f>'Рейтинговая таблица организаций'!AG40</f>
        <v>58</v>
      </c>
      <c r="AD40" s="85" t="str">
        <f t="shared" si="49"/>
        <v>34-35</v>
      </c>
      <c r="AE40" s="85">
        <f t="shared" si="62"/>
        <v>34</v>
      </c>
      <c r="AF40" s="85">
        <f t="shared" si="63"/>
        <v>2</v>
      </c>
      <c r="AG40" s="85">
        <f t="shared" si="50"/>
        <v>91</v>
      </c>
      <c r="AH40" s="85" t="str">
        <f t="shared" si="39"/>
        <v>г.Махачкала</v>
      </c>
      <c r="AI40" s="85" t="str">
        <f t="shared" si="51"/>
        <v>МБОУ "Средняя общеобразовательная школа №18 "</v>
      </c>
      <c r="AJ40" s="85">
        <f>'Рейтинговая таблица организаций'!AN40</f>
        <v>98</v>
      </c>
      <c r="AK40" s="85">
        <f>'Рейтинговая таблица организаций'!AO40</f>
        <v>99</v>
      </c>
      <c r="AL40" s="85">
        <f>'Рейтинговая таблица организаций'!AP40</f>
        <v>100</v>
      </c>
      <c r="AM40" s="85">
        <f>'Рейтинговая таблица организаций'!AQ40</f>
        <v>98.8</v>
      </c>
      <c r="AN40" s="85" t="str">
        <f t="shared" si="52"/>
        <v>28-33</v>
      </c>
      <c r="AO40" s="85">
        <f t="shared" si="64"/>
        <v>28</v>
      </c>
      <c r="AP40" s="85">
        <f t="shared" si="65"/>
        <v>6</v>
      </c>
      <c r="AQ40" s="85">
        <f t="shared" si="53"/>
        <v>91</v>
      </c>
      <c r="AR40" s="85" t="str">
        <f t="shared" si="40"/>
        <v>г.Махачкала</v>
      </c>
      <c r="AS40" s="85" t="str">
        <f t="shared" si="54"/>
        <v>МБОУ "Средняя общеобразовательная школа №18 "</v>
      </c>
      <c r="AT40" s="85">
        <f>'Рейтинговая таблица организаций'!AX40</f>
        <v>97</v>
      </c>
      <c r="AU40" s="85">
        <f>'Рейтинговая таблица организаций'!AY40</f>
        <v>100</v>
      </c>
      <c r="AV40" s="85">
        <f>'Рейтинговая таблица организаций'!AZ40</f>
        <v>97</v>
      </c>
      <c r="AW40" s="85">
        <f>'Рейтинговая таблица организаций'!BA40</f>
        <v>97.6</v>
      </c>
      <c r="AX40" s="85" t="str">
        <f t="shared" si="55"/>
        <v>58</v>
      </c>
      <c r="AY40" s="85">
        <f t="shared" si="66"/>
        <v>58</v>
      </c>
      <c r="AZ40" s="85">
        <f t="shared" si="67"/>
        <v>1</v>
      </c>
      <c r="BA40" s="85">
        <f t="shared" si="56"/>
        <v>91</v>
      </c>
      <c r="BB40" s="85" t="str">
        <f>Лист1!D39</f>
        <v>г.Махачкала</v>
      </c>
      <c r="BC40" s="85" t="str">
        <f t="shared" si="35"/>
        <v>МБОУ "Средняя общеобразовательная школа №18 "</v>
      </c>
      <c r="BD40" s="85">
        <f>'Рейтинговая таблица организаций'!BB40</f>
        <v>89.02000000000001</v>
      </c>
      <c r="BE40" s="85" t="str">
        <f t="shared" si="57"/>
        <v>42</v>
      </c>
      <c r="BF40" s="85">
        <f t="shared" si="68"/>
        <v>42</v>
      </c>
      <c r="BG40" s="85">
        <f t="shared" si="69"/>
        <v>1</v>
      </c>
    </row>
    <row r="41" spans="1:59" x14ac:dyDescent="0.25">
      <c r="A41" s="85">
        <v>92</v>
      </c>
      <c r="B41" s="85" t="str">
        <f>'Рейтинговая таблица организаций'!B41</f>
        <v>МБОУ "Средняя общеобразовательная школа №19"</v>
      </c>
      <c r="C41" s="85">
        <f>'Рейтинговая таблица организаций'!C41</f>
        <v>207</v>
      </c>
      <c r="D41" s="85">
        <f t="shared" si="41"/>
        <v>92</v>
      </c>
      <c r="E41" s="85" t="str">
        <f t="shared" si="36"/>
        <v>г.Махачкала</v>
      </c>
      <c r="F41" s="85" t="str">
        <f t="shared" si="42"/>
        <v>МБОУ "Средняя общеобразовательная школа №19"</v>
      </c>
      <c r="G41" s="85">
        <f>'Рейтинговая таблица организаций'!M41</f>
        <v>94</v>
      </c>
      <c r="H41" s="85">
        <f>'Рейтинговая таблица организаций'!N41</f>
        <v>100</v>
      </c>
      <c r="I41" s="85">
        <f>'Рейтинговая таблица организаций'!O41</f>
        <v>99</v>
      </c>
      <c r="J41" s="85">
        <f>'Рейтинговая таблица организаций'!P41</f>
        <v>97.8</v>
      </c>
      <c r="K41" s="85" t="str">
        <f t="shared" si="43"/>
        <v>22</v>
      </c>
      <c r="L41" s="85">
        <f t="shared" si="58"/>
        <v>22</v>
      </c>
      <c r="M41" s="85">
        <f t="shared" si="59"/>
        <v>1</v>
      </c>
      <c r="N41" s="85">
        <f t="shared" si="44"/>
        <v>92</v>
      </c>
      <c r="O41" s="85" t="str">
        <f t="shared" si="37"/>
        <v>г.Махачкала</v>
      </c>
      <c r="P41" s="85" t="str">
        <f t="shared" si="45"/>
        <v>МБОУ "Средняя общеобразовательная школа №19"</v>
      </c>
      <c r="Q41" s="85">
        <f>'Рейтинговая таблица организаций'!V41</f>
        <v>100</v>
      </c>
      <c r="R41" s="85">
        <f>'Рейтинговая таблица организаций'!X41</f>
        <v>97</v>
      </c>
      <c r="S41" s="85">
        <f>'Рейтинговая таблица организаций'!Y41</f>
        <v>98.5</v>
      </c>
      <c r="T41" s="85" t="str">
        <f t="shared" si="46"/>
        <v>47-59</v>
      </c>
      <c r="U41" s="85">
        <f t="shared" si="60"/>
        <v>47</v>
      </c>
      <c r="V41" s="85">
        <f t="shared" si="61"/>
        <v>13</v>
      </c>
      <c r="W41" s="85">
        <f t="shared" si="47"/>
        <v>92</v>
      </c>
      <c r="X41" s="85" t="str">
        <f t="shared" si="38"/>
        <v>г.Махачкала</v>
      </c>
      <c r="Y41" s="85" t="str">
        <f t="shared" si="48"/>
        <v>МБОУ "Средняя общеобразовательная школа №19"</v>
      </c>
      <c r="Z41" s="85">
        <f>'Рейтинговая таблица организаций'!AD41</f>
        <v>20</v>
      </c>
      <c r="AA41" s="85">
        <f>'Рейтинговая таблица организаций'!AE41</f>
        <v>100</v>
      </c>
      <c r="AB41" s="86">
        <f>'Рейтинговая таблица организаций'!AF41</f>
        <v>100</v>
      </c>
      <c r="AC41" s="85">
        <f>'Рейтинговая таблица организаций'!AG41</f>
        <v>76</v>
      </c>
      <c r="AD41" s="85" t="str">
        <f t="shared" si="49"/>
        <v>15-16</v>
      </c>
      <c r="AE41" s="85">
        <f t="shared" si="62"/>
        <v>15</v>
      </c>
      <c r="AF41" s="85">
        <f t="shared" si="63"/>
        <v>2</v>
      </c>
      <c r="AG41" s="85">
        <f t="shared" si="50"/>
        <v>92</v>
      </c>
      <c r="AH41" s="85" t="str">
        <f t="shared" si="39"/>
        <v>г.Махачкала</v>
      </c>
      <c r="AI41" s="85" t="str">
        <f t="shared" si="51"/>
        <v>МБОУ "Средняя общеобразовательная школа №19"</v>
      </c>
      <c r="AJ41" s="85">
        <f>'Рейтинговая таблица организаций'!AN41</f>
        <v>100</v>
      </c>
      <c r="AK41" s="85">
        <f>'Рейтинговая таблица организаций'!AO41</f>
        <v>99</v>
      </c>
      <c r="AL41" s="85">
        <f>'Рейтинговая таблица организаций'!AP41</f>
        <v>99</v>
      </c>
      <c r="AM41" s="85">
        <f>'Рейтинговая таблица организаций'!AQ41</f>
        <v>99.4</v>
      </c>
      <c r="AN41" s="85" t="str">
        <f t="shared" si="52"/>
        <v>12-14</v>
      </c>
      <c r="AO41" s="85">
        <f t="shared" si="64"/>
        <v>12</v>
      </c>
      <c r="AP41" s="85">
        <f t="shared" si="65"/>
        <v>3</v>
      </c>
      <c r="AQ41" s="85">
        <f t="shared" si="53"/>
        <v>92</v>
      </c>
      <c r="AR41" s="85" t="str">
        <f t="shared" si="40"/>
        <v>г.Махачкала</v>
      </c>
      <c r="AS41" s="85" t="str">
        <f t="shared" si="54"/>
        <v>МБОУ "Средняя общеобразовательная школа №19"</v>
      </c>
      <c r="AT41" s="85">
        <f>'Рейтинговая таблица организаций'!AX41</f>
        <v>98</v>
      </c>
      <c r="AU41" s="85">
        <f>'Рейтинговая таблица организаций'!AY41</f>
        <v>97</v>
      </c>
      <c r="AV41" s="85">
        <f>'Рейтинговая таблица организаций'!AZ41</f>
        <v>97</v>
      </c>
      <c r="AW41" s="85">
        <f>'Рейтинговая таблица организаций'!BA41</f>
        <v>97.3</v>
      </c>
      <c r="AX41" s="85" t="str">
        <f t="shared" si="55"/>
        <v>60</v>
      </c>
      <c r="AY41" s="85">
        <f t="shared" si="66"/>
        <v>60</v>
      </c>
      <c r="AZ41" s="85">
        <f t="shared" si="67"/>
        <v>1</v>
      </c>
      <c r="BA41" s="85">
        <f t="shared" si="56"/>
        <v>92</v>
      </c>
      <c r="BB41" s="85" t="str">
        <f>Лист1!D40</f>
        <v>г.Махачкала</v>
      </c>
      <c r="BC41" s="85" t="str">
        <f t="shared" si="35"/>
        <v>МБОУ "Средняя общеобразовательная школа №19"</v>
      </c>
      <c r="BD41" s="85">
        <f>'Рейтинговая таблица организаций'!BB41</f>
        <v>93.800000000000011</v>
      </c>
      <c r="BE41" s="85" t="str">
        <f t="shared" si="57"/>
        <v>15-16</v>
      </c>
      <c r="BF41" s="85">
        <f t="shared" si="68"/>
        <v>15</v>
      </c>
      <c r="BG41" s="85">
        <f t="shared" si="69"/>
        <v>2</v>
      </c>
    </row>
    <row r="42" spans="1:59" x14ac:dyDescent="0.25">
      <c r="A42" s="85">
        <v>93</v>
      </c>
      <c r="B42" s="85" t="str">
        <f>'Рейтинговая таблица организаций'!B42</f>
        <v>МБОУ "Средняя общеобразовательная школа №20"</v>
      </c>
      <c r="C42" s="85">
        <f>'Рейтинговая таблица организаций'!C42</f>
        <v>194</v>
      </c>
      <c r="D42" s="85">
        <f t="shared" si="41"/>
        <v>93</v>
      </c>
      <c r="E42" s="85" t="str">
        <f t="shared" si="36"/>
        <v>г.Махачкала</v>
      </c>
      <c r="F42" s="85" t="str">
        <f t="shared" si="42"/>
        <v>МБОУ "Средняя общеобразовательная школа №20"</v>
      </c>
      <c r="G42" s="85">
        <f>'Рейтинговая таблица организаций'!M42</f>
        <v>97</v>
      </c>
      <c r="H42" s="85">
        <f>'Рейтинговая таблица организаций'!N42</f>
        <v>100</v>
      </c>
      <c r="I42" s="85">
        <f>'Рейтинговая таблица организаций'!O42</f>
        <v>98</v>
      </c>
      <c r="J42" s="85">
        <f>'Рейтинговая таблица организаций'!P42</f>
        <v>98.3</v>
      </c>
      <c r="K42" s="85" t="str">
        <f t="shared" si="43"/>
        <v>14-15</v>
      </c>
      <c r="L42" s="85">
        <f t="shared" si="58"/>
        <v>14</v>
      </c>
      <c r="M42" s="85">
        <f t="shared" si="59"/>
        <v>2</v>
      </c>
      <c r="N42" s="85">
        <f t="shared" si="44"/>
        <v>93</v>
      </c>
      <c r="O42" s="85" t="str">
        <f t="shared" si="37"/>
        <v>г.Махачкала</v>
      </c>
      <c r="P42" s="85" t="str">
        <f t="shared" si="45"/>
        <v>МБОУ "Средняя общеобразовательная школа №20"</v>
      </c>
      <c r="Q42" s="85">
        <f>'Рейтинговая таблица организаций'!V42</f>
        <v>100</v>
      </c>
      <c r="R42" s="85">
        <f>'Рейтинговая таблица организаций'!X42</f>
        <v>99</v>
      </c>
      <c r="S42" s="85">
        <f>'Рейтинговая таблица организаций'!Y42</f>
        <v>99.5</v>
      </c>
      <c r="T42" s="85" t="str">
        <f t="shared" si="46"/>
        <v>22-34</v>
      </c>
      <c r="U42" s="85">
        <f t="shared" si="60"/>
        <v>22</v>
      </c>
      <c r="V42" s="85">
        <f t="shared" si="61"/>
        <v>13</v>
      </c>
      <c r="W42" s="85">
        <f t="shared" si="47"/>
        <v>93</v>
      </c>
      <c r="X42" s="85" t="str">
        <f t="shared" si="38"/>
        <v>г.Махачкала</v>
      </c>
      <c r="Y42" s="85" t="str">
        <f t="shared" si="48"/>
        <v>МБОУ "Средняя общеобразовательная школа №20"</v>
      </c>
      <c r="Z42" s="85">
        <f>'Рейтинговая таблица организаций'!AD42</f>
        <v>40</v>
      </c>
      <c r="AA42" s="85">
        <f>'Рейтинговая таблица организаций'!AE42</f>
        <v>80</v>
      </c>
      <c r="AB42" s="86">
        <f>'Рейтинговая таблица организаций'!AF42</f>
        <v>100</v>
      </c>
      <c r="AC42" s="85">
        <f>'Рейтинговая таблица организаций'!AG42</f>
        <v>74</v>
      </c>
      <c r="AD42" s="85" t="str">
        <f t="shared" si="49"/>
        <v>17-18</v>
      </c>
      <c r="AE42" s="85">
        <f t="shared" si="62"/>
        <v>17</v>
      </c>
      <c r="AF42" s="85">
        <f t="shared" si="63"/>
        <v>2</v>
      </c>
      <c r="AG42" s="85">
        <f t="shared" si="50"/>
        <v>93</v>
      </c>
      <c r="AH42" s="85" t="str">
        <f t="shared" si="39"/>
        <v>г.Махачкала</v>
      </c>
      <c r="AI42" s="85" t="str">
        <f t="shared" si="51"/>
        <v>МБОУ "Средняя общеобразовательная школа №20"</v>
      </c>
      <c r="AJ42" s="85">
        <f>'Рейтинговая таблица организаций'!AN42</f>
        <v>99</v>
      </c>
      <c r="AK42" s="85">
        <f>'Рейтинговая таблица организаций'!AO42</f>
        <v>98</v>
      </c>
      <c r="AL42" s="85">
        <f>'Рейтинговая таблица организаций'!AP42</f>
        <v>98</v>
      </c>
      <c r="AM42" s="85">
        <f>'Рейтинговая таблица организаций'!AQ42</f>
        <v>98.4</v>
      </c>
      <c r="AN42" s="85" t="str">
        <f t="shared" si="52"/>
        <v>37-44</v>
      </c>
      <c r="AO42" s="85">
        <f t="shared" si="64"/>
        <v>37</v>
      </c>
      <c r="AP42" s="85">
        <f t="shared" si="65"/>
        <v>8</v>
      </c>
      <c r="AQ42" s="85">
        <f t="shared" si="53"/>
        <v>93</v>
      </c>
      <c r="AR42" s="85" t="str">
        <f t="shared" si="40"/>
        <v>г.Махачкала</v>
      </c>
      <c r="AS42" s="85" t="str">
        <f t="shared" si="54"/>
        <v>МБОУ "Средняя общеобразовательная школа №20"</v>
      </c>
      <c r="AT42" s="85">
        <f>'Рейтинговая таблица организаций'!AX42</f>
        <v>99</v>
      </c>
      <c r="AU42" s="85">
        <f>'Рейтинговая таблица организаций'!AY42</f>
        <v>98</v>
      </c>
      <c r="AV42" s="85">
        <f>'Рейтинговая таблица организаций'!AZ42</f>
        <v>99</v>
      </c>
      <c r="AW42" s="85">
        <f>'Рейтинговая таблица организаций'!BA42</f>
        <v>98.8</v>
      </c>
      <c r="AX42" s="85" t="str">
        <f t="shared" si="55"/>
        <v>29-32</v>
      </c>
      <c r="AY42" s="85">
        <f t="shared" si="66"/>
        <v>29</v>
      </c>
      <c r="AZ42" s="85">
        <f t="shared" si="67"/>
        <v>4</v>
      </c>
      <c r="BA42" s="85">
        <f t="shared" si="56"/>
        <v>93</v>
      </c>
      <c r="BB42" s="85" t="str">
        <f>Лист1!D41</f>
        <v>г.Махачкала</v>
      </c>
      <c r="BC42" s="85" t="str">
        <f t="shared" si="35"/>
        <v>МБОУ "Средняя общеобразовательная школа №20"</v>
      </c>
      <c r="BD42" s="85">
        <f>'Рейтинговая таблица организаций'!BB42</f>
        <v>93.800000000000011</v>
      </c>
      <c r="BE42" s="85" t="str">
        <f t="shared" si="57"/>
        <v>15-16</v>
      </c>
      <c r="BF42" s="85">
        <f t="shared" si="68"/>
        <v>15</v>
      </c>
      <c r="BG42" s="85">
        <f t="shared" si="69"/>
        <v>2</v>
      </c>
    </row>
    <row r="43" spans="1:59" x14ac:dyDescent="0.25">
      <c r="A43" s="85">
        <v>94</v>
      </c>
      <c r="B43" s="85" t="str">
        <f>'Рейтинговая таблица организаций'!B43</f>
        <v>МБОУ "Лицей №22"</v>
      </c>
      <c r="C43" s="85">
        <f>'Рейтинговая таблица организаций'!C43</f>
        <v>594</v>
      </c>
      <c r="D43" s="85">
        <f t="shared" si="41"/>
        <v>94</v>
      </c>
      <c r="E43" s="85" t="str">
        <f t="shared" si="36"/>
        <v>г.Махачкала</v>
      </c>
      <c r="F43" s="85" t="str">
        <f t="shared" si="42"/>
        <v>МБОУ "Лицей №22"</v>
      </c>
      <c r="G43" s="85">
        <f>'Рейтинговая таблица организаций'!M43</f>
        <v>100</v>
      </c>
      <c r="H43" s="85">
        <f>'Рейтинговая таблица организаций'!N43</f>
        <v>100</v>
      </c>
      <c r="I43" s="85">
        <f>'Рейтинговая таблица организаций'!O43</f>
        <v>98</v>
      </c>
      <c r="J43" s="85">
        <f>'Рейтинговая таблица организаций'!P43</f>
        <v>99.2</v>
      </c>
      <c r="K43" s="85" t="str">
        <f t="shared" si="43"/>
        <v>10-11</v>
      </c>
      <c r="L43" s="85">
        <f t="shared" si="58"/>
        <v>10</v>
      </c>
      <c r="M43" s="85">
        <f t="shared" si="59"/>
        <v>2</v>
      </c>
      <c r="N43" s="85">
        <f t="shared" si="44"/>
        <v>94</v>
      </c>
      <c r="O43" s="85" t="str">
        <f t="shared" si="37"/>
        <v>г.Махачкала</v>
      </c>
      <c r="P43" s="85" t="str">
        <f t="shared" si="45"/>
        <v>МБОУ "Лицей №22"</v>
      </c>
      <c r="Q43" s="85">
        <f>'Рейтинговая таблица организаций'!V43</f>
        <v>100</v>
      </c>
      <c r="R43" s="85">
        <f>'Рейтинговая таблица организаций'!X43</f>
        <v>100</v>
      </c>
      <c r="S43" s="85">
        <f>'Рейтинговая таблица организаций'!Y43</f>
        <v>100</v>
      </c>
      <c r="T43" s="85" t="str">
        <f t="shared" si="46"/>
        <v>1-21</v>
      </c>
      <c r="U43" s="85">
        <f t="shared" si="60"/>
        <v>1</v>
      </c>
      <c r="V43" s="85">
        <f t="shared" si="61"/>
        <v>21</v>
      </c>
      <c r="W43" s="85">
        <f t="shared" si="47"/>
        <v>94</v>
      </c>
      <c r="X43" s="85" t="str">
        <f t="shared" si="38"/>
        <v>г.Махачкала</v>
      </c>
      <c r="Y43" s="85" t="str">
        <f t="shared" si="48"/>
        <v>МБОУ "Лицей №22"</v>
      </c>
      <c r="Z43" s="85">
        <f>'Рейтинговая таблица организаций'!AD43</f>
        <v>60</v>
      </c>
      <c r="AA43" s="85">
        <f>'Рейтинговая таблица организаций'!AE43</f>
        <v>100</v>
      </c>
      <c r="AB43" s="86">
        <f>'Рейтинговая таблица организаций'!AF43</f>
        <v>100</v>
      </c>
      <c r="AC43" s="85">
        <f>'Рейтинговая таблица организаций'!AG43</f>
        <v>88</v>
      </c>
      <c r="AD43" s="85" t="str">
        <f t="shared" si="49"/>
        <v>5-6</v>
      </c>
      <c r="AE43" s="85">
        <f t="shared" si="62"/>
        <v>5</v>
      </c>
      <c r="AF43" s="85">
        <f t="shared" si="63"/>
        <v>2</v>
      </c>
      <c r="AG43" s="85">
        <f t="shared" si="50"/>
        <v>94</v>
      </c>
      <c r="AH43" s="85" t="str">
        <f t="shared" si="39"/>
        <v>г.Махачкала</v>
      </c>
      <c r="AI43" s="85" t="str">
        <f t="shared" si="51"/>
        <v>МБОУ "Лицей №22"</v>
      </c>
      <c r="AJ43" s="85">
        <f>'Рейтинговая таблица организаций'!AN43</f>
        <v>98</v>
      </c>
      <c r="AK43" s="85">
        <f>'Рейтинговая таблица организаций'!AO43</f>
        <v>99</v>
      </c>
      <c r="AL43" s="85">
        <f>'Рейтинговая таблица организаций'!AP43</f>
        <v>97</v>
      </c>
      <c r="AM43" s="85">
        <f>'Рейтинговая таблица организаций'!AQ43</f>
        <v>98.2</v>
      </c>
      <c r="AN43" s="85" t="str">
        <f t="shared" si="52"/>
        <v>45-47</v>
      </c>
      <c r="AO43" s="85">
        <f t="shared" si="64"/>
        <v>45</v>
      </c>
      <c r="AP43" s="85">
        <f t="shared" si="65"/>
        <v>3</v>
      </c>
      <c r="AQ43" s="85">
        <f t="shared" si="53"/>
        <v>94</v>
      </c>
      <c r="AR43" s="85" t="str">
        <f t="shared" si="40"/>
        <v>г.Махачкала</v>
      </c>
      <c r="AS43" s="85" t="str">
        <f t="shared" si="54"/>
        <v>МБОУ "Лицей №22"</v>
      </c>
      <c r="AT43" s="85">
        <f>'Рейтинговая таблица организаций'!AX43</f>
        <v>98</v>
      </c>
      <c r="AU43" s="85">
        <f>'Рейтинговая таблица организаций'!AY43</f>
        <v>99</v>
      </c>
      <c r="AV43" s="85">
        <f>'Рейтинговая таблица организаций'!AZ43</f>
        <v>98</v>
      </c>
      <c r="AW43" s="85">
        <f>'Рейтинговая таблица организаций'!BA43</f>
        <v>98.2</v>
      </c>
      <c r="AX43" s="85" t="str">
        <f t="shared" si="55"/>
        <v>44-46</v>
      </c>
      <c r="AY43" s="85">
        <f t="shared" si="66"/>
        <v>44</v>
      </c>
      <c r="AZ43" s="85">
        <f t="shared" si="67"/>
        <v>3</v>
      </c>
      <c r="BA43" s="85">
        <f t="shared" si="56"/>
        <v>94</v>
      </c>
      <c r="BB43" s="85" t="str">
        <f>Лист1!D42</f>
        <v>г.Махачкала</v>
      </c>
      <c r="BC43" s="85" t="str">
        <f t="shared" si="35"/>
        <v>МБОУ "Лицей №22"</v>
      </c>
      <c r="BD43" s="85">
        <f>'Рейтинговая таблица организаций'!BB43</f>
        <v>96.72</v>
      </c>
      <c r="BE43" s="85" t="str">
        <f t="shared" si="57"/>
        <v>5-6</v>
      </c>
      <c r="BF43" s="85">
        <f t="shared" si="68"/>
        <v>5</v>
      </c>
      <c r="BG43" s="85">
        <f t="shared" si="69"/>
        <v>2</v>
      </c>
    </row>
    <row r="44" spans="1:59" x14ac:dyDescent="0.25">
      <c r="A44" s="85">
        <v>95</v>
      </c>
      <c r="B44" s="85" t="str">
        <f>'Рейтинговая таблица организаций'!B44</f>
        <v>МБОУ «Гимназия №28 »</v>
      </c>
      <c r="C44" s="85">
        <f>'Рейтинговая таблица организаций'!C44</f>
        <v>587</v>
      </c>
      <c r="D44" s="85">
        <f t="shared" si="41"/>
        <v>95</v>
      </c>
      <c r="E44" s="85" t="str">
        <f t="shared" si="36"/>
        <v>г.Махачкала</v>
      </c>
      <c r="F44" s="85" t="str">
        <f t="shared" si="42"/>
        <v>МБОУ «Гимназия №28 »</v>
      </c>
      <c r="G44" s="85">
        <f>'Рейтинговая таблица организаций'!M44</f>
        <v>100</v>
      </c>
      <c r="H44" s="85">
        <f>'Рейтинговая таблица организаций'!N44</f>
        <v>100</v>
      </c>
      <c r="I44" s="85">
        <f>'Рейтинговая таблица организаций'!O44</f>
        <v>99</v>
      </c>
      <c r="J44" s="85">
        <f>'Рейтинговая таблица организаций'!P44</f>
        <v>99.6</v>
      </c>
      <c r="K44" s="85" t="str">
        <f t="shared" si="43"/>
        <v>5-7</v>
      </c>
      <c r="L44" s="85">
        <f t="shared" si="58"/>
        <v>5</v>
      </c>
      <c r="M44" s="85">
        <f t="shared" si="59"/>
        <v>3</v>
      </c>
      <c r="N44" s="85">
        <f t="shared" si="44"/>
        <v>95</v>
      </c>
      <c r="O44" s="85" t="str">
        <f t="shared" si="37"/>
        <v>г.Махачкала</v>
      </c>
      <c r="P44" s="85" t="str">
        <f t="shared" si="45"/>
        <v>МБОУ «Гимназия №28 »</v>
      </c>
      <c r="Q44" s="85">
        <f>'Рейтинговая таблица организаций'!V44</f>
        <v>100</v>
      </c>
      <c r="R44" s="85">
        <f>'Рейтинговая таблица организаций'!X44</f>
        <v>100</v>
      </c>
      <c r="S44" s="85">
        <f>'Рейтинговая таблица организаций'!Y44</f>
        <v>100</v>
      </c>
      <c r="T44" s="85" t="str">
        <f t="shared" si="46"/>
        <v>1-21</v>
      </c>
      <c r="U44" s="85">
        <f t="shared" si="60"/>
        <v>1</v>
      </c>
      <c r="V44" s="85">
        <f t="shared" si="61"/>
        <v>21</v>
      </c>
      <c r="W44" s="85">
        <f t="shared" si="47"/>
        <v>95</v>
      </c>
      <c r="X44" s="85" t="str">
        <f t="shared" si="38"/>
        <v>г.Махачкала</v>
      </c>
      <c r="Y44" s="85" t="str">
        <f t="shared" si="48"/>
        <v>МБОУ «Гимназия №28 »</v>
      </c>
      <c r="Z44" s="85">
        <f>'Рейтинговая таблица организаций'!AD44</f>
        <v>60</v>
      </c>
      <c r="AA44" s="85">
        <f>'Рейтинговая таблица организаций'!AE44</f>
        <v>60</v>
      </c>
      <c r="AB44" s="86">
        <f>'Рейтинговая таблица организаций'!AF44</f>
        <v>97.368421052631575</v>
      </c>
      <c r="AC44" s="85">
        <f>'Рейтинговая таблица организаций'!AG44</f>
        <v>71.2</v>
      </c>
      <c r="AD44" s="85" t="str">
        <f t="shared" si="49"/>
        <v>21</v>
      </c>
      <c r="AE44" s="85">
        <f t="shared" si="62"/>
        <v>21</v>
      </c>
      <c r="AF44" s="85">
        <f t="shared" si="63"/>
        <v>1</v>
      </c>
      <c r="AG44" s="85">
        <f t="shared" si="50"/>
        <v>95</v>
      </c>
      <c r="AH44" s="85" t="str">
        <f t="shared" si="39"/>
        <v>г.Махачкала</v>
      </c>
      <c r="AI44" s="85" t="str">
        <f t="shared" si="51"/>
        <v>МБОУ «Гимназия №28 »</v>
      </c>
      <c r="AJ44" s="85">
        <f>'Рейтинговая таблица организаций'!AN44</f>
        <v>97</v>
      </c>
      <c r="AK44" s="85">
        <f>'Рейтинговая таблица организаций'!AO44</f>
        <v>99</v>
      </c>
      <c r="AL44" s="85">
        <f>'Рейтинговая таблица организаций'!AP44</f>
        <v>97</v>
      </c>
      <c r="AM44" s="85">
        <f>'Рейтинговая таблица организаций'!AQ44</f>
        <v>97.8</v>
      </c>
      <c r="AN44" s="85" t="str">
        <f t="shared" si="52"/>
        <v>50-52</v>
      </c>
      <c r="AO44" s="85">
        <f t="shared" si="64"/>
        <v>50</v>
      </c>
      <c r="AP44" s="85">
        <f t="shared" si="65"/>
        <v>3</v>
      </c>
      <c r="AQ44" s="85">
        <f t="shared" si="53"/>
        <v>95</v>
      </c>
      <c r="AR44" s="85" t="str">
        <f t="shared" si="40"/>
        <v>г.Махачкала</v>
      </c>
      <c r="AS44" s="85" t="str">
        <f t="shared" si="54"/>
        <v>МБОУ «Гимназия №28 »</v>
      </c>
      <c r="AT44" s="85">
        <f>'Рейтинговая таблица организаций'!AX44</f>
        <v>99</v>
      </c>
      <c r="AU44" s="85">
        <f>'Рейтинговая таблица организаций'!AY44</f>
        <v>100</v>
      </c>
      <c r="AV44" s="85">
        <f>'Рейтинговая таблица организаций'!AZ44</f>
        <v>100</v>
      </c>
      <c r="AW44" s="85">
        <f>'Рейтинговая таблица организаций'!BA44</f>
        <v>99.7</v>
      </c>
      <c r="AX44" s="85" t="str">
        <f t="shared" si="55"/>
        <v>7-11</v>
      </c>
      <c r="AY44" s="85">
        <f t="shared" si="66"/>
        <v>7</v>
      </c>
      <c r="AZ44" s="85">
        <f t="shared" si="67"/>
        <v>5</v>
      </c>
      <c r="BA44" s="85">
        <f t="shared" si="56"/>
        <v>95</v>
      </c>
      <c r="BB44" s="85" t="str">
        <f>Лист1!D43</f>
        <v>г.Махачкала</v>
      </c>
      <c r="BC44" s="85" t="str">
        <f t="shared" si="35"/>
        <v>МБОУ «Гимназия №28 »</v>
      </c>
      <c r="BD44" s="85">
        <f>'Рейтинговая таблица организаций'!BB44</f>
        <v>93.66</v>
      </c>
      <c r="BE44" s="85" t="str">
        <f t="shared" si="57"/>
        <v>17-18</v>
      </c>
      <c r="BF44" s="85">
        <f t="shared" si="68"/>
        <v>17</v>
      </c>
      <c r="BG44" s="85">
        <f t="shared" si="69"/>
        <v>2</v>
      </c>
    </row>
    <row r="45" spans="1:59" x14ac:dyDescent="0.25">
      <c r="A45" s="85">
        <v>96</v>
      </c>
      <c r="B45" s="85" t="str">
        <f>'Рейтинговая таблица организаций'!B45</f>
        <v>МБОУ "Средняя общеобразовательная школа №31"</v>
      </c>
      <c r="C45" s="85">
        <f>'Рейтинговая таблица организаций'!C45</f>
        <v>590</v>
      </c>
      <c r="D45" s="85">
        <f t="shared" si="41"/>
        <v>96</v>
      </c>
      <c r="E45" s="85" t="str">
        <f t="shared" si="36"/>
        <v>г.Махачкала</v>
      </c>
      <c r="F45" s="85" t="str">
        <f t="shared" si="42"/>
        <v>МБОУ "Средняя общеобразовательная школа №31"</v>
      </c>
      <c r="G45" s="85">
        <f>'Рейтинговая таблица организаций'!M45</f>
        <v>76</v>
      </c>
      <c r="H45" s="85">
        <f>'Рейтинговая таблица организаций'!N45</f>
        <v>90</v>
      </c>
      <c r="I45" s="85">
        <f>'Рейтинговая таблица организаций'!O45</f>
        <v>100</v>
      </c>
      <c r="J45" s="85">
        <f>'Рейтинговая таблица организаций'!P45</f>
        <v>89.8</v>
      </c>
      <c r="K45" s="85" t="str">
        <f t="shared" si="43"/>
        <v>54</v>
      </c>
      <c r="L45" s="85">
        <f t="shared" si="58"/>
        <v>54</v>
      </c>
      <c r="M45" s="85">
        <f t="shared" si="59"/>
        <v>1</v>
      </c>
      <c r="N45" s="85">
        <f t="shared" si="44"/>
        <v>96</v>
      </c>
      <c r="O45" s="85" t="str">
        <f t="shared" si="37"/>
        <v>г.Махачкала</v>
      </c>
      <c r="P45" s="85" t="str">
        <f t="shared" si="45"/>
        <v>МБОУ "Средняя общеобразовательная школа №31"</v>
      </c>
      <c r="Q45" s="85">
        <f>'Рейтинговая таблица организаций'!V45</f>
        <v>100</v>
      </c>
      <c r="R45" s="85">
        <f>'Рейтинговая таблица организаций'!X45</f>
        <v>98</v>
      </c>
      <c r="S45" s="85">
        <f>'Рейтинговая таблица организаций'!Y45</f>
        <v>99</v>
      </c>
      <c r="T45" s="85" t="str">
        <f t="shared" si="46"/>
        <v>35-46</v>
      </c>
      <c r="U45" s="85">
        <f t="shared" si="60"/>
        <v>35</v>
      </c>
      <c r="V45" s="85">
        <f t="shared" si="61"/>
        <v>12</v>
      </c>
      <c r="W45" s="85">
        <f t="shared" si="47"/>
        <v>96</v>
      </c>
      <c r="X45" s="85" t="str">
        <f t="shared" si="38"/>
        <v>г.Махачкала</v>
      </c>
      <c r="Y45" s="85" t="str">
        <f t="shared" si="48"/>
        <v>МБОУ "Средняя общеобразовательная школа №31"</v>
      </c>
      <c r="Z45" s="85">
        <f>'Рейтинговая таблица организаций'!AD45</f>
        <v>40</v>
      </c>
      <c r="AA45" s="85">
        <f>'Рейтинговая таблица организаций'!AE45</f>
        <v>60</v>
      </c>
      <c r="AB45" s="86">
        <f>'Рейтинговая таблица организаций'!AF45</f>
        <v>100</v>
      </c>
      <c r="AC45" s="85">
        <f>'Рейтинговая таблица организаций'!AG45</f>
        <v>66</v>
      </c>
      <c r="AD45" s="85" t="str">
        <f t="shared" si="49"/>
        <v>23-24</v>
      </c>
      <c r="AE45" s="85">
        <f t="shared" si="62"/>
        <v>23</v>
      </c>
      <c r="AF45" s="85">
        <f t="shared" si="63"/>
        <v>2</v>
      </c>
      <c r="AG45" s="85">
        <f t="shared" si="50"/>
        <v>96</v>
      </c>
      <c r="AH45" s="85" t="str">
        <f t="shared" si="39"/>
        <v>г.Махачкала</v>
      </c>
      <c r="AI45" s="85" t="str">
        <f t="shared" si="51"/>
        <v>МБОУ "Средняя общеобразовательная школа №31"</v>
      </c>
      <c r="AJ45" s="85">
        <f>'Рейтинговая таблица организаций'!AN45</f>
        <v>98</v>
      </c>
      <c r="AK45" s="85">
        <f>'Рейтинговая таблица организаций'!AO45</f>
        <v>97</v>
      </c>
      <c r="AL45" s="85">
        <f>'Рейтинговая таблица организаций'!AP45</f>
        <v>99</v>
      </c>
      <c r="AM45" s="85">
        <f>'Рейтинговая таблица организаций'!AQ45</f>
        <v>97.8</v>
      </c>
      <c r="AN45" s="85" t="str">
        <f t="shared" si="52"/>
        <v>50-52</v>
      </c>
      <c r="AO45" s="85">
        <f t="shared" si="64"/>
        <v>50</v>
      </c>
      <c r="AP45" s="85">
        <f t="shared" si="65"/>
        <v>3</v>
      </c>
      <c r="AQ45" s="85">
        <f t="shared" si="53"/>
        <v>96</v>
      </c>
      <c r="AR45" s="85" t="str">
        <f t="shared" si="40"/>
        <v>г.Махачкала</v>
      </c>
      <c r="AS45" s="85" t="str">
        <f t="shared" si="54"/>
        <v>МБОУ "Средняя общеобразовательная школа №31"</v>
      </c>
      <c r="AT45" s="85">
        <f>'Рейтинговая таблица организаций'!AX45</f>
        <v>100</v>
      </c>
      <c r="AU45" s="85">
        <f>'Рейтинговая таблица организаций'!AY45</f>
        <v>99</v>
      </c>
      <c r="AV45" s="85">
        <f>'Рейтинговая таблица организаций'!AZ45</f>
        <v>98</v>
      </c>
      <c r="AW45" s="85">
        <f>'Рейтинговая таблица организаций'!BA45</f>
        <v>98.8</v>
      </c>
      <c r="AX45" s="85" t="str">
        <f t="shared" si="55"/>
        <v>29-32</v>
      </c>
      <c r="AY45" s="85">
        <f t="shared" si="66"/>
        <v>29</v>
      </c>
      <c r="AZ45" s="85">
        <f t="shared" si="67"/>
        <v>4</v>
      </c>
      <c r="BA45" s="85">
        <f t="shared" si="56"/>
        <v>96</v>
      </c>
      <c r="BB45" s="85" t="str">
        <f>Лист1!D44</f>
        <v>г.Махачкала</v>
      </c>
      <c r="BC45" s="85" t="str">
        <f t="shared" si="35"/>
        <v>МБОУ "Средняя общеобразовательная школа №31"</v>
      </c>
      <c r="BD45" s="85">
        <f>'Рейтинговая таблица организаций'!BB45</f>
        <v>90.28</v>
      </c>
      <c r="BE45" s="85" t="str">
        <f t="shared" si="57"/>
        <v>31</v>
      </c>
      <c r="BF45" s="85">
        <f t="shared" si="68"/>
        <v>31</v>
      </c>
      <c r="BG45" s="85">
        <f t="shared" si="69"/>
        <v>1</v>
      </c>
    </row>
    <row r="46" spans="1:59" x14ac:dyDescent="0.25">
      <c r="A46" s="85">
        <v>97</v>
      </c>
      <c r="B46" s="85" t="str">
        <f>'Рейтинговая таблица организаций'!B46</f>
        <v>МБОУ "Гимназия №33"</v>
      </c>
      <c r="C46" s="85">
        <f>'Рейтинговая таблица организаций'!C46</f>
        <v>594</v>
      </c>
      <c r="D46" s="85">
        <f t="shared" si="41"/>
        <v>97</v>
      </c>
      <c r="E46" s="85" t="str">
        <f t="shared" si="36"/>
        <v>г.Махачкала</v>
      </c>
      <c r="F46" s="85" t="str">
        <f t="shared" si="42"/>
        <v>МБОУ "Гимназия №33"</v>
      </c>
      <c r="G46" s="85">
        <f>'Рейтинговая таблица организаций'!M46</f>
        <v>100</v>
      </c>
      <c r="H46" s="85">
        <f>'Рейтинговая таблица организаций'!N46</f>
        <v>100</v>
      </c>
      <c r="I46" s="85">
        <f>'Рейтинговая таблица организаций'!O46</f>
        <v>98</v>
      </c>
      <c r="J46" s="85">
        <f>'Рейтинговая таблица организаций'!P46</f>
        <v>99.2</v>
      </c>
      <c r="K46" s="85" t="str">
        <f t="shared" si="43"/>
        <v>10-11</v>
      </c>
      <c r="L46" s="85">
        <f t="shared" si="58"/>
        <v>10</v>
      </c>
      <c r="M46" s="85">
        <f t="shared" si="59"/>
        <v>2</v>
      </c>
      <c r="N46" s="85">
        <f t="shared" si="44"/>
        <v>97</v>
      </c>
      <c r="O46" s="85" t="str">
        <f t="shared" si="37"/>
        <v>г.Махачкала</v>
      </c>
      <c r="P46" s="85" t="str">
        <f t="shared" si="45"/>
        <v>МБОУ "Гимназия №33"</v>
      </c>
      <c r="Q46" s="85">
        <f>'Рейтинговая таблица организаций'!V46</f>
        <v>100</v>
      </c>
      <c r="R46" s="85">
        <f>'Рейтинговая таблица организаций'!X46</f>
        <v>100</v>
      </c>
      <c r="S46" s="85">
        <f>'Рейтинговая таблица организаций'!Y46</f>
        <v>100</v>
      </c>
      <c r="T46" s="85" t="str">
        <f t="shared" si="46"/>
        <v>1-21</v>
      </c>
      <c r="U46" s="85">
        <f t="shared" si="60"/>
        <v>1</v>
      </c>
      <c r="V46" s="85">
        <f t="shared" si="61"/>
        <v>21</v>
      </c>
      <c r="W46" s="85">
        <f t="shared" si="47"/>
        <v>97</v>
      </c>
      <c r="X46" s="85" t="str">
        <f t="shared" si="38"/>
        <v>г.Махачкала</v>
      </c>
      <c r="Y46" s="85" t="str">
        <f t="shared" si="48"/>
        <v>МБОУ "Гимназия №33"</v>
      </c>
      <c r="Z46" s="85">
        <f>'Рейтинговая таблица организаций'!AD46</f>
        <v>20</v>
      </c>
      <c r="AA46" s="85">
        <f>'Рейтинговая таблица организаций'!AE46</f>
        <v>60</v>
      </c>
      <c r="AB46" s="86">
        <f>'Рейтинговая таблица организаций'!AF46</f>
        <v>97.014925373134332</v>
      </c>
      <c r="AC46" s="85">
        <f>'Рейтинговая таблица организаций'!AG46</f>
        <v>59.1</v>
      </c>
      <c r="AD46" s="85" t="str">
        <f t="shared" si="49"/>
        <v>33</v>
      </c>
      <c r="AE46" s="85">
        <f t="shared" si="62"/>
        <v>33</v>
      </c>
      <c r="AF46" s="85">
        <f t="shared" si="63"/>
        <v>1</v>
      </c>
      <c r="AG46" s="85">
        <f t="shared" si="50"/>
        <v>97</v>
      </c>
      <c r="AH46" s="85" t="str">
        <f t="shared" si="39"/>
        <v>г.Махачкала</v>
      </c>
      <c r="AI46" s="85" t="str">
        <f t="shared" si="51"/>
        <v>МБОУ "Гимназия №33"</v>
      </c>
      <c r="AJ46" s="85">
        <f>'Рейтинговая таблица организаций'!AN46</f>
        <v>98</v>
      </c>
      <c r="AK46" s="85">
        <f>'Рейтинговая таблица организаций'!AO46</f>
        <v>100</v>
      </c>
      <c r="AL46" s="85">
        <f>'Рейтинговая таблица организаций'!AP46</f>
        <v>99</v>
      </c>
      <c r="AM46" s="85">
        <f>'Рейтинговая таблица организаций'!AQ46</f>
        <v>99</v>
      </c>
      <c r="AN46" s="85" t="str">
        <f t="shared" si="52"/>
        <v>23-27</v>
      </c>
      <c r="AO46" s="85">
        <f t="shared" si="64"/>
        <v>23</v>
      </c>
      <c r="AP46" s="85">
        <f t="shared" si="65"/>
        <v>5</v>
      </c>
      <c r="AQ46" s="85">
        <f t="shared" si="53"/>
        <v>97</v>
      </c>
      <c r="AR46" s="85" t="str">
        <f t="shared" si="40"/>
        <v>г.Махачкала</v>
      </c>
      <c r="AS46" s="85" t="str">
        <f t="shared" si="54"/>
        <v>МБОУ "Гимназия №33"</v>
      </c>
      <c r="AT46" s="85">
        <f>'Рейтинговая таблица организаций'!AX46</f>
        <v>98</v>
      </c>
      <c r="AU46" s="85">
        <f>'Рейтинговая таблица организаций'!AY46</f>
        <v>99</v>
      </c>
      <c r="AV46" s="85">
        <f>'Рейтинговая таблица организаций'!AZ46</f>
        <v>97</v>
      </c>
      <c r="AW46" s="85">
        <f>'Рейтинговая таблица организаций'!BA46</f>
        <v>97.7</v>
      </c>
      <c r="AX46" s="85" t="str">
        <f t="shared" si="55"/>
        <v>56-57</v>
      </c>
      <c r="AY46" s="85">
        <f t="shared" si="66"/>
        <v>56</v>
      </c>
      <c r="AZ46" s="85">
        <f t="shared" si="67"/>
        <v>2</v>
      </c>
      <c r="BA46" s="85">
        <f t="shared" si="56"/>
        <v>97</v>
      </c>
      <c r="BB46" s="85" t="str">
        <f>Лист1!D45</f>
        <v>г.Махачкала</v>
      </c>
      <c r="BC46" s="85" t="str">
        <f t="shared" si="35"/>
        <v>МБОУ "Гимназия №33"</v>
      </c>
      <c r="BD46" s="85">
        <f>'Рейтинговая таблица организаций'!BB46</f>
        <v>91</v>
      </c>
      <c r="BE46" s="85" t="str">
        <f t="shared" si="57"/>
        <v>26</v>
      </c>
      <c r="BF46" s="85">
        <f t="shared" si="68"/>
        <v>26</v>
      </c>
      <c r="BG46" s="85">
        <f t="shared" si="69"/>
        <v>1</v>
      </c>
    </row>
    <row r="47" spans="1:59" x14ac:dyDescent="0.25">
      <c r="A47" s="85">
        <v>98</v>
      </c>
      <c r="B47" s="85" t="str">
        <f>'Рейтинговая таблица организаций'!B47</f>
        <v>МБОУ "Средняя общеобразовательная школа №34"</v>
      </c>
      <c r="C47" s="85">
        <f>'Рейтинговая таблица организаций'!C47</f>
        <v>539</v>
      </c>
      <c r="D47" s="85">
        <f t="shared" si="41"/>
        <v>98</v>
      </c>
      <c r="E47" s="85" t="str">
        <f t="shared" si="36"/>
        <v>г.Махачкала</v>
      </c>
      <c r="F47" s="85" t="str">
        <f t="shared" si="42"/>
        <v>МБОУ "Средняя общеобразовательная школа №34"</v>
      </c>
      <c r="G47" s="85">
        <f>'Рейтинговая таблица организаций'!M47</f>
        <v>80</v>
      </c>
      <c r="H47" s="85">
        <f>'Рейтинговая таблица организаций'!N47</f>
        <v>100</v>
      </c>
      <c r="I47" s="85">
        <f>'Рейтинговая таблица организаций'!O47</f>
        <v>100</v>
      </c>
      <c r="J47" s="85">
        <f>'Рейтинговая таблица организаций'!P47</f>
        <v>94</v>
      </c>
      <c r="K47" s="85" t="str">
        <f t="shared" si="43"/>
        <v>40</v>
      </c>
      <c r="L47" s="85">
        <f t="shared" si="58"/>
        <v>40</v>
      </c>
      <c r="M47" s="85">
        <f t="shared" si="59"/>
        <v>1</v>
      </c>
      <c r="N47" s="85">
        <f t="shared" si="44"/>
        <v>98</v>
      </c>
      <c r="O47" s="85" t="str">
        <f t="shared" si="37"/>
        <v>г.Махачкала</v>
      </c>
      <c r="P47" s="85" t="str">
        <f t="shared" si="45"/>
        <v>МБОУ "Средняя общеобразовательная школа №34"</v>
      </c>
      <c r="Q47" s="85">
        <f>'Рейтинговая таблица организаций'!V47</f>
        <v>100</v>
      </c>
      <c r="R47" s="85">
        <f>'Рейтинговая таблица организаций'!X47</f>
        <v>98</v>
      </c>
      <c r="S47" s="85">
        <f>'Рейтинговая таблица организаций'!Y47</f>
        <v>99</v>
      </c>
      <c r="T47" s="85" t="str">
        <f t="shared" si="46"/>
        <v>35-46</v>
      </c>
      <c r="U47" s="85">
        <f t="shared" si="60"/>
        <v>35</v>
      </c>
      <c r="V47" s="85">
        <f t="shared" si="61"/>
        <v>12</v>
      </c>
      <c r="W47" s="85">
        <f t="shared" si="47"/>
        <v>98</v>
      </c>
      <c r="X47" s="85" t="str">
        <f t="shared" si="38"/>
        <v>г.Махачкала</v>
      </c>
      <c r="Y47" s="85" t="str">
        <f t="shared" si="48"/>
        <v>МБОУ "Средняя общеобразовательная школа №34"</v>
      </c>
      <c r="Z47" s="85">
        <f>'Рейтинговая таблица организаций'!AD47</f>
        <v>20</v>
      </c>
      <c r="AA47" s="85">
        <f>'Рейтинговая таблица организаций'!AE47</f>
        <v>60</v>
      </c>
      <c r="AB47" s="86">
        <f>'Рейтинговая таблица организаций'!AF47</f>
        <v>98.275862068965523</v>
      </c>
      <c r="AC47" s="85">
        <f>'Рейтинговая таблица организаций'!AG47</f>
        <v>59.5</v>
      </c>
      <c r="AD47" s="85" t="str">
        <f t="shared" si="49"/>
        <v>30-31</v>
      </c>
      <c r="AE47" s="85">
        <f t="shared" si="62"/>
        <v>30</v>
      </c>
      <c r="AF47" s="85">
        <f t="shared" si="63"/>
        <v>2</v>
      </c>
      <c r="AG47" s="85">
        <f t="shared" si="50"/>
        <v>98</v>
      </c>
      <c r="AH47" s="85" t="str">
        <f t="shared" si="39"/>
        <v>г.Махачкала</v>
      </c>
      <c r="AI47" s="85" t="str">
        <f t="shared" si="51"/>
        <v>МБОУ "Средняя общеобразовательная школа №34"</v>
      </c>
      <c r="AJ47" s="85">
        <f>'Рейтинговая таблица организаций'!AN47</f>
        <v>99</v>
      </c>
      <c r="AK47" s="85">
        <f>'Рейтинговая таблица организаций'!AO47</f>
        <v>99</v>
      </c>
      <c r="AL47" s="85">
        <f>'Рейтинговая таблица организаций'!AP47</f>
        <v>100</v>
      </c>
      <c r="AM47" s="85">
        <f>'Рейтинговая таблица организаций'!AQ47</f>
        <v>99.2</v>
      </c>
      <c r="AN47" s="85" t="str">
        <f t="shared" si="52"/>
        <v>15-22</v>
      </c>
      <c r="AO47" s="85">
        <f t="shared" si="64"/>
        <v>15</v>
      </c>
      <c r="AP47" s="85">
        <f t="shared" si="65"/>
        <v>8</v>
      </c>
      <c r="AQ47" s="85">
        <f t="shared" si="53"/>
        <v>98</v>
      </c>
      <c r="AR47" s="85" t="str">
        <f t="shared" si="40"/>
        <v>г.Махачкала</v>
      </c>
      <c r="AS47" s="85" t="str">
        <f t="shared" si="54"/>
        <v>МБОУ "Средняя общеобразовательная школа №34"</v>
      </c>
      <c r="AT47" s="85">
        <f>'Рейтинговая таблица организаций'!AX47</f>
        <v>98</v>
      </c>
      <c r="AU47" s="85">
        <f>'Рейтинговая таблица организаций'!AY47</f>
        <v>99</v>
      </c>
      <c r="AV47" s="85">
        <f>'Рейтинговая таблица организаций'!AZ47</f>
        <v>99</v>
      </c>
      <c r="AW47" s="85">
        <f>'Рейтинговая таблица организаций'!BA47</f>
        <v>98.7</v>
      </c>
      <c r="AX47" s="85" t="str">
        <f t="shared" si="55"/>
        <v>33-37</v>
      </c>
      <c r="AY47" s="85">
        <f t="shared" si="66"/>
        <v>33</v>
      </c>
      <c r="AZ47" s="85">
        <f t="shared" si="67"/>
        <v>5</v>
      </c>
      <c r="BA47" s="85">
        <f t="shared" si="56"/>
        <v>98</v>
      </c>
      <c r="BB47" s="85" t="str">
        <f>Лист1!D46</f>
        <v>г.Махачкала</v>
      </c>
      <c r="BC47" s="85" t="str">
        <f t="shared" si="35"/>
        <v>МБОУ "Средняя общеобразовательная школа №34"</v>
      </c>
      <c r="BD47" s="85">
        <f>'Рейтинговая таблица организаций'!BB47</f>
        <v>90.08</v>
      </c>
      <c r="BE47" s="85" t="str">
        <f t="shared" si="57"/>
        <v>32</v>
      </c>
      <c r="BF47" s="85">
        <f t="shared" si="68"/>
        <v>32</v>
      </c>
      <c r="BG47" s="85">
        <f t="shared" si="69"/>
        <v>1</v>
      </c>
    </row>
    <row r="48" spans="1:59" x14ac:dyDescent="0.25">
      <c r="A48" s="85">
        <v>99</v>
      </c>
      <c r="B48" s="85" t="str">
        <f>'Рейтинговая таблица организаций'!B48</f>
        <v>МБОУ "Средняя общеобразовательная школа №44"</v>
      </c>
      <c r="C48" s="85">
        <f>'Рейтинговая таблица организаций'!C48</f>
        <v>502</v>
      </c>
      <c r="D48" s="85">
        <f t="shared" si="41"/>
        <v>99</v>
      </c>
      <c r="E48" s="85" t="str">
        <f t="shared" si="36"/>
        <v>г.Махачкала</v>
      </c>
      <c r="F48" s="85" t="str">
        <f t="shared" si="42"/>
        <v>МБОУ "Средняя общеобразовательная школа №44"</v>
      </c>
      <c r="G48" s="85">
        <f>'Рейтинговая таблица организаций'!M48</f>
        <v>100</v>
      </c>
      <c r="H48" s="85">
        <f>'Рейтинговая таблица организаций'!N48</f>
        <v>100</v>
      </c>
      <c r="I48" s="85">
        <f>'Рейтинговая таблица организаций'!O48</f>
        <v>99</v>
      </c>
      <c r="J48" s="85">
        <f>'Рейтинговая таблица организаций'!P48</f>
        <v>99.6</v>
      </c>
      <c r="K48" s="85" t="str">
        <f t="shared" si="43"/>
        <v>5-7</v>
      </c>
      <c r="L48" s="85">
        <f t="shared" si="58"/>
        <v>5</v>
      </c>
      <c r="M48" s="85">
        <f t="shared" si="59"/>
        <v>3</v>
      </c>
      <c r="N48" s="85">
        <f t="shared" si="44"/>
        <v>99</v>
      </c>
      <c r="O48" s="85" t="str">
        <f t="shared" si="37"/>
        <v>г.Махачкала</v>
      </c>
      <c r="P48" s="85" t="str">
        <f t="shared" si="45"/>
        <v>МБОУ "Средняя общеобразовательная школа №44"</v>
      </c>
      <c r="Q48" s="85">
        <f>'Рейтинговая таблица организаций'!V48</f>
        <v>100</v>
      </c>
      <c r="R48" s="85">
        <f>'Рейтинговая таблица организаций'!X48</f>
        <v>99</v>
      </c>
      <c r="S48" s="85">
        <f>'Рейтинговая таблица организаций'!Y48</f>
        <v>99.5</v>
      </c>
      <c r="T48" s="85" t="str">
        <f t="shared" si="46"/>
        <v>22-34</v>
      </c>
      <c r="U48" s="85">
        <f t="shared" si="60"/>
        <v>22</v>
      </c>
      <c r="V48" s="85">
        <f t="shared" si="61"/>
        <v>13</v>
      </c>
      <c r="W48" s="85">
        <f t="shared" si="47"/>
        <v>99</v>
      </c>
      <c r="X48" s="85" t="str">
        <f t="shared" si="38"/>
        <v>г.Махачкала</v>
      </c>
      <c r="Y48" s="85" t="str">
        <f t="shared" si="48"/>
        <v>МБОУ "Средняя общеобразовательная школа №44"</v>
      </c>
      <c r="Z48" s="85">
        <f>'Рейтинговая таблица организаций'!AD48</f>
        <v>40</v>
      </c>
      <c r="AA48" s="85">
        <f>'Рейтинговая таблица организаций'!AE48</f>
        <v>40</v>
      </c>
      <c r="AB48" s="86">
        <f>'Рейтинговая таблица организаций'!AF48</f>
        <v>98.461538461538467</v>
      </c>
      <c r="AC48" s="85">
        <f>'Рейтинговая таблица организаций'!AG48</f>
        <v>57.5</v>
      </c>
      <c r="AD48" s="85" t="str">
        <f t="shared" si="49"/>
        <v>36</v>
      </c>
      <c r="AE48" s="85">
        <f t="shared" si="62"/>
        <v>36</v>
      </c>
      <c r="AF48" s="85">
        <f t="shared" si="63"/>
        <v>1</v>
      </c>
      <c r="AG48" s="85">
        <f t="shared" si="50"/>
        <v>99</v>
      </c>
      <c r="AH48" s="85" t="str">
        <f t="shared" si="39"/>
        <v>г.Махачкала</v>
      </c>
      <c r="AI48" s="85" t="str">
        <f t="shared" si="51"/>
        <v>МБОУ "Средняя общеобразовательная школа №44"</v>
      </c>
      <c r="AJ48" s="85">
        <f>'Рейтинговая таблица организаций'!AN48</f>
        <v>98</v>
      </c>
      <c r="AK48" s="85">
        <f>'Рейтинговая таблица организаций'!AO48</f>
        <v>99</v>
      </c>
      <c r="AL48" s="85">
        <f>'Рейтинговая таблица организаций'!AP48</f>
        <v>97</v>
      </c>
      <c r="AM48" s="85">
        <f>'Рейтинговая таблица организаций'!AQ48</f>
        <v>98.2</v>
      </c>
      <c r="AN48" s="85" t="str">
        <f t="shared" si="52"/>
        <v>45-47</v>
      </c>
      <c r="AO48" s="85">
        <f t="shared" si="64"/>
        <v>45</v>
      </c>
      <c r="AP48" s="85">
        <f t="shared" si="65"/>
        <v>3</v>
      </c>
      <c r="AQ48" s="85">
        <f t="shared" si="53"/>
        <v>99</v>
      </c>
      <c r="AR48" s="85" t="str">
        <f t="shared" si="40"/>
        <v>г.Махачкала</v>
      </c>
      <c r="AS48" s="85" t="str">
        <f t="shared" si="54"/>
        <v>МБОУ "Средняя общеобразовательная школа №44"</v>
      </c>
      <c r="AT48" s="85">
        <f>'Рейтинговая таблица организаций'!AX48</f>
        <v>99</v>
      </c>
      <c r="AU48" s="85">
        <f>'Рейтинговая таблица организаций'!AY48</f>
        <v>99</v>
      </c>
      <c r="AV48" s="85">
        <f>'Рейтинговая таблица организаций'!AZ48</f>
        <v>97</v>
      </c>
      <c r="AW48" s="85">
        <f>'Рейтинговая таблица организаций'!BA48</f>
        <v>98</v>
      </c>
      <c r="AX48" s="85" t="str">
        <f t="shared" si="55"/>
        <v>49-55</v>
      </c>
      <c r="AY48" s="85">
        <f t="shared" si="66"/>
        <v>49</v>
      </c>
      <c r="AZ48" s="85">
        <f t="shared" si="67"/>
        <v>7</v>
      </c>
      <c r="BA48" s="85">
        <f t="shared" si="56"/>
        <v>99</v>
      </c>
      <c r="BB48" s="85" t="str">
        <f>Лист1!D47</f>
        <v>г.Махачкала</v>
      </c>
      <c r="BC48" s="85" t="str">
        <f t="shared" si="35"/>
        <v>МБОУ "Средняя общеобразовательная школа №44"</v>
      </c>
      <c r="BD48" s="85">
        <f>'Рейтинговая таблица организаций'!BB48</f>
        <v>90.56</v>
      </c>
      <c r="BE48" s="85" t="str">
        <f t="shared" si="57"/>
        <v>29</v>
      </c>
      <c r="BF48" s="85">
        <f t="shared" si="68"/>
        <v>29</v>
      </c>
      <c r="BG48" s="85">
        <f t="shared" si="69"/>
        <v>1</v>
      </c>
    </row>
    <row r="49" spans="1:59" x14ac:dyDescent="0.25">
      <c r="A49" s="85">
        <v>100</v>
      </c>
      <c r="B49" s="85" t="str">
        <f>'Рейтинговая таблица организаций'!B49</f>
        <v>МБОУ "Средняя общеобразовательная школа №48"</v>
      </c>
      <c r="C49" s="85">
        <f>'Рейтинговая таблица организаций'!C49</f>
        <v>533</v>
      </c>
      <c r="D49" s="85">
        <f t="shared" si="41"/>
        <v>100</v>
      </c>
      <c r="E49" s="85" t="str">
        <f t="shared" si="36"/>
        <v>г.Махачкала</v>
      </c>
      <c r="F49" s="85" t="str">
        <f t="shared" si="42"/>
        <v>МБОУ "Средняя общеобразовательная школа №48"</v>
      </c>
      <c r="G49" s="85">
        <f>'Рейтинговая таблица организаций'!M49</f>
        <v>97</v>
      </c>
      <c r="H49" s="85">
        <f>'Рейтинговая таблица организаций'!N49</f>
        <v>100</v>
      </c>
      <c r="I49" s="85">
        <f>'Рейтинговая таблица организаций'!O49</f>
        <v>98</v>
      </c>
      <c r="J49" s="85">
        <f>'Рейтинговая таблица организаций'!P49</f>
        <v>98.3</v>
      </c>
      <c r="K49" s="85" t="str">
        <f t="shared" si="43"/>
        <v>14-15</v>
      </c>
      <c r="L49" s="85">
        <f t="shared" si="58"/>
        <v>14</v>
      </c>
      <c r="M49" s="85">
        <f t="shared" si="59"/>
        <v>2</v>
      </c>
      <c r="N49" s="85">
        <f t="shared" si="44"/>
        <v>100</v>
      </c>
      <c r="O49" s="85" t="str">
        <f t="shared" si="37"/>
        <v>г.Махачкала</v>
      </c>
      <c r="P49" s="85" t="str">
        <f t="shared" si="45"/>
        <v>МБОУ "Средняя общеобразовательная школа №48"</v>
      </c>
      <c r="Q49" s="85">
        <f>'Рейтинговая таблица организаций'!V49</f>
        <v>100</v>
      </c>
      <c r="R49" s="85">
        <f>'Рейтинговая таблица организаций'!X49</f>
        <v>97</v>
      </c>
      <c r="S49" s="85">
        <f>'Рейтинговая таблица организаций'!Y49</f>
        <v>98.5</v>
      </c>
      <c r="T49" s="85" t="str">
        <f t="shared" si="46"/>
        <v>47-59</v>
      </c>
      <c r="U49" s="85">
        <f t="shared" si="60"/>
        <v>47</v>
      </c>
      <c r="V49" s="85">
        <f t="shared" si="61"/>
        <v>13</v>
      </c>
      <c r="W49" s="85">
        <f t="shared" si="47"/>
        <v>100</v>
      </c>
      <c r="X49" s="85" t="str">
        <f t="shared" si="38"/>
        <v>г.Махачкала</v>
      </c>
      <c r="Y49" s="85" t="str">
        <f t="shared" si="48"/>
        <v>МБОУ "Средняя общеобразовательная школа №48"</v>
      </c>
      <c r="Z49" s="85">
        <f>'Рейтинговая таблица организаций'!AD49</f>
        <v>60</v>
      </c>
      <c r="AA49" s="85">
        <f>'Рейтинговая таблица организаций'!AE49</f>
        <v>40</v>
      </c>
      <c r="AB49" s="86">
        <f>'Рейтинговая таблица организаций'!AF49</f>
        <v>100</v>
      </c>
      <c r="AC49" s="85">
        <f>'Рейтинговая таблица организаций'!AG49</f>
        <v>64</v>
      </c>
      <c r="AD49" s="85" t="str">
        <f t="shared" si="49"/>
        <v>26</v>
      </c>
      <c r="AE49" s="85">
        <f t="shared" si="62"/>
        <v>26</v>
      </c>
      <c r="AF49" s="85">
        <f t="shared" si="63"/>
        <v>1</v>
      </c>
      <c r="AG49" s="85">
        <f t="shared" si="50"/>
        <v>100</v>
      </c>
      <c r="AH49" s="85" t="str">
        <f t="shared" si="39"/>
        <v>г.Махачкала</v>
      </c>
      <c r="AI49" s="85" t="str">
        <f t="shared" si="51"/>
        <v>МБОУ "Средняя общеобразовательная школа №48"</v>
      </c>
      <c r="AJ49" s="85">
        <f>'Рейтинговая таблица организаций'!AN49</f>
        <v>97</v>
      </c>
      <c r="AK49" s="85">
        <f>'Рейтинговая таблица организаций'!AO49</f>
        <v>97</v>
      </c>
      <c r="AL49" s="85">
        <f>'Рейтинговая таблица организаций'!AP49</f>
        <v>99</v>
      </c>
      <c r="AM49" s="85">
        <f>'Рейтинговая таблица организаций'!AQ49</f>
        <v>97.4</v>
      </c>
      <c r="AN49" s="85" t="str">
        <f t="shared" si="52"/>
        <v>57-58</v>
      </c>
      <c r="AO49" s="85">
        <f t="shared" si="64"/>
        <v>57</v>
      </c>
      <c r="AP49" s="85">
        <f t="shared" si="65"/>
        <v>2</v>
      </c>
      <c r="AQ49" s="85">
        <f t="shared" si="53"/>
        <v>100</v>
      </c>
      <c r="AR49" s="85" t="str">
        <f t="shared" si="40"/>
        <v>г.Махачкала</v>
      </c>
      <c r="AS49" s="85" t="str">
        <f t="shared" si="54"/>
        <v>МБОУ "Средняя общеобразовательная школа №48"</v>
      </c>
      <c r="AT49" s="85">
        <f>'Рейтинговая таблица организаций'!AX49</f>
        <v>99</v>
      </c>
      <c r="AU49" s="85">
        <f>'Рейтинговая таблица организаций'!AY49</f>
        <v>97</v>
      </c>
      <c r="AV49" s="85">
        <f>'Рейтинговая таблица организаций'!AZ49</f>
        <v>100</v>
      </c>
      <c r="AW49" s="85">
        <f>'Рейтинговая таблица организаций'!BA49</f>
        <v>99.1</v>
      </c>
      <c r="AX49" s="85" t="str">
        <f t="shared" si="55"/>
        <v>24</v>
      </c>
      <c r="AY49" s="85">
        <f t="shared" si="66"/>
        <v>24</v>
      </c>
      <c r="AZ49" s="85">
        <f t="shared" si="67"/>
        <v>1</v>
      </c>
      <c r="BA49" s="85">
        <f t="shared" si="56"/>
        <v>100</v>
      </c>
      <c r="BB49" s="85" t="str">
        <f>Лист1!D48</f>
        <v>г.Махачкала</v>
      </c>
      <c r="BC49" s="85" t="str">
        <f t="shared" si="35"/>
        <v>МБОУ "Средняя общеобразовательная школа №48"</v>
      </c>
      <c r="BD49" s="85">
        <f>'Рейтинговая таблица организаций'!BB49</f>
        <v>91.460000000000008</v>
      </c>
      <c r="BE49" s="85" t="str">
        <f t="shared" si="57"/>
        <v>24</v>
      </c>
      <c r="BF49" s="85">
        <f t="shared" si="68"/>
        <v>24</v>
      </c>
      <c r="BG49" s="85">
        <f t="shared" si="69"/>
        <v>1</v>
      </c>
    </row>
    <row r="50" spans="1:59" x14ac:dyDescent="0.25">
      <c r="A50" s="85">
        <v>101</v>
      </c>
      <c r="B50" s="85" t="str">
        <f>'Рейтинговая таблица организаций'!B50</f>
        <v>МБОУ "Многопрофильная гимназия №56"</v>
      </c>
      <c r="C50" s="85">
        <f>'Рейтинговая таблица организаций'!C50</f>
        <v>600</v>
      </c>
      <c r="D50" s="85">
        <f t="shared" si="41"/>
        <v>101</v>
      </c>
      <c r="E50" s="85" t="str">
        <f t="shared" si="36"/>
        <v>г.Махачкала</v>
      </c>
      <c r="F50" s="85" t="str">
        <f t="shared" si="42"/>
        <v>МБОУ "Многопрофильная гимназия №56"</v>
      </c>
      <c r="G50" s="85">
        <f>'Рейтинговая таблица организаций'!M50</f>
        <v>92</v>
      </c>
      <c r="H50" s="85">
        <f>'Рейтинговая таблица организаций'!N50</f>
        <v>100</v>
      </c>
      <c r="I50" s="85">
        <f>'Рейтинговая таблица организаций'!O50</f>
        <v>97</v>
      </c>
      <c r="J50" s="85">
        <f>'Рейтинговая таблица организаций'!P50</f>
        <v>96.4</v>
      </c>
      <c r="K50" s="85" t="str">
        <f t="shared" si="43"/>
        <v>32-33</v>
      </c>
      <c r="L50" s="85">
        <f t="shared" si="58"/>
        <v>32</v>
      </c>
      <c r="M50" s="85">
        <f t="shared" si="59"/>
        <v>2</v>
      </c>
      <c r="N50" s="85">
        <f t="shared" si="44"/>
        <v>101</v>
      </c>
      <c r="O50" s="85" t="str">
        <f t="shared" si="37"/>
        <v>г.Махачкала</v>
      </c>
      <c r="P50" s="85" t="str">
        <f t="shared" si="45"/>
        <v>МБОУ "Многопрофильная гимназия №56"</v>
      </c>
      <c r="Q50" s="85">
        <f>'Рейтинговая таблица организаций'!V50</f>
        <v>100</v>
      </c>
      <c r="R50" s="85">
        <f>'Рейтинговая таблица организаций'!X50</f>
        <v>97</v>
      </c>
      <c r="S50" s="85">
        <f>'Рейтинговая таблица организаций'!Y50</f>
        <v>98.5</v>
      </c>
      <c r="T50" s="85" t="str">
        <f t="shared" si="46"/>
        <v>47-59</v>
      </c>
      <c r="U50" s="85">
        <f t="shared" si="60"/>
        <v>47</v>
      </c>
      <c r="V50" s="85">
        <f t="shared" si="61"/>
        <v>13</v>
      </c>
      <c r="W50" s="85">
        <f t="shared" si="47"/>
        <v>101</v>
      </c>
      <c r="X50" s="85" t="str">
        <f t="shared" si="38"/>
        <v>г.Махачкала</v>
      </c>
      <c r="Y50" s="85" t="str">
        <f t="shared" si="48"/>
        <v>МБОУ "Многопрофильная гимназия №56"</v>
      </c>
      <c r="Z50" s="85">
        <f>'Рейтинговая таблица организаций'!AD50</f>
        <v>20</v>
      </c>
      <c r="AA50" s="85">
        <f>'Рейтинговая таблица организаций'!AE50</f>
        <v>60</v>
      </c>
      <c r="AB50" s="86">
        <f>'Рейтинговая таблица организаций'!AF50</f>
        <v>98.412698412698418</v>
      </c>
      <c r="AC50" s="85">
        <f>'Рейтинговая таблица организаций'!AG50</f>
        <v>59.5</v>
      </c>
      <c r="AD50" s="85" t="str">
        <f t="shared" si="49"/>
        <v>30-31</v>
      </c>
      <c r="AE50" s="85">
        <f t="shared" si="62"/>
        <v>30</v>
      </c>
      <c r="AF50" s="85">
        <f t="shared" si="63"/>
        <v>2</v>
      </c>
      <c r="AG50" s="85">
        <f t="shared" si="50"/>
        <v>101</v>
      </c>
      <c r="AH50" s="85" t="str">
        <f t="shared" si="39"/>
        <v>г.Махачкала</v>
      </c>
      <c r="AI50" s="85" t="str">
        <f t="shared" si="51"/>
        <v>МБОУ "Многопрофильная гимназия №56"</v>
      </c>
      <c r="AJ50" s="85">
        <f>'Рейтинговая таблица организаций'!AN50</f>
        <v>99</v>
      </c>
      <c r="AK50" s="85">
        <f>'Рейтинговая таблица организаций'!AO50</f>
        <v>99</v>
      </c>
      <c r="AL50" s="85">
        <f>'Рейтинговая таблица организаций'!AP50</f>
        <v>97</v>
      </c>
      <c r="AM50" s="85">
        <f>'Рейтинговая таблица организаций'!AQ50</f>
        <v>98.6</v>
      </c>
      <c r="AN50" s="85" t="str">
        <f t="shared" si="52"/>
        <v>34-36</v>
      </c>
      <c r="AO50" s="85">
        <f t="shared" si="64"/>
        <v>34</v>
      </c>
      <c r="AP50" s="85">
        <f t="shared" si="65"/>
        <v>3</v>
      </c>
      <c r="AQ50" s="85">
        <f t="shared" si="53"/>
        <v>101</v>
      </c>
      <c r="AR50" s="85" t="str">
        <f t="shared" si="40"/>
        <v>г.Махачкала</v>
      </c>
      <c r="AS50" s="85" t="str">
        <f t="shared" si="54"/>
        <v>МБОУ "Многопрофильная гимназия №56"</v>
      </c>
      <c r="AT50" s="85">
        <f>'Рейтинговая таблица организаций'!AX50</f>
        <v>98</v>
      </c>
      <c r="AU50" s="85">
        <f>'Рейтинговая таблица организаций'!AY50</f>
        <v>99</v>
      </c>
      <c r="AV50" s="85">
        <f>'Рейтинговая таблица организаций'!AZ50</f>
        <v>99</v>
      </c>
      <c r="AW50" s="85">
        <f>'Рейтинговая таблица организаций'!BA50</f>
        <v>98.7</v>
      </c>
      <c r="AX50" s="85" t="str">
        <f t="shared" si="55"/>
        <v>33-37</v>
      </c>
      <c r="AY50" s="85">
        <f t="shared" si="66"/>
        <v>33</v>
      </c>
      <c r="AZ50" s="85">
        <f t="shared" si="67"/>
        <v>5</v>
      </c>
      <c r="BA50" s="85">
        <f t="shared" si="56"/>
        <v>101</v>
      </c>
      <c r="BB50" s="85" t="str">
        <f>Лист1!D49</f>
        <v>г.Махачкала</v>
      </c>
      <c r="BC50" s="85" t="str">
        <f t="shared" si="35"/>
        <v>МБОУ "Многопрофильная гимназия №56"</v>
      </c>
      <c r="BD50" s="85">
        <f>'Рейтинговая таблица организаций'!BB50</f>
        <v>90.34</v>
      </c>
      <c r="BE50" s="85" t="str">
        <f t="shared" si="57"/>
        <v>30</v>
      </c>
      <c r="BF50" s="85">
        <f t="shared" si="68"/>
        <v>30</v>
      </c>
      <c r="BG50" s="85">
        <f t="shared" si="69"/>
        <v>1</v>
      </c>
    </row>
    <row r="51" spans="1:59" x14ac:dyDescent="0.25">
      <c r="A51" s="85">
        <v>102</v>
      </c>
      <c r="B51" s="85" t="str">
        <f>'Рейтинговая таблица организаций'!B51</f>
        <v>МБОУ "Средняя общеобразовательная школа №58"</v>
      </c>
      <c r="C51" s="85">
        <f>'Рейтинговая таблица организаций'!C51</f>
        <v>506</v>
      </c>
      <c r="D51" s="85">
        <f t="shared" si="41"/>
        <v>102</v>
      </c>
      <c r="E51" s="85" t="str">
        <f t="shared" si="36"/>
        <v>г.Махачкала</v>
      </c>
      <c r="F51" s="85" t="str">
        <f t="shared" si="42"/>
        <v>МБОУ "Средняя общеобразовательная школа №58"</v>
      </c>
      <c r="G51" s="85">
        <f>'Рейтинговая таблица организаций'!M51</f>
        <v>95</v>
      </c>
      <c r="H51" s="85">
        <f>'Рейтинговая таблица организаций'!N51</f>
        <v>100</v>
      </c>
      <c r="I51" s="85">
        <f>'Рейтинговая таблица организаций'!O51</f>
        <v>99</v>
      </c>
      <c r="J51" s="85">
        <f>'Рейтинговая таблица организаций'!P51</f>
        <v>98.1</v>
      </c>
      <c r="K51" s="85" t="str">
        <f t="shared" si="43"/>
        <v>18-19</v>
      </c>
      <c r="L51" s="85">
        <f t="shared" si="58"/>
        <v>18</v>
      </c>
      <c r="M51" s="85">
        <f t="shared" si="59"/>
        <v>2</v>
      </c>
      <c r="N51" s="85">
        <f t="shared" si="44"/>
        <v>102</v>
      </c>
      <c r="O51" s="85" t="str">
        <f t="shared" si="37"/>
        <v>г.Махачкала</v>
      </c>
      <c r="P51" s="85" t="str">
        <f t="shared" si="45"/>
        <v>МБОУ "Средняя общеобразовательная школа №58"</v>
      </c>
      <c r="Q51" s="85">
        <f>'Рейтинговая таблица организаций'!V51</f>
        <v>100</v>
      </c>
      <c r="R51" s="85">
        <f>'Рейтинговая таблица организаций'!X51</f>
        <v>99</v>
      </c>
      <c r="S51" s="85">
        <f>'Рейтинговая таблица организаций'!Y51</f>
        <v>99.5</v>
      </c>
      <c r="T51" s="85" t="str">
        <f t="shared" si="46"/>
        <v>22-34</v>
      </c>
      <c r="U51" s="85">
        <f t="shared" si="60"/>
        <v>22</v>
      </c>
      <c r="V51" s="85">
        <f t="shared" si="61"/>
        <v>13</v>
      </c>
      <c r="W51" s="85">
        <f t="shared" si="47"/>
        <v>102</v>
      </c>
      <c r="X51" s="85" t="str">
        <f t="shared" si="38"/>
        <v>г.Махачкала</v>
      </c>
      <c r="Y51" s="85" t="str">
        <f t="shared" si="48"/>
        <v>МБОУ "Средняя общеобразовательная школа №58"</v>
      </c>
      <c r="Z51" s="85">
        <f>'Рейтинговая таблица организаций'!AD51</f>
        <v>80</v>
      </c>
      <c r="AA51" s="85">
        <f>'Рейтинговая таблица организаций'!AE51</f>
        <v>100</v>
      </c>
      <c r="AB51" s="86">
        <f>'Рейтинговая таблица организаций'!AF51</f>
        <v>100</v>
      </c>
      <c r="AC51" s="85">
        <f>'Рейтинговая таблица организаций'!AG51</f>
        <v>94</v>
      </c>
      <c r="AD51" s="85" t="str">
        <f t="shared" si="49"/>
        <v>2-4</v>
      </c>
      <c r="AE51" s="85">
        <f t="shared" si="62"/>
        <v>2</v>
      </c>
      <c r="AF51" s="85">
        <f t="shared" si="63"/>
        <v>3</v>
      </c>
      <c r="AG51" s="85">
        <f t="shared" si="50"/>
        <v>102</v>
      </c>
      <c r="AH51" s="85" t="str">
        <f t="shared" si="39"/>
        <v>г.Махачкала</v>
      </c>
      <c r="AI51" s="85" t="str">
        <f t="shared" si="51"/>
        <v>МБОУ "Средняя общеобразовательная школа №58"</v>
      </c>
      <c r="AJ51" s="85">
        <f>'Рейтинговая таблица организаций'!AN51</f>
        <v>97</v>
      </c>
      <c r="AK51" s="85">
        <f>'Рейтинговая таблица организаций'!AO51</f>
        <v>97</v>
      </c>
      <c r="AL51" s="85">
        <f>'Рейтинговая таблица организаций'!AP51</f>
        <v>97</v>
      </c>
      <c r="AM51" s="85">
        <f>'Рейтинговая таблица организаций'!AQ51</f>
        <v>97</v>
      </c>
      <c r="AN51" s="85" t="str">
        <f t="shared" si="52"/>
        <v>59-60</v>
      </c>
      <c r="AO51" s="85">
        <f t="shared" si="64"/>
        <v>59</v>
      </c>
      <c r="AP51" s="85">
        <f t="shared" si="65"/>
        <v>2</v>
      </c>
      <c r="AQ51" s="85">
        <f t="shared" si="53"/>
        <v>102</v>
      </c>
      <c r="AR51" s="85" t="str">
        <f t="shared" si="40"/>
        <v>г.Махачкала</v>
      </c>
      <c r="AS51" s="85" t="str">
        <f t="shared" si="54"/>
        <v>МБОУ "Средняя общеобразовательная школа №58"</v>
      </c>
      <c r="AT51" s="85">
        <f>'Рейтинговая таблица организаций'!AX51</f>
        <v>100</v>
      </c>
      <c r="AU51" s="85">
        <f>'Рейтинговая таблица организаций'!AY51</f>
        <v>97</v>
      </c>
      <c r="AV51" s="85">
        <f>'Рейтинговая таблица организаций'!AZ51</f>
        <v>99</v>
      </c>
      <c r="AW51" s="85">
        <f>'Рейтинговая таблица организаций'!BA51</f>
        <v>98.9</v>
      </c>
      <c r="AX51" s="85" t="str">
        <f t="shared" si="55"/>
        <v>26-28</v>
      </c>
      <c r="AY51" s="85">
        <f t="shared" si="66"/>
        <v>26</v>
      </c>
      <c r="AZ51" s="85">
        <f t="shared" si="67"/>
        <v>3</v>
      </c>
      <c r="BA51" s="85">
        <f t="shared" si="56"/>
        <v>102</v>
      </c>
      <c r="BB51" s="85" t="str">
        <f>Лист1!D50</f>
        <v>г.Махачкала</v>
      </c>
      <c r="BC51" s="85" t="str">
        <f t="shared" si="35"/>
        <v>МБОУ "Средняя общеобразовательная школа №58"</v>
      </c>
      <c r="BD51" s="85">
        <f>'Рейтинговая таблица организаций'!BB51</f>
        <v>97.5</v>
      </c>
      <c r="BE51" s="85" t="str">
        <f t="shared" si="57"/>
        <v>3</v>
      </c>
      <c r="BF51" s="85">
        <f t="shared" si="68"/>
        <v>3</v>
      </c>
      <c r="BG51" s="85">
        <f t="shared" si="69"/>
        <v>1</v>
      </c>
    </row>
    <row r="52" spans="1:59" x14ac:dyDescent="0.25">
      <c r="A52" s="85">
        <v>103</v>
      </c>
      <c r="B52" s="85" t="str">
        <f>'Рейтинговая таблица организаций'!B52</f>
        <v>МБУ ДО «Центр детского творчества»</v>
      </c>
      <c r="C52" s="85">
        <f>'Рейтинговая таблица организаций'!C52</f>
        <v>596</v>
      </c>
      <c r="D52" s="85">
        <f t="shared" si="41"/>
        <v>103</v>
      </c>
      <c r="E52" s="85" t="str">
        <f t="shared" si="36"/>
        <v>г.Махачкала</v>
      </c>
      <c r="F52" s="85" t="str">
        <f t="shared" si="42"/>
        <v>МБУ ДО «Центр детского творчества»</v>
      </c>
      <c r="G52" s="85">
        <f>'Рейтинговая таблица организаций'!M52</f>
        <v>85</v>
      </c>
      <c r="H52" s="85">
        <f>'Рейтинговая таблица организаций'!N52</f>
        <v>100</v>
      </c>
      <c r="I52" s="85">
        <f>'Рейтинговая таблица организаций'!O52</f>
        <v>99</v>
      </c>
      <c r="J52" s="85">
        <f>'Рейтинговая таблица организаций'!P52</f>
        <v>95.1</v>
      </c>
      <c r="K52" s="85" t="str">
        <f t="shared" si="43"/>
        <v>37</v>
      </c>
      <c r="L52" s="85">
        <f t="shared" si="58"/>
        <v>37</v>
      </c>
      <c r="M52" s="85">
        <f t="shared" si="59"/>
        <v>1</v>
      </c>
      <c r="N52" s="85">
        <f t="shared" si="44"/>
        <v>103</v>
      </c>
      <c r="O52" s="85" t="str">
        <f t="shared" si="37"/>
        <v>г.Махачкала</v>
      </c>
      <c r="P52" s="85" t="str">
        <f t="shared" si="45"/>
        <v>МБУ ДО «Центр детского творчества»</v>
      </c>
      <c r="Q52" s="85">
        <f>'Рейтинговая таблица организаций'!V52</f>
        <v>100</v>
      </c>
      <c r="R52" s="85">
        <f>'Рейтинговая таблица организаций'!X52</f>
        <v>99</v>
      </c>
      <c r="S52" s="85">
        <f>'Рейтинговая таблица организаций'!Y52</f>
        <v>99.5</v>
      </c>
      <c r="T52" s="85" t="str">
        <f t="shared" si="46"/>
        <v>22-34</v>
      </c>
      <c r="U52" s="85">
        <f t="shared" si="60"/>
        <v>22</v>
      </c>
      <c r="V52" s="85">
        <f t="shared" si="61"/>
        <v>13</v>
      </c>
      <c r="W52" s="85">
        <f t="shared" si="47"/>
        <v>103</v>
      </c>
      <c r="X52" s="85" t="str">
        <f t="shared" si="38"/>
        <v>г.Махачкала</v>
      </c>
      <c r="Y52" s="85" t="str">
        <f t="shared" si="48"/>
        <v>МБУ ДО «Центр детского творчества»</v>
      </c>
      <c r="Z52" s="85">
        <f>'Рейтинговая таблица организаций'!AD52</f>
        <v>60</v>
      </c>
      <c r="AA52" s="85">
        <f>'Рейтинговая таблица организаций'!AE52</f>
        <v>40</v>
      </c>
      <c r="AB52" s="86">
        <f>'Рейтинговая таблица организаций'!AF52</f>
        <v>98.214285714285708</v>
      </c>
      <c r="AC52" s="85">
        <f>'Рейтинговая таблица организаций'!AG52</f>
        <v>63.5</v>
      </c>
      <c r="AD52" s="85" t="str">
        <f t="shared" si="49"/>
        <v>27</v>
      </c>
      <c r="AE52" s="85">
        <f t="shared" si="62"/>
        <v>27</v>
      </c>
      <c r="AF52" s="85">
        <f t="shared" si="63"/>
        <v>1</v>
      </c>
      <c r="AG52" s="85">
        <f t="shared" si="50"/>
        <v>103</v>
      </c>
      <c r="AH52" s="85" t="str">
        <f t="shared" si="39"/>
        <v>г.Махачкала</v>
      </c>
      <c r="AI52" s="85" t="str">
        <f t="shared" si="51"/>
        <v>МБУ ДО «Центр детского творчества»</v>
      </c>
      <c r="AJ52" s="85">
        <f>'Рейтинговая таблица организаций'!AN52</f>
        <v>98</v>
      </c>
      <c r="AK52" s="85">
        <f>'Рейтинговая таблица организаций'!AO52</f>
        <v>99</v>
      </c>
      <c r="AL52" s="85">
        <f>'Рейтинговая таблица организаций'!AP52</f>
        <v>98</v>
      </c>
      <c r="AM52" s="85">
        <f>'Рейтинговая таблица организаций'!AQ52</f>
        <v>98.4</v>
      </c>
      <c r="AN52" s="85" t="str">
        <f t="shared" si="52"/>
        <v>37-44</v>
      </c>
      <c r="AO52" s="85">
        <f t="shared" si="64"/>
        <v>37</v>
      </c>
      <c r="AP52" s="85">
        <f t="shared" si="65"/>
        <v>8</v>
      </c>
      <c r="AQ52" s="85">
        <f t="shared" si="53"/>
        <v>103</v>
      </c>
      <c r="AR52" s="85" t="str">
        <f t="shared" si="40"/>
        <v>г.Махачкала</v>
      </c>
      <c r="AS52" s="85" t="str">
        <f t="shared" si="54"/>
        <v>МБУ ДО «Центр детского творчества»</v>
      </c>
      <c r="AT52" s="85">
        <f>'Рейтинговая таблица организаций'!AX52</f>
        <v>99</v>
      </c>
      <c r="AU52" s="85">
        <f>'Рейтинговая таблица организаций'!AY52</f>
        <v>99</v>
      </c>
      <c r="AV52" s="85">
        <f>'Рейтинговая таблица организаций'!AZ52</f>
        <v>97</v>
      </c>
      <c r="AW52" s="85">
        <f>'Рейтинговая таблица организаций'!BA52</f>
        <v>98</v>
      </c>
      <c r="AX52" s="85" t="str">
        <f t="shared" si="55"/>
        <v>49-55</v>
      </c>
      <c r="AY52" s="85">
        <f t="shared" si="66"/>
        <v>49</v>
      </c>
      <c r="AZ52" s="85">
        <f t="shared" si="67"/>
        <v>7</v>
      </c>
      <c r="BA52" s="85">
        <f t="shared" si="56"/>
        <v>103</v>
      </c>
      <c r="BB52" s="85" t="str">
        <f>Лист1!D51</f>
        <v>г.Махачкала</v>
      </c>
      <c r="BC52" s="85" t="str">
        <f t="shared" si="35"/>
        <v>МБУ ДО «Центр детского творчества»</v>
      </c>
      <c r="BD52" s="85">
        <f>'Рейтинговая таблица организаций'!BB52</f>
        <v>90.9</v>
      </c>
      <c r="BE52" s="85" t="str">
        <f t="shared" si="57"/>
        <v>27</v>
      </c>
      <c r="BF52" s="85">
        <f t="shared" si="68"/>
        <v>27</v>
      </c>
      <c r="BG52" s="85">
        <f t="shared" si="69"/>
        <v>1</v>
      </c>
    </row>
    <row r="53" spans="1:59" x14ac:dyDescent="0.25">
      <c r="A53" s="85">
        <v>104</v>
      </c>
      <c r="B53" s="85" t="str">
        <f>'Рейтинговая таблица организаций'!B53</f>
        <v>МБОУ ДОД «Детский Морской Центр «Алые паруса»</v>
      </c>
      <c r="C53" s="85">
        <f>'Рейтинговая таблица организаций'!C53</f>
        <v>483</v>
      </c>
      <c r="D53" s="85">
        <f t="shared" si="41"/>
        <v>104</v>
      </c>
      <c r="E53" s="85" t="str">
        <f t="shared" si="36"/>
        <v>г.Махачкала</v>
      </c>
      <c r="F53" s="85" t="str">
        <f t="shared" si="42"/>
        <v>МБОУ ДОД «Детский Морской Центр «Алые паруса»</v>
      </c>
      <c r="G53" s="85">
        <f>'Рейтинговая таблица организаций'!M53</f>
        <v>69</v>
      </c>
      <c r="H53" s="85">
        <f>'Рейтинговая таблица организаций'!N53</f>
        <v>100</v>
      </c>
      <c r="I53" s="85">
        <f>'Рейтинговая таблица организаций'!O53</f>
        <v>100</v>
      </c>
      <c r="J53" s="85">
        <f>'Рейтинговая таблица организаций'!P53</f>
        <v>90.7</v>
      </c>
      <c r="K53" s="85" t="str">
        <f t="shared" si="43"/>
        <v>51</v>
      </c>
      <c r="L53" s="85">
        <f t="shared" si="58"/>
        <v>51</v>
      </c>
      <c r="M53" s="85">
        <f t="shared" si="59"/>
        <v>1</v>
      </c>
      <c r="N53" s="85">
        <f t="shared" si="44"/>
        <v>104</v>
      </c>
      <c r="O53" s="85" t="str">
        <f t="shared" si="37"/>
        <v>г.Махачкала</v>
      </c>
      <c r="P53" s="85" t="str">
        <f t="shared" si="45"/>
        <v>МБОУ ДОД «Детский Морской Центр «Алые паруса»</v>
      </c>
      <c r="Q53" s="85">
        <f>'Рейтинговая таблица организаций'!V53</f>
        <v>100</v>
      </c>
      <c r="R53" s="85">
        <f>'Рейтинговая таблица организаций'!X53</f>
        <v>99</v>
      </c>
      <c r="S53" s="85">
        <f>'Рейтинговая таблица организаций'!Y53</f>
        <v>99.5</v>
      </c>
      <c r="T53" s="85" t="str">
        <f t="shared" si="46"/>
        <v>22-34</v>
      </c>
      <c r="U53" s="85">
        <f t="shared" si="60"/>
        <v>22</v>
      </c>
      <c r="V53" s="85">
        <f t="shared" si="61"/>
        <v>13</v>
      </c>
      <c r="W53" s="85">
        <f t="shared" si="47"/>
        <v>104</v>
      </c>
      <c r="X53" s="85" t="str">
        <f t="shared" si="38"/>
        <v>г.Махачкала</v>
      </c>
      <c r="Y53" s="85" t="str">
        <f t="shared" si="48"/>
        <v>МБОУ ДОД «Детский Морской Центр «Алые паруса»</v>
      </c>
      <c r="Z53" s="85">
        <f>'Рейтинговая таблица организаций'!AD53</f>
        <v>20</v>
      </c>
      <c r="AA53" s="85">
        <f>'Рейтинговая таблица организаций'!AE53</f>
        <v>20</v>
      </c>
      <c r="AB53" s="86">
        <f>'Рейтинговая таблица организаций'!AF53</f>
        <v>98.684210526315795</v>
      </c>
      <c r="AC53" s="85">
        <f>'Рейтинговая таблица организаций'!AG53</f>
        <v>43.6</v>
      </c>
      <c r="AD53" s="85" t="str">
        <f t="shared" si="49"/>
        <v>55</v>
      </c>
      <c r="AE53" s="85">
        <f t="shared" si="62"/>
        <v>55</v>
      </c>
      <c r="AF53" s="85">
        <f t="shared" si="63"/>
        <v>1</v>
      </c>
      <c r="AG53" s="85">
        <f t="shared" si="50"/>
        <v>104</v>
      </c>
      <c r="AH53" s="85" t="str">
        <f t="shared" si="39"/>
        <v>г.Махачкала</v>
      </c>
      <c r="AI53" s="85" t="str">
        <f t="shared" si="51"/>
        <v>МБОУ ДОД «Детский Морской Центр «Алые паруса»</v>
      </c>
      <c r="AJ53" s="85">
        <f>'Рейтинговая таблица организаций'!AN53</f>
        <v>97</v>
      </c>
      <c r="AK53" s="85">
        <f>'Рейтинговая таблица организаций'!AO53</f>
        <v>97</v>
      </c>
      <c r="AL53" s="85">
        <f>'Рейтинговая таблица организаций'!AP53</f>
        <v>97</v>
      </c>
      <c r="AM53" s="85">
        <f>'Рейтинговая таблица организаций'!AQ53</f>
        <v>97</v>
      </c>
      <c r="AN53" s="85" t="str">
        <f t="shared" si="52"/>
        <v>59-60</v>
      </c>
      <c r="AO53" s="85">
        <f t="shared" si="64"/>
        <v>59</v>
      </c>
      <c r="AP53" s="85">
        <f t="shared" si="65"/>
        <v>2</v>
      </c>
      <c r="AQ53" s="85">
        <f t="shared" si="53"/>
        <v>104</v>
      </c>
      <c r="AR53" s="85" t="str">
        <f t="shared" si="40"/>
        <v>г.Махачкала</v>
      </c>
      <c r="AS53" s="85" t="str">
        <f t="shared" si="54"/>
        <v>МБОУ ДОД «Детский Морской Центр «Алые паруса»</v>
      </c>
      <c r="AT53" s="85">
        <f>'Рейтинговая таблица организаций'!AX53</f>
        <v>100</v>
      </c>
      <c r="AU53" s="85">
        <f>'Рейтинговая таблица организаций'!AY53</f>
        <v>97</v>
      </c>
      <c r="AV53" s="85">
        <f>'Рейтинговая таблица организаций'!AZ53</f>
        <v>99</v>
      </c>
      <c r="AW53" s="85">
        <f>'Рейтинговая таблица организаций'!BA53</f>
        <v>98.9</v>
      </c>
      <c r="AX53" s="85" t="str">
        <f t="shared" si="55"/>
        <v>26-28</v>
      </c>
      <c r="AY53" s="85">
        <f t="shared" si="66"/>
        <v>26</v>
      </c>
      <c r="AZ53" s="85">
        <f t="shared" si="67"/>
        <v>3</v>
      </c>
      <c r="BA53" s="85">
        <f t="shared" si="56"/>
        <v>104</v>
      </c>
      <c r="BB53" s="85" t="str">
        <f>Лист1!D52</f>
        <v>г.Махачкала</v>
      </c>
      <c r="BC53" s="85" t="str">
        <f t="shared" si="35"/>
        <v>МБОУ ДОД «Детский Морской Центр «Алые паруса»</v>
      </c>
      <c r="BD53" s="85">
        <f>'Рейтинговая таблица организаций'!BB53</f>
        <v>85.939999999999984</v>
      </c>
      <c r="BE53" s="85" t="str">
        <f t="shared" si="57"/>
        <v>57</v>
      </c>
      <c r="BF53" s="85">
        <f t="shared" si="68"/>
        <v>57</v>
      </c>
      <c r="BG53" s="85">
        <f t="shared" si="69"/>
        <v>1</v>
      </c>
    </row>
    <row r="54" spans="1:59" x14ac:dyDescent="0.25">
      <c r="A54" s="85">
        <v>105</v>
      </c>
      <c r="B54" s="85" t="str">
        <f>'Рейтинговая таблица организаций'!B54</f>
        <v>МБОУ ДОД «Муниципальный центр хореографического искусства – народный ансамбль «Асса»</v>
      </c>
      <c r="C54" s="85">
        <f>'Рейтинговая таблица организаций'!C54</f>
        <v>63</v>
      </c>
      <c r="D54" s="85">
        <f t="shared" si="41"/>
        <v>105</v>
      </c>
      <c r="E54" s="85" t="str">
        <f t="shared" si="36"/>
        <v>г.Махачкала</v>
      </c>
      <c r="F54" s="85" t="str">
        <f t="shared" si="42"/>
        <v>МБОУ ДОД «Муниципальный центр хореографического искусства – народный ансамбль «Асса»</v>
      </c>
      <c r="G54" s="85">
        <f>'Рейтинговая таблица организаций'!M54</f>
        <v>90</v>
      </c>
      <c r="H54" s="85">
        <f>'Рейтинговая таблица организаций'!N54</f>
        <v>100</v>
      </c>
      <c r="I54" s="85">
        <f>'Рейтинговая таблица организаций'!O54</f>
        <v>99</v>
      </c>
      <c r="J54" s="85">
        <f>'Рейтинговая таблица организаций'!P54</f>
        <v>96.6</v>
      </c>
      <c r="K54" s="85" t="str">
        <f t="shared" si="43"/>
        <v>28-31</v>
      </c>
      <c r="L54" s="85">
        <f t="shared" si="58"/>
        <v>28</v>
      </c>
      <c r="M54" s="85">
        <f t="shared" si="59"/>
        <v>4</v>
      </c>
      <c r="N54" s="85">
        <f t="shared" si="44"/>
        <v>105</v>
      </c>
      <c r="O54" s="85" t="str">
        <f t="shared" si="37"/>
        <v>г.Махачкала</v>
      </c>
      <c r="P54" s="85" t="str">
        <f t="shared" si="45"/>
        <v>МБОУ ДОД «Муниципальный центр хореографического искусства – народный ансамбль «Асса»</v>
      </c>
      <c r="Q54" s="85">
        <f>'Рейтинговая таблица организаций'!V54</f>
        <v>100</v>
      </c>
      <c r="R54" s="85">
        <f>'Рейтинговая таблица организаций'!X54</f>
        <v>100</v>
      </c>
      <c r="S54" s="85">
        <f>'Рейтинговая таблица организаций'!Y54</f>
        <v>100</v>
      </c>
      <c r="T54" s="85" t="str">
        <f t="shared" si="46"/>
        <v>1-21</v>
      </c>
      <c r="U54" s="85">
        <f t="shared" si="60"/>
        <v>1</v>
      </c>
      <c r="V54" s="85">
        <f t="shared" si="61"/>
        <v>21</v>
      </c>
      <c r="W54" s="85">
        <f t="shared" si="47"/>
        <v>105</v>
      </c>
      <c r="X54" s="85" t="str">
        <f t="shared" si="38"/>
        <v>г.Махачкала</v>
      </c>
      <c r="Y54" s="85" t="str">
        <f t="shared" si="48"/>
        <v>МБОУ ДОД «Муниципальный центр хореографического искусства – народный ансамбль «Асса»</v>
      </c>
      <c r="Z54" s="85">
        <f>'Рейтинговая таблица организаций'!AD54</f>
        <v>40</v>
      </c>
      <c r="AA54" s="85">
        <f>'Рейтинговая таблица организаций'!AE54</f>
        <v>40</v>
      </c>
      <c r="AB54" s="86">
        <f>'Рейтинговая таблица организаций'!AF54</f>
        <v>100</v>
      </c>
      <c r="AC54" s="85">
        <f>'Рейтинговая таблица организаций'!AG54</f>
        <v>58</v>
      </c>
      <c r="AD54" s="85" t="str">
        <f t="shared" si="49"/>
        <v>34-35</v>
      </c>
      <c r="AE54" s="85">
        <f t="shared" si="62"/>
        <v>34</v>
      </c>
      <c r="AF54" s="85">
        <f t="shared" si="63"/>
        <v>2</v>
      </c>
      <c r="AG54" s="85">
        <f t="shared" si="50"/>
        <v>105</v>
      </c>
      <c r="AH54" s="85" t="str">
        <f t="shared" si="39"/>
        <v>г.Махачкала</v>
      </c>
      <c r="AI54" s="85" t="str">
        <f t="shared" si="51"/>
        <v>МБОУ ДОД «Муниципальный центр хореографического искусства – народный ансамбль «Асса»</v>
      </c>
      <c r="AJ54" s="85">
        <f>'Рейтинговая таблица организаций'!AN54</f>
        <v>100</v>
      </c>
      <c r="AK54" s="85">
        <f>'Рейтинговая таблица организаций'!AO54</f>
        <v>100</v>
      </c>
      <c r="AL54" s="85">
        <f>'Рейтинговая таблица организаций'!AP54</f>
        <v>100</v>
      </c>
      <c r="AM54" s="85">
        <f>'Рейтинговая таблица организаций'!AQ54</f>
        <v>100</v>
      </c>
      <c r="AN54" s="85" t="str">
        <f t="shared" si="52"/>
        <v>1-3</v>
      </c>
      <c r="AO54" s="85">
        <f t="shared" si="64"/>
        <v>1</v>
      </c>
      <c r="AP54" s="85">
        <f t="shared" si="65"/>
        <v>3</v>
      </c>
      <c r="AQ54" s="85">
        <f t="shared" si="53"/>
        <v>105</v>
      </c>
      <c r="AR54" s="85" t="str">
        <f t="shared" si="40"/>
        <v>г.Махачкала</v>
      </c>
      <c r="AS54" s="85" t="str">
        <f t="shared" si="54"/>
        <v>МБОУ ДОД «Муниципальный центр хореографического искусства – народный ансамбль «Асса»</v>
      </c>
      <c r="AT54" s="85">
        <f>'Рейтинговая таблица организаций'!AX54</f>
        <v>100</v>
      </c>
      <c r="AU54" s="85">
        <f>'Рейтинговая таблица организаций'!AY54</f>
        <v>98</v>
      </c>
      <c r="AV54" s="85">
        <f>'Рейтинговая таблица организаций'!AZ54</f>
        <v>98</v>
      </c>
      <c r="AW54" s="85">
        <f>'Рейтинговая таблица организаций'!BA54</f>
        <v>98.6</v>
      </c>
      <c r="AX54" s="85" t="str">
        <f t="shared" si="55"/>
        <v>38</v>
      </c>
      <c r="AY54" s="85">
        <f t="shared" si="66"/>
        <v>38</v>
      </c>
      <c r="AZ54" s="85">
        <f t="shared" si="67"/>
        <v>1</v>
      </c>
      <c r="BA54" s="85">
        <f t="shared" si="56"/>
        <v>105</v>
      </c>
      <c r="BB54" s="85" t="str">
        <f>Лист1!D53</f>
        <v>г.Махачкала</v>
      </c>
      <c r="BC54" s="85" t="str">
        <f t="shared" si="35"/>
        <v>МБОУ ДОД «Муниципальный центр хореографического искусства – народный ансамбль «Асса»</v>
      </c>
      <c r="BD54" s="85">
        <f>'Рейтинговая таблица организаций'!BB54</f>
        <v>90.640000000000015</v>
      </c>
      <c r="BE54" s="85" t="str">
        <f t="shared" si="57"/>
        <v>28</v>
      </c>
      <c r="BF54" s="85">
        <f t="shared" si="68"/>
        <v>28</v>
      </c>
      <c r="BG54" s="85">
        <f t="shared" si="69"/>
        <v>1</v>
      </c>
    </row>
    <row r="55" spans="1:59" x14ac:dyDescent="0.25">
      <c r="A55" s="85">
        <v>106</v>
      </c>
      <c r="B55" s="85" t="str">
        <f>'Рейтинговая таблица организаций'!B55</f>
        <v>МБОУ ДО «Детская школа искусств №1 им.П.Чайковского»</v>
      </c>
      <c r="C55" s="85">
        <f>'Рейтинговая таблица организаций'!C55</f>
        <v>173</v>
      </c>
      <c r="D55" s="85">
        <f t="shared" si="41"/>
        <v>106</v>
      </c>
      <c r="E55" s="85" t="str">
        <f t="shared" si="36"/>
        <v>г.Махачкала</v>
      </c>
      <c r="F55" s="85" t="str">
        <f t="shared" si="42"/>
        <v>МБОУ ДО «Детская школа искусств №1 им.П.Чайковского»</v>
      </c>
      <c r="G55" s="85">
        <f>'Рейтинговая таблица организаций'!M55</f>
        <v>79</v>
      </c>
      <c r="H55" s="85">
        <f>'Рейтинговая таблица организаций'!N55</f>
        <v>100</v>
      </c>
      <c r="I55" s="85">
        <f>'Рейтинговая таблица организаций'!O55</f>
        <v>100</v>
      </c>
      <c r="J55" s="85">
        <f>'Рейтинговая таблица организаций'!P55</f>
        <v>93.7</v>
      </c>
      <c r="K55" s="85" t="str">
        <f t="shared" si="43"/>
        <v>42</v>
      </c>
      <c r="L55" s="85">
        <f t="shared" si="58"/>
        <v>42</v>
      </c>
      <c r="M55" s="85">
        <f t="shared" si="59"/>
        <v>1</v>
      </c>
      <c r="N55" s="85">
        <f t="shared" si="44"/>
        <v>106</v>
      </c>
      <c r="O55" s="85" t="str">
        <f t="shared" si="37"/>
        <v>г.Махачкала</v>
      </c>
      <c r="P55" s="85" t="str">
        <f t="shared" si="45"/>
        <v>МБОУ ДО «Детская школа искусств №1 им.П.Чайковского»</v>
      </c>
      <c r="Q55" s="85">
        <f>'Рейтинговая таблица организаций'!V55</f>
        <v>100</v>
      </c>
      <c r="R55" s="85">
        <f>'Рейтинговая таблица организаций'!X55</f>
        <v>100</v>
      </c>
      <c r="S55" s="85">
        <f>'Рейтинговая таблица организаций'!Y55</f>
        <v>100</v>
      </c>
      <c r="T55" s="85" t="str">
        <f t="shared" si="46"/>
        <v>1-21</v>
      </c>
      <c r="U55" s="85">
        <f t="shared" si="60"/>
        <v>1</v>
      </c>
      <c r="V55" s="85">
        <f t="shared" si="61"/>
        <v>21</v>
      </c>
      <c r="W55" s="85">
        <f t="shared" si="47"/>
        <v>106</v>
      </c>
      <c r="X55" s="85" t="str">
        <f t="shared" si="38"/>
        <v>г.Махачкала</v>
      </c>
      <c r="Y55" s="85" t="str">
        <f t="shared" si="48"/>
        <v>МБОУ ДО «Детская школа искусств №1 им.П.Чайковского»</v>
      </c>
      <c r="Z55" s="85">
        <f>'Рейтинговая таблица организаций'!AD55</f>
        <v>20</v>
      </c>
      <c r="AA55" s="85">
        <f>'Рейтинговая таблица организаций'!AE55</f>
        <v>20</v>
      </c>
      <c r="AB55" s="86">
        <f>'Рейтинговая таблица организаций'!AF55</f>
        <v>98.387096774193552</v>
      </c>
      <c r="AC55" s="85">
        <f>'Рейтинговая таблица организаций'!AG55</f>
        <v>43.5</v>
      </c>
      <c r="AD55" s="85" t="str">
        <f t="shared" si="49"/>
        <v>56</v>
      </c>
      <c r="AE55" s="85">
        <f t="shared" si="62"/>
        <v>56</v>
      </c>
      <c r="AF55" s="85">
        <f t="shared" si="63"/>
        <v>1</v>
      </c>
      <c r="AG55" s="85">
        <f t="shared" si="50"/>
        <v>106</v>
      </c>
      <c r="AH55" s="85" t="str">
        <f t="shared" si="39"/>
        <v>г.Махачкала</v>
      </c>
      <c r="AI55" s="85" t="str">
        <f t="shared" si="51"/>
        <v>МБОУ ДО «Детская школа искусств №1 им.П.Чайковского»</v>
      </c>
      <c r="AJ55" s="85">
        <f>'Рейтинговая таблица организаций'!AN55</f>
        <v>100</v>
      </c>
      <c r="AK55" s="85">
        <f>'Рейтинговая таблица организаций'!AO55</f>
        <v>98</v>
      </c>
      <c r="AL55" s="85">
        <f>'Рейтинговая таблица организаций'!AP55</f>
        <v>97</v>
      </c>
      <c r="AM55" s="85">
        <f>'Рейтинговая таблица организаций'!AQ55</f>
        <v>98.6</v>
      </c>
      <c r="AN55" s="85" t="str">
        <f t="shared" si="52"/>
        <v>34-36</v>
      </c>
      <c r="AO55" s="85">
        <f t="shared" si="64"/>
        <v>34</v>
      </c>
      <c r="AP55" s="85">
        <f t="shared" si="65"/>
        <v>3</v>
      </c>
      <c r="AQ55" s="85">
        <f t="shared" si="53"/>
        <v>106</v>
      </c>
      <c r="AR55" s="85" t="str">
        <f t="shared" si="40"/>
        <v>г.Махачкала</v>
      </c>
      <c r="AS55" s="85" t="str">
        <f t="shared" si="54"/>
        <v>МБОУ ДО «Детская школа искусств №1 им.П.Чайковского»</v>
      </c>
      <c r="AT55" s="85">
        <f>'Рейтинговая таблица организаций'!AX55</f>
        <v>99</v>
      </c>
      <c r="AU55" s="85">
        <f>'Рейтинговая таблица организаций'!AY55</f>
        <v>100</v>
      </c>
      <c r="AV55" s="85">
        <f>'Рейтинговая таблица организаций'!AZ55</f>
        <v>99</v>
      </c>
      <c r="AW55" s="85">
        <f>'Рейтинговая таблица организаций'!BA55</f>
        <v>99.2</v>
      </c>
      <c r="AX55" s="85" t="str">
        <f t="shared" si="55"/>
        <v>22-23</v>
      </c>
      <c r="AY55" s="85">
        <f t="shared" si="66"/>
        <v>22</v>
      </c>
      <c r="AZ55" s="85">
        <f t="shared" si="67"/>
        <v>2</v>
      </c>
      <c r="BA55" s="85">
        <f t="shared" si="56"/>
        <v>106</v>
      </c>
      <c r="BB55" s="85" t="str">
        <f>Лист1!D54</f>
        <v>г.Махачкала</v>
      </c>
      <c r="BC55" s="85" t="str">
        <f t="shared" si="35"/>
        <v>МБОУ ДО «Детская школа искусств №1 им.П.Чайковского»</v>
      </c>
      <c r="BD55" s="85">
        <f>'Рейтинговая таблица организаций'!BB55</f>
        <v>86.999999999999986</v>
      </c>
      <c r="BE55" s="85" t="str">
        <f t="shared" si="57"/>
        <v>51</v>
      </c>
      <c r="BF55" s="85">
        <f t="shared" si="68"/>
        <v>51</v>
      </c>
      <c r="BG55" s="85">
        <f t="shared" si="69"/>
        <v>1</v>
      </c>
    </row>
    <row r="56" spans="1:59" x14ac:dyDescent="0.25">
      <c r="A56" s="85">
        <v>107</v>
      </c>
      <c r="B56" s="85" t="str">
        <f>'Рейтинговая таблица организаций'!B56</f>
        <v>МБОУ ДО «Детская школа искусств № 2»</v>
      </c>
      <c r="C56" s="85">
        <f>'Рейтинговая таблица организаций'!C56</f>
        <v>106</v>
      </c>
      <c r="D56" s="85">
        <f t="shared" si="41"/>
        <v>107</v>
      </c>
      <c r="E56" s="85" t="str">
        <f t="shared" si="36"/>
        <v>г.Махачкала</v>
      </c>
      <c r="F56" s="85" t="str">
        <f t="shared" si="42"/>
        <v>МБОУ ДО «Детская школа искусств № 2»</v>
      </c>
      <c r="G56" s="85">
        <f>'Рейтинговая таблица организаций'!M56</f>
        <v>83</v>
      </c>
      <c r="H56" s="85">
        <f>'Рейтинговая таблица организаций'!N56</f>
        <v>100</v>
      </c>
      <c r="I56" s="85">
        <f>'Рейтинговая таблица организаций'!O56</f>
        <v>98</v>
      </c>
      <c r="J56" s="85">
        <f>'Рейтинговая таблица организаций'!P56</f>
        <v>94.1</v>
      </c>
      <c r="K56" s="85" t="str">
        <f t="shared" si="43"/>
        <v>39</v>
      </c>
      <c r="L56" s="85">
        <f t="shared" si="58"/>
        <v>39</v>
      </c>
      <c r="M56" s="85">
        <f t="shared" si="59"/>
        <v>1</v>
      </c>
      <c r="N56" s="85">
        <f t="shared" si="44"/>
        <v>107</v>
      </c>
      <c r="O56" s="85" t="str">
        <f t="shared" si="37"/>
        <v>г.Махачкала</v>
      </c>
      <c r="P56" s="85" t="str">
        <f t="shared" si="45"/>
        <v>МБОУ ДО «Детская школа искусств № 2»</v>
      </c>
      <c r="Q56" s="85">
        <f>'Рейтинговая таблица организаций'!V56</f>
        <v>100</v>
      </c>
      <c r="R56" s="85">
        <f>'Рейтинговая таблица организаций'!X56</f>
        <v>100</v>
      </c>
      <c r="S56" s="85">
        <f>'Рейтинговая таблица организаций'!Y56</f>
        <v>100</v>
      </c>
      <c r="T56" s="85" t="str">
        <f t="shared" si="46"/>
        <v>1-21</v>
      </c>
      <c r="U56" s="85">
        <f t="shared" si="60"/>
        <v>1</v>
      </c>
      <c r="V56" s="85">
        <f t="shared" si="61"/>
        <v>21</v>
      </c>
      <c r="W56" s="85">
        <f t="shared" si="47"/>
        <v>107</v>
      </c>
      <c r="X56" s="85" t="str">
        <f t="shared" si="38"/>
        <v>г.Махачкала</v>
      </c>
      <c r="Y56" s="85" t="str">
        <f t="shared" si="48"/>
        <v>МБОУ ДО «Детская школа искусств № 2»</v>
      </c>
      <c r="Z56" s="85">
        <f>'Рейтинговая таблица организаций'!AD56</f>
        <v>60</v>
      </c>
      <c r="AA56" s="85">
        <f>'Рейтинговая таблица организаций'!AE56</f>
        <v>20</v>
      </c>
      <c r="AB56" s="86">
        <f>'Рейтинговая таблица организаций'!AF56</f>
        <v>100</v>
      </c>
      <c r="AC56" s="85">
        <f>'Рейтинговая таблица организаций'!AG56</f>
        <v>56</v>
      </c>
      <c r="AD56" s="85" t="str">
        <f t="shared" si="49"/>
        <v>37</v>
      </c>
      <c r="AE56" s="85">
        <f t="shared" si="62"/>
        <v>37</v>
      </c>
      <c r="AF56" s="85">
        <f t="shared" si="63"/>
        <v>1</v>
      </c>
      <c r="AG56" s="85">
        <f t="shared" si="50"/>
        <v>107</v>
      </c>
      <c r="AH56" s="85" t="str">
        <f t="shared" si="39"/>
        <v>г.Махачкала</v>
      </c>
      <c r="AI56" s="85" t="str">
        <f t="shared" si="51"/>
        <v>МБОУ ДО «Детская школа искусств № 2»</v>
      </c>
      <c r="AJ56" s="85">
        <f>'Рейтинговая таблица организаций'!AN56</f>
        <v>100</v>
      </c>
      <c r="AK56" s="85">
        <f>'Рейтинговая таблица организаций'!AO56</f>
        <v>98</v>
      </c>
      <c r="AL56" s="85">
        <f>'Рейтинговая таблица организаций'!AP56</f>
        <v>98</v>
      </c>
      <c r="AM56" s="85">
        <f>'Рейтинговая таблица организаций'!AQ56</f>
        <v>98.8</v>
      </c>
      <c r="AN56" s="85" t="str">
        <f t="shared" si="52"/>
        <v>28-33</v>
      </c>
      <c r="AO56" s="85">
        <f t="shared" si="64"/>
        <v>28</v>
      </c>
      <c r="AP56" s="85">
        <f t="shared" si="65"/>
        <v>6</v>
      </c>
      <c r="AQ56" s="85">
        <f t="shared" si="53"/>
        <v>107</v>
      </c>
      <c r="AR56" s="85" t="str">
        <f t="shared" si="40"/>
        <v>г.Махачкала</v>
      </c>
      <c r="AS56" s="85" t="str">
        <f t="shared" si="54"/>
        <v>МБОУ ДО «Детская школа искусств № 2»</v>
      </c>
      <c r="AT56" s="85">
        <f>'Рейтинговая таблица организаций'!AX56</f>
        <v>100</v>
      </c>
      <c r="AU56" s="85">
        <f>'Рейтинговая таблица организаций'!AY56</f>
        <v>99</v>
      </c>
      <c r="AV56" s="85">
        <f>'Рейтинговая таблица организаций'!AZ56</f>
        <v>99</v>
      </c>
      <c r="AW56" s="85">
        <f>'Рейтинговая таблица организаций'!BA56</f>
        <v>99.3</v>
      </c>
      <c r="AX56" s="85" t="str">
        <f t="shared" si="55"/>
        <v>16-21</v>
      </c>
      <c r="AY56" s="85">
        <f t="shared" si="66"/>
        <v>16</v>
      </c>
      <c r="AZ56" s="85">
        <f t="shared" si="67"/>
        <v>6</v>
      </c>
      <c r="BA56" s="85">
        <f t="shared" si="56"/>
        <v>107</v>
      </c>
      <c r="BB56" s="85" t="str">
        <f>Лист1!D55</f>
        <v>г.Махачкала</v>
      </c>
      <c r="BC56" s="85" t="str">
        <f t="shared" si="35"/>
        <v>МБОУ ДО «Детская школа искусств № 2»</v>
      </c>
      <c r="BD56" s="85">
        <f>'Рейтинговая таблица организаций'!BB56</f>
        <v>89.64</v>
      </c>
      <c r="BE56" s="85" t="str">
        <f t="shared" si="57"/>
        <v>34</v>
      </c>
      <c r="BF56" s="85">
        <f t="shared" si="68"/>
        <v>34</v>
      </c>
      <c r="BG56" s="85">
        <f t="shared" si="69"/>
        <v>1</v>
      </c>
    </row>
    <row r="57" spans="1:59" x14ac:dyDescent="0.25">
      <c r="A57" s="85">
        <v>108</v>
      </c>
      <c r="B57" s="85" t="str">
        <f>'Рейтинговая таблица организаций'!B57</f>
        <v>МБОУ ДО «Детская школа искусств №3 им.А.Цурмилова»</v>
      </c>
      <c r="C57" s="85">
        <f>'Рейтинговая таблица организаций'!C57</f>
        <v>191</v>
      </c>
      <c r="D57" s="85">
        <f t="shared" si="41"/>
        <v>108</v>
      </c>
      <c r="E57" s="85" t="str">
        <f t="shared" si="36"/>
        <v>г.Махачкала</v>
      </c>
      <c r="F57" s="85" t="str">
        <f t="shared" si="42"/>
        <v>МБОУ ДО «Детская школа искусств №3 им.А.Цурмилова»</v>
      </c>
      <c r="G57" s="85">
        <f>'Рейтинговая таблица организаций'!M57</f>
        <v>93</v>
      </c>
      <c r="H57" s="85">
        <f>'Рейтинговая таблица организаций'!N57</f>
        <v>100</v>
      </c>
      <c r="I57" s="85">
        <f>'Рейтинговая таблица организаций'!O57</f>
        <v>98</v>
      </c>
      <c r="J57" s="85">
        <f>'Рейтинговая таблица организаций'!P57</f>
        <v>97.1</v>
      </c>
      <c r="K57" s="85" t="str">
        <f t="shared" si="43"/>
        <v>26</v>
      </c>
      <c r="L57" s="85">
        <f t="shared" si="58"/>
        <v>26</v>
      </c>
      <c r="M57" s="85">
        <f t="shared" si="59"/>
        <v>1</v>
      </c>
      <c r="N57" s="85">
        <f t="shared" si="44"/>
        <v>108</v>
      </c>
      <c r="O57" s="85" t="str">
        <f t="shared" si="37"/>
        <v>г.Махачкала</v>
      </c>
      <c r="P57" s="85" t="str">
        <f t="shared" si="45"/>
        <v>МБОУ ДО «Детская школа искусств №3 им.А.Цурмилова»</v>
      </c>
      <c r="Q57" s="85">
        <f>'Рейтинговая таблица организаций'!V57</f>
        <v>100</v>
      </c>
      <c r="R57" s="85">
        <f>'Рейтинговая таблица организаций'!X57</f>
        <v>100</v>
      </c>
      <c r="S57" s="85">
        <f>'Рейтинговая таблица организаций'!Y57</f>
        <v>100</v>
      </c>
      <c r="T57" s="85" t="str">
        <f t="shared" si="46"/>
        <v>1-21</v>
      </c>
      <c r="U57" s="85">
        <f t="shared" si="60"/>
        <v>1</v>
      </c>
      <c r="V57" s="85">
        <f t="shared" si="61"/>
        <v>21</v>
      </c>
      <c r="W57" s="85">
        <f t="shared" si="47"/>
        <v>108</v>
      </c>
      <c r="X57" s="85" t="str">
        <f t="shared" si="38"/>
        <v>г.Махачкала</v>
      </c>
      <c r="Y57" s="85" t="str">
        <f t="shared" si="48"/>
        <v>МБОУ ДО «Детская школа искусств №3 им.А.Цурмилова»</v>
      </c>
      <c r="Z57" s="85">
        <f>'Рейтинговая таблица организаций'!AD57</f>
        <v>40</v>
      </c>
      <c r="AA57" s="85">
        <f>'Рейтинговая таблица организаций'!AE57</f>
        <v>20</v>
      </c>
      <c r="AB57" s="86">
        <f>'Рейтинговая таблица организаций'!AF57</f>
        <v>100</v>
      </c>
      <c r="AC57" s="85">
        <f>'Рейтинговая таблица организаций'!AG57</f>
        <v>50</v>
      </c>
      <c r="AD57" s="85" t="str">
        <f t="shared" si="49"/>
        <v>44-45</v>
      </c>
      <c r="AE57" s="85">
        <f t="shared" si="62"/>
        <v>44</v>
      </c>
      <c r="AF57" s="85">
        <f t="shared" si="63"/>
        <v>2</v>
      </c>
      <c r="AG57" s="85">
        <f t="shared" si="50"/>
        <v>108</v>
      </c>
      <c r="AH57" s="85" t="str">
        <f t="shared" si="39"/>
        <v>г.Махачкала</v>
      </c>
      <c r="AI57" s="85" t="str">
        <f t="shared" si="51"/>
        <v>МБОУ ДО «Детская школа искусств №3 им.А.Цурмилова»</v>
      </c>
      <c r="AJ57" s="85">
        <f>'Рейтинговая таблица организаций'!AN57</f>
        <v>100</v>
      </c>
      <c r="AK57" s="85">
        <f>'Рейтинговая таблица организаций'!AO57</f>
        <v>97</v>
      </c>
      <c r="AL57" s="85">
        <f>'Рейтинговая таблица организаций'!AP57</f>
        <v>100</v>
      </c>
      <c r="AM57" s="85">
        <f>'Рейтинговая таблица организаций'!AQ57</f>
        <v>98.8</v>
      </c>
      <c r="AN57" s="85" t="str">
        <f t="shared" si="52"/>
        <v>28-33</v>
      </c>
      <c r="AO57" s="85">
        <f t="shared" si="64"/>
        <v>28</v>
      </c>
      <c r="AP57" s="85">
        <f t="shared" si="65"/>
        <v>6</v>
      </c>
      <c r="AQ57" s="85">
        <f t="shared" si="53"/>
        <v>108</v>
      </c>
      <c r="AR57" s="85" t="str">
        <f t="shared" si="40"/>
        <v>г.Махачкала</v>
      </c>
      <c r="AS57" s="85" t="str">
        <f t="shared" si="54"/>
        <v>МБОУ ДО «Детская школа искусств №3 им.А.Цурмилова»</v>
      </c>
      <c r="AT57" s="85">
        <f>'Рейтинговая таблица организаций'!AX57</f>
        <v>99</v>
      </c>
      <c r="AU57" s="85">
        <f>'Рейтинговая таблица организаций'!AY57</f>
        <v>100</v>
      </c>
      <c r="AV57" s="85">
        <f>'Рейтинговая таблица организаций'!AZ57</f>
        <v>100</v>
      </c>
      <c r="AW57" s="85">
        <f>'Рейтинговая таблица организаций'!BA57</f>
        <v>99.7</v>
      </c>
      <c r="AX57" s="85" t="str">
        <f t="shared" si="55"/>
        <v>7-11</v>
      </c>
      <c r="AY57" s="85">
        <f t="shared" si="66"/>
        <v>7</v>
      </c>
      <c r="AZ57" s="85">
        <f t="shared" si="67"/>
        <v>5</v>
      </c>
      <c r="BA57" s="85">
        <f t="shared" si="56"/>
        <v>108</v>
      </c>
      <c r="BB57" s="85" t="str">
        <f>Лист1!D56</f>
        <v>г.Махачкала</v>
      </c>
      <c r="BC57" s="85" t="str">
        <f t="shared" si="35"/>
        <v>МБОУ ДО «Детская школа искусств №3 им.А.Цурмилова»</v>
      </c>
      <c r="BD57" s="85">
        <f>'Рейтинговая таблица организаций'!BB57</f>
        <v>89.11999999999999</v>
      </c>
      <c r="BE57" s="85" t="str">
        <f t="shared" si="57"/>
        <v>41</v>
      </c>
      <c r="BF57" s="85">
        <f t="shared" si="68"/>
        <v>41</v>
      </c>
      <c r="BG57" s="85">
        <f t="shared" si="69"/>
        <v>1</v>
      </c>
    </row>
    <row r="58" spans="1:59" x14ac:dyDescent="0.25">
      <c r="A58" s="85">
        <v>109</v>
      </c>
      <c r="B58" s="85" t="str">
        <f>'Рейтинговая таблица организаций'!B58</f>
        <v>МБОУ ДО «Детская школа искусств № 4»</v>
      </c>
      <c r="C58" s="85">
        <f>'Рейтинговая таблица организаций'!C58</f>
        <v>361</v>
      </c>
      <c r="D58" s="85">
        <f t="shared" si="41"/>
        <v>109</v>
      </c>
      <c r="E58" s="85" t="str">
        <f t="shared" si="36"/>
        <v>г.Махачкала</v>
      </c>
      <c r="F58" s="85" t="str">
        <f t="shared" si="42"/>
        <v>МБОУ ДО «Детская школа искусств № 4»</v>
      </c>
      <c r="G58" s="85">
        <f>'Рейтинговая таблица организаций'!M58</f>
        <v>74</v>
      </c>
      <c r="H58" s="85">
        <f>'Рейтинговая таблица организаций'!N58</f>
        <v>100</v>
      </c>
      <c r="I58" s="85">
        <f>'Рейтинговая таблица организаций'!O58</f>
        <v>99</v>
      </c>
      <c r="J58" s="85">
        <f>'Рейтинговая таблица организаций'!P58</f>
        <v>91.8</v>
      </c>
      <c r="K58" s="85" t="str">
        <f t="shared" si="43"/>
        <v>48</v>
      </c>
      <c r="L58" s="85">
        <f t="shared" si="58"/>
        <v>48</v>
      </c>
      <c r="M58" s="85">
        <f t="shared" si="59"/>
        <v>1</v>
      </c>
      <c r="N58" s="85">
        <f t="shared" si="44"/>
        <v>109</v>
      </c>
      <c r="O58" s="85" t="str">
        <f t="shared" si="37"/>
        <v>г.Махачкала</v>
      </c>
      <c r="P58" s="85" t="str">
        <f t="shared" si="45"/>
        <v>МБОУ ДО «Детская школа искусств № 4»</v>
      </c>
      <c r="Q58" s="85">
        <f>'Рейтинговая таблица организаций'!V58</f>
        <v>100</v>
      </c>
      <c r="R58" s="85">
        <f>'Рейтинговая таблица организаций'!X58</f>
        <v>99</v>
      </c>
      <c r="S58" s="85">
        <f>'Рейтинговая таблица организаций'!Y58</f>
        <v>99.5</v>
      </c>
      <c r="T58" s="85" t="str">
        <f t="shared" si="46"/>
        <v>22-34</v>
      </c>
      <c r="U58" s="85">
        <f t="shared" si="60"/>
        <v>22</v>
      </c>
      <c r="V58" s="85">
        <f t="shared" si="61"/>
        <v>13</v>
      </c>
      <c r="W58" s="85">
        <f t="shared" si="47"/>
        <v>109</v>
      </c>
      <c r="X58" s="85" t="str">
        <f t="shared" si="38"/>
        <v>г.Махачкала</v>
      </c>
      <c r="Y58" s="85" t="str">
        <f t="shared" si="48"/>
        <v>МБОУ ДО «Детская школа искусств № 4»</v>
      </c>
      <c r="Z58" s="85">
        <f>'Рейтинговая таблица организаций'!AD58</f>
        <v>40</v>
      </c>
      <c r="AA58" s="85">
        <f>'Рейтинговая таблица организаций'!AE58</f>
        <v>20</v>
      </c>
      <c r="AB58" s="86">
        <f>'Рейтинговая таблица организаций'!AF58</f>
        <v>100</v>
      </c>
      <c r="AC58" s="85">
        <f>'Рейтинговая таблица организаций'!AG58</f>
        <v>50</v>
      </c>
      <c r="AD58" s="85" t="str">
        <f t="shared" si="49"/>
        <v>44-45</v>
      </c>
      <c r="AE58" s="85">
        <f t="shared" si="62"/>
        <v>44</v>
      </c>
      <c r="AF58" s="85">
        <f t="shared" si="63"/>
        <v>2</v>
      </c>
      <c r="AG58" s="85">
        <f t="shared" si="50"/>
        <v>109</v>
      </c>
      <c r="AH58" s="85" t="str">
        <f t="shared" si="39"/>
        <v>г.Махачкала</v>
      </c>
      <c r="AI58" s="85" t="str">
        <f t="shared" si="51"/>
        <v>МБОУ ДО «Детская школа искусств № 4»</v>
      </c>
      <c r="AJ58" s="85">
        <f>'Рейтинговая таблица организаций'!AN58</f>
        <v>100</v>
      </c>
      <c r="AK58" s="85">
        <f>'Рейтинговая таблица организаций'!AO58</f>
        <v>98</v>
      </c>
      <c r="AL58" s="85">
        <f>'Рейтинговая таблица организаций'!AP58</f>
        <v>98</v>
      </c>
      <c r="AM58" s="85">
        <f>'Рейтинговая таблица организаций'!AQ58</f>
        <v>98.8</v>
      </c>
      <c r="AN58" s="85" t="str">
        <f t="shared" si="52"/>
        <v>28-33</v>
      </c>
      <c r="AO58" s="85">
        <f t="shared" si="64"/>
        <v>28</v>
      </c>
      <c r="AP58" s="85">
        <f t="shared" si="65"/>
        <v>6</v>
      </c>
      <c r="AQ58" s="85">
        <f t="shared" si="53"/>
        <v>109</v>
      </c>
      <c r="AR58" s="85" t="str">
        <f t="shared" si="40"/>
        <v>г.Махачкала</v>
      </c>
      <c r="AS58" s="85" t="str">
        <f t="shared" si="54"/>
        <v>МБОУ ДО «Детская школа искусств № 4»</v>
      </c>
      <c r="AT58" s="85">
        <f>'Рейтинговая таблица организаций'!AX58</f>
        <v>99</v>
      </c>
      <c r="AU58" s="85">
        <f>'Рейтинговая таблица организаций'!AY58</f>
        <v>98</v>
      </c>
      <c r="AV58" s="85">
        <f>'Рейтинговая таблица организаций'!AZ58</f>
        <v>99</v>
      </c>
      <c r="AW58" s="85">
        <f>'Рейтинговая таблица организаций'!BA58</f>
        <v>98.8</v>
      </c>
      <c r="AX58" s="85" t="str">
        <f t="shared" si="55"/>
        <v>29-32</v>
      </c>
      <c r="AY58" s="85">
        <f t="shared" si="66"/>
        <v>29</v>
      </c>
      <c r="AZ58" s="85">
        <f t="shared" si="67"/>
        <v>4</v>
      </c>
      <c r="BA58" s="85">
        <f t="shared" si="56"/>
        <v>109</v>
      </c>
      <c r="BB58" s="85" t="str">
        <f>Лист1!D57</f>
        <v>г.Махачкала</v>
      </c>
      <c r="BC58" s="85" t="str">
        <f t="shared" si="35"/>
        <v>МБОУ ДО «Детская школа искусств № 4»</v>
      </c>
      <c r="BD58" s="85">
        <f>'Рейтинговая таблица организаций'!BB58</f>
        <v>87.78</v>
      </c>
      <c r="BE58" s="85" t="str">
        <f t="shared" si="57"/>
        <v>49</v>
      </c>
      <c r="BF58" s="85">
        <f t="shared" si="68"/>
        <v>49</v>
      </c>
      <c r="BG58" s="85">
        <f t="shared" si="69"/>
        <v>1</v>
      </c>
    </row>
    <row r="59" spans="1:59" x14ac:dyDescent="0.25">
      <c r="A59" s="85">
        <v>110</v>
      </c>
      <c r="B59" s="85" t="str">
        <f>'Рейтинговая таблица организаций'!B59</f>
        <v>МБОУ ДО «Детская школа искусств № 5 им.Т.Мурадова»</v>
      </c>
      <c r="C59" s="85">
        <f>'Рейтинговая таблица организаций'!C59</f>
        <v>211</v>
      </c>
      <c r="D59" s="85">
        <f t="shared" si="41"/>
        <v>110</v>
      </c>
      <c r="E59" s="85" t="str">
        <f t="shared" si="36"/>
        <v>г.Махачкала</v>
      </c>
      <c r="F59" s="85" t="str">
        <f t="shared" si="42"/>
        <v>МБОУ ДО «Детская школа искусств № 5 им.Т.Мурадова»</v>
      </c>
      <c r="G59" s="85">
        <f>'Рейтинговая таблица организаций'!M59</f>
        <v>69</v>
      </c>
      <c r="H59" s="85">
        <f>'Рейтинговая таблица организаций'!N59</f>
        <v>100</v>
      </c>
      <c r="I59" s="85">
        <f>'Рейтинговая таблица организаций'!O59</f>
        <v>99</v>
      </c>
      <c r="J59" s="85">
        <f>'Рейтинговая таблица организаций'!P59</f>
        <v>90.3</v>
      </c>
      <c r="K59" s="85" t="str">
        <f t="shared" si="43"/>
        <v>52</v>
      </c>
      <c r="L59" s="85">
        <f t="shared" si="58"/>
        <v>52</v>
      </c>
      <c r="M59" s="85">
        <f t="shared" si="59"/>
        <v>1</v>
      </c>
      <c r="N59" s="85">
        <f t="shared" si="44"/>
        <v>110</v>
      </c>
      <c r="O59" s="85" t="str">
        <f t="shared" si="37"/>
        <v>г.Махачкала</v>
      </c>
      <c r="P59" s="85" t="str">
        <f t="shared" si="45"/>
        <v>МБОУ ДО «Детская школа искусств № 5 им.Т.Мурадова»</v>
      </c>
      <c r="Q59" s="85">
        <f>'Рейтинговая таблица организаций'!V59</f>
        <v>100</v>
      </c>
      <c r="R59" s="85">
        <f>'Рейтинговая таблица организаций'!X59</f>
        <v>97</v>
      </c>
      <c r="S59" s="85">
        <f>'Рейтинговая таблица организаций'!Y59</f>
        <v>98.5</v>
      </c>
      <c r="T59" s="85" t="str">
        <f t="shared" si="46"/>
        <v>47-59</v>
      </c>
      <c r="U59" s="85">
        <f t="shared" si="60"/>
        <v>47</v>
      </c>
      <c r="V59" s="85">
        <f t="shared" si="61"/>
        <v>13</v>
      </c>
      <c r="W59" s="85">
        <f t="shared" si="47"/>
        <v>110</v>
      </c>
      <c r="X59" s="85" t="str">
        <f t="shared" si="38"/>
        <v>г.Махачкала</v>
      </c>
      <c r="Y59" s="85" t="str">
        <f t="shared" si="48"/>
        <v>МБОУ ДО «Детская школа искусств № 5 им.Т.Мурадова»</v>
      </c>
      <c r="Z59" s="85">
        <f>'Рейтинговая таблица организаций'!AD59</f>
        <v>0</v>
      </c>
      <c r="AA59" s="85">
        <f>'Рейтинговая таблица организаций'!AE59</f>
        <v>40</v>
      </c>
      <c r="AB59" s="86">
        <f>'Рейтинговая таблица организаций'!AF59</f>
        <v>100</v>
      </c>
      <c r="AC59" s="85">
        <f>'Рейтинговая таблица организаций'!AG59</f>
        <v>46</v>
      </c>
      <c r="AD59" s="85" t="str">
        <f t="shared" si="49"/>
        <v>46-51</v>
      </c>
      <c r="AE59" s="85">
        <f t="shared" si="62"/>
        <v>46</v>
      </c>
      <c r="AF59" s="85">
        <f t="shared" si="63"/>
        <v>6</v>
      </c>
      <c r="AG59" s="85">
        <f t="shared" si="50"/>
        <v>110</v>
      </c>
      <c r="AH59" s="85" t="str">
        <f t="shared" si="39"/>
        <v>г.Махачкала</v>
      </c>
      <c r="AI59" s="85" t="str">
        <f t="shared" si="51"/>
        <v>МБОУ ДО «Детская школа искусств № 5 им.Т.Мурадова»</v>
      </c>
      <c r="AJ59" s="85">
        <f>'Рейтинговая таблица организаций'!AN59</f>
        <v>97</v>
      </c>
      <c r="AK59" s="85">
        <f>'Рейтинговая таблица организаций'!AO59</f>
        <v>97</v>
      </c>
      <c r="AL59" s="85">
        <f>'Рейтинговая таблица организаций'!AP59</f>
        <v>100</v>
      </c>
      <c r="AM59" s="85">
        <f>'Рейтинговая таблица организаций'!AQ59</f>
        <v>97.6</v>
      </c>
      <c r="AN59" s="85" t="str">
        <f t="shared" si="52"/>
        <v>53-56</v>
      </c>
      <c r="AO59" s="85">
        <f t="shared" si="64"/>
        <v>53</v>
      </c>
      <c r="AP59" s="85">
        <f t="shared" si="65"/>
        <v>4</v>
      </c>
      <c r="AQ59" s="85">
        <f t="shared" si="53"/>
        <v>110</v>
      </c>
      <c r="AR59" s="85" t="str">
        <f t="shared" si="40"/>
        <v>г.Махачкала</v>
      </c>
      <c r="AS59" s="85" t="str">
        <f t="shared" si="54"/>
        <v>МБОУ ДО «Детская школа искусств № 5 им.Т.Мурадова»</v>
      </c>
      <c r="AT59" s="85">
        <f>'Рейтинговая таблица организаций'!AX59</f>
        <v>97</v>
      </c>
      <c r="AU59" s="85">
        <f>'Рейтинговая таблица организаций'!AY59</f>
        <v>100</v>
      </c>
      <c r="AV59" s="85">
        <f>'Рейтинговая таблица организаций'!AZ59</f>
        <v>98</v>
      </c>
      <c r="AW59" s="85">
        <f>'Рейтинговая таблица организаций'!BA59</f>
        <v>98.1</v>
      </c>
      <c r="AX59" s="85" t="str">
        <f t="shared" si="55"/>
        <v>47-48</v>
      </c>
      <c r="AY59" s="85">
        <f t="shared" si="66"/>
        <v>47</v>
      </c>
      <c r="AZ59" s="85">
        <f t="shared" si="67"/>
        <v>2</v>
      </c>
      <c r="BA59" s="85">
        <f t="shared" si="56"/>
        <v>110</v>
      </c>
      <c r="BB59" s="85" t="str">
        <f>Лист1!D58</f>
        <v>г.Махачкала</v>
      </c>
      <c r="BC59" s="85" t="str">
        <f t="shared" si="35"/>
        <v>МБОУ ДО «Детская школа искусств № 5 им.Т.Мурадова»</v>
      </c>
      <c r="BD59" s="85">
        <f>'Рейтинговая таблица организаций'!BB59</f>
        <v>86.1</v>
      </c>
      <c r="BE59" s="85" t="str">
        <f t="shared" si="57"/>
        <v>55</v>
      </c>
      <c r="BF59" s="85">
        <f t="shared" si="68"/>
        <v>55</v>
      </c>
      <c r="BG59" s="85">
        <f t="shared" si="69"/>
        <v>1</v>
      </c>
    </row>
    <row r="60" spans="1:59" x14ac:dyDescent="0.25">
      <c r="A60" s="85">
        <v>111</v>
      </c>
      <c r="B60" s="85" t="str">
        <f>'Рейтинговая таблица организаций'!B60</f>
        <v>МБОУ ДО «Детская школа искусств № 6 им. С. Керимова»</v>
      </c>
      <c r="C60" s="85">
        <f>'Рейтинговая таблица организаций'!C60</f>
        <v>231</v>
      </c>
      <c r="D60" s="85">
        <f t="shared" si="41"/>
        <v>111</v>
      </c>
      <c r="E60" s="85" t="str">
        <f t="shared" si="36"/>
        <v>г.Махачкала</v>
      </c>
      <c r="F60" s="85" t="str">
        <f t="shared" si="42"/>
        <v>МБОУ ДО «Детская школа искусств № 6 им. С. Керимова»</v>
      </c>
      <c r="G60" s="85">
        <f>'Рейтинговая таблица организаций'!M60</f>
        <v>65</v>
      </c>
      <c r="H60" s="85">
        <f>'Рейтинговая таблица организаций'!N60</f>
        <v>100</v>
      </c>
      <c r="I60" s="85">
        <f>'Рейтинговая таблица организаций'!O60</f>
        <v>97</v>
      </c>
      <c r="J60" s="85">
        <f>'Рейтинговая таблица организаций'!P60</f>
        <v>88.3</v>
      </c>
      <c r="K60" s="85" t="str">
        <f t="shared" si="43"/>
        <v>57</v>
      </c>
      <c r="L60" s="85">
        <f t="shared" si="58"/>
        <v>57</v>
      </c>
      <c r="M60" s="85">
        <f t="shared" si="59"/>
        <v>1</v>
      </c>
      <c r="N60" s="85">
        <f t="shared" si="44"/>
        <v>111</v>
      </c>
      <c r="O60" s="85" t="str">
        <f t="shared" si="37"/>
        <v>г.Махачкала</v>
      </c>
      <c r="P60" s="85" t="str">
        <f t="shared" si="45"/>
        <v>МБОУ ДО «Детская школа искусств № 6 им. С. Керимова»</v>
      </c>
      <c r="Q60" s="85">
        <f>'Рейтинговая таблица организаций'!V60</f>
        <v>100</v>
      </c>
      <c r="R60" s="85">
        <f>'Рейтинговая таблица организаций'!X60</f>
        <v>97</v>
      </c>
      <c r="S60" s="85">
        <f>'Рейтинговая таблица организаций'!Y60</f>
        <v>98.5</v>
      </c>
      <c r="T60" s="85" t="str">
        <f t="shared" si="46"/>
        <v>47-59</v>
      </c>
      <c r="U60" s="85">
        <f t="shared" si="60"/>
        <v>47</v>
      </c>
      <c r="V60" s="85">
        <f t="shared" si="61"/>
        <v>13</v>
      </c>
      <c r="W60" s="85">
        <f t="shared" si="47"/>
        <v>111</v>
      </c>
      <c r="X60" s="85" t="str">
        <f t="shared" si="38"/>
        <v>г.Махачкала</v>
      </c>
      <c r="Y60" s="85" t="str">
        <f t="shared" si="48"/>
        <v>МБОУ ДО «Детская школа искусств № 6 им. С. Керимова»</v>
      </c>
      <c r="Z60" s="85">
        <f>'Рейтинговая таблица организаций'!AD60</f>
        <v>0</v>
      </c>
      <c r="AA60" s="85">
        <f>'Рейтинговая таблица организаций'!AE60</f>
        <v>40</v>
      </c>
      <c r="AB60" s="86">
        <f>'Рейтинговая таблица организаций'!AF60</f>
        <v>100</v>
      </c>
      <c r="AC60" s="85">
        <f>'Рейтинговая таблица организаций'!AG60</f>
        <v>46</v>
      </c>
      <c r="AD60" s="85" t="str">
        <f t="shared" si="49"/>
        <v>46-51</v>
      </c>
      <c r="AE60" s="85">
        <f t="shared" si="62"/>
        <v>46</v>
      </c>
      <c r="AF60" s="85">
        <f t="shared" si="63"/>
        <v>6</v>
      </c>
      <c r="AG60" s="85">
        <f t="shared" si="50"/>
        <v>111</v>
      </c>
      <c r="AH60" s="85" t="str">
        <f t="shared" si="39"/>
        <v>г.Махачкала</v>
      </c>
      <c r="AI60" s="85" t="str">
        <f t="shared" si="51"/>
        <v>МБОУ ДО «Детская школа искусств № 6 им. С. Керимова»</v>
      </c>
      <c r="AJ60" s="85">
        <f>'Рейтинговая таблица организаций'!AN60</f>
        <v>99</v>
      </c>
      <c r="AK60" s="85">
        <f>'Рейтинговая таблица организаций'!AO60</f>
        <v>99</v>
      </c>
      <c r="AL60" s="85">
        <f>'Рейтинговая таблица организаций'!AP60</f>
        <v>99</v>
      </c>
      <c r="AM60" s="85">
        <f>'Рейтинговая таблица организаций'!AQ60</f>
        <v>99</v>
      </c>
      <c r="AN60" s="85" t="str">
        <f t="shared" si="52"/>
        <v>23-27</v>
      </c>
      <c r="AO60" s="85">
        <f t="shared" si="64"/>
        <v>23</v>
      </c>
      <c r="AP60" s="85">
        <f t="shared" si="65"/>
        <v>5</v>
      </c>
      <c r="AQ60" s="85">
        <f t="shared" si="53"/>
        <v>111</v>
      </c>
      <c r="AR60" s="85" t="str">
        <f t="shared" si="40"/>
        <v>г.Махачкала</v>
      </c>
      <c r="AS60" s="85" t="str">
        <f t="shared" si="54"/>
        <v>МБОУ ДО «Детская школа искусств № 6 им. С. Керимова»</v>
      </c>
      <c r="AT60" s="85">
        <f>'Рейтинговая таблица организаций'!AX60</f>
        <v>100</v>
      </c>
      <c r="AU60" s="85">
        <f>'Рейтинговая таблица организаций'!AY60</f>
        <v>99</v>
      </c>
      <c r="AV60" s="85">
        <f>'Рейтинговая таблица организаций'!AZ60</f>
        <v>97</v>
      </c>
      <c r="AW60" s="85">
        <f>'Рейтинговая таблица организаций'!BA60</f>
        <v>98.3</v>
      </c>
      <c r="AX60" s="85" t="str">
        <f t="shared" si="55"/>
        <v>42-43</v>
      </c>
      <c r="AY60" s="85">
        <f t="shared" si="66"/>
        <v>42</v>
      </c>
      <c r="AZ60" s="85">
        <f t="shared" si="67"/>
        <v>2</v>
      </c>
      <c r="BA60" s="85">
        <f t="shared" si="56"/>
        <v>111</v>
      </c>
      <c r="BB60" s="85" t="str">
        <f>Лист1!D59</f>
        <v>г.Махачкала</v>
      </c>
      <c r="BC60" s="85" t="str">
        <f t="shared" si="35"/>
        <v>МБОУ ДО «Детская школа искусств № 6 им. С. Керимова»</v>
      </c>
      <c r="BD60" s="85">
        <f>'Рейтинговая таблица организаций'!BB60</f>
        <v>86.02000000000001</v>
      </c>
      <c r="BE60" s="85" t="str">
        <f t="shared" si="57"/>
        <v>56</v>
      </c>
      <c r="BF60" s="85">
        <f t="shared" si="68"/>
        <v>56</v>
      </c>
      <c r="BG60" s="85">
        <f t="shared" si="69"/>
        <v>1</v>
      </c>
    </row>
    <row r="61" spans="1:59" x14ac:dyDescent="0.25">
      <c r="A61" s="85">
        <v>112</v>
      </c>
      <c r="B61" s="85" t="str">
        <f>'Рейтинговая таблица организаций'!B61</f>
        <v>МБОУ ДО «Детская школа искусств № 7»</v>
      </c>
      <c r="C61" s="85">
        <f>'Рейтинговая таблица организаций'!C61</f>
        <v>335</v>
      </c>
      <c r="D61" s="85">
        <f t="shared" si="41"/>
        <v>112</v>
      </c>
      <c r="E61" s="85" t="str">
        <f t="shared" si="36"/>
        <v>г.Махачкала</v>
      </c>
      <c r="F61" s="85" t="str">
        <f t="shared" si="42"/>
        <v>МБОУ ДО «Детская школа искусств № 7»</v>
      </c>
      <c r="G61" s="85">
        <f>'Рейтинговая таблица организаций'!M61</f>
        <v>58</v>
      </c>
      <c r="H61" s="85">
        <f>'Рейтинговая таблица организаций'!N61</f>
        <v>90</v>
      </c>
      <c r="I61" s="85">
        <f>'Рейтинговая таблица организаций'!O61</f>
        <v>97</v>
      </c>
      <c r="J61" s="85">
        <f>'Рейтинговая таблица организаций'!P61</f>
        <v>83.2</v>
      </c>
      <c r="K61" s="85" t="str">
        <f t="shared" si="43"/>
        <v>60</v>
      </c>
      <c r="L61" s="85">
        <f t="shared" si="58"/>
        <v>60</v>
      </c>
      <c r="M61" s="85">
        <f t="shared" si="59"/>
        <v>1</v>
      </c>
      <c r="N61" s="85">
        <f t="shared" si="44"/>
        <v>112</v>
      </c>
      <c r="O61" s="85" t="str">
        <f t="shared" si="37"/>
        <v>г.Махачкала</v>
      </c>
      <c r="P61" s="85" t="str">
        <f t="shared" si="45"/>
        <v>МБОУ ДО «Детская школа искусств № 7»</v>
      </c>
      <c r="Q61" s="85">
        <f>'Рейтинговая таблица организаций'!V61</f>
        <v>100</v>
      </c>
      <c r="R61" s="85">
        <f>'Рейтинговая таблица организаций'!X61</f>
        <v>97</v>
      </c>
      <c r="S61" s="85">
        <f>'Рейтинговая таблица организаций'!Y61</f>
        <v>98.5</v>
      </c>
      <c r="T61" s="85" t="str">
        <f t="shared" si="46"/>
        <v>47-59</v>
      </c>
      <c r="U61" s="85">
        <f t="shared" si="60"/>
        <v>47</v>
      </c>
      <c r="V61" s="85">
        <f t="shared" si="61"/>
        <v>13</v>
      </c>
      <c r="W61" s="85">
        <f t="shared" si="47"/>
        <v>112</v>
      </c>
      <c r="X61" s="85" t="str">
        <f t="shared" si="38"/>
        <v>г.Махачкала</v>
      </c>
      <c r="Y61" s="85" t="str">
        <f t="shared" si="48"/>
        <v>МБОУ ДО «Детская школа искусств № 7»</v>
      </c>
      <c r="Z61" s="85">
        <f>'Рейтинговая таблица организаций'!AD61</f>
        <v>20</v>
      </c>
      <c r="AA61" s="85">
        <f>'Рейтинговая таблица организаций'!AE61</f>
        <v>40</v>
      </c>
      <c r="AB61" s="86">
        <f>'Рейтинговая таблица организаций'!AF61</f>
        <v>100</v>
      </c>
      <c r="AC61" s="85">
        <f>'Рейтинговая таблица организаций'!AG61</f>
        <v>52</v>
      </c>
      <c r="AD61" s="85" t="str">
        <f t="shared" si="49"/>
        <v>40-43</v>
      </c>
      <c r="AE61" s="85">
        <f t="shared" si="62"/>
        <v>40</v>
      </c>
      <c r="AF61" s="85">
        <f t="shared" si="63"/>
        <v>4</v>
      </c>
      <c r="AG61" s="85">
        <f t="shared" si="50"/>
        <v>112</v>
      </c>
      <c r="AH61" s="85" t="str">
        <f t="shared" si="39"/>
        <v>г.Махачкала</v>
      </c>
      <c r="AI61" s="85" t="str">
        <f t="shared" si="51"/>
        <v>МБОУ ДО «Детская школа искусств № 7»</v>
      </c>
      <c r="AJ61" s="85">
        <f>'Рейтинговая таблица организаций'!AN61</f>
        <v>99</v>
      </c>
      <c r="AK61" s="85">
        <f>'Рейтинговая таблица организаций'!AO61</f>
        <v>98</v>
      </c>
      <c r="AL61" s="85">
        <f>'Рейтинговая таблица организаций'!AP61</f>
        <v>98</v>
      </c>
      <c r="AM61" s="85">
        <f>'Рейтинговая таблица организаций'!AQ61</f>
        <v>98.4</v>
      </c>
      <c r="AN61" s="85" t="str">
        <f t="shared" si="52"/>
        <v>37-44</v>
      </c>
      <c r="AO61" s="85">
        <f t="shared" si="64"/>
        <v>37</v>
      </c>
      <c r="AP61" s="85">
        <f t="shared" si="65"/>
        <v>8</v>
      </c>
      <c r="AQ61" s="85">
        <f t="shared" si="53"/>
        <v>112</v>
      </c>
      <c r="AR61" s="85" t="str">
        <f t="shared" si="40"/>
        <v>г.Махачкала</v>
      </c>
      <c r="AS61" s="85" t="str">
        <f t="shared" si="54"/>
        <v>МБОУ ДО «Детская школа искусств № 7»</v>
      </c>
      <c r="AT61" s="85">
        <f>'Рейтинговая таблица организаций'!AX61</f>
        <v>99</v>
      </c>
      <c r="AU61" s="85">
        <f>'Рейтинговая таблица организаций'!AY61</f>
        <v>99</v>
      </c>
      <c r="AV61" s="85">
        <f>'Рейтинговая таблица организаций'!AZ61</f>
        <v>100</v>
      </c>
      <c r="AW61" s="85">
        <f>'Рейтинговая таблица организаций'!BA61</f>
        <v>99.5</v>
      </c>
      <c r="AX61" s="85" t="str">
        <f t="shared" si="55"/>
        <v>12-13</v>
      </c>
      <c r="AY61" s="85">
        <f t="shared" si="66"/>
        <v>12</v>
      </c>
      <c r="AZ61" s="85">
        <f t="shared" si="67"/>
        <v>2</v>
      </c>
      <c r="BA61" s="85">
        <f t="shared" si="56"/>
        <v>112</v>
      </c>
      <c r="BB61" s="85" t="str">
        <f>Лист1!D60</f>
        <v>г.Махачкала</v>
      </c>
      <c r="BC61" s="85" t="str">
        <f t="shared" si="35"/>
        <v>МБОУ ДО «Детская школа искусств № 7»</v>
      </c>
      <c r="BD61" s="85">
        <f>'Рейтинговая таблица организаций'!BB61</f>
        <v>86.320000000000007</v>
      </c>
      <c r="BE61" s="85" t="str">
        <f t="shared" si="57"/>
        <v>53</v>
      </c>
      <c r="BF61" s="85">
        <f t="shared" si="68"/>
        <v>53</v>
      </c>
      <c r="BG61" s="85">
        <f t="shared" si="69"/>
        <v>1</v>
      </c>
    </row>
    <row r="62" spans="1:59" x14ac:dyDescent="0.25">
      <c r="A62" s="85">
        <v>113</v>
      </c>
      <c r="B62" s="85" t="str">
        <f>'Рейтинговая таблица организаций'!B62</f>
        <v>МБОУ ДО «Детская школа искусств № 8 им.А.Джалиловой»</v>
      </c>
      <c r="C62" s="85">
        <f>'Рейтинговая таблица организаций'!C62</f>
        <v>451</v>
      </c>
      <c r="D62" s="85">
        <f t="shared" si="41"/>
        <v>113</v>
      </c>
      <c r="E62" s="85" t="str">
        <f t="shared" si="36"/>
        <v>г.Махачкала</v>
      </c>
      <c r="F62" s="85" t="str">
        <f t="shared" si="42"/>
        <v>МБОУ ДО «Детская школа искусств № 8 им.А.Джалиловой»</v>
      </c>
      <c r="G62" s="85">
        <f>'Рейтинговая таблица организаций'!M62</f>
        <v>88</v>
      </c>
      <c r="H62" s="85">
        <f>'Рейтинговая таблица организаций'!N62</f>
        <v>60</v>
      </c>
      <c r="I62" s="85">
        <f>'Рейтинговая таблица организаций'!O62</f>
        <v>98</v>
      </c>
      <c r="J62" s="85">
        <f>'Рейтинговая таблица организаций'!P62</f>
        <v>83.6</v>
      </c>
      <c r="K62" s="85" t="str">
        <f t="shared" si="43"/>
        <v>59</v>
      </c>
      <c r="L62" s="85">
        <f t="shared" si="58"/>
        <v>59</v>
      </c>
      <c r="M62" s="85">
        <f t="shared" si="59"/>
        <v>1</v>
      </c>
      <c r="N62" s="85">
        <f t="shared" si="44"/>
        <v>113</v>
      </c>
      <c r="O62" s="85" t="str">
        <f t="shared" si="37"/>
        <v>г.Махачкала</v>
      </c>
      <c r="P62" s="85" t="str">
        <f t="shared" si="45"/>
        <v>МБОУ ДО «Детская школа искусств № 8 им.А.Джалиловой»</v>
      </c>
      <c r="Q62" s="85">
        <f>'Рейтинговая таблица организаций'!V62</f>
        <v>100</v>
      </c>
      <c r="R62" s="85">
        <f>'Рейтинговая таблица организаций'!X62</f>
        <v>99</v>
      </c>
      <c r="S62" s="85">
        <f>'Рейтинговая таблица организаций'!Y62</f>
        <v>99.5</v>
      </c>
      <c r="T62" s="85" t="str">
        <f t="shared" si="46"/>
        <v>22-34</v>
      </c>
      <c r="U62" s="85">
        <f t="shared" si="60"/>
        <v>22</v>
      </c>
      <c r="V62" s="85">
        <f t="shared" si="61"/>
        <v>13</v>
      </c>
      <c r="W62" s="85">
        <f t="shared" si="47"/>
        <v>113</v>
      </c>
      <c r="X62" s="85" t="str">
        <f t="shared" si="38"/>
        <v>г.Махачкала</v>
      </c>
      <c r="Y62" s="85" t="str">
        <f t="shared" si="48"/>
        <v>МБОУ ДО «Детская школа искусств № 8 им.А.Джалиловой»</v>
      </c>
      <c r="Z62" s="85">
        <f>'Рейтинговая таблица организаций'!AD62</f>
        <v>80</v>
      </c>
      <c r="AA62" s="85">
        <f>'Рейтинговая таблица организаций'!AE62</f>
        <v>100</v>
      </c>
      <c r="AB62" s="86">
        <f>'Рейтинговая таблица организаций'!AF62</f>
        <v>100</v>
      </c>
      <c r="AC62" s="85">
        <f>'Рейтинговая таблица организаций'!AG62</f>
        <v>94</v>
      </c>
      <c r="AD62" s="85" t="str">
        <f t="shared" si="49"/>
        <v>2-4</v>
      </c>
      <c r="AE62" s="85">
        <f t="shared" si="62"/>
        <v>2</v>
      </c>
      <c r="AF62" s="85">
        <f t="shared" si="63"/>
        <v>3</v>
      </c>
      <c r="AG62" s="85">
        <f t="shared" si="50"/>
        <v>113</v>
      </c>
      <c r="AH62" s="85" t="str">
        <f t="shared" si="39"/>
        <v>г.Махачкала</v>
      </c>
      <c r="AI62" s="85" t="str">
        <f t="shared" si="51"/>
        <v>МБОУ ДО «Детская школа искусств № 8 им.А.Джалиловой»</v>
      </c>
      <c r="AJ62" s="85">
        <f>'Рейтинговая таблица организаций'!AN62</f>
        <v>98</v>
      </c>
      <c r="AK62" s="85">
        <f>'Рейтинговая таблица организаций'!AO62</f>
        <v>98</v>
      </c>
      <c r="AL62" s="85">
        <f>'Рейтинговая таблица организаций'!AP62</f>
        <v>99</v>
      </c>
      <c r="AM62" s="85">
        <f>'Рейтинговая таблица организаций'!AQ62</f>
        <v>98.2</v>
      </c>
      <c r="AN62" s="85" t="str">
        <f t="shared" si="52"/>
        <v>45-47</v>
      </c>
      <c r="AO62" s="85">
        <f t="shared" si="64"/>
        <v>45</v>
      </c>
      <c r="AP62" s="85">
        <f t="shared" si="65"/>
        <v>3</v>
      </c>
      <c r="AQ62" s="85">
        <f t="shared" si="53"/>
        <v>113</v>
      </c>
      <c r="AR62" s="85" t="str">
        <f t="shared" si="40"/>
        <v>г.Махачкала</v>
      </c>
      <c r="AS62" s="85" t="str">
        <f t="shared" si="54"/>
        <v>МБОУ ДО «Детская школа искусств № 8 им.А.Джалиловой»</v>
      </c>
      <c r="AT62" s="85">
        <f>'Рейтинговая таблица организаций'!AX62</f>
        <v>97</v>
      </c>
      <c r="AU62" s="85">
        <f>'Рейтинговая таблица организаций'!AY62</f>
        <v>98</v>
      </c>
      <c r="AV62" s="85">
        <f>'Рейтинговая таблица организаций'!AZ62</f>
        <v>99</v>
      </c>
      <c r="AW62" s="85">
        <f>'Рейтинговая таблица организаций'!BA62</f>
        <v>98.2</v>
      </c>
      <c r="AX62" s="85" t="str">
        <f t="shared" si="55"/>
        <v>44-46</v>
      </c>
      <c r="AY62" s="85">
        <f t="shared" si="66"/>
        <v>44</v>
      </c>
      <c r="AZ62" s="85">
        <f t="shared" si="67"/>
        <v>3</v>
      </c>
      <c r="BA62" s="85">
        <f t="shared" si="56"/>
        <v>113</v>
      </c>
      <c r="BB62" s="85" t="str">
        <f>Лист1!D61</f>
        <v>г.Махачкала</v>
      </c>
      <c r="BC62" s="85" t="str">
        <f t="shared" si="35"/>
        <v>МБОУ ДО «Детская школа искусств № 8 им.А.Джалиловой»</v>
      </c>
      <c r="BD62" s="85">
        <f>'Рейтинговая таблица организаций'!BB62</f>
        <v>94.7</v>
      </c>
      <c r="BE62" s="85" t="str">
        <f t="shared" si="57"/>
        <v>13</v>
      </c>
      <c r="BF62" s="85">
        <f t="shared" si="68"/>
        <v>13</v>
      </c>
      <c r="BG62" s="85">
        <f t="shared" si="69"/>
        <v>1</v>
      </c>
    </row>
    <row r="63" spans="1:59" x14ac:dyDescent="0.25">
      <c r="A63" s="85">
        <v>114</v>
      </c>
      <c r="B63" s="85" t="str">
        <f>'Рейтинговая таблица организаций'!B63</f>
        <v>МБОУ ДО "Детская художественная школа"</v>
      </c>
      <c r="C63" s="85">
        <f>'Рейтинговая таблица организаций'!C63</f>
        <v>225</v>
      </c>
      <c r="D63" s="85">
        <f t="shared" si="41"/>
        <v>114</v>
      </c>
      <c r="E63" s="85" t="str">
        <f t="shared" si="36"/>
        <v>г.Махачкала</v>
      </c>
      <c r="F63" s="85" t="str">
        <f t="shared" si="42"/>
        <v>МБОУ ДО "Детская художественная школа"</v>
      </c>
      <c r="G63" s="85">
        <f>'Рейтинговая таблица организаций'!M63</f>
        <v>84</v>
      </c>
      <c r="H63" s="85">
        <f>'Рейтинговая таблица организаций'!N63</f>
        <v>100</v>
      </c>
      <c r="I63" s="85">
        <f>'Рейтинговая таблица организаций'!O63</f>
        <v>99</v>
      </c>
      <c r="J63" s="85">
        <f>'Рейтинговая таблица организаций'!P63</f>
        <v>94.8</v>
      </c>
      <c r="K63" s="85" t="str">
        <f t="shared" si="43"/>
        <v>38</v>
      </c>
      <c r="L63" s="85">
        <f t="shared" si="58"/>
        <v>38</v>
      </c>
      <c r="M63" s="85">
        <f t="shared" si="59"/>
        <v>1</v>
      </c>
      <c r="N63" s="85">
        <f t="shared" si="44"/>
        <v>114</v>
      </c>
      <c r="O63" s="85" t="str">
        <f t="shared" si="37"/>
        <v>г.Махачкала</v>
      </c>
      <c r="P63" s="85" t="str">
        <f t="shared" si="45"/>
        <v>МБОУ ДО "Детская художественная школа"</v>
      </c>
      <c r="Q63" s="85">
        <f>'Рейтинговая таблица организаций'!V63</f>
        <v>100</v>
      </c>
      <c r="R63" s="85">
        <f>'Рейтинговая таблица организаций'!X63</f>
        <v>98</v>
      </c>
      <c r="S63" s="85">
        <f>'Рейтинговая таблица организаций'!Y63</f>
        <v>49</v>
      </c>
      <c r="T63" s="85" t="str">
        <f t="shared" si="46"/>
        <v>60</v>
      </c>
      <c r="U63" s="85">
        <f t="shared" si="60"/>
        <v>60</v>
      </c>
      <c r="V63" s="85">
        <f t="shared" si="61"/>
        <v>1</v>
      </c>
      <c r="W63" s="85">
        <f t="shared" si="47"/>
        <v>114</v>
      </c>
      <c r="X63" s="85" t="str">
        <f t="shared" si="38"/>
        <v>г.Махачкала</v>
      </c>
      <c r="Y63" s="85" t="str">
        <f t="shared" si="48"/>
        <v>МБОУ ДО "Детская художественная школа"</v>
      </c>
      <c r="Z63" s="85">
        <f>'Рейтинговая таблица организаций'!AD63</f>
        <v>0</v>
      </c>
      <c r="AA63" s="85">
        <f>'Рейтинговая таблица организаций'!AE63</f>
        <v>20</v>
      </c>
      <c r="AB63" s="86">
        <f>'Рейтинговая таблица организаций'!AF63</f>
        <v>100</v>
      </c>
      <c r="AC63" s="85">
        <f>'Рейтинговая таблица организаций'!AG63</f>
        <v>38</v>
      </c>
      <c r="AD63" s="85" t="str">
        <f t="shared" si="49"/>
        <v>57-60</v>
      </c>
      <c r="AE63" s="85">
        <f t="shared" si="62"/>
        <v>57</v>
      </c>
      <c r="AF63" s="85">
        <f t="shared" si="63"/>
        <v>4</v>
      </c>
      <c r="AG63" s="85">
        <f t="shared" si="50"/>
        <v>114</v>
      </c>
      <c r="AH63" s="85" t="str">
        <f t="shared" si="39"/>
        <v>г.Махачкала</v>
      </c>
      <c r="AI63" s="85" t="str">
        <f t="shared" si="51"/>
        <v>МБОУ ДО "Детская художественная школа"</v>
      </c>
      <c r="AJ63" s="85">
        <f>'Рейтинговая таблица организаций'!AN63</f>
        <v>97</v>
      </c>
      <c r="AK63" s="85">
        <f>'Рейтинговая таблица организаций'!AO63</f>
        <v>97</v>
      </c>
      <c r="AL63" s="85">
        <f>'Рейтинговая таблица организаций'!AP63</f>
        <v>100</v>
      </c>
      <c r="AM63" s="85">
        <f>'Рейтинговая таблица организаций'!AQ63</f>
        <v>97.6</v>
      </c>
      <c r="AN63" s="85" t="str">
        <f t="shared" si="52"/>
        <v>53-56</v>
      </c>
      <c r="AO63" s="85">
        <f t="shared" si="64"/>
        <v>53</v>
      </c>
      <c r="AP63" s="85">
        <f t="shared" si="65"/>
        <v>4</v>
      </c>
      <c r="AQ63" s="85">
        <f t="shared" si="53"/>
        <v>114</v>
      </c>
      <c r="AR63" s="85" t="str">
        <f t="shared" si="40"/>
        <v>г.Махачкала</v>
      </c>
      <c r="AS63" s="85" t="str">
        <f t="shared" si="54"/>
        <v>МБОУ ДО "Детская художественная школа"</v>
      </c>
      <c r="AT63" s="85">
        <f>'Рейтинговая таблица организаций'!AX63</f>
        <v>98</v>
      </c>
      <c r="AU63" s="85">
        <f>'Рейтинговая таблица организаций'!AY63</f>
        <v>99</v>
      </c>
      <c r="AV63" s="85">
        <f>'Рейтинговая таблица организаций'!AZ63</f>
        <v>99</v>
      </c>
      <c r="AW63" s="85">
        <f>'Рейтинговая таблица организаций'!BA63</f>
        <v>98.7</v>
      </c>
      <c r="AX63" s="85" t="str">
        <f t="shared" si="55"/>
        <v>33-37</v>
      </c>
      <c r="AY63" s="85">
        <f t="shared" si="66"/>
        <v>33</v>
      </c>
      <c r="AZ63" s="85">
        <f t="shared" si="67"/>
        <v>5</v>
      </c>
      <c r="BA63" s="85">
        <f t="shared" si="56"/>
        <v>114</v>
      </c>
      <c r="BB63" s="85" t="str">
        <f>Лист1!D62</f>
        <v>г.Махачкала</v>
      </c>
      <c r="BC63" s="85" t="str">
        <f t="shared" si="35"/>
        <v>МБОУ ДО "Детская художественная школа"</v>
      </c>
      <c r="BD63" s="85">
        <f>'Рейтинговая таблица организаций'!BB63</f>
        <v>75.61999999999999</v>
      </c>
      <c r="BE63" s="85" t="str">
        <f t="shared" si="57"/>
        <v>60</v>
      </c>
      <c r="BF63" s="85">
        <f t="shared" si="68"/>
        <v>60</v>
      </c>
      <c r="BG63" s="85">
        <f t="shared" si="69"/>
        <v>1</v>
      </c>
    </row>
    <row r="64" spans="1:59" x14ac:dyDescent="0.25">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6"/>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row>
    <row r="65" spans="1:59" x14ac:dyDescent="0.25">
      <c r="A65" s="85"/>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6"/>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row>
    <row r="66" spans="1:59" x14ac:dyDescent="0.25">
      <c r="A66" s="85"/>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6"/>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row>
    <row r="67" spans="1:59" x14ac:dyDescent="0.25">
      <c r="A67" s="85"/>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6"/>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row>
    <row r="68" spans="1:59" x14ac:dyDescent="0.25">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6"/>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row>
    <row r="69" spans="1:59" x14ac:dyDescent="0.25">
      <c r="A69" s="85"/>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6"/>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row>
    <row r="70" spans="1:59" x14ac:dyDescent="0.25">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6"/>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row>
    <row r="71" spans="1:59" x14ac:dyDescent="0.25">
      <c r="A71" s="85"/>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6"/>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row>
    <row r="72" spans="1:59" x14ac:dyDescent="0.25">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6"/>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row>
    <row r="73" spans="1:59" x14ac:dyDescent="0.25">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6"/>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row>
    <row r="74" spans="1:59" x14ac:dyDescent="0.25">
      <c r="A74" s="85"/>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6"/>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row>
    <row r="75" spans="1:59" x14ac:dyDescent="0.25">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6"/>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row>
    <row r="76" spans="1:59" x14ac:dyDescent="0.25">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6"/>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row>
    <row r="77" spans="1:59" x14ac:dyDescent="0.25">
      <c r="A77" s="85"/>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6"/>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row>
    <row r="78" spans="1:59" x14ac:dyDescent="0.25">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6"/>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row>
    <row r="79" spans="1:59" x14ac:dyDescent="0.25">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6"/>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row>
    <row r="80" spans="1:59" x14ac:dyDescent="0.25">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6"/>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row>
    <row r="81" spans="1:59" x14ac:dyDescent="0.25">
      <c r="A81" s="85"/>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6"/>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row>
    <row r="82" spans="1:59" x14ac:dyDescent="0.25">
      <c r="A82" s="8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6"/>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row>
    <row r="83" spans="1:59" x14ac:dyDescent="0.25">
      <c r="A83" s="85"/>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6"/>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row>
    <row r="84" spans="1:59" x14ac:dyDescent="0.25">
      <c r="A84" s="85"/>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6"/>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row>
    <row r="85" spans="1:59" x14ac:dyDescent="0.25">
      <c r="A85" s="85"/>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6"/>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row>
    <row r="86" spans="1:59" x14ac:dyDescent="0.25">
      <c r="A86" s="85"/>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6"/>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row>
    <row r="87" spans="1:59" x14ac:dyDescent="0.25">
      <c r="A87" s="85"/>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6"/>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row>
    <row r="88" spans="1:59" x14ac:dyDescent="0.25">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6"/>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row>
    <row r="89" spans="1:59" x14ac:dyDescent="0.25">
      <c r="A89" s="85"/>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6"/>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row>
    <row r="90" spans="1:59" x14ac:dyDescent="0.25">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6"/>
      <c r="AC90" s="85"/>
      <c r="AD90" s="85"/>
      <c r="AE90" s="85"/>
      <c r="AF90" s="85"/>
      <c r="AG90" s="85"/>
      <c r="AH90" s="85"/>
      <c r="AI90" s="85"/>
      <c r="AJ90" s="85"/>
      <c r="AK90" s="85"/>
      <c r="AL90" s="85"/>
      <c r="AM90" s="85"/>
      <c r="AN90" s="85"/>
      <c r="AO90" s="85"/>
      <c r="AP90" s="85"/>
      <c r="AQ90" s="85"/>
      <c r="AR90" s="85"/>
      <c r="AS90" s="85"/>
      <c r="AT90" s="85"/>
      <c r="AU90" s="85"/>
      <c r="AV90" s="85"/>
      <c r="AW90" s="85"/>
      <c r="AX90" s="85"/>
      <c r="AY90" s="85"/>
      <c r="AZ90" s="85"/>
      <c r="BA90" s="85"/>
      <c r="BB90" s="85"/>
      <c r="BC90" s="85"/>
      <c r="BD90" s="85"/>
      <c r="BE90" s="85"/>
      <c r="BF90" s="85"/>
      <c r="BG90" s="85"/>
    </row>
    <row r="91" spans="1:59" x14ac:dyDescent="0.25">
      <c r="A91" s="85"/>
      <c r="B91" s="85"/>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6"/>
      <c r="AC91" s="85"/>
      <c r="AD91" s="85"/>
      <c r="AE91" s="85"/>
      <c r="AF91" s="85"/>
      <c r="AG91" s="85"/>
      <c r="AH91" s="85"/>
      <c r="AI91" s="85"/>
      <c r="AJ91" s="85"/>
      <c r="AK91" s="85"/>
      <c r="AL91" s="85"/>
      <c r="AM91" s="85"/>
      <c r="AN91" s="85"/>
      <c r="AO91" s="85"/>
      <c r="AP91" s="85"/>
      <c r="AQ91" s="85"/>
      <c r="AR91" s="85"/>
      <c r="AS91" s="85"/>
      <c r="AT91" s="85"/>
      <c r="AU91" s="85"/>
      <c r="AV91" s="85"/>
      <c r="AW91" s="85"/>
      <c r="AX91" s="85"/>
      <c r="AY91" s="85"/>
      <c r="AZ91" s="85"/>
      <c r="BA91" s="85"/>
      <c r="BB91" s="85"/>
      <c r="BC91" s="85"/>
      <c r="BD91" s="85"/>
      <c r="BE91" s="85"/>
      <c r="BF91" s="85"/>
      <c r="BG91" s="85"/>
    </row>
    <row r="92" spans="1:59" x14ac:dyDescent="0.25">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6"/>
      <c r="AC92" s="85"/>
      <c r="AD92" s="85"/>
      <c r="AE92" s="85"/>
      <c r="AF92" s="85"/>
      <c r="AG92" s="85"/>
      <c r="AH92" s="85"/>
      <c r="AI92" s="85"/>
      <c r="AJ92" s="85"/>
      <c r="AK92" s="85"/>
      <c r="AL92" s="85"/>
      <c r="AM92" s="85"/>
      <c r="AN92" s="85"/>
      <c r="AO92" s="85"/>
      <c r="AP92" s="85"/>
      <c r="AQ92" s="85"/>
      <c r="AR92" s="85"/>
      <c r="AS92" s="85"/>
      <c r="AT92" s="85"/>
      <c r="AU92" s="85"/>
      <c r="AV92" s="85"/>
      <c r="AW92" s="85"/>
      <c r="AX92" s="85"/>
      <c r="AY92" s="85"/>
      <c r="AZ92" s="85"/>
      <c r="BA92" s="85"/>
      <c r="BB92" s="85"/>
      <c r="BC92" s="85"/>
      <c r="BD92" s="85"/>
      <c r="BE92" s="85"/>
      <c r="BF92" s="85"/>
      <c r="BG92" s="85"/>
    </row>
    <row r="93" spans="1:59" x14ac:dyDescent="0.25">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6"/>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row>
    <row r="94" spans="1:59" x14ac:dyDescent="0.25">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6"/>
      <c r="AC94" s="85"/>
      <c r="AD94" s="85"/>
      <c r="AE94" s="85"/>
      <c r="AF94" s="85"/>
      <c r="AG94" s="85"/>
      <c r="AH94" s="85"/>
      <c r="AI94" s="85"/>
      <c r="AJ94" s="85"/>
      <c r="AK94" s="85"/>
      <c r="AL94" s="85"/>
      <c r="AM94" s="85"/>
      <c r="AN94" s="85"/>
      <c r="AO94" s="85"/>
      <c r="AP94" s="85"/>
      <c r="AQ94" s="85"/>
      <c r="AR94" s="85"/>
      <c r="AS94" s="85"/>
      <c r="AT94" s="85"/>
      <c r="AU94" s="85"/>
      <c r="AV94" s="85"/>
      <c r="AW94" s="85"/>
      <c r="AX94" s="85"/>
      <c r="AY94" s="85"/>
      <c r="AZ94" s="85"/>
      <c r="BA94" s="85"/>
      <c r="BB94" s="85"/>
      <c r="BC94" s="85"/>
      <c r="BD94" s="85"/>
      <c r="BE94" s="85"/>
      <c r="BF94" s="85"/>
      <c r="BG94" s="85"/>
    </row>
    <row r="95" spans="1:59" x14ac:dyDescent="0.25">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6"/>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row>
    <row r="96" spans="1:59" x14ac:dyDescent="0.25">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6"/>
      <c r="AC96" s="85"/>
      <c r="AD96" s="85"/>
      <c r="AE96" s="85"/>
      <c r="AF96" s="85"/>
      <c r="AG96" s="85"/>
      <c r="AH96" s="85"/>
      <c r="AI96" s="85"/>
      <c r="AJ96" s="85"/>
      <c r="AK96" s="85"/>
      <c r="AL96" s="85"/>
      <c r="AM96" s="85"/>
      <c r="AN96" s="85"/>
      <c r="AO96" s="85"/>
      <c r="AP96" s="85"/>
      <c r="AQ96" s="85"/>
      <c r="AR96" s="85"/>
      <c r="AS96" s="85"/>
      <c r="AT96" s="85"/>
      <c r="AU96" s="85"/>
      <c r="AV96" s="85"/>
      <c r="AW96" s="85"/>
      <c r="AX96" s="85"/>
      <c r="AY96" s="85"/>
      <c r="AZ96" s="85"/>
      <c r="BA96" s="85"/>
      <c r="BB96" s="85"/>
      <c r="BC96" s="85"/>
      <c r="BD96" s="85"/>
      <c r="BE96" s="85"/>
      <c r="BF96" s="85"/>
      <c r="BG96" s="85"/>
    </row>
    <row r="97" spans="1:59" x14ac:dyDescent="0.25">
      <c r="A97" s="85"/>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6"/>
      <c r="AC97" s="85"/>
      <c r="AD97" s="85"/>
      <c r="AE97" s="85"/>
      <c r="AF97" s="85"/>
      <c r="AG97" s="85"/>
      <c r="AH97" s="85"/>
      <c r="AI97" s="85"/>
      <c r="AJ97" s="85"/>
      <c r="AK97" s="85"/>
      <c r="AL97" s="85"/>
      <c r="AM97" s="85"/>
      <c r="AN97" s="85"/>
      <c r="AO97" s="85"/>
      <c r="AP97" s="85"/>
      <c r="AQ97" s="85"/>
      <c r="AR97" s="85"/>
      <c r="AS97" s="85"/>
      <c r="AT97" s="85"/>
      <c r="AU97" s="85"/>
      <c r="AV97" s="85"/>
      <c r="AW97" s="85"/>
      <c r="AX97" s="85"/>
      <c r="AY97" s="85"/>
      <c r="AZ97" s="85"/>
      <c r="BA97" s="85"/>
      <c r="BB97" s="85"/>
      <c r="BC97" s="85"/>
      <c r="BD97" s="85"/>
      <c r="BE97" s="85"/>
      <c r="BF97" s="85"/>
      <c r="BG97" s="85"/>
    </row>
    <row r="98" spans="1:59" x14ac:dyDescent="0.25">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6"/>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row>
    <row r="99" spans="1:59" x14ac:dyDescent="0.25">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6"/>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row>
    <row r="100" spans="1:59" x14ac:dyDescent="0.25">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6"/>
      <c r="AC100" s="85"/>
      <c r="AD100" s="85"/>
      <c r="AE100" s="85"/>
      <c r="AF100" s="85"/>
      <c r="AG100" s="85"/>
      <c r="AH100" s="85"/>
      <c r="AI100" s="85"/>
      <c r="AJ100" s="85"/>
      <c r="AK100" s="85"/>
      <c r="AL100" s="85"/>
      <c r="AM100" s="85"/>
      <c r="AN100" s="85"/>
      <c r="AO100" s="85"/>
      <c r="AP100" s="85"/>
      <c r="AQ100" s="85"/>
      <c r="AR100" s="85"/>
      <c r="AS100" s="85"/>
      <c r="AT100" s="85"/>
      <c r="AU100" s="85"/>
      <c r="AV100" s="85"/>
      <c r="AW100" s="85"/>
      <c r="AX100" s="85"/>
      <c r="AY100" s="85"/>
      <c r="AZ100" s="85"/>
      <c r="BA100" s="85"/>
      <c r="BB100" s="85"/>
      <c r="BC100" s="85"/>
      <c r="BD100" s="85"/>
      <c r="BE100" s="85"/>
      <c r="BF100" s="85"/>
      <c r="BG100" s="85"/>
    </row>
    <row r="101" spans="1:59" x14ac:dyDescent="0.25">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6"/>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row>
    <row r="102" spans="1:59" x14ac:dyDescent="0.25">
      <c r="A102" s="8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6"/>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row>
    <row r="103" spans="1:59" x14ac:dyDescent="0.25">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6"/>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row>
    <row r="104" spans="1:59" x14ac:dyDescent="0.25">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6"/>
      <c r="AC104" s="85"/>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row>
    <row r="105" spans="1:59" x14ac:dyDescent="0.25">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6"/>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row>
    <row r="106" spans="1:59" x14ac:dyDescent="0.25">
      <c r="A106" s="85"/>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6"/>
      <c r="AC106" s="85"/>
      <c r="AD106" s="85"/>
      <c r="AE106" s="85"/>
      <c r="AF106" s="85"/>
      <c r="AG106" s="85"/>
      <c r="AH106" s="85"/>
      <c r="AI106" s="85"/>
      <c r="AJ106" s="85"/>
      <c r="AK106" s="85"/>
      <c r="AL106" s="85"/>
      <c r="AM106" s="85"/>
      <c r="AN106" s="85"/>
      <c r="AO106" s="85"/>
      <c r="AP106" s="85"/>
      <c r="AQ106" s="85"/>
      <c r="AR106" s="85"/>
      <c r="AS106" s="85"/>
      <c r="AT106" s="85"/>
      <c r="AU106" s="85"/>
      <c r="AV106" s="85"/>
      <c r="AW106" s="85"/>
      <c r="AX106" s="85"/>
      <c r="AY106" s="85"/>
      <c r="AZ106" s="85"/>
      <c r="BA106" s="85"/>
      <c r="BB106" s="85"/>
      <c r="BC106" s="85"/>
      <c r="BD106" s="85"/>
      <c r="BE106" s="85"/>
      <c r="BF106" s="85"/>
      <c r="BG106" s="85"/>
    </row>
    <row r="107" spans="1:59" x14ac:dyDescent="0.25">
      <c r="A107" s="85"/>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6"/>
      <c r="AC107" s="85"/>
      <c r="AD107" s="85"/>
      <c r="AE107" s="85"/>
      <c r="AF107" s="85"/>
      <c r="AG107" s="85"/>
      <c r="AH107" s="85"/>
      <c r="AI107" s="85"/>
      <c r="AJ107" s="85"/>
      <c r="AK107" s="85"/>
      <c r="AL107" s="85"/>
      <c r="AM107" s="85"/>
      <c r="AN107" s="85"/>
      <c r="AO107" s="85"/>
      <c r="AP107" s="85"/>
      <c r="AQ107" s="85"/>
      <c r="AR107" s="85"/>
      <c r="AS107" s="85"/>
      <c r="AT107" s="85"/>
      <c r="AU107" s="85"/>
      <c r="AV107" s="85"/>
      <c r="AW107" s="85"/>
      <c r="AX107" s="85"/>
      <c r="AY107" s="85"/>
      <c r="AZ107" s="85"/>
      <c r="BA107" s="85"/>
      <c r="BB107" s="85"/>
      <c r="BC107" s="85"/>
      <c r="BD107" s="85"/>
      <c r="BE107" s="85"/>
      <c r="BF107" s="85"/>
      <c r="BG107" s="85"/>
    </row>
    <row r="108" spans="1:59" x14ac:dyDescent="0.25">
      <c r="A108" s="85"/>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6"/>
      <c r="AC108" s="85"/>
      <c r="AD108" s="85"/>
      <c r="AE108" s="85"/>
      <c r="AF108" s="85"/>
      <c r="AG108" s="85"/>
      <c r="AH108" s="85"/>
      <c r="AI108" s="85"/>
      <c r="AJ108" s="85"/>
      <c r="AK108" s="85"/>
      <c r="AL108" s="85"/>
      <c r="AM108" s="85"/>
      <c r="AN108" s="85"/>
      <c r="AO108" s="85"/>
      <c r="AP108" s="85"/>
      <c r="AQ108" s="85"/>
      <c r="AR108" s="85"/>
      <c r="AS108" s="85"/>
      <c r="AT108" s="85"/>
      <c r="AU108" s="85"/>
      <c r="AV108" s="85"/>
      <c r="AW108" s="85"/>
      <c r="AX108" s="85"/>
      <c r="AY108" s="85"/>
      <c r="AZ108" s="85"/>
      <c r="BA108" s="85"/>
      <c r="BB108" s="85"/>
      <c r="BC108" s="85"/>
      <c r="BD108" s="85"/>
      <c r="BE108" s="85"/>
      <c r="BF108" s="85"/>
      <c r="BG108" s="85"/>
    </row>
    <row r="109" spans="1:59" x14ac:dyDescent="0.25">
      <c r="A109" s="85"/>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6"/>
      <c r="AC109" s="85"/>
      <c r="AD109" s="85"/>
      <c r="AE109" s="85"/>
      <c r="AF109" s="85"/>
      <c r="AG109" s="85"/>
      <c r="AH109" s="85"/>
      <c r="AI109" s="85"/>
      <c r="AJ109" s="85"/>
      <c r="AK109" s="85"/>
      <c r="AL109" s="85"/>
      <c r="AM109" s="85"/>
      <c r="AN109" s="85"/>
      <c r="AO109" s="85"/>
      <c r="AP109" s="85"/>
      <c r="AQ109" s="85"/>
      <c r="AR109" s="85"/>
      <c r="AS109" s="85"/>
      <c r="AT109" s="85"/>
      <c r="AU109" s="85"/>
      <c r="AV109" s="85"/>
      <c r="AW109" s="85"/>
      <c r="AX109" s="85"/>
      <c r="AY109" s="85"/>
      <c r="AZ109" s="85"/>
      <c r="BA109" s="85"/>
      <c r="BB109" s="85"/>
      <c r="BC109" s="85"/>
      <c r="BD109" s="85"/>
      <c r="BE109" s="85"/>
      <c r="BF109" s="85"/>
      <c r="BG109" s="85"/>
    </row>
    <row r="110" spans="1:59" x14ac:dyDescent="0.25">
      <c r="A110" s="85"/>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6"/>
      <c r="AC110" s="85"/>
      <c r="AD110" s="85"/>
      <c r="AE110" s="85"/>
      <c r="AF110" s="85"/>
      <c r="AG110" s="85"/>
      <c r="AH110" s="85"/>
      <c r="AI110" s="85"/>
      <c r="AJ110" s="85"/>
      <c r="AK110" s="85"/>
      <c r="AL110" s="85"/>
      <c r="AM110" s="85"/>
      <c r="AN110" s="85"/>
      <c r="AO110" s="85"/>
      <c r="AP110" s="85"/>
      <c r="AQ110" s="85"/>
      <c r="AR110" s="85"/>
      <c r="AS110" s="85"/>
      <c r="AT110" s="85"/>
      <c r="AU110" s="85"/>
      <c r="AV110" s="85"/>
      <c r="AW110" s="85"/>
      <c r="AX110" s="85"/>
      <c r="AY110" s="85"/>
      <c r="AZ110" s="85"/>
      <c r="BA110" s="85"/>
      <c r="BB110" s="85"/>
      <c r="BC110" s="85"/>
      <c r="BD110" s="85"/>
      <c r="BE110" s="85"/>
      <c r="BF110" s="85"/>
      <c r="BG110" s="85"/>
    </row>
    <row r="111" spans="1:59" x14ac:dyDescent="0.25">
      <c r="A111" s="85"/>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6"/>
      <c r="AC111" s="85"/>
      <c r="AD111" s="85"/>
      <c r="AE111" s="85"/>
      <c r="AF111" s="85"/>
      <c r="AG111" s="85"/>
      <c r="AH111" s="85"/>
      <c r="AI111" s="85"/>
      <c r="AJ111" s="85"/>
      <c r="AK111" s="85"/>
      <c r="AL111" s="85"/>
      <c r="AM111" s="85"/>
      <c r="AN111" s="85"/>
      <c r="AO111" s="85"/>
      <c r="AP111" s="85"/>
      <c r="AQ111" s="85"/>
      <c r="AR111" s="85"/>
      <c r="AS111" s="85"/>
      <c r="AT111" s="85"/>
      <c r="AU111" s="85"/>
      <c r="AV111" s="85"/>
      <c r="AW111" s="85"/>
      <c r="AX111" s="85"/>
      <c r="AY111" s="85"/>
      <c r="AZ111" s="85"/>
      <c r="BA111" s="85"/>
      <c r="BB111" s="85"/>
      <c r="BC111" s="85"/>
      <c r="BD111" s="85"/>
      <c r="BE111" s="85"/>
      <c r="BF111" s="85"/>
      <c r="BG111" s="85"/>
    </row>
    <row r="112" spans="1:59" x14ac:dyDescent="0.25">
      <c r="A112" s="85"/>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6"/>
      <c r="AC112" s="85"/>
      <c r="AD112" s="85"/>
      <c r="AE112" s="85"/>
      <c r="AF112" s="85"/>
      <c r="AG112" s="85"/>
      <c r="AH112" s="85"/>
      <c r="AI112" s="85"/>
      <c r="AJ112" s="85"/>
      <c r="AK112" s="85"/>
      <c r="AL112" s="85"/>
      <c r="AM112" s="85"/>
      <c r="AN112" s="85"/>
      <c r="AO112" s="85"/>
      <c r="AP112" s="85"/>
      <c r="AQ112" s="85"/>
      <c r="AR112" s="85"/>
      <c r="AS112" s="85"/>
      <c r="AT112" s="85"/>
      <c r="AU112" s="85"/>
      <c r="AV112" s="85"/>
      <c r="AW112" s="85"/>
      <c r="AX112" s="85"/>
      <c r="AY112" s="85"/>
      <c r="AZ112" s="85"/>
      <c r="BA112" s="85"/>
      <c r="BB112" s="85"/>
      <c r="BC112" s="85"/>
      <c r="BD112" s="85"/>
      <c r="BE112" s="85"/>
      <c r="BF112" s="85"/>
      <c r="BG112" s="85"/>
    </row>
    <row r="113" spans="1:59" x14ac:dyDescent="0.25">
      <c r="A113" s="85"/>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6"/>
      <c r="AC113" s="85"/>
      <c r="AD113" s="85"/>
      <c r="AE113" s="85"/>
      <c r="AF113" s="85"/>
      <c r="AG113" s="85"/>
      <c r="AH113" s="85"/>
      <c r="AI113" s="85"/>
      <c r="AJ113" s="85"/>
      <c r="AK113" s="85"/>
      <c r="AL113" s="85"/>
      <c r="AM113" s="85"/>
      <c r="AN113" s="85"/>
      <c r="AO113" s="85"/>
      <c r="AP113" s="85"/>
      <c r="AQ113" s="85"/>
      <c r="AR113" s="85"/>
      <c r="AS113" s="85"/>
      <c r="AT113" s="85"/>
      <c r="AU113" s="85"/>
      <c r="AV113" s="85"/>
      <c r="AW113" s="85"/>
      <c r="AX113" s="85"/>
      <c r="AY113" s="85"/>
      <c r="AZ113" s="85"/>
      <c r="BA113" s="85"/>
      <c r="BB113" s="85"/>
      <c r="BC113" s="85"/>
      <c r="BD113" s="85"/>
      <c r="BE113" s="85"/>
      <c r="BF113" s="85"/>
      <c r="BG113" s="85"/>
    </row>
    <row r="114" spans="1:59" x14ac:dyDescent="0.25">
      <c r="A114" s="85"/>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6"/>
      <c r="AC114" s="85"/>
      <c r="AD114" s="85"/>
      <c r="AE114" s="85"/>
      <c r="AF114" s="85"/>
      <c r="AG114" s="85"/>
      <c r="AH114" s="85"/>
      <c r="AI114" s="85"/>
      <c r="AJ114" s="85"/>
      <c r="AK114" s="85"/>
      <c r="AL114" s="85"/>
      <c r="AM114" s="85"/>
      <c r="AN114" s="85"/>
      <c r="AO114" s="85"/>
      <c r="AP114" s="85"/>
      <c r="AQ114" s="85"/>
      <c r="AR114" s="85"/>
      <c r="AS114" s="85"/>
      <c r="AT114" s="85"/>
      <c r="AU114" s="85"/>
      <c r="AV114" s="85"/>
      <c r="AW114" s="85"/>
      <c r="AX114" s="85"/>
      <c r="AY114" s="85"/>
      <c r="AZ114" s="85"/>
      <c r="BA114" s="85"/>
      <c r="BB114" s="85"/>
      <c r="BC114" s="85"/>
      <c r="BD114" s="85"/>
      <c r="BE114" s="85"/>
      <c r="BF114" s="85"/>
      <c r="BG114" s="85"/>
    </row>
    <row r="115" spans="1:59" x14ac:dyDescent="0.25">
      <c r="A115" s="85"/>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6"/>
      <c r="AC115" s="85"/>
      <c r="AD115" s="85"/>
      <c r="AE115" s="85"/>
      <c r="AF115" s="85"/>
      <c r="AG115" s="85"/>
      <c r="AH115" s="85"/>
      <c r="AI115" s="85"/>
      <c r="AJ115" s="85"/>
      <c r="AK115" s="85"/>
      <c r="AL115" s="85"/>
      <c r="AM115" s="85"/>
      <c r="AN115" s="85"/>
      <c r="AO115" s="85"/>
      <c r="AP115" s="85"/>
      <c r="AQ115" s="85"/>
      <c r="AR115" s="85"/>
      <c r="AS115" s="85"/>
      <c r="AT115" s="85"/>
      <c r="AU115" s="85"/>
      <c r="AV115" s="85"/>
      <c r="AW115" s="85"/>
      <c r="AX115" s="85"/>
      <c r="AY115" s="85"/>
      <c r="AZ115" s="85"/>
      <c r="BA115" s="85"/>
      <c r="BB115" s="85"/>
      <c r="BC115" s="85"/>
      <c r="BD115" s="85"/>
      <c r="BE115" s="85"/>
      <c r="BF115" s="85"/>
      <c r="BG115" s="85"/>
    </row>
    <row r="116" spans="1:59" x14ac:dyDescent="0.25">
      <c r="A116" s="85"/>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6"/>
      <c r="AC116" s="85"/>
      <c r="AD116" s="85"/>
      <c r="AE116" s="85"/>
      <c r="AF116" s="85"/>
      <c r="AG116" s="85"/>
      <c r="AH116" s="85"/>
      <c r="AI116" s="85"/>
      <c r="AJ116" s="85"/>
      <c r="AK116" s="85"/>
      <c r="AL116" s="85"/>
      <c r="AM116" s="85"/>
      <c r="AN116" s="85"/>
      <c r="AO116" s="85"/>
      <c r="AP116" s="85"/>
      <c r="AQ116" s="85"/>
      <c r="AR116" s="85"/>
      <c r="AS116" s="85"/>
      <c r="AT116" s="85"/>
      <c r="AU116" s="85"/>
      <c r="AV116" s="85"/>
      <c r="AW116" s="85"/>
      <c r="AX116" s="85"/>
      <c r="AY116" s="85"/>
      <c r="AZ116" s="85"/>
      <c r="BA116" s="85"/>
      <c r="BB116" s="85"/>
      <c r="BC116" s="85"/>
      <c r="BD116" s="85"/>
      <c r="BE116" s="85"/>
      <c r="BF116" s="85"/>
      <c r="BG116" s="85"/>
    </row>
    <row r="117" spans="1:59" x14ac:dyDescent="0.25">
      <c r="A117" s="85"/>
      <c r="B117" s="85"/>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6"/>
      <c r="AC117" s="85"/>
      <c r="AD117" s="85"/>
      <c r="AE117" s="85"/>
      <c r="AF117" s="85"/>
      <c r="AG117" s="85"/>
      <c r="AH117" s="85"/>
      <c r="AI117" s="85"/>
      <c r="AJ117" s="85"/>
      <c r="AK117" s="85"/>
      <c r="AL117" s="85"/>
      <c r="AM117" s="85"/>
      <c r="AN117" s="85"/>
      <c r="AO117" s="85"/>
      <c r="AP117" s="85"/>
      <c r="AQ117" s="85"/>
      <c r="AR117" s="85"/>
      <c r="AS117" s="85"/>
      <c r="AT117" s="85"/>
      <c r="AU117" s="85"/>
      <c r="AV117" s="85"/>
      <c r="AW117" s="85"/>
      <c r="AX117" s="85"/>
      <c r="AY117" s="85"/>
      <c r="AZ117" s="85"/>
      <c r="BA117" s="85"/>
      <c r="BB117" s="85"/>
      <c r="BC117" s="85"/>
      <c r="BD117" s="85"/>
      <c r="BE117" s="85"/>
      <c r="BF117" s="85"/>
      <c r="BG117" s="85"/>
    </row>
    <row r="118" spans="1:59" x14ac:dyDescent="0.25">
      <c r="A118" s="85"/>
      <c r="B118" s="85"/>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6"/>
      <c r="AC118" s="85"/>
      <c r="AD118" s="85"/>
      <c r="AE118" s="85"/>
      <c r="AF118" s="85"/>
      <c r="AG118" s="85"/>
      <c r="AH118" s="85"/>
      <c r="AI118" s="85"/>
      <c r="AJ118" s="85"/>
      <c r="AK118" s="85"/>
      <c r="AL118" s="85"/>
      <c r="AM118" s="85"/>
      <c r="AN118" s="85"/>
      <c r="AO118" s="85"/>
      <c r="AP118" s="85"/>
      <c r="AQ118" s="85"/>
      <c r="AR118" s="85"/>
      <c r="AS118" s="85"/>
      <c r="AT118" s="85"/>
      <c r="AU118" s="85"/>
      <c r="AV118" s="85"/>
      <c r="AW118" s="85"/>
      <c r="AX118" s="85"/>
      <c r="AY118" s="85"/>
      <c r="AZ118" s="85"/>
      <c r="BA118" s="85"/>
      <c r="BB118" s="85"/>
      <c r="BC118" s="85"/>
      <c r="BD118" s="85"/>
      <c r="BE118" s="85"/>
      <c r="BF118" s="85"/>
      <c r="BG118" s="85"/>
    </row>
    <row r="119" spans="1:59" x14ac:dyDescent="0.25">
      <c r="A119" s="85"/>
      <c r="B119" s="85"/>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6"/>
      <c r="AC119" s="85"/>
      <c r="AD119" s="85"/>
      <c r="AE119" s="85"/>
      <c r="AF119" s="85"/>
      <c r="AG119" s="85"/>
      <c r="AH119" s="85"/>
      <c r="AI119" s="85"/>
      <c r="AJ119" s="85"/>
      <c r="AK119" s="85"/>
      <c r="AL119" s="85"/>
      <c r="AM119" s="85"/>
      <c r="AN119" s="85"/>
      <c r="AO119" s="85"/>
      <c r="AP119" s="85"/>
      <c r="AQ119" s="85"/>
      <c r="AR119" s="85"/>
      <c r="AS119" s="85"/>
      <c r="AT119" s="85"/>
      <c r="AU119" s="85"/>
      <c r="AV119" s="85"/>
      <c r="AW119" s="85"/>
      <c r="AX119" s="85"/>
      <c r="AY119" s="85"/>
      <c r="AZ119" s="85"/>
      <c r="BA119" s="85"/>
      <c r="BB119" s="85"/>
      <c r="BC119" s="85"/>
      <c r="BD119" s="85"/>
      <c r="BE119" s="85"/>
      <c r="BF119" s="85"/>
      <c r="BG119" s="85"/>
    </row>
    <row r="120" spans="1:59" x14ac:dyDescent="0.25">
      <c r="A120" s="85"/>
      <c r="B120" s="85"/>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6"/>
      <c r="AC120" s="85"/>
      <c r="AD120" s="85"/>
      <c r="AE120" s="85"/>
      <c r="AF120" s="85"/>
      <c r="AG120" s="85"/>
      <c r="AH120" s="85"/>
      <c r="AI120" s="85"/>
      <c r="AJ120" s="85"/>
      <c r="AK120" s="85"/>
      <c r="AL120" s="85"/>
      <c r="AM120" s="85"/>
      <c r="AN120" s="85"/>
      <c r="AO120" s="85"/>
      <c r="AP120" s="85"/>
      <c r="AQ120" s="85"/>
      <c r="AR120" s="85"/>
      <c r="AS120" s="85"/>
      <c r="AT120" s="85"/>
      <c r="AU120" s="85"/>
      <c r="AV120" s="85"/>
      <c r="AW120" s="85"/>
      <c r="AX120" s="85"/>
      <c r="AY120" s="85"/>
      <c r="AZ120" s="85"/>
      <c r="BA120" s="85"/>
      <c r="BB120" s="85"/>
      <c r="BC120" s="85"/>
      <c r="BD120" s="85"/>
      <c r="BE120" s="85"/>
      <c r="BF120" s="85"/>
      <c r="BG120" s="85"/>
    </row>
    <row r="121" spans="1:59" x14ac:dyDescent="0.25">
      <c r="A121" s="8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6"/>
      <c r="AC121" s="85"/>
      <c r="AD121" s="85"/>
      <c r="AE121" s="85"/>
      <c r="AF121" s="85"/>
      <c r="AG121" s="85"/>
      <c r="AH121" s="85"/>
      <c r="AI121" s="85"/>
      <c r="AJ121" s="85"/>
      <c r="AK121" s="85"/>
      <c r="AL121" s="85"/>
      <c r="AM121" s="85"/>
      <c r="AN121" s="85"/>
      <c r="AO121" s="85"/>
      <c r="AP121" s="85"/>
      <c r="AQ121" s="85"/>
      <c r="AR121" s="85"/>
      <c r="AS121" s="85"/>
      <c r="AT121" s="85"/>
      <c r="AU121" s="85"/>
      <c r="AV121" s="85"/>
      <c r="AW121" s="85"/>
      <c r="AX121" s="85"/>
      <c r="AY121" s="85"/>
      <c r="AZ121" s="85"/>
      <c r="BA121" s="85"/>
      <c r="BB121" s="85"/>
      <c r="BC121" s="85"/>
      <c r="BD121" s="85"/>
      <c r="BE121" s="85"/>
      <c r="BF121" s="85"/>
      <c r="BG121" s="85"/>
    </row>
    <row r="122" spans="1:59" x14ac:dyDescent="0.25">
      <c r="A122" s="85"/>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6"/>
      <c r="AC122" s="85"/>
      <c r="AD122" s="85"/>
      <c r="AE122" s="85"/>
      <c r="AF122" s="85"/>
      <c r="AG122" s="85"/>
      <c r="AH122" s="85"/>
      <c r="AI122" s="85"/>
      <c r="AJ122" s="85"/>
      <c r="AK122" s="85"/>
      <c r="AL122" s="85"/>
      <c r="AM122" s="85"/>
      <c r="AN122" s="85"/>
      <c r="AO122" s="85"/>
      <c r="AP122" s="85"/>
      <c r="AQ122" s="85"/>
      <c r="AR122" s="85"/>
      <c r="AS122" s="85"/>
      <c r="AT122" s="85"/>
      <c r="AU122" s="85"/>
      <c r="AV122" s="85"/>
      <c r="AW122" s="85"/>
      <c r="AX122" s="85"/>
      <c r="AY122" s="85"/>
      <c r="AZ122" s="85"/>
      <c r="BA122" s="85"/>
      <c r="BB122" s="85"/>
      <c r="BC122" s="85"/>
      <c r="BD122" s="85"/>
      <c r="BE122" s="85"/>
      <c r="BF122" s="85"/>
      <c r="BG122" s="85"/>
    </row>
    <row r="123" spans="1:59" x14ac:dyDescent="0.25">
      <c r="A123" s="8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6"/>
      <c r="AC123" s="85"/>
      <c r="AD123" s="85"/>
      <c r="AE123" s="85"/>
      <c r="AF123" s="85"/>
      <c r="AG123" s="85"/>
      <c r="AH123" s="85"/>
      <c r="AI123" s="85"/>
      <c r="AJ123" s="85"/>
      <c r="AK123" s="85"/>
      <c r="AL123" s="85"/>
      <c r="AM123" s="85"/>
      <c r="AN123" s="85"/>
      <c r="AO123" s="85"/>
      <c r="AP123" s="85"/>
      <c r="AQ123" s="85"/>
      <c r="AR123" s="85"/>
      <c r="AS123" s="85"/>
      <c r="AT123" s="85"/>
      <c r="AU123" s="85"/>
      <c r="AV123" s="85"/>
      <c r="AW123" s="85"/>
      <c r="AX123" s="85"/>
      <c r="AY123" s="85"/>
      <c r="AZ123" s="85"/>
      <c r="BA123" s="85"/>
      <c r="BB123" s="85"/>
      <c r="BC123" s="85"/>
      <c r="BD123" s="85"/>
      <c r="BE123" s="85"/>
      <c r="BF123" s="85"/>
      <c r="BG123" s="85"/>
    </row>
    <row r="124" spans="1:59" x14ac:dyDescent="0.25">
      <c r="A124" s="85"/>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6"/>
      <c r="AC124" s="85"/>
      <c r="AD124" s="85"/>
      <c r="AE124" s="85"/>
      <c r="AF124" s="85"/>
      <c r="AG124" s="85"/>
      <c r="AH124" s="85"/>
      <c r="AI124" s="85"/>
      <c r="AJ124" s="85"/>
      <c r="AK124" s="85"/>
      <c r="AL124" s="85"/>
      <c r="AM124" s="85"/>
      <c r="AN124" s="85"/>
      <c r="AO124" s="85"/>
      <c r="AP124" s="85"/>
      <c r="AQ124" s="85"/>
      <c r="AR124" s="85"/>
      <c r="AS124" s="85"/>
      <c r="AT124" s="85"/>
      <c r="AU124" s="85"/>
      <c r="AV124" s="85"/>
      <c r="AW124" s="85"/>
      <c r="AX124" s="85"/>
      <c r="AY124" s="85"/>
      <c r="AZ124" s="85"/>
      <c r="BA124" s="85"/>
      <c r="BB124" s="85"/>
      <c r="BC124" s="85"/>
      <c r="BD124" s="85"/>
      <c r="BE124" s="85"/>
      <c r="BF124" s="85"/>
      <c r="BG124" s="85"/>
    </row>
    <row r="125" spans="1:59" x14ac:dyDescent="0.25">
      <c r="A125" s="85"/>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6"/>
      <c r="AC125" s="85"/>
      <c r="AD125" s="85"/>
      <c r="AE125" s="85"/>
      <c r="AF125" s="85"/>
      <c r="AG125" s="85"/>
      <c r="AH125" s="85"/>
      <c r="AI125" s="85"/>
      <c r="AJ125" s="85"/>
      <c r="AK125" s="85"/>
      <c r="AL125" s="85"/>
      <c r="AM125" s="85"/>
      <c r="AN125" s="85"/>
      <c r="AO125" s="85"/>
      <c r="AP125" s="85"/>
      <c r="AQ125" s="85"/>
      <c r="AR125" s="85"/>
      <c r="AS125" s="85"/>
      <c r="AT125" s="85"/>
      <c r="AU125" s="85"/>
      <c r="AV125" s="85"/>
      <c r="AW125" s="85"/>
      <c r="AX125" s="85"/>
      <c r="AY125" s="85"/>
      <c r="AZ125" s="85"/>
      <c r="BA125" s="85"/>
      <c r="BB125" s="85"/>
      <c r="BC125" s="85"/>
      <c r="BD125" s="85"/>
      <c r="BE125" s="85"/>
      <c r="BF125" s="85"/>
      <c r="BG125" s="85"/>
    </row>
    <row r="126" spans="1:59" x14ac:dyDescent="0.25">
      <c r="A126" s="8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6"/>
      <c r="AC126" s="85"/>
      <c r="AD126" s="85"/>
      <c r="AE126" s="85"/>
      <c r="AF126" s="85"/>
      <c r="AG126" s="85"/>
      <c r="AH126" s="85"/>
      <c r="AI126" s="85"/>
      <c r="AJ126" s="85"/>
      <c r="AK126" s="85"/>
      <c r="AL126" s="85"/>
      <c r="AM126" s="85"/>
      <c r="AN126" s="85"/>
      <c r="AO126" s="85"/>
      <c r="AP126" s="85"/>
      <c r="AQ126" s="85"/>
      <c r="AR126" s="85"/>
      <c r="AS126" s="85"/>
      <c r="AT126" s="85"/>
      <c r="AU126" s="85"/>
      <c r="AV126" s="85"/>
      <c r="AW126" s="85"/>
      <c r="AX126" s="85"/>
      <c r="AY126" s="85"/>
      <c r="AZ126" s="85"/>
      <c r="BA126" s="85"/>
      <c r="BB126" s="85"/>
      <c r="BC126" s="85"/>
      <c r="BD126" s="85"/>
      <c r="BE126" s="85"/>
      <c r="BF126" s="85"/>
      <c r="BG126" s="85"/>
    </row>
    <row r="127" spans="1:59" x14ac:dyDescent="0.25">
      <c r="A127" s="85"/>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6"/>
      <c r="AC127" s="85"/>
      <c r="AD127" s="85"/>
      <c r="AE127" s="85"/>
      <c r="AF127" s="85"/>
      <c r="AG127" s="85"/>
      <c r="AH127" s="85"/>
      <c r="AI127" s="85"/>
      <c r="AJ127" s="85"/>
      <c r="AK127" s="85"/>
      <c r="AL127" s="85"/>
      <c r="AM127" s="85"/>
      <c r="AN127" s="85"/>
      <c r="AO127" s="85"/>
      <c r="AP127" s="85"/>
      <c r="AQ127" s="85"/>
      <c r="AR127" s="85"/>
      <c r="AS127" s="85"/>
      <c r="AT127" s="85"/>
      <c r="AU127" s="85"/>
      <c r="AV127" s="85"/>
      <c r="AW127" s="85"/>
      <c r="AX127" s="85"/>
      <c r="AY127" s="85"/>
      <c r="AZ127" s="85"/>
      <c r="BA127" s="85"/>
      <c r="BB127" s="85"/>
      <c r="BC127" s="85"/>
      <c r="BD127" s="85"/>
      <c r="BE127" s="85"/>
      <c r="BF127" s="85"/>
      <c r="BG127" s="85"/>
    </row>
    <row r="128" spans="1:59" x14ac:dyDescent="0.25">
      <c r="A128" s="85"/>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6"/>
      <c r="AC128" s="85"/>
      <c r="AD128" s="85"/>
      <c r="AE128" s="85"/>
      <c r="AF128" s="85"/>
      <c r="AG128" s="85"/>
      <c r="AH128" s="85"/>
      <c r="AI128" s="85"/>
      <c r="AJ128" s="85"/>
      <c r="AK128" s="85"/>
      <c r="AL128" s="85"/>
      <c r="AM128" s="85"/>
      <c r="AN128" s="85"/>
      <c r="AO128" s="85"/>
      <c r="AP128" s="85"/>
      <c r="AQ128" s="85"/>
      <c r="AR128" s="85"/>
      <c r="AS128" s="85"/>
      <c r="AT128" s="85"/>
      <c r="AU128" s="85"/>
      <c r="AV128" s="85"/>
      <c r="AW128" s="85"/>
      <c r="AX128" s="85"/>
      <c r="AY128" s="85"/>
      <c r="AZ128" s="85"/>
      <c r="BA128" s="85"/>
      <c r="BB128" s="85"/>
      <c r="BC128" s="85"/>
      <c r="BD128" s="85"/>
      <c r="BE128" s="85"/>
      <c r="BF128" s="85"/>
      <c r="BG128" s="85"/>
    </row>
    <row r="129" spans="1:59" x14ac:dyDescent="0.25">
      <c r="A129" s="85"/>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6"/>
      <c r="AC129" s="85"/>
      <c r="AD129" s="85"/>
      <c r="AE129" s="85"/>
      <c r="AF129" s="85"/>
      <c r="AG129" s="85"/>
      <c r="AH129" s="85"/>
      <c r="AI129" s="85"/>
      <c r="AJ129" s="85"/>
      <c r="AK129" s="85"/>
      <c r="AL129" s="85"/>
      <c r="AM129" s="85"/>
      <c r="AN129" s="85"/>
      <c r="AO129" s="85"/>
      <c r="AP129" s="85"/>
      <c r="AQ129" s="85"/>
      <c r="AR129" s="85"/>
      <c r="AS129" s="85"/>
      <c r="AT129" s="85"/>
      <c r="AU129" s="85"/>
      <c r="AV129" s="85"/>
      <c r="AW129" s="85"/>
      <c r="AX129" s="85"/>
      <c r="AY129" s="85"/>
      <c r="AZ129" s="85"/>
      <c r="BA129" s="85"/>
      <c r="BB129" s="85"/>
      <c r="BC129" s="85"/>
      <c r="BD129" s="85"/>
      <c r="BE129" s="85"/>
      <c r="BF129" s="85"/>
      <c r="BG129" s="85"/>
    </row>
    <row r="130" spans="1:59" x14ac:dyDescent="0.25">
      <c r="A130" s="85"/>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6"/>
      <c r="AC130" s="85"/>
      <c r="AD130" s="85"/>
      <c r="AE130" s="85"/>
      <c r="AF130" s="85"/>
      <c r="AG130" s="85"/>
      <c r="AH130" s="85"/>
      <c r="AI130" s="85"/>
      <c r="AJ130" s="85"/>
      <c r="AK130" s="85"/>
      <c r="AL130" s="85"/>
      <c r="AM130" s="85"/>
      <c r="AN130" s="85"/>
      <c r="AO130" s="85"/>
      <c r="AP130" s="85"/>
      <c r="AQ130" s="85"/>
      <c r="AR130" s="85"/>
      <c r="AS130" s="85"/>
      <c r="AT130" s="85"/>
      <c r="AU130" s="85"/>
      <c r="AV130" s="85"/>
      <c r="AW130" s="85"/>
      <c r="AX130" s="85"/>
      <c r="AY130" s="85"/>
      <c r="AZ130" s="85"/>
      <c r="BA130" s="85"/>
      <c r="BB130" s="85"/>
      <c r="BC130" s="85"/>
      <c r="BD130" s="85"/>
      <c r="BE130" s="85"/>
      <c r="BF130" s="85"/>
      <c r="BG130" s="85"/>
    </row>
    <row r="131" spans="1:59" x14ac:dyDescent="0.25">
      <c r="A131" s="85"/>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6"/>
      <c r="AC131" s="85"/>
      <c r="AD131" s="85"/>
      <c r="AE131" s="85"/>
      <c r="AF131" s="85"/>
      <c r="AG131" s="85"/>
      <c r="AH131" s="85"/>
      <c r="AI131" s="85"/>
      <c r="AJ131" s="85"/>
      <c r="AK131" s="85"/>
      <c r="AL131" s="85"/>
      <c r="AM131" s="85"/>
      <c r="AN131" s="85"/>
      <c r="AO131" s="85"/>
      <c r="AP131" s="85"/>
      <c r="AQ131" s="85"/>
      <c r="AR131" s="85"/>
      <c r="AS131" s="85"/>
      <c r="AT131" s="85"/>
      <c r="AU131" s="85"/>
      <c r="AV131" s="85"/>
      <c r="AW131" s="85"/>
      <c r="AX131" s="85"/>
      <c r="AY131" s="85"/>
      <c r="AZ131" s="85"/>
      <c r="BA131" s="85"/>
      <c r="BB131" s="85"/>
      <c r="BC131" s="85"/>
      <c r="BD131" s="85"/>
      <c r="BE131" s="85"/>
      <c r="BF131" s="85"/>
      <c r="BG131" s="85"/>
    </row>
    <row r="132" spans="1:59" x14ac:dyDescent="0.25">
      <c r="A132" s="85"/>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6"/>
      <c r="AC132" s="85"/>
      <c r="AD132" s="85"/>
      <c r="AE132" s="85"/>
      <c r="AF132" s="85"/>
      <c r="AG132" s="85"/>
      <c r="AH132" s="85"/>
      <c r="AI132" s="85"/>
      <c r="AJ132" s="85"/>
      <c r="AK132" s="85"/>
      <c r="AL132" s="85"/>
      <c r="AM132" s="85"/>
      <c r="AN132" s="85"/>
      <c r="AO132" s="85"/>
      <c r="AP132" s="85"/>
      <c r="AQ132" s="85"/>
      <c r="AR132" s="85"/>
      <c r="AS132" s="85"/>
      <c r="AT132" s="85"/>
      <c r="AU132" s="85"/>
      <c r="AV132" s="85"/>
      <c r="AW132" s="85"/>
      <c r="AX132" s="85"/>
      <c r="AY132" s="85"/>
      <c r="AZ132" s="85"/>
      <c r="BA132" s="85"/>
      <c r="BB132" s="85"/>
      <c r="BC132" s="85"/>
      <c r="BD132" s="85"/>
      <c r="BE132" s="85"/>
      <c r="BF132" s="85"/>
      <c r="BG132" s="85"/>
    </row>
    <row r="133" spans="1:59" x14ac:dyDescent="0.25">
      <c r="A133" s="85"/>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6"/>
      <c r="AC133" s="85"/>
      <c r="AD133" s="85"/>
      <c r="AE133" s="85"/>
      <c r="AF133" s="85"/>
      <c r="AG133" s="85"/>
      <c r="AH133" s="85"/>
      <c r="AI133" s="85"/>
      <c r="AJ133" s="85"/>
      <c r="AK133" s="85"/>
      <c r="AL133" s="85"/>
      <c r="AM133" s="85"/>
      <c r="AN133" s="85"/>
      <c r="AO133" s="85"/>
      <c r="AP133" s="85"/>
      <c r="AQ133" s="85"/>
      <c r="AR133" s="85"/>
      <c r="AS133" s="85"/>
      <c r="AT133" s="85"/>
      <c r="AU133" s="85"/>
      <c r="AV133" s="85"/>
      <c r="AW133" s="85"/>
      <c r="AX133" s="85"/>
      <c r="AY133" s="85"/>
      <c r="AZ133" s="85"/>
      <c r="BA133" s="85"/>
      <c r="BB133" s="85"/>
      <c r="BC133" s="85"/>
      <c r="BD133" s="85"/>
      <c r="BE133" s="85"/>
      <c r="BF133" s="85"/>
      <c r="BG133" s="85"/>
    </row>
    <row r="134" spans="1:59" x14ac:dyDescent="0.25">
      <c r="A134" s="85"/>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6"/>
      <c r="AC134" s="85"/>
      <c r="AD134" s="85"/>
      <c r="AE134" s="85"/>
      <c r="AF134" s="85"/>
      <c r="AG134" s="85"/>
      <c r="AH134" s="85"/>
      <c r="AI134" s="85"/>
      <c r="AJ134" s="85"/>
      <c r="AK134" s="85"/>
      <c r="AL134" s="85"/>
      <c r="AM134" s="85"/>
      <c r="AN134" s="85"/>
      <c r="AO134" s="85"/>
      <c r="AP134" s="85"/>
      <c r="AQ134" s="85"/>
      <c r="AR134" s="85"/>
      <c r="AS134" s="85"/>
      <c r="AT134" s="85"/>
      <c r="AU134" s="85"/>
      <c r="AV134" s="85"/>
      <c r="AW134" s="85"/>
      <c r="AX134" s="85"/>
      <c r="AY134" s="85"/>
      <c r="AZ134" s="85"/>
      <c r="BA134" s="85"/>
      <c r="BB134" s="85"/>
      <c r="BC134" s="85"/>
      <c r="BD134" s="85"/>
      <c r="BE134" s="85"/>
      <c r="BF134" s="85"/>
      <c r="BG134" s="85"/>
    </row>
    <row r="135" spans="1:59" x14ac:dyDescent="0.25">
      <c r="A135" s="85"/>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6"/>
      <c r="AC135" s="85"/>
      <c r="AD135" s="85"/>
      <c r="AE135" s="85"/>
      <c r="AF135" s="85"/>
      <c r="AG135" s="85"/>
      <c r="AH135" s="85"/>
      <c r="AI135" s="85"/>
      <c r="AJ135" s="85"/>
      <c r="AK135" s="85"/>
      <c r="AL135" s="85"/>
      <c r="AM135" s="85"/>
      <c r="AN135" s="85"/>
      <c r="AO135" s="85"/>
      <c r="AP135" s="85"/>
      <c r="AQ135" s="85"/>
      <c r="AR135" s="85"/>
      <c r="AS135" s="85"/>
      <c r="AT135" s="85"/>
      <c r="AU135" s="85"/>
      <c r="AV135" s="85"/>
      <c r="AW135" s="85"/>
      <c r="AX135" s="85"/>
      <c r="AY135" s="85"/>
      <c r="AZ135" s="85"/>
      <c r="BA135" s="85"/>
      <c r="BB135" s="85"/>
      <c r="BC135" s="85"/>
      <c r="BD135" s="85"/>
      <c r="BE135" s="85"/>
      <c r="BF135" s="85"/>
      <c r="BG135" s="85"/>
    </row>
    <row r="136" spans="1:59" x14ac:dyDescent="0.25">
      <c r="A136" s="8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6"/>
      <c r="AC136" s="85"/>
      <c r="AD136" s="85"/>
      <c r="AE136" s="85"/>
      <c r="AF136" s="85"/>
      <c r="AG136" s="85"/>
      <c r="AH136" s="85"/>
      <c r="AI136" s="85"/>
      <c r="AJ136" s="85"/>
      <c r="AK136" s="85"/>
      <c r="AL136" s="85"/>
      <c r="AM136" s="85"/>
      <c r="AN136" s="85"/>
      <c r="AO136" s="85"/>
      <c r="AP136" s="85"/>
      <c r="AQ136" s="85"/>
      <c r="AR136" s="85"/>
      <c r="AS136" s="85"/>
      <c r="AT136" s="85"/>
      <c r="AU136" s="85"/>
      <c r="AV136" s="85"/>
      <c r="AW136" s="85"/>
      <c r="AX136" s="85"/>
      <c r="AY136" s="85"/>
      <c r="AZ136" s="85"/>
      <c r="BA136" s="85"/>
      <c r="BB136" s="85"/>
      <c r="BC136" s="85"/>
      <c r="BD136" s="85"/>
      <c r="BE136" s="85"/>
      <c r="BF136" s="85"/>
      <c r="BG136" s="85"/>
    </row>
    <row r="137" spans="1:59" x14ac:dyDescent="0.25">
      <c r="A137" s="8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6"/>
      <c r="AC137" s="85"/>
      <c r="AD137" s="85"/>
      <c r="AE137" s="85"/>
      <c r="AF137" s="85"/>
      <c r="AG137" s="85"/>
      <c r="AH137" s="85"/>
      <c r="AI137" s="85"/>
      <c r="AJ137" s="85"/>
      <c r="AK137" s="85"/>
      <c r="AL137" s="85"/>
      <c r="AM137" s="85"/>
      <c r="AN137" s="85"/>
      <c r="AO137" s="85"/>
      <c r="AP137" s="85"/>
      <c r="AQ137" s="85"/>
      <c r="AR137" s="85"/>
      <c r="AS137" s="85"/>
      <c r="AT137" s="85"/>
      <c r="AU137" s="85"/>
      <c r="AV137" s="85"/>
      <c r="AW137" s="85"/>
      <c r="AX137" s="85"/>
      <c r="AY137" s="85"/>
      <c r="AZ137" s="85"/>
      <c r="BA137" s="85"/>
      <c r="BB137" s="85"/>
      <c r="BC137" s="85"/>
      <c r="BD137" s="85"/>
      <c r="BE137" s="85"/>
      <c r="BF137" s="85"/>
      <c r="BG137" s="85"/>
    </row>
    <row r="138" spans="1:59" x14ac:dyDescent="0.25">
      <c r="A138" s="85"/>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6"/>
      <c r="AC138" s="85"/>
      <c r="AD138" s="85"/>
      <c r="AE138" s="85"/>
      <c r="AF138" s="85"/>
      <c r="AG138" s="85"/>
      <c r="AH138" s="85"/>
      <c r="AI138" s="85"/>
      <c r="AJ138" s="85"/>
      <c r="AK138" s="85"/>
      <c r="AL138" s="85"/>
      <c r="AM138" s="85"/>
      <c r="AN138" s="85"/>
      <c r="AO138" s="85"/>
      <c r="AP138" s="85"/>
      <c r="AQ138" s="85"/>
      <c r="AR138" s="85"/>
      <c r="AS138" s="85"/>
      <c r="AT138" s="85"/>
      <c r="AU138" s="85"/>
      <c r="AV138" s="85"/>
      <c r="AW138" s="85"/>
      <c r="AX138" s="85"/>
      <c r="AY138" s="85"/>
      <c r="AZ138" s="85"/>
      <c r="BA138" s="85"/>
      <c r="BB138" s="85"/>
      <c r="BC138" s="85"/>
      <c r="BD138" s="85"/>
      <c r="BE138" s="85"/>
      <c r="BF138" s="85"/>
      <c r="BG138" s="85"/>
    </row>
    <row r="139" spans="1:59" x14ac:dyDescent="0.25">
      <c r="A139" s="85"/>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6"/>
      <c r="AC139" s="85"/>
      <c r="AD139" s="85"/>
      <c r="AE139" s="85"/>
      <c r="AF139" s="85"/>
      <c r="AG139" s="85"/>
      <c r="AH139" s="85"/>
      <c r="AI139" s="85"/>
      <c r="AJ139" s="85"/>
      <c r="AK139" s="85"/>
      <c r="AL139" s="85"/>
      <c r="AM139" s="85"/>
      <c r="AN139" s="85"/>
      <c r="AO139" s="85"/>
      <c r="AP139" s="85"/>
      <c r="AQ139" s="85"/>
      <c r="AR139" s="85"/>
      <c r="AS139" s="85"/>
      <c r="AT139" s="85"/>
      <c r="AU139" s="85"/>
      <c r="AV139" s="85"/>
      <c r="AW139" s="85"/>
      <c r="AX139" s="85"/>
      <c r="AY139" s="85"/>
      <c r="AZ139" s="85"/>
      <c r="BA139" s="85"/>
      <c r="BB139" s="85"/>
      <c r="BC139" s="85"/>
      <c r="BD139" s="85"/>
      <c r="BE139" s="85"/>
      <c r="BF139" s="85"/>
      <c r="BG139" s="85"/>
    </row>
    <row r="140" spans="1:59" x14ac:dyDescent="0.25">
      <c r="A140" s="8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6"/>
      <c r="AC140" s="85"/>
      <c r="AD140" s="85"/>
      <c r="AE140" s="85"/>
      <c r="AF140" s="85"/>
      <c r="AG140" s="85"/>
      <c r="AH140" s="85"/>
      <c r="AI140" s="85"/>
      <c r="AJ140" s="85"/>
      <c r="AK140" s="85"/>
      <c r="AL140" s="85"/>
      <c r="AM140" s="85"/>
      <c r="AN140" s="85"/>
      <c r="AO140" s="85"/>
      <c r="AP140" s="85"/>
      <c r="AQ140" s="85"/>
      <c r="AR140" s="85"/>
      <c r="AS140" s="85"/>
      <c r="AT140" s="85"/>
      <c r="AU140" s="85"/>
      <c r="AV140" s="85"/>
      <c r="AW140" s="85"/>
      <c r="AX140" s="85"/>
      <c r="AY140" s="85"/>
      <c r="AZ140" s="85"/>
      <c r="BA140" s="85"/>
      <c r="BB140" s="85"/>
      <c r="BC140" s="85"/>
      <c r="BD140" s="85"/>
      <c r="BE140" s="85"/>
      <c r="BF140" s="85"/>
      <c r="BG140" s="85"/>
    </row>
    <row r="141" spans="1:59" x14ac:dyDescent="0.25">
      <c r="A141" s="85"/>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6"/>
      <c r="AC141" s="85"/>
      <c r="AD141" s="85"/>
      <c r="AE141" s="85"/>
      <c r="AF141" s="85"/>
      <c r="AG141" s="85"/>
      <c r="AH141" s="85"/>
      <c r="AI141" s="85"/>
      <c r="AJ141" s="85"/>
      <c r="AK141" s="85"/>
      <c r="AL141" s="85"/>
      <c r="AM141" s="85"/>
      <c r="AN141" s="85"/>
      <c r="AO141" s="85"/>
      <c r="AP141" s="85"/>
      <c r="AQ141" s="85"/>
      <c r="AR141" s="85"/>
      <c r="AS141" s="85"/>
      <c r="AT141" s="85"/>
      <c r="AU141" s="85"/>
      <c r="AV141" s="85"/>
      <c r="AW141" s="85"/>
      <c r="AX141" s="85"/>
      <c r="AY141" s="85"/>
      <c r="AZ141" s="85"/>
      <c r="BA141" s="85"/>
      <c r="BB141" s="85"/>
      <c r="BC141" s="85"/>
      <c r="BD141" s="85"/>
      <c r="BE141" s="85"/>
      <c r="BF141" s="85"/>
      <c r="BG141" s="85"/>
    </row>
    <row r="142" spans="1:59" x14ac:dyDescent="0.25">
      <c r="A142" s="85"/>
      <c r="B142" s="85"/>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6"/>
      <c r="AC142" s="85"/>
      <c r="AD142" s="85"/>
      <c r="AE142" s="85"/>
      <c r="AF142" s="85"/>
      <c r="AG142" s="85"/>
      <c r="AH142" s="85"/>
      <c r="AI142" s="85"/>
      <c r="AJ142" s="85"/>
      <c r="AK142" s="85"/>
      <c r="AL142" s="85"/>
      <c r="AM142" s="85"/>
      <c r="AN142" s="85"/>
      <c r="AO142" s="85"/>
      <c r="AP142" s="85"/>
      <c r="AQ142" s="85"/>
      <c r="AR142" s="85"/>
      <c r="AS142" s="85"/>
      <c r="AT142" s="85"/>
      <c r="AU142" s="85"/>
      <c r="AV142" s="85"/>
      <c r="AW142" s="85"/>
      <c r="AX142" s="85"/>
      <c r="AY142" s="85"/>
      <c r="AZ142" s="85"/>
      <c r="BA142" s="85"/>
      <c r="BB142" s="85"/>
      <c r="BC142" s="85"/>
      <c r="BD142" s="85"/>
      <c r="BE142" s="85"/>
      <c r="BF142" s="85"/>
      <c r="BG142" s="85"/>
    </row>
    <row r="143" spans="1:59" x14ac:dyDescent="0.25">
      <c r="A143" s="85"/>
      <c r="B143" s="85"/>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6"/>
      <c r="AC143" s="85"/>
      <c r="AD143" s="85"/>
      <c r="AE143" s="85"/>
      <c r="AF143" s="85"/>
      <c r="AG143" s="85"/>
      <c r="AH143" s="85"/>
      <c r="AI143" s="85"/>
      <c r="AJ143" s="85"/>
      <c r="AK143" s="85"/>
      <c r="AL143" s="85"/>
      <c r="AM143" s="85"/>
      <c r="AN143" s="85"/>
      <c r="AO143" s="85"/>
      <c r="AP143" s="85"/>
      <c r="AQ143" s="85"/>
      <c r="AR143" s="85"/>
      <c r="AS143" s="85"/>
      <c r="AT143" s="85"/>
      <c r="AU143" s="85"/>
      <c r="AV143" s="85"/>
      <c r="AW143" s="85"/>
      <c r="AX143" s="85"/>
      <c r="AY143" s="85"/>
      <c r="AZ143" s="85"/>
      <c r="BA143" s="85"/>
      <c r="BB143" s="85"/>
      <c r="BC143" s="85"/>
      <c r="BD143" s="85"/>
      <c r="BE143" s="85"/>
      <c r="BF143" s="85"/>
      <c r="BG143" s="85"/>
    </row>
    <row r="144" spans="1:59" x14ac:dyDescent="0.25">
      <c r="A144" s="85"/>
      <c r="B144" s="85"/>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c r="AA144" s="85"/>
      <c r="AB144" s="86"/>
      <c r="AC144" s="85"/>
      <c r="AD144" s="85"/>
      <c r="AE144" s="85"/>
      <c r="AF144" s="85"/>
      <c r="AG144" s="85"/>
      <c r="AH144" s="85"/>
      <c r="AI144" s="85"/>
      <c r="AJ144" s="85"/>
      <c r="AK144" s="85"/>
      <c r="AL144" s="85"/>
      <c r="AM144" s="85"/>
      <c r="AN144" s="85"/>
      <c r="AO144" s="85"/>
      <c r="AP144" s="85"/>
      <c r="AQ144" s="85"/>
      <c r="AR144" s="85"/>
      <c r="AS144" s="85"/>
      <c r="AT144" s="85"/>
      <c r="AU144" s="85"/>
      <c r="AV144" s="85"/>
      <c r="AW144" s="85"/>
      <c r="AX144" s="85"/>
      <c r="AY144" s="85"/>
      <c r="AZ144" s="85"/>
      <c r="BA144" s="85"/>
      <c r="BB144" s="85"/>
      <c r="BC144" s="85"/>
      <c r="BD144" s="85"/>
      <c r="BE144" s="85"/>
      <c r="BF144" s="85"/>
      <c r="BG144" s="85"/>
    </row>
    <row r="145" spans="1:59" x14ac:dyDescent="0.25">
      <c r="A145" s="85"/>
      <c r="B145" s="85"/>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6"/>
      <c r="AC145" s="85"/>
      <c r="AD145" s="85"/>
      <c r="AE145" s="85"/>
      <c r="AF145" s="85"/>
      <c r="AG145" s="85"/>
      <c r="AH145" s="85"/>
      <c r="AI145" s="85"/>
      <c r="AJ145" s="85"/>
      <c r="AK145" s="85"/>
      <c r="AL145" s="85"/>
      <c r="AM145" s="85"/>
      <c r="AN145" s="85"/>
      <c r="AO145" s="85"/>
      <c r="AP145" s="85"/>
      <c r="AQ145" s="85"/>
      <c r="AR145" s="85"/>
      <c r="AS145" s="85"/>
      <c r="AT145" s="85"/>
      <c r="AU145" s="85"/>
      <c r="AV145" s="85"/>
      <c r="AW145" s="85"/>
      <c r="AX145" s="85"/>
      <c r="AY145" s="85"/>
      <c r="AZ145" s="85"/>
      <c r="BA145" s="85"/>
      <c r="BB145" s="85"/>
      <c r="BC145" s="85"/>
      <c r="BD145" s="85"/>
      <c r="BE145" s="85"/>
      <c r="BF145" s="85"/>
      <c r="BG145" s="85"/>
    </row>
    <row r="146" spans="1:59" x14ac:dyDescent="0.25">
      <c r="A146" s="85"/>
      <c r="B146" s="85"/>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6"/>
      <c r="AC146" s="85"/>
      <c r="AD146" s="85"/>
      <c r="AE146" s="85"/>
      <c r="AF146" s="85"/>
      <c r="AG146" s="85"/>
      <c r="AH146" s="85"/>
      <c r="AI146" s="85"/>
      <c r="AJ146" s="85"/>
      <c r="AK146" s="85"/>
      <c r="AL146" s="85"/>
      <c r="AM146" s="85"/>
      <c r="AN146" s="85"/>
      <c r="AO146" s="85"/>
      <c r="AP146" s="85"/>
      <c r="AQ146" s="85"/>
      <c r="AR146" s="85"/>
      <c r="AS146" s="85"/>
      <c r="AT146" s="85"/>
      <c r="AU146" s="85"/>
      <c r="AV146" s="85"/>
      <c r="AW146" s="85"/>
      <c r="AX146" s="85"/>
      <c r="AY146" s="85"/>
      <c r="AZ146" s="85"/>
      <c r="BA146" s="85"/>
      <c r="BB146" s="85"/>
      <c r="BC146" s="85"/>
      <c r="BD146" s="85"/>
      <c r="BE146" s="85"/>
      <c r="BF146" s="85"/>
      <c r="BG146" s="85"/>
    </row>
    <row r="147" spans="1:59" x14ac:dyDescent="0.25">
      <c r="A147" s="85"/>
      <c r="B147" s="85"/>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6"/>
      <c r="AC147" s="85"/>
      <c r="AD147" s="85"/>
      <c r="AE147" s="85"/>
      <c r="AF147" s="85"/>
      <c r="AG147" s="85"/>
      <c r="AH147" s="85"/>
      <c r="AI147" s="85"/>
      <c r="AJ147" s="85"/>
      <c r="AK147" s="85"/>
      <c r="AL147" s="85"/>
      <c r="AM147" s="85"/>
      <c r="AN147" s="85"/>
      <c r="AO147" s="85"/>
      <c r="AP147" s="85"/>
      <c r="AQ147" s="85"/>
      <c r="AR147" s="85"/>
      <c r="AS147" s="85"/>
      <c r="AT147" s="85"/>
      <c r="AU147" s="85"/>
      <c r="AV147" s="85"/>
      <c r="AW147" s="85"/>
      <c r="AX147" s="85"/>
      <c r="AY147" s="85"/>
      <c r="AZ147" s="85"/>
      <c r="BA147" s="85"/>
      <c r="BB147" s="85"/>
      <c r="BC147" s="85"/>
      <c r="BD147" s="85"/>
      <c r="BE147" s="85"/>
      <c r="BF147" s="85"/>
      <c r="BG147" s="85"/>
    </row>
    <row r="148" spans="1:59" x14ac:dyDescent="0.25">
      <c r="A148" s="85"/>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6"/>
      <c r="AC148" s="85"/>
      <c r="AD148" s="85"/>
      <c r="AE148" s="85"/>
      <c r="AF148" s="85"/>
      <c r="AG148" s="85"/>
      <c r="AH148" s="85"/>
      <c r="AI148" s="85"/>
      <c r="AJ148" s="85"/>
      <c r="AK148" s="85"/>
      <c r="AL148" s="85"/>
      <c r="AM148" s="85"/>
      <c r="AN148" s="85"/>
      <c r="AO148" s="85"/>
      <c r="AP148" s="85"/>
      <c r="AQ148" s="85"/>
      <c r="AR148" s="85"/>
      <c r="AS148" s="85"/>
      <c r="AT148" s="85"/>
      <c r="AU148" s="85"/>
      <c r="AV148" s="85"/>
      <c r="AW148" s="85"/>
      <c r="AX148" s="85"/>
      <c r="AY148" s="85"/>
      <c r="AZ148" s="85"/>
      <c r="BA148" s="85"/>
      <c r="BB148" s="85"/>
      <c r="BC148" s="85"/>
      <c r="BD148" s="85"/>
      <c r="BE148" s="85"/>
      <c r="BF148" s="85"/>
      <c r="BG148" s="85"/>
    </row>
    <row r="149" spans="1:59" x14ac:dyDescent="0.25">
      <c r="A149" s="85"/>
      <c r="B149" s="85"/>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6"/>
      <c r="AC149" s="85"/>
      <c r="AD149" s="85"/>
      <c r="AE149" s="85"/>
      <c r="AF149" s="85"/>
      <c r="AG149" s="85"/>
      <c r="AH149" s="85"/>
      <c r="AI149" s="85"/>
      <c r="AJ149" s="85"/>
      <c r="AK149" s="85"/>
      <c r="AL149" s="85"/>
      <c r="AM149" s="85"/>
      <c r="AN149" s="85"/>
      <c r="AO149" s="85"/>
      <c r="AP149" s="85"/>
      <c r="AQ149" s="85"/>
      <c r="AR149" s="85"/>
      <c r="AS149" s="85"/>
      <c r="AT149" s="85"/>
      <c r="AU149" s="85"/>
      <c r="AV149" s="85"/>
      <c r="AW149" s="85"/>
      <c r="AX149" s="85"/>
      <c r="AY149" s="85"/>
      <c r="AZ149" s="85"/>
      <c r="BA149" s="85"/>
      <c r="BB149" s="85"/>
      <c r="BC149" s="85"/>
      <c r="BD149" s="85"/>
      <c r="BE149" s="85"/>
      <c r="BF149" s="85"/>
      <c r="BG149" s="85"/>
    </row>
    <row r="150" spans="1:59" x14ac:dyDescent="0.25">
      <c r="A150" s="85"/>
      <c r="B150" s="85"/>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6"/>
      <c r="AC150" s="85"/>
      <c r="AD150" s="85"/>
      <c r="AE150" s="85"/>
      <c r="AF150" s="85"/>
      <c r="AG150" s="85"/>
      <c r="AH150" s="85"/>
      <c r="AI150" s="85"/>
      <c r="AJ150" s="85"/>
      <c r="AK150" s="85"/>
      <c r="AL150" s="85"/>
      <c r="AM150" s="85"/>
      <c r="AN150" s="85"/>
      <c r="AO150" s="85"/>
      <c r="AP150" s="85"/>
      <c r="AQ150" s="85"/>
      <c r="AR150" s="85"/>
      <c r="AS150" s="85"/>
      <c r="AT150" s="85"/>
      <c r="AU150" s="85"/>
      <c r="AV150" s="85"/>
      <c r="AW150" s="85"/>
      <c r="AX150" s="85"/>
      <c r="AY150" s="85"/>
      <c r="AZ150" s="85"/>
      <c r="BA150" s="85"/>
      <c r="BB150" s="85"/>
      <c r="BC150" s="85"/>
      <c r="BD150" s="85"/>
      <c r="BE150" s="85"/>
      <c r="BF150" s="85"/>
      <c r="BG150" s="85"/>
    </row>
    <row r="151" spans="1:59" x14ac:dyDescent="0.25">
      <c r="A151" s="85"/>
      <c r="B151" s="85"/>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c r="AA151" s="85"/>
      <c r="AB151" s="86"/>
      <c r="AC151" s="85"/>
      <c r="AD151" s="85"/>
      <c r="AE151" s="85"/>
      <c r="AF151" s="85"/>
      <c r="AG151" s="85"/>
      <c r="AH151" s="85"/>
      <c r="AI151" s="85"/>
      <c r="AJ151" s="85"/>
      <c r="AK151" s="85"/>
      <c r="AL151" s="85"/>
      <c r="AM151" s="85"/>
      <c r="AN151" s="85"/>
      <c r="AO151" s="85"/>
      <c r="AP151" s="85"/>
      <c r="AQ151" s="85"/>
      <c r="AR151" s="85"/>
      <c r="AS151" s="85"/>
      <c r="AT151" s="85"/>
      <c r="AU151" s="85"/>
      <c r="AV151" s="85"/>
      <c r="AW151" s="85"/>
      <c r="AX151" s="85"/>
      <c r="AY151" s="85"/>
      <c r="AZ151" s="85"/>
      <c r="BA151" s="85"/>
      <c r="BB151" s="85"/>
      <c r="BC151" s="85"/>
      <c r="BD151" s="85"/>
      <c r="BE151" s="85"/>
      <c r="BF151" s="85"/>
      <c r="BG151" s="85"/>
    </row>
    <row r="152" spans="1:59" x14ac:dyDescent="0.25">
      <c r="A152" s="85"/>
      <c r="B152" s="85"/>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6"/>
      <c r="AC152" s="85"/>
      <c r="AD152" s="85"/>
      <c r="AE152" s="85"/>
      <c r="AF152" s="85"/>
      <c r="AG152" s="85"/>
      <c r="AH152" s="85"/>
      <c r="AI152" s="85"/>
      <c r="AJ152" s="85"/>
      <c r="AK152" s="85"/>
      <c r="AL152" s="85"/>
      <c r="AM152" s="85"/>
      <c r="AN152" s="85"/>
      <c r="AO152" s="85"/>
      <c r="AP152" s="85"/>
      <c r="AQ152" s="85"/>
      <c r="AR152" s="85"/>
      <c r="AS152" s="85"/>
      <c r="AT152" s="85"/>
      <c r="AU152" s="85"/>
      <c r="AV152" s="85"/>
      <c r="AW152" s="85"/>
      <c r="AX152" s="85"/>
      <c r="AY152" s="85"/>
      <c r="AZ152" s="85"/>
      <c r="BA152" s="85"/>
      <c r="BB152" s="85"/>
      <c r="BC152" s="85"/>
      <c r="BD152" s="85"/>
      <c r="BE152" s="85"/>
      <c r="BF152" s="85"/>
      <c r="BG152" s="85"/>
    </row>
    <row r="153" spans="1:59" x14ac:dyDescent="0.25">
      <c r="A153" s="85"/>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6"/>
      <c r="AC153" s="85"/>
      <c r="AD153" s="85"/>
      <c r="AE153" s="85"/>
      <c r="AF153" s="85"/>
      <c r="AG153" s="85"/>
      <c r="AH153" s="85"/>
      <c r="AI153" s="85"/>
      <c r="AJ153" s="85"/>
      <c r="AK153" s="85"/>
      <c r="AL153" s="85"/>
      <c r="AM153" s="85"/>
      <c r="AN153" s="85"/>
      <c r="AO153" s="85"/>
      <c r="AP153" s="85"/>
      <c r="AQ153" s="85"/>
      <c r="AR153" s="85"/>
      <c r="AS153" s="85"/>
      <c r="AT153" s="85"/>
      <c r="AU153" s="85"/>
      <c r="AV153" s="85"/>
      <c r="AW153" s="85"/>
      <c r="AX153" s="85"/>
      <c r="AY153" s="85"/>
      <c r="AZ153" s="85"/>
      <c r="BA153" s="85"/>
      <c r="BB153" s="85"/>
      <c r="BC153" s="85"/>
      <c r="BD153" s="85"/>
      <c r="BE153" s="85"/>
      <c r="BF153" s="85"/>
      <c r="BG153" s="85"/>
    </row>
    <row r="154" spans="1:59" x14ac:dyDescent="0.25">
      <c r="A154" s="85"/>
      <c r="B154" s="85"/>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6"/>
      <c r="AC154" s="85"/>
      <c r="AD154" s="85"/>
      <c r="AE154" s="85"/>
      <c r="AF154" s="85"/>
      <c r="AG154" s="85"/>
      <c r="AH154" s="85"/>
      <c r="AI154" s="85"/>
      <c r="AJ154" s="85"/>
      <c r="AK154" s="85"/>
      <c r="AL154" s="85"/>
      <c r="AM154" s="85"/>
      <c r="AN154" s="85"/>
      <c r="AO154" s="85"/>
      <c r="AP154" s="85"/>
      <c r="AQ154" s="85"/>
      <c r="AR154" s="85"/>
      <c r="AS154" s="85"/>
      <c r="AT154" s="85"/>
      <c r="AU154" s="85"/>
      <c r="AV154" s="85"/>
      <c r="AW154" s="85"/>
      <c r="AX154" s="85"/>
      <c r="AY154" s="85"/>
      <c r="AZ154" s="85"/>
      <c r="BA154" s="85"/>
      <c r="BB154" s="85"/>
      <c r="BC154" s="85"/>
      <c r="BD154" s="85"/>
      <c r="BE154" s="85"/>
      <c r="BF154" s="85"/>
      <c r="BG154" s="85"/>
    </row>
    <row r="155" spans="1:59" x14ac:dyDescent="0.25">
      <c r="A155" s="85"/>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6"/>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row>
    <row r="156" spans="1:59" x14ac:dyDescent="0.25">
      <c r="A156" s="85"/>
      <c r="B156" s="85"/>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6"/>
      <c r="AC156" s="85"/>
      <c r="AD156" s="85"/>
      <c r="AE156" s="85"/>
      <c r="AF156" s="85"/>
      <c r="AG156" s="85"/>
      <c r="AH156" s="85"/>
      <c r="AI156" s="85"/>
      <c r="AJ156" s="85"/>
      <c r="AK156" s="85"/>
      <c r="AL156" s="85"/>
      <c r="AM156" s="85"/>
      <c r="AN156" s="85"/>
      <c r="AO156" s="85"/>
      <c r="AP156" s="85"/>
      <c r="AQ156" s="85"/>
      <c r="AR156" s="85"/>
      <c r="AS156" s="85"/>
      <c r="AT156" s="85"/>
      <c r="AU156" s="85"/>
      <c r="AV156" s="85"/>
      <c r="AW156" s="85"/>
      <c r="AX156" s="85"/>
      <c r="AY156" s="85"/>
      <c r="AZ156" s="85"/>
      <c r="BA156" s="85"/>
      <c r="BB156" s="85"/>
      <c r="BC156" s="85"/>
      <c r="BD156" s="85"/>
      <c r="BE156" s="85"/>
      <c r="BF156" s="85"/>
      <c r="BG156" s="85"/>
    </row>
    <row r="157" spans="1:59" x14ac:dyDescent="0.25">
      <c r="A157" s="85"/>
      <c r="B157" s="85"/>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6"/>
      <c r="AC157" s="85"/>
      <c r="AD157" s="85"/>
      <c r="AE157" s="85"/>
      <c r="AF157" s="85"/>
      <c r="AG157" s="85"/>
      <c r="AH157" s="85"/>
      <c r="AI157" s="85"/>
      <c r="AJ157" s="85"/>
      <c r="AK157" s="85"/>
      <c r="AL157" s="85"/>
      <c r="AM157" s="85"/>
      <c r="AN157" s="85"/>
      <c r="AO157" s="85"/>
      <c r="AP157" s="85"/>
      <c r="AQ157" s="85"/>
      <c r="AR157" s="85"/>
      <c r="AS157" s="85"/>
      <c r="AT157" s="85"/>
      <c r="AU157" s="85"/>
      <c r="AV157" s="85"/>
      <c r="AW157" s="85"/>
      <c r="AX157" s="85"/>
      <c r="AY157" s="85"/>
      <c r="AZ157" s="85"/>
      <c r="BA157" s="85"/>
      <c r="BB157" s="85"/>
      <c r="BC157" s="85"/>
      <c r="BD157" s="85"/>
      <c r="BE157" s="85"/>
      <c r="BF157" s="85"/>
      <c r="BG157" s="85"/>
    </row>
    <row r="158" spans="1:59" x14ac:dyDescent="0.25">
      <c r="A158" s="85"/>
      <c r="B158" s="85"/>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6"/>
      <c r="AC158" s="85"/>
      <c r="AD158" s="85"/>
      <c r="AE158" s="85"/>
      <c r="AF158" s="85"/>
      <c r="AG158" s="85"/>
      <c r="AH158" s="85"/>
      <c r="AI158" s="85"/>
      <c r="AJ158" s="85"/>
      <c r="AK158" s="85"/>
      <c r="AL158" s="85"/>
      <c r="AM158" s="85"/>
      <c r="AN158" s="85"/>
      <c r="AO158" s="85"/>
      <c r="AP158" s="85"/>
      <c r="AQ158" s="85"/>
      <c r="AR158" s="85"/>
      <c r="AS158" s="85"/>
      <c r="AT158" s="85"/>
      <c r="AU158" s="85"/>
      <c r="AV158" s="85"/>
      <c r="AW158" s="85"/>
      <c r="AX158" s="85"/>
      <c r="AY158" s="85"/>
      <c r="AZ158" s="85"/>
      <c r="BA158" s="85"/>
      <c r="BB158" s="85"/>
      <c r="BC158" s="85"/>
      <c r="BD158" s="85"/>
      <c r="BE158" s="85"/>
      <c r="BF158" s="85"/>
      <c r="BG158" s="85"/>
    </row>
    <row r="159" spans="1:59" x14ac:dyDescent="0.25">
      <c r="A159" s="8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6"/>
      <c r="AC159" s="85"/>
      <c r="AD159" s="85"/>
      <c r="AE159" s="85"/>
      <c r="AF159" s="85"/>
      <c r="AG159" s="85"/>
      <c r="AH159" s="85"/>
      <c r="AI159" s="85"/>
      <c r="AJ159" s="85"/>
      <c r="AK159" s="85"/>
      <c r="AL159" s="85"/>
      <c r="AM159" s="85"/>
      <c r="AN159" s="85"/>
      <c r="AO159" s="85"/>
      <c r="AP159" s="85"/>
      <c r="AQ159" s="85"/>
      <c r="AR159" s="85"/>
      <c r="AS159" s="85"/>
      <c r="AT159" s="85"/>
      <c r="AU159" s="85"/>
      <c r="AV159" s="85"/>
      <c r="AW159" s="85"/>
      <c r="AX159" s="85"/>
      <c r="AY159" s="85"/>
      <c r="AZ159" s="85"/>
      <c r="BA159" s="85"/>
      <c r="BB159" s="85"/>
      <c r="BC159" s="85"/>
      <c r="BD159" s="85"/>
      <c r="BE159" s="85"/>
      <c r="BF159" s="85"/>
      <c r="BG159" s="85"/>
    </row>
    <row r="160" spans="1:59" x14ac:dyDescent="0.25">
      <c r="A160" s="85"/>
      <c r="B160" s="85"/>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c r="AA160" s="85"/>
      <c r="AB160" s="86"/>
      <c r="AC160" s="85"/>
      <c r="AD160" s="85"/>
      <c r="AE160" s="85"/>
      <c r="AF160" s="85"/>
      <c r="AG160" s="85"/>
      <c r="AH160" s="85"/>
      <c r="AI160" s="85"/>
      <c r="AJ160" s="85"/>
      <c r="AK160" s="85"/>
      <c r="AL160" s="85"/>
      <c r="AM160" s="85"/>
      <c r="AN160" s="85"/>
      <c r="AO160" s="85"/>
      <c r="AP160" s="85"/>
      <c r="AQ160" s="85"/>
      <c r="AR160" s="85"/>
      <c r="AS160" s="85"/>
      <c r="AT160" s="85"/>
      <c r="AU160" s="85"/>
      <c r="AV160" s="85"/>
      <c r="AW160" s="85"/>
      <c r="AX160" s="85"/>
      <c r="AY160" s="85"/>
      <c r="AZ160" s="85"/>
      <c r="BA160" s="85"/>
      <c r="BB160" s="85"/>
      <c r="BC160" s="85"/>
      <c r="BD160" s="85"/>
      <c r="BE160" s="85"/>
      <c r="BF160" s="85"/>
      <c r="BG160" s="85"/>
    </row>
    <row r="161" spans="1:59" x14ac:dyDescent="0.25">
      <c r="A161" s="8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6"/>
      <c r="AC161" s="85"/>
      <c r="AD161" s="85"/>
      <c r="AE161" s="85"/>
      <c r="AF161" s="85"/>
      <c r="AG161" s="85"/>
      <c r="AH161" s="85"/>
      <c r="AI161" s="85"/>
      <c r="AJ161" s="85"/>
      <c r="AK161" s="85"/>
      <c r="AL161" s="85"/>
      <c r="AM161" s="85"/>
      <c r="AN161" s="85"/>
      <c r="AO161" s="85"/>
      <c r="AP161" s="85"/>
      <c r="AQ161" s="85"/>
      <c r="AR161" s="85"/>
      <c r="AS161" s="85"/>
      <c r="AT161" s="85"/>
      <c r="AU161" s="85"/>
      <c r="AV161" s="85"/>
      <c r="AW161" s="85"/>
      <c r="AX161" s="85"/>
      <c r="AY161" s="85"/>
      <c r="AZ161" s="85"/>
      <c r="BA161" s="85"/>
      <c r="BB161" s="85"/>
      <c r="BC161" s="85"/>
      <c r="BD161" s="85"/>
      <c r="BE161" s="85"/>
      <c r="BF161" s="85"/>
      <c r="BG161" s="85"/>
    </row>
    <row r="162" spans="1:59" x14ac:dyDescent="0.25">
      <c r="A162" s="85"/>
      <c r="B162" s="85"/>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c r="AA162" s="85"/>
      <c r="AB162" s="86"/>
      <c r="AC162" s="85"/>
      <c r="AD162" s="85"/>
      <c r="AE162" s="85"/>
      <c r="AF162" s="85"/>
      <c r="AG162" s="85"/>
      <c r="AH162" s="85"/>
      <c r="AI162" s="85"/>
      <c r="AJ162" s="85"/>
      <c r="AK162" s="85"/>
      <c r="AL162" s="85"/>
      <c r="AM162" s="85"/>
      <c r="AN162" s="85"/>
      <c r="AO162" s="85"/>
      <c r="AP162" s="85"/>
      <c r="AQ162" s="85"/>
      <c r="AR162" s="85"/>
      <c r="AS162" s="85"/>
      <c r="AT162" s="85"/>
      <c r="AU162" s="85"/>
      <c r="AV162" s="85"/>
      <c r="AW162" s="85"/>
      <c r="AX162" s="85"/>
      <c r="AY162" s="85"/>
      <c r="AZ162" s="85"/>
      <c r="BA162" s="85"/>
      <c r="BB162" s="85"/>
      <c r="BC162" s="85"/>
      <c r="BD162" s="85"/>
      <c r="BE162" s="85"/>
      <c r="BF162" s="85"/>
      <c r="BG162" s="85"/>
    </row>
    <row r="163" spans="1:59" x14ac:dyDescent="0.25">
      <c r="A163" s="85"/>
      <c r="B163" s="85"/>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6"/>
      <c r="AC163" s="85"/>
      <c r="AD163" s="85"/>
      <c r="AE163" s="85"/>
      <c r="AF163" s="85"/>
      <c r="AG163" s="85"/>
      <c r="AH163" s="85"/>
      <c r="AI163" s="85"/>
      <c r="AJ163" s="85"/>
      <c r="AK163" s="85"/>
      <c r="AL163" s="85"/>
      <c r="AM163" s="85"/>
      <c r="AN163" s="85"/>
      <c r="AO163" s="85"/>
      <c r="AP163" s="85"/>
      <c r="AQ163" s="85"/>
      <c r="AR163" s="85"/>
      <c r="AS163" s="85"/>
      <c r="AT163" s="85"/>
      <c r="AU163" s="85"/>
      <c r="AV163" s="85"/>
      <c r="AW163" s="85"/>
      <c r="AX163" s="85"/>
      <c r="AY163" s="85"/>
      <c r="AZ163" s="85"/>
      <c r="BA163" s="85"/>
      <c r="BB163" s="85"/>
      <c r="BC163" s="85"/>
      <c r="BD163" s="85"/>
      <c r="BE163" s="85"/>
      <c r="BF163" s="85"/>
      <c r="BG163" s="85"/>
    </row>
    <row r="164" spans="1:59" x14ac:dyDescent="0.25">
      <c r="A164" s="85"/>
      <c r="B164" s="85"/>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6"/>
      <c r="AC164" s="85"/>
      <c r="AD164" s="85"/>
      <c r="AE164" s="85"/>
      <c r="AF164" s="85"/>
      <c r="AG164" s="85"/>
      <c r="AH164" s="85"/>
      <c r="AI164" s="85"/>
      <c r="AJ164" s="85"/>
      <c r="AK164" s="85"/>
      <c r="AL164" s="85"/>
      <c r="AM164" s="85"/>
      <c r="AN164" s="85"/>
      <c r="AO164" s="85"/>
      <c r="AP164" s="85"/>
      <c r="AQ164" s="85"/>
      <c r="AR164" s="85"/>
      <c r="AS164" s="85"/>
      <c r="AT164" s="85"/>
      <c r="AU164" s="85"/>
      <c r="AV164" s="85"/>
      <c r="AW164" s="85"/>
      <c r="AX164" s="85"/>
      <c r="AY164" s="85"/>
      <c r="AZ164" s="85"/>
      <c r="BA164" s="85"/>
      <c r="BB164" s="85"/>
      <c r="BC164" s="85"/>
      <c r="BD164" s="85"/>
      <c r="BE164" s="85"/>
      <c r="BF164" s="85"/>
      <c r="BG164" s="85"/>
    </row>
    <row r="165" spans="1:59" x14ac:dyDescent="0.25">
      <c r="A165" s="85"/>
      <c r="B165" s="85"/>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6"/>
      <c r="AC165" s="85"/>
      <c r="AD165" s="85"/>
      <c r="AE165" s="85"/>
      <c r="AF165" s="85"/>
      <c r="AG165" s="85"/>
      <c r="AH165" s="85"/>
      <c r="AI165" s="85"/>
      <c r="AJ165" s="85"/>
      <c r="AK165" s="85"/>
      <c r="AL165" s="85"/>
      <c r="AM165" s="85"/>
      <c r="AN165" s="85"/>
      <c r="AO165" s="85"/>
      <c r="AP165" s="85"/>
      <c r="AQ165" s="85"/>
      <c r="AR165" s="85"/>
      <c r="AS165" s="85"/>
      <c r="AT165" s="85"/>
      <c r="AU165" s="85"/>
      <c r="AV165" s="85"/>
      <c r="AW165" s="85"/>
      <c r="AX165" s="85"/>
      <c r="AY165" s="85"/>
      <c r="AZ165" s="85"/>
      <c r="BA165" s="85"/>
      <c r="BB165" s="85"/>
      <c r="BC165" s="85"/>
      <c r="BD165" s="85"/>
      <c r="BE165" s="85"/>
      <c r="BF165" s="85"/>
      <c r="BG165" s="85"/>
    </row>
    <row r="166" spans="1:59" x14ac:dyDescent="0.25">
      <c r="A166" s="85"/>
      <c r="B166" s="85"/>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6"/>
      <c r="AC166" s="85"/>
      <c r="AD166" s="85"/>
      <c r="AE166" s="85"/>
      <c r="AF166" s="85"/>
      <c r="AG166" s="85"/>
      <c r="AH166" s="85"/>
      <c r="AI166" s="85"/>
      <c r="AJ166" s="85"/>
      <c r="AK166" s="85"/>
      <c r="AL166" s="85"/>
      <c r="AM166" s="85"/>
      <c r="AN166" s="85"/>
      <c r="AO166" s="85"/>
      <c r="AP166" s="85"/>
      <c r="AQ166" s="85"/>
      <c r="AR166" s="85"/>
      <c r="AS166" s="85"/>
      <c r="AT166" s="85"/>
      <c r="AU166" s="85"/>
      <c r="AV166" s="85"/>
      <c r="AW166" s="85"/>
      <c r="AX166" s="85"/>
      <c r="AY166" s="85"/>
      <c r="AZ166" s="85"/>
      <c r="BA166" s="85"/>
      <c r="BB166" s="85"/>
      <c r="BC166" s="85"/>
      <c r="BD166" s="85"/>
      <c r="BE166" s="85"/>
      <c r="BF166" s="85"/>
      <c r="BG166" s="85"/>
    </row>
    <row r="167" spans="1:59" x14ac:dyDescent="0.25">
      <c r="A167" s="85"/>
      <c r="B167" s="85"/>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6"/>
      <c r="AC167" s="85"/>
      <c r="AD167" s="85"/>
      <c r="AE167" s="85"/>
      <c r="AF167" s="85"/>
      <c r="AG167" s="85"/>
      <c r="AH167" s="85"/>
      <c r="AI167" s="85"/>
      <c r="AJ167" s="85"/>
      <c r="AK167" s="85"/>
      <c r="AL167" s="85"/>
      <c r="AM167" s="85"/>
      <c r="AN167" s="85"/>
      <c r="AO167" s="85"/>
      <c r="AP167" s="85"/>
      <c r="AQ167" s="85"/>
      <c r="AR167" s="85"/>
      <c r="AS167" s="85"/>
      <c r="AT167" s="85"/>
      <c r="AU167" s="85"/>
      <c r="AV167" s="85"/>
      <c r="AW167" s="85"/>
      <c r="AX167" s="85"/>
      <c r="AY167" s="85"/>
      <c r="AZ167" s="85"/>
      <c r="BA167" s="85"/>
      <c r="BB167" s="85"/>
      <c r="BC167" s="85"/>
      <c r="BD167" s="85"/>
      <c r="BE167" s="85"/>
      <c r="BF167" s="85"/>
      <c r="BG167" s="85"/>
    </row>
    <row r="168" spans="1:59" x14ac:dyDescent="0.25">
      <c r="A168" s="85"/>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6"/>
      <c r="AC168" s="85"/>
      <c r="AD168" s="85"/>
      <c r="AE168" s="85"/>
      <c r="AF168" s="85"/>
      <c r="AG168" s="85"/>
      <c r="AH168" s="85"/>
      <c r="AI168" s="85"/>
      <c r="AJ168" s="85"/>
      <c r="AK168" s="85"/>
      <c r="AL168" s="85"/>
      <c r="AM168" s="85"/>
      <c r="AN168" s="85"/>
      <c r="AO168" s="85"/>
      <c r="AP168" s="85"/>
      <c r="AQ168" s="85"/>
      <c r="AR168" s="85"/>
      <c r="AS168" s="85"/>
      <c r="AT168" s="85"/>
      <c r="AU168" s="85"/>
      <c r="AV168" s="85"/>
      <c r="AW168" s="85"/>
      <c r="AX168" s="85"/>
      <c r="AY168" s="85"/>
      <c r="AZ168" s="85"/>
      <c r="BA168" s="85"/>
      <c r="BB168" s="85"/>
      <c r="BC168" s="85"/>
      <c r="BD168" s="85"/>
      <c r="BE168" s="85"/>
      <c r="BF168" s="85"/>
      <c r="BG168" s="85"/>
    </row>
    <row r="169" spans="1:59" x14ac:dyDescent="0.25">
      <c r="A169" s="85"/>
      <c r="B169" s="85"/>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6"/>
      <c r="AC169" s="85"/>
      <c r="AD169" s="85"/>
      <c r="AE169" s="85"/>
      <c r="AF169" s="85"/>
      <c r="AG169" s="85"/>
      <c r="AH169" s="85"/>
      <c r="AI169" s="85"/>
      <c r="AJ169" s="85"/>
      <c r="AK169" s="85"/>
      <c r="AL169" s="85"/>
      <c r="AM169" s="85"/>
      <c r="AN169" s="85"/>
      <c r="AO169" s="85"/>
      <c r="AP169" s="85"/>
      <c r="AQ169" s="85"/>
      <c r="AR169" s="85"/>
      <c r="AS169" s="85"/>
      <c r="AT169" s="85"/>
      <c r="AU169" s="85"/>
      <c r="AV169" s="85"/>
      <c r="AW169" s="85"/>
      <c r="AX169" s="85"/>
      <c r="AY169" s="85"/>
      <c r="AZ169" s="85"/>
      <c r="BA169" s="85"/>
      <c r="BB169" s="85"/>
      <c r="BC169" s="85"/>
      <c r="BD169" s="85"/>
      <c r="BE169" s="85"/>
      <c r="BF169" s="85"/>
      <c r="BG169" s="85"/>
    </row>
    <row r="170" spans="1:59" x14ac:dyDescent="0.25">
      <c r="A170" s="85"/>
      <c r="B170" s="85"/>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6"/>
      <c r="AC170" s="85"/>
      <c r="AD170" s="85"/>
      <c r="AE170" s="85"/>
      <c r="AF170" s="85"/>
      <c r="AG170" s="85"/>
      <c r="AH170" s="85"/>
      <c r="AI170" s="85"/>
      <c r="AJ170" s="85"/>
      <c r="AK170" s="85"/>
      <c r="AL170" s="85"/>
      <c r="AM170" s="85"/>
      <c r="AN170" s="85"/>
      <c r="AO170" s="85"/>
      <c r="AP170" s="85"/>
      <c r="AQ170" s="85"/>
      <c r="AR170" s="85"/>
      <c r="AS170" s="85"/>
      <c r="AT170" s="85"/>
      <c r="AU170" s="85"/>
      <c r="AV170" s="85"/>
      <c r="AW170" s="85"/>
      <c r="AX170" s="85"/>
      <c r="AY170" s="85"/>
      <c r="AZ170" s="85"/>
      <c r="BA170" s="85"/>
      <c r="BB170" s="85"/>
      <c r="BC170" s="85"/>
      <c r="BD170" s="85"/>
      <c r="BE170" s="85"/>
      <c r="BF170" s="85"/>
      <c r="BG170" s="85"/>
    </row>
    <row r="171" spans="1:59" x14ac:dyDescent="0.25">
      <c r="A171" s="85"/>
      <c r="B171" s="85"/>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6"/>
      <c r="AC171" s="85"/>
      <c r="AD171" s="85"/>
      <c r="AE171" s="85"/>
      <c r="AF171" s="85"/>
      <c r="AG171" s="85"/>
      <c r="AH171" s="85"/>
      <c r="AI171" s="85"/>
      <c r="AJ171" s="85"/>
      <c r="AK171" s="85"/>
      <c r="AL171" s="85"/>
      <c r="AM171" s="85"/>
      <c r="AN171" s="85"/>
      <c r="AO171" s="85"/>
      <c r="AP171" s="85"/>
      <c r="AQ171" s="85"/>
      <c r="AR171" s="85"/>
      <c r="AS171" s="85"/>
      <c r="AT171" s="85"/>
      <c r="AU171" s="85"/>
      <c r="AV171" s="85"/>
      <c r="AW171" s="85"/>
      <c r="AX171" s="85"/>
      <c r="AY171" s="85"/>
      <c r="AZ171" s="85"/>
      <c r="BA171" s="85"/>
      <c r="BB171" s="85"/>
      <c r="BC171" s="85"/>
      <c r="BD171" s="85"/>
      <c r="BE171" s="85"/>
      <c r="BF171" s="85"/>
      <c r="BG171" s="85"/>
    </row>
    <row r="172" spans="1:59" x14ac:dyDescent="0.25">
      <c r="A172" s="85"/>
      <c r="B172" s="85"/>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6"/>
      <c r="AC172" s="85"/>
      <c r="AD172" s="85"/>
      <c r="AE172" s="85"/>
      <c r="AF172" s="85"/>
      <c r="AG172" s="85"/>
      <c r="AH172" s="85"/>
      <c r="AI172" s="85"/>
      <c r="AJ172" s="85"/>
      <c r="AK172" s="85"/>
      <c r="AL172" s="85"/>
      <c r="AM172" s="85"/>
      <c r="AN172" s="85"/>
      <c r="AO172" s="85"/>
      <c r="AP172" s="85"/>
      <c r="AQ172" s="85"/>
      <c r="AR172" s="85"/>
      <c r="AS172" s="85"/>
      <c r="AT172" s="85"/>
      <c r="AU172" s="85"/>
      <c r="AV172" s="85"/>
      <c r="AW172" s="85"/>
      <c r="AX172" s="85"/>
      <c r="AY172" s="85"/>
      <c r="AZ172" s="85"/>
      <c r="BA172" s="85"/>
      <c r="BB172" s="85"/>
      <c r="BC172" s="85"/>
      <c r="BD172" s="85"/>
      <c r="BE172" s="85"/>
      <c r="BF172" s="85"/>
      <c r="BG172" s="85"/>
    </row>
    <row r="173" spans="1:59" x14ac:dyDescent="0.25">
      <c r="A173" s="85"/>
      <c r="B173" s="85"/>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6"/>
      <c r="AC173" s="85"/>
      <c r="AD173" s="85"/>
      <c r="AE173" s="85"/>
      <c r="AF173" s="85"/>
      <c r="AG173" s="85"/>
      <c r="AH173" s="85"/>
      <c r="AI173" s="85"/>
      <c r="AJ173" s="85"/>
      <c r="AK173" s="85"/>
      <c r="AL173" s="85"/>
      <c r="AM173" s="85"/>
      <c r="AN173" s="85"/>
      <c r="AO173" s="85"/>
      <c r="AP173" s="85"/>
      <c r="AQ173" s="85"/>
      <c r="AR173" s="85"/>
      <c r="AS173" s="85"/>
      <c r="AT173" s="85"/>
      <c r="AU173" s="85"/>
      <c r="AV173" s="85"/>
      <c r="AW173" s="85"/>
      <c r="AX173" s="85"/>
      <c r="AY173" s="85"/>
      <c r="AZ173" s="85"/>
      <c r="BA173" s="85"/>
      <c r="BB173" s="85"/>
      <c r="BC173" s="85"/>
      <c r="BD173" s="85"/>
      <c r="BE173" s="85"/>
      <c r="BF173" s="85"/>
      <c r="BG173" s="85"/>
    </row>
    <row r="174" spans="1:59" x14ac:dyDescent="0.25">
      <c r="A174" s="85"/>
      <c r="B174" s="85"/>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6"/>
      <c r="AC174" s="85"/>
      <c r="AD174" s="85"/>
      <c r="AE174" s="85"/>
      <c r="AF174" s="85"/>
      <c r="AG174" s="85"/>
      <c r="AH174" s="85"/>
      <c r="AI174" s="85"/>
      <c r="AJ174" s="85"/>
      <c r="AK174" s="85"/>
      <c r="AL174" s="85"/>
      <c r="AM174" s="85"/>
      <c r="AN174" s="85"/>
      <c r="AO174" s="85"/>
      <c r="AP174" s="85"/>
      <c r="AQ174" s="85"/>
      <c r="AR174" s="85"/>
      <c r="AS174" s="85"/>
      <c r="AT174" s="85"/>
      <c r="AU174" s="85"/>
      <c r="AV174" s="85"/>
      <c r="AW174" s="85"/>
      <c r="AX174" s="85"/>
      <c r="AY174" s="85"/>
      <c r="AZ174" s="85"/>
      <c r="BA174" s="85"/>
      <c r="BB174" s="85"/>
      <c r="BC174" s="85"/>
      <c r="BD174" s="85"/>
      <c r="BE174" s="85"/>
      <c r="BF174" s="85"/>
      <c r="BG174" s="85"/>
    </row>
    <row r="175" spans="1:59" x14ac:dyDescent="0.25">
      <c r="A175" s="85"/>
      <c r="B175" s="85"/>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6"/>
      <c r="AC175" s="85"/>
      <c r="AD175" s="85"/>
      <c r="AE175" s="85"/>
      <c r="AF175" s="85"/>
      <c r="AG175" s="85"/>
      <c r="AH175" s="85"/>
      <c r="AI175" s="85"/>
      <c r="AJ175" s="85"/>
      <c r="AK175" s="85"/>
      <c r="AL175" s="85"/>
      <c r="AM175" s="85"/>
      <c r="AN175" s="85"/>
      <c r="AO175" s="85"/>
      <c r="AP175" s="85"/>
      <c r="AQ175" s="85"/>
      <c r="AR175" s="85"/>
      <c r="AS175" s="85"/>
      <c r="AT175" s="85"/>
      <c r="AU175" s="85"/>
      <c r="AV175" s="85"/>
      <c r="AW175" s="85"/>
      <c r="AX175" s="85"/>
      <c r="AY175" s="85"/>
      <c r="AZ175" s="85"/>
      <c r="BA175" s="85"/>
      <c r="BB175" s="85"/>
      <c r="BC175" s="85"/>
      <c r="BD175" s="85"/>
      <c r="BE175" s="85"/>
      <c r="BF175" s="85"/>
      <c r="BG175" s="85"/>
    </row>
    <row r="176" spans="1:59" x14ac:dyDescent="0.25">
      <c r="A176" s="85"/>
      <c r="B176" s="85"/>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6"/>
      <c r="AC176" s="85"/>
      <c r="AD176" s="85"/>
      <c r="AE176" s="85"/>
      <c r="AF176" s="85"/>
      <c r="AG176" s="85"/>
      <c r="AH176" s="85"/>
      <c r="AI176" s="85"/>
      <c r="AJ176" s="85"/>
      <c r="AK176" s="85"/>
      <c r="AL176" s="85"/>
      <c r="AM176" s="85"/>
      <c r="AN176" s="85"/>
      <c r="AO176" s="85"/>
      <c r="AP176" s="85"/>
      <c r="AQ176" s="85"/>
      <c r="AR176" s="85"/>
      <c r="AS176" s="85"/>
      <c r="AT176" s="85"/>
      <c r="AU176" s="85"/>
      <c r="AV176" s="85"/>
      <c r="AW176" s="85"/>
      <c r="AX176" s="85"/>
      <c r="AY176" s="85"/>
      <c r="AZ176" s="85"/>
      <c r="BA176" s="85"/>
      <c r="BB176" s="85"/>
      <c r="BC176" s="85"/>
      <c r="BD176" s="85"/>
      <c r="BE176" s="85"/>
      <c r="BF176" s="85"/>
      <c r="BG176" s="85"/>
    </row>
    <row r="177" spans="1:59" x14ac:dyDescent="0.25">
      <c r="A177" s="85"/>
      <c r="B177" s="85"/>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6"/>
      <c r="AC177" s="85"/>
      <c r="AD177" s="85"/>
      <c r="AE177" s="85"/>
      <c r="AF177" s="85"/>
      <c r="AG177" s="85"/>
      <c r="AH177" s="85"/>
      <c r="AI177" s="85"/>
      <c r="AJ177" s="85"/>
      <c r="AK177" s="85"/>
      <c r="AL177" s="85"/>
      <c r="AM177" s="85"/>
      <c r="AN177" s="85"/>
      <c r="AO177" s="85"/>
      <c r="AP177" s="85"/>
      <c r="AQ177" s="85"/>
      <c r="AR177" s="85"/>
      <c r="AS177" s="85"/>
      <c r="AT177" s="85"/>
      <c r="AU177" s="85"/>
      <c r="AV177" s="85"/>
      <c r="AW177" s="85"/>
      <c r="AX177" s="85"/>
      <c r="AY177" s="85"/>
      <c r="AZ177" s="85"/>
      <c r="BA177" s="85"/>
      <c r="BB177" s="85"/>
      <c r="BC177" s="85"/>
      <c r="BD177" s="85"/>
      <c r="BE177" s="85"/>
      <c r="BF177" s="85"/>
      <c r="BG177" s="85"/>
    </row>
    <row r="178" spans="1:59" x14ac:dyDescent="0.25">
      <c r="A178" s="85"/>
      <c r="B178" s="85"/>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6"/>
      <c r="AC178" s="85"/>
      <c r="AD178" s="85"/>
      <c r="AE178" s="85"/>
      <c r="AF178" s="85"/>
      <c r="AG178" s="85"/>
      <c r="AH178" s="85"/>
      <c r="AI178" s="85"/>
      <c r="AJ178" s="85"/>
      <c r="AK178" s="85"/>
      <c r="AL178" s="85"/>
      <c r="AM178" s="85"/>
      <c r="AN178" s="85"/>
      <c r="AO178" s="85"/>
      <c r="AP178" s="85"/>
      <c r="AQ178" s="85"/>
      <c r="AR178" s="85"/>
      <c r="AS178" s="85"/>
      <c r="AT178" s="85"/>
      <c r="AU178" s="85"/>
      <c r="AV178" s="85"/>
      <c r="AW178" s="85"/>
      <c r="AX178" s="85"/>
      <c r="AY178" s="85"/>
      <c r="AZ178" s="85"/>
      <c r="BA178" s="85"/>
      <c r="BB178" s="85"/>
      <c r="BC178" s="85"/>
      <c r="BD178" s="85"/>
      <c r="BE178" s="85"/>
      <c r="BF178" s="85"/>
      <c r="BG178" s="85"/>
    </row>
    <row r="179" spans="1:59" x14ac:dyDescent="0.25">
      <c r="A179" s="85"/>
      <c r="B179" s="85"/>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c r="AA179" s="85"/>
      <c r="AB179" s="86"/>
      <c r="AC179" s="85"/>
      <c r="AD179" s="85"/>
      <c r="AE179" s="85"/>
      <c r="AF179" s="85"/>
      <c r="AG179" s="85"/>
      <c r="AH179" s="85"/>
      <c r="AI179" s="85"/>
      <c r="AJ179" s="85"/>
      <c r="AK179" s="85"/>
      <c r="AL179" s="85"/>
      <c r="AM179" s="85"/>
      <c r="AN179" s="85"/>
      <c r="AO179" s="85"/>
      <c r="AP179" s="85"/>
      <c r="AQ179" s="85"/>
      <c r="AR179" s="85"/>
      <c r="AS179" s="85"/>
      <c r="AT179" s="85"/>
      <c r="AU179" s="85"/>
      <c r="AV179" s="85"/>
      <c r="AW179" s="85"/>
      <c r="AX179" s="85"/>
      <c r="AY179" s="85"/>
      <c r="AZ179" s="85"/>
      <c r="BA179" s="85"/>
      <c r="BB179" s="85"/>
      <c r="BC179" s="85"/>
      <c r="BD179" s="85"/>
      <c r="BE179" s="85"/>
      <c r="BF179" s="85"/>
      <c r="BG179" s="85"/>
    </row>
    <row r="180" spans="1:59" x14ac:dyDescent="0.25">
      <c r="A180" s="85"/>
      <c r="B180" s="85"/>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6"/>
      <c r="AC180" s="85"/>
      <c r="AD180" s="85"/>
      <c r="AE180" s="85"/>
      <c r="AF180" s="85"/>
      <c r="AG180" s="85"/>
      <c r="AH180" s="85"/>
      <c r="AI180" s="85"/>
      <c r="AJ180" s="85"/>
      <c r="AK180" s="85"/>
      <c r="AL180" s="85"/>
      <c r="AM180" s="85"/>
      <c r="AN180" s="85"/>
      <c r="AO180" s="85"/>
      <c r="AP180" s="85"/>
      <c r="AQ180" s="85"/>
      <c r="AR180" s="85"/>
      <c r="AS180" s="85"/>
      <c r="AT180" s="85"/>
      <c r="AU180" s="85"/>
      <c r="AV180" s="85"/>
      <c r="AW180" s="85"/>
      <c r="AX180" s="85"/>
      <c r="AY180" s="85"/>
      <c r="AZ180" s="85"/>
      <c r="BA180" s="85"/>
      <c r="BB180" s="85"/>
      <c r="BC180" s="85"/>
      <c r="BD180" s="85"/>
      <c r="BE180" s="85"/>
      <c r="BF180" s="85"/>
      <c r="BG180" s="85"/>
    </row>
    <row r="181" spans="1:59" x14ac:dyDescent="0.25">
      <c r="A181" s="85"/>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6"/>
      <c r="AC181" s="85"/>
      <c r="AD181" s="85"/>
      <c r="AE181" s="85"/>
      <c r="AF181" s="85"/>
      <c r="AG181" s="85"/>
      <c r="AH181" s="85"/>
      <c r="AI181" s="85"/>
      <c r="AJ181" s="85"/>
      <c r="AK181" s="85"/>
      <c r="AL181" s="85"/>
      <c r="AM181" s="85"/>
      <c r="AN181" s="85"/>
      <c r="AO181" s="85"/>
      <c r="AP181" s="85"/>
      <c r="AQ181" s="85"/>
      <c r="AR181" s="85"/>
      <c r="AS181" s="85"/>
      <c r="AT181" s="85"/>
      <c r="AU181" s="85"/>
      <c r="AV181" s="85"/>
      <c r="AW181" s="85"/>
      <c r="AX181" s="85"/>
      <c r="AY181" s="85"/>
      <c r="AZ181" s="85"/>
      <c r="BA181" s="85"/>
      <c r="BB181" s="85"/>
      <c r="BC181" s="85"/>
      <c r="BD181" s="85"/>
      <c r="BE181" s="85"/>
      <c r="BF181" s="85"/>
      <c r="BG181" s="85"/>
    </row>
    <row r="182" spans="1:59" x14ac:dyDescent="0.25">
      <c r="A182" s="85"/>
      <c r="B182" s="85"/>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c r="AA182" s="85"/>
      <c r="AB182" s="86"/>
      <c r="AC182" s="85"/>
      <c r="AD182" s="85"/>
      <c r="AE182" s="85"/>
      <c r="AF182" s="85"/>
      <c r="AG182" s="85"/>
      <c r="AH182" s="85"/>
      <c r="AI182" s="85"/>
      <c r="AJ182" s="85"/>
      <c r="AK182" s="85"/>
      <c r="AL182" s="85"/>
      <c r="AM182" s="85"/>
      <c r="AN182" s="85"/>
      <c r="AO182" s="85"/>
      <c r="AP182" s="85"/>
      <c r="AQ182" s="85"/>
      <c r="AR182" s="85"/>
      <c r="AS182" s="85"/>
      <c r="AT182" s="85"/>
      <c r="AU182" s="85"/>
      <c r="AV182" s="85"/>
      <c r="AW182" s="85"/>
      <c r="AX182" s="85"/>
      <c r="AY182" s="85"/>
      <c r="AZ182" s="85"/>
      <c r="BA182" s="85"/>
      <c r="BB182" s="85"/>
      <c r="BC182" s="85"/>
      <c r="BD182" s="85"/>
      <c r="BE182" s="85"/>
      <c r="BF182" s="85"/>
      <c r="BG182" s="85"/>
    </row>
    <row r="183" spans="1:59" x14ac:dyDescent="0.25">
      <c r="A183" s="85"/>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6"/>
      <c r="AC183" s="85"/>
      <c r="AD183" s="85"/>
      <c r="AE183" s="85"/>
      <c r="AF183" s="85"/>
      <c r="AG183" s="85"/>
      <c r="AH183" s="85"/>
      <c r="AI183" s="85"/>
      <c r="AJ183" s="85"/>
      <c r="AK183" s="85"/>
      <c r="AL183" s="85"/>
      <c r="AM183" s="85"/>
      <c r="AN183" s="85"/>
      <c r="AO183" s="85"/>
      <c r="AP183" s="85"/>
      <c r="AQ183" s="85"/>
      <c r="AR183" s="85"/>
      <c r="AS183" s="85"/>
      <c r="AT183" s="85"/>
      <c r="AU183" s="85"/>
      <c r="AV183" s="85"/>
      <c r="AW183" s="85"/>
      <c r="AX183" s="85"/>
      <c r="AY183" s="85"/>
      <c r="AZ183" s="85"/>
      <c r="BA183" s="85"/>
      <c r="BB183" s="85"/>
      <c r="BC183" s="85"/>
      <c r="BD183" s="85"/>
      <c r="BE183" s="85"/>
      <c r="BF183" s="85"/>
      <c r="BG183" s="85"/>
    </row>
    <row r="184" spans="1:59" x14ac:dyDescent="0.25">
      <c r="A184" s="85"/>
      <c r="B184" s="85"/>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c r="AA184" s="85"/>
      <c r="AB184" s="86"/>
      <c r="AC184" s="85"/>
      <c r="AD184" s="85"/>
      <c r="AE184" s="85"/>
      <c r="AF184" s="85"/>
      <c r="AG184" s="85"/>
      <c r="AH184" s="85"/>
      <c r="AI184" s="85"/>
      <c r="AJ184" s="85"/>
      <c r="AK184" s="85"/>
      <c r="AL184" s="85"/>
      <c r="AM184" s="85"/>
      <c r="AN184" s="85"/>
      <c r="AO184" s="85"/>
      <c r="AP184" s="85"/>
      <c r="AQ184" s="85"/>
      <c r="AR184" s="85"/>
      <c r="AS184" s="85"/>
      <c r="AT184" s="85"/>
      <c r="AU184" s="85"/>
      <c r="AV184" s="85"/>
      <c r="AW184" s="85"/>
      <c r="AX184" s="85"/>
      <c r="AY184" s="85"/>
      <c r="AZ184" s="85"/>
      <c r="BA184" s="85"/>
      <c r="BB184" s="85"/>
      <c r="BC184" s="85"/>
      <c r="BD184" s="85"/>
      <c r="BE184" s="85"/>
      <c r="BF184" s="85"/>
      <c r="BG184" s="85"/>
    </row>
    <row r="185" spans="1:59" x14ac:dyDescent="0.25">
      <c r="A185" s="85"/>
      <c r="B185" s="85"/>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c r="AA185" s="85"/>
      <c r="AB185" s="86"/>
      <c r="AC185" s="85"/>
      <c r="AD185" s="85"/>
      <c r="AE185" s="85"/>
      <c r="AF185" s="85"/>
      <c r="AG185" s="85"/>
      <c r="AH185" s="85"/>
      <c r="AI185" s="85"/>
      <c r="AJ185" s="85"/>
      <c r="AK185" s="85"/>
      <c r="AL185" s="85"/>
      <c r="AM185" s="85"/>
      <c r="AN185" s="85"/>
      <c r="AO185" s="85"/>
      <c r="AP185" s="85"/>
      <c r="AQ185" s="85"/>
      <c r="AR185" s="85"/>
      <c r="AS185" s="85"/>
      <c r="AT185" s="85"/>
      <c r="AU185" s="85"/>
      <c r="AV185" s="85"/>
      <c r="AW185" s="85"/>
      <c r="AX185" s="85"/>
      <c r="AY185" s="85"/>
      <c r="AZ185" s="85"/>
      <c r="BA185" s="85"/>
      <c r="BB185" s="85"/>
      <c r="BC185" s="85"/>
      <c r="BD185" s="85"/>
      <c r="BE185" s="85"/>
      <c r="BF185" s="85"/>
      <c r="BG185" s="85"/>
    </row>
    <row r="186" spans="1:59" x14ac:dyDescent="0.25">
      <c r="A186" s="85"/>
      <c r="B186" s="85"/>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6"/>
      <c r="AC186" s="85"/>
      <c r="AD186" s="85"/>
      <c r="AE186" s="85"/>
      <c r="AF186" s="85"/>
      <c r="AG186" s="85"/>
      <c r="AH186" s="85"/>
      <c r="AI186" s="85"/>
      <c r="AJ186" s="85"/>
      <c r="AK186" s="85"/>
      <c r="AL186" s="85"/>
      <c r="AM186" s="85"/>
      <c r="AN186" s="85"/>
      <c r="AO186" s="85"/>
      <c r="AP186" s="85"/>
      <c r="AQ186" s="85"/>
      <c r="AR186" s="85"/>
      <c r="AS186" s="85"/>
      <c r="AT186" s="85"/>
      <c r="AU186" s="85"/>
      <c r="AV186" s="85"/>
      <c r="AW186" s="85"/>
      <c r="AX186" s="85"/>
      <c r="AY186" s="85"/>
      <c r="AZ186" s="85"/>
      <c r="BA186" s="85"/>
      <c r="BB186" s="85"/>
      <c r="BC186" s="85"/>
      <c r="BD186" s="85"/>
      <c r="BE186" s="85"/>
      <c r="BF186" s="85"/>
      <c r="BG186" s="85"/>
    </row>
    <row r="187" spans="1:59" x14ac:dyDescent="0.25">
      <c r="A187" s="85"/>
      <c r="B187" s="85"/>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c r="AA187" s="85"/>
      <c r="AB187" s="86"/>
      <c r="AC187" s="85"/>
      <c r="AD187" s="85"/>
      <c r="AE187" s="85"/>
      <c r="AF187" s="85"/>
      <c r="AG187" s="85"/>
      <c r="AH187" s="85"/>
      <c r="AI187" s="85"/>
      <c r="AJ187" s="85"/>
      <c r="AK187" s="85"/>
      <c r="AL187" s="85"/>
      <c r="AM187" s="85"/>
      <c r="AN187" s="85"/>
      <c r="AO187" s="85"/>
      <c r="AP187" s="85"/>
      <c r="AQ187" s="85"/>
      <c r="AR187" s="85"/>
      <c r="AS187" s="85"/>
      <c r="AT187" s="85"/>
      <c r="AU187" s="85"/>
      <c r="AV187" s="85"/>
      <c r="AW187" s="85"/>
      <c r="AX187" s="85"/>
      <c r="AY187" s="85"/>
      <c r="AZ187" s="85"/>
      <c r="BA187" s="85"/>
      <c r="BB187" s="85"/>
      <c r="BC187" s="85"/>
      <c r="BD187" s="85"/>
      <c r="BE187" s="85"/>
      <c r="BF187" s="85"/>
      <c r="BG187" s="85"/>
    </row>
    <row r="188" spans="1:59" x14ac:dyDescent="0.25">
      <c r="A188" s="85"/>
      <c r="B188" s="85"/>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6"/>
      <c r="AC188" s="85"/>
      <c r="AD188" s="85"/>
      <c r="AE188" s="85"/>
      <c r="AF188" s="85"/>
      <c r="AG188" s="85"/>
      <c r="AH188" s="85"/>
      <c r="AI188" s="85"/>
      <c r="AJ188" s="85"/>
      <c r="AK188" s="85"/>
      <c r="AL188" s="85"/>
      <c r="AM188" s="85"/>
      <c r="AN188" s="85"/>
      <c r="AO188" s="85"/>
      <c r="AP188" s="85"/>
      <c r="AQ188" s="85"/>
      <c r="AR188" s="85"/>
      <c r="AS188" s="85"/>
      <c r="AT188" s="85"/>
      <c r="AU188" s="85"/>
      <c r="AV188" s="85"/>
      <c r="AW188" s="85"/>
      <c r="AX188" s="85"/>
      <c r="AY188" s="85"/>
      <c r="AZ188" s="85"/>
      <c r="BA188" s="85"/>
      <c r="BB188" s="85"/>
      <c r="BC188" s="85"/>
      <c r="BD188" s="85"/>
      <c r="BE188" s="85"/>
      <c r="BF188" s="85"/>
      <c r="BG188" s="85"/>
    </row>
    <row r="189" spans="1:59" x14ac:dyDescent="0.25">
      <c r="A189" s="85"/>
      <c r="B189" s="85"/>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c r="AA189" s="85"/>
      <c r="AB189" s="86"/>
      <c r="AC189" s="85"/>
      <c r="AD189" s="85"/>
      <c r="AE189" s="85"/>
      <c r="AF189" s="85"/>
      <c r="AG189" s="85"/>
      <c r="AH189" s="85"/>
      <c r="AI189" s="85"/>
      <c r="AJ189" s="85"/>
      <c r="AK189" s="85"/>
      <c r="AL189" s="85"/>
      <c r="AM189" s="85"/>
      <c r="AN189" s="85"/>
      <c r="AO189" s="85"/>
      <c r="AP189" s="85"/>
      <c r="AQ189" s="85"/>
      <c r="AR189" s="85"/>
      <c r="AS189" s="85"/>
      <c r="AT189" s="85"/>
      <c r="AU189" s="85"/>
      <c r="AV189" s="85"/>
      <c r="AW189" s="85"/>
      <c r="AX189" s="85"/>
      <c r="AY189" s="85"/>
      <c r="AZ189" s="85"/>
      <c r="BA189" s="85"/>
      <c r="BB189" s="85"/>
      <c r="BC189" s="85"/>
      <c r="BD189" s="85"/>
      <c r="BE189" s="85"/>
      <c r="BF189" s="85"/>
      <c r="BG189" s="85"/>
    </row>
    <row r="190" spans="1:59" x14ac:dyDescent="0.25">
      <c r="A190" s="85"/>
      <c r="B190" s="85"/>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c r="AA190" s="85"/>
      <c r="AB190" s="86"/>
      <c r="AC190" s="85"/>
      <c r="AD190" s="85"/>
      <c r="AE190" s="85"/>
      <c r="AF190" s="85"/>
      <c r="AG190" s="85"/>
      <c r="AH190" s="85"/>
      <c r="AI190" s="85"/>
      <c r="AJ190" s="85"/>
      <c r="AK190" s="85"/>
      <c r="AL190" s="85"/>
      <c r="AM190" s="85"/>
      <c r="AN190" s="85"/>
      <c r="AO190" s="85"/>
      <c r="AP190" s="85"/>
      <c r="AQ190" s="85"/>
      <c r="AR190" s="85"/>
      <c r="AS190" s="85"/>
      <c r="AT190" s="85"/>
      <c r="AU190" s="85"/>
      <c r="AV190" s="85"/>
      <c r="AW190" s="85"/>
      <c r="AX190" s="85"/>
      <c r="AY190" s="85"/>
      <c r="AZ190" s="85"/>
      <c r="BA190" s="85"/>
      <c r="BB190" s="85"/>
      <c r="BC190" s="85"/>
      <c r="BD190" s="85"/>
      <c r="BE190" s="85"/>
      <c r="BF190" s="85"/>
      <c r="BG190" s="85"/>
    </row>
    <row r="191" spans="1:59" x14ac:dyDescent="0.25">
      <c r="A191" s="85"/>
      <c r="B191" s="85"/>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c r="AA191" s="85"/>
      <c r="AB191" s="86"/>
      <c r="AC191" s="85"/>
      <c r="AD191" s="85"/>
      <c r="AE191" s="85"/>
      <c r="AF191" s="85"/>
      <c r="AG191" s="85"/>
      <c r="AH191" s="85"/>
      <c r="AI191" s="85"/>
      <c r="AJ191" s="85"/>
      <c r="AK191" s="85"/>
      <c r="AL191" s="85"/>
      <c r="AM191" s="85"/>
      <c r="AN191" s="85"/>
      <c r="AO191" s="85"/>
      <c r="AP191" s="85"/>
      <c r="AQ191" s="85"/>
      <c r="AR191" s="85"/>
      <c r="AS191" s="85"/>
      <c r="AT191" s="85"/>
      <c r="AU191" s="85"/>
      <c r="AV191" s="85"/>
      <c r="AW191" s="85"/>
      <c r="AX191" s="85"/>
      <c r="AY191" s="85"/>
      <c r="AZ191" s="85"/>
      <c r="BA191" s="85"/>
      <c r="BB191" s="85"/>
      <c r="BC191" s="85"/>
      <c r="BD191" s="85"/>
      <c r="BE191" s="85"/>
      <c r="BF191" s="85"/>
      <c r="BG191" s="85"/>
    </row>
    <row r="192" spans="1:59" x14ac:dyDescent="0.25">
      <c r="A192" s="85"/>
      <c r="B192" s="85"/>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6"/>
      <c r="AC192" s="85"/>
      <c r="AD192" s="85"/>
      <c r="AE192" s="85"/>
      <c r="AF192" s="85"/>
      <c r="AG192" s="85"/>
      <c r="AH192" s="85"/>
      <c r="AI192" s="85"/>
      <c r="AJ192" s="85"/>
      <c r="AK192" s="85"/>
      <c r="AL192" s="85"/>
      <c r="AM192" s="85"/>
      <c r="AN192" s="85"/>
      <c r="AO192" s="85"/>
      <c r="AP192" s="85"/>
      <c r="AQ192" s="85"/>
      <c r="AR192" s="85"/>
      <c r="AS192" s="85"/>
      <c r="AT192" s="85"/>
      <c r="AU192" s="85"/>
      <c r="AV192" s="85"/>
      <c r="AW192" s="85"/>
      <c r="AX192" s="85"/>
      <c r="AY192" s="85"/>
      <c r="AZ192" s="85"/>
      <c r="BA192" s="85"/>
      <c r="BB192" s="85"/>
      <c r="BC192" s="85"/>
      <c r="BD192" s="85"/>
      <c r="BE192" s="85"/>
      <c r="BF192" s="85"/>
      <c r="BG192" s="85"/>
    </row>
    <row r="193" spans="1:59" x14ac:dyDescent="0.25">
      <c r="A193" s="85"/>
      <c r="B193" s="85"/>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c r="AA193" s="85"/>
      <c r="AB193" s="86"/>
      <c r="AC193" s="85"/>
      <c r="AD193" s="85"/>
      <c r="AE193" s="85"/>
      <c r="AF193" s="85"/>
      <c r="AG193" s="85"/>
      <c r="AH193" s="85"/>
      <c r="AI193" s="85"/>
      <c r="AJ193" s="85"/>
      <c r="AK193" s="85"/>
      <c r="AL193" s="85"/>
      <c r="AM193" s="85"/>
      <c r="AN193" s="85"/>
      <c r="AO193" s="85"/>
      <c r="AP193" s="85"/>
      <c r="AQ193" s="85"/>
      <c r="AR193" s="85"/>
      <c r="AS193" s="85"/>
      <c r="AT193" s="85"/>
      <c r="AU193" s="85"/>
      <c r="AV193" s="85"/>
      <c r="AW193" s="85"/>
      <c r="AX193" s="85"/>
      <c r="AY193" s="85"/>
      <c r="AZ193" s="85"/>
      <c r="BA193" s="85"/>
      <c r="BB193" s="85"/>
      <c r="BC193" s="85"/>
      <c r="BD193" s="85"/>
      <c r="BE193" s="85"/>
      <c r="BF193" s="85"/>
      <c r="BG193" s="85"/>
    </row>
    <row r="194" spans="1:59" x14ac:dyDescent="0.25">
      <c r="A194" s="85"/>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6"/>
      <c r="AC194" s="85"/>
      <c r="AD194" s="85"/>
      <c r="AE194" s="85"/>
      <c r="AF194" s="85"/>
      <c r="AG194" s="85"/>
      <c r="AH194" s="85"/>
      <c r="AI194" s="85"/>
      <c r="AJ194" s="85"/>
      <c r="AK194" s="85"/>
      <c r="AL194" s="85"/>
      <c r="AM194" s="85"/>
      <c r="AN194" s="85"/>
      <c r="AO194" s="85"/>
      <c r="AP194" s="85"/>
      <c r="AQ194" s="85"/>
      <c r="AR194" s="85"/>
      <c r="AS194" s="85"/>
      <c r="AT194" s="85"/>
      <c r="AU194" s="85"/>
      <c r="AV194" s="85"/>
      <c r="AW194" s="85"/>
      <c r="AX194" s="85"/>
      <c r="AY194" s="85"/>
      <c r="AZ194" s="85"/>
      <c r="BA194" s="85"/>
      <c r="BB194" s="85"/>
      <c r="BC194" s="85"/>
      <c r="BD194" s="85"/>
      <c r="BE194" s="85"/>
      <c r="BF194" s="85"/>
      <c r="BG194" s="85"/>
    </row>
    <row r="195" spans="1:59" x14ac:dyDescent="0.25">
      <c r="A195" s="85"/>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6"/>
      <c r="AC195" s="85"/>
      <c r="AD195" s="85"/>
      <c r="AE195" s="85"/>
      <c r="AF195" s="85"/>
      <c r="AG195" s="85"/>
      <c r="AH195" s="85"/>
      <c r="AI195" s="85"/>
      <c r="AJ195" s="85"/>
      <c r="AK195" s="85"/>
      <c r="AL195" s="85"/>
      <c r="AM195" s="85"/>
      <c r="AN195" s="85"/>
      <c r="AO195" s="85"/>
      <c r="AP195" s="85"/>
      <c r="AQ195" s="85"/>
      <c r="AR195" s="85"/>
      <c r="AS195" s="85"/>
      <c r="AT195" s="85"/>
      <c r="AU195" s="85"/>
      <c r="AV195" s="85"/>
      <c r="AW195" s="85"/>
      <c r="AX195" s="85"/>
      <c r="AY195" s="85"/>
      <c r="AZ195" s="85"/>
      <c r="BA195" s="85"/>
      <c r="BB195" s="85"/>
      <c r="BC195" s="85"/>
      <c r="BD195" s="85"/>
      <c r="BE195" s="85"/>
      <c r="BF195" s="85"/>
      <c r="BG195" s="85"/>
    </row>
    <row r="196" spans="1:59" x14ac:dyDescent="0.25">
      <c r="A196" s="85"/>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6"/>
      <c r="AC196" s="85"/>
      <c r="AD196" s="85"/>
      <c r="AE196" s="85"/>
      <c r="AF196" s="85"/>
      <c r="AG196" s="85"/>
      <c r="AH196" s="85"/>
      <c r="AI196" s="85"/>
      <c r="AJ196" s="85"/>
      <c r="AK196" s="85"/>
      <c r="AL196" s="85"/>
      <c r="AM196" s="85"/>
      <c r="AN196" s="85"/>
      <c r="AO196" s="85"/>
      <c r="AP196" s="85"/>
      <c r="AQ196" s="85"/>
      <c r="AR196" s="85"/>
      <c r="AS196" s="85"/>
      <c r="AT196" s="85"/>
      <c r="AU196" s="85"/>
      <c r="AV196" s="85"/>
      <c r="AW196" s="85"/>
      <c r="AX196" s="85"/>
      <c r="AY196" s="85"/>
      <c r="AZ196" s="85"/>
      <c r="BA196" s="85"/>
      <c r="BB196" s="85"/>
      <c r="BC196" s="85"/>
      <c r="BD196" s="85"/>
      <c r="BE196" s="85"/>
      <c r="BF196" s="85"/>
      <c r="BG196" s="85"/>
    </row>
    <row r="197" spans="1:59" x14ac:dyDescent="0.25">
      <c r="A197" s="8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6"/>
      <c r="AC197" s="85"/>
      <c r="AD197" s="85"/>
      <c r="AE197" s="85"/>
      <c r="AF197" s="85"/>
      <c r="AG197" s="85"/>
      <c r="AH197" s="85"/>
      <c r="AI197" s="85"/>
      <c r="AJ197" s="85"/>
      <c r="AK197" s="85"/>
      <c r="AL197" s="85"/>
      <c r="AM197" s="85"/>
      <c r="AN197" s="85"/>
      <c r="AO197" s="85"/>
      <c r="AP197" s="85"/>
      <c r="AQ197" s="85"/>
      <c r="AR197" s="85"/>
      <c r="AS197" s="85"/>
      <c r="AT197" s="85"/>
      <c r="AU197" s="85"/>
      <c r="AV197" s="85"/>
      <c r="AW197" s="85"/>
      <c r="AX197" s="85"/>
      <c r="AY197" s="85"/>
      <c r="AZ197" s="85"/>
      <c r="BA197" s="85"/>
      <c r="BB197" s="85"/>
      <c r="BC197" s="85"/>
      <c r="BD197" s="85"/>
      <c r="BE197" s="85"/>
      <c r="BF197" s="85"/>
      <c r="BG197" s="85"/>
    </row>
    <row r="198" spans="1:59" x14ac:dyDescent="0.25">
      <c r="A198" s="8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6"/>
      <c r="AC198" s="85"/>
      <c r="AD198" s="85"/>
      <c r="AE198" s="85"/>
      <c r="AF198" s="85"/>
      <c r="AG198" s="85"/>
      <c r="AH198" s="85"/>
      <c r="AI198" s="85"/>
      <c r="AJ198" s="85"/>
      <c r="AK198" s="85"/>
      <c r="AL198" s="85"/>
      <c r="AM198" s="85"/>
      <c r="AN198" s="85"/>
      <c r="AO198" s="85"/>
      <c r="AP198" s="85"/>
      <c r="AQ198" s="85"/>
      <c r="AR198" s="85"/>
      <c r="AS198" s="85"/>
      <c r="AT198" s="85"/>
      <c r="AU198" s="85"/>
      <c r="AV198" s="85"/>
      <c r="AW198" s="85"/>
      <c r="AX198" s="85"/>
      <c r="AY198" s="85"/>
      <c r="AZ198" s="85"/>
      <c r="BA198" s="85"/>
      <c r="BB198" s="85"/>
      <c r="BC198" s="85"/>
      <c r="BD198" s="85"/>
      <c r="BE198" s="85"/>
      <c r="BF198" s="85"/>
      <c r="BG198" s="85"/>
    </row>
    <row r="199" spans="1:59" x14ac:dyDescent="0.25">
      <c r="A199" s="8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6"/>
      <c r="AC199" s="85"/>
      <c r="AD199" s="85"/>
      <c r="AE199" s="85"/>
      <c r="AF199" s="85"/>
      <c r="AG199" s="85"/>
      <c r="AH199" s="85"/>
      <c r="AI199" s="85"/>
      <c r="AJ199" s="85"/>
      <c r="AK199" s="85"/>
      <c r="AL199" s="85"/>
      <c r="AM199" s="85"/>
      <c r="AN199" s="85"/>
      <c r="AO199" s="85"/>
      <c r="AP199" s="85"/>
      <c r="AQ199" s="85"/>
      <c r="AR199" s="85"/>
      <c r="AS199" s="85"/>
      <c r="AT199" s="85"/>
      <c r="AU199" s="85"/>
      <c r="AV199" s="85"/>
      <c r="AW199" s="85"/>
      <c r="AX199" s="85"/>
      <c r="AY199" s="85"/>
      <c r="AZ199" s="85"/>
      <c r="BA199" s="85"/>
      <c r="BB199" s="85"/>
      <c r="BC199" s="85"/>
      <c r="BD199" s="85"/>
      <c r="BE199" s="85"/>
      <c r="BF199" s="85"/>
      <c r="BG199" s="85"/>
    </row>
    <row r="200" spans="1:59" x14ac:dyDescent="0.25">
      <c r="A200" s="8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6"/>
      <c r="AC200" s="85"/>
      <c r="AD200" s="85"/>
      <c r="AE200" s="85"/>
      <c r="AF200" s="85"/>
      <c r="AG200" s="85"/>
      <c r="AH200" s="85"/>
      <c r="AI200" s="85"/>
      <c r="AJ200" s="85"/>
      <c r="AK200" s="85"/>
      <c r="AL200" s="85"/>
      <c r="AM200" s="85"/>
      <c r="AN200" s="85"/>
      <c r="AO200" s="85"/>
      <c r="AP200" s="85"/>
      <c r="AQ200" s="85"/>
      <c r="AR200" s="85"/>
      <c r="AS200" s="85"/>
      <c r="AT200" s="85"/>
      <c r="AU200" s="85"/>
      <c r="AV200" s="85"/>
      <c r="AW200" s="85"/>
      <c r="AX200" s="85"/>
      <c r="AY200" s="85"/>
      <c r="AZ200" s="85"/>
      <c r="BA200" s="85"/>
      <c r="BB200" s="85"/>
      <c r="BC200" s="85"/>
      <c r="BD200" s="85"/>
      <c r="BE200" s="85"/>
      <c r="BF200" s="85"/>
      <c r="BG200" s="85"/>
    </row>
    <row r="201" spans="1:59" x14ac:dyDescent="0.25">
      <c r="A201" s="8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6"/>
      <c r="AC201" s="85"/>
      <c r="AD201" s="85"/>
      <c r="AE201" s="85"/>
      <c r="AF201" s="85"/>
      <c r="AG201" s="85"/>
      <c r="AH201" s="85"/>
      <c r="AI201" s="85"/>
      <c r="AJ201" s="85"/>
      <c r="AK201" s="85"/>
      <c r="AL201" s="85"/>
      <c r="AM201" s="85"/>
      <c r="AN201" s="85"/>
      <c r="AO201" s="85"/>
      <c r="AP201" s="85"/>
      <c r="AQ201" s="85"/>
      <c r="AR201" s="85"/>
      <c r="AS201" s="85"/>
      <c r="AT201" s="85"/>
      <c r="AU201" s="85"/>
      <c r="AV201" s="85"/>
      <c r="AW201" s="85"/>
      <c r="AX201" s="85"/>
      <c r="AY201" s="85"/>
      <c r="AZ201" s="85"/>
      <c r="BA201" s="85"/>
      <c r="BB201" s="85"/>
      <c r="BC201" s="85"/>
      <c r="BD201" s="85"/>
      <c r="BE201" s="85"/>
      <c r="BF201" s="85"/>
      <c r="BG201" s="85"/>
    </row>
    <row r="202" spans="1:59" x14ac:dyDescent="0.25">
      <c r="A202" s="8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6"/>
      <c r="AC202" s="85"/>
      <c r="AD202" s="85"/>
      <c r="AE202" s="85"/>
      <c r="AF202" s="85"/>
      <c r="AG202" s="85"/>
      <c r="AH202" s="85"/>
      <c r="AI202" s="85"/>
      <c r="AJ202" s="85"/>
      <c r="AK202" s="85"/>
      <c r="AL202" s="85"/>
      <c r="AM202" s="85"/>
      <c r="AN202" s="85"/>
      <c r="AO202" s="85"/>
      <c r="AP202" s="85"/>
      <c r="AQ202" s="85"/>
      <c r="AR202" s="85"/>
      <c r="AS202" s="85"/>
      <c r="AT202" s="85"/>
      <c r="AU202" s="85"/>
      <c r="AV202" s="85"/>
      <c r="AW202" s="85"/>
      <c r="AX202" s="85"/>
      <c r="AY202" s="85"/>
      <c r="AZ202" s="85"/>
      <c r="BA202" s="85"/>
      <c r="BB202" s="85"/>
      <c r="BC202" s="85"/>
      <c r="BD202" s="85"/>
      <c r="BE202" s="85"/>
      <c r="BF202" s="85"/>
      <c r="BG202" s="85"/>
    </row>
    <row r="203" spans="1:59" x14ac:dyDescent="0.25">
      <c r="A203" s="8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6"/>
      <c r="AC203" s="85"/>
      <c r="AD203" s="85"/>
      <c r="AE203" s="85"/>
      <c r="AF203" s="85"/>
      <c r="AG203" s="85"/>
      <c r="AH203" s="85"/>
      <c r="AI203" s="85"/>
      <c r="AJ203" s="85"/>
      <c r="AK203" s="85"/>
      <c r="AL203" s="85"/>
      <c r="AM203" s="85"/>
      <c r="AN203" s="85"/>
      <c r="AO203" s="85"/>
      <c r="AP203" s="85"/>
      <c r="AQ203" s="85"/>
      <c r="AR203" s="85"/>
      <c r="AS203" s="85"/>
      <c r="AT203" s="85"/>
      <c r="AU203" s="85"/>
      <c r="AV203" s="85"/>
      <c r="AW203" s="85"/>
      <c r="AX203" s="85"/>
      <c r="AY203" s="85"/>
      <c r="AZ203" s="85"/>
      <c r="BA203" s="85"/>
      <c r="BB203" s="85"/>
      <c r="BC203" s="85"/>
      <c r="BD203" s="85"/>
      <c r="BE203" s="85"/>
      <c r="BF203" s="85"/>
      <c r="BG203" s="85"/>
    </row>
    <row r="204" spans="1:59" x14ac:dyDescent="0.25">
      <c r="A204" s="8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6"/>
      <c r="AC204" s="85"/>
      <c r="AD204" s="85"/>
      <c r="AE204" s="85"/>
      <c r="AF204" s="85"/>
      <c r="AG204" s="85"/>
      <c r="AH204" s="85"/>
      <c r="AI204" s="85"/>
      <c r="AJ204" s="85"/>
      <c r="AK204" s="85"/>
      <c r="AL204" s="85"/>
      <c r="AM204" s="85"/>
      <c r="AN204" s="85"/>
      <c r="AO204" s="85"/>
      <c r="AP204" s="85"/>
      <c r="AQ204" s="85"/>
      <c r="AR204" s="85"/>
      <c r="AS204" s="85"/>
      <c r="AT204" s="85"/>
      <c r="AU204" s="85"/>
      <c r="AV204" s="85"/>
      <c r="AW204" s="85"/>
      <c r="AX204" s="85"/>
      <c r="AY204" s="85"/>
      <c r="AZ204" s="85"/>
      <c r="BA204" s="85"/>
      <c r="BB204" s="85"/>
      <c r="BC204" s="85"/>
      <c r="BD204" s="85"/>
      <c r="BE204" s="85"/>
      <c r="BF204" s="85"/>
      <c r="BG204" s="85"/>
    </row>
    <row r="205" spans="1:59" x14ac:dyDescent="0.25">
      <c r="A205" s="8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6"/>
      <c r="AC205" s="85"/>
      <c r="AD205" s="85"/>
      <c r="AE205" s="85"/>
      <c r="AF205" s="85"/>
      <c r="AG205" s="85"/>
      <c r="AH205" s="85"/>
      <c r="AI205" s="85"/>
      <c r="AJ205" s="85"/>
      <c r="AK205" s="85"/>
      <c r="AL205" s="85"/>
      <c r="AM205" s="85"/>
      <c r="AN205" s="85"/>
      <c r="AO205" s="85"/>
      <c r="AP205" s="85"/>
      <c r="AQ205" s="85"/>
      <c r="AR205" s="85"/>
      <c r="AS205" s="85"/>
      <c r="AT205" s="85"/>
      <c r="AU205" s="85"/>
      <c r="AV205" s="85"/>
      <c r="AW205" s="85"/>
      <c r="AX205" s="85"/>
      <c r="AY205" s="85"/>
      <c r="AZ205" s="85"/>
      <c r="BA205" s="85"/>
      <c r="BB205" s="85"/>
      <c r="BC205" s="85"/>
      <c r="BD205" s="85"/>
      <c r="BE205" s="85"/>
      <c r="BF205" s="85"/>
      <c r="BG205" s="85"/>
    </row>
    <row r="206" spans="1:59" x14ac:dyDescent="0.25">
      <c r="A206" s="8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6"/>
      <c r="AC206" s="85"/>
      <c r="AD206" s="85"/>
      <c r="AE206" s="85"/>
      <c r="AF206" s="85"/>
      <c r="AG206" s="85"/>
      <c r="AH206" s="85"/>
      <c r="AI206" s="85"/>
      <c r="AJ206" s="85"/>
      <c r="AK206" s="85"/>
      <c r="AL206" s="85"/>
      <c r="AM206" s="85"/>
      <c r="AN206" s="85"/>
      <c r="AO206" s="85"/>
      <c r="AP206" s="85"/>
      <c r="AQ206" s="85"/>
      <c r="AR206" s="85"/>
      <c r="AS206" s="85"/>
      <c r="AT206" s="85"/>
      <c r="AU206" s="85"/>
      <c r="AV206" s="85"/>
      <c r="AW206" s="85"/>
      <c r="AX206" s="85"/>
      <c r="AY206" s="85"/>
      <c r="AZ206" s="85"/>
      <c r="BA206" s="85"/>
      <c r="BB206" s="85"/>
      <c r="BC206" s="85"/>
      <c r="BD206" s="85"/>
      <c r="BE206" s="85"/>
      <c r="BF206" s="85"/>
      <c r="BG206" s="85"/>
    </row>
    <row r="207" spans="1:59" x14ac:dyDescent="0.25">
      <c r="A207" s="8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6"/>
      <c r="AC207" s="85"/>
      <c r="AD207" s="85"/>
      <c r="AE207" s="85"/>
      <c r="AF207" s="85"/>
      <c r="AG207" s="85"/>
      <c r="AH207" s="85"/>
      <c r="AI207" s="85"/>
      <c r="AJ207" s="85"/>
      <c r="AK207" s="85"/>
      <c r="AL207" s="85"/>
      <c r="AM207" s="85"/>
      <c r="AN207" s="85"/>
      <c r="AO207" s="85"/>
      <c r="AP207" s="85"/>
      <c r="AQ207" s="85"/>
      <c r="AR207" s="85"/>
      <c r="AS207" s="85"/>
      <c r="AT207" s="85"/>
      <c r="AU207" s="85"/>
      <c r="AV207" s="85"/>
      <c r="AW207" s="85"/>
      <c r="AX207" s="85"/>
      <c r="AY207" s="85"/>
      <c r="AZ207" s="85"/>
      <c r="BA207" s="85"/>
      <c r="BB207" s="85"/>
      <c r="BC207" s="85"/>
      <c r="BD207" s="85"/>
      <c r="BE207" s="85"/>
      <c r="BF207" s="85"/>
      <c r="BG207" s="85"/>
    </row>
    <row r="208" spans="1:59" x14ac:dyDescent="0.25">
      <c r="A208" s="8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6"/>
      <c r="AC208" s="85"/>
      <c r="AD208" s="85"/>
      <c r="AE208" s="85"/>
      <c r="AF208" s="85"/>
      <c r="AG208" s="85"/>
      <c r="AH208" s="85"/>
      <c r="AI208" s="85"/>
      <c r="AJ208" s="85"/>
      <c r="AK208" s="85"/>
      <c r="AL208" s="85"/>
      <c r="AM208" s="85"/>
      <c r="AN208" s="85"/>
      <c r="AO208" s="85"/>
      <c r="AP208" s="85"/>
      <c r="AQ208" s="85"/>
      <c r="AR208" s="85"/>
      <c r="AS208" s="85"/>
      <c r="AT208" s="85"/>
      <c r="AU208" s="85"/>
      <c r="AV208" s="85"/>
      <c r="AW208" s="85"/>
      <c r="AX208" s="85"/>
      <c r="AY208" s="85"/>
      <c r="AZ208" s="85"/>
      <c r="BA208" s="85"/>
      <c r="BB208" s="85"/>
      <c r="BC208" s="85"/>
      <c r="BD208" s="85"/>
      <c r="BE208" s="85"/>
      <c r="BF208" s="85"/>
      <c r="BG208" s="85"/>
    </row>
    <row r="209" spans="1:59" x14ac:dyDescent="0.25">
      <c r="A209" s="8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6"/>
      <c r="AC209" s="85"/>
      <c r="AD209" s="85"/>
      <c r="AE209" s="85"/>
      <c r="AF209" s="85"/>
      <c r="AG209" s="85"/>
      <c r="AH209" s="85"/>
      <c r="AI209" s="85"/>
      <c r="AJ209" s="85"/>
      <c r="AK209" s="85"/>
      <c r="AL209" s="85"/>
      <c r="AM209" s="85"/>
      <c r="AN209" s="85"/>
      <c r="AO209" s="85"/>
      <c r="AP209" s="85"/>
      <c r="AQ209" s="85"/>
      <c r="AR209" s="85"/>
      <c r="AS209" s="85"/>
      <c r="AT209" s="85"/>
      <c r="AU209" s="85"/>
      <c r="AV209" s="85"/>
      <c r="AW209" s="85"/>
      <c r="AX209" s="85"/>
      <c r="AY209" s="85"/>
      <c r="AZ209" s="85"/>
      <c r="BA209" s="85"/>
      <c r="BB209" s="85"/>
      <c r="BC209" s="85"/>
      <c r="BD209" s="85"/>
      <c r="BE209" s="85"/>
      <c r="BF209" s="85"/>
      <c r="BG209" s="85"/>
    </row>
    <row r="210" spans="1:59" x14ac:dyDescent="0.25">
      <c r="A210" s="8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6"/>
      <c r="AC210" s="85"/>
      <c r="AD210" s="85"/>
      <c r="AE210" s="85"/>
      <c r="AF210" s="85"/>
      <c r="AG210" s="85"/>
      <c r="AH210" s="85"/>
      <c r="AI210" s="85"/>
      <c r="AJ210" s="85"/>
      <c r="AK210" s="85"/>
      <c r="AL210" s="85"/>
      <c r="AM210" s="85"/>
      <c r="AN210" s="85"/>
      <c r="AO210" s="85"/>
      <c r="AP210" s="85"/>
      <c r="AQ210" s="85"/>
      <c r="AR210" s="85"/>
      <c r="AS210" s="85"/>
      <c r="AT210" s="85"/>
      <c r="AU210" s="85"/>
      <c r="AV210" s="85"/>
      <c r="AW210" s="85"/>
      <c r="AX210" s="85"/>
      <c r="AY210" s="85"/>
      <c r="AZ210" s="85"/>
      <c r="BA210" s="85"/>
      <c r="BB210" s="85"/>
      <c r="BC210" s="85"/>
      <c r="BD210" s="85"/>
      <c r="BE210" s="85"/>
      <c r="BF210" s="85"/>
      <c r="BG210" s="85"/>
    </row>
    <row r="211" spans="1:59" x14ac:dyDescent="0.25">
      <c r="A211" s="8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6"/>
      <c r="AC211" s="85"/>
      <c r="AD211" s="85"/>
      <c r="AE211" s="85"/>
      <c r="AF211" s="85"/>
      <c r="AG211" s="85"/>
      <c r="AH211" s="85"/>
      <c r="AI211" s="85"/>
      <c r="AJ211" s="85"/>
      <c r="AK211" s="85"/>
      <c r="AL211" s="85"/>
      <c r="AM211" s="85"/>
      <c r="AN211" s="85"/>
      <c r="AO211" s="85"/>
      <c r="AP211" s="85"/>
      <c r="AQ211" s="85"/>
      <c r="AR211" s="85"/>
      <c r="AS211" s="85"/>
      <c r="AT211" s="85"/>
      <c r="AU211" s="85"/>
      <c r="AV211" s="85"/>
      <c r="AW211" s="85"/>
      <c r="AX211" s="85"/>
      <c r="AY211" s="85"/>
      <c r="AZ211" s="85"/>
      <c r="BA211" s="85"/>
      <c r="BB211" s="85"/>
      <c r="BC211" s="85"/>
      <c r="BD211" s="85"/>
      <c r="BE211" s="85"/>
      <c r="BF211" s="85"/>
      <c r="BG211" s="85"/>
    </row>
    <row r="212" spans="1:59" x14ac:dyDescent="0.25">
      <c r="A212" s="8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6"/>
      <c r="AC212" s="85"/>
      <c r="AD212" s="85"/>
      <c r="AE212" s="85"/>
      <c r="AF212" s="85"/>
      <c r="AG212" s="85"/>
      <c r="AH212" s="85"/>
      <c r="AI212" s="85"/>
      <c r="AJ212" s="85"/>
      <c r="AK212" s="85"/>
      <c r="AL212" s="85"/>
      <c r="AM212" s="85"/>
      <c r="AN212" s="85"/>
      <c r="AO212" s="85"/>
      <c r="AP212" s="85"/>
      <c r="AQ212" s="85"/>
      <c r="AR212" s="85"/>
      <c r="AS212" s="85"/>
      <c r="AT212" s="85"/>
      <c r="AU212" s="85"/>
      <c r="AV212" s="85"/>
      <c r="AW212" s="85"/>
      <c r="AX212" s="85"/>
      <c r="AY212" s="85"/>
      <c r="AZ212" s="85"/>
      <c r="BA212" s="85"/>
      <c r="BB212" s="85"/>
      <c r="BC212" s="85"/>
      <c r="BD212" s="85"/>
      <c r="BE212" s="85"/>
      <c r="BF212" s="85"/>
      <c r="BG212" s="85"/>
    </row>
    <row r="213" spans="1:59" x14ac:dyDescent="0.25">
      <c r="A213" s="8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6"/>
      <c r="AC213" s="85"/>
      <c r="AD213" s="85"/>
      <c r="AE213" s="85"/>
      <c r="AF213" s="85"/>
      <c r="AG213" s="85"/>
      <c r="AH213" s="85"/>
      <c r="AI213" s="85"/>
      <c r="AJ213" s="85"/>
      <c r="AK213" s="85"/>
      <c r="AL213" s="85"/>
      <c r="AM213" s="85"/>
      <c r="AN213" s="85"/>
      <c r="AO213" s="85"/>
      <c r="AP213" s="85"/>
      <c r="AQ213" s="85"/>
      <c r="AR213" s="85"/>
      <c r="AS213" s="85"/>
      <c r="AT213" s="85"/>
      <c r="AU213" s="85"/>
      <c r="AV213" s="85"/>
      <c r="AW213" s="85"/>
      <c r="AX213" s="85"/>
      <c r="AY213" s="85"/>
      <c r="AZ213" s="85"/>
      <c r="BA213" s="85"/>
      <c r="BB213" s="85"/>
      <c r="BC213" s="85"/>
      <c r="BD213" s="85"/>
      <c r="BE213" s="85"/>
      <c r="BF213" s="85"/>
      <c r="BG213" s="85"/>
    </row>
    <row r="214" spans="1:59" x14ac:dyDescent="0.25">
      <c r="A214" s="8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6"/>
      <c r="AC214" s="85"/>
      <c r="AD214" s="85"/>
      <c r="AE214" s="85"/>
      <c r="AF214" s="85"/>
      <c r="AG214" s="85"/>
      <c r="AH214" s="85"/>
      <c r="AI214" s="85"/>
      <c r="AJ214" s="85"/>
      <c r="AK214" s="85"/>
      <c r="AL214" s="85"/>
      <c r="AM214" s="85"/>
      <c r="AN214" s="85"/>
      <c r="AO214" s="85"/>
      <c r="AP214" s="85"/>
      <c r="AQ214" s="85"/>
      <c r="AR214" s="85"/>
      <c r="AS214" s="85"/>
      <c r="AT214" s="85"/>
      <c r="AU214" s="85"/>
      <c r="AV214" s="85"/>
      <c r="AW214" s="85"/>
      <c r="AX214" s="85"/>
      <c r="AY214" s="85"/>
      <c r="AZ214" s="85"/>
      <c r="BA214" s="85"/>
      <c r="BB214" s="85"/>
      <c r="BC214" s="85"/>
      <c r="BD214" s="85"/>
      <c r="BE214" s="85"/>
      <c r="BF214" s="85"/>
      <c r="BG214" s="85"/>
    </row>
    <row r="215" spans="1:59" x14ac:dyDescent="0.25">
      <c r="A215" s="8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6"/>
      <c r="AC215" s="85"/>
      <c r="AD215" s="85"/>
      <c r="AE215" s="85"/>
      <c r="AF215" s="85"/>
      <c r="AG215" s="85"/>
      <c r="AH215" s="85"/>
      <c r="AI215" s="85"/>
      <c r="AJ215" s="85"/>
      <c r="AK215" s="85"/>
      <c r="AL215" s="85"/>
      <c r="AM215" s="85"/>
      <c r="AN215" s="85"/>
      <c r="AO215" s="85"/>
      <c r="AP215" s="85"/>
      <c r="AQ215" s="85"/>
      <c r="AR215" s="85"/>
      <c r="AS215" s="85"/>
      <c r="AT215" s="85"/>
      <c r="AU215" s="85"/>
      <c r="AV215" s="85"/>
      <c r="AW215" s="85"/>
      <c r="AX215" s="85"/>
      <c r="AY215" s="85"/>
      <c r="AZ215" s="85"/>
      <c r="BA215" s="85"/>
      <c r="BB215" s="85"/>
      <c r="BC215" s="85"/>
      <c r="BD215" s="85"/>
      <c r="BE215" s="85"/>
      <c r="BF215" s="85"/>
      <c r="BG215" s="85"/>
    </row>
    <row r="216" spans="1:59" x14ac:dyDescent="0.25">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6"/>
      <c r="AC216" s="85"/>
      <c r="AD216" s="85"/>
      <c r="AE216" s="85"/>
      <c r="AF216" s="85"/>
      <c r="AG216" s="85"/>
      <c r="AH216" s="85"/>
      <c r="AI216" s="85"/>
      <c r="AJ216" s="85"/>
      <c r="AK216" s="85"/>
      <c r="AL216" s="85"/>
      <c r="AM216" s="85"/>
      <c r="AN216" s="85"/>
      <c r="AO216" s="85"/>
      <c r="AP216" s="85"/>
      <c r="AQ216" s="85"/>
      <c r="AR216" s="85"/>
      <c r="AS216" s="85"/>
      <c r="AT216" s="85"/>
      <c r="AU216" s="85"/>
      <c r="AV216" s="85"/>
      <c r="AW216" s="85"/>
      <c r="AX216" s="85"/>
      <c r="AY216" s="85"/>
      <c r="AZ216" s="85"/>
      <c r="BA216" s="85"/>
      <c r="BB216" s="85"/>
      <c r="BC216" s="85"/>
      <c r="BD216" s="85"/>
      <c r="BE216" s="85"/>
      <c r="BF216" s="85"/>
      <c r="BG216" s="85"/>
    </row>
    <row r="217" spans="1:59" x14ac:dyDescent="0.25">
      <c r="A217" s="8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6"/>
      <c r="AC217" s="85"/>
      <c r="AD217" s="85"/>
      <c r="AE217" s="85"/>
      <c r="AF217" s="85"/>
      <c r="AG217" s="85"/>
      <c r="AH217" s="85"/>
      <c r="AI217" s="85"/>
      <c r="AJ217" s="85"/>
      <c r="AK217" s="85"/>
      <c r="AL217" s="85"/>
      <c r="AM217" s="85"/>
      <c r="AN217" s="85"/>
      <c r="AO217" s="85"/>
      <c r="AP217" s="85"/>
      <c r="AQ217" s="85"/>
      <c r="AR217" s="85"/>
      <c r="AS217" s="85"/>
      <c r="AT217" s="85"/>
      <c r="AU217" s="85"/>
      <c r="AV217" s="85"/>
      <c r="AW217" s="85"/>
      <c r="AX217" s="85"/>
      <c r="AY217" s="85"/>
      <c r="AZ217" s="85"/>
      <c r="BA217" s="85"/>
      <c r="BB217" s="85"/>
      <c r="BC217" s="85"/>
      <c r="BD217" s="85"/>
      <c r="BE217" s="85"/>
      <c r="BF217" s="85"/>
      <c r="BG217" s="85"/>
    </row>
    <row r="218" spans="1:59" x14ac:dyDescent="0.25">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6"/>
      <c r="AC218" s="85"/>
      <c r="AD218" s="85"/>
      <c r="AE218" s="85"/>
      <c r="AF218" s="85"/>
      <c r="AG218" s="85"/>
      <c r="AH218" s="85"/>
      <c r="AI218" s="85"/>
      <c r="AJ218" s="85"/>
      <c r="AK218" s="85"/>
      <c r="AL218" s="85"/>
      <c r="AM218" s="85"/>
      <c r="AN218" s="85"/>
      <c r="AO218" s="85"/>
      <c r="AP218" s="85"/>
      <c r="AQ218" s="85"/>
      <c r="AR218" s="85"/>
      <c r="AS218" s="85"/>
      <c r="AT218" s="85"/>
      <c r="AU218" s="85"/>
      <c r="AV218" s="85"/>
      <c r="AW218" s="85"/>
      <c r="AX218" s="85"/>
      <c r="AY218" s="85"/>
      <c r="AZ218" s="85"/>
      <c r="BA218" s="85"/>
      <c r="BB218" s="85"/>
      <c r="BC218" s="85"/>
      <c r="BD218" s="85"/>
      <c r="BE218" s="85"/>
      <c r="BF218" s="85"/>
      <c r="BG218" s="85"/>
    </row>
    <row r="219" spans="1:59" x14ac:dyDescent="0.25">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6"/>
      <c r="AC219" s="85"/>
      <c r="AD219" s="85"/>
      <c r="AE219" s="85"/>
      <c r="AF219" s="85"/>
      <c r="AG219" s="85"/>
      <c r="AH219" s="85"/>
      <c r="AI219" s="85"/>
      <c r="AJ219" s="85"/>
      <c r="AK219" s="85"/>
      <c r="AL219" s="85"/>
      <c r="AM219" s="85"/>
      <c r="AN219" s="85"/>
      <c r="AO219" s="85"/>
      <c r="AP219" s="85"/>
      <c r="AQ219" s="85"/>
      <c r="AR219" s="85"/>
      <c r="AS219" s="85"/>
      <c r="AT219" s="85"/>
      <c r="AU219" s="85"/>
      <c r="AV219" s="85"/>
      <c r="AW219" s="85"/>
      <c r="AX219" s="85"/>
      <c r="AY219" s="85"/>
      <c r="AZ219" s="85"/>
      <c r="BA219" s="85"/>
      <c r="BB219" s="85"/>
      <c r="BC219" s="85"/>
      <c r="BD219" s="85"/>
      <c r="BE219" s="85"/>
      <c r="BF219" s="85"/>
      <c r="BG219" s="85"/>
    </row>
    <row r="220" spans="1:59" x14ac:dyDescent="0.25">
      <c r="A220" s="8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6"/>
      <c r="AC220" s="85"/>
      <c r="AD220" s="85"/>
      <c r="AE220" s="85"/>
      <c r="AF220" s="85"/>
      <c r="AG220" s="85"/>
      <c r="AH220" s="85"/>
      <c r="AI220" s="85"/>
      <c r="AJ220" s="85"/>
      <c r="AK220" s="85"/>
      <c r="AL220" s="85"/>
      <c r="AM220" s="85"/>
      <c r="AN220" s="85"/>
      <c r="AO220" s="85"/>
      <c r="AP220" s="85"/>
      <c r="AQ220" s="85"/>
      <c r="AR220" s="85"/>
      <c r="AS220" s="85"/>
      <c r="AT220" s="85"/>
      <c r="AU220" s="85"/>
      <c r="AV220" s="85"/>
      <c r="AW220" s="85"/>
      <c r="AX220" s="85"/>
      <c r="AY220" s="85"/>
      <c r="AZ220" s="85"/>
      <c r="BA220" s="85"/>
      <c r="BB220" s="85"/>
      <c r="BC220" s="85"/>
      <c r="BD220" s="85"/>
      <c r="BE220" s="85"/>
      <c r="BF220" s="85"/>
      <c r="BG220" s="85"/>
    </row>
    <row r="221" spans="1:59" x14ac:dyDescent="0.25">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6"/>
      <c r="AC221" s="85"/>
      <c r="AD221" s="85"/>
      <c r="AE221" s="85"/>
      <c r="AF221" s="85"/>
      <c r="AG221" s="85"/>
      <c r="AH221" s="85"/>
      <c r="AI221" s="85"/>
      <c r="AJ221" s="85"/>
      <c r="AK221" s="85"/>
      <c r="AL221" s="85"/>
      <c r="AM221" s="85"/>
      <c r="AN221" s="85"/>
      <c r="AO221" s="85"/>
      <c r="AP221" s="85"/>
      <c r="AQ221" s="85"/>
      <c r="AR221" s="85"/>
      <c r="AS221" s="85"/>
      <c r="AT221" s="85"/>
      <c r="AU221" s="85"/>
      <c r="AV221" s="85"/>
      <c r="AW221" s="85"/>
      <c r="AX221" s="85"/>
      <c r="AY221" s="85"/>
      <c r="AZ221" s="85"/>
      <c r="BA221" s="85"/>
      <c r="BB221" s="85"/>
      <c r="BC221" s="85"/>
      <c r="BD221" s="85"/>
      <c r="BE221" s="85"/>
      <c r="BF221" s="85"/>
      <c r="BG221" s="85"/>
    </row>
    <row r="222" spans="1:59" x14ac:dyDescent="0.25">
      <c r="A222" s="8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c r="AA222" s="85"/>
      <c r="AB222" s="86"/>
      <c r="AC222" s="85"/>
      <c r="AD222" s="85"/>
      <c r="AE222" s="85"/>
      <c r="AF222" s="85"/>
      <c r="AG222" s="85"/>
      <c r="AH222" s="85"/>
      <c r="AI222" s="85"/>
      <c r="AJ222" s="85"/>
      <c r="AK222" s="85"/>
      <c r="AL222" s="85"/>
      <c r="AM222" s="85"/>
      <c r="AN222" s="85"/>
      <c r="AO222" s="85"/>
      <c r="AP222" s="85"/>
      <c r="AQ222" s="85"/>
      <c r="AR222" s="85"/>
      <c r="AS222" s="85"/>
      <c r="AT222" s="85"/>
      <c r="AU222" s="85"/>
      <c r="AV222" s="85"/>
      <c r="AW222" s="85"/>
      <c r="AX222" s="85"/>
      <c r="AY222" s="85"/>
      <c r="AZ222" s="85"/>
      <c r="BA222" s="85"/>
      <c r="BB222" s="85"/>
      <c r="BC222" s="85"/>
      <c r="BD222" s="85"/>
      <c r="BE222" s="85"/>
      <c r="BF222" s="85"/>
      <c r="BG222" s="85"/>
    </row>
    <row r="223" spans="1:59" x14ac:dyDescent="0.25">
      <c r="A223" s="8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c r="AA223" s="85"/>
      <c r="AB223" s="86"/>
      <c r="AC223" s="85"/>
      <c r="AD223" s="85"/>
      <c r="AE223" s="85"/>
      <c r="AF223" s="85"/>
      <c r="AG223" s="85"/>
      <c r="AH223" s="85"/>
      <c r="AI223" s="85"/>
      <c r="AJ223" s="85"/>
      <c r="AK223" s="85"/>
      <c r="AL223" s="85"/>
      <c r="AM223" s="85"/>
      <c r="AN223" s="85"/>
      <c r="AO223" s="85"/>
      <c r="AP223" s="85"/>
      <c r="AQ223" s="85"/>
      <c r="AR223" s="85"/>
      <c r="AS223" s="85"/>
      <c r="AT223" s="85"/>
      <c r="AU223" s="85"/>
      <c r="AV223" s="85"/>
      <c r="AW223" s="85"/>
      <c r="AX223" s="85"/>
      <c r="AY223" s="85"/>
      <c r="AZ223" s="85"/>
      <c r="BA223" s="85"/>
      <c r="BB223" s="85"/>
      <c r="BC223" s="85"/>
      <c r="BD223" s="85"/>
      <c r="BE223" s="85"/>
      <c r="BF223" s="85"/>
      <c r="BG223" s="85"/>
    </row>
    <row r="224" spans="1:59" x14ac:dyDescent="0.25">
      <c r="A224" s="8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c r="AA224" s="85"/>
      <c r="AB224" s="86"/>
      <c r="AC224" s="85"/>
      <c r="AD224" s="85"/>
      <c r="AE224" s="85"/>
      <c r="AF224" s="85"/>
      <c r="AG224" s="85"/>
      <c r="AH224" s="85"/>
      <c r="AI224" s="85"/>
      <c r="AJ224" s="85"/>
      <c r="AK224" s="85"/>
      <c r="AL224" s="85"/>
      <c r="AM224" s="85"/>
      <c r="AN224" s="85"/>
      <c r="AO224" s="85"/>
      <c r="AP224" s="85"/>
      <c r="AQ224" s="85"/>
      <c r="AR224" s="85"/>
      <c r="AS224" s="85"/>
      <c r="AT224" s="85"/>
      <c r="AU224" s="85"/>
      <c r="AV224" s="85"/>
      <c r="AW224" s="85"/>
      <c r="AX224" s="85"/>
      <c r="AY224" s="85"/>
      <c r="AZ224" s="85"/>
      <c r="BA224" s="85"/>
      <c r="BB224" s="85"/>
      <c r="BC224" s="85"/>
      <c r="BD224" s="85"/>
      <c r="BE224" s="85"/>
      <c r="BF224" s="85"/>
      <c r="BG224" s="85"/>
    </row>
    <row r="225" spans="1:59" x14ac:dyDescent="0.25">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c r="AB225" s="86"/>
      <c r="AC225" s="85"/>
      <c r="AD225" s="85"/>
      <c r="AE225" s="85"/>
      <c r="AF225" s="85"/>
      <c r="AG225" s="85"/>
      <c r="AH225" s="85"/>
      <c r="AI225" s="85"/>
      <c r="AJ225" s="85"/>
      <c r="AK225" s="85"/>
      <c r="AL225" s="85"/>
      <c r="AM225" s="85"/>
      <c r="AN225" s="85"/>
      <c r="AO225" s="85"/>
      <c r="AP225" s="85"/>
      <c r="AQ225" s="85"/>
      <c r="AR225" s="85"/>
      <c r="AS225" s="85"/>
      <c r="AT225" s="85"/>
      <c r="AU225" s="85"/>
      <c r="AV225" s="85"/>
      <c r="AW225" s="85"/>
      <c r="AX225" s="85"/>
      <c r="AY225" s="85"/>
      <c r="AZ225" s="85"/>
      <c r="BA225" s="85"/>
      <c r="BB225" s="85"/>
      <c r="BC225" s="85"/>
      <c r="BD225" s="85"/>
      <c r="BE225" s="85"/>
      <c r="BF225" s="85"/>
      <c r="BG225" s="85"/>
    </row>
    <row r="226" spans="1:59" x14ac:dyDescent="0.25">
      <c r="A226" s="8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c r="AA226" s="85"/>
      <c r="AB226" s="86"/>
      <c r="AC226" s="85"/>
      <c r="AD226" s="85"/>
      <c r="AE226" s="85"/>
      <c r="AF226" s="85"/>
      <c r="AG226" s="85"/>
      <c r="AH226" s="85"/>
      <c r="AI226" s="85"/>
      <c r="AJ226" s="85"/>
      <c r="AK226" s="85"/>
      <c r="AL226" s="85"/>
      <c r="AM226" s="85"/>
      <c r="AN226" s="85"/>
      <c r="AO226" s="85"/>
      <c r="AP226" s="85"/>
      <c r="AQ226" s="85"/>
      <c r="AR226" s="85"/>
      <c r="AS226" s="85"/>
      <c r="AT226" s="85"/>
      <c r="AU226" s="85"/>
      <c r="AV226" s="85"/>
      <c r="AW226" s="85"/>
      <c r="AX226" s="85"/>
      <c r="AY226" s="85"/>
      <c r="AZ226" s="85"/>
      <c r="BA226" s="85"/>
      <c r="BB226" s="85"/>
      <c r="BC226" s="85"/>
      <c r="BD226" s="85"/>
      <c r="BE226" s="85"/>
      <c r="BF226" s="85"/>
      <c r="BG226" s="85"/>
    </row>
    <row r="227" spans="1:59" x14ac:dyDescent="0.25">
      <c r="A227" s="8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6"/>
      <c r="AC227" s="85"/>
      <c r="AD227" s="85"/>
      <c r="AE227" s="85"/>
      <c r="AF227" s="85"/>
      <c r="AG227" s="85"/>
      <c r="AH227" s="85"/>
      <c r="AI227" s="85"/>
      <c r="AJ227" s="85"/>
      <c r="AK227" s="85"/>
      <c r="AL227" s="85"/>
      <c r="AM227" s="85"/>
      <c r="AN227" s="85"/>
      <c r="AO227" s="85"/>
      <c r="AP227" s="85"/>
      <c r="AQ227" s="85"/>
      <c r="AR227" s="85"/>
      <c r="AS227" s="85"/>
      <c r="AT227" s="85"/>
      <c r="AU227" s="85"/>
      <c r="AV227" s="85"/>
      <c r="AW227" s="85"/>
      <c r="AX227" s="85"/>
      <c r="AY227" s="85"/>
      <c r="AZ227" s="85"/>
      <c r="BA227" s="85"/>
      <c r="BB227" s="85"/>
      <c r="BC227" s="85"/>
      <c r="BD227" s="85"/>
      <c r="BE227" s="85"/>
      <c r="BF227" s="85"/>
      <c r="BG227" s="85"/>
    </row>
    <row r="228" spans="1:59" x14ac:dyDescent="0.25">
      <c r="A228" s="85"/>
      <c r="B228" s="85"/>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c r="AA228" s="85"/>
      <c r="AB228" s="86"/>
      <c r="AC228" s="85"/>
      <c r="AD228" s="85"/>
      <c r="AE228" s="85"/>
      <c r="AF228" s="85"/>
      <c r="AG228" s="85"/>
      <c r="AH228" s="85"/>
      <c r="AI228" s="85"/>
      <c r="AJ228" s="85"/>
      <c r="AK228" s="85"/>
      <c r="AL228" s="85"/>
      <c r="AM228" s="85"/>
      <c r="AN228" s="85"/>
      <c r="AO228" s="85"/>
      <c r="AP228" s="85"/>
      <c r="AQ228" s="85"/>
      <c r="AR228" s="85"/>
      <c r="AS228" s="85"/>
      <c r="AT228" s="85"/>
      <c r="AU228" s="85"/>
      <c r="AV228" s="85"/>
      <c r="AW228" s="85"/>
      <c r="AX228" s="85"/>
      <c r="AY228" s="85"/>
      <c r="AZ228" s="85"/>
      <c r="BA228" s="85"/>
      <c r="BB228" s="85"/>
      <c r="BC228" s="85"/>
      <c r="BD228" s="85"/>
      <c r="BE228" s="85"/>
      <c r="BF228" s="85"/>
      <c r="BG228" s="85"/>
    </row>
    <row r="229" spans="1:59" x14ac:dyDescent="0.25">
      <c r="A229" s="85"/>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6"/>
      <c r="AC229" s="85"/>
      <c r="AD229" s="85"/>
      <c r="AE229" s="85"/>
      <c r="AF229" s="85"/>
      <c r="AG229" s="85"/>
      <c r="AH229" s="85"/>
      <c r="AI229" s="85"/>
      <c r="AJ229" s="85"/>
      <c r="AK229" s="85"/>
      <c r="AL229" s="85"/>
      <c r="AM229" s="85"/>
      <c r="AN229" s="85"/>
      <c r="AO229" s="85"/>
      <c r="AP229" s="85"/>
      <c r="AQ229" s="85"/>
      <c r="AR229" s="85"/>
      <c r="AS229" s="85"/>
      <c r="AT229" s="85"/>
      <c r="AU229" s="85"/>
      <c r="AV229" s="85"/>
      <c r="AW229" s="85"/>
      <c r="AX229" s="85"/>
      <c r="AY229" s="85"/>
      <c r="AZ229" s="85"/>
      <c r="BA229" s="85"/>
      <c r="BB229" s="85"/>
      <c r="BC229" s="85"/>
      <c r="BD229" s="85"/>
      <c r="BE229" s="85"/>
      <c r="BF229" s="85"/>
      <c r="BG229" s="85"/>
    </row>
    <row r="230" spans="1:59" x14ac:dyDescent="0.25">
      <c r="A230" s="85"/>
      <c r="B230" s="85"/>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c r="AA230" s="85"/>
      <c r="AB230" s="86"/>
      <c r="AC230" s="85"/>
      <c r="AD230" s="85"/>
      <c r="AE230" s="85"/>
      <c r="AF230" s="85"/>
      <c r="AG230" s="85"/>
      <c r="AH230" s="85"/>
      <c r="AI230" s="85"/>
      <c r="AJ230" s="85"/>
      <c r="AK230" s="85"/>
      <c r="AL230" s="85"/>
      <c r="AM230" s="85"/>
      <c r="AN230" s="85"/>
      <c r="AO230" s="85"/>
      <c r="AP230" s="85"/>
      <c r="AQ230" s="85"/>
      <c r="AR230" s="85"/>
      <c r="AS230" s="85"/>
      <c r="AT230" s="85"/>
      <c r="AU230" s="85"/>
      <c r="AV230" s="85"/>
      <c r="AW230" s="85"/>
      <c r="AX230" s="85"/>
      <c r="AY230" s="85"/>
      <c r="AZ230" s="85"/>
      <c r="BA230" s="85"/>
      <c r="BB230" s="85"/>
      <c r="BC230" s="85"/>
      <c r="BD230" s="85"/>
      <c r="BE230" s="85"/>
      <c r="BF230" s="85"/>
      <c r="BG230" s="85"/>
    </row>
    <row r="231" spans="1:59" x14ac:dyDescent="0.25">
      <c r="A231" s="85"/>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c r="AA231" s="85"/>
      <c r="AB231" s="86"/>
      <c r="AC231" s="85"/>
      <c r="AD231" s="85"/>
      <c r="AE231" s="85"/>
      <c r="AF231" s="85"/>
      <c r="AG231" s="85"/>
      <c r="AH231" s="85"/>
      <c r="AI231" s="85"/>
      <c r="AJ231" s="85"/>
      <c r="AK231" s="85"/>
      <c r="AL231" s="85"/>
      <c r="AM231" s="85"/>
      <c r="AN231" s="85"/>
      <c r="AO231" s="85"/>
      <c r="AP231" s="85"/>
      <c r="AQ231" s="85"/>
      <c r="AR231" s="85"/>
      <c r="AS231" s="85"/>
      <c r="AT231" s="85"/>
      <c r="AU231" s="85"/>
      <c r="AV231" s="85"/>
      <c r="AW231" s="85"/>
      <c r="AX231" s="85"/>
      <c r="AY231" s="85"/>
      <c r="AZ231" s="85"/>
      <c r="BA231" s="85"/>
      <c r="BB231" s="85"/>
      <c r="BC231" s="85"/>
      <c r="BD231" s="85"/>
      <c r="BE231" s="85"/>
      <c r="BF231" s="85"/>
      <c r="BG231" s="85"/>
    </row>
    <row r="232" spans="1:59" x14ac:dyDescent="0.25">
      <c r="A232" s="85"/>
      <c r="B232" s="85"/>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c r="AA232" s="85"/>
      <c r="AB232" s="86"/>
      <c r="AC232" s="85"/>
      <c r="AD232" s="85"/>
      <c r="AE232" s="85"/>
      <c r="AF232" s="85"/>
      <c r="AG232" s="85"/>
      <c r="AH232" s="85"/>
      <c r="AI232" s="85"/>
      <c r="AJ232" s="85"/>
      <c r="AK232" s="85"/>
      <c r="AL232" s="85"/>
      <c r="AM232" s="85"/>
      <c r="AN232" s="85"/>
      <c r="AO232" s="85"/>
      <c r="AP232" s="85"/>
      <c r="AQ232" s="85"/>
      <c r="AR232" s="85"/>
      <c r="AS232" s="85"/>
      <c r="AT232" s="85"/>
      <c r="AU232" s="85"/>
      <c r="AV232" s="85"/>
      <c r="AW232" s="85"/>
      <c r="AX232" s="85"/>
      <c r="AY232" s="85"/>
      <c r="AZ232" s="85"/>
      <c r="BA232" s="85"/>
      <c r="BB232" s="85"/>
      <c r="BC232" s="85"/>
      <c r="BD232" s="85"/>
      <c r="BE232" s="85"/>
      <c r="BF232" s="85"/>
      <c r="BG232" s="85"/>
    </row>
    <row r="233" spans="1:59" x14ac:dyDescent="0.25">
      <c r="A233" s="85"/>
      <c r="B233" s="85"/>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c r="AA233" s="85"/>
      <c r="AB233" s="86"/>
      <c r="AC233" s="85"/>
      <c r="AD233" s="85"/>
      <c r="AE233" s="85"/>
      <c r="AF233" s="85"/>
      <c r="AG233" s="85"/>
      <c r="AH233" s="85"/>
      <c r="AI233" s="85"/>
      <c r="AJ233" s="85"/>
      <c r="AK233" s="85"/>
      <c r="AL233" s="85"/>
      <c r="AM233" s="85"/>
      <c r="AN233" s="85"/>
      <c r="AO233" s="85"/>
      <c r="AP233" s="85"/>
      <c r="AQ233" s="85"/>
      <c r="AR233" s="85"/>
      <c r="AS233" s="85"/>
      <c r="AT233" s="85"/>
      <c r="AU233" s="85"/>
      <c r="AV233" s="85"/>
      <c r="AW233" s="85"/>
      <c r="AX233" s="85"/>
      <c r="AY233" s="85"/>
      <c r="AZ233" s="85"/>
      <c r="BA233" s="85"/>
      <c r="BB233" s="85"/>
      <c r="BC233" s="85"/>
      <c r="BD233" s="85"/>
      <c r="BE233" s="85"/>
      <c r="BF233" s="85"/>
      <c r="BG233" s="85"/>
    </row>
    <row r="234" spans="1:59" x14ac:dyDescent="0.25">
      <c r="A234" s="85"/>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6"/>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row>
    <row r="235" spans="1:59" x14ac:dyDescent="0.25">
      <c r="A235" s="85"/>
      <c r="B235" s="85"/>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c r="AA235" s="85"/>
      <c r="AB235" s="86"/>
      <c r="AC235" s="85"/>
      <c r="AD235" s="85"/>
      <c r="AE235" s="85"/>
      <c r="AF235" s="85"/>
      <c r="AG235" s="85"/>
      <c r="AH235" s="85"/>
      <c r="AI235" s="85"/>
      <c r="AJ235" s="85"/>
      <c r="AK235" s="85"/>
      <c r="AL235" s="85"/>
      <c r="AM235" s="85"/>
      <c r="AN235" s="85"/>
      <c r="AO235" s="85"/>
      <c r="AP235" s="85"/>
      <c r="AQ235" s="85"/>
      <c r="AR235" s="85"/>
      <c r="AS235" s="85"/>
      <c r="AT235" s="85"/>
      <c r="AU235" s="85"/>
      <c r="AV235" s="85"/>
      <c r="AW235" s="85"/>
      <c r="AX235" s="85"/>
      <c r="AY235" s="85"/>
      <c r="AZ235" s="85"/>
      <c r="BA235" s="85"/>
      <c r="BB235" s="85"/>
      <c r="BC235" s="85"/>
      <c r="BD235" s="85"/>
      <c r="BE235" s="85"/>
      <c r="BF235" s="85"/>
      <c r="BG235" s="85"/>
    </row>
    <row r="236" spans="1:59" x14ac:dyDescent="0.25">
      <c r="A236" s="85"/>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6"/>
      <c r="AC236" s="85"/>
      <c r="AD236" s="85"/>
      <c r="AE236" s="85"/>
      <c r="AF236" s="85"/>
      <c r="AG236" s="85"/>
      <c r="AH236" s="85"/>
      <c r="AI236" s="85"/>
      <c r="AJ236" s="85"/>
      <c r="AK236" s="85"/>
      <c r="AL236" s="85"/>
      <c r="AM236" s="85"/>
      <c r="AN236" s="85"/>
      <c r="AO236" s="85"/>
      <c r="AP236" s="85"/>
      <c r="AQ236" s="85"/>
      <c r="AR236" s="85"/>
      <c r="AS236" s="85"/>
      <c r="AT236" s="85"/>
      <c r="AU236" s="85"/>
      <c r="AV236" s="85"/>
      <c r="AW236" s="85"/>
      <c r="AX236" s="85"/>
      <c r="AY236" s="85"/>
      <c r="AZ236" s="85"/>
      <c r="BA236" s="85"/>
      <c r="BB236" s="85"/>
      <c r="BC236" s="85"/>
      <c r="BD236" s="85"/>
      <c r="BE236" s="85"/>
      <c r="BF236" s="85"/>
      <c r="BG236" s="85"/>
    </row>
    <row r="237" spans="1:59" x14ac:dyDescent="0.25">
      <c r="A237" s="85"/>
      <c r="B237" s="85"/>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c r="AA237" s="85"/>
      <c r="AB237" s="86"/>
      <c r="AC237" s="85"/>
      <c r="AD237" s="85"/>
      <c r="AE237" s="85"/>
      <c r="AF237" s="85"/>
      <c r="AG237" s="85"/>
      <c r="AH237" s="85"/>
      <c r="AI237" s="85"/>
      <c r="AJ237" s="85"/>
      <c r="AK237" s="85"/>
      <c r="AL237" s="85"/>
      <c r="AM237" s="85"/>
      <c r="AN237" s="85"/>
      <c r="AO237" s="85"/>
      <c r="AP237" s="85"/>
      <c r="AQ237" s="85"/>
      <c r="AR237" s="85"/>
      <c r="AS237" s="85"/>
      <c r="AT237" s="85"/>
      <c r="AU237" s="85"/>
      <c r="AV237" s="85"/>
      <c r="AW237" s="85"/>
      <c r="AX237" s="85"/>
      <c r="AY237" s="85"/>
      <c r="AZ237" s="85"/>
      <c r="BA237" s="85"/>
      <c r="BB237" s="85"/>
      <c r="BC237" s="85"/>
      <c r="BD237" s="85"/>
      <c r="BE237" s="85"/>
      <c r="BF237" s="85"/>
      <c r="BG237" s="85"/>
    </row>
    <row r="238" spans="1:59" x14ac:dyDescent="0.25">
      <c r="A238" s="85"/>
      <c r="B238" s="85"/>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6"/>
      <c r="AC238" s="85"/>
      <c r="AD238" s="85"/>
      <c r="AE238" s="85"/>
      <c r="AF238" s="85"/>
      <c r="AG238" s="85"/>
      <c r="AH238" s="85"/>
      <c r="AI238" s="85"/>
      <c r="AJ238" s="85"/>
      <c r="AK238" s="85"/>
      <c r="AL238" s="85"/>
      <c r="AM238" s="85"/>
      <c r="AN238" s="85"/>
      <c r="AO238" s="85"/>
      <c r="AP238" s="85"/>
      <c r="AQ238" s="85"/>
      <c r="AR238" s="85"/>
      <c r="AS238" s="85"/>
      <c r="AT238" s="85"/>
      <c r="AU238" s="85"/>
      <c r="AV238" s="85"/>
      <c r="AW238" s="85"/>
      <c r="AX238" s="85"/>
      <c r="AY238" s="85"/>
      <c r="AZ238" s="85"/>
      <c r="BA238" s="85"/>
      <c r="BB238" s="85"/>
      <c r="BC238" s="85"/>
      <c r="BD238" s="85"/>
      <c r="BE238" s="85"/>
      <c r="BF238" s="85"/>
      <c r="BG238" s="85"/>
    </row>
    <row r="239" spans="1:59" x14ac:dyDescent="0.25">
      <c r="A239" s="85"/>
      <c r="B239" s="85"/>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c r="AA239" s="85"/>
      <c r="AB239" s="86"/>
      <c r="AC239" s="85"/>
      <c r="AD239" s="85"/>
      <c r="AE239" s="85"/>
      <c r="AF239" s="85"/>
      <c r="AG239" s="85"/>
      <c r="AH239" s="85"/>
      <c r="AI239" s="85"/>
      <c r="AJ239" s="85"/>
      <c r="AK239" s="85"/>
      <c r="AL239" s="85"/>
      <c r="AM239" s="85"/>
      <c r="AN239" s="85"/>
      <c r="AO239" s="85"/>
      <c r="AP239" s="85"/>
      <c r="AQ239" s="85"/>
      <c r="AR239" s="85"/>
      <c r="AS239" s="85"/>
      <c r="AT239" s="85"/>
      <c r="AU239" s="85"/>
      <c r="AV239" s="85"/>
      <c r="AW239" s="85"/>
      <c r="AX239" s="85"/>
      <c r="AY239" s="85"/>
      <c r="AZ239" s="85"/>
      <c r="BA239" s="85"/>
      <c r="BB239" s="85"/>
      <c r="BC239" s="85"/>
      <c r="BD239" s="85"/>
      <c r="BE239" s="85"/>
      <c r="BF239" s="85"/>
      <c r="BG239" s="85"/>
    </row>
    <row r="240" spans="1:59" x14ac:dyDescent="0.25">
      <c r="A240" s="85"/>
      <c r="B240" s="85"/>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c r="AA240" s="85"/>
      <c r="AB240" s="86"/>
      <c r="AC240" s="85"/>
      <c r="AD240" s="85"/>
      <c r="AE240" s="85"/>
      <c r="AF240" s="85"/>
      <c r="AG240" s="85"/>
      <c r="AH240" s="85"/>
      <c r="AI240" s="85"/>
      <c r="AJ240" s="85"/>
      <c r="AK240" s="85"/>
      <c r="AL240" s="85"/>
      <c r="AM240" s="85"/>
      <c r="AN240" s="85"/>
      <c r="AO240" s="85"/>
      <c r="AP240" s="85"/>
      <c r="AQ240" s="85"/>
      <c r="AR240" s="85"/>
      <c r="AS240" s="85"/>
      <c r="AT240" s="85"/>
      <c r="AU240" s="85"/>
      <c r="AV240" s="85"/>
      <c r="AW240" s="85"/>
      <c r="AX240" s="85"/>
      <c r="AY240" s="85"/>
      <c r="AZ240" s="85"/>
      <c r="BA240" s="85"/>
      <c r="BB240" s="85"/>
      <c r="BC240" s="85"/>
      <c r="BD240" s="85"/>
      <c r="BE240" s="85"/>
      <c r="BF240" s="85"/>
      <c r="BG240" s="85"/>
    </row>
    <row r="241" spans="1:59" x14ac:dyDescent="0.25">
      <c r="A241" s="85"/>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c r="AA241" s="85"/>
      <c r="AB241" s="86"/>
      <c r="AC241" s="85"/>
      <c r="AD241" s="85"/>
      <c r="AE241" s="85"/>
      <c r="AF241" s="85"/>
      <c r="AG241" s="85"/>
      <c r="AH241" s="85"/>
      <c r="AI241" s="85"/>
      <c r="AJ241" s="85"/>
      <c r="AK241" s="85"/>
      <c r="AL241" s="85"/>
      <c r="AM241" s="85"/>
      <c r="AN241" s="85"/>
      <c r="AO241" s="85"/>
      <c r="AP241" s="85"/>
      <c r="AQ241" s="85"/>
      <c r="AR241" s="85"/>
      <c r="AS241" s="85"/>
      <c r="AT241" s="85"/>
      <c r="AU241" s="85"/>
      <c r="AV241" s="85"/>
      <c r="AW241" s="85"/>
      <c r="AX241" s="85"/>
      <c r="AY241" s="85"/>
      <c r="AZ241" s="85"/>
      <c r="BA241" s="85"/>
      <c r="BB241" s="85"/>
      <c r="BC241" s="85"/>
      <c r="BD241" s="85"/>
      <c r="BE241" s="85"/>
      <c r="BF241" s="85"/>
      <c r="BG241" s="85"/>
    </row>
    <row r="242" spans="1:59" x14ac:dyDescent="0.25">
      <c r="A242" s="85"/>
      <c r="B242" s="85"/>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c r="AA242" s="85"/>
      <c r="AB242" s="86"/>
      <c r="AC242" s="85"/>
      <c r="AD242" s="85"/>
      <c r="AE242" s="85"/>
      <c r="AF242" s="85"/>
      <c r="AG242" s="85"/>
      <c r="AH242" s="85"/>
      <c r="AI242" s="85"/>
      <c r="AJ242" s="85"/>
      <c r="AK242" s="85"/>
      <c r="AL242" s="85"/>
      <c r="AM242" s="85"/>
      <c r="AN242" s="85"/>
      <c r="AO242" s="85"/>
      <c r="AP242" s="85"/>
      <c r="AQ242" s="85"/>
      <c r="AR242" s="85"/>
      <c r="AS242" s="85"/>
      <c r="AT242" s="85"/>
      <c r="AU242" s="85"/>
      <c r="AV242" s="85"/>
      <c r="AW242" s="85"/>
      <c r="AX242" s="85"/>
      <c r="AY242" s="85"/>
      <c r="AZ242" s="85"/>
      <c r="BA242" s="85"/>
      <c r="BB242" s="85"/>
      <c r="BC242" s="85"/>
      <c r="BD242" s="85"/>
      <c r="BE242" s="85"/>
      <c r="BF242" s="85"/>
      <c r="BG242" s="85"/>
    </row>
    <row r="243" spans="1:59" x14ac:dyDescent="0.25">
      <c r="A243" s="85"/>
      <c r="B243" s="85"/>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c r="AB243" s="86"/>
      <c r="AC243" s="85"/>
      <c r="AD243" s="85"/>
      <c r="AE243" s="85"/>
      <c r="AF243" s="85"/>
      <c r="AG243" s="85"/>
      <c r="AH243" s="85"/>
      <c r="AI243" s="85"/>
      <c r="AJ243" s="85"/>
      <c r="AK243" s="85"/>
      <c r="AL243" s="85"/>
      <c r="AM243" s="85"/>
      <c r="AN243" s="85"/>
      <c r="AO243" s="85"/>
      <c r="AP243" s="85"/>
      <c r="AQ243" s="85"/>
      <c r="AR243" s="85"/>
      <c r="AS243" s="85"/>
      <c r="AT243" s="85"/>
      <c r="AU243" s="85"/>
      <c r="AV243" s="85"/>
      <c r="AW243" s="85"/>
      <c r="AX243" s="85"/>
      <c r="AY243" s="85"/>
      <c r="AZ243" s="85"/>
      <c r="BA243" s="85"/>
      <c r="BB243" s="85"/>
      <c r="BC243" s="85"/>
      <c r="BD243" s="85"/>
      <c r="BE243" s="85"/>
      <c r="BF243" s="85"/>
      <c r="BG243" s="85"/>
    </row>
    <row r="244" spans="1:59" x14ac:dyDescent="0.25">
      <c r="A244" s="85"/>
      <c r="B244" s="85"/>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c r="AA244" s="85"/>
      <c r="AB244" s="86"/>
      <c r="AC244" s="85"/>
      <c r="AD244" s="85"/>
      <c r="AE244" s="85"/>
      <c r="AF244" s="85"/>
      <c r="AG244" s="85"/>
      <c r="AH244" s="85"/>
      <c r="AI244" s="85"/>
      <c r="AJ244" s="85"/>
      <c r="AK244" s="85"/>
      <c r="AL244" s="85"/>
      <c r="AM244" s="85"/>
      <c r="AN244" s="85"/>
      <c r="AO244" s="85"/>
      <c r="AP244" s="85"/>
      <c r="AQ244" s="85"/>
      <c r="AR244" s="85"/>
      <c r="AS244" s="85"/>
      <c r="AT244" s="85"/>
      <c r="AU244" s="85"/>
      <c r="AV244" s="85"/>
      <c r="AW244" s="85"/>
      <c r="AX244" s="85"/>
      <c r="AY244" s="85"/>
      <c r="AZ244" s="85"/>
      <c r="BA244" s="85"/>
      <c r="BB244" s="85"/>
      <c r="BC244" s="85"/>
      <c r="BD244" s="85"/>
      <c r="BE244" s="85"/>
      <c r="BF244" s="85"/>
      <c r="BG244" s="85"/>
    </row>
    <row r="245" spans="1:59" x14ac:dyDescent="0.25">
      <c r="A245" s="85"/>
      <c r="B245" s="85"/>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c r="AA245" s="85"/>
      <c r="AB245" s="86"/>
      <c r="AC245" s="85"/>
      <c r="AD245" s="85"/>
      <c r="AE245" s="85"/>
      <c r="AF245" s="85"/>
      <c r="AG245" s="85"/>
      <c r="AH245" s="85"/>
      <c r="AI245" s="85"/>
      <c r="AJ245" s="85"/>
      <c r="AK245" s="85"/>
      <c r="AL245" s="85"/>
      <c r="AM245" s="85"/>
      <c r="AN245" s="85"/>
      <c r="AO245" s="85"/>
      <c r="AP245" s="85"/>
      <c r="AQ245" s="85"/>
      <c r="AR245" s="85"/>
      <c r="AS245" s="85"/>
      <c r="AT245" s="85"/>
      <c r="AU245" s="85"/>
      <c r="AV245" s="85"/>
      <c r="AW245" s="85"/>
      <c r="AX245" s="85"/>
      <c r="AY245" s="85"/>
      <c r="AZ245" s="85"/>
      <c r="BA245" s="85"/>
      <c r="BB245" s="85"/>
      <c r="BC245" s="85"/>
      <c r="BD245" s="85"/>
      <c r="BE245" s="85"/>
      <c r="BF245" s="85"/>
      <c r="BG245" s="85"/>
    </row>
    <row r="246" spans="1:59" x14ac:dyDescent="0.25">
      <c r="A246" s="85"/>
      <c r="B246" s="85"/>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c r="AA246" s="85"/>
      <c r="AB246" s="86"/>
      <c r="AC246" s="85"/>
      <c r="AD246" s="85"/>
      <c r="AE246" s="85"/>
      <c r="AF246" s="85"/>
      <c r="AG246" s="85"/>
      <c r="AH246" s="85"/>
      <c r="AI246" s="85"/>
      <c r="AJ246" s="85"/>
      <c r="AK246" s="85"/>
      <c r="AL246" s="85"/>
      <c r="AM246" s="85"/>
      <c r="AN246" s="85"/>
      <c r="AO246" s="85"/>
      <c r="AP246" s="85"/>
      <c r="AQ246" s="85"/>
      <c r="AR246" s="85"/>
      <c r="AS246" s="85"/>
      <c r="AT246" s="85"/>
      <c r="AU246" s="85"/>
      <c r="AV246" s="85"/>
      <c r="AW246" s="85"/>
      <c r="AX246" s="85"/>
      <c r="AY246" s="85"/>
      <c r="AZ246" s="85"/>
      <c r="BA246" s="85"/>
      <c r="BB246" s="85"/>
      <c r="BC246" s="85"/>
      <c r="BD246" s="85"/>
      <c r="BE246" s="85"/>
      <c r="BF246" s="85"/>
      <c r="BG246" s="85"/>
    </row>
    <row r="247" spans="1:59" x14ac:dyDescent="0.25">
      <c r="A247" s="85"/>
      <c r="B247" s="85"/>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c r="AA247" s="85"/>
      <c r="AB247" s="86"/>
      <c r="AC247" s="85"/>
      <c r="AD247" s="85"/>
      <c r="AE247" s="85"/>
      <c r="AF247" s="85"/>
      <c r="AG247" s="85"/>
      <c r="AH247" s="85"/>
      <c r="AI247" s="85"/>
      <c r="AJ247" s="85"/>
      <c r="AK247" s="85"/>
      <c r="AL247" s="85"/>
      <c r="AM247" s="85"/>
      <c r="AN247" s="85"/>
      <c r="AO247" s="85"/>
      <c r="AP247" s="85"/>
      <c r="AQ247" s="85"/>
      <c r="AR247" s="85"/>
      <c r="AS247" s="85"/>
      <c r="AT247" s="85"/>
      <c r="AU247" s="85"/>
      <c r="AV247" s="85"/>
      <c r="AW247" s="85"/>
      <c r="AX247" s="85"/>
      <c r="AY247" s="85"/>
      <c r="AZ247" s="85"/>
      <c r="BA247" s="85"/>
      <c r="BB247" s="85"/>
      <c r="BC247" s="85"/>
      <c r="BD247" s="85"/>
      <c r="BE247" s="85"/>
      <c r="BF247" s="85"/>
      <c r="BG247" s="85"/>
    </row>
    <row r="248" spans="1:59" x14ac:dyDescent="0.25">
      <c r="A248" s="85"/>
      <c r="B248" s="85"/>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c r="AA248" s="85"/>
      <c r="AB248" s="86"/>
      <c r="AC248" s="85"/>
      <c r="AD248" s="85"/>
      <c r="AE248" s="85"/>
      <c r="AF248" s="85"/>
      <c r="AG248" s="85"/>
      <c r="AH248" s="85"/>
      <c r="AI248" s="85"/>
      <c r="AJ248" s="85"/>
      <c r="AK248" s="85"/>
      <c r="AL248" s="85"/>
      <c r="AM248" s="85"/>
      <c r="AN248" s="85"/>
      <c r="AO248" s="85"/>
      <c r="AP248" s="85"/>
      <c r="AQ248" s="85"/>
      <c r="AR248" s="85"/>
      <c r="AS248" s="85"/>
      <c r="AT248" s="85"/>
      <c r="AU248" s="85"/>
      <c r="AV248" s="85"/>
      <c r="AW248" s="85"/>
      <c r="AX248" s="85"/>
      <c r="AY248" s="85"/>
      <c r="AZ248" s="85"/>
      <c r="BA248" s="85"/>
      <c r="BB248" s="85"/>
      <c r="BC248" s="85"/>
      <c r="BD248" s="85"/>
      <c r="BE248" s="85"/>
      <c r="BF248" s="85"/>
      <c r="BG248" s="85"/>
    </row>
    <row r="249" spans="1:59" x14ac:dyDescent="0.25">
      <c r="A249" s="85"/>
      <c r="B249" s="85"/>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c r="AA249" s="85"/>
      <c r="AB249" s="86"/>
      <c r="AC249" s="85"/>
      <c r="AD249" s="85"/>
      <c r="AE249" s="85"/>
      <c r="AF249" s="85"/>
      <c r="AG249" s="85"/>
      <c r="AH249" s="85"/>
      <c r="AI249" s="85"/>
      <c r="AJ249" s="85"/>
      <c r="AK249" s="85"/>
      <c r="AL249" s="85"/>
      <c r="AM249" s="85"/>
      <c r="AN249" s="85"/>
      <c r="AO249" s="85"/>
      <c r="AP249" s="85"/>
      <c r="AQ249" s="85"/>
      <c r="AR249" s="85"/>
      <c r="AS249" s="85"/>
      <c r="AT249" s="85"/>
      <c r="AU249" s="85"/>
      <c r="AV249" s="85"/>
      <c r="AW249" s="85"/>
      <c r="AX249" s="85"/>
      <c r="AY249" s="85"/>
      <c r="AZ249" s="85"/>
      <c r="BA249" s="85"/>
      <c r="BB249" s="85"/>
      <c r="BC249" s="85"/>
      <c r="BD249" s="85"/>
      <c r="BE249" s="85"/>
      <c r="BF249" s="85"/>
      <c r="BG249" s="85"/>
    </row>
    <row r="250" spans="1:59" x14ac:dyDescent="0.25">
      <c r="A250" s="85"/>
      <c r="B250" s="85"/>
      <c r="C250" s="85"/>
      <c r="D250" s="85"/>
      <c r="E250" s="85"/>
      <c r="F250" s="85"/>
      <c r="G250" s="85"/>
      <c r="H250" s="85"/>
      <c r="I250" s="85"/>
      <c r="J250" s="85"/>
      <c r="K250" s="85"/>
      <c r="L250" s="85"/>
      <c r="M250" s="85"/>
      <c r="N250" s="85"/>
      <c r="O250" s="85"/>
      <c r="P250" s="85"/>
      <c r="Q250" s="85"/>
      <c r="R250" s="85"/>
      <c r="S250" s="85"/>
      <c r="T250" s="85"/>
      <c r="U250" s="85"/>
      <c r="V250" s="85"/>
      <c r="W250" s="85"/>
      <c r="X250" s="85"/>
      <c r="Y250" s="85"/>
      <c r="Z250" s="85"/>
      <c r="AA250" s="85"/>
      <c r="AB250" s="86"/>
      <c r="AC250" s="85"/>
      <c r="AD250" s="85"/>
      <c r="AE250" s="85"/>
      <c r="AF250" s="85"/>
      <c r="AG250" s="85"/>
      <c r="AH250" s="85"/>
      <c r="AI250" s="85"/>
      <c r="AJ250" s="85"/>
      <c r="AK250" s="85"/>
      <c r="AL250" s="85"/>
      <c r="AM250" s="85"/>
      <c r="AN250" s="85"/>
      <c r="AO250" s="85"/>
      <c r="AP250" s="85"/>
      <c r="AQ250" s="85"/>
      <c r="AR250" s="85"/>
      <c r="AS250" s="85"/>
      <c r="AT250" s="85"/>
      <c r="AU250" s="85"/>
      <c r="AV250" s="85"/>
      <c r="AW250" s="85"/>
      <c r="AX250" s="85"/>
      <c r="AY250" s="85"/>
      <c r="AZ250" s="85"/>
      <c r="BA250" s="85"/>
      <c r="BB250" s="85"/>
      <c r="BC250" s="85"/>
      <c r="BD250" s="85"/>
      <c r="BE250" s="85"/>
      <c r="BF250" s="85"/>
      <c r="BG250" s="85"/>
    </row>
    <row r="251" spans="1:59" x14ac:dyDescent="0.25">
      <c r="A251" s="85"/>
      <c r="B251" s="85"/>
      <c r="C251" s="85"/>
      <c r="D251" s="85"/>
      <c r="E251" s="85"/>
      <c r="F251" s="85"/>
      <c r="G251" s="85"/>
      <c r="H251" s="85"/>
      <c r="I251" s="85"/>
      <c r="J251" s="85"/>
      <c r="K251" s="85"/>
      <c r="L251" s="85"/>
      <c r="M251" s="85"/>
      <c r="N251" s="85"/>
      <c r="O251" s="85"/>
      <c r="P251" s="85"/>
      <c r="Q251" s="85"/>
      <c r="R251" s="85"/>
      <c r="S251" s="85"/>
      <c r="T251" s="85"/>
      <c r="U251" s="85"/>
      <c r="V251" s="85"/>
      <c r="W251" s="85"/>
      <c r="X251" s="85"/>
      <c r="Y251" s="85"/>
      <c r="Z251" s="85"/>
      <c r="AA251" s="85"/>
      <c r="AB251" s="86"/>
      <c r="AC251" s="85"/>
      <c r="AD251" s="85"/>
      <c r="AE251" s="85"/>
      <c r="AF251" s="85"/>
      <c r="AG251" s="85"/>
      <c r="AH251" s="85"/>
      <c r="AI251" s="85"/>
      <c r="AJ251" s="85"/>
      <c r="AK251" s="85"/>
      <c r="AL251" s="85"/>
      <c r="AM251" s="85"/>
      <c r="AN251" s="85"/>
      <c r="AO251" s="85"/>
      <c r="AP251" s="85"/>
      <c r="AQ251" s="85"/>
      <c r="AR251" s="85"/>
      <c r="AS251" s="85"/>
      <c r="AT251" s="85"/>
      <c r="AU251" s="85"/>
      <c r="AV251" s="85"/>
      <c r="AW251" s="85"/>
      <c r="AX251" s="85"/>
      <c r="AY251" s="85"/>
      <c r="AZ251" s="85"/>
      <c r="BA251" s="85"/>
      <c r="BB251" s="85"/>
      <c r="BC251" s="85"/>
      <c r="BD251" s="85"/>
      <c r="BE251" s="85"/>
      <c r="BF251" s="85"/>
      <c r="BG251" s="85"/>
    </row>
    <row r="252" spans="1:59" x14ac:dyDescent="0.25">
      <c r="A252" s="85"/>
      <c r="B252" s="85"/>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c r="AB252" s="86"/>
      <c r="AC252" s="85"/>
      <c r="AD252" s="85"/>
      <c r="AE252" s="85"/>
      <c r="AF252" s="85"/>
      <c r="AG252" s="85"/>
      <c r="AH252" s="85"/>
      <c r="AI252" s="85"/>
      <c r="AJ252" s="85"/>
      <c r="AK252" s="85"/>
      <c r="AL252" s="85"/>
      <c r="AM252" s="85"/>
      <c r="AN252" s="85"/>
      <c r="AO252" s="85"/>
      <c r="AP252" s="85"/>
      <c r="AQ252" s="85"/>
      <c r="AR252" s="85"/>
      <c r="AS252" s="85"/>
      <c r="AT252" s="85"/>
      <c r="AU252" s="85"/>
      <c r="AV252" s="85"/>
      <c r="AW252" s="85"/>
      <c r="AX252" s="85"/>
      <c r="AY252" s="85"/>
      <c r="AZ252" s="85"/>
      <c r="BA252" s="85"/>
      <c r="BB252" s="85"/>
      <c r="BC252" s="85"/>
      <c r="BD252" s="85"/>
      <c r="BE252" s="85"/>
      <c r="BF252" s="85"/>
      <c r="BG252" s="85"/>
    </row>
    <row r="253" spans="1:59" x14ac:dyDescent="0.25">
      <c r="A253" s="85"/>
      <c r="B253" s="85"/>
      <c r="C253" s="85"/>
      <c r="D253" s="85"/>
      <c r="E253" s="85"/>
      <c r="F253" s="85"/>
      <c r="G253" s="85"/>
      <c r="H253" s="85"/>
      <c r="I253" s="85"/>
      <c r="J253" s="85"/>
      <c r="K253" s="85"/>
      <c r="L253" s="85"/>
      <c r="M253" s="85"/>
      <c r="N253" s="85"/>
      <c r="O253" s="85"/>
      <c r="P253" s="85"/>
      <c r="Q253" s="85"/>
      <c r="R253" s="85"/>
      <c r="S253" s="85"/>
      <c r="T253" s="85"/>
      <c r="U253" s="85"/>
      <c r="V253" s="85"/>
      <c r="W253" s="85"/>
      <c r="X253" s="85"/>
      <c r="Y253" s="85"/>
      <c r="Z253" s="85"/>
      <c r="AA253" s="85"/>
      <c r="AB253" s="86"/>
      <c r="AC253" s="85"/>
      <c r="AD253" s="85"/>
      <c r="AE253" s="85"/>
      <c r="AF253" s="85"/>
      <c r="AG253" s="85"/>
      <c r="AH253" s="85"/>
      <c r="AI253" s="85"/>
      <c r="AJ253" s="85"/>
      <c r="AK253" s="85"/>
      <c r="AL253" s="85"/>
      <c r="AM253" s="85"/>
      <c r="AN253" s="85"/>
      <c r="AO253" s="85"/>
      <c r="AP253" s="85"/>
      <c r="AQ253" s="85"/>
      <c r="AR253" s="85"/>
      <c r="AS253" s="85"/>
      <c r="AT253" s="85"/>
      <c r="AU253" s="85"/>
      <c r="AV253" s="85"/>
      <c r="AW253" s="85"/>
      <c r="AX253" s="85"/>
      <c r="AY253" s="85"/>
      <c r="AZ253" s="85"/>
      <c r="BA253" s="85"/>
      <c r="BB253" s="85"/>
      <c r="BC253" s="85"/>
      <c r="BD253" s="85"/>
      <c r="BE253" s="85"/>
      <c r="BF253" s="85"/>
      <c r="BG253" s="85"/>
    </row>
    <row r="254" spans="1:59" x14ac:dyDescent="0.25">
      <c r="A254" s="85"/>
      <c r="B254" s="85"/>
      <c r="C254" s="85"/>
      <c r="D254" s="85"/>
      <c r="E254" s="85"/>
      <c r="F254" s="85"/>
      <c r="G254" s="85"/>
      <c r="H254" s="85"/>
      <c r="I254" s="85"/>
      <c r="J254" s="85"/>
      <c r="K254" s="85"/>
      <c r="L254" s="85"/>
      <c r="M254" s="85"/>
      <c r="N254" s="85"/>
      <c r="O254" s="85"/>
      <c r="P254" s="85"/>
      <c r="Q254" s="85"/>
      <c r="R254" s="85"/>
      <c r="S254" s="85"/>
      <c r="T254" s="85"/>
      <c r="U254" s="85"/>
      <c r="V254" s="85"/>
      <c r="W254" s="85"/>
      <c r="X254" s="85"/>
      <c r="Y254" s="85"/>
      <c r="Z254" s="85"/>
      <c r="AA254" s="85"/>
      <c r="AB254" s="86"/>
      <c r="AC254" s="85"/>
      <c r="AD254" s="85"/>
      <c r="AE254" s="85"/>
      <c r="AF254" s="85"/>
      <c r="AG254" s="85"/>
      <c r="AH254" s="85"/>
      <c r="AI254" s="85"/>
      <c r="AJ254" s="85"/>
      <c r="AK254" s="85"/>
      <c r="AL254" s="85"/>
      <c r="AM254" s="85"/>
      <c r="AN254" s="85"/>
      <c r="AO254" s="85"/>
      <c r="AP254" s="85"/>
      <c r="AQ254" s="85"/>
      <c r="AR254" s="85"/>
      <c r="AS254" s="85"/>
      <c r="AT254" s="85"/>
      <c r="AU254" s="85"/>
      <c r="AV254" s="85"/>
      <c r="AW254" s="85"/>
      <c r="AX254" s="85"/>
      <c r="AY254" s="85"/>
      <c r="AZ254" s="85"/>
      <c r="BA254" s="85"/>
      <c r="BB254" s="85"/>
      <c r="BC254" s="85"/>
      <c r="BD254" s="85"/>
      <c r="BE254" s="85"/>
      <c r="BF254" s="85"/>
      <c r="BG254" s="85"/>
    </row>
    <row r="255" spans="1:59" x14ac:dyDescent="0.25">
      <c r="A255" s="85"/>
      <c r="B255" s="85"/>
      <c r="C255" s="85"/>
      <c r="D255" s="85"/>
      <c r="E255" s="85"/>
      <c r="F255" s="85"/>
      <c r="G255" s="85"/>
      <c r="H255" s="85"/>
      <c r="I255" s="85"/>
      <c r="J255" s="85"/>
      <c r="K255" s="85"/>
      <c r="L255" s="85"/>
      <c r="M255" s="85"/>
      <c r="N255" s="85"/>
      <c r="O255" s="85"/>
      <c r="P255" s="85"/>
      <c r="Q255" s="85"/>
      <c r="R255" s="85"/>
      <c r="S255" s="85"/>
      <c r="T255" s="85"/>
      <c r="U255" s="85"/>
      <c r="V255" s="85"/>
      <c r="W255" s="85"/>
      <c r="X255" s="85"/>
      <c r="Y255" s="85"/>
      <c r="Z255" s="85"/>
      <c r="AA255" s="85"/>
      <c r="AB255" s="86"/>
      <c r="AC255" s="85"/>
      <c r="AD255" s="85"/>
      <c r="AE255" s="85"/>
      <c r="AF255" s="85"/>
      <c r="AG255" s="85"/>
      <c r="AH255" s="85"/>
      <c r="AI255" s="85"/>
      <c r="AJ255" s="85"/>
      <c r="AK255" s="85"/>
      <c r="AL255" s="85"/>
      <c r="AM255" s="85"/>
      <c r="AN255" s="85"/>
      <c r="AO255" s="85"/>
      <c r="AP255" s="85"/>
      <c r="AQ255" s="85"/>
      <c r="AR255" s="85"/>
      <c r="AS255" s="85"/>
      <c r="AT255" s="85"/>
      <c r="AU255" s="85"/>
      <c r="AV255" s="85"/>
      <c r="AW255" s="85"/>
      <c r="AX255" s="85"/>
      <c r="AY255" s="85"/>
      <c r="AZ255" s="85"/>
      <c r="BA255" s="85"/>
      <c r="BB255" s="85"/>
      <c r="BC255" s="85"/>
      <c r="BD255" s="85"/>
      <c r="BE255" s="85"/>
      <c r="BF255" s="85"/>
      <c r="BG255" s="85"/>
    </row>
    <row r="256" spans="1:59" x14ac:dyDescent="0.25">
      <c r="A256" s="85"/>
      <c r="B256" s="85"/>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c r="AB256" s="86"/>
      <c r="AC256" s="85"/>
      <c r="AD256" s="85"/>
      <c r="AE256" s="85"/>
      <c r="AF256" s="85"/>
      <c r="AG256" s="85"/>
      <c r="AH256" s="85"/>
      <c r="AI256" s="85"/>
      <c r="AJ256" s="85"/>
      <c r="AK256" s="85"/>
      <c r="AL256" s="85"/>
      <c r="AM256" s="85"/>
      <c r="AN256" s="85"/>
      <c r="AO256" s="85"/>
      <c r="AP256" s="85"/>
      <c r="AQ256" s="85"/>
      <c r="AR256" s="85"/>
      <c r="AS256" s="85"/>
      <c r="AT256" s="85"/>
      <c r="AU256" s="85"/>
      <c r="AV256" s="85"/>
      <c r="AW256" s="85"/>
      <c r="AX256" s="85"/>
      <c r="AY256" s="85"/>
      <c r="AZ256" s="85"/>
      <c r="BA256" s="85"/>
      <c r="BB256" s="85"/>
      <c r="BC256" s="85"/>
      <c r="BD256" s="85"/>
      <c r="BE256" s="85"/>
      <c r="BF256" s="85"/>
      <c r="BG256" s="85"/>
    </row>
    <row r="257" spans="1:59" x14ac:dyDescent="0.25">
      <c r="A257" s="85"/>
      <c r="B257" s="85"/>
      <c r="C257" s="85"/>
      <c r="D257" s="85"/>
      <c r="E257" s="85"/>
      <c r="F257" s="85"/>
      <c r="G257" s="85"/>
      <c r="H257" s="85"/>
      <c r="I257" s="85"/>
      <c r="J257" s="85"/>
      <c r="K257" s="85"/>
      <c r="L257" s="85"/>
      <c r="M257" s="85"/>
      <c r="N257" s="85"/>
      <c r="O257" s="85"/>
      <c r="P257" s="85"/>
      <c r="Q257" s="85"/>
      <c r="R257" s="85"/>
      <c r="S257" s="85"/>
      <c r="T257" s="85"/>
      <c r="U257" s="85"/>
      <c r="V257" s="85"/>
      <c r="W257" s="85"/>
      <c r="X257" s="85"/>
      <c r="Y257" s="85"/>
      <c r="Z257" s="85"/>
      <c r="AA257" s="85"/>
      <c r="AB257" s="86"/>
      <c r="AC257" s="85"/>
      <c r="AD257" s="85"/>
      <c r="AE257" s="85"/>
      <c r="AF257" s="85"/>
      <c r="AG257" s="85"/>
      <c r="AH257" s="85"/>
      <c r="AI257" s="85"/>
      <c r="AJ257" s="85"/>
      <c r="AK257" s="85"/>
      <c r="AL257" s="85"/>
      <c r="AM257" s="85"/>
      <c r="AN257" s="85"/>
      <c r="AO257" s="85"/>
      <c r="AP257" s="85"/>
      <c r="AQ257" s="85"/>
      <c r="AR257" s="85"/>
      <c r="AS257" s="85"/>
      <c r="AT257" s="85"/>
      <c r="AU257" s="85"/>
      <c r="AV257" s="85"/>
      <c r="AW257" s="85"/>
      <c r="AX257" s="85"/>
      <c r="AY257" s="85"/>
      <c r="AZ257" s="85"/>
      <c r="BA257" s="85"/>
      <c r="BB257" s="85"/>
      <c r="BC257" s="85"/>
      <c r="BD257" s="85"/>
      <c r="BE257" s="85"/>
      <c r="BF257" s="85"/>
      <c r="BG257" s="85"/>
    </row>
    <row r="258" spans="1:59" x14ac:dyDescent="0.25">
      <c r="A258" s="85"/>
      <c r="B258" s="85"/>
      <c r="C258" s="85"/>
      <c r="D258" s="85"/>
      <c r="E258" s="85"/>
      <c r="F258" s="85"/>
      <c r="G258" s="85"/>
      <c r="H258" s="85"/>
      <c r="I258" s="85"/>
      <c r="J258" s="85"/>
      <c r="K258" s="85"/>
      <c r="L258" s="85"/>
      <c r="M258" s="85"/>
      <c r="N258" s="85"/>
      <c r="O258" s="85"/>
      <c r="P258" s="85"/>
      <c r="Q258" s="85"/>
      <c r="R258" s="85"/>
      <c r="S258" s="85"/>
      <c r="T258" s="85"/>
      <c r="U258" s="85"/>
      <c r="V258" s="85"/>
      <c r="W258" s="85"/>
      <c r="X258" s="85"/>
      <c r="Y258" s="85"/>
      <c r="Z258" s="85"/>
      <c r="AA258" s="85"/>
      <c r="AB258" s="86"/>
      <c r="AC258" s="85"/>
      <c r="AD258" s="85"/>
      <c r="AE258" s="85"/>
      <c r="AF258" s="85"/>
      <c r="AG258" s="85"/>
      <c r="AH258" s="85"/>
      <c r="AI258" s="85"/>
      <c r="AJ258" s="85"/>
      <c r="AK258" s="85"/>
      <c r="AL258" s="85"/>
      <c r="AM258" s="85"/>
      <c r="AN258" s="85"/>
      <c r="AO258" s="85"/>
      <c r="AP258" s="85"/>
      <c r="AQ258" s="85"/>
      <c r="AR258" s="85"/>
      <c r="AS258" s="85"/>
      <c r="AT258" s="85"/>
      <c r="AU258" s="85"/>
      <c r="AV258" s="85"/>
      <c r="AW258" s="85"/>
      <c r="AX258" s="85"/>
      <c r="AY258" s="85"/>
      <c r="AZ258" s="85"/>
      <c r="BA258" s="85"/>
      <c r="BB258" s="85"/>
      <c r="BC258" s="85"/>
      <c r="BD258" s="85"/>
      <c r="BE258" s="85"/>
      <c r="BF258" s="85"/>
      <c r="BG258" s="85"/>
    </row>
    <row r="259" spans="1:59" x14ac:dyDescent="0.25">
      <c r="A259" s="85"/>
      <c r="B259" s="85"/>
      <c r="C259" s="85"/>
      <c r="D259" s="85"/>
      <c r="E259" s="85"/>
      <c r="F259" s="85"/>
      <c r="G259" s="85"/>
      <c r="H259" s="85"/>
      <c r="I259" s="85"/>
      <c r="J259" s="85"/>
      <c r="K259" s="85"/>
      <c r="L259" s="85"/>
      <c r="M259" s="85"/>
      <c r="N259" s="85"/>
      <c r="O259" s="85"/>
      <c r="P259" s="85"/>
      <c r="Q259" s="85"/>
      <c r="R259" s="85"/>
      <c r="S259" s="85"/>
      <c r="T259" s="85"/>
      <c r="U259" s="85"/>
      <c r="V259" s="85"/>
      <c r="W259" s="85"/>
      <c r="X259" s="85"/>
      <c r="Y259" s="85"/>
      <c r="Z259" s="85"/>
      <c r="AA259" s="85"/>
      <c r="AB259" s="86"/>
      <c r="AC259" s="85"/>
      <c r="AD259" s="85"/>
      <c r="AE259" s="85"/>
      <c r="AF259" s="85"/>
      <c r="AG259" s="85"/>
      <c r="AH259" s="85"/>
      <c r="AI259" s="85"/>
      <c r="AJ259" s="85"/>
      <c r="AK259" s="85"/>
      <c r="AL259" s="85"/>
      <c r="AM259" s="85"/>
      <c r="AN259" s="85"/>
      <c r="AO259" s="85"/>
      <c r="AP259" s="85"/>
      <c r="AQ259" s="85"/>
      <c r="AR259" s="85"/>
      <c r="AS259" s="85"/>
      <c r="AT259" s="85"/>
      <c r="AU259" s="85"/>
      <c r="AV259" s="85"/>
      <c r="AW259" s="85"/>
      <c r="AX259" s="85"/>
      <c r="AY259" s="85"/>
      <c r="AZ259" s="85"/>
      <c r="BA259" s="85"/>
      <c r="BB259" s="85"/>
      <c r="BC259" s="85"/>
      <c r="BD259" s="85"/>
      <c r="BE259" s="85"/>
      <c r="BF259" s="85"/>
      <c r="BG259" s="85"/>
    </row>
    <row r="260" spans="1:59" x14ac:dyDescent="0.25">
      <c r="A260" s="85"/>
      <c r="B260" s="85"/>
      <c r="C260" s="85"/>
      <c r="D260" s="85"/>
      <c r="E260" s="85"/>
      <c r="F260" s="85"/>
      <c r="G260" s="85"/>
      <c r="H260" s="85"/>
      <c r="I260" s="85"/>
      <c r="J260" s="85"/>
      <c r="K260" s="85"/>
      <c r="L260" s="85"/>
      <c r="M260" s="85"/>
      <c r="N260" s="85"/>
      <c r="O260" s="85"/>
      <c r="P260" s="85"/>
      <c r="Q260" s="85"/>
      <c r="R260" s="85"/>
      <c r="S260" s="85"/>
      <c r="T260" s="85"/>
      <c r="U260" s="85"/>
      <c r="V260" s="85"/>
      <c r="W260" s="85"/>
      <c r="X260" s="85"/>
      <c r="Y260" s="85"/>
      <c r="Z260" s="85"/>
      <c r="AA260" s="85"/>
      <c r="AB260" s="86"/>
      <c r="AC260" s="85"/>
      <c r="AD260" s="85"/>
      <c r="AE260" s="85"/>
      <c r="AF260" s="85"/>
      <c r="AG260" s="85"/>
      <c r="AH260" s="85"/>
      <c r="AI260" s="85"/>
      <c r="AJ260" s="85"/>
      <c r="AK260" s="85"/>
      <c r="AL260" s="85"/>
      <c r="AM260" s="85"/>
      <c r="AN260" s="85"/>
      <c r="AO260" s="85"/>
      <c r="AP260" s="85"/>
      <c r="AQ260" s="85"/>
      <c r="AR260" s="85"/>
      <c r="AS260" s="85"/>
      <c r="AT260" s="85"/>
      <c r="AU260" s="85"/>
      <c r="AV260" s="85"/>
      <c r="AW260" s="85"/>
      <c r="AX260" s="85"/>
      <c r="AY260" s="85"/>
      <c r="AZ260" s="85"/>
      <c r="BA260" s="85"/>
      <c r="BB260" s="85"/>
      <c r="BC260" s="85"/>
      <c r="BD260" s="85"/>
      <c r="BE260" s="85"/>
      <c r="BF260" s="85"/>
      <c r="BG260" s="85"/>
    </row>
    <row r="261" spans="1:59" x14ac:dyDescent="0.25">
      <c r="A261" s="85"/>
      <c r="B261" s="85"/>
      <c r="C261" s="85"/>
      <c r="D261" s="85"/>
      <c r="E261" s="85"/>
      <c r="F261" s="85"/>
      <c r="G261" s="85"/>
      <c r="H261" s="85"/>
      <c r="I261" s="85"/>
      <c r="J261" s="85"/>
      <c r="K261" s="85"/>
      <c r="L261" s="85"/>
      <c r="M261" s="85"/>
      <c r="N261" s="85"/>
      <c r="O261" s="85"/>
      <c r="P261" s="85"/>
      <c r="Q261" s="85"/>
      <c r="R261" s="85"/>
      <c r="S261" s="85"/>
      <c r="T261" s="85"/>
      <c r="U261" s="85"/>
      <c r="V261" s="85"/>
      <c r="W261" s="85"/>
      <c r="X261" s="85"/>
      <c r="Y261" s="85"/>
      <c r="Z261" s="85"/>
      <c r="AA261" s="85"/>
      <c r="AB261" s="86"/>
      <c r="AC261" s="85"/>
      <c r="AD261" s="85"/>
      <c r="AE261" s="85"/>
      <c r="AF261" s="85"/>
      <c r="AG261" s="85"/>
      <c r="AH261" s="85"/>
      <c r="AI261" s="85"/>
      <c r="AJ261" s="85"/>
      <c r="AK261" s="85"/>
      <c r="AL261" s="85"/>
      <c r="AM261" s="85"/>
      <c r="AN261" s="85"/>
      <c r="AO261" s="85"/>
      <c r="AP261" s="85"/>
      <c r="AQ261" s="85"/>
      <c r="AR261" s="85"/>
      <c r="AS261" s="85"/>
      <c r="AT261" s="85"/>
      <c r="AU261" s="85"/>
      <c r="AV261" s="85"/>
      <c r="AW261" s="85"/>
      <c r="AX261" s="85"/>
      <c r="AY261" s="85"/>
      <c r="AZ261" s="85"/>
      <c r="BA261" s="85"/>
      <c r="BB261" s="85"/>
      <c r="BC261" s="85"/>
      <c r="BD261" s="85"/>
      <c r="BE261" s="85"/>
      <c r="BF261" s="85"/>
      <c r="BG261" s="85"/>
    </row>
    <row r="262" spans="1:59" x14ac:dyDescent="0.25">
      <c r="A262" s="85"/>
      <c r="B262" s="85"/>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B262" s="86"/>
      <c r="AC262" s="85"/>
      <c r="AD262" s="85"/>
      <c r="AE262" s="85"/>
      <c r="AF262" s="85"/>
      <c r="AG262" s="85"/>
      <c r="AH262" s="85"/>
      <c r="AI262" s="85"/>
      <c r="AJ262" s="85"/>
      <c r="AK262" s="85"/>
      <c r="AL262" s="85"/>
      <c r="AM262" s="85"/>
      <c r="AN262" s="85"/>
      <c r="AO262" s="85"/>
      <c r="AP262" s="85"/>
      <c r="AQ262" s="85"/>
      <c r="AR262" s="85"/>
      <c r="AS262" s="85"/>
      <c r="AT262" s="85"/>
      <c r="AU262" s="85"/>
      <c r="AV262" s="85"/>
      <c r="AW262" s="85"/>
      <c r="AX262" s="85"/>
      <c r="AY262" s="85"/>
      <c r="AZ262" s="85"/>
      <c r="BA262" s="85"/>
      <c r="BB262" s="85"/>
      <c r="BC262" s="85"/>
      <c r="BD262" s="85"/>
      <c r="BE262" s="85"/>
      <c r="BF262" s="85"/>
      <c r="BG262" s="85"/>
    </row>
    <row r="263" spans="1:59" x14ac:dyDescent="0.25">
      <c r="A263" s="85"/>
      <c r="B263" s="85"/>
      <c r="C263" s="85"/>
      <c r="D263" s="85"/>
      <c r="E263" s="85"/>
      <c r="F263" s="85"/>
      <c r="G263" s="85"/>
      <c r="H263" s="85"/>
      <c r="I263" s="85"/>
      <c r="J263" s="85"/>
      <c r="K263" s="85"/>
      <c r="L263" s="85"/>
      <c r="M263" s="85"/>
      <c r="N263" s="85"/>
      <c r="O263" s="85"/>
      <c r="P263" s="85"/>
      <c r="Q263" s="85"/>
      <c r="R263" s="85"/>
      <c r="S263" s="85"/>
      <c r="T263" s="85"/>
      <c r="U263" s="85"/>
      <c r="V263" s="85"/>
      <c r="W263" s="85"/>
      <c r="X263" s="85"/>
      <c r="Y263" s="85"/>
      <c r="Z263" s="85"/>
      <c r="AA263" s="85"/>
      <c r="AB263" s="86"/>
      <c r="AC263" s="85"/>
      <c r="AD263" s="85"/>
      <c r="AE263" s="85"/>
      <c r="AF263" s="85"/>
      <c r="AG263" s="85"/>
      <c r="AH263" s="85"/>
      <c r="AI263" s="85"/>
      <c r="AJ263" s="85"/>
      <c r="AK263" s="85"/>
      <c r="AL263" s="85"/>
      <c r="AM263" s="85"/>
      <c r="AN263" s="85"/>
      <c r="AO263" s="85"/>
      <c r="AP263" s="85"/>
      <c r="AQ263" s="85"/>
      <c r="AR263" s="85"/>
      <c r="AS263" s="85"/>
      <c r="AT263" s="85"/>
      <c r="AU263" s="85"/>
      <c r="AV263" s="85"/>
      <c r="AW263" s="85"/>
      <c r="AX263" s="85"/>
      <c r="AY263" s="85"/>
      <c r="AZ263" s="85"/>
      <c r="BA263" s="85"/>
      <c r="BB263" s="85"/>
      <c r="BC263" s="85"/>
      <c r="BD263" s="85"/>
      <c r="BE263" s="85"/>
      <c r="BF263" s="85"/>
      <c r="BG263" s="85"/>
    </row>
    <row r="264" spans="1:59" x14ac:dyDescent="0.25">
      <c r="A264" s="85"/>
      <c r="B264" s="85"/>
      <c r="C264" s="85"/>
      <c r="D264" s="85"/>
      <c r="E264" s="85"/>
      <c r="F264" s="85"/>
      <c r="G264" s="85"/>
      <c r="H264" s="85"/>
      <c r="I264" s="85"/>
      <c r="J264" s="85"/>
      <c r="K264" s="85"/>
      <c r="L264" s="85"/>
      <c r="M264" s="85"/>
      <c r="N264" s="85"/>
      <c r="O264" s="85"/>
      <c r="P264" s="85"/>
      <c r="Q264" s="85"/>
      <c r="R264" s="85"/>
      <c r="S264" s="85"/>
      <c r="T264" s="85"/>
      <c r="U264" s="85"/>
      <c r="V264" s="85"/>
      <c r="W264" s="85"/>
      <c r="X264" s="85"/>
      <c r="Y264" s="85"/>
      <c r="Z264" s="85"/>
      <c r="AA264" s="85"/>
      <c r="AB264" s="86"/>
      <c r="AC264" s="85"/>
      <c r="AD264" s="85"/>
      <c r="AE264" s="85"/>
      <c r="AF264" s="85"/>
      <c r="AG264" s="85"/>
      <c r="AH264" s="85"/>
      <c r="AI264" s="85"/>
      <c r="AJ264" s="85"/>
      <c r="AK264" s="85"/>
      <c r="AL264" s="85"/>
      <c r="AM264" s="85"/>
      <c r="AN264" s="85"/>
      <c r="AO264" s="85"/>
      <c r="AP264" s="85"/>
      <c r="AQ264" s="85"/>
      <c r="AR264" s="85"/>
      <c r="AS264" s="85"/>
      <c r="AT264" s="85"/>
      <c r="AU264" s="85"/>
      <c r="AV264" s="85"/>
      <c r="AW264" s="85"/>
      <c r="AX264" s="85"/>
      <c r="AY264" s="85"/>
      <c r="AZ264" s="85"/>
      <c r="BA264" s="85"/>
      <c r="BB264" s="85"/>
      <c r="BC264" s="85"/>
      <c r="BD264" s="85"/>
      <c r="BE264" s="85"/>
      <c r="BF264" s="85"/>
      <c r="BG264" s="85"/>
    </row>
    <row r="265" spans="1:59" x14ac:dyDescent="0.25">
      <c r="A265" s="85"/>
      <c r="B265" s="85"/>
      <c r="C265" s="85"/>
      <c r="D265" s="85"/>
      <c r="E265" s="85"/>
      <c r="F265" s="85"/>
      <c r="G265" s="85"/>
      <c r="H265" s="85"/>
      <c r="I265" s="85"/>
      <c r="J265" s="85"/>
      <c r="K265" s="85"/>
      <c r="L265" s="85"/>
      <c r="M265" s="85"/>
      <c r="N265" s="85"/>
      <c r="O265" s="85"/>
      <c r="P265" s="85"/>
      <c r="Q265" s="85"/>
      <c r="R265" s="85"/>
      <c r="S265" s="85"/>
      <c r="T265" s="85"/>
      <c r="U265" s="85"/>
      <c r="V265" s="85"/>
      <c r="W265" s="85"/>
      <c r="X265" s="85"/>
      <c r="Y265" s="85"/>
      <c r="Z265" s="85"/>
      <c r="AA265" s="85"/>
      <c r="AB265" s="86"/>
      <c r="AC265" s="85"/>
      <c r="AD265" s="85"/>
      <c r="AE265" s="85"/>
      <c r="AF265" s="85"/>
      <c r="AG265" s="85"/>
      <c r="AH265" s="85"/>
      <c r="AI265" s="85"/>
      <c r="AJ265" s="85"/>
      <c r="AK265" s="85"/>
      <c r="AL265" s="85"/>
      <c r="AM265" s="85"/>
      <c r="AN265" s="85"/>
      <c r="AO265" s="85"/>
      <c r="AP265" s="85"/>
      <c r="AQ265" s="85"/>
      <c r="AR265" s="85"/>
      <c r="AS265" s="85"/>
      <c r="AT265" s="85"/>
      <c r="AU265" s="85"/>
      <c r="AV265" s="85"/>
      <c r="AW265" s="85"/>
      <c r="AX265" s="85"/>
      <c r="AY265" s="85"/>
      <c r="AZ265" s="85"/>
      <c r="BA265" s="85"/>
      <c r="BB265" s="85"/>
      <c r="BC265" s="85"/>
      <c r="BD265" s="85"/>
      <c r="BE265" s="85"/>
      <c r="BF265" s="85"/>
      <c r="BG265" s="85"/>
    </row>
    <row r="266" spans="1:59" x14ac:dyDescent="0.25">
      <c r="A266" s="85"/>
      <c r="B266" s="85"/>
      <c r="C266" s="85"/>
      <c r="D266" s="85"/>
      <c r="E266" s="85"/>
      <c r="F266" s="85"/>
      <c r="G266" s="85"/>
      <c r="H266" s="85"/>
      <c r="I266" s="85"/>
      <c r="J266" s="85"/>
      <c r="K266" s="85"/>
      <c r="L266" s="85"/>
      <c r="M266" s="85"/>
      <c r="N266" s="85"/>
      <c r="O266" s="85"/>
      <c r="P266" s="85"/>
      <c r="Q266" s="85"/>
      <c r="R266" s="85"/>
      <c r="S266" s="85"/>
      <c r="T266" s="85"/>
      <c r="U266" s="85"/>
      <c r="V266" s="85"/>
      <c r="W266" s="85"/>
      <c r="X266" s="85"/>
      <c r="Y266" s="85"/>
      <c r="Z266" s="85"/>
      <c r="AA266" s="85"/>
      <c r="AB266" s="86"/>
      <c r="AC266" s="85"/>
      <c r="AD266" s="85"/>
      <c r="AE266" s="85"/>
      <c r="AF266" s="85"/>
      <c r="AG266" s="85"/>
      <c r="AH266" s="85"/>
      <c r="AI266" s="85"/>
      <c r="AJ266" s="85"/>
      <c r="AK266" s="85"/>
      <c r="AL266" s="85"/>
      <c r="AM266" s="85"/>
      <c r="AN266" s="85"/>
      <c r="AO266" s="85"/>
      <c r="AP266" s="85"/>
      <c r="AQ266" s="85"/>
      <c r="AR266" s="85"/>
      <c r="AS266" s="85"/>
      <c r="AT266" s="85"/>
      <c r="AU266" s="85"/>
      <c r="AV266" s="85"/>
      <c r="AW266" s="85"/>
      <c r="AX266" s="85"/>
      <c r="AY266" s="85"/>
      <c r="AZ266" s="85"/>
      <c r="BA266" s="85"/>
      <c r="BB266" s="85"/>
      <c r="BC266" s="85"/>
      <c r="BD266" s="85"/>
      <c r="BE266" s="85"/>
      <c r="BF266" s="85"/>
      <c r="BG266" s="85"/>
    </row>
    <row r="267" spans="1:59" x14ac:dyDescent="0.25">
      <c r="A267" s="85"/>
      <c r="B267" s="85"/>
      <c r="C267" s="85"/>
      <c r="D267" s="85"/>
      <c r="E267" s="85"/>
      <c r="F267" s="85"/>
      <c r="G267" s="85"/>
      <c r="H267" s="85"/>
      <c r="I267" s="85"/>
      <c r="J267" s="85"/>
      <c r="K267" s="85"/>
      <c r="L267" s="85"/>
      <c r="M267" s="85"/>
      <c r="N267" s="85"/>
      <c r="O267" s="85"/>
      <c r="P267" s="85"/>
      <c r="Q267" s="85"/>
      <c r="R267" s="85"/>
      <c r="S267" s="85"/>
      <c r="T267" s="85"/>
      <c r="U267" s="85"/>
      <c r="V267" s="85"/>
      <c r="W267" s="85"/>
      <c r="X267" s="85"/>
      <c r="Y267" s="85"/>
      <c r="Z267" s="85"/>
      <c r="AA267" s="85"/>
      <c r="AB267" s="86"/>
      <c r="AC267" s="85"/>
      <c r="AD267" s="85"/>
      <c r="AE267" s="85"/>
      <c r="AF267" s="85"/>
      <c r="AG267" s="85"/>
      <c r="AH267" s="85"/>
      <c r="AI267" s="85"/>
      <c r="AJ267" s="85"/>
      <c r="AK267" s="85"/>
      <c r="AL267" s="85"/>
      <c r="AM267" s="85"/>
      <c r="AN267" s="85"/>
      <c r="AO267" s="85"/>
      <c r="AP267" s="85"/>
      <c r="AQ267" s="85"/>
      <c r="AR267" s="85"/>
      <c r="AS267" s="85"/>
      <c r="AT267" s="85"/>
      <c r="AU267" s="85"/>
      <c r="AV267" s="85"/>
      <c r="AW267" s="85"/>
      <c r="AX267" s="85"/>
      <c r="AY267" s="85"/>
      <c r="AZ267" s="85"/>
      <c r="BA267" s="85"/>
      <c r="BB267" s="85"/>
      <c r="BC267" s="85"/>
      <c r="BD267" s="85"/>
      <c r="BE267" s="85"/>
      <c r="BF267" s="85"/>
      <c r="BG267" s="85"/>
    </row>
    <row r="268" spans="1:59" x14ac:dyDescent="0.25">
      <c r="A268" s="85"/>
      <c r="B268" s="85"/>
      <c r="C268" s="85"/>
      <c r="D268" s="85"/>
      <c r="E268" s="85"/>
      <c r="F268" s="85"/>
      <c r="G268" s="85"/>
      <c r="H268" s="85"/>
      <c r="I268" s="85"/>
      <c r="J268" s="85"/>
      <c r="K268" s="85"/>
      <c r="L268" s="85"/>
      <c r="M268" s="85"/>
      <c r="N268" s="85"/>
      <c r="O268" s="85"/>
      <c r="P268" s="85"/>
      <c r="Q268" s="85"/>
      <c r="R268" s="85"/>
      <c r="S268" s="85"/>
      <c r="T268" s="85"/>
      <c r="U268" s="85"/>
      <c r="V268" s="85"/>
      <c r="W268" s="85"/>
      <c r="X268" s="85"/>
      <c r="Y268" s="85"/>
      <c r="Z268" s="85"/>
      <c r="AA268" s="85"/>
      <c r="AB268" s="86"/>
      <c r="AC268" s="85"/>
      <c r="AD268" s="85"/>
      <c r="AE268" s="85"/>
      <c r="AF268" s="85"/>
      <c r="AG268" s="85"/>
      <c r="AH268" s="85"/>
      <c r="AI268" s="85"/>
      <c r="AJ268" s="85"/>
      <c r="AK268" s="85"/>
      <c r="AL268" s="85"/>
      <c r="AM268" s="85"/>
      <c r="AN268" s="85"/>
      <c r="AO268" s="85"/>
      <c r="AP268" s="85"/>
      <c r="AQ268" s="85"/>
      <c r="AR268" s="85"/>
      <c r="AS268" s="85"/>
      <c r="AT268" s="85"/>
      <c r="AU268" s="85"/>
      <c r="AV268" s="85"/>
      <c r="AW268" s="85"/>
      <c r="AX268" s="85"/>
      <c r="AY268" s="85"/>
      <c r="AZ268" s="85"/>
      <c r="BA268" s="85"/>
      <c r="BB268" s="85"/>
      <c r="BC268" s="85"/>
      <c r="BD268" s="85"/>
      <c r="BE268" s="85"/>
      <c r="BF268" s="85"/>
      <c r="BG268" s="85"/>
    </row>
    <row r="269" spans="1:59" x14ac:dyDescent="0.25">
      <c r="A269" s="85"/>
      <c r="B269" s="85"/>
      <c r="C269" s="85"/>
      <c r="D269" s="85"/>
      <c r="E269" s="85"/>
      <c r="F269" s="85"/>
      <c r="G269" s="85"/>
      <c r="H269" s="85"/>
      <c r="I269" s="85"/>
      <c r="J269" s="85"/>
      <c r="K269" s="85"/>
      <c r="L269" s="85"/>
      <c r="M269" s="85"/>
      <c r="N269" s="85"/>
      <c r="O269" s="85"/>
      <c r="P269" s="85"/>
      <c r="Q269" s="85"/>
      <c r="R269" s="85"/>
      <c r="S269" s="85"/>
      <c r="T269" s="85"/>
      <c r="U269" s="85"/>
      <c r="V269" s="85"/>
      <c r="W269" s="85"/>
      <c r="X269" s="85"/>
      <c r="Y269" s="85"/>
      <c r="Z269" s="85"/>
      <c r="AA269" s="85"/>
      <c r="AB269" s="86"/>
      <c r="AC269" s="85"/>
      <c r="AD269" s="85"/>
      <c r="AE269" s="85"/>
      <c r="AF269" s="85"/>
      <c r="AG269" s="85"/>
      <c r="AH269" s="85"/>
      <c r="AI269" s="85"/>
      <c r="AJ269" s="85"/>
      <c r="AK269" s="85"/>
      <c r="AL269" s="85"/>
      <c r="AM269" s="85"/>
      <c r="AN269" s="85"/>
      <c r="AO269" s="85"/>
      <c r="AP269" s="85"/>
      <c r="AQ269" s="85"/>
      <c r="AR269" s="85"/>
      <c r="AS269" s="85"/>
      <c r="AT269" s="85"/>
      <c r="AU269" s="85"/>
      <c r="AV269" s="85"/>
      <c r="AW269" s="85"/>
      <c r="AX269" s="85"/>
      <c r="AY269" s="85"/>
      <c r="AZ269" s="85"/>
      <c r="BA269" s="85"/>
      <c r="BB269" s="85"/>
      <c r="BC269" s="85"/>
      <c r="BD269" s="85"/>
      <c r="BE269" s="85"/>
      <c r="BF269" s="85"/>
      <c r="BG269" s="85"/>
    </row>
    <row r="270" spans="1:59" x14ac:dyDescent="0.25">
      <c r="A270" s="85"/>
      <c r="B270" s="85"/>
      <c r="C270" s="85"/>
      <c r="D270" s="85"/>
      <c r="E270" s="85"/>
      <c r="F270" s="85"/>
      <c r="G270" s="85"/>
      <c r="H270" s="85"/>
      <c r="I270" s="85"/>
      <c r="J270" s="85"/>
      <c r="K270" s="85"/>
      <c r="L270" s="85"/>
      <c r="M270" s="85"/>
      <c r="N270" s="85"/>
      <c r="O270" s="85"/>
      <c r="P270" s="85"/>
      <c r="Q270" s="85"/>
      <c r="R270" s="85"/>
      <c r="S270" s="85"/>
      <c r="T270" s="85"/>
      <c r="U270" s="85"/>
      <c r="V270" s="85"/>
      <c r="W270" s="85"/>
      <c r="X270" s="85"/>
      <c r="Y270" s="85"/>
      <c r="Z270" s="85"/>
      <c r="AA270" s="85"/>
      <c r="AB270" s="86"/>
      <c r="AC270" s="85"/>
      <c r="AD270" s="85"/>
      <c r="AE270" s="85"/>
      <c r="AF270" s="85"/>
      <c r="AG270" s="85"/>
      <c r="AH270" s="85"/>
      <c r="AI270" s="85"/>
      <c r="AJ270" s="85"/>
      <c r="AK270" s="85"/>
      <c r="AL270" s="85"/>
      <c r="AM270" s="85"/>
      <c r="AN270" s="85"/>
      <c r="AO270" s="85"/>
      <c r="AP270" s="85"/>
      <c r="AQ270" s="85"/>
      <c r="AR270" s="85"/>
      <c r="AS270" s="85"/>
      <c r="AT270" s="85"/>
      <c r="AU270" s="85"/>
      <c r="AV270" s="85"/>
      <c r="AW270" s="85"/>
      <c r="AX270" s="85"/>
      <c r="AY270" s="85"/>
      <c r="AZ270" s="85"/>
      <c r="BA270" s="85"/>
      <c r="BB270" s="85"/>
      <c r="BC270" s="85"/>
      <c r="BD270" s="85"/>
      <c r="BE270" s="85"/>
      <c r="BF270" s="85"/>
      <c r="BG270" s="85"/>
    </row>
    <row r="271" spans="1:59" x14ac:dyDescent="0.25">
      <c r="A271" s="85"/>
      <c r="B271" s="85"/>
      <c r="C271" s="85"/>
      <c r="D271" s="85"/>
      <c r="E271" s="85"/>
      <c r="F271" s="85"/>
      <c r="G271" s="85"/>
      <c r="H271" s="85"/>
      <c r="I271" s="85"/>
      <c r="J271" s="85"/>
      <c r="K271" s="85"/>
      <c r="L271" s="85"/>
      <c r="M271" s="85"/>
      <c r="N271" s="85"/>
      <c r="O271" s="85"/>
      <c r="P271" s="85"/>
      <c r="Q271" s="85"/>
      <c r="R271" s="85"/>
      <c r="S271" s="85"/>
      <c r="T271" s="85"/>
      <c r="U271" s="85"/>
      <c r="V271" s="85"/>
      <c r="W271" s="85"/>
      <c r="X271" s="85"/>
      <c r="Y271" s="85"/>
      <c r="Z271" s="85"/>
      <c r="AA271" s="85"/>
      <c r="AB271" s="86"/>
      <c r="AC271" s="85"/>
      <c r="AD271" s="85"/>
      <c r="AE271" s="85"/>
      <c r="AF271" s="85"/>
      <c r="AG271" s="85"/>
      <c r="AH271" s="85"/>
      <c r="AI271" s="85"/>
      <c r="AJ271" s="85"/>
      <c r="AK271" s="85"/>
      <c r="AL271" s="85"/>
      <c r="AM271" s="85"/>
      <c r="AN271" s="85"/>
      <c r="AO271" s="85"/>
      <c r="AP271" s="85"/>
      <c r="AQ271" s="85"/>
      <c r="AR271" s="85"/>
      <c r="AS271" s="85"/>
      <c r="AT271" s="85"/>
      <c r="AU271" s="85"/>
      <c r="AV271" s="85"/>
      <c r="AW271" s="85"/>
      <c r="AX271" s="85"/>
      <c r="AY271" s="85"/>
      <c r="AZ271" s="85"/>
      <c r="BA271" s="85"/>
      <c r="BB271" s="85"/>
      <c r="BC271" s="85"/>
      <c r="BD271" s="85"/>
      <c r="BE271" s="85"/>
      <c r="BF271" s="85"/>
      <c r="BG271" s="85"/>
    </row>
    <row r="272" spans="1:59" x14ac:dyDescent="0.25">
      <c r="A272" s="85"/>
      <c r="B272" s="85"/>
      <c r="C272" s="85"/>
      <c r="D272" s="85"/>
      <c r="E272" s="85"/>
      <c r="F272" s="85"/>
      <c r="G272" s="85"/>
      <c r="H272" s="85"/>
      <c r="I272" s="85"/>
      <c r="J272" s="85"/>
      <c r="K272" s="85"/>
      <c r="L272" s="85"/>
      <c r="M272" s="85"/>
      <c r="N272" s="85"/>
      <c r="O272" s="85"/>
      <c r="P272" s="85"/>
      <c r="Q272" s="85"/>
      <c r="R272" s="85"/>
      <c r="S272" s="85"/>
      <c r="T272" s="85"/>
      <c r="U272" s="85"/>
      <c r="V272" s="85"/>
      <c r="W272" s="85"/>
      <c r="X272" s="85"/>
      <c r="Y272" s="85"/>
      <c r="Z272" s="85"/>
      <c r="AA272" s="85"/>
      <c r="AB272" s="86"/>
      <c r="AC272" s="85"/>
      <c r="AD272" s="85"/>
      <c r="AE272" s="85"/>
      <c r="AF272" s="85"/>
      <c r="AG272" s="85"/>
      <c r="AH272" s="85"/>
      <c r="AI272" s="85"/>
      <c r="AJ272" s="85"/>
      <c r="AK272" s="85"/>
      <c r="AL272" s="85"/>
      <c r="AM272" s="85"/>
      <c r="AN272" s="85"/>
      <c r="AO272" s="85"/>
      <c r="AP272" s="85"/>
      <c r="AQ272" s="85"/>
      <c r="AR272" s="85"/>
      <c r="AS272" s="85"/>
      <c r="AT272" s="85"/>
      <c r="AU272" s="85"/>
      <c r="AV272" s="85"/>
      <c r="AW272" s="85"/>
      <c r="AX272" s="85"/>
      <c r="AY272" s="85"/>
      <c r="AZ272" s="85"/>
      <c r="BA272" s="85"/>
      <c r="BB272" s="85"/>
      <c r="BC272" s="85"/>
      <c r="BD272" s="85"/>
      <c r="BE272" s="85"/>
      <c r="BF272" s="85"/>
      <c r="BG272" s="85"/>
    </row>
    <row r="273" spans="1:59" x14ac:dyDescent="0.25">
      <c r="A273" s="85"/>
      <c r="B273" s="85"/>
      <c r="C273" s="85"/>
      <c r="D273" s="85"/>
      <c r="E273" s="85"/>
      <c r="F273" s="85"/>
      <c r="G273" s="85"/>
      <c r="H273" s="85"/>
      <c r="I273" s="85"/>
      <c r="J273" s="85"/>
      <c r="K273" s="85"/>
      <c r="L273" s="85"/>
      <c r="M273" s="85"/>
      <c r="N273" s="85"/>
      <c r="O273" s="85"/>
      <c r="P273" s="85"/>
      <c r="Q273" s="85"/>
      <c r="R273" s="85"/>
      <c r="S273" s="85"/>
      <c r="T273" s="85"/>
      <c r="U273" s="85"/>
      <c r="V273" s="85"/>
      <c r="W273" s="85"/>
      <c r="X273" s="85"/>
      <c r="Y273" s="85"/>
      <c r="Z273" s="85"/>
      <c r="AA273" s="85"/>
      <c r="AB273" s="86"/>
      <c r="AC273" s="85"/>
      <c r="AD273" s="85"/>
      <c r="AE273" s="85"/>
      <c r="AF273" s="85"/>
      <c r="AG273" s="85"/>
      <c r="AH273" s="85"/>
      <c r="AI273" s="85"/>
      <c r="AJ273" s="85"/>
      <c r="AK273" s="85"/>
      <c r="AL273" s="85"/>
      <c r="AM273" s="85"/>
      <c r="AN273" s="85"/>
      <c r="AO273" s="85"/>
      <c r="AP273" s="85"/>
      <c r="AQ273" s="85"/>
      <c r="AR273" s="85"/>
      <c r="AS273" s="85"/>
      <c r="AT273" s="85"/>
      <c r="AU273" s="85"/>
      <c r="AV273" s="85"/>
      <c r="AW273" s="85"/>
      <c r="AX273" s="85"/>
      <c r="AY273" s="85"/>
      <c r="AZ273" s="85"/>
      <c r="BA273" s="85"/>
      <c r="BB273" s="85"/>
      <c r="BC273" s="85"/>
      <c r="BD273" s="85"/>
      <c r="BE273" s="85"/>
      <c r="BF273" s="85"/>
      <c r="BG273" s="85"/>
    </row>
    <row r="274" spans="1:59" x14ac:dyDescent="0.25">
      <c r="A274" s="85"/>
      <c r="B274" s="85"/>
      <c r="C274" s="85"/>
      <c r="D274" s="85"/>
      <c r="E274" s="85"/>
      <c r="F274" s="85"/>
      <c r="G274" s="85"/>
      <c r="H274" s="85"/>
      <c r="I274" s="85"/>
      <c r="J274" s="85"/>
      <c r="K274" s="85"/>
      <c r="L274" s="85"/>
      <c r="M274" s="85"/>
      <c r="N274" s="85"/>
      <c r="O274" s="85"/>
      <c r="P274" s="85"/>
      <c r="Q274" s="85"/>
      <c r="R274" s="85"/>
      <c r="S274" s="85"/>
      <c r="T274" s="85"/>
      <c r="U274" s="85"/>
      <c r="V274" s="85"/>
      <c r="W274" s="85"/>
      <c r="X274" s="85"/>
      <c r="Y274" s="85"/>
      <c r="Z274" s="85"/>
      <c r="AA274" s="85"/>
      <c r="AB274" s="86"/>
      <c r="AC274" s="85"/>
      <c r="AD274" s="85"/>
      <c r="AE274" s="85"/>
      <c r="AF274" s="85"/>
      <c r="AG274" s="85"/>
      <c r="AH274" s="85"/>
      <c r="AI274" s="85"/>
      <c r="AJ274" s="85"/>
      <c r="AK274" s="85"/>
      <c r="AL274" s="85"/>
      <c r="AM274" s="85"/>
      <c r="AN274" s="85"/>
      <c r="AO274" s="85"/>
      <c r="AP274" s="85"/>
      <c r="AQ274" s="85"/>
      <c r="AR274" s="85"/>
      <c r="AS274" s="85"/>
      <c r="AT274" s="85"/>
      <c r="AU274" s="85"/>
      <c r="AV274" s="85"/>
      <c r="AW274" s="85"/>
      <c r="AX274" s="85"/>
      <c r="AY274" s="85"/>
      <c r="AZ274" s="85"/>
      <c r="BA274" s="85"/>
      <c r="BB274" s="85"/>
      <c r="BC274" s="85"/>
      <c r="BD274" s="85"/>
      <c r="BE274" s="85"/>
      <c r="BF274" s="85"/>
      <c r="BG274" s="85"/>
    </row>
    <row r="275" spans="1:59" x14ac:dyDescent="0.25">
      <c r="A275" s="85"/>
      <c r="B275" s="85"/>
      <c r="C275" s="85"/>
      <c r="D275" s="85"/>
      <c r="E275" s="85"/>
      <c r="F275" s="85"/>
      <c r="G275" s="85"/>
      <c r="H275" s="85"/>
      <c r="I275" s="85"/>
      <c r="J275" s="85"/>
      <c r="K275" s="85"/>
      <c r="L275" s="85"/>
      <c r="M275" s="85"/>
      <c r="N275" s="85"/>
      <c r="O275" s="85"/>
      <c r="P275" s="85"/>
      <c r="Q275" s="85"/>
      <c r="R275" s="85"/>
      <c r="S275" s="85"/>
      <c r="T275" s="85"/>
      <c r="U275" s="85"/>
      <c r="V275" s="85"/>
      <c r="W275" s="85"/>
      <c r="X275" s="85"/>
      <c r="Y275" s="85"/>
      <c r="Z275" s="85"/>
      <c r="AA275" s="85"/>
      <c r="AB275" s="86"/>
      <c r="AC275" s="85"/>
      <c r="AD275" s="85"/>
      <c r="AE275" s="85"/>
      <c r="AF275" s="85"/>
      <c r="AG275" s="85"/>
      <c r="AH275" s="85"/>
      <c r="AI275" s="85"/>
      <c r="AJ275" s="85"/>
      <c r="AK275" s="85"/>
      <c r="AL275" s="85"/>
      <c r="AM275" s="85"/>
      <c r="AN275" s="85"/>
      <c r="AO275" s="85"/>
      <c r="AP275" s="85"/>
      <c r="AQ275" s="85"/>
      <c r="AR275" s="85"/>
      <c r="AS275" s="85"/>
      <c r="AT275" s="85"/>
      <c r="AU275" s="85"/>
      <c r="AV275" s="85"/>
      <c r="AW275" s="85"/>
      <c r="AX275" s="85"/>
      <c r="AY275" s="85"/>
      <c r="AZ275" s="85"/>
      <c r="BA275" s="85"/>
      <c r="BB275" s="85"/>
      <c r="BC275" s="85"/>
      <c r="BD275" s="85"/>
      <c r="BE275" s="85"/>
      <c r="BF275" s="85"/>
      <c r="BG275" s="85"/>
    </row>
    <row r="276" spans="1:59" x14ac:dyDescent="0.25">
      <c r="A276" s="85"/>
      <c r="B276" s="85"/>
      <c r="C276" s="85"/>
      <c r="D276" s="85"/>
      <c r="E276" s="85"/>
      <c r="F276" s="85"/>
      <c r="G276" s="85"/>
      <c r="H276" s="85"/>
      <c r="I276" s="85"/>
      <c r="J276" s="85"/>
      <c r="K276" s="85"/>
      <c r="L276" s="85"/>
      <c r="M276" s="85"/>
      <c r="N276" s="85"/>
      <c r="O276" s="85"/>
      <c r="P276" s="85"/>
      <c r="Q276" s="85"/>
      <c r="R276" s="85"/>
      <c r="S276" s="85"/>
      <c r="T276" s="85"/>
      <c r="U276" s="85"/>
      <c r="V276" s="85"/>
      <c r="W276" s="85"/>
      <c r="X276" s="85"/>
      <c r="Y276" s="85"/>
      <c r="Z276" s="85"/>
      <c r="AA276" s="85"/>
      <c r="AB276" s="86"/>
      <c r="AC276" s="85"/>
      <c r="AD276" s="85"/>
      <c r="AE276" s="85"/>
      <c r="AF276" s="85"/>
      <c r="AG276" s="85"/>
      <c r="AH276" s="85"/>
      <c r="AI276" s="85"/>
      <c r="AJ276" s="85"/>
      <c r="AK276" s="85"/>
      <c r="AL276" s="85"/>
      <c r="AM276" s="85"/>
      <c r="AN276" s="85"/>
      <c r="AO276" s="85"/>
      <c r="AP276" s="85"/>
      <c r="AQ276" s="85"/>
      <c r="AR276" s="85"/>
      <c r="AS276" s="85"/>
      <c r="AT276" s="85"/>
      <c r="AU276" s="85"/>
      <c r="AV276" s="85"/>
      <c r="AW276" s="85"/>
      <c r="AX276" s="85"/>
      <c r="AY276" s="85"/>
      <c r="AZ276" s="85"/>
      <c r="BA276" s="85"/>
      <c r="BB276" s="85"/>
      <c r="BC276" s="85"/>
      <c r="BD276" s="85"/>
      <c r="BE276" s="85"/>
      <c r="BF276" s="85"/>
      <c r="BG276" s="85"/>
    </row>
    <row r="277" spans="1:59" x14ac:dyDescent="0.25">
      <c r="A277" s="85"/>
      <c r="B277" s="85"/>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c r="AA277" s="85"/>
      <c r="AB277" s="86"/>
      <c r="AC277" s="85"/>
      <c r="AD277" s="85"/>
      <c r="AE277" s="85"/>
      <c r="AF277" s="85"/>
      <c r="AG277" s="85"/>
      <c r="AH277" s="85"/>
      <c r="AI277" s="85"/>
      <c r="AJ277" s="85"/>
      <c r="AK277" s="85"/>
      <c r="AL277" s="85"/>
      <c r="AM277" s="85"/>
      <c r="AN277" s="85"/>
      <c r="AO277" s="85"/>
      <c r="AP277" s="85"/>
      <c r="AQ277" s="85"/>
      <c r="AR277" s="85"/>
      <c r="AS277" s="85"/>
      <c r="AT277" s="85"/>
      <c r="AU277" s="85"/>
      <c r="AV277" s="85"/>
      <c r="AW277" s="85"/>
      <c r="AX277" s="85"/>
      <c r="AY277" s="85"/>
      <c r="AZ277" s="85"/>
      <c r="BA277" s="85"/>
      <c r="BB277" s="85"/>
      <c r="BC277" s="85"/>
      <c r="BD277" s="85"/>
      <c r="BE277" s="85"/>
      <c r="BF277" s="85"/>
      <c r="BG277" s="85"/>
    </row>
    <row r="278" spans="1:59" x14ac:dyDescent="0.25">
      <c r="A278" s="85"/>
      <c r="B278" s="85"/>
      <c r="C278" s="85"/>
      <c r="D278" s="85"/>
      <c r="E278" s="85"/>
      <c r="F278" s="85"/>
      <c r="G278" s="85"/>
      <c r="H278" s="85"/>
      <c r="I278" s="85"/>
      <c r="J278" s="85"/>
      <c r="K278" s="85"/>
      <c r="L278" s="85"/>
      <c r="M278" s="85"/>
      <c r="N278" s="85"/>
      <c r="O278" s="85"/>
      <c r="P278" s="85"/>
      <c r="Q278" s="85"/>
      <c r="R278" s="85"/>
      <c r="S278" s="85"/>
      <c r="T278" s="85"/>
      <c r="U278" s="85"/>
      <c r="V278" s="85"/>
      <c r="W278" s="85"/>
      <c r="X278" s="85"/>
      <c r="Y278" s="85"/>
      <c r="Z278" s="85"/>
      <c r="AA278" s="85"/>
      <c r="AB278" s="86"/>
      <c r="AC278" s="85"/>
      <c r="AD278" s="85"/>
      <c r="AE278" s="85"/>
      <c r="AF278" s="85"/>
      <c r="AG278" s="85"/>
      <c r="AH278" s="85"/>
      <c r="AI278" s="85"/>
      <c r="AJ278" s="85"/>
      <c r="AK278" s="85"/>
      <c r="AL278" s="85"/>
      <c r="AM278" s="85"/>
      <c r="AN278" s="85"/>
      <c r="AO278" s="85"/>
      <c r="AP278" s="85"/>
      <c r="AQ278" s="85"/>
      <c r="AR278" s="85"/>
      <c r="AS278" s="85"/>
      <c r="AT278" s="85"/>
      <c r="AU278" s="85"/>
      <c r="AV278" s="85"/>
      <c r="AW278" s="85"/>
      <c r="AX278" s="85"/>
      <c r="AY278" s="85"/>
      <c r="AZ278" s="85"/>
      <c r="BA278" s="85"/>
      <c r="BB278" s="85"/>
      <c r="BC278" s="85"/>
      <c r="BD278" s="85"/>
      <c r="BE278" s="85"/>
      <c r="BF278" s="85"/>
      <c r="BG278" s="85"/>
    </row>
    <row r="279" spans="1:59" x14ac:dyDescent="0.25">
      <c r="A279" s="85"/>
      <c r="B279" s="85"/>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B279" s="86"/>
      <c r="AC279" s="85"/>
      <c r="AD279" s="85"/>
      <c r="AE279" s="85"/>
      <c r="AF279" s="85"/>
      <c r="AG279" s="85"/>
      <c r="AH279" s="85"/>
      <c r="AI279" s="85"/>
      <c r="AJ279" s="85"/>
      <c r="AK279" s="85"/>
      <c r="AL279" s="85"/>
      <c r="AM279" s="85"/>
      <c r="AN279" s="85"/>
      <c r="AO279" s="85"/>
      <c r="AP279" s="85"/>
      <c r="AQ279" s="85"/>
      <c r="AR279" s="85"/>
      <c r="AS279" s="85"/>
      <c r="AT279" s="85"/>
      <c r="AU279" s="85"/>
      <c r="AV279" s="85"/>
      <c r="AW279" s="85"/>
      <c r="AX279" s="85"/>
      <c r="AY279" s="85"/>
      <c r="AZ279" s="85"/>
      <c r="BA279" s="85"/>
      <c r="BB279" s="85"/>
      <c r="BC279" s="85"/>
      <c r="BD279" s="85"/>
      <c r="BE279" s="85"/>
      <c r="BF279" s="85"/>
      <c r="BG279" s="85"/>
    </row>
    <row r="280" spans="1:59" x14ac:dyDescent="0.25">
      <c r="A280" s="85"/>
      <c r="B280" s="85"/>
      <c r="C280" s="85"/>
      <c r="D280" s="85"/>
      <c r="E280" s="85"/>
      <c r="F280" s="85"/>
      <c r="G280" s="85"/>
      <c r="H280" s="85"/>
      <c r="I280" s="85"/>
      <c r="J280" s="85"/>
      <c r="K280" s="85"/>
      <c r="L280" s="85"/>
      <c r="M280" s="85"/>
      <c r="N280" s="85"/>
      <c r="O280" s="85"/>
      <c r="P280" s="85"/>
      <c r="Q280" s="85"/>
      <c r="R280" s="85"/>
      <c r="S280" s="85"/>
      <c r="T280" s="85"/>
      <c r="U280" s="85"/>
      <c r="V280" s="85"/>
      <c r="W280" s="85"/>
      <c r="X280" s="85"/>
      <c r="Y280" s="85"/>
      <c r="Z280" s="85"/>
      <c r="AA280" s="85"/>
      <c r="AB280" s="86"/>
      <c r="AC280" s="85"/>
      <c r="AD280" s="85"/>
      <c r="AE280" s="85"/>
      <c r="AF280" s="85"/>
      <c r="AG280" s="85"/>
      <c r="AH280" s="85"/>
      <c r="AI280" s="85"/>
      <c r="AJ280" s="85"/>
      <c r="AK280" s="85"/>
      <c r="AL280" s="85"/>
      <c r="AM280" s="85"/>
      <c r="AN280" s="85"/>
      <c r="AO280" s="85"/>
      <c r="AP280" s="85"/>
      <c r="AQ280" s="85"/>
      <c r="AR280" s="85"/>
      <c r="AS280" s="85"/>
      <c r="AT280" s="85"/>
      <c r="AU280" s="85"/>
      <c r="AV280" s="85"/>
      <c r="AW280" s="85"/>
      <c r="AX280" s="85"/>
      <c r="AY280" s="85"/>
      <c r="AZ280" s="85"/>
      <c r="BA280" s="85"/>
      <c r="BB280" s="85"/>
      <c r="BC280" s="85"/>
      <c r="BD280" s="85"/>
      <c r="BE280" s="85"/>
      <c r="BF280" s="85"/>
      <c r="BG280" s="85"/>
    </row>
    <row r="281" spans="1:59" x14ac:dyDescent="0.25">
      <c r="A281" s="85"/>
      <c r="B281" s="85"/>
      <c r="C281" s="85"/>
      <c r="D281" s="85"/>
      <c r="E281" s="85"/>
      <c r="F281" s="85"/>
      <c r="G281" s="85"/>
      <c r="H281" s="85"/>
      <c r="I281" s="85"/>
      <c r="J281" s="85"/>
      <c r="K281" s="85"/>
      <c r="L281" s="85"/>
      <c r="M281" s="85"/>
      <c r="N281" s="85"/>
      <c r="O281" s="85"/>
      <c r="P281" s="85"/>
      <c r="Q281" s="85"/>
      <c r="R281" s="85"/>
      <c r="S281" s="85"/>
      <c r="T281" s="85"/>
      <c r="U281" s="85"/>
      <c r="V281" s="85"/>
      <c r="W281" s="85"/>
      <c r="X281" s="85"/>
      <c r="Y281" s="85"/>
      <c r="Z281" s="85"/>
      <c r="AA281" s="85"/>
      <c r="AB281" s="86"/>
      <c r="AC281" s="85"/>
      <c r="AD281" s="85"/>
      <c r="AE281" s="85"/>
      <c r="AF281" s="85"/>
      <c r="AG281" s="85"/>
      <c r="AH281" s="85"/>
      <c r="AI281" s="85"/>
      <c r="AJ281" s="85"/>
      <c r="AK281" s="85"/>
      <c r="AL281" s="85"/>
      <c r="AM281" s="85"/>
      <c r="AN281" s="85"/>
      <c r="AO281" s="85"/>
      <c r="AP281" s="85"/>
      <c r="AQ281" s="85"/>
      <c r="AR281" s="85"/>
      <c r="AS281" s="85"/>
      <c r="AT281" s="85"/>
      <c r="AU281" s="85"/>
      <c r="AV281" s="85"/>
      <c r="AW281" s="85"/>
      <c r="AX281" s="85"/>
      <c r="AY281" s="85"/>
      <c r="AZ281" s="85"/>
      <c r="BA281" s="85"/>
      <c r="BB281" s="85"/>
      <c r="BC281" s="85"/>
      <c r="BD281" s="85"/>
      <c r="BE281" s="85"/>
      <c r="BF281" s="85"/>
      <c r="BG281" s="85"/>
    </row>
    <row r="282" spans="1:59" x14ac:dyDescent="0.25">
      <c r="A282" s="85"/>
      <c r="B282" s="85"/>
      <c r="C282" s="85"/>
      <c r="D282" s="85"/>
      <c r="E282" s="85"/>
      <c r="F282" s="85"/>
      <c r="G282" s="85"/>
      <c r="H282" s="85"/>
      <c r="I282" s="85"/>
      <c r="J282" s="85"/>
      <c r="K282" s="85"/>
      <c r="L282" s="85"/>
      <c r="M282" s="85"/>
      <c r="N282" s="85"/>
      <c r="O282" s="85"/>
      <c r="P282" s="85"/>
      <c r="Q282" s="85"/>
      <c r="R282" s="85"/>
      <c r="S282" s="85"/>
      <c r="T282" s="85"/>
      <c r="U282" s="85"/>
      <c r="V282" s="85"/>
      <c r="W282" s="85"/>
      <c r="X282" s="85"/>
      <c r="Y282" s="85"/>
      <c r="Z282" s="85"/>
      <c r="AA282" s="85"/>
      <c r="AB282" s="86"/>
      <c r="AC282" s="85"/>
      <c r="AD282" s="85"/>
      <c r="AE282" s="85"/>
      <c r="AF282" s="85"/>
      <c r="AG282" s="85"/>
      <c r="AH282" s="85"/>
      <c r="AI282" s="85"/>
      <c r="AJ282" s="85"/>
      <c r="AK282" s="85"/>
      <c r="AL282" s="85"/>
      <c r="AM282" s="85"/>
      <c r="AN282" s="85"/>
      <c r="AO282" s="85"/>
      <c r="AP282" s="85"/>
      <c r="AQ282" s="85"/>
      <c r="AR282" s="85"/>
      <c r="AS282" s="85"/>
      <c r="AT282" s="85"/>
      <c r="AU282" s="85"/>
      <c r="AV282" s="85"/>
      <c r="AW282" s="85"/>
      <c r="AX282" s="85"/>
      <c r="AY282" s="85"/>
      <c r="AZ282" s="85"/>
      <c r="BA282" s="85"/>
      <c r="BB282" s="85"/>
      <c r="BC282" s="85"/>
      <c r="BD282" s="85"/>
      <c r="BE282" s="85"/>
      <c r="BF282" s="85"/>
      <c r="BG282" s="85"/>
    </row>
    <row r="283" spans="1:59" x14ac:dyDescent="0.25">
      <c r="A283" s="85"/>
      <c r="B283" s="85"/>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B283" s="86"/>
      <c r="AC283" s="85"/>
      <c r="AD283" s="85"/>
      <c r="AE283" s="85"/>
      <c r="AF283" s="85"/>
      <c r="AG283" s="85"/>
      <c r="AH283" s="85"/>
      <c r="AI283" s="85"/>
      <c r="AJ283" s="85"/>
      <c r="AK283" s="85"/>
      <c r="AL283" s="85"/>
      <c r="AM283" s="85"/>
      <c r="AN283" s="85"/>
      <c r="AO283" s="85"/>
      <c r="AP283" s="85"/>
      <c r="AQ283" s="85"/>
      <c r="AR283" s="85"/>
      <c r="AS283" s="85"/>
      <c r="AT283" s="85"/>
      <c r="AU283" s="85"/>
      <c r="AV283" s="85"/>
      <c r="AW283" s="85"/>
      <c r="AX283" s="85"/>
      <c r="AY283" s="85"/>
      <c r="AZ283" s="85"/>
      <c r="BA283" s="85"/>
      <c r="BB283" s="85"/>
      <c r="BC283" s="85"/>
      <c r="BD283" s="85"/>
      <c r="BE283" s="85"/>
      <c r="BF283" s="85"/>
      <c r="BG283" s="85"/>
    </row>
    <row r="284" spans="1:59" x14ac:dyDescent="0.25">
      <c r="A284" s="85"/>
      <c r="B284" s="85"/>
      <c r="C284" s="85"/>
      <c r="D284" s="85"/>
      <c r="E284" s="85"/>
      <c r="F284" s="85"/>
      <c r="G284" s="85"/>
      <c r="H284" s="85"/>
      <c r="I284" s="85"/>
      <c r="J284" s="85"/>
      <c r="K284" s="85"/>
      <c r="L284" s="85"/>
      <c r="M284" s="85"/>
      <c r="N284" s="85"/>
      <c r="O284" s="85"/>
      <c r="P284" s="85"/>
      <c r="Q284" s="85"/>
      <c r="R284" s="85"/>
      <c r="S284" s="85"/>
      <c r="T284" s="85"/>
      <c r="U284" s="85"/>
      <c r="V284" s="85"/>
      <c r="W284" s="85"/>
      <c r="X284" s="85"/>
      <c r="Y284" s="85"/>
      <c r="Z284" s="85"/>
      <c r="AA284" s="85"/>
      <c r="AB284" s="86"/>
      <c r="AC284" s="85"/>
      <c r="AD284" s="85"/>
      <c r="AE284" s="85"/>
      <c r="AF284" s="85"/>
      <c r="AG284" s="85"/>
      <c r="AH284" s="85"/>
      <c r="AI284" s="85"/>
      <c r="AJ284" s="85"/>
      <c r="AK284" s="85"/>
      <c r="AL284" s="85"/>
      <c r="AM284" s="85"/>
      <c r="AN284" s="85"/>
      <c r="AO284" s="85"/>
      <c r="AP284" s="85"/>
      <c r="AQ284" s="85"/>
      <c r="AR284" s="85"/>
      <c r="AS284" s="85"/>
      <c r="AT284" s="85"/>
      <c r="AU284" s="85"/>
      <c r="AV284" s="85"/>
      <c r="AW284" s="85"/>
      <c r="AX284" s="85"/>
      <c r="AY284" s="85"/>
      <c r="AZ284" s="85"/>
      <c r="BA284" s="85"/>
      <c r="BB284" s="85"/>
      <c r="BC284" s="85"/>
      <c r="BD284" s="85"/>
      <c r="BE284" s="85"/>
      <c r="BF284" s="85"/>
      <c r="BG284" s="85"/>
    </row>
    <row r="285" spans="1:59" x14ac:dyDescent="0.25">
      <c r="A285" s="85"/>
      <c r="B285" s="85"/>
      <c r="C285" s="85"/>
      <c r="D285" s="85"/>
      <c r="E285" s="85"/>
      <c r="F285" s="85"/>
      <c r="G285" s="85"/>
      <c r="H285" s="85"/>
      <c r="I285" s="85"/>
      <c r="J285" s="85"/>
      <c r="K285" s="85"/>
      <c r="L285" s="85"/>
      <c r="M285" s="85"/>
      <c r="N285" s="85"/>
      <c r="O285" s="85"/>
      <c r="P285" s="85"/>
      <c r="Q285" s="85"/>
      <c r="R285" s="85"/>
      <c r="S285" s="85"/>
      <c r="T285" s="85"/>
      <c r="U285" s="85"/>
      <c r="V285" s="85"/>
      <c r="W285" s="85"/>
      <c r="X285" s="85"/>
      <c r="Y285" s="85"/>
      <c r="Z285" s="85"/>
      <c r="AA285" s="85"/>
      <c r="AB285" s="86"/>
      <c r="AC285" s="85"/>
      <c r="AD285" s="85"/>
      <c r="AE285" s="85"/>
      <c r="AF285" s="85"/>
      <c r="AG285" s="85"/>
      <c r="AH285" s="85"/>
      <c r="AI285" s="85"/>
      <c r="AJ285" s="85"/>
      <c r="AK285" s="85"/>
      <c r="AL285" s="85"/>
      <c r="AM285" s="85"/>
      <c r="AN285" s="85"/>
      <c r="AO285" s="85"/>
      <c r="AP285" s="85"/>
      <c r="AQ285" s="85"/>
      <c r="AR285" s="85"/>
      <c r="AS285" s="85"/>
      <c r="AT285" s="85"/>
      <c r="AU285" s="85"/>
      <c r="AV285" s="85"/>
      <c r="AW285" s="85"/>
      <c r="AX285" s="85"/>
      <c r="AY285" s="85"/>
      <c r="AZ285" s="85"/>
      <c r="BA285" s="85"/>
      <c r="BB285" s="85"/>
      <c r="BC285" s="85"/>
      <c r="BD285" s="85"/>
      <c r="BE285" s="85"/>
      <c r="BF285" s="85"/>
      <c r="BG285" s="85"/>
    </row>
    <row r="286" spans="1:59" x14ac:dyDescent="0.25">
      <c r="A286" s="85"/>
      <c r="B286" s="85"/>
      <c r="C286" s="85"/>
      <c r="D286" s="85"/>
      <c r="E286" s="85"/>
      <c r="F286" s="85"/>
      <c r="G286" s="85"/>
      <c r="H286" s="85"/>
      <c r="I286" s="85"/>
      <c r="J286" s="85"/>
      <c r="K286" s="85"/>
      <c r="L286" s="85"/>
      <c r="M286" s="85"/>
      <c r="N286" s="85"/>
      <c r="O286" s="85"/>
      <c r="P286" s="85"/>
      <c r="Q286" s="85"/>
      <c r="R286" s="85"/>
      <c r="S286" s="85"/>
      <c r="T286" s="85"/>
      <c r="U286" s="85"/>
      <c r="V286" s="85"/>
      <c r="W286" s="85"/>
      <c r="X286" s="85"/>
      <c r="Y286" s="85"/>
      <c r="Z286" s="85"/>
      <c r="AA286" s="85"/>
      <c r="AB286" s="86"/>
      <c r="AC286" s="85"/>
      <c r="AD286" s="85"/>
      <c r="AE286" s="85"/>
      <c r="AF286" s="85"/>
      <c r="AG286" s="85"/>
      <c r="AH286" s="85"/>
      <c r="AI286" s="85"/>
      <c r="AJ286" s="85"/>
      <c r="AK286" s="85"/>
      <c r="AL286" s="85"/>
      <c r="AM286" s="85"/>
      <c r="AN286" s="85"/>
      <c r="AO286" s="85"/>
      <c r="AP286" s="85"/>
      <c r="AQ286" s="85"/>
      <c r="AR286" s="85"/>
      <c r="AS286" s="85"/>
      <c r="AT286" s="85"/>
      <c r="AU286" s="85"/>
      <c r="AV286" s="85"/>
      <c r="AW286" s="85"/>
      <c r="AX286" s="85"/>
      <c r="AY286" s="85"/>
      <c r="AZ286" s="85"/>
      <c r="BA286" s="85"/>
      <c r="BB286" s="85"/>
      <c r="BC286" s="85"/>
      <c r="BD286" s="85"/>
      <c r="BE286" s="85"/>
      <c r="BF286" s="85"/>
      <c r="BG286" s="85"/>
    </row>
    <row r="287" spans="1:59" x14ac:dyDescent="0.25">
      <c r="A287" s="85"/>
      <c r="B287" s="85"/>
      <c r="C287" s="85"/>
      <c r="D287" s="85"/>
      <c r="E287" s="85"/>
      <c r="F287" s="85"/>
      <c r="G287" s="85"/>
      <c r="H287" s="85"/>
      <c r="I287" s="85"/>
      <c r="J287" s="85"/>
      <c r="K287" s="85"/>
      <c r="L287" s="85"/>
      <c r="M287" s="85"/>
      <c r="N287" s="85"/>
      <c r="O287" s="85"/>
      <c r="P287" s="85"/>
      <c r="Q287" s="85"/>
      <c r="R287" s="85"/>
      <c r="S287" s="85"/>
      <c r="T287" s="85"/>
      <c r="U287" s="85"/>
      <c r="V287" s="85"/>
      <c r="W287" s="85"/>
      <c r="X287" s="85"/>
      <c r="Y287" s="85"/>
      <c r="Z287" s="85"/>
      <c r="AA287" s="85"/>
      <c r="AB287" s="86"/>
      <c r="AC287" s="85"/>
      <c r="AD287" s="85"/>
      <c r="AE287" s="85"/>
      <c r="AF287" s="85"/>
      <c r="AG287" s="85"/>
      <c r="AH287" s="85"/>
      <c r="AI287" s="85"/>
      <c r="AJ287" s="85"/>
      <c r="AK287" s="85"/>
      <c r="AL287" s="85"/>
      <c r="AM287" s="85"/>
      <c r="AN287" s="85"/>
      <c r="AO287" s="85"/>
      <c r="AP287" s="85"/>
      <c r="AQ287" s="85"/>
      <c r="AR287" s="85"/>
      <c r="AS287" s="85"/>
      <c r="AT287" s="85"/>
      <c r="AU287" s="85"/>
      <c r="AV287" s="85"/>
      <c r="AW287" s="85"/>
      <c r="AX287" s="85"/>
      <c r="AY287" s="85"/>
      <c r="AZ287" s="85"/>
      <c r="BA287" s="85"/>
      <c r="BB287" s="85"/>
      <c r="BC287" s="85"/>
      <c r="BD287" s="85"/>
      <c r="BE287" s="85"/>
      <c r="BF287" s="85"/>
      <c r="BG287" s="85"/>
    </row>
    <row r="288" spans="1:59" x14ac:dyDescent="0.25">
      <c r="A288" s="85"/>
      <c r="B288" s="85"/>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c r="AA288" s="85"/>
      <c r="AB288" s="86"/>
      <c r="AC288" s="85"/>
      <c r="AD288" s="85"/>
      <c r="AE288" s="85"/>
      <c r="AF288" s="85"/>
      <c r="AG288" s="85"/>
      <c r="AH288" s="85"/>
      <c r="AI288" s="85"/>
      <c r="AJ288" s="85"/>
      <c r="AK288" s="85"/>
      <c r="AL288" s="85"/>
      <c r="AM288" s="85"/>
      <c r="AN288" s="85"/>
      <c r="AO288" s="85"/>
      <c r="AP288" s="85"/>
      <c r="AQ288" s="85"/>
      <c r="AR288" s="85"/>
      <c r="AS288" s="85"/>
      <c r="AT288" s="85"/>
      <c r="AU288" s="85"/>
      <c r="AV288" s="85"/>
      <c r="AW288" s="85"/>
      <c r="AX288" s="85"/>
      <c r="AY288" s="85"/>
      <c r="AZ288" s="85"/>
      <c r="BA288" s="85"/>
      <c r="BB288" s="85"/>
      <c r="BC288" s="85"/>
      <c r="BD288" s="85"/>
      <c r="BE288" s="85"/>
      <c r="BF288" s="85"/>
      <c r="BG288" s="85"/>
    </row>
    <row r="289" spans="1:59" x14ac:dyDescent="0.25">
      <c r="A289" s="85"/>
      <c r="B289" s="85"/>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c r="AB289" s="86"/>
      <c r="AC289" s="85"/>
      <c r="AD289" s="85"/>
      <c r="AE289" s="85"/>
      <c r="AF289" s="85"/>
      <c r="AG289" s="85"/>
      <c r="AH289" s="85"/>
      <c r="AI289" s="85"/>
      <c r="AJ289" s="85"/>
      <c r="AK289" s="85"/>
      <c r="AL289" s="85"/>
      <c r="AM289" s="85"/>
      <c r="AN289" s="85"/>
      <c r="AO289" s="85"/>
      <c r="AP289" s="85"/>
      <c r="AQ289" s="85"/>
      <c r="AR289" s="85"/>
      <c r="AS289" s="85"/>
      <c r="AT289" s="85"/>
      <c r="AU289" s="85"/>
      <c r="AV289" s="85"/>
      <c r="AW289" s="85"/>
      <c r="AX289" s="85"/>
      <c r="AY289" s="85"/>
      <c r="AZ289" s="85"/>
      <c r="BA289" s="85"/>
      <c r="BB289" s="85"/>
      <c r="BC289" s="85"/>
      <c r="BD289" s="85"/>
      <c r="BE289" s="85"/>
      <c r="BF289" s="85"/>
      <c r="BG289" s="85"/>
    </row>
    <row r="290" spans="1:59" x14ac:dyDescent="0.25">
      <c r="A290" s="85"/>
      <c r="B290" s="85"/>
      <c r="C290" s="85"/>
      <c r="D290" s="85"/>
      <c r="E290" s="85"/>
      <c r="F290" s="85"/>
      <c r="G290" s="85"/>
      <c r="H290" s="85"/>
      <c r="I290" s="85"/>
      <c r="J290" s="85"/>
      <c r="K290" s="85"/>
      <c r="L290" s="85"/>
      <c r="M290" s="85"/>
      <c r="N290" s="85"/>
      <c r="O290" s="85"/>
      <c r="P290" s="85"/>
      <c r="Q290" s="85"/>
      <c r="R290" s="85"/>
      <c r="S290" s="85"/>
      <c r="T290" s="85"/>
      <c r="U290" s="85"/>
      <c r="V290" s="85"/>
      <c r="W290" s="85"/>
      <c r="X290" s="85"/>
      <c r="Y290" s="85"/>
      <c r="Z290" s="85"/>
      <c r="AA290" s="85"/>
      <c r="AB290" s="86"/>
      <c r="AC290" s="85"/>
      <c r="AD290" s="85"/>
      <c r="AE290" s="85"/>
      <c r="AF290" s="85"/>
      <c r="AG290" s="85"/>
      <c r="AH290" s="85"/>
      <c r="AI290" s="85"/>
      <c r="AJ290" s="85"/>
      <c r="AK290" s="85"/>
      <c r="AL290" s="85"/>
      <c r="AM290" s="85"/>
      <c r="AN290" s="85"/>
      <c r="AO290" s="85"/>
      <c r="AP290" s="85"/>
      <c r="AQ290" s="85"/>
      <c r="AR290" s="85"/>
      <c r="AS290" s="85"/>
      <c r="AT290" s="85"/>
      <c r="AU290" s="85"/>
      <c r="AV290" s="85"/>
      <c r="AW290" s="85"/>
      <c r="AX290" s="85"/>
      <c r="AY290" s="85"/>
      <c r="AZ290" s="85"/>
      <c r="BA290" s="85"/>
      <c r="BB290" s="85"/>
      <c r="BC290" s="85"/>
      <c r="BD290" s="85"/>
      <c r="BE290" s="85"/>
      <c r="BF290" s="85"/>
      <c r="BG290" s="85"/>
    </row>
    <row r="291" spans="1:59" x14ac:dyDescent="0.25">
      <c r="A291" s="85"/>
      <c r="B291" s="85"/>
      <c r="C291" s="85"/>
      <c r="D291" s="85"/>
      <c r="E291" s="85"/>
      <c r="F291" s="85"/>
      <c r="G291" s="85"/>
      <c r="H291" s="85"/>
      <c r="I291" s="85"/>
      <c r="J291" s="85"/>
      <c r="K291" s="85"/>
      <c r="L291" s="85"/>
      <c r="M291" s="85"/>
      <c r="N291" s="85"/>
      <c r="O291" s="85"/>
      <c r="P291" s="85"/>
      <c r="Q291" s="85"/>
      <c r="R291" s="85"/>
      <c r="S291" s="85"/>
      <c r="T291" s="85"/>
      <c r="U291" s="85"/>
      <c r="V291" s="85"/>
      <c r="W291" s="85"/>
      <c r="X291" s="85"/>
      <c r="Y291" s="85"/>
      <c r="Z291" s="85"/>
      <c r="AA291" s="85"/>
      <c r="AB291" s="86"/>
      <c r="AC291" s="85"/>
      <c r="AD291" s="85"/>
      <c r="AE291" s="85"/>
      <c r="AF291" s="85"/>
      <c r="AG291" s="85"/>
      <c r="AH291" s="85"/>
      <c r="AI291" s="85"/>
      <c r="AJ291" s="85"/>
      <c r="AK291" s="85"/>
      <c r="AL291" s="85"/>
      <c r="AM291" s="85"/>
      <c r="AN291" s="85"/>
      <c r="AO291" s="85"/>
      <c r="AP291" s="85"/>
      <c r="AQ291" s="85"/>
      <c r="AR291" s="85"/>
      <c r="AS291" s="85"/>
      <c r="AT291" s="85"/>
      <c r="AU291" s="85"/>
      <c r="AV291" s="85"/>
      <c r="AW291" s="85"/>
      <c r="AX291" s="85"/>
      <c r="AY291" s="85"/>
      <c r="AZ291" s="85"/>
      <c r="BA291" s="85"/>
      <c r="BB291" s="85"/>
      <c r="BC291" s="85"/>
      <c r="BD291" s="85"/>
      <c r="BE291" s="85"/>
      <c r="BF291" s="85"/>
      <c r="BG291" s="85"/>
    </row>
    <row r="292" spans="1:59" x14ac:dyDescent="0.25">
      <c r="A292" s="85"/>
      <c r="B292" s="85"/>
      <c r="C292" s="85"/>
      <c r="D292" s="85"/>
      <c r="E292" s="85"/>
      <c r="F292" s="85"/>
      <c r="G292" s="85"/>
      <c r="H292" s="85"/>
      <c r="I292" s="85"/>
      <c r="J292" s="85"/>
      <c r="K292" s="85"/>
      <c r="L292" s="85"/>
      <c r="M292" s="85"/>
      <c r="N292" s="85"/>
      <c r="O292" s="85"/>
      <c r="P292" s="85"/>
      <c r="Q292" s="85"/>
      <c r="R292" s="85"/>
      <c r="S292" s="85"/>
      <c r="T292" s="85"/>
      <c r="U292" s="85"/>
      <c r="V292" s="85"/>
      <c r="W292" s="85"/>
      <c r="X292" s="85"/>
      <c r="Y292" s="85"/>
      <c r="Z292" s="85"/>
      <c r="AA292" s="85"/>
      <c r="AB292" s="86"/>
      <c r="AC292" s="85"/>
      <c r="AD292" s="85"/>
      <c r="AE292" s="85"/>
      <c r="AF292" s="85"/>
      <c r="AG292" s="85"/>
      <c r="AH292" s="85"/>
      <c r="AI292" s="85"/>
      <c r="AJ292" s="85"/>
      <c r="AK292" s="85"/>
      <c r="AL292" s="85"/>
      <c r="AM292" s="85"/>
      <c r="AN292" s="85"/>
      <c r="AO292" s="85"/>
      <c r="AP292" s="85"/>
      <c r="AQ292" s="85"/>
      <c r="AR292" s="85"/>
      <c r="AS292" s="85"/>
      <c r="AT292" s="85"/>
      <c r="AU292" s="85"/>
      <c r="AV292" s="85"/>
      <c r="AW292" s="85"/>
      <c r="AX292" s="85"/>
      <c r="AY292" s="85"/>
      <c r="AZ292" s="85"/>
      <c r="BA292" s="85"/>
      <c r="BB292" s="85"/>
      <c r="BC292" s="85"/>
      <c r="BD292" s="85"/>
      <c r="BE292" s="85"/>
      <c r="BF292" s="85"/>
      <c r="BG292" s="85"/>
    </row>
    <row r="293" spans="1:59" x14ac:dyDescent="0.25">
      <c r="A293" s="85"/>
      <c r="B293" s="85"/>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c r="AA293" s="85"/>
      <c r="AB293" s="86"/>
      <c r="AC293" s="85"/>
      <c r="AD293" s="85"/>
      <c r="AE293" s="85"/>
      <c r="AF293" s="85"/>
      <c r="AG293" s="85"/>
      <c r="AH293" s="85"/>
      <c r="AI293" s="85"/>
      <c r="AJ293" s="85"/>
      <c r="AK293" s="85"/>
      <c r="AL293" s="85"/>
      <c r="AM293" s="85"/>
      <c r="AN293" s="85"/>
      <c r="AO293" s="85"/>
      <c r="AP293" s="85"/>
      <c r="AQ293" s="85"/>
      <c r="AR293" s="85"/>
      <c r="AS293" s="85"/>
      <c r="AT293" s="85"/>
      <c r="AU293" s="85"/>
      <c r="AV293" s="85"/>
      <c r="AW293" s="85"/>
      <c r="AX293" s="85"/>
      <c r="AY293" s="85"/>
      <c r="AZ293" s="85"/>
      <c r="BA293" s="85"/>
      <c r="BB293" s="85"/>
      <c r="BC293" s="85"/>
      <c r="BD293" s="85"/>
      <c r="BE293" s="85"/>
      <c r="BF293" s="85"/>
      <c r="BG293" s="85"/>
    </row>
    <row r="294" spans="1:59" x14ac:dyDescent="0.25">
      <c r="A294" s="85"/>
      <c r="B294" s="85"/>
      <c r="C294" s="85"/>
      <c r="D294" s="85"/>
      <c r="E294" s="85"/>
      <c r="F294" s="85"/>
      <c r="G294" s="85"/>
      <c r="H294" s="85"/>
      <c r="I294" s="85"/>
      <c r="J294" s="85"/>
      <c r="K294" s="85"/>
      <c r="L294" s="85"/>
      <c r="M294" s="85"/>
      <c r="N294" s="85"/>
      <c r="O294" s="85"/>
      <c r="P294" s="85"/>
      <c r="Q294" s="85"/>
      <c r="R294" s="85"/>
      <c r="S294" s="85"/>
      <c r="T294" s="85"/>
      <c r="U294" s="85"/>
      <c r="V294" s="85"/>
      <c r="W294" s="85"/>
      <c r="X294" s="85"/>
      <c r="Y294" s="85"/>
      <c r="Z294" s="85"/>
      <c r="AA294" s="85"/>
      <c r="AB294" s="86"/>
      <c r="AC294" s="85"/>
      <c r="AD294" s="85"/>
      <c r="AE294" s="85"/>
      <c r="AF294" s="85"/>
      <c r="AG294" s="85"/>
      <c r="AH294" s="85"/>
      <c r="AI294" s="85"/>
      <c r="AJ294" s="85"/>
      <c r="AK294" s="85"/>
      <c r="AL294" s="85"/>
      <c r="AM294" s="85"/>
      <c r="AN294" s="85"/>
      <c r="AO294" s="85"/>
      <c r="AP294" s="85"/>
      <c r="AQ294" s="85"/>
      <c r="AR294" s="85"/>
      <c r="AS294" s="85"/>
      <c r="AT294" s="85"/>
      <c r="AU294" s="85"/>
      <c r="AV294" s="85"/>
      <c r="AW294" s="85"/>
      <c r="AX294" s="85"/>
      <c r="AY294" s="85"/>
      <c r="AZ294" s="85"/>
      <c r="BA294" s="85"/>
      <c r="BB294" s="85"/>
      <c r="BC294" s="85"/>
      <c r="BD294" s="85"/>
      <c r="BE294" s="85"/>
      <c r="BF294" s="85"/>
      <c r="BG294" s="85"/>
    </row>
    <row r="295" spans="1:59" x14ac:dyDescent="0.25">
      <c r="A295" s="85"/>
      <c r="B295" s="85"/>
      <c r="C295" s="85"/>
      <c r="D295" s="85"/>
      <c r="E295" s="85"/>
      <c r="F295" s="85"/>
      <c r="G295" s="85"/>
      <c r="H295" s="85"/>
      <c r="I295" s="85"/>
      <c r="J295" s="85"/>
      <c r="K295" s="85"/>
      <c r="L295" s="85"/>
      <c r="M295" s="85"/>
      <c r="N295" s="85"/>
      <c r="O295" s="85"/>
      <c r="P295" s="85"/>
      <c r="Q295" s="85"/>
      <c r="R295" s="85"/>
      <c r="S295" s="85"/>
      <c r="T295" s="85"/>
      <c r="U295" s="85"/>
      <c r="V295" s="85"/>
      <c r="W295" s="85"/>
      <c r="X295" s="85"/>
      <c r="Y295" s="85"/>
      <c r="Z295" s="85"/>
      <c r="AA295" s="85"/>
      <c r="AB295" s="86"/>
      <c r="AC295" s="85"/>
      <c r="AD295" s="85"/>
      <c r="AE295" s="85"/>
      <c r="AF295" s="85"/>
      <c r="AG295" s="85"/>
      <c r="AH295" s="85"/>
      <c r="AI295" s="85"/>
      <c r="AJ295" s="85"/>
      <c r="AK295" s="85"/>
      <c r="AL295" s="85"/>
      <c r="AM295" s="85"/>
      <c r="AN295" s="85"/>
      <c r="AO295" s="85"/>
      <c r="AP295" s="85"/>
      <c r="AQ295" s="85"/>
      <c r="AR295" s="85"/>
      <c r="AS295" s="85"/>
      <c r="AT295" s="85"/>
      <c r="AU295" s="85"/>
      <c r="AV295" s="85"/>
      <c r="AW295" s="85"/>
      <c r="AX295" s="85"/>
      <c r="AY295" s="85"/>
      <c r="AZ295" s="85"/>
      <c r="BA295" s="85"/>
      <c r="BB295" s="85"/>
      <c r="BC295" s="85"/>
      <c r="BD295" s="85"/>
      <c r="BE295" s="85"/>
      <c r="BF295" s="85"/>
      <c r="BG295" s="85"/>
    </row>
    <row r="296" spans="1:59" x14ac:dyDescent="0.25">
      <c r="A296" s="85"/>
      <c r="B296" s="85"/>
      <c r="C296" s="85"/>
      <c r="D296" s="85"/>
      <c r="E296" s="85"/>
      <c r="F296" s="85"/>
      <c r="G296" s="85"/>
      <c r="H296" s="85"/>
      <c r="I296" s="85"/>
      <c r="J296" s="85"/>
      <c r="K296" s="85"/>
      <c r="L296" s="85"/>
      <c r="M296" s="85"/>
      <c r="N296" s="85"/>
      <c r="O296" s="85"/>
      <c r="P296" s="85"/>
      <c r="Q296" s="85"/>
      <c r="R296" s="85"/>
      <c r="S296" s="85"/>
      <c r="T296" s="85"/>
      <c r="U296" s="85"/>
      <c r="V296" s="85"/>
      <c r="W296" s="85"/>
      <c r="X296" s="85"/>
      <c r="Y296" s="85"/>
      <c r="Z296" s="85"/>
      <c r="AA296" s="85"/>
      <c r="AB296" s="86"/>
      <c r="AC296" s="85"/>
      <c r="AD296" s="85"/>
      <c r="AE296" s="85"/>
      <c r="AF296" s="85"/>
      <c r="AG296" s="85"/>
      <c r="AH296" s="85"/>
      <c r="AI296" s="85"/>
      <c r="AJ296" s="85"/>
      <c r="AK296" s="85"/>
      <c r="AL296" s="85"/>
      <c r="AM296" s="85"/>
      <c r="AN296" s="85"/>
      <c r="AO296" s="85"/>
      <c r="AP296" s="85"/>
      <c r="AQ296" s="85"/>
      <c r="AR296" s="85"/>
      <c r="AS296" s="85"/>
      <c r="AT296" s="85"/>
      <c r="AU296" s="85"/>
      <c r="AV296" s="85"/>
      <c r="AW296" s="85"/>
      <c r="AX296" s="85"/>
      <c r="AY296" s="85"/>
      <c r="AZ296" s="85"/>
      <c r="BA296" s="85"/>
      <c r="BB296" s="85"/>
      <c r="BC296" s="85"/>
      <c r="BD296" s="85"/>
      <c r="BE296" s="85"/>
      <c r="BF296" s="85"/>
      <c r="BG296" s="85"/>
    </row>
    <row r="297" spans="1:59" x14ac:dyDescent="0.25">
      <c r="A297" s="85"/>
      <c r="B297" s="85"/>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c r="AB297" s="86"/>
      <c r="AC297" s="85"/>
      <c r="AD297" s="85"/>
      <c r="AE297" s="85"/>
      <c r="AF297" s="85"/>
      <c r="AG297" s="85"/>
      <c r="AH297" s="85"/>
      <c r="AI297" s="85"/>
      <c r="AJ297" s="85"/>
      <c r="AK297" s="85"/>
      <c r="AL297" s="85"/>
      <c r="AM297" s="85"/>
      <c r="AN297" s="85"/>
      <c r="AO297" s="85"/>
      <c r="AP297" s="85"/>
      <c r="AQ297" s="85"/>
      <c r="AR297" s="85"/>
      <c r="AS297" s="85"/>
      <c r="AT297" s="85"/>
      <c r="AU297" s="85"/>
      <c r="AV297" s="85"/>
      <c r="AW297" s="85"/>
      <c r="AX297" s="85"/>
      <c r="AY297" s="85"/>
      <c r="AZ297" s="85"/>
      <c r="BA297" s="85"/>
      <c r="BB297" s="85"/>
      <c r="BC297" s="85"/>
      <c r="BD297" s="85"/>
      <c r="BE297" s="85"/>
      <c r="BF297" s="85"/>
      <c r="BG297" s="85"/>
    </row>
    <row r="298" spans="1:59" x14ac:dyDescent="0.25">
      <c r="A298" s="85"/>
      <c r="B298" s="85"/>
      <c r="C298" s="85"/>
      <c r="D298" s="85"/>
      <c r="E298" s="85"/>
      <c r="F298" s="85"/>
      <c r="G298" s="85"/>
      <c r="H298" s="85"/>
      <c r="I298" s="85"/>
      <c r="J298" s="85"/>
      <c r="K298" s="85"/>
      <c r="L298" s="85"/>
      <c r="M298" s="85"/>
      <c r="N298" s="85"/>
      <c r="O298" s="85"/>
      <c r="P298" s="85"/>
      <c r="Q298" s="85"/>
      <c r="R298" s="85"/>
      <c r="S298" s="85"/>
      <c r="T298" s="85"/>
      <c r="U298" s="85"/>
      <c r="V298" s="85"/>
      <c r="W298" s="85"/>
      <c r="X298" s="85"/>
      <c r="Y298" s="85"/>
      <c r="Z298" s="85"/>
      <c r="AA298" s="85"/>
      <c r="AB298" s="86"/>
      <c r="AC298" s="85"/>
      <c r="AD298" s="85"/>
      <c r="AE298" s="85"/>
      <c r="AF298" s="85"/>
      <c r="AG298" s="85"/>
      <c r="AH298" s="85"/>
      <c r="AI298" s="85"/>
      <c r="AJ298" s="85"/>
      <c r="AK298" s="85"/>
      <c r="AL298" s="85"/>
      <c r="AM298" s="85"/>
      <c r="AN298" s="85"/>
      <c r="AO298" s="85"/>
      <c r="AP298" s="85"/>
      <c r="AQ298" s="85"/>
      <c r="AR298" s="85"/>
      <c r="AS298" s="85"/>
      <c r="AT298" s="85"/>
      <c r="AU298" s="85"/>
      <c r="AV298" s="85"/>
      <c r="AW298" s="85"/>
      <c r="AX298" s="85"/>
      <c r="AY298" s="85"/>
      <c r="AZ298" s="85"/>
      <c r="BA298" s="85"/>
      <c r="BB298" s="85"/>
      <c r="BC298" s="85"/>
      <c r="BD298" s="85"/>
      <c r="BE298" s="85"/>
      <c r="BF298" s="85"/>
      <c r="BG298" s="85"/>
    </row>
    <row r="299" spans="1:59" x14ac:dyDescent="0.25">
      <c r="A299" s="85"/>
      <c r="B299" s="85"/>
      <c r="C299" s="85"/>
      <c r="D299" s="85"/>
      <c r="E299" s="85"/>
      <c r="F299" s="85"/>
      <c r="G299" s="85"/>
      <c r="H299" s="85"/>
      <c r="I299" s="85"/>
      <c r="J299" s="85"/>
      <c r="K299" s="85"/>
      <c r="L299" s="85"/>
      <c r="M299" s="85"/>
      <c r="N299" s="85"/>
      <c r="O299" s="85"/>
      <c r="P299" s="85"/>
      <c r="Q299" s="85"/>
      <c r="R299" s="85"/>
      <c r="S299" s="85"/>
      <c r="T299" s="85"/>
      <c r="U299" s="85"/>
      <c r="V299" s="85"/>
      <c r="W299" s="85"/>
      <c r="X299" s="85"/>
      <c r="Y299" s="85"/>
      <c r="Z299" s="85"/>
      <c r="AA299" s="85"/>
      <c r="AB299" s="86"/>
      <c r="AC299" s="85"/>
      <c r="AD299" s="85"/>
      <c r="AE299" s="85"/>
      <c r="AF299" s="85"/>
      <c r="AG299" s="85"/>
      <c r="AH299" s="85"/>
      <c r="AI299" s="85"/>
      <c r="AJ299" s="85"/>
      <c r="AK299" s="85"/>
      <c r="AL299" s="85"/>
      <c r="AM299" s="85"/>
      <c r="AN299" s="85"/>
      <c r="AO299" s="85"/>
      <c r="AP299" s="85"/>
      <c r="AQ299" s="85"/>
      <c r="AR299" s="85"/>
      <c r="AS299" s="85"/>
      <c r="AT299" s="85"/>
      <c r="AU299" s="85"/>
      <c r="AV299" s="85"/>
      <c r="AW299" s="85"/>
      <c r="AX299" s="85"/>
      <c r="AY299" s="85"/>
      <c r="AZ299" s="85"/>
      <c r="BA299" s="85"/>
      <c r="BB299" s="85"/>
      <c r="BC299" s="85"/>
      <c r="BD299" s="85"/>
      <c r="BE299" s="85"/>
      <c r="BF299" s="85"/>
      <c r="BG299" s="85"/>
    </row>
    <row r="300" spans="1:59" x14ac:dyDescent="0.25">
      <c r="A300" s="85"/>
      <c r="B300" s="85"/>
      <c r="C300" s="85"/>
      <c r="D300" s="85"/>
      <c r="E300" s="85"/>
      <c r="F300" s="85"/>
      <c r="G300" s="85"/>
      <c r="H300" s="85"/>
      <c r="I300" s="85"/>
      <c r="J300" s="85"/>
      <c r="K300" s="85"/>
      <c r="L300" s="85"/>
      <c r="M300" s="85"/>
      <c r="N300" s="85"/>
      <c r="O300" s="85"/>
      <c r="P300" s="85"/>
      <c r="Q300" s="85"/>
      <c r="R300" s="85"/>
      <c r="S300" s="85"/>
      <c r="T300" s="85"/>
      <c r="U300" s="85"/>
      <c r="V300" s="85"/>
      <c r="W300" s="85"/>
      <c r="X300" s="85"/>
      <c r="Y300" s="85"/>
      <c r="Z300" s="85"/>
      <c r="AA300" s="85"/>
      <c r="AB300" s="86"/>
      <c r="AC300" s="85"/>
      <c r="AD300" s="85"/>
      <c r="AE300" s="85"/>
      <c r="AF300" s="85"/>
      <c r="AG300" s="85"/>
      <c r="AH300" s="85"/>
      <c r="AI300" s="85"/>
      <c r="AJ300" s="85"/>
      <c r="AK300" s="85"/>
      <c r="AL300" s="85"/>
      <c r="AM300" s="85"/>
      <c r="AN300" s="85"/>
      <c r="AO300" s="85"/>
      <c r="AP300" s="85"/>
      <c r="AQ300" s="85"/>
      <c r="AR300" s="85"/>
      <c r="AS300" s="85"/>
      <c r="AT300" s="85"/>
      <c r="AU300" s="85"/>
      <c r="AV300" s="85"/>
      <c r="AW300" s="85"/>
      <c r="AX300" s="85"/>
      <c r="AY300" s="85"/>
      <c r="AZ300" s="85"/>
      <c r="BA300" s="85"/>
      <c r="BB300" s="85"/>
      <c r="BC300" s="85"/>
      <c r="BD300" s="85"/>
      <c r="BE300" s="85"/>
      <c r="BF300" s="85"/>
      <c r="BG300" s="85"/>
    </row>
    <row r="301" spans="1:59" x14ac:dyDescent="0.25">
      <c r="A301" s="85"/>
      <c r="B301" s="85"/>
      <c r="C301" s="85"/>
      <c r="D301" s="85"/>
      <c r="E301" s="85"/>
      <c r="F301" s="85"/>
      <c r="G301" s="85"/>
      <c r="H301" s="85"/>
      <c r="I301" s="85"/>
      <c r="J301" s="85"/>
      <c r="K301" s="85"/>
      <c r="L301" s="85"/>
      <c r="M301" s="85"/>
      <c r="N301" s="85"/>
      <c r="O301" s="85"/>
      <c r="P301" s="85"/>
      <c r="Q301" s="85"/>
      <c r="R301" s="85"/>
      <c r="S301" s="85"/>
      <c r="T301" s="85"/>
      <c r="U301" s="85"/>
      <c r="V301" s="85"/>
      <c r="W301" s="85"/>
      <c r="X301" s="85"/>
      <c r="Y301" s="85"/>
      <c r="Z301" s="85"/>
      <c r="AA301" s="85"/>
      <c r="AB301" s="86"/>
      <c r="AC301" s="85"/>
      <c r="AD301" s="85"/>
      <c r="AE301" s="85"/>
      <c r="AF301" s="85"/>
      <c r="AG301" s="85"/>
      <c r="AH301" s="85"/>
      <c r="AI301" s="85"/>
      <c r="AJ301" s="85"/>
      <c r="AK301" s="85"/>
      <c r="AL301" s="85"/>
      <c r="AM301" s="85"/>
      <c r="AN301" s="85"/>
      <c r="AO301" s="85"/>
      <c r="AP301" s="85"/>
      <c r="AQ301" s="85"/>
      <c r="AR301" s="85"/>
      <c r="AS301" s="85"/>
      <c r="AT301" s="85"/>
      <c r="AU301" s="85"/>
      <c r="AV301" s="85"/>
      <c r="AW301" s="85"/>
      <c r="AX301" s="85"/>
      <c r="AY301" s="85"/>
      <c r="AZ301" s="85"/>
      <c r="BA301" s="85"/>
      <c r="BB301" s="85"/>
      <c r="BC301" s="85"/>
      <c r="BD301" s="85"/>
      <c r="BE301" s="85"/>
      <c r="BF301" s="85"/>
      <c r="BG301" s="85"/>
    </row>
    <row r="302" spans="1:59" x14ac:dyDescent="0.25">
      <c r="A302" s="85"/>
      <c r="B302" s="85"/>
      <c r="C302" s="85"/>
      <c r="D302" s="85"/>
      <c r="E302" s="85"/>
      <c r="F302" s="85"/>
      <c r="G302" s="85"/>
      <c r="H302" s="85"/>
      <c r="I302" s="85"/>
      <c r="J302" s="85"/>
      <c r="K302" s="85"/>
      <c r="L302" s="85"/>
      <c r="M302" s="85"/>
      <c r="N302" s="85"/>
      <c r="O302" s="85"/>
      <c r="P302" s="85"/>
      <c r="Q302" s="85"/>
      <c r="R302" s="85"/>
      <c r="S302" s="85"/>
      <c r="T302" s="85"/>
      <c r="U302" s="85"/>
      <c r="V302" s="85"/>
      <c r="W302" s="85"/>
      <c r="X302" s="85"/>
      <c r="Y302" s="85"/>
      <c r="Z302" s="85"/>
      <c r="AA302" s="85"/>
      <c r="AB302" s="86"/>
      <c r="AC302" s="85"/>
      <c r="AD302" s="85"/>
      <c r="AE302" s="85"/>
      <c r="AF302" s="85"/>
      <c r="AG302" s="85"/>
      <c r="AH302" s="85"/>
      <c r="AI302" s="85"/>
      <c r="AJ302" s="85"/>
      <c r="AK302" s="85"/>
      <c r="AL302" s="85"/>
      <c r="AM302" s="85"/>
      <c r="AN302" s="85"/>
      <c r="AO302" s="85"/>
      <c r="AP302" s="85"/>
      <c r="AQ302" s="85"/>
      <c r="AR302" s="85"/>
      <c r="AS302" s="85"/>
      <c r="AT302" s="85"/>
      <c r="AU302" s="85"/>
      <c r="AV302" s="85"/>
      <c r="AW302" s="85"/>
      <c r="AX302" s="85"/>
      <c r="AY302" s="85"/>
      <c r="AZ302" s="85"/>
      <c r="BA302" s="85"/>
      <c r="BB302" s="85"/>
      <c r="BC302" s="85"/>
      <c r="BD302" s="85"/>
      <c r="BE302" s="85"/>
      <c r="BF302" s="85"/>
      <c r="BG302" s="85"/>
    </row>
    <row r="303" spans="1:59" x14ac:dyDescent="0.25">
      <c r="A303" s="85"/>
      <c r="B303" s="85"/>
      <c r="C303" s="85"/>
      <c r="D303" s="85"/>
      <c r="E303" s="85"/>
      <c r="F303" s="85"/>
      <c r="G303" s="85"/>
      <c r="H303" s="85"/>
      <c r="I303" s="85"/>
      <c r="J303" s="85"/>
      <c r="K303" s="85"/>
      <c r="L303" s="85"/>
      <c r="M303" s="85"/>
      <c r="N303" s="85"/>
      <c r="O303" s="85"/>
      <c r="P303" s="85"/>
      <c r="Q303" s="85"/>
      <c r="R303" s="85"/>
      <c r="S303" s="85"/>
      <c r="T303" s="85"/>
      <c r="U303" s="85"/>
      <c r="V303" s="85"/>
      <c r="W303" s="85"/>
      <c r="X303" s="85"/>
      <c r="Y303" s="85"/>
      <c r="Z303" s="85"/>
      <c r="AA303" s="85"/>
      <c r="AB303" s="86"/>
      <c r="AC303" s="85"/>
      <c r="AD303" s="85"/>
      <c r="AE303" s="85"/>
      <c r="AF303" s="85"/>
      <c r="AG303" s="85"/>
      <c r="AH303" s="85"/>
      <c r="AI303" s="85"/>
      <c r="AJ303" s="85"/>
      <c r="AK303" s="85"/>
      <c r="AL303" s="85"/>
      <c r="AM303" s="85"/>
      <c r="AN303" s="85"/>
      <c r="AO303" s="85"/>
      <c r="AP303" s="85"/>
      <c r="AQ303" s="85"/>
      <c r="AR303" s="85"/>
      <c r="AS303" s="85"/>
      <c r="AT303" s="85"/>
      <c r="AU303" s="85"/>
      <c r="AV303" s="85"/>
      <c r="AW303" s="85"/>
      <c r="AX303" s="85"/>
      <c r="AY303" s="85"/>
      <c r="AZ303" s="85"/>
      <c r="BA303" s="85"/>
      <c r="BB303" s="85"/>
      <c r="BC303" s="85"/>
      <c r="BD303" s="85"/>
      <c r="BE303" s="85"/>
      <c r="BF303" s="85"/>
      <c r="BG303" s="85"/>
    </row>
    <row r="304" spans="1:59" x14ac:dyDescent="0.25">
      <c r="A304" s="85"/>
      <c r="B304" s="85"/>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c r="AB304" s="86"/>
      <c r="AC304" s="85"/>
      <c r="AD304" s="85"/>
      <c r="AE304" s="85"/>
      <c r="AF304" s="85"/>
      <c r="AG304" s="85"/>
      <c r="AH304" s="85"/>
      <c r="AI304" s="85"/>
      <c r="AJ304" s="85"/>
      <c r="AK304" s="85"/>
      <c r="AL304" s="85"/>
      <c r="AM304" s="85"/>
      <c r="AN304" s="85"/>
      <c r="AO304" s="85"/>
      <c r="AP304" s="85"/>
      <c r="AQ304" s="85"/>
      <c r="AR304" s="85"/>
      <c r="AS304" s="85"/>
      <c r="AT304" s="85"/>
      <c r="AU304" s="85"/>
      <c r="AV304" s="85"/>
      <c r="AW304" s="85"/>
      <c r="AX304" s="85"/>
      <c r="AY304" s="85"/>
      <c r="AZ304" s="85"/>
      <c r="BA304" s="85"/>
      <c r="BB304" s="85"/>
      <c r="BC304" s="85"/>
      <c r="BD304" s="85"/>
      <c r="BE304" s="85"/>
      <c r="BF304" s="85"/>
      <c r="BG304" s="85"/>
    </row>
    <row r="305" spans="1:59" x14ac:dyDescent="0.25">
      <c r="A305" s="85"/>
      <c r="B305" s="85"/>
      <c r="C305" s="85"/>
      <c r="D305" s="85"/>
      <c r="E305" s="85"/>
      <c r="F305" s="85"/>
      <c r="G305" s="85"/>
      <c r="H305" s="85"/>
      <c r="I305" s="85"/>
      <c r="J305" s="85"/>
      <c r="K305" s="85"/>
      <c r="L305" s="85"/>
      <c r="M305" s="85"/>
      <c r="N305" s="85"/>
      <c r="O305" s="85"/>
      <c r="P305" s="85"/>
      <c r="Q305" s="85"/>
      <c r="R305" s="85"/>
      <c r="S305" s="85"/>
      <c r="T305" s="85"/>
      <c r="U305" s="85"/>
      <c r="V305" s="85"/>
      <c r="W305" s="85"/>
      <c r="X305" s="85"/>
      <c r="Y305" s="85"/>
      <c r="Z305" s="85"/>
      <c r="AA305" s="85"/>
      <c r="AB305" s="86"/>
      <c r="AC305" s="85"/>
      <c r="AD305" s="85"/>
      <c r="AE305" s="85"/>
      <c r="AF305" s="85"/>
      <c r="AG305" s="85"/>
      <c r="AH305" s="85"/>
      <c r="AI305" s="85"/>
      <c r="AJ305" s="85"/>
      <c r="AK305" s="85"/>
      <c r="AL305" s="85"/>
      <c r="AM305" s="85"/>
      <c r="AN305" s="85"/>
      <c r="AO305" s="85"/>
      <c r="AP305" s="85"/>
      <c r="AQ305" s="85"/>
      <c r="AR305" s="85"/>
      <c r="AS305" s="85"/>
      <c r="AT305" s="85"/>
      <c r="AU305" s="85"/>
      <c r="AV305" s="85"/>
      <c r="AW305" s="85"/>
      <c r="AX305" s="85"/>
      <c r="AY305" s="85"/>
      <c r="AZ305" s="85"/>
      <c r="BA305" s="85"/>
      <c r="BB305" s="85"/>
      <c r="BC305" s="85"/>
      <c r="BD305" s="85"/>
      <c r="BE305" s="85"/>
      <c r="BF305" s="85"/>
      <c r="BG305" s="85"/>
    </row>
    <row r="306" spans="1:59" x14ac:dyDescent="0.25">
      <c r="A306" s="85"/>
      <c r="B306" s="85"/>
      <c r="C306" s="85"/>
      <c r="D306" s="85"/>
      <c r="E306" s="85"/>
      <c r="F306" s="85"/>
      <c r="G306" s="85"/>
      <c r="H306" s="85"/>
      <c r="I306" s="85"/>
      <c r="J306" s="85"/>
      <c r="K306" s="85"/>
      <c r="L306" s="85"/>
      <c r="M306" s="85"/>
      <c r="N306" s="85"/>
      <c r="O306" s="85"/>
      <c r="P306" s="85"/>
      <c r="Q306" s="85"/>
      <c r="R306" s="85"/>
      <c r="S306" s="85"/>
      <c r="T306" s="85"/>
      <c r="U306" s="85"/>
      <c r="V306" s="85"/>
      <c r="W306" s="85"/>
      <c r="X306" s="85"/>
      <c r="Y306" s="85"/>
      <c r="Z306" s="85"/>
      <c r="AA306" s="85"/>
      <c r="AB306" s="86"/>
      <c r="AC306" s="85"/>
      <c r="AD306" s="85"/>
      <c r="AE306" s="85"/>
      <c r="AF306" s="85"/>
      <c r="AG306" s="85"/>
      <c r="AH306" s="85"/>
      <c r="AI306" s="85"/>
      <c r="AJ306" s="85"/>
      <c r="AK306" s="85"/>
      <c r="AL306" s="85"/>
      <c r="AM306" s="85"/>
      <c r="AN306" s="85"/>
      <c r="AO306" s="85"/>
      <c r="AP306" s="85"/>
      <c r="AQ306" s="85"/>
      <c r="AR306" s="85"/>
      <c r="AS306" s="85"/>
      <c r="AT306" s="85"/>
      <c r="AU306" s="85"/>
      <c r="AV306" s="85"/>
      <c r="AW306" s="85"/>
      <c r="AX306" s="85"/>
      <c r="AY306" s="85"/>
      <c r="AZ306" s="85"/>
      <c r="BA306" s="85"/>
      <c r="BB306" s="85"/>
      <c r="BC306" s="85"/>
      <c r="BD306" s="85"/>
      <c r="BE306" s="85"/>
      <c r="BF306" s="85"/>
      <c r="BG306" s="85"/>
    </row>
    <row r="307" spans="1:59" x14ac:dyDescent="0.25">
      <c r="A307" s="85"/>
      <c r="B307" s="85"/>
      <c r="C307" s="85"/>
      <c r="D307" s="85"/>
      <c r="E307" s="85"/>
      <c r="F307" s="85"/>
      <c r="G307" s="85"/>
      <c r="H307" s="85"/>
      <c r="I307" s="85"/>
      <c r="J307" s="85"/>
      <c r="K307" s="85"/>
      <c r="L307" s="85"/>
      <c r="M307" s="85"/>
      <c r="N307" s="85"/>
      <c r="O307" s="85"/>
      <c r="P307" s="85"/>
      <c r="Q307" s="85"/>
      <c r="R307" s="85"/>
      <c r="S307" s="85"/>
      <c r="T307" s="85"/>
      <c r="U307" s="85"/>
      <c r="V307" s="85"/>
      <c r="W307" s="85"/>
      <c r="X307" s="85"/>
      <c r="Y307" s="85"/>
      <c r="Z307" s="85"/>
      <c r="AA307" s="85"/>
      <c r="AB307" s="86"/>
      <c r="AC307" s="85"/>
      <c r="AD307" s="85"/>
      <c r="AE307" s="85"/>
      <c r="AF307" s="85"/>
      <c r="AG307" s="85"/>
      <c r="AH307" s="85"/>
      <c r="AI307" s="85"/>
      <c r="AJ307" s="85"/>
      <c r="AK307" s="85"/>
      <c r="AL307" s="85"/>
      <c r="AM307" s="85"/>
      <c r="AN307" s="85"/>
      <c r="AO307" s="85"/>
      <c r="AP307" s="85"/>
      <c r="AQ307" s="85"/>
      <c r="AR307" s="85"/>
      <c r="AS307" s="85"/>
      <c r="AT307" s="85"/>
      <c r="AU307" s="85"/>
      <c r="AV307" s="85"/>
      <c r="AW307" s="85"/>
      <c r="AX307" s="85"/>
      <c r="AY307" s="85"/>
      <c r="AZ307" s="85"/>
      <c r="BA307" s="85"/>
      <c r="BB307" s="85"/>
      <c r="BC307" s="85"/>
      <c r="BD307" s="85"/>
      <c r="BE307" s="85"/>
      <c r="BF307" s="85"/>
      <c r="BG307" s="85"/>
    </row>
    <row r="308" spans="1:59" x14ac:dyDescent="0.25">
      <c r="A308" s="85"/>
      <c r="B308" s="85"/>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c r="AB308" s="86"/>
      <c r="AC308" s="85"/>
      <c r="AD308" s="85"/>
      <c r="AE308" s="85"/>
      <c r="AF308" s="85"/>
      <c r="AG308" s="85"/>
      <c r="AH308" s="85"/>
      <c r="AI308" s="85"/>
      <c r="AJ308" s="85"/>
      <c r="AK308" s="85"/>
      <c r="AL308" s="85"/>
      <c r="AM308" s="85"/>
      <c r="AN308" s="85"/>
      <c r="AO308" s="85"/>
      <c r="AP308" s="85"/>
      <c r="AQ308" s="85"/>
      <c r="AR308" s="85"/>
      <c r="AS308" s="85"/>
      <c r="AT308" s="85"/>
      <c r="AU308" s="85"/>
      <c r="AV308" s="85"/>
      <c r="AW308" s="85"/>
      <c r="AX308" s="85"/>
      <c r="AY308" s="85"/>
      <c r="AZ308" s="85"/>
      <c r="BA308" s="85"/>
      <c r="BB308" s="85"/>
      <c r="BC308" s="85"/>
      <c r="BD308" s="85"/>
      <c r="BE308" s="85"/>
      <c r="BF308" s="85"/>
      <c r="BG308" s="85"/>
    </row>
    <row r="309" spans="1:59" x14ac:dyDescent="0.25">
      <c r="A309" s="85"/>
      <c r="B309" s="85"/>
      <c r="C309" s="85"/>
      <c r="D309" s="85"/>
      <c r="E309" s="85"/>
      <c r="F309" s="85"/>
      <c r="G309" s="85"/>
      <c r="H309" s="85"/>
      <c r="I309" s="85"/>
      <c r="J309" s="85"/>
      <c r="K309" s="85"/>
      <c r="L309" s="85"/>
      <c r="M309" s="85"/>
      <c r="N309" s="85"/>
      <c r="O309" s="85"/>
      <c r="P309" s="85"/>
      <c r="Q309" s="85"/>
      <c r="R309" s="85"/>
      <c r="S309" s="85"/>
      <c r="T309" s="85"/>
      <c r="U309" s="85"/>
      <c r="V309" s="85"/>
      <c r="W309" s="85"/>
      <c r="X309" s="85"/>
      <c r="Y309" s="85"/>
      <c r="Z309" s="85"/>
      <c r="AA309" s="85"/>
      <c r="AB309" s="86"/>
      <c r="AC309" s="85"/>
      <c r="AD309" s="85"/>
      <c r="AE309" s="85"/>
      <c r="AF309" s="85"/>
      <c r="AG309" s="85"/>
      <c r="AH309" s="85"/>
      <c r="AI309" s="85"/>
      <c r="AJ309" s="85"/>
      <c r="AK309" s="85"/>
      <c r="AL309" s="85"/>
      <c r="AM309" s="85"/>
      <c r="AN309" s="85"/>
      <c r="AO309" s="85"/>
      <c r="AP309" s="85"/>
      <c r="AQ309" s="85"/>
      <c r="AR309" s="85"/>
      <c r="AS309" s="85"/>
      <c r="AT309" s="85"/>
      <c r="AU309" s="85"/>
      <c r="AV309" s="85"/>
      <c r="AW309" s="85"/>
      <c r="AX309" s="85"/>
      <c r="AY309" s="85"/>
      <c r="AZ309" s="85"/>
      <c r="BA309" s="85"/>
      <c r="BB309" s="85"/>
      <c r="BC309" s="85"/>
      <c r="BD309" s="85"/>
      <c r="BE309" s="85"/>
      <c r="BF309" s="85"/>
      <c r="BG309" s="85"/>
    </row>
    <row r="310" spans="1:59" x14ac:dyDescent="0.25">
      <c r="A310" s="85"/>
      <c r="B310" s="85"/>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B310" s="86"/>
      <c r="AC310" s="85"/>
      <c r="AD310" s="85"/>
      <c r="AE310" s="85"/>
      <c r="AF310" s="85"/>
      <c r="AG310" s="85"/>
      <c r="AH310" s="85"/>
      <c r="AI310" s="85"/>
      <c r="AJ310" s="85"/>
      <c r="AK310" s="85"/>
      <c r="AL310" s="85"/>
      <c r="AM310" s="85"/>
      <c r="AN310" s="85"/>
      <c r="AO310" s="85"/>
      <c r="AP310" s="85"/>
      <c r="AQ310" s="85"/>
      <c r="AR310" s="85"/>
      <c r="AS310" s="85"/>
      <c r="AT310" s="85"/>
      <c r="AU310" s="85"/>
      <c r="AV310" s="85"/>
      <c r="AW310" s="85"/>
      <c r="AX310" s="85"/>
      <c r="AY310" s="85"/>
      <c r="AZ310" s="85"/>
      <c r="BA310" s="85"/>
      <c r="BB310" s="85"/>
      <c r="BC310" s="85"/>
      <c r="BD310" s="85"/>
      <c r="BE310" s="85"/>
      <c r="BF310" s="85"/>
      <c r="BG310" s="85"/>
    </row>
    <row r="311" spans="1:59" x14ac:dyDescent="0.25">
      <c r="A311" s="85"/>
      <c r="B311" s="85"/>
      <c r="C311" s="85"/>
      <c r="D311" s="85"/>
      <c r="E311" s="85"/>
      <c r="F311" s="85"/>
      <c r="G311" s="85"/>
      <c r="H311" s="85"/>
      <c r="I311" s="85"/>
      <c r="J311" s="85"/>
      <c r="K311" s="85"/>
      <c r="L311" s="85"/>
      <c r="M311" s="85"/>
      <c r="N311" s="85"/>
      <c r="O311" s="85"/>
      <c r="P311" s="85"/>
      <c r="Q311" s="85"/>
      <c r="R311" s="85"/>
      <c r="S311" s="85"/>
      <c r="T311" s="85"/>
      <c r="U311" s="85"/>
      <c r="V311" s="85"/>
      <c r="W311" s="85"/>
      <c r="X311" s="85"/>
      <c r="Y311" s="85"/>
      <c r="Z311" s="85"/>
      <c r="AA311" s="85"/>
      <c r="AB311" s="86"/>
      <c r="AC311" s="85"/>
      <c r="AD311" s="85"/>
      <c r="AE311" s="85"/>
      <c r="AF311" s="85"/>
      <c r="AG311" s="85"/>
      <c r="AH311" s="85"/>
      <c r="AI311" s="85"/>
      <c r="AJ311" s="85"/>
      <c r="AK311" s="85"/>
      <c r="AL311" s="85"/>
      <c r="AM311" s="85"/>
      <c r="AN311" s="85"/>
      <c r="AO311" s="85"/>
      <c r="AP311" s="85"/>
      <c r="AQ311" s="85"/>
      <c r="AR311" s="85"/>
      <c r="AS311" s="85"/>
      <c r="AT311" s="85"/>
      <c r="AU311" s="85"/>
      <c r="AV311" s="85"/>
      <c r="AW311" s="85"/>
      <c r="AX311" s="85"/>
      <c r="AY311" s="85"/>
      <c r="AZ311" s="85"/>
      <c r="BA311" s="85"/>
      <c r="BB311" s="85"/>
      <c r="BC311" s="85"/>
      <c r="BD311" s="85"/>
      <c r="BE311" s="85"/>
      <c r="BF311" s="85"/>
      <c r="BG311" s="85"/>
    </row>
    <row r="312" spans="1:59" x14ac:dyDescent="0.25">
      <c r="A312" s="85"/>
      <c r="B312" s="85"/>
      <c r="C312" s="85"/>
      <c r="D312" s="85"/>
      <c r="E312" s="85"/>
      <c r="F312" s="85"/>
      <c r="G312" s="85"/>
      <c r="H312" s="85"/>
      <c r="I312" s="85"/>
      <c r="J312" s="85"/>
      <c r="K312" s="85"/>
      <c r="L312" s="85"/>
      <c r="M312" s="85"/>
      <c r="N312" s="85"/>
      <c r="O312" s="85"/>
      <c r="P312" s="85"/>
      <c r="Q312" s="85"/>
      <c r="R312" s="85"/>
      <c r="S312" s="85"/>
      <c r="T312" s="85"/>
      <c r="U312" s="85"/>
      <c r="V312" s="85"/>
      <c r="W312" s="85"/>
      <c r="X312" s="85"/>
      <c r="Y312" s="85"/>
      <c r="Z312" s="85"/>
      <c r="AA312" s="85"/>
      <c r="AB312" s="86"/>
      <c r="AC312" s="85"/>
      <c r="AD312" s="85"/>
      <c r="AE312" s="85"/>
      <c r="AF312" s="85"/>
      <c r="AG312" s="85"/>
      <c r="AH312" s="85"/>
      <c r="AI312" s="85"/>
      <c r="AJ312" s="85"/>
      <c r="AK312" s="85"/>
      <c r="AL312" s="85"/>
      <c r="AM312" s="85"/>
      <c r="AN312" s="85"/>
      <c r="AO312" s="85"/>
      <c r="AP312" s="85"/>
      <c r="AQ312" s="85"/>
      <c r="AR312" s="85"/>
      <c r="AS312" s="85"/>
      <c r="AT312" s="85"/>
      <c r="AU312" s="85"/>
      <c r="AV312" s="85"/>
      <c r="AW312" s="85"/>
      <c r="AX312" s="85"/>
      <c r="AY312" s="85"/>
      <c r="AZ312" s="85"/>
      <c r="BA312" s="85"/>
      <c r="BB312" s="85"/>
      <c r="BC312" s="85"/>
      <c r="BD312" s="85"/>
      <c r="BE312" s="85"/>
      <c r="BF312" s="85"/>
      <c r="BG312" s="85"/>
    </row>
    <row r="313" spans="1:59" x14ac:dyDescent="0.25">
      <c r="A313" s="85"/>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6"/>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row>
    <row r="314" spans="1:59" x14ac:dyDescent="0.25">
      <c r="A314" s="85"/>
      <c r="B314" s="85"/>
      <c r="C314" s="85"/>
      <c r="D314" s="85"/>
      <c r="E314" s="85"/>
      <c r="F314" s="85"/>
      <c r="G314" s="85"/>
      <c r="H314" s="85"/>
      <c r="I314" s="85"/>
      <c r="J314" s="85"/>
      <c r="K314" s="85"/>
      <c r="L314" s="85"/>
      <c r="M314" s="85"/>
      <c r="N314" s="85"/>
      <c r="O314" s="85"/>
      <c r="P314" s="85"/>
      <c r="Q314" s="85"/>
      <c r="R314" s="85"/>
      <c r="S314" s="85"/>
      <c r="T314" s="85"/>
      <c r="U314" s="85"/>
      <c r="V314" s="85"/>
      <c r="W314" s="85"/>
      <c r="X314" s="85"/>
      <c r="Y314" s="85"/>
      <c r="Z314" s="85"/>
      <c r="AA314" s="85"/>
      <c r="AB314" s="86"/>
      <c r="AC314" s="85"/>
      <c r="AD314" s="85"/>
      <c r="AE314" s="85"/>
      <c r="AF314" s="85"/>
      <c r="AG314" s="85"/>
      <c r="AH314" s="85"/>
      <c r="AI314" s="85"/>
      <c r="AJ314" s="85"/>
      <c r="AK314" s="85"/>
      <c r="AL314" s="85"/>
      <c r="AM314" s="85"/>
      <c r="AN314" s="85"/>
      <c r="AO314" s="85"/>
      <c r="AP314" s="85"/>
      <c r="AQ314" s="85"/>
      <c r="AR314" s="85"/>
      <c r="AS314" s="85"/>
      <c r="AT314" s="85"/>
      <c r="AU314" s="85"/>
      <c r="AV314" s="85"/>
      <c r="AW314" s="85"/>
      <c r="AX314" s="85"/>
      <c r="AY314" s="85"/>
      <c r="AZ314" s="85"/>
      <c r="BA314" s="85"/>
      <c r="BB314" s="85"/>
      <c r="BC314" s="85"/>
      <c r="BD314" s="85"/>
      <c r="BE314" s="85"/>
      <c r="BF314" s="85"/>
      <c r="BG314" s="85"/>
    </row>
    <row r="315" spans="1:59" x14ac:dyDescent="0.25">
      <c r="A315" s="85"/>
      <c r="B315" s="85"/>
      <c r="C315" s="85"/>
      <c r="D315" s="85"/>
      <c r="E315" s="85"/>
      <c r="F315" s="85"/>
      <c r="G315" s="85"/>
      <c r="H315" s="85"/>
      <c r="I315" s="85"/>
      <c r="J315" s="85"/>
      <c r="K315" s="85"/>
      <c r="L315" s="85"/>
      <c r="M315" s="85"/>
      <c r="N315" s="85"/>
      <c r="O315" s="85"/>
      <c r="P315" s="85"/>
      <c r="Q315" s="85"/>
      <c r="R315" s="85"/>
      <c r="S315" s="85"/>
      <c r="T315" s="85"/>
      <c r="U315" s="85"/>
      <c r="V315" s="85"/>
      <c r="W315" s="85"/>
      <c r="X315" s="85"/>
      <c r="Y315" s="85"/>
      <c r="Z315" s="85"/>
      <c r="AA315" s="85"/>
      <c r="AB315" s="86"/>
      <c r="AC315" s="85"/>
      <c r="AD315" s="85"/>
      <c r="AE315" s="85"/>
      <c r="AF315" s="85"/>
      <c r="AG315" s="85"/>
      <c r="AH315" s="85"/>
      <c r="AI315" s="85"/>
      <c r="AJ315" s="85"/>
      <c r="AK315" s="85"/>
      <c r="AL315" s="85"/>
      <c r="AM315" s="85"/>
      <c r="AN315" s="85"/>
      <c r="AO315" s="85"/>
      <c r="AP315" s="85"/>
      <c r="AQ315" s="85"/>
      <c r="AR315" s="85"/>
      <c r="AS315" s="85"/>
      <c r="AT315" s="85"/>
      <c r="AU315" s="85"/>
      <c r="AV315" s="85"/>
      <c r="AW315" s="85"/>
      <c r="AX315" s="85"/>
      <c r="AY315" s="85"/>
      <c r="AZ315" s="85"/>
      <c r="BA315" s="85"/>
      <c r="BB315" s="85"/>
      <c r="BC315" s="85"/>
      <c r="BD315" s="85"/>
      <c r="BE315" s="85"/>
      <c r="BF315" s="85"/>
      <c r="BG315" s="85"/>
    </row>
    <row r="316" spans="1:59" x14ac:dyDescent="0.25">
      <c r="A316" s="85"/>
      <c r="B316" s="85"/>
      <c r="C316" s="85"/>
      <c r="D316" s="85"/>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6"/>
      <c r="AC316" s="85"/>
      <c r="AD316" s="85"/>
      <c r="AE316" s="85"/>
      <c r="AF316" s="85"/>
      <c r="AG316" s="85"/>
      <c r="AH316" s="85"/>
      <c r="AI316" s="85"/>
      <c r="AJ316" s="85"/>
      <c r="AK316" s="85"/>
      <c r="AL316" s="85"/>
      <c r="AM316" s="85"/>
      <c r="AN316" s="85"/>
      <c r="AO316" s="85"/>
      <c r="AP316" s="85"/>
      <c r="AQ316" s="85"/>
      <c r="AR316" s="85"/>
      <c r="AS316" s="85"/>
      <c r="AT316" s="85"/>
      <c r="AU316" s="85"/>
      <c r="AV316" s="85"/>
      <c r="AW316" s="85"/>
      <c r="AX316" s="85"/>
      <c r="AY316" s="85"/>
      <c r="AZ316" s="85"/>
      <c r="BA316" s="85"/>
      <c r="BB316" s="85"/>
      <c r="BC316" s="85"/>
      <c r="BD316" s="85"/>
      <c r="BE316" s="85"/>
      <c r="BF316" s="85"/>
      <c r="BG316" s="85"/>
    </row>
    <row r="317" spans="1:59" x14ac:dyDescent="0.25">
      <c r="A317" s="85"/>
      <c r="B317" s="85"/>
      <c r="C317" s="85"/>
      <c r="D317" s="85"/>
      <c r="E317" s="85"/>
      <c r="F317" s="85"/>
      <c r="G317" s="85"/>
      <c r="H317" s="85"/>
      <c r="I317" s="85"/>
      <c r="J317" s="85"/>
      <c r="K317" s="85"/>
      <c r="L317" s="85"/>
      <c r="M317" s="85"/>
      <c r="N317" s="85"/>
      <c r="O317" s="85"/>
      <c r="P317" s="85"/>
      <c r="Q317" s="85"/>
      <c r="R317" s="85"/>
      <c r="S317" s="85"/>
      <c r="T317" s="85"/>
      <c r="U317" s="85"/>
      <c r="V317" s="85"/>
      <c r="W317" s="85"/>
      <c r="X317" s="85"/>
      <c r="Y317" s="85"/>
      <c r="Z317" s="85"/>
      <c r="AA317" s="85"/>
      <c r="AB317" s="86"/>
      <c r="AC317" s="85"/>
      <c r="AD317" s="85"/>
      <c r="AE317" s="85"/>
      <c r="AF317" s="85"/>
      <c r="AG317" s="85"/>
      <c r="AH317" s="85"/>
      <c r="AI317" s="85"/>
      <c r="AJ317" s="85"/>
      <c r="AK317" s="85"/>
      <c r="AL317" s="85"/>
      <c r="AM317" s="85"/>
      <c r="AN317" s="85"/>
      <c r="AO317" s="85"/>
      <c r="AP317" s="85"/>
      <c r="AQ317" s="85"/>
      <c r="AR317" s="85"/>
      <c r="AS317" s="85"/>
      <c r="AT317" s="85"/>
      <c r="AU317" s="85"/>
      <c r="AV317" s="85"/>
      <c r="AW317" s="85"/>
      <c r="AX317" s="85"/>
      <c r="AY317" s="85"/>
      <c r="AZ317" s="85"/>
      <c r="BA317" s="85"/>
      <c r="BB317" s="85"/>
      <c r="BC317" s="85"/>
      <c r="BD317" s="85"/>
      <c r="BE317" s="85"/>
      <c r="BF317" s="85"/>
      <c r="BG317" s="85"/>
    </row>
    <row r="318" spans="1:59" x14ac:dyDescent="0.25">
      <c r="A318" s="85"/>
      <c r="B318" s="85"/>
      <c r="C318" s="85"/>
      <c r="D318" s="85"/>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6"/>
      <c r="AC318" s="85"/>
      <c r="AD318" s="85"/>
      <c r="AE318" s="85"/>
      <c r="AF318" s="85"/>
      <c r="AG318" s="85"/>
      <c r="AH318" s="85"/>
      <c r="AI318" s="85"/>
      <c r="AJ318" s="85"/>
      <c r="AK318" s="85"/>
      <c r="AL318" s="85"/>
      <c r="AM318" s="85"/>
      <c r="AN318" s="85"/>
      <c r="AO318" s="85"/>
      <c r="AP318" s="85"/>
      <c r="AQ318" s="85"/>
      <c r="AR318" s="85"/>
      <c r="AS318" s="85"/>
      <c r="AT318" s="85"/>
      <c r="AU318" s="85"/>
      <c r="AV318" s="85"/>
      <c r="AW318" s="85"/>
      <c r="AX318" s="85"/>
      <c r="AY318" s="85"/>
      <c r="AZ318" s="85"/>
      <c r="BA318" s="85"/>
      <c r="BB318" s="85"/>
      <c r="BC318" s="85"/>
      <c r="BD318" s="85"/>
      <c r="BE318" s="85"/>
      <c r="BF318" s="85"/>
      <c r="BG318" s="85"/>
    </row>
    <row r="319" spans="1:59" x14ac:dyDescent="0.25">
      <c r="A319" s="85"/>
      <c r="B319" s="85"/>
      <c r="C319" s="85"/>
      <c r="D319" s="85"/>
      <c r="E319" s="85"/>
      <c r="F319" s="85"/>
      <c r="G319" s="85"/>
      <c r="H319" s="85"/>
      <c r="I319" s="85"/>
      <c r="J319" s="85"/>
      <c r="K319" s="85"/>
      <c r="L319" s="85"/>
      <c r="M319" s="85"/>
      <c r="N319" s="85"/>
      <c r="O319" s="85"/>
      <c r="P319" s="85"/>
      <c r="Q319" s="85"/>
      <c r="R319" s="85"/>
      <c r="S319" s="85"/>
      <c r="T319" s="85"/>
      <c r="U319" s="85"/>
      <c r="V319" s="85"/>
      <c r="W319" s="85"/>
      <c r="X319" s="85"/>
      <c r="Y319" s="85"/>
      <c r="Z319" s="85"/>
      <c r="AA319" s="85"/>
      <c r="AB319" s="86"/>
      <c r="AC319" s="85"/>
      <c r="AD319" s="85"/>
      <c r="AE319" s="85"/>
      <c r="AF319" s="85"/>
      <c r="AG319" s="85"/>
      <c r="AH319" s="85"/>
      <c r="AI319" s="85"/>
      <c r="AJ319" s="85"/>
      <c r="AK319" s="85"/>
      <c r="AL319" s="85"/>
      <c r="AM319" s="85"/>
      <c r="AN319" s="85"/>
      <c r="AO319" s="85"/>
      <c r="AP319" s="85"/>
      <c r="AQ319" s="85"/>
      <c r="AR319" s="85"/>
      <c r="AS319" s="85"/>
      <c r="AT319" s="85"/>
      <c r="AU319" s="85"/>
      <c r="AV319" s="85"/>
      <c r="AW319" s="85"/>
      <c r="AX319" s="85"/>
      <c r="AY319" s="85"/>
      <c r="AZ319" s="85"/>
      <c r="BA319" s="85"/>
      <c r="BB319" s="85"/>
      <c r="BC319" s="85"/>
      <c r="BD319" s="85"/>
      <c r="BE319" s="85"/>
      <c r="BF319" s="85"/>
      <c r="BG319" s="85"/>
    </row>
    <row r="320" spans="1:59" x14ac:dyDescent="0.25">
      <c r="A320" s="85"/>
      <c r="B320" s="85"/>
      <c r="C320" s="85"/>
      <c r="D320" s="85"/>
      <c r="E320" s="85"/>
      <c r="F320" s="85"/>
      <c r="G320" s="85"/>
      <c r="H320" s="85"/>
      <c r="I320" s="85"/>
      <c r="J320" s="85"/>
      <c r="K320" s="85"/>
      <c r="L320" s="85"/>
      <c r="M320" s="85"/>
      <c r="N320" s="85"/>
      <c r="O320" s="85"/>
      <c r="P320" s="85"/>
      <c r="Q320" s="85"/>
      <c r="R320" s="85"/>
      <c r="S320" s="85"/>
      <c r="T320" s="85"/>
      <c r="U320" s="85"/>
      <c r="V320" s="85"/>
      <c r="W320" s="85"/>
      <c r="X320" s="85"/>
      <c r="Y320" s="85"/>
      <c r="Z320" s="85"/>
      <c r="AA320" s="85"/>
      <c r="AB320" s="86"/>
      <c r="AC320" s="85"/>
      <c r="AD320" s="85"/>
      <c r="AE320" s="85"/>
      <c r="AF320" s="85"/>
      <c r="AG320" s="85"/>
      <c r="AH320" s="85"/>
      <c r="AI320" s="85"/>
      <c r="AJ320" s="85"/>
      <c r="AK320" s="85"/>
      <c r="AL320" s="85"/>
      <c r="AM320" s="85"/>
      <c r="AN320" s="85"/>
      <c r="AO320" s="85"/>
      <c r="AP320" s="85"/>
      <c r="AQ320" s="85"/>
      <c r="AR320" s="85"/>
      <c r="AS320" s="85"/>
      <c r="AT320" s="85"/>
      <c r="AU320" s="85"/>
      <c r="AV320" s="85"/>
      <c r="AW320" s="85"/>
      <c r="AX320" s="85"/>
      <c r="AY320" s="85"/>
      <c r="AZ320" s="85"/>
      <c r="BA320" s="85"/>
      <c r="BB320" s="85"/>
      <c r="BC320" s="85"/>
      <c r="BD320" s="85"/>
      <c r="BE320" s="85"/>
      <c r="BF320" s="85"/>
      <c r="BG320" s="85"/>
    </row>
    <row r="321" spans="1:59" x14ac:dyDescent="0.25">
      <c r="A321" s="85"/>
      <c r="B321" s="85"/>
      <c r="C321" s="85"/>
      <c r="D321" s="85"/>
      <c r="E321" s="85"/>
      <c r="F321" s="85"/>
      <c r="G321" s="85"/>
      <c r="H321" s="85"/>
      <c r="I321" s="85"/>
      <c r="J321" s="85"/>
      <c r="K321" s="85"/>
      <c r="L321" s="85"/>
      <c r="M321" s="85"/>
      <c r="N321" s="85"/>
      <c r="O321" s="85"/>
      <c r="P321" s="85"/>
      <c r="Q321" s="85"/>
      <c r="R321" s="85"/>
      <c r="S321" s="85"/>
      <c r="T321" s="85"/>
      <c r="U321" s="85"/>
      <c r="V321" s="85"/>
      <c r="W321" s="85"/>
      <c r="X321" s="85"/>
      <c r="Y321" s="85"/>
      <c r="Z321" s="85"/>
      <c r="AA321" s="85"/>
      <c r="AB321" s="86"/>
      <c r="AC321" s="85"/>
      <c r="AD321" s="85"/>
      <c r="AE321" s="85"/>
      <c r="AF321" s="85"/>
      <c r="AG321" s="85"/>
      <c r="AH321" s="85"/>
      <c r="AI321" s="85"/>
      <c r="AJ321" s="85"/>
      <c r="AK321" s="85"/>
      <c r="AL321" s="85"/>
      <c r="AM321" s="85"/>
      <c r="AN321" s="85"/>
      <c r="AO321" s="85"/>
      <c r="AP321" s="85"/>
      <c r="AQ321" s="85"/>
      <c r="AR321" s="85"/>
      <c r="AS321" s="85"/>
      <c r="AT321" s="85"/>
      <c r="AU321" s="85"/>
      <c r="AV321" s="85"/>
      <c r="AW321" s="85"/>
      <c r="AX321" s="85"/>
      <c r="AY321" s="85"/>
      <c r="AZ321" s="85"/>
      <c r="BA321" s="85"/>
      <c r="BB321" s="85"/>
      <c r="BC321" s="85"/>
      <c r="BD321" s="85"/>
      <c r="BE321" s="85"/>
      <c r="BF321" s="85"/>
      <c r="BG321" s="85"/>
    </row>
    <row r="322" spans="1:59" x14ac:dyDescent="0.25">
      <c r="A322" s="85"/>
      <c r="B322" s="85"/>
      <c r="C322" s="85"/>
      <c r="D322" s="85"/>
      <c r="E322" s="85"/>
      <c r="F322" s="85"/>
      <c r="G322" s="85"/>
      <c r="H322" s="85"/>
      <c r="I322" s="85"/>
      <c r="J322" s="85"/>
      <c r="K322" s="85"/>
      <c r="L322" s="85"/>
      <c r="M322" s="85"/>
      <c r="N322" s="85"/>
      <c r="O322" s="85"/>
      <c r="P322" s="85"/>
      <c r="Q322" s="85"/>
      <c r="R322" s="85"/>
      <c r="S322" s="85"/>
      <c r="T322" s="85"/>
      <c r="U322" s="85"/>
      <c r="V322" s="85"/>
      <c r="W322" s="85"/>
      <c r="X322" s="85"/>
      <c r="Y322" s="85"/>
      <c r="Z322" s="85"/>
      <c r="AA322" s="85"/>
      <c r="AB322" s="86"/>
      <c r="AC322" s="85"/>
      <c r="AD322" s="85"/>
      <c r="AE322" s="85"/>
      <c r="AF322" s="85"/>
      <c r="AG322" s="85"/>
      <c r="AH322" s="85"/>
      <c r="AI322" s="85"/>
      <c r="AJ322" s="85"/>
      <c r="AK322" s="85"/>
      <c r="AL322" s="85"/>
      <c r="AM322" s="85"/>
      <c r="AN322" s="85"/>
      <c r="AO322" s="85"/>
      <c r="AP322" s="85"/>
      <c r="AQ322" s="85"/>
      <c r="AR322" s="85"/>
      <c r="AS322" s="85"/>
      <c r="AT322" s="85"/>
      <c r="AU322" s="85"/>
      <c r="AV322" s="85"/>
      <c r="AW322" s="85"/>
      <c r="AX322" s="85"/>
      <c r="AY322" s="85"/>
      <c r="AZ322" s="85"/>
      <c r="BA322" s="85"/>
      <c r="BB322" s="85"/>
      <c r="BC322" s="85"/>
      <c r="BD322" s="85"/>
      <c r="BE322" s="85"/>
      <c r="BF322" s="85"/>
      <c r="BG322" s="85"/>
    </row>
    <row r="323" spans="1:59" x14ac:dyDescent="0.25">
      <c r="A323" s="85"/>
      <c r="B323" s="85"/>
      <c r="C323" s="85"/>
      <c r="D323" s="85"/>
      <c r="E323" s="85"/>
      <c r="F323" s="85"/>
      <c r="G323" s="85"/>
      <c r="H323" s="85"/>
      <c r="I323" s="85"/>
      <c r="J323" s="85"/>
      <c r="K323" s="85"/>
      <c r="L323" s="85"/>
      <c r="M323" s="85"/>
      <c r="N323" s="85"/>
      <c r="O323" s="85"/>
      <c r="P323" s="85"/>
      <c r="Q323" s="85"/>
      <c r="R323" s="85"/>
      <c r="S323" s="85"/>
      <c r="T323" s="85"/>
      <c r="U323" s="85"/>
      <c r="V323" s="85"/>
      <c r="W323" s="85"/>
      <c r="X323" s="85"/>
      <c r="Y323" s="85"/>
      <c r="Z323" s="85"/>
      <c r="AA323" s="85"/>
      <c r="AB323" s="86"/>
      <c r="AC323" s="85"/>
      <c r="AD323" s="85"/>
      <c r="AE323" s="85"/>
      <c r="AF323" s="85"/>
      <c r="AG323" s="85"/>
      <c r="AH323" s="85"/>
      <c r="AI323" s="85"/>
      <c r="AJ323" s="85"/>
      <c r="AK323" s="85"/>
      <c r="AL323" s="85"/>
      <c r="AM323" s="85"/>
      <c r="AN323" s="85"/>
      <c r="AO323" s="85"/>
      <c r="AP323" s="85"/>
      <c r="AQ323" s="85"/>
      <c r="AR323" s="85"/>
      <c r="AS323" s="85"/>
      <c r="AT323" s="85"/>
      <c r="AU323" s="85"/>
      <c r="AV323" s="85"/>
      <c r="AW323" s="85"/>
      <c r="AX323" s="85"/>
      <c r="AY323" s="85"/>
      <c r="AZ323" s="85"/>
      <c r="BA323" s="85"/>
      <c r="BB323" s="85"/>
      <c r="BC323" s="85"/>
      <c r="BD323" s="85"/>
      <c r="BE323" s="85"/>
      <c r="BF323" s="85"/>
      <c r="BG323" s="85"/>
    </row>
    <row r="324" spans="1:59" x14ac:dyDescent="0.25">
      <c r="A324" s="85"/>
      <c r="B324" s="85"/>
      <c r="C324" s="85"/>
      <c r="D324" s="85"/>
      <c r="E324" s="85"/>
      <c r="F324" s="85"/>
      <c r="G324" s="85"/>
      <c r="H324" s="85"/>
      <c r="I324" s="85"/>
      <c r="J324" s="85"/>
      <c r="K324" s="85"/>
      <c r="L324" s="85"/>
      <c r="M324" s="85"/>
      <c r="N324" s="85"/>
      <c r="O324" s="85"/>
      <c r="P324" s="85"/>
      <c r="Q324" s="85"/>
      <c r="R324" s="85"/>
      <c r="S324" s="85"/>
      <c r="T324" s="85"/>
      <c r="U324" s="85"/>
      <c r="V324" s="85"/>
      <c r="W324" s="85"/>
      <c r="X324" s="85"/>
      <c r="Y324" s="85"/>
      <c r="Z324" s="85"/>
      <c r="AA324" s="85"/>
      <c r="AB324" s="86"/>
      <c r="AC324" s="85"/>
      <c r="AD324" s="85"/>
      <c r="AE324" s="85"/>
      <c r="AF324" s="85"/>
      <c r="AG324" s="85"/>
      <c r="AH324" s="85"/>
      <c r="AI324" s="85"/>
      <c r="AJ324" s="85"/>
      <c r="AK324" s="85"/>
      <c r="AL324" s="85"/>
      <c r="AM324" s="85"/>
      <c r="AN324" s="85"/>
      <c r="AO324" s="85"/>
      <c r="AP324" s="85"/>
      <c r="AQ324" s="85"/>
      <c r="AR324" s="85"/>
      <c r="AS324" s="85"/>
      <c r="AT324" s="85"/>
      <c r="AU324" s="85"/>
      <c r="AV324" s="85"/>
      <c r="AW324" s="85"/>
      <c r="AX324" s="85"/>
      <c r="AY324" s="85"/>
      <c r="AZ324" s="85"/>
      <c r="BA324" s="85"/>
      <c r="BB324" s="85"/>
      <c r="BC324" s="85"/>
      <c r="BD324" s="85"/>
      <c r="BE324" s="85"/>
      <c r="BF324" s="85"/>
      <c r="BG324" s="85"/>
    </row>
    <row r="325" spans="1:59" x14ac:dyDescent="0.25">
      <c r="A325" s="85"/>
      <c r="B325" s="85"/>
      <c r="C325" s="85"/>
      <c r="D325" s="85"/>
      <c r="E325" s="85"/>
      <c r="F325" s="85"/>
      <c r="G325" s="85"/>
      <c r="H325" s="85"/>
      <c r="I325" s="85"/>
      <c r="J325" s="85"/>
      <c r="K325" s="85"/>
      <c r="L325" s="85"/>
      <c r="M325" s="85"/>
      <c r="N325" s="85"/>
      <c r="O325" s="85"/>
      <c r="P325" s="85"/>
      <c r="Q325" s="85"/>
      <c r="R325" s="85"/>
      <c r="S325" s="85"/>
      <c r="T325" s="85"/>
      <c r="U325" s="85"/>
      <c r="V325" s="85"/>
      <c r="W325" s="85"/>
      <c r="X325" s="85"/>
      <c r="Y325" s="85"/>
      <c r="Z325" s="85"/>
      <c r="AA325" s="85"/>
      <c r="AB325" s="86"/>
      <c r="AC325" s="85"/>
      <c r="AD325" s="85"/>
      <c r="AE325" s="85"/>
      <c r="AF325" s="85"/>
      <c r="AG325" s="85"/>
      <c r="AH325" s="85"/>
      <c r="AI325" s="85"/>
      <c r="AJ325" s="85"/>
      <c r="AK325" s="85"/>
      <c r="AL325" s="85"/>
      <c r="AM325" s="85"/>
      <c r="AN325" s="85"/>
      <c r="AO325" s="85"/>
      <c r="AP325" s="85"/>
      <c r="AQ325" s="85"/>
      <c r="AR325" s="85"/>
      <c r="AS325" s="85"/>
      <c r="AT325" s="85"/>
      <c r="AU325" s="85"/>
      <c r="AV325" s="85"/>
      <c r="AW325" s="85"/>
      <c r="AX325" s="85"/>
      <c r="AY325" s="85"/>
      <c r="AZ325" s="85"/>
      <c r="BA325" s="85"/>
      <c r="BB325" s="85"/>
      <c r="BC325" s="85"/>
      <c r="BD325" s="85"/>
      <c r="BE325" s="85"/>
      <c r="BF325" s="85"/>
      <c r="BG325" s="85"/>
    </row>
    <row r="326" spans="1:59" x14ac:dyDescent="0.25">
      <c r="A326" s="85"/>
      <c r="B326" s="85"/>
      <c r="C326" s="85"/>
      <c r="D326" s="85"/>
      <c r="E326" s="85"/>
      <c r="F326" s="85"/>
      <c r="G326" s="85"/>
      <c r="H326" s="85"/>
      <c r="I326" s="85"/>
      <c r="J326" s="85"/>
      <c r="K326" s="85"/>
      <c r="L326" s="85"/>
      <c r="M326" s="85"/>
      <c r="N326" s="85"/>
      <c r="O326" s="85"/>
      <c r="P326" s="85"/>
      <c r="Q326" s="85"/>
      <c r="R326" s="85"/>
      <c r="S326" s="85"/>
      <c r="T326" s="85"/>
      <c r="U326" s="85"/>
      <c r="V326" s="85"/>
      <c r="W326" s="85"/>
      <c r="X326" s="85"/>
      <c r="Y326" s="85"/>
      <c r="Z326" s="85"/>
      <c r="AA326" s="85"/>
      <c r="AB326" s="86"/>
      <c r="AC326" s="85"/>
      <c r="AD326" s="85"/>
      <c r="AE326" s="85"/>
      <c r="AF326" s="85"/>
      <c r="AG326" s="85"/>
      <c r="AH326" s="85"/>
      <c r="AI326" s="85"/>
      <c r="AJ326" s="85"/>
      <c r="AK326" s="85"/>
      <c r="AL326" s="85"/>
      <c r="AM326" s="85"/>
      <c r="AN326" s="85"/>
      <c r="AO326" s="85"/>
      <c r="AP326" s="85"/>
      <c r="AQ326" s="85"/>
      <c r="AR326" s="85"/>
      <c r="AS326" s="85"/>
      <c r="AT326" s="85"/>
      <c r="AU326" s="85"/>
      <c r="AV326" s="85"/>
      <c r="AW326" s="85"/>
      <c r="AX326" s="85"/>
      <c r="AY326" s="85"/>
      <c r="AZ326" s="85"/>
      <c r="BA326" s="85"/>
      <c r="BB326" s="85"/>
      <c r="BC326" s="85"/>
      <c r="BD326" s="85"/>
      <c r="BE326" s="85"/>
      <c r="BF326" s="85"/>
      <c r="BG326" s="85"/>
    </row>
    <row r="327" spans="1:59" x14ac:dyDescent="0.25">
      <c r="A327" s="85"/>
      <c r="B327" s="85"/>
      <c r="C327" s="85"/>
      <c r="D327" s="85"/>
      <c r="E327" s="85"/>
      <c r="F327" s="85"/>
      <c r="G327" s="85"/>
      <c r="H327" s="85"/>
      <c r="I327" s="85"/>
      <c r="J327" s="85"/>
      <c r="K327" s="85"/>
      <c r="L327" s="85"/>
      <c r="M327" s="85"/>
      <c r="N327" s="85"/>
      <c r="O327" s="85"/>
      <c r="P327" s="85"/>
      <c r="Q327" s="85"/>
      <c r="R327" s="85"/>
      <c r="S327" s="85"/>
      <c r="T327" s="85"/>
      <c r="U327" s="85"/>
      <c r="V327" s="85"/>
      <c r="W327" s="85"/>
      <c r="X327" s="85"/>
      <c r="Y327" s="85"/>
      <c r="Z327" s="85"/>
      <c r="AA327" s="85"/>
      <c r="AB327" s="86"/>
      <c r="AC327" s="85"/>
      <c r="AD327" s="85"/>
      <c r="AE327" s="85"/>
      <c r="AF327" s="85"/>
      <c r="AG327" s="85"/>
      <c r="AH327" s="85"/>
      <c r="AI327" s="85"/>
      <c r="AJ327" s="85"/>
      <c r="AK327" s="85"/>
      <c r="AL327" s="85"/>
      <c r="AM327" s="85"/>
      <c r="AN327" s="85"/>
      <c r="AO327" s="85"/>
      <c r="AP327" s="85"/>
      <c r="AQ327" s="85"/>
      <c r="AR327" s="85"/>
      <c r="AS327" s="85"/>
      <c r="AT327" s="85"/>
      <c r="AU327" s="85"/>
      <c r="AV327" s="85"/>
      <c r="AW327" s="85"/>
      <c r="AX327" s="85"/>
      <c r="AY327" s="85"/>
      <c r="AZ327" s="85"/>
      <c r="BA327" s="85"/>
      <c r="BB327" s="85"/>
      <c r="BC327" s="85"/>
      <c r="BD327" s="85"/>
      <c r="BE327" s="85"/>
      <c r="BF327" s="85"/>
      <c r="BG327" s="85"/>
    </row>
    <row r="328" spans="1:59" x14ac:dyDescent="0.25">
      <c r="A328" s="85"/>
      <c r="B328" s="85"/>
      <c r="C328" s="85"/>
      <c r="D328" s="85"/>
      <c r="E328" s="85"/>
      <c r="F328" s="85"/>
      <c r="G328" s="85"/>
      <c r="H328" s="85"/>
      <c r="I328" s="85"/>
      <c r="J328" s="85"/>
      <c r="K328" s="85"/>
      <c r="L328" s="85"/>
      <c r="M328" s="85"/>
      <c r="N328" s="85"/>
      <c r="O328" s="85"/>
      <c r="P328" s="85"/>
      <c r="Q328" s="85"/>
      <c r="R328" s="85"/>
      <c r="S328" s="85"/>
      <c r="T328" s="85"/>
      <c r="U328" s="85"/>
      <c r="V328" s="85"/>
      <c r="W328" s="85"/>
      <c r="X328" s="85"/>
      <c r="Y328" s="85"/>
      <c r="Z328" s="85"/>
      <c r="AA328" s="85"/>
      <c r="AB328" s="86"/>
      <c r="AC328" s="85"/>
      <c r="AD328" s="85"/>
      <c r="AE328" s="85"/>
      <c r="AF328" s="85"/>
      <c r="AG328" s="85"/>
      <c r="AH328" s="85"/>
      <c r="AI328" s="85"/>
      <c r="AJ328" s="85"/>
      <c r="AK328" s="85"/>
      <c r="AL328" s="85"/>
      <c r="AM328" s="85"/>
      <c r="AN328" s="85"/>
      <c r="AO328" s="85"/>
      <c r="AP328" s="85"/>
      <c r="AQ328" s="85"/>
      <c r="AR328" s="85"/>
      <c r="AS328" s="85"/>
      <c r="AT328" s="85"/>
      <c r="AU328" s="85"/>
      <c r="AV328" s="85"/>
      <c r="AW328" s="85"/>
      <c r="AX328" s="85"/>
      <c r="AY328" s="85"/>
      <c r="AZ328" s="85"/>
      <c r="BA328" s="85"/>
      <c r="BB328" s="85"/>
      <c r="BC328" s="85"/>
      <c r="BD328" s="85"/>
      <c r="BE328" s="85"/>
      <c r="BF328" s="85"/>
      <c r="BG328" s="85"/>
    </row>
    <row r="329" spans="1:59" x14ac:dyDescent="0.25">
      <c r="A329" s="85"/>
      <c r="B329" s="85"/>
      <c r="C329" s="85"/>
      <c r="D329" s="85"/>
      <c r="E329" s="85"/>
      <c r="F329" s="85"/>
      <c r="G329" s="85"/>
      <c r="H329" s="85"/>
      <c r="I329" s="85"/>
      <c r="J329" s="85"/>
      <c r="K329" s="85"/>
      <c r="L329" s="85"/>
      <c r="M329" s="85"/>
      <c r="N329" s="85"/>
      <c r="O329" s="85"/>
      <c r="P329" s="85"/>
      <c r="Q329" s="85"/>
      <c r="R329" s="85"/>
      <c r="S329" s="85"/>
      <c r="T329" s="85"/>
      <c r="U329" s="85"/>
      <c r="V329" s="85"/>
      <c r="W329" s="85"/>
      <c r="X329" s="85"/>
      <c r="Y329" s="85"/>
      <c r="Z329" s="85"/>
      <c r="AA329" s="85"/>
      <c r="AB329" s="86"/>
      <c r="AC329" s="85"/>
      <c r="AD329" s="85"/>
      <c r="AE329" s="85"/>
      <c r="AF329" s="85"/>
      <c r="AG329" s="85"/>
      <c r="AH329" s="85"/>
      <c r="AI329" s="85"/>
      <c r="AJ329" s="85"/>
      <c r="AK329" s="85"/>
      <c r="AL329" s="85"/>
      <c r="AM329" s="85"/>
      <c r="AN329" s="85"/>
      <c r="AO329" s="85"/>
      <c r="AP329" s="85"/>
      <c r="AQ329" s="85"/>
      <c r="AR329" s="85"/>
      <c r="AS329" s="85"/>
      <c r="AT329" s="85"/>
      <c r="AU329" s="85"/>
      <c r="AV329" s="85"/>
      <c r="AW329" s="85"/>
      <c r="AX329" s="85"/>
      <c r="AY329" s="85"/>
      <c r="AZ329" s="85"/>
      <c r="BA329" s="85"/>
      <c r="BB329" s="85"/>
      <c r="BC329" s="85"/>
      <c r="BD329" s="85"/>
      <c r="BE329" s="85"/>
      <c r="BF329" s="85"/>
      <c r="BG329" s="85"/>
    </row>
    <row r="330" spans="1:59" x14ac:dyDescent="0.25">
      <c r="A330" s="85"/>
      <c r="B330" s="85"/>
      <c r="C330" s="85"/>
      <c r="D330" s="85"/>
      <c r="E330" s="85"/>
      <c r="F330" s="85"/>
      <c r="G330" s="85"/>
      <c r="H330" s="85"/>
      <c r="I330" s="85"/>
      <c r="J330" s="85"/>
      <c r="K330" s="85"/>
      <c r="L330" s="85"/>
      <c r="M330" s="85"/>
      <c r="N330" s="85"/>
      <c r="O330" s="85"/>
      <c r="P330" s="85"/>
      <c r="Q330" s="85"/>
      <c r="R330" s="85"/>
      <c r="S330" s="85"/>
      <c r="T330" s="85"/>
      <c r="U330" s="85"/>
      <c r="V330" s="85"/>
      <c r="W330" s="85"/>
      <c r="X330" s="85"/>
      <c r="Y330" s="85"/>
      <c r="Z330" s="85"/>
      <c r="AA330" s="85"/>
      <c r="AB330" s="86"/>
      <c r="AC330" s="85"/>
      <c r="AD330" s="85"/>
      <c r="AE330" s="85"/>
      <c r="AF330" s="85"/>
      <c r="AG330" s="85"/>
      <c r="AH330" s="85"/>
      <c r="AI330" s="85"/>
      <c r="AJ330" s="85"/>
      <c r="AK330" s="85"/>
      <c r="AL330" s="85"/>
      <c r="AM330" s="85"/>
      <c r="AN330" s="85"/>
      <c r="AO330" s="85"/>
      <c r="AP330" s="85"/>
      <c r="AQ330" s="85"/>
      <c r="AR330" s="85"/>
      <c r="AS330" s="85"/>
      <c r="AT330" s="85"/>
      <c r="AU330" s="85"/>
      <c r="AV330" s="85"/>
      <c r="AW330" s="85"/>
      <c r="AX330" s="85"/>
      <c r="AY330" s="85"/>
      <c r="AZ330" s="85"/>
      <c r="BA330" s="85"/>
      <c r="BB330" s="85"/>
      <c r="BC330" s="85"/>
      <c r="BD330" s="85"/>
      <c r="BE330" s="85"/>
      <c r="BF330" s="85"/>
      <c r="BG330" s="85"/>
    </row>
    <row r="331" spans="1:59" x14ac:dyDescent="0.25">
      <c r="A331" s="85"/>
      <c r="B331" s="85"/>
      <c r="C331" s="85"/>
      <c r="D331" s="85"/>
      <c r="E331" s="85"/>
      <c r="F331" s="85"/>
      <c r="G331" s="85"/>
      <c r="H331" s="85"/>
      <c r="I331" s="85"/>
      <c r="J331" s="85"/>
      <c r="K331" s="85"/>
      <c r="L331" s="85"/>
      <c r="M331" s="85"/>
      <c r="N331" s="85"/>
      <c r="O331" s="85"/>
      <c r="P331" s="85"/>
      <c r="Q331" s="85"/>
      <c r="R331" s="85"/>
      <c r="S331" s="85"/>
      <c r="T331" s="85"/>
      <c r="U331" s="85"/>
      <c r="V331" s="85"/>
      <c r="W331" s="85"/>
      <c r="X331" s="85"/>
      <c r="Y331" s="85"/>
      <c r="Z331" s="85"/>
      <c r="AA331" s="85"/>
      <c r="AB331" s="86"/>
      <c r="AC331" s="85"/>
      <c r="AD331" s="85"/>
      <c r="AE331" s="85"/>
      <c r="AF331" s="85"/>
      <c r="AG331" s="85"/>
      <c r="AH331" s="85"/>
      <c r="AI331" s="85"/>
      <c r="AJ331" s="85"/>
      <c r="AK331" s="85"/>
      <c r="AL331" s="85"/>
      <c r="AM331" s="85"/>
      <c r="AN331" s="85"/>
      <c r="AO331" s="85"/>
      <c r="AP331" s="85"/>
      <c r="AQ331" s="85"/>
      <c r="AR331" s="85"/>
      <c r="AS331" s="85"/>
      <c r="AT331" s="85"/>
      <c r="AU331" s="85"/>
      <c r="AV331" s="85"/>
      <c r="AW331" s="85"/>
      <c r="AX331" s="85"/>
      <c r="AY331" s="85"/>
      <c r="AZ331" s="85"/>
      <c r="BA331" s="85"/>
      <c r="BB331" s="85"/>
      <c r="BC331" s="85"/>
      <c r="BD331" s="85"/>
      <c r="BE331" s="85"/>
      <c r="BF331" s="85"/>
      <c r="BG331" s="85"/>
    </row>
    <row r="332" spans="1:59" x14ac:dyDescent="0.25">
      <c r="A332" s="85"/>
      <c r="B332" s="85"/>
      <c r="C332" s="85"/>
      <c r="D332" s="85"/>
      <c r="E332" s="85"/>
      <c r="F332" s="85"/>
      <c r="G332" s="85"/>
      <c r="H332" s="85"/>
      <c r="I332" s="85"/>
      <c r="J332" s="85"/>
      <c r="K332" s="85"/>
      <c r="L332" s="85"/>
      <c r="M332" s="85"/>
      <c r="N332" s="85"/>
      <c r="O332" s="85"/>
      <c r="P332" s="85"/>
      <c r="Q332" s="85"/>
      <c r="R332" s="85"/>
      <c r="S332" s="85"/>
      <c r="T332" s="85"/>
      <c r="U332" s="85"/>
      <c r="V332" s="85"/>
      <c r="W332" s="85"/>
      <c r="X332" s="85"/>
      <c r="Y332" s="85"/>
      <c r="Z332" s="85"/>
      <c r="AA332" s="85"/>
      <c r="AB332" s="86"/>
      <c r="AC332" s="85"/>
      <c r="AD332" s="85"/>
      <c r="AE332" s="85"/>
      <c r="AF332" s="85"/>
      <c r="AG332" s="85"/>
      <c r="AH332" s="85"/>
      <c r="AI332" s="85"/>
      <c r="AJ332" s="85"/>
      <c r="AK332" s="85"/>
      <c r="AL332" s="85"/>
      <c r="AM332" s="85"/>
      <c r="AN332" s="85"/>
      <c r="AO332" s="85"/>
      <c r="AP332" s="85"/>
      <c r="AQ332" s="85"/>
      <c r="AR332" s="85"/>
      <c r="AS332" s="85"/>
      <c r="AT332" s="85"/>
      <c r="AU332" s="85"/>
      <c r="AV332" s="85"/>
      <c r="AW332" s="85"/>
      <c r="AX332" s="85"/>
      <c r="AY332" s="85"/>
      <c r="AZ332" s="85"/>
      <c r="BA332" s="85"/>
      <c r="BB332" s="85"/>
      <c r="BC332" s="85"/>
      <c r="BD332" s="85"/>
      <c r="BE332" s="85"/>
      <c r="BF332" s="85"/>
      <c r="BG332" s="85"/>
    </row>
    <row r="333" spans="1:59" x14ac:dyDescent="0.25">
      <c r="A333" s="85"/>
      <c r="B333" s="85"/>
      <c r="C333" s="85"/>
      <c r="D333" s="85"/>
      <c r="E333" s="85"/>
      <c r="F333" s="85"/>
      <c r="G333" s="85"/>
      <c r="H333" s="85"/>
      <c r="I333" s="85"/>
      <c r="J333" s="85"/>
      <c r="K333" s="85"/>
      <c r="L333" s="85"/>
      <c r="M333" s="85"/>
      <c r="N333" s="85"/>
      <c r="O333" s="85"/>
      <c r="P333" s="85"/>
      <c r="Q333" s="85"/>
      <c r="R333" s="85"/>
      <c r="S333" s="85"/>
      <c r="T333" s="85"/>
      <c r="U333" s="85"/>
      <c r="V333" s="85"/>
      <c r="W333" s="85"/>
      <c r="X333" s="85"/>
      <c r="Y333" s="85"/>
      <c r="Z333" s="85"/>
      <c r="AA333" s="85"/>
      <c r="AB333" s="86"/>
      <c r="AC333" s="85"/>
      <c r="AD333" s="85"/>
      <c r="AE333" s="85"/>
      <c r="AF333" s="85"/>
      <c r="AG333" s="85"/>
      <c r="AH333" s="85"/>
      <c r="AI333" s="85"/>
      <c r="AJ333" s="85"/>
      <c r="AK333" s="85"/>
      <c r="AL333" s="85"/>
      <c r="AM333" s="85"/>
      <c r="AN333" s="85"/>
      <c r="AO333" s="85"/>
      <c r="AP333" s="85"/>
      <c r="AQ333" s="85"/>
      <c r="AR333" s="85"/>
      <c r="AS333" s="85"/>
      <c r="AT333" s="85"/>
      <c r="AU333" s="85"/>
      <c r="AV333" s="85"/>
      <c r="AW333" s="85"/>
      <c r="AX333" s="85"/>
      <c r="AY333" s="85"/>
      <c r="AZ333" s="85"/>
      <c r="BA333" s="85"/>
      <c r="BB333" s="85"/>
      <c r="BC333" s="85"/>
      <c r="BD333" s="85"/>
      <c r="BE333" s="85"/>
      <c r="BF333" s="85"/>
      <c r="BG333" s="85"/>
    </row>
    <row r="334" spans="1:59" x14ac:dyDescent="0.25">
      <c r="A334" s="85"/>
      <c r="B334" s="85"/>
      <c r="C334" s="85"/>
      <c r="D334" s="85"/>
      <c r="E334" s="85"/>
      <c r="F334" s="85"/>
      <c r="G334" s="85"/>
      <c r="H334" s="85"/>
      <c r="I334" s="85"/>
      <c r="J334" s="85"/>
      <c r="K334" s="85"/>
      <c r="L334" s="85"/>
      <c r="M334" s="85"/>
      <c r="N334" s="85"/>
      <c r="O334" s="85"/>
      <c r="P334" s="85"/>
      <c r="Q334" s="85"/>
      <c r="R334" s="85"/>
      <c r="S334" s="85"/>
      <c r="T334" s="85"/>
      <c r="U334" s="85"/>
      <c r="V334" s="85"/>
      <c r="W334" s="85"/>
      <c r="X334" s="85"/>
      <c r="Y334" s="85"/>
      <c r="Z334" s="85"/>
      <c r="AA334" s="85"/>
      <c r="AB334" s="86"/>
      <c r="AC334" s="85"/>
      <c r="AD334" s="85"/>
      <c r="AE334" s="85"/>
      <c r="AF334" s="85"/>
      <c r="AG334" s="85"/>
      <c r="AH334" s="85"/>
      <c r="AI334" s="85"/>
      <c r="AJ334" s="85"/>
      <c r="AK334" s="85"/>
      <c r="AL334" s="85"/>
      <c r="AM334" s="85"/>
      <c r="AN334" s="85"/>
      <c r="AO334" s="85"/>
      <c r="AP334" s="85"/>
      <c r="AQ334" s="85"/>
      <c r="AR334" s="85"/>
      <c r="AS334" s="85"/>
      <c r="AT334" s="85"/>
      <c r="AU334" s="85"/>
      <c r="AV334" s="85"/>
      <c r="AW334" s="85"/>
      <c r="AX334" s="85"/>
      <c r="AY334" s="85"/>
      <c r="AZ334" s="85"/>
      <c r="BA334" s="85"/>
      <c r="BB334" s="85"/>
      <c r="BC334" s="85"/>
      <c r="BD334" s="85"/>
      <c r="BE334" s="85"/>
      <c r="BF334" s="85"/>
      <c r="BG334" s="85"/>
    </row>
    <row r="335" spans="1:59" x14ac:dyDescent="0.25">
      <c r="A335" s="85"/>
      <c r="B335" s="85"/>
      <c r="C335" s="85"/>
      <c r="D335" s="85"/>
      <c r="E335" s="85"/>
      <c r="F335" s="85"/>
      <c r="G335" s="85"/>
      <c r="H335" s="85"/>
      <c r="I335" s="85"/>
      <c r="J335" s="85"/>
      <c r="K335" s="85"/>
      <c r="L335" s="85"/>
      <c r="M335" s="85"/>
      <c r="N335" s="85"/>
      <c r="O335" s="85"/>
      <c r="P335" s="85"/>
      <c r="Q335" s="85"/>
      <c r="R335" s="85"/>
      <c r="S335" s="85"/>
      <c r="T335" s="85"/>
      <c r="U335" s="85"/>
      <c r="V335" s="85"/>
      <c r="W335" s="85"/>
      <c r="X335" s="85"/>
      <c r="Y335" s="85"/>
      <c r="Z335" s="85"/>
      <c r="AA335" s="85"/>
      <c r="AB335" s="86"/>
      <c r="AC335" s="85"/>
      <c r="AD335" s="85"/>
      <c r="AE335" s="85"/>
      <c r="AF335" s="85"/>
      <c r="AG335" s="85"/>
      <c r="AH335" s="85"/>
      <c r="AI335" s="85"/>
      <c r="AJ335" s="85"/>
      <c r="AK335" s="85"/>
      <c r="AL335" s="85"/>
      <c r="AM335" s="85"/>
      <c r="AN335" s="85"/>
      <c r="AO335" s="85"/>
      <c r="AP335" s="85"/>
      <c r="AQ335" s="85"/>
      <c r="AR335" s="85"/>
      <c r="AS335" s="85"/>
      <c r="AT335" s="85"/>
      <c r="AU335" s="85"/>
      <c r="AV335" s="85"/>
      <c r="AW335" s="85"/>
      <c r="AX335" s="85"/>
      <c r="AY335" s="85"/>
      <c r="AZ335" s="85"/>
      <c r="BA335" s="85"/>
      <c r="BB335" s="85"/>
      <c r="BC335" s="85"/>
      <c r="BD335" s="85"/>
      <c r="BE335" s="85"/>
      <c r="BF335" s="85"/>
      <c r="BG335" s="85"/>
    </row>
    <row r="336" spans="1:59" x14ac:dyDescent="0.25">
      <c r="A336" s="85"/>
      <c r="B336" s="85"/>
      <c r="C336" s="85"/>
      <c r="D336" s="85"/>
      <c r="E336" s="85"/>
      <c r="F336" s="85"/>
      <c r="G336" s="85"/>
      <c r="H336" s="85"/>
      <c r="I336" s="85"/>
      <c r="J336" s="85"/>
      <c r="K336" s="85"/>
      <c r="L336" s="85"/>
      <c r="M336" s="85"/>
      <c r="N336" s="85"/>
      <c r="O336" s="85"/>
      <c r="P336" s="85"/>
      <c r="Q336" s="85"/>
      <c r="R336" s="85"/>
      <c r="S336" s="85"/>
      <c r="T336" s="85"/>
      <c r="U336" s="85"/>
      <c r="V336" s="85"/>
      <c r="W336" s="85"/>
      <c r="X336" s="85"/>
      <c r="Y336" s="85"/>
      <c r="Z336" s="85"/>
      <c r="AA336" s="85"/>
      <c r="AB336" s="86"/>
      <c r="AC336" s="85"/>
      <c r="AD336" s="85"/>
      <c r="AE336" s="85"/>
      <c r="AF336" s="85"/>
      <c r="AG336" s="85"/>
      <c r="AH336" s="85"/>
      <c r="AI336" s="85"/>
      <c r="AJ336" s="85"/>
      <c r="AK336" s="85"/>
      <c r="AL336" s="85"/>
      <c r="AM336" s="85"/>
      <c r="AN336" s="85"/>
      <c r="AO336" s="85"/>
      <c r="AP336" s="85"/>
      <c r="AQ336" s="85"/>
      <c r="AR336" s="85"/>
      <c r="AS336" s="85"/>
      <c r="AT336" s="85"/>
      <c r="AU336" s="85"/>
      <c r="AV336" s="85"/>
      <c r="AW336" s="85"/>
      <c r="AX336" s="85"/>
      <c r="AY336" s="85"/>
      <c r="AZ336" s="85"/>
      <c r="BA336" s="85"/>
      <c r="BB336" s="85"/>
      <c r="BC336" s="85"/>
      <c r="BD336" s="85"/>
      <c r="BE336" s="85"/>
      <c r="BF336" s="85"/>
      <c r="BG336" s="85"/>
    </row>
    <row r="337" spans="1:59" x14ac:dyDescent="0.25">
      <c r="A337" s="85"/>
      <c r="B337" s="85"/>
      <c r="C337" s="85"/>
      <c r="D337" s="85"/>
      <c r="E337" s="85"/>
      <c r="F337" s="85"/>
      <c r="G337" s="85"/>
      <c r="H337" s="85"/>
      <c r="I337" s="85"/>
      <c r="J337" s="85"/>
      <c r="K337" s="85"/>
      <c r="L337" s="85"/>
      <c r="M337" s="85"/>
      <c r="N337" s="85"/>
      <c r="O337" s="85"/>
      <c r="P337" s="85"/>
      <c r="Q337" s="85"/>
      <c r="R337" s="85"/>
      <c r="S337" s="85"/>
      <c r="T337" s="85"/>
      <c r="U337" s="85"/>
      <c r="V337" s="85"/>
      <c r="W337" s="85"/>
      <c r="X337" s="85"/>
      <c r="Y337" s="85"/>
      <c r="Z337" s="85"/>
      <c r="AA337" s="85"/>
      <c r="AB337" s="86"/>
      <c r="AC337" s="85"/>
      <c r="AD337" s="85"/>
      <c r="AE337" s="85"/>
      <c r="AF337" s="85"/>
      <c r="AG337" s="85"/>
      <c r="AH337" s="85"/>
      <c r="AI337" s="85"/>
      <c r="AJ337" s="85"/>
      <c r="AK337" s="85"/>
      <c r="AL337" s="85"/>
      <c r="AM337" s="85"/>
      <c r="AN337" s="85"/>
      <c r="AO337" s="85"/>
      <c r="AP337" s="85"/>
      <c r="AQ337" s="85"/>
      <c r="AR337" s="85"/>
      <c r="AS337" s="85"/>
      <c r="AT337" s="85"/>
      <c r="AU337" s="85"/>
      <c r="AV337" s="85"/>
      <c r="AW337" s="85"/>
      <c r="AX337" s="85"/>
      <c r="AY337" s="85"/>
      <c r="AZ337" s="85"/>
      <c r="BA337" s="85"/>
      <c r="BB337" s="85"/>
      <c r="BC337" s="85"/>
      <c r="BD337" s="85"/>
      <c r="BE337" s="85"/>
      <c r="BF337" s="85"/>
      <c r="BG337" s="85"/>
    </row>
    <row r="338" spans="1:59" x14ac:dyDescent="0.25">
      <c r="A338" s="85"/>
      <c r="B338" s="85"/>
      <c r="C338" s="85"/>
      <c r="D338" s="85"/>
      <c r="E338" s="85"/>
      <c r="F338" s="85"/>
      <c r="G338" s="85"/>
      <c r="H338" s="85"/>
      <c r="I338" s="85"/>
      <c r="J338" s="85"/>
      <c r="K338" s="85"/>
      <c r="L338" s="85"/>
      <c r="M338" s="85"/>
      <c r="N338" s="85"/>
      <c r="O338" s="85"/>
      <c r="P338" s="85"/>
      <c r="Q338" s="85"/>
      <c r="R338" s="85"/>
      <c r="S338" s="85"/>
      <c r="T338" s="85"/>
      <c r="U338" s="85"/>
      <c r="V338" s="85"/>
      <c r="W338" s="85"/>
      <c r="X338" s="85"/>
      <c r="Y338" s="85"/>
      <c r="Z338" s="85"/>
      <c r="AA338" s="85"/>
      <c r="AB338" s="86"/>
      <c r="AC338" s="85"/>
      <c r="AD338" s="85"/>
      <c r="AE338" s="85"/>
      <c r="AF338" s="85"/>
      <c r="AG338" s="85"/>
      <c r="AH338" s="85"/>
      <c r="AI338" s="85"/>
      <c r="AJ338" s="85"/>
      <c r="AK338" s="85"/>
      <c r="AL338" s="85"/>
      <c r="AM338" s="85"/>
      <c r="AN338" s="85"/>
      <c r="AO338" s="85"/>
      <c r="AP338" s="85"/>
      <c r="AQ338" s="85"/>
      <c r="AR338" s="85"/>
      <c r="AS338" s="85"/>
      <c r="AT338" s="85"/>
      <c r="AU338" s="85"/>
      <c r="AV338" s="85"/>
      <c r="AW338" s="85"/>
      <c r="AX338" s="85"/>
      <c r="AY338" s="85"/>
      <c r="AZ338" s="85"/>
      <c r="BA338" s="85"/>
      <c r="BB338" s="85"/>
      <c r="BC338" s="85"/>
      <c r="BD338" s="85"/>
      <c r="BE338" s="85"/>
      <c r="BF338" s="85"/>
      <c r="BG338" s="85"/>
    </row>
    <row r="339" spans="1:59" x14ac:dyDescent="0.25">
      <c r="A339" s="85"/>
      <c r="B339" s="85"/>
      <c r="C339" s="85"/>
      <c r="D339" s="85"/>
      <c r="E339" s="85"/>
      <c r="F339" s="85"/>
      <c r="G339" s="85"/>
      <c r="H339" s="85"/>
      <c r="I339" s="85"/>
      <c r="J339" s="85"/>
      <c r="K339" s="85"/>
      <c r="L339" s="85"/>
      <c r="M339" s="85"/>
      <c r="N339" s="85"/>
      <c r="O339" s="85"/>
      <c r="P339" s="85"/>
      <c r="Q339" s="85"/>
      <c r="R339" s="85"/>
      <c r="S339" s="85"/>
      <c r="T339" s="85"/>
      <c r="U339" s="85"/>
      <c r="V339" s="85"/>
      <c r="W339" s="85"/>
      <c r="X339" s="85"/>
      <c r="Y339" s="85"/>
      <c r="Z339" s="85"/>
      <c r="AA339" s="85"/>
      <c r="AB339" s="86"/>
      <c r="AC339" s="85"/>
      <c r="AD339" s="85"/>
      <c r="AE339" s="85"/>
      <c r="AF339" s="85"/>
      <c r="AG339" s="85"/>
      <c r="AH339" s="85"/>
      <c r="AI339" s="85"/>
      <c r="AJ339" s="85"/>
      <c r="AK339" s="85"/>
      <c r="AL339" s="85"/>
      <c r="AM339" s="85"/>
      <c r="AN339" s="85"/>
      <c r="AO339" s="85"/>
      <c r="AP339" s="85"/>
      <c r="AQ339" s="85"/>
      <c r="AR339" s="85"/>
      <c r="AS339" s="85"/>
      <c r="AT339" s="85"/>
      <c r="AU339" s="85"/>
      <c r="AV339" s="85"/>
      <c r="AW339" s="85"/>
      <c r="AX339" s="85"/>
      <c r="AY339" s="85"/>
      <c r="AZ339" s="85"/>
      <c r="BA339" s="85"/>
      <c r="BB339" s="85"/>
      <c r="BC339" s="85"/>
      <c r="BD339" s="85"/>
      <c r="BE339" s="85"/>
      <c r="BF339" s="85"/>
      <c r="BG339" s="85"/>
    </row>
    <row r="340" spans="1:59" x14ac:dyDescent="0.25">
      <c r="A340" s="85"/>
      <c r="B340" s="85"/>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c r="AA340" s="85"/>
      <c r="AB340" s="86"/>
      <c r="AC340" s="85"/>
      <c r="AD340" s="85"/>
      <c r="AE340" s="85"/>
      <c r="AF340" s="85"/>
      <c r="AG340" s="85"/>
      <c r="AH340" s="85"/>
      <c r="AI340" s="85"/>
      <c r="AJ340" s="85"/>
      <c r="AK340" s="85"/>
      <c r="AL340" s="85"/>
      <c r="AM340" s="85"/>
      <c r="AN340" s="85"/>
      <c r="AO340" s="85"/>
      <c r="AP340" s="85"/>
      <c r="AQ340" s="85"/>
      <c r="AR340" s="85"/>
      <c r="AS340" s="85"/>
      <c r="AT340" s="85"/>
      <c r="AU340" s="85"/>
      <c r="AV340" s="85"/>
      <c r="AW340" s="85"/>
      <c r="AX340" s="85"/>
      <c r="AY340" s="85"/>
      <c r="AZ340" s="85"/>
      <c r="BA340" s="85"/>
      <c r="BB340" s="85"/>
      <c r="BC340" s="85"/>
      <c r="BD340" s="85"/>
      <c r="BE340" s="85"/>
      <c r="BF340" s="85"/>
      <c r="BG340" s="85"/>
    </row>
    <row r="341" spans="1:59" x14ac:dyDescent="0.25">
      <c r="A341" s="85"/>
      <c r="B341" s="85"/>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6"/>
      <c r="AC341" s="85"/>
      <c r="AD341" s="85"/>
      <c r="AE341" s="85"/>
      <c r="AF341" s="85"/>
      <c r="AG341" s="85"/>
      <c r="AH341" s="85"/>
      <c r="AI341" s="85"/>
      <c r="AJ341" s="85"/>
      <c r="AK341" s="85"/>
      <c r="AL341" s="85"/>
      <c r="AM341" s="85"/>
      <c r="AN341" s="85"/>
      <c r="AO341" s="85"/>
      <c r="AP341" s="85"/>
      <c r="AQ341" s="85"/>
      <c r="AR341" s="85"/>
      <c r="AS341" s="85"/>
      <c r="AT341" s="85"/>
      <c r="AU341" s="85"/>
      <c r="AV341" s="85"/>
      <c r="AW341" s="85"/>
      <c r="AX341" s="85"/>
      <c r="AY341" s="85"/>
      <c r="AZ341" s="85"/>
      <c r="BA341" s="85"/>
      <c r="BB341" s="85"/>
      <c r="BC341" s="85"/>
      <c r="BD341" s="85"/>
      <c r="BE341" s="85"/>
      <c r="BF341" s="85"/>
      <c r="BG341" s="85"/>
    </row>
    <row r="342" spans="1:59" x14ac:dyDescent="0.25">
      <c r="A342" s="85"/>
      <c r="B342" s="85"/>
      <c r="C342" s="85"/>
      <c r="D342" s="85"/>
      <c r="E342" s="85"/>
      <c r="F342" s="85"/>
      <c r="G342" s="85"/>
      <c r="H342" s="85"/>
      <c r="I342" s="85"/>
      <c r="J342" s="85"/>
      <c r="K342" s="85"/>
      <c r="L342" s="85"/>
      <c r="M342" s="85"/>
      <c r="N342" s="85"/>
      <c r="O342" s="85"/>
      <c r="P342" s="85"/>
      <c r="Q342" s="85"/>
      <c r="R342" s="85"/>
      <c r="S342" s="85"/>
      <c r="T342" s="85"/>
      <c r="U342" s="85"/>
      <c r="V342" s="85"/>
      <c r="W342" s="85"/>
      <c r="X342" s="85"/>
      <c r="Y342" s="85"/>
      <c r="Z342" s="85"/>
      <c r="AA342" s="85"/>
      <c r="AB342" s="86"/>
      <c r="AC342" s="85"/>
      <c r="AD342" s="85"/>
      <c r="AE342" s="85"/>
      <c r="AF342" s="85"/>
      <c r="AG342" s="85"/>
      <c r="AH342" s="85"/>
      <c r="AI342" s="85"/>
      <c r="AJ342" s="85"/>
      <c r="AK342" s="85"/>
      <c r="AL342" s="85"/>
      <c r="AM342" s="85"/>
      <c r="AN342" s="85"/>
      <c r="AO342" s="85"/>
      <c r="AP342" s="85"/>
      <c r="AQ342" s="85"/>
      <c r="AR342" s="85"/>
      <c r="AS342" s="85"/>
      <c r="AT342" s="85"/>
      <c r="AU342" s="85"/>
      <c r="AV342" s="85"/>
      <c r="AW342" s="85"/>
      <c r="AX342" s="85"/>
      <c r="AY342" s="85"/>
      <c r="AZ342" s="85"/>
      <c r="BA342" s="85"/>
      <c r="BB342" s="85"/>
      <c r="BC342" s="85"/>
      <c r="BD342" s="85"/>
      <c r="BE342" s="85"/>
      <c r="BF342" s="85"/>
      <c r="BG342" s="85"/>
    </row>
    <row r="343" spans="1:59" x14ac:dyDescent="0.25">
      <c r="A343" s="85"/>
      <c r="B343" s="85"/>
      <c r="C343" s="85"/>
      <c r="D343" s="85"/>
      <c r="E343" s="85"/>
      <c r="F343" s="85"/>
      <c r="G343" s="85"/>
      <c r="H343" s="85"/>
      <c r="I343" s="85"/>
      <c r="J343" s="85"/>
      <c r="K343" s="85"/>
      <c r="L343" s="85"/>
      <c r="M343" s="85"/>
      <c r="N343" s="85"/>
      <c r="O343" s="85"/>
      <c r="P343" s="85"/>
      <c r="Q343" s="85"/>
      <c r="R343" s="85"/>
      <c r="S343" s="85"/>
      <c r="T343" s="85"/>
      <c r="U343" s="85"/>
      <c r="V343" s="85"/>
      <c r="W343" s="85"/>
      <c r="X343" s="85"/>
      <c r="Y343" s="85"/>
      <c r="Z343" s="85"/>
      <c r="AA343" s="85"/>
      <c r="AB343" s="86"/>
      <c r="AC343" s="85"/>
      <c r="AD343" s="85"/>
      <c r="AE343" s="85"/>
      <c r="AF343" s="85"/>
      <c r="AG343" s="85"/>
      <c r="AH343" s="85"/>
      <c r="AI343" s="85"/>
      <c r="AJ343" s="85"/>
      <c r="AK343" s="85"/>
      <c r="AL343" s="85"/>
      <c r="AM343" s="85"/>
      <c r="AN343" s="85"/>
      <c r="AO343" s="85"/>
      <c r="AP343" s="85"/>
      <c r="AQ343" s="85"/>
      <c r="AR343" s="85"/>
      <c r="AS343" s="85"/>
      <c r="AT343" s="85"/>
      <c r="AU343" s="85"/>
      <c r="AV343" s="85"/>
      <c r="AW343" s="85"/>
      <c r="AX343" s="85"/>
      <c r="AY343" s="85"/>
      <c r="AZ343" s="85"/>
      <c r="BA343" s="85"/>
      <c r="BB343" s="85"/>
      <c r="BC343" s="85"/>
      <c r="BD343" s="85"/>
      <c r="BE343" s="85"/>
      <c r="BF343" s="85"/>
      <c r="BG343" s="85"/>
    </row>
    <row r="344" spans="1:59" x14ac:dyDescent="0.25">
      <c r="A344" s="85"/>
      <c r="B344" s="85"/>
      <c r="C344" s="85"/>
      <c r="D344" s="85"/>
      <c r="E344" s="85"/>
      <c r="F344" s="85"/>
      <c r="G344" s="85"/>
      <c r="H344" s="85"/>
      <c r="I344" s="85"/>
      <c r="J344" s="85"/>
      <c r="K344" s="85"/>
      <c r="L344" s="85"/>
      <c r="M344" s="85"/>
      <c r="N344" s="85"/>
      <c r="O344" s="85"/>
      <c r="P344" s="85"/>
      <c r="Q344" s="85"/>
      <c r="R344" s="85"/>
      <c r="S344" s="85"/>
      <c r="T344" s="85"/>
      <c r="U344" s="85"/>
      <c r="V344" s="85"/>
      <c r="W344" s="85"/>
      <c r="X344" s="85"/>
      <c r="Y344" s="85"/>
      <c r="Z344" s="85"/>
      <c r="AA344" s="85"/>
      <c r="AB344" s="86"/>
      <c r="AC344" s="85"/>
      <c r="AD344" s="85"/>
      <c r="AE344" s="85"/>
      <c r="AF344" s="85"/>
      <c r="AG344" s="85"/>
      <c r="AH344" s="85"/>
      <c r="AI344" s="85"/>
      <c r="AJ344" s="85"/>
      <c r="AK344" s="85"/>
      <c r="AL344" s="85"/>
      <c r="AM344" s="85"/>
      <c r="AN344" s="85"/>
      <c r="AO344" s="85"/>
      <c r="AP344" s="85"/>
      <c r="AQ344" s="85"/>
      <c r="AR344" s="85"/>
      <c r="AS344" s="85"/>
      <c r="AT344" s="85"/>
      <c r="AU344" s="85"/>
      <c r="AV344" s="85"/>
      <c r="AW344" s="85"/>
      <c r="AX344" s="85"/>
      <c r="AY344" s="85"/>
      <c r="AZ344" s="85"/>
      <c r="BA344" s="85"/>
      <c r="BB344" s="85"/>
      <c r="BC344" s="85"/>
      <c r="BD344" s="85"/>
      <c r="BE344" s="85"/>
      <c r="BF344" s="85"/>
      <c r="BG344" s="85"/>
    </row>
    <row r="345" spans="1:59" x14ac:dyDescent="0.25">
      <c r="A345" s="85"/>
      <c r="B345" s="85"/>
      <c r="C345" s="85"/>
      <c r="D345" s="85"/>
      <c r="E345" s="85"/>
      <c r="F345" s="85"/>
      <c r="G345" s="85"/>
      <c r="H345" s="85"/>
      <c r="I345" s="85"/>
      <c r="J345" s="85"/>
      <c r="K345" s="85"/>
      <c r="L345" s="85"/>
      <c r="M345" s="85"/>
      <c r="N345" s="85"/>
      <c r="O345" s="85"/>
      <c r="P345" s="85"/>
      <c r="Q345" s="85"/>
      <c r="R345" s="85"/>
      <c r="S345" s="85"/>
      <c r="T345" s="85"/>
      <c r="U345" s="85"/>
      <c r="V345" s="85"/>
      <c r="W345" s="85"/>
      <c r="X345" s="85"/>
      <c r="Y345" s="85"/>
      <c r="Z345" s="85"/>
      <c r="AA345" s="85"/>
      <c r="AB345" s="86"/>
      <c r="AC345" s="85"/>
      <c r="AD345" s="85"/>
      <c r="AE345" s="85"/>
      <c r="AF345" s="85"/>
      <c r="AG345" s="85"/>
      <c r="AH345" s="85"/>
      <c r="AI345" s="85"/>
      <c r="AJ345" s="85"/>
      <c r="AK345" s="85"/>
      <c r="AL345" s="85"/>
      <c r="AM345" s="85"/>
      <c r="AN345" s="85"/>
      <c r="AO345" s="85"/>
      <c r="AP345" s="85"/>
      <c r="AQ345" s="85"/>
      <c r="AR345" s="85"/>
      <c r="AS345" s="85"/>
      <c r="AT345" s="85"/>
      <c r="AU345" s="85"/>
      <c r="AV345" s="85"/>
      <c r="AW345" s="85"/>
      <c r="AX345" s="85"/>
      <c r="AY345" s="85"/>
      <c r="AZ345" s="85"/>
      <c r="BA345" s="85"/>
      <c r="BB345" s="85"/>
      <c r="BC345" s="85"/>
      <c r="BD345" s="85"/>
      <c r="BE345" s="85"/>
      <c r="BF345" s="85"/>
      <c r="BG345" s="85"/>
    </row>
    <row r="346" spans="1:59" x14ac:dyDescent="0.25">
      <c r="A346" s="85"/>
      <c r="B346" s="85"/>
      <c r="C346" s="85"/>
      <c r="D346" s="85"/>
      <c r="E346" s="85"/>
      <c r="F346" s="85"/>
      <c r="G346" s="85"/>
      <c r="H346" s="85"/>
      <c r="I346" s="85"/>
      <c r="J346" s="85"/>
      <c r="K346" s="85"/>
      <c r="L346" s="85"/>
      <c r="M346" s="85"/>
      <c r="N346" s="85"/>
      <c r="O346" s="85"/>
      <c r="P346" s="85"/>
      <c r="Q346" s="85"/>
      <c r="R346" s="85"/>
      <c r="S346" s="85"/>
      <c r="T346" s="85"/>
      <c r="U346" s="85"/>
      <c r="V346" s="85"/>
      <c r="W346" s="85"/>
      <c r="X346" s="85"/>
      <c r="Y346" s="85"/>
      <c r="Z346" s="85"/>
      <c r="AA346" s="85"/>
      <c r="AB346" s="86"/>
      <c r="AC346" s="85"/>
      <c r="AD346" s="85"/>
      <c r="AE346" s="85"/>
      <c r="AF346" s="85"/>
      <c r="AG346" s="85"/>
      <c r="AH346" s="85"/>
      <c r="AI346" s="85"/>
      <c r="AJ346" s="85"/>
      <c r="AK346" s="85"/>
      <c r="AL346" s="85"/>
      <c r="AM346" s="85"/>
      <c r="AN346" s="85"/>
      <c r="AO346" s="85"/>
      <c r="AP346" s="85"/>
      <c r="AQ346" s="85"/>
      <c r="AR346" s="85"/>
      <c r="AS346" s="85"/>
      <c r="AT346" s="85"/>
      <c r="AU346" s="85"/>
      <c r="AV346" s="85"/>
      <c r="AW346" s="85"/>
      <c r="AX346" s="85"/>
      <c r="AY346" s="85"/>
      <c r="AZ346" s="85"/>
      <c r="BA346" s="85"/>
      <c r="BB346" s="85"/>
      <c r="BC346" s="85"/>
      <c r="BD346" s="85"/>
      <c r="BE346" s="85"/>
      <c r="BF346" s="85"/>
      <c r="BG346" s="85"/>
    </row>
    <row r="347" spans="1:59" x14ac:dyDescent="0.25">
      <c r="A347" s="85"/>
      <c r="B347" s="85"/>
      <c r="C347" s="85"/>
      <c r="D347" s="85"/>
      <c r="E347" s="85"/>
      <c r="F347" s="85"/>
      <c r="G347" s="85"/>
      <c r="H347" s="85"/>
      <c r="I347" s="85"/>
      <c r="J347" s="85"/>
      <c r="K347" s="85"/>
      <c r="L347" s="85"/>
      <c r="M347" s="85"/>
      <c r="N347" s="85"/>
      <c r="O347" s="85"/>
      <c r="P347" s="85"/>
      <c r="Q347" s="85"/>
      <c r="R347" s="85"/>
      <c r="S347" s="85"/>
      <c r="T347" s="85"/>
      <c r="U347" s="85"/>
      <c r="V347" s="85"/>
      <c r="W347" s="85"/>
      <c r="X347" s="85"/>
      <c r="Y347" s="85"/>
      <c r="Z347" s="85"/>
      <c r="AA347" s="85"/>
      <c r="AB347" s="86"/>
      <c r="AC347" s="85"/>
      <c r="AD347" s="85"/>
      <c r="AE347" s="85"/>
      <c r="AF347" s="85"/>
      <c r="AG347" s="85"/>
      <c r="AH347" s="85"/>
      <c r="AI347" s="85"/>
      <c r="AJ347" s="85"/>
      <c r="AK347" s="85"/>
      <c r="AL347" s="85"/>
      <c r="AM347" s="85"/>
      <c r="AN347" s="85"/>
      <c r="AO347" s="85"/>
      <c r="AP347" s="85"/>
      <c r="AQ347" s="85"/>
      <c r="AR347" s="85"/>
      <c r="AS347" s="85"/>
      <c r="AT347" s="85"/>
      <c r="AU347" s="85"/>
      <c r="AV347" s="85"/>
      <c r="AW347" s="85"/>
      <c r="AX347" s="85"/>
      <c r="AY347" s="85"/>
      <c r="AZ347" s="85"/>
      <c r="BA347" s="85"/>
      <c r="BB347" s="85"/>
      <c r="BC347" s="85"/>
      <c r="BD347" s="85"/>
      <c r="BE347" s="85"/>
      <c r="BF347" s="85"/>
      <c r="BG347" s="85"/>
    </row>
    <row r="348" spans="1:59" x14ac:dyDescent="0.25">
      <c r="A348" s="8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c r="AA348" s="85"/>
      <c r="AB348" s="86"/>
      <c r="AC348" s="85"/>
      <c r="AD348" s="85"/>
      <c r="AE348" s="85"/>
      <c r="AF348" s="85"/>
      <c r="AG348" s="85"/>
      <c r="AH348" s="85"/>
      <c r="AI348" s="85"/>
      <c r="AJ348" s="85"/>
      <c r="AK348" s="85"/>
      <c r="AL348" s="85"/>
      <c r="AM348" s="85"/>
      <c r="AN348" s="85"/>
      <c r="AO348" s="85"/>
      <c r="AP348" s="85"/>
      <c r="AQ348" s="85"/>
      <c r="AR348" s="85"/>
      <c r="AS348" s="85"/>
      <c r="AT348" s="85"/>
      <c r="AU348" s="85"/>
      <c r="AV348" s="85"/>
      <c r="AW348" s="85"/>
      <c r="AX348" s="85"/>
      <c r="AY348" s="85"/>
      <c r="AZ348" s="85"/>
      <c r="BA348" s="85"/>
      <c r="BB348" s="85"/>
      <c r="BC348" s="85"/>
      <c r="BD348" s="85"/>
      <c r="BE348" s="85"/>
      <c r="BF348" s="85"/>
      <c r="BG348" s="85"/>
    </row>
    <row r="349" spans="1:59" x14ac:dyDescent="0.25">
      <c r="A349" s="85"/>
      <c r="B349" s="85"/>
      <c r="C349" s="85"/>
      <c r="D349" s="85"/>
      <c r="E349" s="85"/>
      <c r="F349" s="85"/>
      <c r="G349" s="85"/>
      <c r="H349" s="85"/>
      <c r="I349" s="85"/>
      <c r="J349" s="85"/>
      <c r="K349" s="85"/>
      <c r="L349" s="85"/>
      <c r="M349" s="85"/>
      <c r="N349" s="85"/>
      <c r="O349" s="85"/>
      <c r="P349" s="85"/>
      <c r="Q349" s="85"/>
      <c r="R349" s="85"/>
      <c r="S349" s="85"/>
      <c r="T349" s="85"/>
      <c r="U349" s="85"/>
      <c r="V349" s="85"/>
      <c r="W349" s="85"/>
      <c r="X349" s="85"/>
      <c r="Y349" s="85"/>
      <c r="Z349" s="85"/>
      <c r="AA349" s="85"/>
      <c r="AB349" s="86"/>
      <c r="AC349" s="85"/>
      <c r="AD349" s="85"/>
      <c r="AE349" s="85"/>
      <c r="AF349" s="85"/>
      <c r="AG349" s="85"/>
      <c r="AH349" s="85"/>
      <c r="AI349" s="85"/>
      <c r="AJ349" s="85"/>
      <c r="AK349" s="85"/>
      <c r="AL349" s="85"/>
      <c r="AM349" s="85"/>
      <c r="AN349" s="85"/>
      <c r="AO349" s="85"/>
      <c r="AP349" s="85"/>
      <c r="AQ349" s="85"/>
      <c r="AR349" s="85"/>
      <c r="AS349" s="85"/>
      <c r="AT349" s="85"/>
      <c r="AU349" s="85"/>
      <c r="AV349" s="85"/>
      <c r="AW349" s="85"/>
      <c r="AX349" s="85"/>
      <c r="AY349" s="85"/>
      <c r="AZ349" s="85"/>
      <c r="BA349" s="85"/>
      <c r="BB349" s="85"/>
      <c r="BC349" s="85"/>
      <c r="BD349" s="85"/>
      <c r="BE349" s="85"/>
      <c r="BF349" s="85"/>
      <c r="BG349" s="85"/>
    </row>
    <row r="350" spans="1:59" x14ac:dyDescent="0.25">
      <c r="A350" s="85"/>
      <c r="B350" s="85"/>
      <c r="C350" s="85"/>
      <c r="D350" s="85"/>
      <c r="E350" s="85"/>
      <c r="F350" s="85"/>
      <c r="G350" s="85"/>
      <c r="H350" s="85"/>
      <c r="I350" s="85"/>
      <c r="J350" s="85"/>
      <c r="K350" s="85"/>
      <c r="L350" s="85"/>
      <c r="M350" s="85"/>
      <c r="N350" s="85"/>
      <c r="O350" s="85"/>
      <c r="P350" s="85"/>
      <c r="Q350" s="85"/>
      <c r="R350" s="85"/>
      <c r="S350" s="85"/>
      <c r="T350" s="85"/>
      <c r="U350" s="85"/>
      <c r="V350" s="85"/>
      <c r="W350" s="85"/>
      <c r="X350" s="85"/>
      <c r="Y350" s="85"/>
      <c r="Z350" s="85"/>
      <c r="AA350" s="85"/>
      <c r="AB350" s="86"/>
      <c r="AC350" s="85"/>
      <c r="AD350" s="85"/>
      <c r="AE350" s="85"/>
      <c r="AF350" s="85"/>
      <c r="AG350" s="85"/>
      <c r="AH350" s="85"/>
      <c r="AI350" s="85"/>
      <c r="AJ350" s="85"/>
      <c r="AK350" s="85"/>
      <c r="AL350" s="85"/>
      <c r="AM350" s="85"/>
      <c r="AN350" s="85"/>
      <c r="AO350" s="85"/>
      <c r="AP350" s="85"/>
      <c r="AQ350" s="85"/>
      <c r="AR350" s="85"/>
      <c r="AS350" s="85"/>
      <c r="AT350" s="85"/>
      <c r="AU350" s="85"/>
      <c r="AV350" s="85"/>
      <c r="AW350" s="85"/>
      <c r="AX350" s="85"/>
      <c r="AY350" s="85"/>
      <c r="AZ350" s="85"/>
      <c r="BA350" s="85"/>
      <c r="BB350" s="85"/>
      <c r="BC350" s="85"/>
      <c r="BD350" s="85"/>
      <c r="BE350" s="85"/>
      <c r="BF350" s="85"/>
      <c r="BG350" s="85"/>
    </row>
    <row r="351" spans="1:59" x14ac:dyDescent="0.25">
      <c r="A351" s="85"/>
      <c r="B351" s="85"/>
      <c r="C351" s="85"/>
      <c r="D351" s="85"/>
      <c r="E351" s="85"/>
      <c r="F351" s="85"/>
      <c r="G351" s="85"/>
      <c r="H351" s="85"/>
      <c r="I351" s="85"/>
      <c r="J351" s="85"/>
      <c r="K351" s="85"/>
      <c r="L351" s="85"/>
      <c r="M351" s="85"/>
      <c r="N351" s="85"/>
      <c r="O351" s="85"/>
      <c r="P351" s="85"/>
      <c r="Q351" s="85"/>
      <c r="R351" s="85"/>
      <c r="S351" s="85"/>
      <c r="T351" s="85"/>
      <c r="U351" s="85"/>
      <c r="V351" s="85"/>
      <c r="W351" s="85"/>
      <c r="X351" s="85"/>
      <c r="Y351" s="85"/>
      <c r="Z351" s="85"/>
      <c r="AA351" s="85"/>
      <c r="AB351" s="86"/>
      <c r="AC351" s="85"/>
      <c r="AD351" s="85"/>
      <c r="AE351" s="85"/>
      <c r="AF351" s="85"/>
      <c r="AG351" s="85"/>
      <c r="AH351" s="85"/>
      <c r="AI351" s="85"/>
      <c r="AJ351" s="85"/>
      <c r="AK351" s="85"/>
      <c r="AL351" s="85"/>
      <c r="AM351" s="85"/>
      <c r="AN351" s="85"/>
      <c r="AO351" s="85"/>
      <c r="AP351" s="85"/>
      <c r="AQ351" s="85"/>
      <c r="AR351" s="85"/>
      <c r="AS351" s="85"/>
      <c r="AT351" s="85"/>
      <c r="AU351" s="85"/>
      <c r="AV351" s="85"/>
      <c r="AW351" s="85"/>
      <c r="AX351" s="85"/>
      <c r="AY351" s="85"/>
      <c r="AZ351" s="85"/>
      <c r="BA351" s="85"/>
      <c r="BB351" s="85"/>
      <c r="BC351" s="85"/>
      <c r="BD351" s="85"/>
      <c r="BE351" s="85"/>
      <c r="BF351" s="85"/>
      <c r="BG351" s="85"/>
    </row>
    <row r="352" spans="1:59" x14ac:dyDescent="0.25">
      <c r="A352" s="85"/>
      <c r="B352" s="85"/>
      <c r="C352" s="85"/>
      <c r="D352" s="85"/>
      <c r="E352" s="85"/>
      <c r="F352" s="85"/>
      <c r="G352" s="85"/>
      <c r="H352" s="85"/>
      <c r="I352" s="85"/>
      <c r="J352" s="85"/>
      <c r="K352" s="85"/>
      <c r="L352" s="85"/>
      <c r="M352" s="85"/>
      <c r="N352" s="85"/>
      <c r="O352" s="85"/>
      <c r="P352" s="85"/>
      <c r="Q352" s="85"/>
      <c r="R352" s="85"/>
      <c r="S352" s="85"/>
      <c r="T352" s="85"/>
      <c r="U352" s="85"/>
      <c r="V352" s="85"/>
      <c r="W352" s="85"/>
      <c r="X352" s="85"/>
      <c r="Y352" s="85"/>
      <c r="Z352" s="85"/>
      <c r="AA352" s="85"/>
      <c r="AB352" s="86"/>
      <c r="AC352" s="85"/>
      <c r="AD352" s="85"/>
      <c r="AE352" s="85"/>
      <c r="AF352" s="85"/>
      <c r="AG352" s="85"/>
      <c r="AH352" s="85"/>
      <c r="AI352" s="85"/>
      <c r="AJ352" s="85"/>
      <c r="AK352" s="85"/>
      <c r="AL352" s="85"/>
      <c r="AM352" s="85"/>
      <c r="AN352" s="85"/>
      <c r="AO352" s="85"/>
      <c r="AP352" s="85"/>
      <c r="AQ352" s="85"/>
      <c r="AR352" s="85"/>
      <c r="AS352" s="85"/>
      <c r="AT352" s="85"/>
      <c r="AU352" s="85"/>
      <c r="AV352" s="85"/>
      <c r="AW352" s="85"/>
      <c r="AX352" s="85"/>
      <c r="AY352" s="85"/>
      <c r="AZ352" s="85"/>
      <c r="BA352" s="85"/>
      <c r="BB352" s="85"/>
      <c r="BC352" s="85"/>
      <c r="BD352" s="85"/>
      <c r="BE352" s="85"/>
      <c r="BF352" s="85"/>
      <c r="BG352" s="85"/>
    </row>
    <row r="353" spans="1:59" x14ac:dyDescent="0.25">
      <c r="A353" s="85"/>
      <c r="B353" s="85"/>
      <c r="C353" s="85"/>
      <c r="D353" s="85"/>
      <c r="E353" s="85"/>
      <c r="F353" s="85"/>
      <c r="G353" s="85"/>
      <c r="H353" s="85"/>
      <c r="I353" s="85"/>
      <c r="J353" s="85"/>
      <c r="K353" s="85"/>
      <c r="L353" s="85"/>
      <c r="M353" s="85"/>
      <c r="N353" s="85"/>
      <c r="O353" s="85"/>
      <c r="P353" s="85"/>
      <c r="Q353" s="85"/>
      <c r="R353" s="85"/>
      <c r="S353" s="85"/>
      <c r="T353" s="85"/>
      <c r="U353" s="85"/>
      <c r="V353" s="85"/>
      <c r="W353" s="85"/>
      <c r="X353" s="85"/>
      <c r="Y353" s="85"/>
      <c r="Z353" s="85"/>
      <c r="AA353" s="85"/>
      <c r="AB353" s="86"/>
      <c r="AC353" s="85"/>
      <c r="AD353" s="85"/>
      <c r="AE353" s="85"/>
      <c r="AF353" s="85"/>
      <c r="AG353" s="85"/>
      <c r="AH353" s="85"/>
      <c r="AI353" s="85"/>
      <c r="AJ353" s="85"/>
      <c r="AK353" s="85"/>
      <c r="AL353" s="85"/>
      <c r="AM353" s="85"/>
      <c r="AN353" s="85"/>
      <c r="AO353" s="85"/>
      <c r="AP353" s="85"/>
      <c r="AQ353" s="85"/>
      <c r="AR353" s="85"/>
      <c r="AS353" s="85"/>
      <c r="AT353" s="85"/>
      <c r="AU353" s="85"/>
      <c r="AV353" s="85"/>
      <c r="AW353" s="85"/>
      <c r="AX353" s="85"/>
      <c r="AY353" s="85"/>
      <c r="AZ353" s="85"/>
      <c r="BA353" s="85"/>
      <c r="BB353" s="85"/>
      <c r="BC353" s="85"/>
      <c r="BD353" s="85"/>
      <c r="BE353" s="85"/>
      <c r="BF353" s="85"/>
      <c r="BG353" s="85"/>
    </row>
    <row r="354" spans="1:59" x14ac:dyDescent="0.25">
      <c r="A354" s="85"/>
      <c r="B354" s="85"/>
      <c r="C354" s="85"/>
      <c r="D354" s="85"/>
      <c r="E354" s="85"/>
      <c r="F354" s="85"/>
      <c r="G354" s="85"/>
      <c r="H354" s="85"/>
      <c r="I354" s="85"/>
      <c r="J354" s="85"/>
      <c r="K354" s="85"/>
      <c r="L354" s="85"/>
      <c r="M354" s="85"/>
      <c r="N354" s="85"/>
      <c r="O354" s="85"/>
      <c r="P354" s="85"/>
      <c r="Q354" s="85"/>
      <c r="R354" s="85"/>
      <c r="S354" s="85"/>
      <c r="T354" s="85"/>
      <c r="U354" s="85"/>
      <c r="V354" s="85"/>
      <c r="W354" s="85"/>
      <c r="X354" s="85"/>
      <c r="Y354" s="85"/>
      <c r="Z354" s="85"/>
      <c r="AA354" s="85"/>
      <c r="AB354" s="86"/>
      <c r="AC354" s="85"/>
      <c r="AD354" s="85"/>
      <c r="AE354" s="85"/>
      <c r="AF354" s="85"/>
      <c r="AG354" s="85"/>
      <c r="AH354" s="85"/>
      <c r="AI354" s="85"/>
      <c r="AJ354" s="85"/>
      <c r="AK354" s="85"/>
      <c r="AL354" s="85"/>
      <c r="AM354" s="85"/>
      <c r="AN354" s="85"/>
      <c r="AO354" s="85"/>
      <c r="AP354" s="85"/>
      <c r="AQ354" s="85"/>
      <c r="AR354" s="85"/>
      <c r="AS354" s="85"/>
      <c r="AT354" s="85"/>
      <c r="AU354" s="85"/>
      <c r="AV354" s="85"/>
      <c r="AW354" s="85"/>
      <c r="AX354" s="85"/>
      <c r="AY354" s="85"/>
      <c r="AZ354" s="85"/>
      <c r="BA354" s="85"/>
      <c r="BB354" s="85"/>
      <c r="BC354" s="85"/>
      <c r="BD354" s="85"/>
      <c r="BE354" s="85"/>
      <c r="BF354" s="85"/>
      <c r="BG354" s="85"/>
    </row>
    <row r="355" spans="1:59" x14ac:dyDescent="0.25">
      <c r="A355" s="85"/>
      <c r="B355" s="85"/>
      <c r="C355" s="85"/>
      <c r="D355" s="85"/>
      <c r="E355" s="85"/>
      <c r="F355" s="85"/>
      <c r="G355" s="85"/>
      <c r="H355" s="85"/>
      <c r="I355" s="85"/>
      <c r="J355" s="85"/>
      <c r="K355" s="85"/>
      <c r="L355" s="85"/>
      <c r="M355" s="85"/>
      <c r="N355" s="85"/>
      <c r="O355" s="85"/>
      <c r="P355" s="85"/>
      <c r="Q355" s="85"/>
      <c r="R355" s="85"/>
      <c r="S355" s="85"/>
      <c r="T355" s="85"/>
      <c r="U355" s="85"/>
      <c r="V355" s="85"/>
      <c r="W355" s="85"/>
      <c r="X355" s="85"/>
      <c r="Y355" s="85"/>
      <c r="Z355" s="85"/>
      <c r="AA355" s="85"/>
      <c r="AB355" s="86"/>
      <c r="AC355" s="85"/>
      <c r="AD355" s="85"/>
      <c r="AE355" s="85"/>
      <c r="AF355" s="85"/>
      <c r="AG355" s="85"/>
      <c r="AH355" s="85"/>
      <c r="AI355" s="85"/>
      <c r="AJ355" s="85"/>
      <c r="AK355" s="85"/>
      <c r="AL355" s="85"/>
      <c r="AM355" s="85"/>
      <c r="AN355" s="85"/>
      <c r="AO355" s="85"/>
      <c r="AP355" s="85"/>
      <c r="AQ355" s="85"/>
      <c r="AR355" s="85"/>
      <c r="AS355" s="85"/>
      <c r="AT355" s="85"/>
      <c r="AU355" s="85"/>
      <c r="AV355" s="85"/>
      <c r="AW355" s="85"/>
      <c r="AX355" s="85"/>
      <c r="AY355" s="85"/>
      <c r="AZ355" s="85"/>
      <c r="BA355" s="85"/>
      <c r="BB355" s="85"/>
      <c r="BC355" s="85"/>
      <c r="BD355" s="85"/>
      <c r="BE355" s="85"/>
      <c r="BF355" s="85"/>
      <c r="BG355" s="85"/>
    </row>
    <row r="356" spans="1:59" x14ac:dyDescent="0.25">
      <c r="A356" s="85"/>
      <c r="B356" s="85"/>
      <c r="C356" s="85"/>
      <c r="D356" s="85"/>
      <c r="E356" s="85"/>
      <c r="F356" s="85"/>
      <c r="G356" s="85"/>
      <c r="H356" s="85"/>
      <c r="I356" s="85"/>
      <c r="J356" s="85"/>
      <c r="K356" s="85"/>
      <c r="L356" s="85"/>
      <c r="M356" s="85"/>
      <c r="N356" s="85"/>
      <c r="O356" s="85"/>
      <c r="P356" s="85"/>
      <c r="Q356" s="85"/>
      <c r="R356" s="85"/>
      <c r="S356" s="85"/>
      <c r="T356" s="85"/>
      <c r="U356" s="85"/>
      <c r="V356" s="85"/>
      <c r="W356" s="85"/>
      <c r="X356" s="85"/>
      <c r="Y356" s="85"/>
      <c r="Z356" s="85"/>
      <c r="AA356" s="85"/>
      <c r="AB356" s="86"/>
      <c r="AC356" s="85"/>
      <c r="AD356" s="85"/>
      <c r="AE356" s="85"/>
      <c r="AF356" s="85"/>
      <c r="AG356" s="85"/>
      <c r="AH356" s="85"/>
      <c r="AI356" s="85"/>
      <c r="AJ356" s="85"/>
      <c r="AK356" s="85"/>
      <c r="AL356" s="85"/>
      <c r="AM356" s="85"/>
      <c r="AN356" s="85"/>
      <c r="AO356" s="85"/>
      <c r="AP356" s="85"/>
      <c r="AQ356" s="85"/>
      <c r="AR356" s="85"/>
      <c r="AS356" s="85"/>
      <c r="AT356" s="85"/>
      <c r="AU356" s="85"/>
      <c r="AV356" s="85"/>
      <c r="AW356" s="85"/>
      <c r="AX356" s="85"/>
      <c r="AY356" s="85"/>
      <c r="AZ356" s="85"/>
      <c r="BA356" s="85"/>
      <c r="BB356" s="85"/>
      <c r="BC356" s="85"/>
      <c r="BD356" s="85"/>
      <c r="BE356" s="85"/>
      <c r="BF356" s="85"/>
      <c r="BG356" s="85"/>
    </row>
    <row r="357" spans="1:59" x14ac:dyDescent="0.25">
      <c r="A357" s="85"/>
      <c r="B357" s="85"/>
      <c r="C357" s="85"/>
      <c r="D357" s="85"/>
      <c r="E357" s="85"/>
      <c r="F357" s="85"/>
      <c r="G357" s="85"/>
      <c r="H357" s="85"/>
      <c r="I357" s="85"/>
      <c r="J357" s="85"/>
      <c r="K357" s="85"/>
      <c r="L357" s="85"/>
      <c r="M357" s="85"/>
      <c r="N357" s="85"/>
      <c r="O357" s="85"/>
      <c r="P357" s="85"/>
      <c r="Q357" s="85"/>
      <c r="R357" s="85"/>
      <c r="S357" s="85"/>
      <c r="T357" s="85"/>
      <c r="U357" s="85"/>
      <c r="V357" s="85"/>
      <c r="W357" s="85"/>
      <c r="X357" s="85"/>
      <c r="Y357" s="85"/>
      <c r="Z357" s="85"/>
      <c r="AA357" s="85"/>
      <c r="AB357" s="86"/>
      <c r="AC357" s="85"/>
      <c r="AD357" s="85"/>
      <c r="AE357" s="85"/>
      <c r="AF357" s="85"/>
      <c r="AG357" s="85"/>
      <c r="AH357" s="85"/>
      <c r="AI357" s="85"/>
      <c r="AJ357" s="85"/>
      <c r="AK357" s="85"/>
      <c r="AL357" s="85"/>
      <c r="AM357" s="85"/>
      <c r="AN357" s="85"/>
      <c r="AO357" s="85"/>
      <c r="AP357" s="85"/>
      <c r="AQ357" s="85"/>
      <c r="AR357" s="85"/>
      <c r="AS357" s="85"/>
      <c r="AT357" s="85"/>
      <c r="AU357" s="85"/>
      <c r="AV357" s="85"/>
      <c r="AW357" s="85"/>
      <c r="AX357" s="85"/>
      <c r="AY357" s="85"/>
      <c r="AZ357" s="85"/>
      <c r="BA357" s="85"/>
      <c r="BB357" s="85"/>
      <c r="BC357" s="85"/>
      <c r="BD357" s="85"/>
      <c r="BE357" s="85"/>
      <c r="BF357" s="85"/>
      <c r="BG357" s="85"/>
    </row>
    <row r="358" spans="1:59" x14ac:dyDescent="0.25">
      <c r="A358" s="85"/>
      <c r="B358" s="85"/>
      <c r="C358" s="85"/>
      <c r="D358" s="85"/>
      <c r="E358" s="85"/>
      <c r="F358" s="85"/>
      <c r="G358" s="85"/>
      <c r="H358" s="85"/>
      <c r="I358" s="85"/>
      <c r="J358" s="85"/>
      <c r="K358" s="85"/>
      <c r="L358" s="85"/>
      <c r="M358" s="85"/>
      <c r="N358" s="85"/>
      <c r="O358" s="85"/>
      <c r="P358" s="85"/>
      <c r="Q358" s="85"/>
      <c r="R358" s="85"/>
      <c r="S358" s="85"/>
      <c r="T358" s="85"/>
      <c r="U358" s="85"/>
      <c r="V358" s="85"/>
      <c r="W358" s="85"/>
      <c r="X358" s="85"/>
      <c r="Y358" s="85"/>
      <c r="Z358" s="85"/>
      <c r="AA358" s="85"/>
      <c r="AB358" s="86"/>
      <c r="AC358" s="85"/>
      <c r="AD358" s="85"/>
      <c r="AE358" s="85"/>
      <c r="AF358" s="85"/>
      <c r="AG358" s="85"/>
      <c r="AH358" s="85"/>
      <c r="AI358" s="85"/>
      <c r="AJ358" s="85"/>
      <c r="AK358" s="85"/>
      <c r="AL358" s="85"/>
      <c r="AM358" s="85"/>
      <c r="AN358" s="85"/>
      <c r="AO358" s="85"/>
      <c r="AP358" s="85"/>
      <c r="AQ358" s="85"/>
      <c r="AR358" s="85"/>
      <c r="AS358" s="85"/>
      <c r="AT358" s="85"/>
      <c r="AU358" s="85"/>
      <c r="AV358" s="85"/>
      <c r="AW358" s="85"/>
      <c r="AX358" s="85"/>
      <c r="AY358" s="85"/>
      <c r="AZ358" s="85"/>
      <c r="BA358" s="85"/>
      <c r="BB358" s="85"/>
      <c r="BC358" s="85"/>
      <c r="BD358" s="85"/>
      <c r="BE358" s="85"/>
      <c r="BF358" s="85"/>
      <c r="BG358" s="85"/>
    </row>
    <row r="359" spans="1:59" x14ac:dyDescent="0.25">
      <c r="A359" s="85"/>
      <c r="B359" s="85"/>
      <c r="C359" s="85"/>
      <c r="D359" s="85"/>
      <c r="E359" s="85"/>
      <c r="F359" s="85"/>
      <c r="G359" s="85"/>
      <c r="H359" s="85"/>
      <c r="I359" s="85"/>
      <c r="J359" s="85"/>
      <c r="K359" s="85"/>
      <c r="L359" s="85"/>
      <c r="M359" s="85"/>
      <c r="N359" s="85"/>
      <c r="O359" s="85"/>
      <c r="P359" s="85"/>
      <c r="Q359" s="85"/>
      <c r="R359" s="85"/>
      <c r="S359" s="85"/>
      <c r="T359" s="85"/>
      <c r="U359" s="85"/>
      <c r="V359" s="85"/>
      <c r="W359" s="85"/>
      <c r="X359" s="85"/>
      <c r="Y359" s="85"/>
      <c r="Z359" s="85"/>
      <c r="AA359" s="85"/>
      <c r="AB359" s="86"/>
      <c r="AC359" s="85"/>
      <c r="AD359" s="85"/>
      <c r="AE359" s="85"/>
      <c r="AF359" s="85"/>
      <c r="AG359" s="85"/>
      <c r="AH359" s="85"/>
      <c r="AI359" s="85"/>
      <c r="AJ359" s="85"/>
      <c r="AK359" s="85"/>
      <c r="AL359" s="85"/>
      <c r="AM359" s="85"/>
      <c r="AN359" s="85"/>
      <c r="AO359" s="85"/>
      <c r="AP359" s="85"/>
      <c r="AQ359" s="85"/>
      <c r="AR359" s="85"/>
      <c r="AS359" s="85"/>
      <c r="AT359" s="85"/>
      <c r="AU359" s="85"/>
      <c r="AV359" s="85"/>
      <c r="AW359" s="85"/>
      <c r="AX359" s="85"/>
      <c r="AY359" s="85"/>
      <c r="AZ359" s="85"/>
      <c r="BA359" s="85"/>
      <c r="BB359" s="85"/>
      <c r="BC359" s="85"/>
      <c r="BD359" s="85"/>
      <c r="BE359" s="85"/>
      <c r="BF359" s="85"/>
      <c r="BG359" s="85"/>
    </row>
    <row r="360" spans="1:59" x14ac:dyDescent="0.25">
      <c r="A360" s="85"/>
      <c r="B360" s="85"/>
      <c r="C360" s="85"/>
      <c r="D360" s="85"/>
      <c r="E360" s="85"/>
      <c r="F360" s="85"/>
      <c r="G360" s="85"/>
      <c r="H360" s="85"/>
      <c r="I360" s="85"/>
      <c r="J360" s="85"/>
      <c r="K360" s="85"/>
      <c r="L360" s="85"/>
      <c r="M360" s="85"/>
      <c r="N360" s="85"/>
      <c r="O360" s="85"/>
      <c r="P360" s="85"/>
      <c r="Q360" s="85"/>
      <c r="R360" s="85"/>
      <c r="S360" s="85"/>
      <c r="T360" s="85"/>
      <c r="U360" s="85"/>
      <c r="V360" s="85"/>
      <c r="W360" s="85"/>
      <c r="X360" s="85"/>
      <c r="Y360" s="85"/>
      <c r="Z360" s="85"/>
      <c r="AA360" s="85"/>
      <c r="AB360" s="86"/>
      <c r="AC360" s="85"/>
      <c r="AD360" s="85"/>
      <c r="AE360" s="85"/>
      <c r="AF360" s="85"/>
      <c r="AG360" s="85"/>
      <c r="AH360" s="85"/>
      <c r="AI360" s="85"/>
      <c r="AJ360" s="85"/>
      <c r="AK360" s="85"/>
      <c r="AL360" s="85"/>
      <c r="AM360" s="85"/>
      <c r="AN360" s="85"/>
      <c r="AO360" s="85"/>
      <c r="AP360" s="85"/>
      <c r="AQ360" s="85"/>
      <c r="AR360" s="85"/>
      <c r="AS360" s="85"/>
      <c r="AT360" s="85"/>
      <c r="AU360" s="85"/>
      <c r="AV360" s="85"/>
      <c r="AW360" s="85"/>
      <c r="AX360" s="85"/>
      <c r="AY360" s="85"/>
      <c r="AZ360" s="85"/>
      <c r="BA360" s="85"/>
      <c r="BB360" s="85"/>
      <c r="BC360" s="85"/>
      <c r="BD360" s="85"/>
      <c r="BE360" s="85"/>
      <c r="BF360" s="85"/>
      <c r="BG360" s="85"/>
    </row>
    <row r="361" spans="1:59" x14ac:dyDescent="0.25">
      <c r="A361" s="85"/>
      <c r="B361" s="85"/>
      <c r="C361" s="85"/>
      <c r="D361" s="85"/>
      <c r="E361" s="85"/>
      <c r="F361" s="85"/>
      <c r="G361" s="85"/>
      <c r="H361" s="85"/>
      <c r="I361" s="85"/>
      <c r="J361" s="85"/>
      <c r="K361" s="85"/>
      <c r="L361" s="85"/>
      <c r="M361" s="85"/>
      <c r="N361" s="85"/>
      <c r="O361" s="85"/>
      <c r="P361" s="85"/>
      <c r="Q361" s="85"/>
      <c r="R361" s="85"/>
      <c r="S361" s="85"/>
      <c r="T361" s="85"/>
      <c r="U361" s="85"/>
      <c r="V361" s="85"/>
      <c r="W361" s="85"/>
      <c r="X361" s="85"/>
      <c r="Y361" s="85"/>
      <c r="Z361" s="85"/>
      <c r="AA361" s="85"/>
      <c r="AB361" s="86"/>
      <c r="AC361" s="85"/>
      <c r="AD361" s="85"/>
      <c r="AE361" s="85"/>
      <c r="AF361" s="85"/>
      <c r="AG361" s="85"/>
      <c r="AH361" s="85"/>
      <c r="AI361" s="85"/>
      <c r="AJ361" s="85"/>
      <c r="AK361" s="85"/>
      <c r="AL361" s="85"/>
      <c r="AM361" s="85"/>
      <c r="AN361" s="85"/>
      <c r="AO361" s="85"/>
      <c r="AP361" s="85"/>
      <c r="AQ361" s="85"/>
      <c r="AR361" s="85"/>
      <c r="AS361" s="85"/>
      <c r="AT361" s="85"/>
      <c r="AU361" s="85"/>
      <c r="AV361" s="85"/>
      <c r="AW361" s="85"/>
      <c r="AX361" s="85"/>
      <c r="AY361" s="85"/>
      <c r="AZ361" s="85"/>
      <c r="BA361" s="85"/>
      <c r="BB361" s="85"/>
      <c r="BC361" s="85"/>
      <c r="BD361" s="85"/>
      <c r="BE361" s="85"/>
      <c r="BF361" s="85"/>
      <c r="BG361" s="85"/>
    </row>
    <row r="362" spans="1:59" x14ac:dyDescent="0.25">
      <c r="A362" s="85"/>
      <c r="B362" s="85"/>
      <c r="C362" s="85"/>
      <c r="D362" s="85"/>
      <c r="E362" s="85"/>
      <c r="F362" s="85"/>
      <c r="G362" s="85"/>
      <c r="H362" s="85"/>
      <c r="I362" s="85"/>
      <c r="J362" s="85"/>
      <c r="K362" s="85"/>
      <c r="L362" s="85"/>
      <c r="M362" s="85"/>
      <c r="N362" s="85"/>
      <c r="O362" s="85"/>
      <c r="P362" s="85"/>
      <c r="Q362" s="85"/>
      <c r="R362" s="85"/>
      <c r="S362" s="85"/>
      <c r="T362" s="85"/>
      <c r="U362" s="85"/>
      <c r="V362" s="85"/>
      <c r="W362" s="85"/>
      <c r="X362" s="85"/>
      <c r="Y362" s="85"/>
      <c r="Z362" s="85"/>
      <c r="AA362" s="85"/>
      <c r="AB362" s="86"/>
      <c r="AC362" s="85"/>
      <c r="AD362" s="85"/>
      <c r="AE362" s="85"/>
      <c r="AF362" s="85"/>
      <c r="AG362" s="85"/>
      <c r="AH362" s="85"/>
      <c r="AI362" s="85"/>
      <c r="AJ362" s="85"/>
      <c r="AK362" s="85"/>
      <c r="AL362" s="85"/>
      <c r="AM362" s="85"/>
      <c r="AN362" s="85"/>
      <c r="AO362" s="85"/>
      <c r="AP362" s="85"/>
      <c r="AQ362" s="85"/>
      <c r="AR362" s="85"/>
      <c r="AS362" s="85"/>
      <c r="AT362" s="85"/>
      <c r="AU362" s="85"/>
      <c r="AV362" s="85"/>
      <c r="AW362" s="85"/>
      <c r="AX362" s="85"/>
      <c r="AY362" s="85"/>
      <c r="AZ362" s="85"/>
      <c r="BA362" s="85"/>
      <c r="BB362" s="85"/>
      <c r="BC362" s="85"/>
      <c r="BD362" s="85"/>
      <c r="BE362" s="85"/>
      <c r="BF362" s="85"/>
      <c r="BG362" s="85"/>
    </row>
    <row r="363" spans="1:59" x14ac:dyDescent="0.25">
      <c r="A363" s="85"/>
      <c r="B363" s="85"/>
      <c r="C363" s="85"/>
      <c r="D363" s="85"/>
      <c r="E363" s="85"/>
      <c r="F363" s="85"/>
      <c r="G363" s="85"/>
      <c r="H363" s="85"/>
      <c r="I363" s="85"/>
      <c r="J363" s="85"/>
      <c r="K363" s="85"/>
      <c r="L363" s="85"/>
      <c r="M363" s="85"/>
      <c r="N363" s="85"/>
      <c r="O363" s="85"/>
      <c r="P363" s="85"/>
      <c r="Q363" s="85"/>
      <c r="R363" s="85"/>
      <c r="S363" s="85"/>
      <c r="T363" s="85"/>
      <c r="U363" s="85"/>
      <c r="V363" s="85"/>
      <c r="W363" s="85"/>
      <c r="X363" s="85"/>
      <c r="Y363" s="85"/>
      <c r="Z363" s="85"/>
      <c r="AA363" s="85"/>
      <c r="AB363" s="86"/>
      <c r="AC363" s="85"/>
      <c r="AD363" s="85"/>
      <c r="AE363" s="85"/>
      <c r="AF363" s="85"/>
      <c r="AG363" s="85"/>
      <c r="AH363" s="85"/>
      <c r="AI363" s="85"/>
      <c r="AJ363" s="85"/>
      <c r="AK363" s="85"/>
      <c r="AL363" s="85"/>
      <c r="AM363" s="85"/>
      <c r="AN363" s="85"/>
      <c r="AO363" s="85"/>
      <c r="AP363" s="85"/>
      <c r="AQ363" s="85"/>
      <c r="AR363" s="85"/>
      <c r="AS363" s="85"/>
      <c r="AT363" s="85"/>
      <c r="AU363" s="85"/>
      <c r="AV363" s="85"/>
      <c r="AW363" s="85"/>
      <c r="AX363" s="85"/>
      <c r="AY363" s="85"/>
      <c r="AZ363" s="85"/>
      <c r="BA363" s="85"/>
      <c r="BB363" s="85"/>
      <c r="BC363" s="85"/>
      <c r="BD363" s="85"/>
      <c r="BE363" s="85"/>
      <c r="BF363" s="85"/>
      <c r="BG363" s="85"/>
    </row>
    <row r="364" spans="1:59" x14ac:dyDescent="0.25">
      <c r="A364" s="85"/>
      <c r="B364" s="85"/>
      <c r="C364" s="85"/>
      <c r="D364" s="85"/>
      <c r="E364" s="85"/>
      <c r="F364" s="85"/>
      <c r="G364" s="85"/>
      <c r="H364" s="85"/>
      <c r="I364" s="85"/>
      <c r="J364" s="85"/>
      <c r="K364" s="85"/>
      <c r="L364" s="85"/>
      <c r="M364" s="85"/>
      <c r="N364" s="85"/>
      <c r="O364" s="85"/>
      <c r="P364" s="85"/>
      <c r="Q364" s="85"/>
      <c r="R364" s="85"/>
      <c r="S364" s="85"/>
      <c r="T364" s="85"/>
      <c r="U364" s="85"/>
      <c r="V364" s="85"/>
      <c r="W364" s="85"/>
      <c r="X364" s="85"/>
      <c r="Y364" s="85"/>
      <c r="Z364" s="85"/>
      <c r="AA364" s="85"/>
      <c r="AB364" s="86"/>
      <c r="AC364" s="85"/>
      <c r="AD364" s="85"/>
      <c r="AE364" s="85"/>
      <c r="AF364" s="85"/>
      <c r="AG364" s="85"/>
      <c r="AH364" s="85"/>
      <c r="AI364" s="85"/>
      <c r="AJ364" s="85"/>
      <c r="AK364" s="85"/>
      <c r="AL364" s="85"/>
      <c r="AM364" s="85"/>
      <c r="AN364" s="85"/>
      <c r="AO364" s="85"/>
      <c r="AP364" s="85"/>
      <c r="AQ364" s="85"/>
      <c r="AR364" s="85"/>
      <c r="AS364" s="85"/>
      <c r="AT364" s="85"/>
      <c r="AU364" s="85"/>
      <c r="AV364" s="85"/>
      <c r="AW364" s="85"/>
      <c r="AX364" s="85"/>
      <c r="AY364" s="85"/>
      <c r="AZ364" s="85"/>
      <c r="BA364" s="85"/>
      <c r="BB364" s="85"/>
      <c r="BC364" s="85"/>
      <c r="BD364" s="85"/>
      <c r="BE364" s="85"/>
      <c r="BF364" s="85"/>
      <c r="BG364" s="85"/>
    </row>
    <row r="365" spans="1:59" x14ac:dyDescent="0.25">
      <c r="A365" s="85"/>
      <c r="B365" s="85"/>
      <c r="C365" s="85"/>
      <c r="D365" s="85"/>
      <c r="E365" s="85"/>
      <c r="F365" s="85"/>
      <c r="G365" s="85"/>
      <c r="H365" s="85"/>
      <c r="I365" s="85"/>
      <c r="J365" s="85"/>
      <c r="K365" s="85"/>
      <c r="L365" s="85"/>
      <c r="M365" s="85"/>
      <c r="N365" s="85"/>
      <c r="O365" s="85"/>
      <c r="P365" s="85"/>
      <c r="Q365" s="85"/>
      <c r="R365" s="85"/>
      <c r="S365" s="85"/>
      <c r="T365" s="85"/>
      <c r="U365" s="85"/>
      <c r="V365" s="85"/>
      <c r="W365" s="85"/>
      <c r="X365" s="85"/>
      <c r="Y365" s="85"/>
      <c r="Z365" s="85"/>
      <c r="AA365" s="85"/>
      <c r="AB365" s="86"/>
      <c r="AC365" s="85"/>
      <c r="AD365" s="85"/>
      <c r="AE365" s="85"/>
      <c r="AF365" s="85"/>
      <c r="AG365" s="85"/>
      <c r="AH365" s="85"/>
      <c r="AI365" s="85"/>
      <c r="AJ365" s="85"/>
      <c r="AK365" s="85"/>
      <c r="AL365" s="85"/>
      <c r="AM365" s="85"/>
      <c r="AN365" s="85"/>
      <c r="AO365" s="85"/>
      <c r="AP365" s="85"/>
      <c r="AQ365" s="85"/>
      <c r="AR365" s="85"/>
      <c r="AS365" s="85"/>
      <c r="AT365" s="85"/>
      <c r="AU365" s="85"/>
      <c r="AV365" s="85"/>
      <c r="AW365" s="85"/>
      <c r="AX365" s="85"/>
      <c r="AY365" s="85"/>
      <c r="AZ365" s="85"/>
      <c r="BA365" s="85"/>
      <c r="BB365" s="85"/>
      <c r="BC365" s="85"/>
      <c r="BD365" s="85"/>
      <c r="BE365" s="85"/>
      <c r="BF365" s="85"/>
      <c r="BG365" s="85"/>
    </row>
    <row r="366" spans="1:59" x14ac:dyDescent="0.25">
      <c r="A366" s="85"/>
      <c r="B366" s="85"/>
      <c r="C366" s="85"/>
      <c r="D366" s="85"/>
      <c r="E366" s="85"/>
      <c r="F366" s="85"/>
      <c r="G366" s="85"/>
      <c r="H366" s="85"/>
      <c r="I366" s="85"/>
      <c r="J366" s="85"/>
      <c r="K366" s="85"/>
      <c r="L366" s="85"/>
      <c r="M366" s="85"/>
      <c r="N366" s="85"/>
      <c r="O366" s="85"/>
      <c r="P366" s="85"/>
      <c r="Q366" s="85"/>
      <c r="R366" s="85"/>
      <c r="S366" s="85"/>
      <c r="T366" s="85"/>
      <c r="U366" s="85"/>
      <c r="V366" s="85"/>
      <c r="W366" s="85"/>
      <c r="X366" s="85"/>
      <c r="Y366" s="85"/>
      <c r="Z366" s="85"/>
      <c r="AA366" s="85"/>
      <c r="AB366" s="86"/>
      <c r="AC366" s="85"/>
      <c r="AD366" s="85"/>
      <c r="AE366" s="85"/>
      <c r="AF366" s="85"/>
      <c r="AG366" s="85"/>
      <c r="AH366" s="85"/>
      <c r="AI366" s="85"/>
      <c r="AJ366" s="85"/>
      <c r="AK366" s="85"/>
      <c r="AL366" s="85"/>
      <c r="AM366" s="85"/>
      <c r="AN366" s="85"/>
      <c r="AO366" s="85"/>
      <c r="AP366" s="85"/>
      <c r="AQ366" s="85"/>
      <c r="AR366" s="85"/>
      <c r="AS366" s="85"/>
      <c r="AT366" s="85"/>
      <c r="AU366" s="85"/>
      <c r="AV366" s="85"/>
      <c r="AW366" s="85"/>
      <c r="AX366" s="85"/>
      <c r="AY366" s="85"/>
      <c r="AZ366" s="85"/>
      <c r="BA366" s="85"/>
      <c r="BB366" s="85"/>
      <c r="BC366" s="85"/>
      <c r="BD366" s="85"/>
      <c r="BE366" s="85"/>
      <c r="BF366" s="85"/>
      <c r="BG366" s="85"/>
    </row>
    <row r="367" spans="1:59" x14ac:dyDescent="0.25">
      <c r="A367" s="85"/>
      <c r="B367" s="85"/>
      <c r="C367" s="85"/>
      <c r="D367" s="85"/>
      <c r="E367" s="85"/>
      <c r="F367" s="85"/>
      <c r="G367" s="85"/>
      <c r="H367" s="85"/>
      <c r="I367" s="85"/>
      <c r="J367" s="85"/>
      <c r="K367" s="85"/>
      <c r="L367" s="85"/>
      <c r="M367" s="85"/>
      <c r="N367" s="85"/>
      <c r="O367" s="85"/>
      <c r="P367" s="85"/>
      <c r="Q367" s="85"/>
      <c r="R367" s="85"/>
      <c r="S367" s="85"/>
      <c r="T367" s="85"/>
      <c r="U367" s="85"/>
      <c r="V367" s="85"/>
      <c r="W367" s="85"/>
      <c r="X367" s="85"/>
      <c r="Y367" s="85"/>
      <c r="Z367" s="85"/>
      <c r="AA367" s="85"/>
      <c r="AB367" s="86"/>
      <c r="AC367" s="85"/>
      <c r="AD367" s="85"/>
      <c r="AE367" s="85"/>
      <c r="AF367" s="85"/>
      <c r="AG367" s="85"/>
      <c r="AH367" s="85"/>
      <c r="AI367" s="85"/>
      <c r="AJ367" s="85"/>
      <c r="AK367" s="85"/>
      <c r="AL367" s="85"/>
      <c r="AM367" s="85"/>
      <c r="AN367" s="85"/>
      <c r="AO367" s="85"/>
      <c r="AP367" s="85"/>
      <c r="AQ367" s="85"/>
      <c r="AR367" s="85"/>
      <c r="AS367" s="85"/>
      <c r="AT367" s="85"/>
      <c r="AU367" s="85"/>
      <c r="AV367" s="85"/>
      <c r="AW367" s="85"/>
      <c r="AX367" s="85"/>
      <c r="AY367" s="85"/>
      <c r="AZ367" s="85"/>
      <c r="BA367" s="85"/>
      <c r="BB367" s="85"/>
      <c r="BC367" s="85"/>
      <c r="BD367" s="85"/>
      <c r="BE367" s="85"/>
      <c r="BF367" s="85"/>
      <c r="BG367" s="85"/>
    </row>
    <row r="368" spans="1:59" x14ac:dyDescent="0.25">
      <c r="A368" s="85"/>
      <c r="B368" s="85"/>
      <c r="C368" s="85"/>
      <c r="D368" s="85"/>
      <c r="E368" s="85"/>
      <c r="F368" s="85"/>
      <c r="G368" s="85"/>
      <c r="H368" s="85"/>
      <c r="I368" s="85"/>
      <c r="J368" s="85"/>
      <c r="K368" s="85"/>
      <c r="L368" s="85"/>
      <c r="M368" s="85"/>
      <c r="N368" s="85"/>
      <c r="O368" s="85"/>
      <c r="P368" s="85"/>
      <c r="Q368" s="85"/>
      <c r="R368" s="85"/>
      <c r="S368" s="85"/>
      <c r="T368" s="85"/>
      <c r="U368" s="85"/>
      <c r="V368" s="85"/>
      <c r="W368" s="85"/>
      <c r="X368" s="85"/>
      <c r="Y368" s="85"/>
      <c r="Z368" s="85"/>
      <c r="AA368" s="85"/>
      <c r="AB368" s="86"/>
      <c r="AC368" s="85"/>
      <c r="AD368" s="85"/>
      <c r="AE368" s="85"/>
      <c r="AF368" s="85"/>
      <c r="AG368" s="85"/>
      <c r="AH368" s="85"/>
      <c r="AI368" s="85"/>
      <c r="AJ368" s="85"/>
      <c r="AK368" s="85"/>
      <c r="AL368" s="85"/>
      <c r="AM368" s="85"/>
      <c r="AN368" s="85"/>
      <c r="AO368" s="85"/>
      <c r="AP368" s="85"/>
      <c r="AQ368" s="85"/>
      <c r="AR368" s="85"/>
      <c r="AS368" s="85"/>
      <c r="AT368" s="85"/>
      <c r="AU368" s="85"/>
      <c r="AV368" s="85"/>
      <c r="AW368" s="85"/>
      <c r="AX368" s="85"/>
      <c r="AY368" s="85"/>
      <c r="AZ368" s="85"/>
      <c r="BA368" s="85"/>
      <c r="BB368" s="85"/>
      <c r="BC368" s="85"/>
      <c r="BD368" s="85"/>
      <c r="BE368" s="85"/>
      <c r="BF368" s="85"/>
      <c r="BG368" s="85"/>
    </row>
    <row r="369" spans="1:59" x14ac:dyDescent="0.25">
      <c r="A369" s="85"/>
      <c r="B369" s="85"/>
      <c r="C369" s="85"/>
      <c r="D369" s="85"/>
      <c r="E369" s="85"/>
      <c r="F369" s="85"/>
      <c r="G369" s="85"/>
      <c r="H369" s="85"/>
      <c r="I369" s="85"/>
      <c r="J369" s="85"/>
      <c r="K369" s="85"/>
      <c r="L369" s="85"/>
      <c r="M369" s="85"/>
      <c r="N369" s="85"/>
      <c r="O369" s="85"/>
      <c r="P369" s="85"/>
      <c r="Q369" s="85"/>
      <c r="R369" s="85"/>
      <c r="S369" s="85"/>
      <c r="T369" s="85"/>
      <c r="U369" s="85"/>
      <c r="V369" s="85"/>
      <c r="W369" s="85"/>
      <c r="X369" s="85"/>
      <c r="Y369" s="85"/>
      <c r="Z369" s="85"/>
      <c r="AA369" s="85"/>
      <c r="AB369" s="86"/>
      <c r="AC369" s="85"/>
      <c r="AD369" s="85"/>
      <c r="AE369" s="85"/>
      <c r="AF369" s="85"/>
      <c r="AG369" s="85"/>
      <c r="AH369" s="85"/>
      <c r="AI369" s="85"/>
      <c r="AJ369" s="85"/>
      <c r="AK369" s="85"/>
      <c r="AL369" s="85"/>
      <c r="AM369" s="85"/>
      <c r="AN369" s="85"/>
      <c r="AO369" s="85"/>
      <c r="AP369" s="85"/>
      <c r="AQ369" s="85"/>
      <c r="AR369" s="85"/>
      <c r="AS369" s="85"/>
      <c r="AT369" s="85"/>
      <c r="AU369" s="85"/>
      <c r="AV369" s="85"/>
      <c r="AW369" s="85"/>
      <c r="AX369" s="85"/>
      <c r="AY369" s="85"/>
      <c r="AZ369" s="85"/>
      <c r="BA369" s="85"/>
      <c r="BB369" s="85"/>
      <c r="BC369" s="85"/>
      <c r="BD369" s="85"/>
      <c r="BE369" s="85"/>
      <c r="BF369" s="85"/>
      <c r="BG369" s="85"/>
    </row>
    <row r="370" spans="1:59" x14ac:dyDescent="0.25">
      <c r="A370" s="85"/>
      <c r="B370" s="85"/>
      <c r="C370" s="85"/>
      <c r="D370" s="85"/>
      <c r="E370" s="85"/>
      <c r="F370" s="85"/>
      <c r="G370" s="85"/>
      <c r="H370" s="85"/>
      <c r="I370" s="85"/>
      <c r="J370" s="85"/>
      <c r="K370" s="85"/>
      <c r="L370" s="85"/>
      <c r="M370" s="85"/>
      <c r="N370" s="85"/>
      <c r="O370" s="85"/>
      <c r="P370" s="85"/>
      <c r="Q370" s="85"/>
      <c r="R370" s="85"/>
      <c r="S370" s="85"/>
      <c r="T370" s="85"/>
      <c r="U370" s="85"/>
      <c r="V370" s="85"/>
      <c r="W370" s="85"/>
      <c r="X370" s="85"/>
      <c r="Y370" s="85"/>
      <c r="Z370" s="85"/>
      <c r="AA370" s="85"/>
      <c r="AB370" s="86"/>
      <c r="AC370" s="85"/>
      <c r="AD370" s="85"/>
      <c r="AE370" s="85"/>
      <c r="AF370" s="85"/>
      <c r="AG370" s="85"/>
      <c r="AH370" s="85"/>
      <c r="AI370" s="85"/>
      <c r="AJ370" s="85"/>
      <c r="AK370" s="85"/>
      <c r="AL370" s="85"/>
      <c r="AM370" s="85"/>
      <c r="AN370" s="85"/>
      <c r="AO370" s="85"/>
      <c r="AP370" s="85"/>
      <c r="AQ370" s="85"/>
      <c r="AR370" s="85"/>
      <c r="AS370" s="85"/>
      <c r="AT370" s="85"/>
      <c r="AU370" s="85"/>
      <c r="AV370" s="85"/>
      <c r="AW370" s="85"/>
      <c r="AX370" s="85"/>
      <c r="AY370" s="85"/>
      <c r="AZ370" s="85"/>
      <c r="BA370" s="85"/>
      <c r="BB370" s="85"/>
      <c r="BC370" s="85"/>
      <c r="BD370" s="85"/>
      <c r="BE370" s="85"/>
      <c r="BF370" s="85"/>
      <c r="BG370" s="85"/>
    </row>
    <row r="371" spans="1:59" x14ac:dyDescent="0.25">
      <c r="A371" s="85"/>
      <c r="B371" s="85"/>
      <c r="C371" s="85"/>
      <c r="D371" s="85"/>
      <c r="E371" s="85"/>
      <c r="F371" s="85"/>
      <c r="G371" s="85"/>
      <c r="H371" s="85"/>
      <c r="I371" s="85"/>
      <c r="J371" s="85"/>
      <c r="K371" s="85"/>
      <c r="L371" s="85"/>
      <c r="M371" s="85"/>
      <c r="N371" s="85"/>
      <c r="O371" s="85"/>
      <c r="P371" s="85"/>
      <c r="Q371" s="85"/>
      <c r="R371" s="85"/>
      <c r="S371" s="85"/>
      <c r="T371" s="85"/>
      <c r="U371" s="85"/>
      <c r="V371" s="85"/>
      <c r="W371" s="85"/>
      <c r="X371" s="85"/>
      <c r="Y371" s="85"/>
      <c r="Z371" s="85"/>
      <c r="AA371" s="85"/>
      <c r="AB371" s="86"/>
      <c r="AC371" s="85"/>
      <c r="AD371" s="85"/>
      <c r="AE371" s="85"/>
      <c r="AF371" s="85"/>
      <c r="AG371" s="85"/>
      <c r="AH371" s="85"/>
      <c r="AI371" s="85"/>
      <c r="AJ371" s="85"/>
      <c r="AK371" s="85"/>
      <c r="AL371" s="85"/>
      <c r="AM371" s="85"/>
      <c r="AN371" s="85"/>
      <c r="AO371" s="85"/>
      <c r="AP371" s="85"/>
      <c r="AQ371" s="85"/>
      <c r="AR371" s="85"/>
      <c r="AS371" s="85"/>
      <c r="AT371" s="85"/>
      <c r="AU371" s="85"/>
      <c r="AV371" s="85"/>
      <c r="AW371" s="85"/>
      <c r="AX371" s="85"/>
      <c r="AY371" s="85"/>
      <c r="AZ371" s="85"/>
      <c r="BA371" s="85"/>
      <c r="BB371" s="85"/>
      <c r="BC371" s="85"/>
      <c r="BD371" s="85"/>
      <c r="BE371" s="85"/>
      <c r="BF371" s="85"/>
      <c r="BG371" s="85"/>
    </row>
    <row r="372" spans="1:59" x14ac:dyDescent="0.25">
      <c r="A372" s="85"/>
      <c r="B372" s="85"/>
      <c r="C372" s="85"/>
      <c r="D372" s="85"/>
      <c r="E372" s="85"/>
      <c r="F372" s="85"/>
      <c r="G372" s="85"/>
      <c r="H372" s="85"/>
      <c r="I372" s="85"/>
      <c r="J372" s="85"/>
      <c r="K372" s="85"/>
      <c r="L372" s="85"/>
      <c r="M372" s="85"/>
      <c r="N372" s="85"/>
      <c r="O372" s="85"/>
      <c r="P372" s="85"/>
      <c r="Q372" s="85"/>
      <c r="R372" s="85"/>
      <c r="S372" s="85"/>
      <c r="T372" s="85"/>
      <c r="U372" s="85"/>
      <c r="V372" s="85"/>
      <c r="W372" s="85"/>
      <c r="X372" s="85"/>
      <c r="Y372" s="85"/>
      <c r="Z372" s="85"/>
      <c r="AA372" s="85"/>
      <c r="AB372" s="86"/>
      <c r="AC372" s="85"/>
      <c r="AD372" s="85"/>
      <c r="AE372" s="85"/>
      <c r="AF372" s="85"/>
      <c r="AG372" s="85"/>
      <c r="AH372" s="85"/>
      <c r="AI372" s="85"/>
      <c r="AJ372" s="85"/>
      <c r="AK372" s="85"/>
      <c r="AL372" s="85"/>
      <c r="AM372" s="85"/>
      <c r="AN372" s="85"/>
      <c r="AO372" s="85"/>
      <c r="AP372" s="85"/>
      <c r="AQ372" s="85"/>
      <c r="AR372" s="85"/>
      <c r="AS372" s="85"/>
      <c r="AT372" s="85"/>
      <c r="AU372" s="85"/>
      <c r="AV372" s="85"/>
      <c r="AW372" s="85"/>
      <c r="AX372" s="85"/>
      <c r="AY372" s="85"/>
      <c r="AZ372" s="85"/>
      <c r="BA372" s="85"/>
      <c r="BB372" s="85"/>
      <c r="BC372" s="85"/>
      <c r="BD372" s="85"/>
      <c r="BE372" s="85"/>
      <c r="BF372" s="85"/>
      <c r="BG372" s="85"/>
    </row>
    <row r="373" spans="1:59" x14ac:dyDescent="0.25">
      <c r="A373" s="85"/>
      <c r="B373" s="85"/>
      <c r="C373" s="85"/>
      <c r="D373" s="85"/>
      <c r="E373" s="85"/>
      <c r="F373" s="85"/>
      <c r="G373" s="85"/>
      <c r="H373" s="85"/>
      <c r="I373" s="85"/>
      <c r="J373" s="85"/>
      <c r="K373" s="85"/>
      <c r="L373" s="85"/>
      <c r="M373" s="85"/>
      <c r="N373" s="85"/>
      <c r="O373" s="85"/>
      <c r="P373" s="85"/>
      <c r="Q373" s="85"/>
      <c r="R373" s="85"/>
      <c r="S373" s="85"/>
      <c r="T373" s="85"/>
      <c r="U373" s="85"/>
      <c r="V373" s="85"/>
      <c r="W373" s="85"/>
      <c r="X373" s="85"/>
      <c r="Y373" s="85"/>
      <c r="Z373" s="85"/>
      <c r="AA373" s="85"/>
      <c r="AB373" s="86"/>
      <c r="AC373" s="85"/>
      <c r="AD373" s="85"/>
      <c r="AE373" s="85"/>
      <c r="AF373" s="85"/>
      <c r="AG373" s="85"/>
      <c r="AH373" s="85"/>
      <c r="AI373" s="85"/>
      <c r="AJ373" s="85"/>
      <c r="AK373" s="85"/>
      <c r="AL373" s="85"/>
      <c r="AM373" s="85"/>
      <c r="AN373" s="85"/>
      <c r="AO373" s="85"/>
      <c r="AP373" s="85"/>
      <c r="AQ373" s="85"/>
      <c r="AR373" s="85"/>
      <c r="AS373" s="85"/>
      <c r="AT373" s="85"/>
      <c r="AU373" s="85"/>
      <c r="AV373" s="85"/>
      <c r="AW373" s="85"/>
      <c r="AX373" s="85"/>
      <c r="AY373" s="85"/>
      <c r="AZ373" s="85"/>
      <c r="BA373" s="85"/>
      <c r="BB373" s="85"/>
      <c r="BC373" s="85"/>
      <c r="BD373" s="85"/>
      <c r="BE373" s="85"/>
      <c r="BF373" s="85"/>
      <c r="BG373" s="85"/>
    </row>
    <row r="374" spans="1:59" x14ac:dyDescent="0.25">
      <c r="A374" s="85"/>
      <c r="B374" s="85"/>
      <c r="C374" s="85"/>
      <c r="D374" s="85"/>
      <c r="E374" s="85"/>
      <c r="F374" s="85"/>
      <c r="G374" s="85"/>
      <c r="H374" s="85"/>
      <c r="I374" s="85"/>
      <c r="J374" s="85"/>
      <c r="K374" s="85"/>
      <c r="L374" s="85"/>
      <c r="M374" s="85"/>
      <c r="N374" s="85"/>
      <c r="O374" s="85"/>
      <c r="P374" s="85"/>
      <c r="Q374" s="85"/>
      <c r="R374" s="85"/>
      <c r="S374" s="85"/>
      <c r="T374" s="85"/>
      <c r="U374" s="85"/>
      <c r="V374" s="85"/>
      <c r="W374" s="85"/>
      <c r="X374" s="85"/>
      <c r="Y374" s="85"/>
      <c r="Z374" s="85"/>
      <c r="AA374" s="85"/>
      <c r="AB374" s="86"/>
      <c r="AC374" s="85"/>
      <c r="AD374" s="85"/>
      <c r="AE374" s="85"/>
      <c r="AF374" s="85"/>
      <c r="AG374" s="85"/>
      <c r="AH374" s="85"/>
      <c r="AI374" s="85"/>
      <c r="AJ374" s="85"/>
      <c r="AK374" s="85"/>
      <c r="AL374" s="85"/>
      <c r="AM374" s="85"/>
      <c r="AN374" s="85"/>
      <c r="AO374" s="85"/>
      <c r="AP374" s="85"/>
      <c r="AQ374" s="85"/>
      <c r="AR374" s="85"/>
      <c r="AS374" s="85"/>
      <c r="AT374" s="85"/>
      <c r="AU374" s="85"/>
      <c r="AV374" s="85"/>
      <c r="AW374" s="85"/>
      <c r="AX374" s="85"/>
      <c r="AY374" s="85"/>
      <c r="AZ374" s="85"/>
      <c r="BA374" s="85"/>
      <c r="BB374" s="85"/>
      <c r="BC374" s="85"/>
      <c r="BD374" s="85"/>
      <c r="BE374" s="85"/>
      <c r="BF374" s="85"/>
      <c r="BG374" s="85"/>
    </row>
    <row r="375" spans="1:59" x14ac:dyDescent="0.25">
      <c r="A375" s="85"/>
      <c r="B375" s="85"/>
      <c r="C375" s="85"/>
      <c r="D375" s="85"/>
      <c r="E375" s="85"/>
      <c r="F375" s="85"/>
      <c r="G375" s="85"/>
      <c r="H375" s="85"/>
      <c r="I375" s="85"/>
      <c r="J375" s="85"/>
      <c r="K375" s="85"/>
      <c r="L375" s="85"/>
      <c r="M375" s="85"/>
      <c r="N375" s="85"/>
      <c r="O375" s="85"/>
      <c r="P375" s="85"/>
      <c r="Q375" s="85"/>
      <c r="R375" s="85"/>
      <c r="S375" s="85"/>
      <c r="T375" s="85"/>
      <c r="U375" s="85"/>
      <c r="V375" s="85"/>
      <c r="W375" s="85"/>
      <c r="X375" s="85"/>
      <c r="Y375" s="85"/>
      <c r="Z375" s="85"/>
      <c r="AA375" s="85"/>
      <c r="AB375" s="86"/>
      <c r="AC375" s="85"/>
      <c r="AD375" s="85"/>
      <c r="AE375" s="85"/>
      <c r="AF375" s="85"/>
      <c r="AG375" s="85"/>
      <c r="AH375" s="85"/>
      <c r="AI375" s="85"/>
      <c r="AJ375" s="85"/>
      <c r="AK375" s="85"/>
      <c r="AL375" s="85"/>
      <c r="AM375" s="85"/>
      <c r="AN375" s="85"/>
      <c r="AO375" s="85"/>
      <c r="AP375" s="85"/>
      <c r="AQ375" s="85"/>
      <c r="AR375" s="85"/>
      <c r="AS375" s="85"/>
      <c r="AT375" s="85"/>
      <c r="AU375" s="85"/>
      <c r="AV375" s="85"/>
      <c r="AW375" s="85"/>
      <c r="AX375" s="85"/>
      <c r="AY375" s="85"/>
      <c r="AZ375" s="85"/>
      <c r="BA375" s="85"/>
      <c r="BB375" s="85"/>
      <c r="BC375" s="85"/>
      <c r="BD375" s="85"/>
      <c r="BE375" s="85"/>
      <c r="BF375" s="85"/>
      <c r="BG375" s="85"/>
    </row>
    <row r="376" spans="1:59" x14ac:dyDescent="0.25">
      <c r="A376" s="85"/>
      <c r="B376" s="85"/>
      <c r="C376" s="85"/>
      <c r="D376" s="85"/>
      <c r="E376" s="85"/>
      <c r="F376" s="85"/>
      <c r="G376" s="85"/>
      <c r="H376" s="85"/>
      <c r="I376" s="85"/>
      <c r="J376" s="85"/>
      <c r="K376" s="85"/>
      <c r="L376" s="85"/>
      <c r="M376" s="85"/>
      <c r="N376" s="85"/>
      <c r="O376" s="85"/>
      <c r="P376" s="85"/>
      <c r="Q376" s="85"/>
      <c r="R376" s="85"/>
      <c r="S376" s="85"/>
      <c r="T376" s="85"/>
      <c r="U376" s="85"/>
      <c r="V376" s="85"/>
      <c r="W376" s="85"/>
      <c r="X376" s="85"/>
      <c r="Y376" s="85"/>
      <c r="Z376" s="85"/>
      <c r="AA376" s="85"/>
      <c r="AB376" s="86"/>
      <c r="AC376" s="85"/>
      <c r="AD376" s="85"/>
      <c r="AE376" s="85"/>
      <c r="AF376" s="85"/>
      <c r="AG376" s="85"/>
      <c r="AH376" s="85"/>
      <c r="AI376" s="85"/>
      <c r="AJ376" s="85"/>
      <c r="AK376" s="85"/>
      <c r="AL376" s="85"/>
      <c r="AM376" s="85"/>
      <c r="AN376" s="85"/>
      <c r="AO376" s="85"/>
      <c r="AP376" s="85"/>
      <c r="AQ376" s="85"/>
      <c r="AR376" s="85"/>
      <c r="AS376" s="85"/>
      <c r="AT376" s="85"/>
      <c r="AU376" s="85"/>
      <c r="AV376" s="85"/>
      <c r="AW376" s="85"/>
      <c r="AX376" s="85"/>
      <c r="AY376" s="85"/>
      <c r="AZ376" s="85"/>
      <c r="BA376" s="85"/>
      <c r="BB376" s="85"/>
      <c r="BC376" s="85"/>
      <c r="BD376" s="85"/>
      <c r="BE376" s="85"/>
      <c r="BF376" s="85"/>
      <c r="BG376" s="85"/>
    </row>
    <row r="377" spans="1:59" x14ac:dyDescent="0.25">
      <c r="A377" s="85"/>
      <c r="B377" s="85"/>
      <c r="C377" s="85"/>
      <c r="D377" s="85"/>
      <c r="E377" s="85"/>
      <c r="F377" s="85"/>
      <c r="G377" s="85"/>
      <c r="H377" s="85"/>
      <c r="I377" s="85"/>
      <c r="J377" s="85"/>
      <c r="K377" s="85"/>
      <c r="L377" s="85"/>
      <c r="M377" s="85"/>
      <c r="N377" s="85"/>
      <c r="O377" s="85"/>
      <c r="P377" s="85"/>
      <c r="Q377" s="85"/>
      <c r="R377" s="85"/>
      <c r="S377" s="85"/>
      <c r="T377" s="85"/>
      <c r="U377" s="85"/>
      <c r="V377" s="85"/>
      <c r="W377" s="85"/>
      <c r="X377" s="85"/>
      <c r="Y377" s="85"/>
      <c r="Z377" s="85"/>
      <c r="AA377" s="85"/>
      <c r="AB377" s="86"/>
      <c r="AC377" s="85"/>
      <c r="AD377" s="85"/>
      <c r="AE377" s="85"/>
      <c r="AF377" s="85"/>
      <c r="AG377" s="85"/>
      <c r="AH377" s="85"/>
      <c r="AI377" s="85"/>
      <c r="AJ377" s="85"/>
      <c r="AK377" s="85"/>
      <c r="AL377" s="85"/>
      <c r="AM377" s="85"/>
      <c r="AN377" s="85"/>
      <c r="AO377" s="85"/>
      <c r="AP377" s="85"/>
      <c r="AQ377" s="85"/>
      <c r="AR377" s="85"/>
      <c r="AS377" s="85"/>
      <c r="AT377" s="85"/>
      <c r="AU377" s="85"/>
      <c r="AV377" s="85"/>
      <c r="AW377" s="85"/>
      <c r="AX377" s="85"/>
      <c r="AY377" s="85"/>
      <c r="AZ377" s="85"/>
      <c r="BA377" s="85"/>
      <c r="BB377" s="85"/>
      <c r="BC377" s="85"/>
      <c r="BD377" s="85"/>
      <c r="BE377" s="85"/>
      <c r="BF377" s="85"/>
      <c r="BG377" s="85"/>
    </row>
    <row r="378" spans="1:59" x14ac:dyDescent="0.25">
      <c r="A378" s="85"/>
      <c r="B378" s="85"/>
      <c r="C378" s="85"/>
      <c r="D378" s="85"/>
      <c r="E378" s="85"/>
      <c r="F378" s="85"/>
      <c r="G378" s="85"/>
      <c r="H378" s="85"/>
      <c r="I378" s="85"/>
      <c r="J378" s="85"/>
      <c r="K378" s="85"/>
      <c r="L378" s="85"/>
      <c r="M378" s="85"/>
      <c r="N378" s="85"/>
      <c r="O378" s="85"/>
      <c r="P378" s="85"/>
      <c r="Q378" s="85"/>
      <c r="R378" s="85"/>
      <c r="S378" s="85"/>
      <c r="T378" s="85"/>
      <c r="U378" s="85"/>
      <c r="V378" s="85"/>
      <c r="W378" s="85"/>
      <c r="X378" s="85"/>
      <c r="Y378" s="85"/>
      <c r="Z378" s="85"/>
      <c r="AA378" s="85"/>
      <c r="AB378" s="86"/>
      <c r="AC378" s="85"/>
      <c r="AD378" s="85"/>
      <c r="AE378" s="85"/>
      <c r="AF378" s="85"/>
      <c r="AG378" s="85"/>
      <c r="AH378" s="85"/>
      <c r="AI378" s="85"/>
      <c r="AJ378" s="85"/>
      <c r="AK378" s="85"/>
      <c r="AL378" s="85"/>
      <c r="AM378" s="85"/>
      <c r="AN378" s="85"/>
      <c r="AO378" s="85"/>
      <c r="AP378" s="85"/>
      <c r="AQ378" s="85"/>
      <c r="AR378" s="85"/>
      <c r="AS378" s="85"/>
      <c r="AT378" s="85"/>
      <c r="AU378" s="85"/>
      <c r="AV378" s="85"/>
      <c r="AW378" s="85"/>
      <c r="AX378" s="85"/>
      <c r="AY378" s="85"/>
      <c r="AZ378" s="85"/>
      <c r="BA378" s="85"/>
      <c r="BB378" s="85"/>
      <c r="BC378" s="85"/>
      <c r="BD378" s="85"/>
      <c r="BE378" s="85"/>
      <c r="BF378" s="85"/>
      <c r="BG378" s="85"/>
    </row>
    <row r="379" spans="1:59" x14ac:dyDescent="0.25">
      <c r="A379" s="85"/>
      <c r="B379" s="85"/>
      <c r="C379" s="85"/>
      <c r="D379" s="85"/>
      <c r="E379" s="85"/>
      <c r="F379" s="85"/>
      <c r="G379" s="85"/>
      <c r="H379" s="85"/>
      <c r="I379" s="85"/>
      <c r="J379" s="85"/>
      <c r="K379" s="85"/>
      <c r="L379" s="85"/>
      <c r="M379" s="85"/>
      <c r="N379" s="85"/>
      <c r="O379" s="85"/>
      <c r="P379" s="85"/>
      <c r="Q379" s="85"/>
      <c r="R379" s="85"/>
      <c r="S379" s="85"/>
      <c r="T379" s="85"/>
      <c r="U379" s="85"/>
      <c r="V379" s="85"/>
      <c r="W379" s="85"/>
      <c r="X379" s="85"/>
      <c r="Y379" s="85"/>
      <c r="Z379" s="85"/>
      <c r="AA379" s="85"/>
      <c r="AB379" s="86"/>
      <c r="AC379" s="85"/>
      <c r="AD379" s="85"/>
      <c r="AE379" s="85"/>
      <c r="AF379" s="85"/>
      <c r="AG379" s="85"/>
      <c r="AH379" s="85"/>
      <c r="AI379" s="85"/>
      <c r="AJ379" s="85"/>
      <c r="AK379" s="85"/>
      <c r="AL379" s="85"/>
      <c r="AM379" s="85"/>
      <c r="AN379" s="85"/>
      <c r="AO379" s="85"/>
      <c r="AP379" s="85"/>
      <c r="AQ379" s="85"/>
      <c r="AR379" s="85"/>
      <c r="AS379" s="85"/>
      <c r="AT379" s="85"/>
      <c r="AU379" s="85"/>
      <c r="AV379" s="85"/>
      <c r="AW379" s="85"/>
      <c r="AX379" s="85"/>
      <c r="AY379" s="85"/>
      <c r="AZ379" s="85"/>
      <c r="BA379" s="85"/>
      <c r="BB379" s="85"/>
      <c r="BC379" s="85"/>
      <c r="BD379" s="85"/>
      <c r="BE379" s="85"/>
      <c r="BF379" s="85"/>
      <c r="BG379" s="85"/>
    </row>
    <row r="380" spans="1:59" x14ac:dyDescent="0.25">
      <c r="A380" s="85"/>
      <c r="B380" s="85"/>
      <c r="C380" s="85"/>
      <c r="D380" s="85"/>
      <c r="E380" s="85"/>
      <c r="F380" s="85"/>
      <c r="G380" s="85"/>
      <c r="H380" s="85"/>
      <c r="I380" s="85"/>
      <c r="J380" s="85"/>
      <c r="K380" s="85"/>
      <c r="L380" s="85"/>
      <c r="M380" s="85"/>
      <c r="N380" s="85"/>
      <c r="O380" s="85"/>
      <c r="P380" s="85"/>
      <c r="Q380" s="85"/>
      <c r="R380" s="85"/>
      <c r="S380" s="85"/>
      <c r="T380" s="85"/>
      <c r="U380" s="85"/>
      <c r="V380" s="85"/>
      <c r="W380" s="85"/>
      <c r="X380" s="85"/>
      <c r="Y380" s="85"/>
      <c r="Z380" s="85"/>
      <c r="AA380" s="85"/>
      <c r="AB380" s="86"/>
      <c r="AC380" s="85"/>
      <c r="AD380" s="85"/>
      <c r="AE380" s="85"/>
      <c r="AF380" s="85"/>
      <c r="AG380" s="85"/>
      <c r="AH380" s="85"/>
      <c r="AI380" s="85"/>
      <c r="AJ380" s="85"/>
      <c r="AK380" s="85"/>
      <c r="AL380" s="85"/>
      <c r="AM380" s="85"/>
      <c r="AN380" s="85"/>
      <c r="AO380" s="85"/>
      <c r="AP380" s="85"/>
      <c r="AQ380" s="85"/>
      <c r="AR380" s="85"/>
      <c r="AS380" s="85"/>
      <c r="AT380" s="85"/>
      <c r="AU380" s="85"/>
      <c r="AV380" s="85"/>
      <c r="AW380" s="85"/>
      <c r="AX380" s="85"/>
      <c r="AY380" s="85"/>
      <c r="AZ380" s="85"/>
      <c r="BA380" s="85"/>
      <c r="BB380" s="85"/>
      <c r="BC380" s="85"/>
      <c r="BD380" s="85"/>
      <c r="BE380" s="85"/>
      <c r="BF380" s="85"/>
      <c r="BG380" s="85"/>
    </row>
    <row r="381" spans="1:59" x14ac:dyDescent="0.25">
      <c r="A381" s="85"/>
      <c r="B381" s="85"/>
      <c r="C381" s="85"/>
      <c r="D381" s="85"/>
      <c r="E381" s="85"/>
      <c r="F381" s="85"/>
      <c r="G381" s="85"/>
      <c r="H381" s="85"/>
      <c r="I381" s="85"/>
      <c r="J381" s="85"/>
      <c r="K381" s="85"/>
      <c r="L381" s="85"/>
      <c r="M381" s="85"/>
      <c r="N381" s="85"/>
      <c r="O381" s="85"/>
      <c r="P381" s="85"/>
      <c r="Q381" s="85"/>
      <c r="R381" s="85"/>
      <c r="S381" s="85"/>
      <c r="T381" s="85"/>
      <c r="U381" s="85"/>
      <c r="V381" s="85"/>
      <c r="W381" s="85"/>
      <c r="X381" s="85"/>
      <c r="Y381" s="85"/>
      <c r="Z381" s="85"/>
      <c r="AA381" s="85"/>
      <c r="AB381" s="86"/>
      <c r="AC381" s="85"/>
      <c r="AD381" s="85"/>
      <c r="AE381" s="85"/>
      <c r="AF381" s="85"/>
      <c r="AG381" s="85"/>
      <c r="AH381" s="85"/>
      <c r="AI381" s="85"/>
      <c r="AJ381" s="85"/>
      <c r="AK381" s="85"/>
      <c r="AL381" s="85"/>
      <c r="AM381" s="85"/>
      <c r="AN381" s="85"/>
      <c r="AO381" s="85"/>
      <c r="AP381" s="85"/>
      <c r="AQ381" s="85"/>
      <c r="AR381" s="85"/>
      <c r="AS381" s="85"/>
      <c r="AT381" s="85"/>
      <c r="AU381" s="85"/>
      <c r="AV381" s="85"/>
      <c r="AW381" s="85"/>
      <c r="AX381" s="85"/>
      <c r="AY381" s="85"/>
      <c r="AZ381" s="85"/>
      <c r="BA381" s="85"/>
      <c r="BB381" s="85"/>
      <c r="BC381" s="85"/>
      <c r="BD381" s="85"/>
      <c r="BE381" s="85"/>
      <c r="BF381" s="85"/>
      <c r="BG381" s="85"/>
    </row>
    <row r="382" spans="1:59" x14ac:dyDescent="0.25">
      <c r="A382" s="85"/>
      <c r="B382" s="85"/>
      <c r="C382" s="85"/>
      <c r="D382" s="85"/>
      <c r="E382" s="85"/>
      <c r="F382" s="85"/>
      <c r="G382" s="85"/>
      <c r="H382" s="85"/>
      <c r="I382" s="85"/>
      <c r="J382" s="85"/>
      <c r="K382" s="85"/>
      <c r="L382" s="85"/>
      <c r="M382" s="85"/>
      <c r="N382" s="85"/>
      <c r="O382" s="85"/>
      <c r="P382" s="85"/>
      <c r="Q382" s="85"/>
      <c r="R382" s="85"/>
      <c r="S382" s="85"/>
      <c r="T382" s="85"/>
      <c r="U382" s="85"/>
      <c r="V382" s="85"/>
      <c r="W382" s="85"/>
      <c r="X382" s="85"/>
      <c r="Y382" s="85"/>
      <c r="Z382" s="85"/>
      <c r="AA382" s="85"/>
      <c r="AB382" s="86"/>
      <c r="AC382" s="85"/>
      <c r="AD382" s="85"/>
      <c r="AE382" s="85"/>
      <c r="AF382" s="85"/>
      <c r="AG382" s="85"/>
      <c r="AH382" s="85"/>
      <c r="AI382" s="85"/>
      <c r="AJ382" s="85"/>
      <c r="AK382" s="85"/>
      <c r="AL382" s="85"/>
      <c r="AM382" s="85"/>
      <c r="AN382" s="85"/>
      <c r="AO382" s="85"/>
      <c r="AP382" s="85"/>
      <c r="AQ382" s="85"/>
      <c r="AR382" s="85"/>
      <c r="AS382" s="85"/>
      <c r="AT382" s="85"/>
      <c r="AU382" s="85"/>
      <c r="AV382" s="85"/>
      <c r="AW382" s="85"/>
      <c r="AX382" s="85"/>
      <c r="AY382" s="85"/>
      <c r="AZ382" s="85"/>
      <c r="BA382" s="85"/>
      <c r="BB382" s="85"/>
      <c r="BC382" s="85"/>
      <c r="BD382" s="85"/>
      <c r="BE382" s="85"/>
      <c r="BF382" s="85"/>
      <c r="BG382" s="85"/>
    </row>
    <row r="383" spans="1:59" x14ac:dyDescent="0.25">
      <c r="A383" s="85"/>
      <c r="B383" s="85"/>
      <c r="C383" s="85"/>
      <c r="D383" s="85"/>
      <c r="E383" s="85"/>
      <c r="F383" s="85"/>
      <c r="G383" s="85"/>
      <c r="H383" s="85"/>
      <c r="I383" s="85"/>
      <c r="J383" s="85"/>
      <c r="K383" s="85"/>
      <c r="L383" s="85"/>
      <c r="M383" s="85"/>
      <c r="N383" s="85"/>
      <c r="O383" s="85"/>
      <c r="P383" s="85"/>
      <c r="Q383" s="85"/>
      <c r="R383" s="85"/>
      <c r="S383" s="85"/>
      <c r="T383" s="85"/>
      <c r="U383" s="85"/>
      <c r="V383" s="85"/>
      <c r="W383" s="85"/>
      <c r="X383" s="85"/>
      <c r="Y383" s="85"/>
      <c r="Z383" s="85"/>
      <c r="AA383" s="85"/>
      <c r="AB383" s="86"/>
      <c r="AC383" s="85"/>
      <c r="AD383" s="85"/>
      <c r="AE383" s="85"/>
      <c r="AF383" s="85"/>
      <c r="AG383" s="85"/>
      <c r="AH383" s="85"/>
      <c r="AI383" s="85"/>
      <c r="AJ383" s="85"/>
      <c r="AK383" s="85"/>
      <c r="AL383" s="85"/>
      <c r="AM383" s="85"/>
      <c r="AN383" s="85"/>
      <c r="AO383" s="85"/>
      <c r="AP383" s="85"/>
      <c r="AQ383" s="85"/>
      <c r="AR383" s="85"/>
      <c r="AS383" s="85"/>
      <c r="AT383" s="85"/>
      <c r="AU383" s="85"/>
      <c r="AV383" s="85"/>
      <c r="AW383" s="85"/>
      <c r="AX383" s="85"/>
      <c r="AY383" s="85"/>
      <c r="AZ383" s="85"/>
      <c r="BA383" s="85"/>
      <c r="BB383" s="85"/>
      <c r="BC383" s="85"/>
      <c r="BD383" s="85"/>
      <c r="BE383" s="85"/>
      <c r="BF383" s="85"/>
      <c r="BG383" s="85"/>
    </row>
    <row r="384" spans="1:59" x14ac:dyDescent="0.25">
      <c r="A384" s="85"/>
      <c r="B384" s="85"/>
      <c r="C384" s="85"/>
      <c r="D384" s="85"/>
      <c r="E384" s="85"/>
      <c r="F384" s="85"/>
      <c r="G384" s="85"/>
      <c r="H384" s="85"/>
      <c r="I384" s="85"/>
      <c r="J384" s="85"/>
      <c r="K384" s="85"/>
      <c r="L384" s="85"/>
      <c r="M384" s="85"/>
      <c r="N384" s="85"/>
      <c r="O384" s="85"/>
      <c r="P384" s="85"/>
      <c r="Q384" s="85"/>
      <c r="R384" s="85"/>
      <c r="S384" s="85"/>
      <c r="T384" s="85"/>
      <c r="U384" s="85"/>
      <c r="V384" s="85"/>
      <c r="W384" s="85"/>
      <c r="X384" s="85"/>
      <c r="Y384" s="85"/>
      <c r="Z384" s="85"/>
      <c r="AA384" s="85"/>
      <c r="AB384" s="86"/>
      <c r="AC384" s="85"/>
      <c r="AD384" s="85"/>
      <c r="AE384" s="85"/>
      <c r="AF384" s="85"/>
      <c r="AG384" s="85"/>
      <c r="AH384" s="85"/>
      <c r="AI384" s="85"/>
      <c r="AJ384" s="85"/>
      <c r="AK384" s="85"/>
      <c r="AL384" s="85"/>
      <c r="AM384" s="85"/>
      <c r="AN384" s="85"/>
      <c r="AO384" s="85"/>
      <c r="AP384" s="85"/>
      <c r="AQ384" s="85"/>
      <c r="AR384" s="85"/>
      <c r="AS384" s="85"/>
      <c r="AT384" s="85"/>
      <c r="AU384" s="85"/>
      <c r="AV384" s="85"/>
      <c r="AW384" s="85"/>
      <c r="AX384" s="85"/>
      <c r="AY384" s="85"/>
      <c r="AZ384" s="85"/>
      <c r="BA384" s="85"/>
      <c r="BB384" s="85"/>
      <c r="BC384" s="85"/>
      <c r="BD384" s="85"/>
      <c r="BE384" s="85"/>
      <c r="BF384" s="85"/>
      <c r="BG384" s="85"/>
    </row>
    <row r="385" spans="1:59" x14ac:dyDescent="0.25">
      <c r="A385" s="85"/>
      <c r="B385" s="85"/>
      <c r="C385" s="85"/>
      <c r="D385" s="85"/>
      <c r="E385" s="85"/>
      <c r="F385" s="85"/>
      <c r="G385" s="85"/>
      <c r="H385" s="85"/>
      <c r="I385" s="85"/>
      <c r="J385" s="85"/>
      <c r="K385" s="85"/>
      <c r="L385" s="85"/>
      <c r="M385" s="85"/>
      <c r="N385" s="85"/>
      <c r="O385" s="85"/>
      <c r="P385" s="85"/>
      <c r="Q385" s="85"/>
      <c r="R385" s="85"/>
      <c r="S385" s="85"/>
      <c r="T385" s="85"/>
      <c r="U385" s="85"/>
      <c r="V385" s="85"/>
      <c r="W385" s="85"/>
      <c r="X385" s="85"/>
      <c r="Y385" s="85"/>
      <c r="Z385" s="85"/>
      <c r="AA385" s="85"/>
      <c r="AB385" s="86"/>
      <c r="AC385" s="85"/>
      <c r="AD385" s="85"/>
      <c r="AE385" s="85"/>
      <c r="AF385" s="85"/>
      <c r="AG385" s="85"/>
      <c r="AH385" s="85"/>
      <c r="AI385" s="85"/>
      <c r="AJ385" s="85"/>
      <c r="AK385" s="85"/>
      <c r="AL385" s="85"/>
      <c r="AM385" s="85"/>
      <c r="AN385" s="85"/>
      <c r="AO385" s="85"/>
      <c r="AP385" s="85"/>
      <c r="AQ385" s="85"/>
      <c r="AR385" s="85"/>
      <c r="AS385" s="85"/>
      <c r="AT385" s="85"/>
      <c r="AU385" s="85"/>
      <c r="AV385" s="85"/>
      <c r="AW385" s="85"/>
      <c r="AX385" s="85"/>
      <c r="AY385" s="85"/>
      <c r="AZ385" s="85"/>
      <c r="BA385" s="85"/>
      <c r="BB385" s="85"/>
      <c r="BC385" s="85"/>
      <c r="BD385" s="85"/>
      <c r="BE385" s="85"/>
      <c r="BF385" s="85"/>
      <c r="BG385" s="85"/>
    </row>
    <row r="386" spans="1:59" x14ac:dyDescent="0.25">
      <c r="A386" s="85"/>
      <c r="B386" s="85"/>
      <c r="C386" s="85"/>
      <c r="D386" s="85"/>
      <c r="E386" s="85"/>
      <c r="F386" s="85"/>
      <c r="G386" s="85"/>
      <c r="H386" s="85"/>
      <c r="I386" s="85"/>
      <c r="J386" s="85"/>
      <c r="K386" s="85"/>
      <c r="L386" s="85"/>
      <c r="M386" s="85"/>
      <c r="N386" s="85"/>
      <c r="O386" s="85"/>
      <c r="P386" s="85"/>
      <c r="Q386" s="85"/>
      <c r="R386" s="85"/>
      <c r="S386" s="85"/>
      <c r="T386" s="85"/>
      <c r="U386" s="85"/>
      <c r="V386" s="85"/>
      <c r="W386" s="85"/>
      <c r="X386" s="85"/>
      <c r="Y386" s="85"/>
      <c r="Z386" s="85"/>
      <c r="AA386" s="85"/>
      <c r="AB386" s="86"/>
      <c r="AC386" s="85"/>
      <c r="AD386" s="85"/>
      <c r="AE386" s="85"/>
      <c r="AF386" s="85"/>
      <c r="AG386" s="85"/>
      <c r="AH386" s="85"/>
      <c r="AI386" s="85"/>
      <c r="AJ386" s="85"/>
      <c r="AK386" s="85"/>
      <c r="AL386" s="85"/>
      <c r="AM386" s="85"/>
      <c r="AN386" s="85"/>
      <c r="AO386" s="85"/>
      <c r="AP386" s="85"/>
      <c r="AQ386" s="85"/>
      <c r="AR386" s="85"/>
      <c r="AS386" s="85"/>
      <c r="AT386" s="85"/>
      <c r="AU386" s="85"/>
      <c r="AV386" s="85"/>
      <c r="AW386" s="85"/>
      <c r="AX386" s="85"/>
      <c r="AY386" s="85"/>
      <c r="AZ386" s="85"/>
      <c r="BA386" s="85"/>
      <c r="BB386" s="85"/>
      <c r="BC386" s="85"/>
      <c r="BD386" s="85"/>
      <c r="BE386" s="85"/>
      <c r="BF386" s="85"/>
      <c r="BG386" s="85"/>
    </row>
    <row r="387" spans="1:59" x14ac:dyDescent="0.25">
      <c r="A387" s="85"/>
      <c r="B387" s="85"/>
      <c r="C387" s="85"/>
      <c r="D387" s="85"/>
      <c r="E387" s="85"/>
      <c r="F387" s="85"/>
      <c r="G387" s="85"/>
      <c r="H387" s="85"/>
      <c r="I387" s="85"/>
      <c r="J387" s="85"/>
      <c r="K387" s="85"/>
      <c r="L387" s="85"/>
      <c r="M387" s="85"/>
      <c r="N387" s="85"/>
      <c r="O387" s="85"/>
      <c r="P387" s="85"/>
      <c r="Q387" s="85"/>
      <c r="R387" s="85"/>
      <c r="S387" s="85"/>
      <c r="T387" s="85"/>
      <c r="U387" s="85"/>
      <c r="V387" s="85"/>
      <c r="W387" s="85"/>
      <c r="X387" s="85"/>
      <c r="Y387" s="85"/>
      <c r="Z387" s="85"/>
      <c r="AA387" s="85"/>
      <c r="AB387" s="86"/>
      <c r="AC387" s="85"/>
      <c r="AD387" s="85"/>
      <c r="AE387" s="85"/>
      <c r="AF387" s="85"/>
      <c r="AG387" s="85"/>
      <c r="AH387" s="85"/>
      <c r="AI387" s="85"/>
      <c r="AJ387" s="85"/>
      <c r="AK387" s="85"/>
      <c r="AL387" s="85"/>
      <c r="AM387" s="85"/>
      <c r="AN387" s="85"/>
      <c r="AO387" s="85"/>
      <c r="AP387" s="85"/>
      <c r="AQ387" s="85"/>
      <c r="AR387" s="85"/>
      <c r="AS387" s="85"/>
      <c r="AT387" s="85"/>
      <c r="AU387" s="85"/>
      <c r="AV387" s="85"/>
      <c r="AW387" s="85"/>
      <c r="AX387" s="85"/>
      <c r="AY387" s="85"/>
      <c r="AZ387" s="85"/>
      <c r="BA387" s="85"/>
      <c r="BB387" s="85"/>
      <c r="BC387" s="85"/>
      <c r="BD387" s="85"/>
      <c r="BE387" s="85"/>
      <c r="BF387" s="85"/>
      <c r="BG387" s="85"/>
    </row>
    <row r="388" spans="1:59" x14ac:dyDescent="0.25">
      <c r="A388" s="85"/>
      <c r="B388" s="85"/>
      <c r="C388" s="85"/>
      <c r="D388" s="85"/>
      <c r="E388" s="85"/>
      <c r="F388" s="85"/>
      <c r="G388" s="85"/>
      <c r="H388" s="85"/>
      <c r="I388" s="85"/>
      <c r="J388" s="85"/>
      <c r="K388" s="85"/>
      <c r="L388" s="85"/>
      <c r="M388" s="85"/>
      <c r="N388" s="85"/>
      <c r="O388" s="85"/>
      <c r="P388" s="85"/>
      <c r="Q388" s="85"/>
      <c r="R388" s="85"/>
      <c r="S388" s="85"/>
      <c r="T388" s="85"/>
      <c r="U388" s="85"/>
      <c r="V388" s="85"/>
      <c r="W388" s="85"/>
      <c r="X388" s="85"/>
      <c r="Y388" s="85"/>
      <c r="Z388" s="85"/>
      <c r="AA388" s="85"/>
      <c r="AB388" s="86"/>
      <c r="AC388" s="85"/>
      <c r="AD388" s="85"/>
      <c r="AE388" s="85"/>
      <c r="AF388" s="85"/>
      <c r="AG388" s="85"/>
      <c r="AH388" s="85"/>
      <c r="AI388" s="85"/>
      <c r="AJ388" s="85"/>
      <c r="AK388" s="85"/>
      <c r="AL388" s="85"/>
      <c r="AM388" s="85"/>
      <c r="AN388" s="85"/>
      <c r="AO388" s="85"/>
      <c r="AP388" s="85"/>
      <c r="AQ388" s="85"/>
      <c r="AR388" s="85"/>
      <c r="AS388" s="85"/>
      <c r="AT388" s="85"/>
      <c r="AU388" s="85"/>
      <c r="AV388" s="85"/>
      <c r="AW388" s="85"/>
      <c r="AX388" s="85"/>
      <c r="AY388" s="85"/>
      <c r="AZ388" s="85"/>
      <c r="BA388" s="85"/>
      <c r="BB388" s="85"/>
      <c r="BC388" s="85"/>
      <c r="BD388" s="85"/>
      <c r="BE388" s="85"/>
      <c r="BF388" s="85"/>
      <c r="BG388" s="85"/>
    </row>
    <row r="389" spans="1:59" x14ac:dyDescent="0.25">
      <c r="A389" s="85"/>
      <c r="B389" s="85"/>
      <c r="C389" s="85"/>
      <c r="D389" s="85"/>
      <c r="E389" s="85"/>
      <c r="F389" s="85"/>
      <c r="G389" s="85"/>
      <c r="H389" s="85"/>
      <c r="I389" s="85"/>
      <c r="J389" s="85"/>
      <c r="K389" s="85"/>
      <c r="L389" s="85"/>
      <c r="M389" s="85"/>
      <c r="N389" s="85"/>
      <c r="O389" s="85"/>
      <c r="P389" s="85"/>
      <c r="Q389" s="85"/>
      <c r="R389" s="85"/>
      <c r="S389" s="85"/>
      <c r="T389" s="85"/>
      <c r="U389" s="85"/>
      <c r="V389" s="85"/>
      <c r="W389" s="85"/>
      <c r="X389" s="85"/>
      <c r="Y389" s="85"/>
      <c r="Z389" s="85"/>
      <c r="AA389" s="85"/>
      <c r="AB389" s="86"/>
      <c r="AC389" s="85"/>
      <c r="AD389" s="85"/>
      <c r="AE389" s="85"/>
      <c r="AF389" s="85"/>
      <c r="AG389" s="85"/>
      <c r="AH389" s="85"/>
      <c r="AI389" s="85"/>
      <c r="AJ389" s="85"/>
      <c r="AK389" s="85"/>
      <c r="AL389" s="85"/>
      <c r="AM389" s="85"/>
      <c r="AN389" s="85"/>
      <c r="AO389" s="85"/>
      <c r="AP389" s="85"/>
      <c r="AQ389" s="85"/>
      <c r="AR389" s="85"/>
      <c r="AS389" s="85"/>
      <c r="AT389" s="85"/>
      <c r="AU389" s="85"/>
      <c r="AV389" s="85"/>
      <c r="AW389" s="85"/>
      <c r="AX389" s="85"/>
      <c r="AY389" s="85"/>
      <c r="AZ389" s="85"/>
      <c r="BA389" s="85"/>
      <c r="BB389" s="85"/>
      <c r="BC389" s="85"/>
      <c r="BD389" s="85"/>
      <c r="BE389" s="85"/>
      <c r="BF389" s="85"/>
      <c r="BG389" s="85"/>
    </row>
    <row r="390" spans="1:59" x14ac:dyDescent="0.25">
      <c r="A390" s="85"/>
      <c r="B390" s="85"/>
      <c r="C390" s="85"/>
      <c r="D390" s="85"/>
      <c r="E390" s="85"/>
      <c r="F390" s="85"/>
      <c r="G390" s="85"/>
      <c r="H390" s="85"/>
      <c r="I390" s="85"/>
      <c r="J390" s="85"/>
      <c r="K390" s="85"/>
      <c r="L390" s="85"/>
      <c r="M390" s="85"/>
      <c r="N390" s="85"/>
      <c r="O390" s="85"/>
      <c r="P390" s="85"/>
      <c r="Q390" s="85"/>
      <c r="R390" s="85"/>
      <c r="S390" s="85"/>
      <c r="T390" s="85"/>
      <c r="U390" s="85"/>
      <c r="V390" s="85"/>
      <c r="W390" s="85"/>
      <c r="X390" s="85"/>
      <c r="Y390" s="85"/>
      <c r="Z390" s="85"/>
      <c r="AA390" s="85"/>
      <c r="AB390" s="86"/>
      <c r="AC390" s="85"/>
      <c r="AD390" s="85"/>
      <c r="AE390" s="85"/>
      <c r="AF390" s="85"/>
      <c r="AG390" s="85"/>
      <c r="AH390" s="85"/>
      <c r="AI390" s="85"/>
      <c r="AJ390" s="85"/>
      <c r="AK390" s="85"/>
      <c r="AL390" s="85"/>
      <c r="AM390" s="85"/>
      <c r="AN390" s="85"/>
      <c r="AO390" s="85"/>
      <c r="AP390" s="85"/>
      <c r="AQ390" s="85"/>
      <c r="AR390" s="85"/>
      <c r="AS390" s="85"/>
      <c r="AT390" s="85"/>
      <c r="AU390" s="85"/>
      <c r="AV390" s="85"/>
      <c r="AW390" s="85"/>
      <c r="AX390" s="85"/>
      <c r="AY390" s="85"/>
      <c r="AZ390" s="85"/>
      <c r="BA390" s="85"/>
      <c r="BB390" s="85"/>
      <c r="BC390" s="85"/>
      <c r="BD390" s="85"/>
      <c r="BE390" s="85"/>
      <c r="BF390" s="85"/>
      <c r="BG390" s="85"/>
    </row>
    <row r="391" spans="1:59" x14ac:dyDescent="0.25">
      <c r="A391" s="85"/>
      <c r="B391" s="85"/>
      <c r="C391" s="85"/>
      <c r="D391" s="85"/>
      <c r="E391" s="85"/>
      <c r="F391" s="85"/>
      <c r="G391" s="85"/>
      <c r="H391" s="85"/>
      <c r="I391" s="85"/>
      <c r="J391" s="85"/>
      <c r="K391" s="85"/>
      <c r="L391" s="85"/>
      <c r="M391" s="85"/>
      <c r="N391" s="85"/>
      <c r="O391" s="85"/>
      <c r="P391" s="85"/>
      <c r="Q391" s="85"/>
      <c r="R391" s="85"/>
      <c r="S391" s="85"/>
      <c r="T391" s="85"/>
      <c r="U391" s="85"/>
      <c r="V391" s="85"/>
      <c r="W391" s="85"/>
      <c r="X391" s="85"/>
      <c r="Y391" s="85"/>
      <c r="Z391" s="85"/>
      <c r="AA391" s="85"/>
      <c r="AB391" s="86"/>
      <c r="AC391" s="85"/>
      <c r="AD391" s="85"/>
      <c r="AE391" s="85"/>
      <c r="AF391" s="85"/>
      <c r="AG391" s="85"/>
      <c r="AH391" s="85"/>
      <c r="AI391" s="85"/>
      <c r="AJ391" s="85"/>
      <c r="AK391" s="85"/>
      <c r="AL391" s="85"/>
      <c r="AM391" s="85"/>
      <c r="AN391" s="85"/>
      <c r="AO391" s="85"/>
      <c r="AP391" s="85"/>
      <c r="AQ391" s="85"/>
      <c r="AR391" s="85"/>
      <c r="AS391" s="85"/>
      <c r="AT391" s="85"/>
      <c r="AU391" s="85"/>
      <c r="AV391" s="85"/>
      <c r="AW391" s="85"/>
      <c r="AX391" s="85"/>
      <c r="AY391" s="85"/>
      <c r="AZ391" s="85"/>
      <c r="BA391" s="85"/>
      <c r="BB391" s="85"/>
      <c r="BC391" s="85"/>
      <c r="BD391" s="85"/>
      <c r="BE391" s="85"/>
      <c r="BF391" s="85"/>
      <c r="BG391" s="85"/>
    </row>
    <row r="392" spans="1:59" x14ac:dyDescent="0.25">
      <c r="A392" s="85"/>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6"/>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row>
    <row r="393" spans="1:59" x14ac:dyDescent="0.25">
      <c r="A393" s="85"/>
      <c r="B393" s="85"/>
      <c r="C393" s="85"/>
      <c r="D393" s="85"/>
      <c r="E393" s="85"/>
      <c r="F393" s="85"/>
      <c r="G393" s="85"/>
      <c r="H393" s="85"/>
      <c r="I393" s="85"/>
      <c r="J393" s="85"/>
      <c r="K393" s="85"/>
      <c r="L393" s="85"/>
      <c r="M393" s="85"/>
      <c r="N393" s="85"/>
      <c r="O393" s="85"/>
      <c r="P393" s="85"/>
      <c r="Q393" s="85"/>
      <c r="R393" s="85"/>
      <c r="S393" s="85"/>
      <c r="T393" s="85"/>
      <c r="U393" s="85"/>
      <c r="V393" s="85"/>
      <c r="W393" s="85"/>
      <c r="X393" s="85"/>
      <c r="Y393" s="85"/>
      <c r="Z393" s="85"/>
      <c r="AA393" s="85"/>
      <c r="AB393" s="86"/>
      <c r="AC393" s="85"/>
      <c r="AD393" s="85"/>
      <c r="AE393" s="85"/>
      <c r="AF393" s="85"/>
      <c r="AG393" s="85"/>
      <c r="AH393" s="85"/>
      <c r="AI393" s="85"/>
      <c r="AJ393" s="85"/>
      <c r="AK393" s="85"/>
      <c r="AL393" s="85"/>
      <c r="AM393" s="85"/>
      <c r="AN393" s="85"/>
      <c r="AO393" s="85"/>
      <c r="AP393" s="85"/>
      <c r="AQ393" s="85"/>
      <c r="AR393" s="85"/>
      <c r="AS393" s="85"/>
      <c r="AT393" s="85"/>
      <c r="AU393" s="85"/>
      <c r="AV393" s="85"/>
      <c r="AW393" s="85"/>
      <c r="AX393" s="85"/>
      <c r="AY393" s="85"/>
      <c r="AZ393" s="85"/>
      <c r="BA393" s="85"/>
      <c r="BB393" s="85"/>
      <c r="BC393" s="85"/>
      <c r="BD393" s="85"/>
      <c r="BE393" s="85"/>
      <c r="BF393" s="85"/>
      <c r="BG393" s="85"/>
    </row>
    <row r="394" spans="1:59" x14ac:dyDescent="0.25">
      <c r="A394" s="85"/>
      <c r="B394" s="85"/>
      <c r="C394" s="85"/>
      <c r="D394" s="85"/>
      <c r="E394" s="85"/>
      <c r="F394" s="85"/>
      <c r="G394" s="85"/>
      <c r="H394" s="85"/>
      <c r="I394" s="85"/>
      <c r="J394" s="85"/>
      <c r="K394" s="85"/>
      <c r="L394" s="85"/>
      <c r="M394" s="85"/>
      <c r="N394" s="85"/>
      <c r="O394" s="85"/>
      <c r="P394" s="85"/>
      <c r="Q394" s="85"/>
      <c r="R394" s="85"/>
      <c r="S394" s="85"/>
      <c r="T394" s="85"/>
      <c r="U394" s="85"/>
      <c r="V394" s="85"/>
      <c r="W394" s="85"/>
      <c r="X394" s="85"/>
      <c r="Y394" s="85"/>
      <c r="Z394" s="85"/>
      <c r="AA394" s="85"/>
      <c r="AB394" s="86"/>
      <c r="AC394" s="85"/>
      <c r="AD394" s="85"/>
      <c r="AE394" s="85"/>
      <c r="AF394" s="85"/>
      <c r="AG394" s="85"/>
      <c r="AH394" s="85"/>
      <c r="AI394" s="85"/>
      <c r="AJ394" s="85"/>
      <c r="AK394" s="85"/>
      <c r="AL394" s="85"/>
      <c r="AM394" s="85"/>
      <c r="AN394" s="85"/>
      <c r="AO394" s="85"/>
      <c r="AP394" s="85"/>
      <c r="AQ394" s="85"/>
      <c r="AR394" s="85"/>
      <c r="AS394" s="85"/>
      <c r="AT394" s="85"/>
      <c r="AU394" s="85"/>
      <c r="AV394" s="85"/>
      <c r="AW394" s="85"/>
      <c r="AX394" s="85"/>
      <c r="AY394" s="85"/>
      <c r="AZ394" s="85"/>
      <c r="BA394" s="85"/>
      <c r="BB394" s="85"/>
      <c r="BC394" s="85"/>
      <c r="BD394" s="85"/>
      <c r="BE394" s="85"/>
      <c r="BF394" s="85"/>
      <c r="BG394" s="85"/>
    </row>
    <row r="395" spans="1:59" x14ac:dyDescent="0.25">
      <c r="A395" s="85"/>
      <c r="B395" s="85"/>
      <c r="C395" s="85"/>
      <c r="D395" s="85"/>
      <c r="E395" s="85"/>
      <c r="F395" s="85"/>
      <c r="G395" s="85"/>
      <c r="H395" s="85"/>
      <c r="I395" s="85"/>
      <c r="J395" s="85"/>
      <c r="K395" s="85"/>
      <c r="L395" s="85"/>
      <c r="M395" s="85"/>
      <c r="N395" s="85"/>
      <c r="O395" s="85"/>
      <c r="P395" s="85"/>
      <c r="Q395" s="85"/>
      <c r="R395" s="85"/>
      <c r="S395" s="85"/>
      <c r="T395" s="85"/>
      <c r="U395" s="85"/>
      <c r="V395" s="85"/>
      <c r="W395" s="85"/>
      <c r="X395" s="85"/>
      <c r="Y395" s="85"/>
      <c r="Z395" s="85"/>
      <c r="AA395" s="85"/>
      <c r="AB395" s="86"/>
      <c r="AC395" s="85"/>
      <c r="AD395" s="85"/>
      <c r="AE395" s="85"/>
      <c r="AF395" s="85"/>
      <c r="AG395" s="85"/>
      <c r="AH395" s="85"/>
      <c r="AI395" s="85"/>
      <c r="AJ395" s="85"/>
      <c r="AK395" s="85"/>
      <c r="AL395" s="85"/>
      <c r="AM395" s="85"/>
      <c r="AN395" s="85"/>
      <c r="AO395" s="85"/>
      <c r="AP395" s="85"/>
      <c r="AQ395" s="85"/>
      <c r="AR395" s="85"/>
      <c r="AS395" s="85"/>
      <c r="AT395" s="85"/>
      <c r="AU395" s="85"/>
      <c r="AV395" s="85"/>
      <c r="AW395" s="85"/>
      <c r="AX395" s="85"/>
      <c r="AY395" s="85"/>
      <c r="AZ395" s="85"/>
      <c r="BA395" s="85"/>
      <c r="BB395" s="85"/>
      <c r="BC395" s="85"/>
      <c r="BD395" s="85"/>
      <c r="BE395" s="85"/>
      <c r="BF395" s="85"/>
      <c r="BG395" s="85"/>
    </row>
    <row r="396" spans="1:59" x14ac:dyDescent="0.25">
      <c r="A396" s="85"/>
      <c r="B396" s="85"/>
      <c r="C396" s="85"/>
      <c r="D396" s="85"/>
      <c r="E396" s="85"/>
      <c r="F396" s="85"/>
      <c r="G396" s="85"/>
      <c r="H396" s="85"/>
      <c r="I396" s="85"/>
      <c r="J396" s="85"/>
      <c r="K396" s="85"/>
      <c r="L396" s="85"/>
      <c r="M396" s="85"/>
      <c r="N396" s="85"/>
      <c r="O396" s="85"/>
      <c r="P396" s="85"/>
      <c r="Q396" s="85"/>
      <c r="R396" s="85"/>
      <c r="S396" s="85"/>
      <c r="T396" s="85"/>
      <c r="U396" s="85"/>
      <c r="V396" s="85"/>
      <c r="W396" s="85"/>
      <c r="X396" s="85"/>
      <c r="Y396" s="85"/>
      <c r="Z396" s="85"/>
      <c r="AA396" s="85"/>
      <c r="AB396" s="86"/>
      <c r="AC396" s="85"/>
      <c r="AD396" s="85"/>
      <c r="AE396" s="85"/>
      <c r="AF396" s="85"/>
      <c r="AG396" s="85"/>
      <c r="AH396" s="85"/>
      <c r="AI396" s="85"/>
      <c r="AJ396" s="85"/>
      <c r="AK396" s="85"/>
      <c r="AL396" s="85"/>
      <c r="AM396" s="85"/>
      <c r="AN396" s="85"/>
      <c r="AO396" s="85"/>
      <c r="AP396" s="85"/>
      <c r="AQ396" s="85"/>
      <c r="AR396" s="85"/>
      <c r="AS396" s="85"/>
      <c r="AT396" s="85"/>
      <c r="AU396" s="85"/>
      <c r="AV396" s="85"/>
      <c r="AW396" s="85"/>
      <c r="AX396" s="85"/>
      <c r="AY396" s="85"/>
      <c r="AZ396" s="85"/>
      <c r="BA396" s="85"/>
      <c r="BB396" s="85"/>
      <c r="BC396" s="85"/>
      <c r="BD396" s="85"/>
      <c r="BE396" s="85"/>
      <c r="BF396" s="85"/>
      <c r="BG396" s="85"/>
    </row>
    <row r="397" spans="1:59" x14ac:dyDescent="0.25">
      <c r="A397" s="85"/>
      <c r="B397" s="85"/>
      <c r="C397" s="85"/>
      <c r="D397" s="85"/>
      <c r="E397" s="85"/>
      <c r="F397" s="85"/>
      <c r="G397" s="85"/>
      <c r="H397" s="85"/>
      <c r="I397" s="85"/>
      <c r="J397" s="85"/>
      <c r="K397" s="85"/>
      <c r="L397" s="85"/>
      <c r="M397" s="85"/>
      <c r="N397" s="85"/>
      <c r="O397" s="85"/>
      <c r="P397" s="85"/>
      <c r="Q397" s="85"/>
      <c r="R397" s="85"/>
      <c r="S397" s="85"/>
      <c r="T397" s="85"/>
      <c r="U397" s="85"/>
      <c r="V397" s="85"/>
      <c r="W397" s="85"/>
      <c r="X397" s="85"/>
      <c r="Y397" s="85"/>
      <c r="Z397" s="85"/>
      <c r="AA397" s="85"/>
      <c r="AB397" s="86"/>
      <c r="AC397" s="85"/>
      <c r="AD397" s="85"/>
      <c r="AE397" s="85"/>
      <c r="AF397" s="85"/>
      <c r="AG397" s="85"/>
      <c r="AH397" s="85"/>
      <c r="AI397" s="85"/>
      <c r="AJ397" s="85"/>
      <c r="AK397" s="85"/>
      <c r="AL397" s="85"/>
      <c r="AM397" s="85"/>
      <c r="AN397" s="85"/>
      <c r="AO397" s="85"/>
      <c r="AP397" s="85"/>
      <c r="AQ397" s="85"/>
      <c r="AR397" s="85"/>
      <c r="AS397" s="85"/>
      <c r="AT397" s="85"/>
      <c r="AU397" s="85"/>
      <c r="AV397" s="85"/>
      <c r="AW397" s="85"/>
      <c r="AX397" s="85"/>
      <c r="AY397" s="85"/>
      <c r="AZ397" s="85"/>
      <c r="BA397" s="85"/>
      <c r="BB397" s="85"/>
      <c r="BC397" s="85"/>
      <c r="BD397" s="85"/>
      <c r="BE397" s="85"/>
      <c r="BF397" s="85"/>
      <c r="BG397" s="85"/>
    </row>
    <row r="398" spans="1:59" x14ac:dyDescent="0.25">
      <c r="A398" s="85"/>
      <c r="B398" s="85"/>
      <c r="C398" s="85"/>
      <c r="D398" s="85"/>
      <c r="E398" s="85"/>
      <c r="F398" s="85"/>
      <c r="G398" s="85"/>
      <c r="H398" s="85"/>
      <c r="I398" s="85"/>
      <c r="J398" s="85"/>
      <c r="K398" s="85"/>
      <c r="L398" s="85"/>
      <c r="M398" s="85"/>
      <c r="N398" s="85"/>
      <c r="O398" s="85"/>
      <c r="P398" s="85"/>
      <c r="Q398" s="85"/>
      <c r="R398" s="85"/>
      <c r="S398" s="85"/>
      <c r="T398" s="85"/>
      <c r="U398" s="85"/>
      <c r="V398" s="85"/>
      <c r="W398" s="85"/>
      <c r="X398" s="85"/>
      <c r="Y398" s="85"/>
      <c r="Z398" s="85"/>
      <c r="AA398" s="85"/>
      <c r="AB398" s="86"/>
      <c r="AC398" s="85"/>
      <c r="AD398" s="85"/>
      <c r="AE398" s="85"/>
      <c r="AF398" s="85"/>
      <c r="AG398" s="85"/>
      <c r="AH398" s="85"/>
      <c r="AI398" s="85"/>
      <c r="AJ398" s="85"/>
      <c r="AK398" s="85"/>
      <c r="AL398" s="85"/>
      <c r="AM398" s="85"/>
      <c r="AN398" s="85"/>
      <c r="AO398" s="85"/>
      <c r="AP398" s="85"/>
      <c r="AQ398" s="85"/>
      <c r="AR398" s="85"/>
      <c r="AS398" s="85"/>
      <c r="AT398" s="85"/>
      <c r="AU398" s="85"/>
      <c r="AV398" s="85"/>
      <c r="AW398" s="85"/>
      <c r="AX398" s="85"/>
      <c r="AY398" s="85"/>
      <c r="AZ398" s="85"/>
      <c r="BA398" s="85"/>
      <c r="BB398" s="85"/>
      <c r="BC398" s="85"/>
      <c r="BD398" s="85"/>
      <c r="BE398" s="85"/>
      <c r="BF398" s="85"/>
      <c r="BG398" s="85"/>
    </row>
    <row r="399" spans="1:59" x14ac:dyDescent="0.25">
      <c r="A399" s="85"/>
      <c r="B399" s="85"/>
      <c r="C399" s="85"/>
      <c r="D399" s="85"/>
      <c r="E399" s="85"/>
      <c r="F399" s="85"/>
      <c r="G399" s="85"/>
      <c r="H399" s="85"/>
      <c r="I399" s="85"/>
      <c r="J399" s="85"/>
      <c r="K399" s="85"/>
      <c r="L399" s="85"/>
      <c r="M399" s="85"/>
      <c r="N399" s="85"/>
      <c r="O399" s="85"/>
      <c r="P399" s="85"/>
      <c r="Q399" s="85"/>
      <c r="R399" s="85"/>
      <c r="S399" s="85"/>
      <c r="T399" s="85"/>
      <c r="U399" s="85"/>
      <c r="V399" s="85"/>
      <c r="W399" s="85"/>
      <c r="X399" s="85"/>
      <c r="Y399" s="85"/>
      <c r="Z399" s="85"/>
      <c r="AA399" s="85"/>
      <c r="AB399" s="86"/>
      <c r="AC399" s="85"/>
      <c r="AD399" s="85"/>
      <c r="AE399" s="85"/>
      <c r="AF399" s="85"/>
      <c r="AG399" s="85"/>
      <c r="AH399" s="85"/>
      <c r="AI399" s="85"/>
      <c r="AJ399" s="85"/>
      <c r="AK399" s="85"/>
      <c r="AL399" s="85"/>
      <c r="AM399" s="85"/>
      <c r="AN399" s="85"/>
      <c r="AO399" s="85"/>
      <c r="AP399" s="85"/>
      <c r="AQ399" s="85"/>
      <c r="AR399" s="85"/>
      <c r="AS399" s="85"/>
      <c r="AT399" s="85"/>
      <c r="AU399" s="85"/>
      <c r="AV399" s="85"/>
      <c r="AW399" s="85"/>
      <c r="AX399" s="85"/>
      <c r="AY399" s="85"/>
      <c r="AZ399" s="85"/>
      <c r="BA399" s="85"/>
      <c r="BB399" s="85"/>
      <c r="BC399" s="85"/>
      <c r="BD399" s="85"/>
      <c r="BE399" s="85"/>
      <c r="BF399" s="85"/>
      <c r="BG399" s="85"/>
    </row>
    <row r="400" spans="1:59" x14ac:dyDescent="0.25">
      <c r="A400" s="85"/>
      <c r="B400" s="85"/>
      <c r="C400" s="85"/>
      <c r="D400" s="85"/>
      <c r="E400" s="85"/>
      <c r="F400" s="85"/>
      <c r="G400" s="85"/>
      <c r="H400" s="85"/>
      <c r="I400" s="85"/>
      <c r="J400" s="85"/>
      <c r="K400" s="85"/>
      <c r="L400" s="85"/>
      <c r="M400" s="85"/>
      <c r="N400" s="85"/>
      <c r="O400" s="85"/>
      <c r="P400" s="85"/>
      <c r="Q400" s="85"/>
      <c r="R400" s="85"/>
      <c r="S400" s="85"/>
      <c r="T400" s="85"/>
      <c r="U400" s="85"/>
      <c r="V400" s="85"/>
      <c r="W400" s="85"/>
      <c r="X400" s="85"/>
      <c r="Y400" s="85"/>
      <c r="Z400" s="85"/>
      <c r="AA400" s="85"/>
      <c r="AB400" s="86"/>
      <c r="AC400" s="85"/>
      <c r="AD400" s="85"/>
      <c r="AE400" s="85"/>
      <c r="AF400" s="85"/>
      <c r="AG400" s="85"/>
      <c r="AH400" s="85"/>
      <c r="AI400" s="85"/>
      <c r="AJ400" s="85"/>
      <c r="AK400" s="85"/>
      <c r="AL400" s="85"/>
      <c r="AM400" s="85"/>
      <c r="AN400" s="85"/>
      <c r="AO400" s="85"/>
      <c r="AP400" s="85"/>
      <c r="AQ400" s="85"/>
      <c r="AR400" s="85"/>
      <c r="AS400" s="85"/>
      <c r="AT400" s="85"/>
      <c r="AU400" s="85"/>
      <c r="AV400" s="85"/>
      <c r="AW400" s="85"/>
      <c r="AX400" s="85"/>
      <c r="AY400" s="85"/>
      <c r="AZ400" s="85"/>
      <c r="BA400" s="85"/>
      <c r="BB400" s="85"/>
      <c r="BC400" s="85"/>
      <c r="BD400" s="85"/>
      <c r="BE400" s="85"/>
      <c r="BF400" s="85"/>
      <c r="BG400" s="85"/>
    </row>
    <row r="401" spans="1:59" x14ac:dyDescent="0.25">
      <c r="A401" s="85"/>
      <c r="B401" s="85"/>
      <c r="C401" s="85"/>
      <c r="D401" s="85"/>
      <c r="E401" s="85"/>
      <c r="F401" s="85"/>
      <c r="G401" s="85"/>
      <c r="H401" s="85"/>
      <c r="I401" s="85"/>
      <c r="J401" s="85"/>
      <c r="K401" s="85"/>
      <c r="L401" s="85"/>
      <c r="M401" s="85"/>
      <c r="N401" s="85"/>
      <c r="O401" s="85"/>
      <c r="P401" s="85"/>
      <c r="Q401" s="85"/>
      <c r="R401" s="85"/>
      <c r="S401" s="85"/>
      <c r="T401" s="85"/>
      <c r="U401" s="85"/>
      <c r="V401" s="85"/>
      <c r="W401" s="85"/>
      <c r="X401" s="85"/>
      <c r="Y401" s="85"/>
      <c r="Z401" s="85"/>
      <c r="AA401" s="85"/>
      <c r="AB401" s="86"/>
      <c r="AC401" s="85"/>
      <c r="AD401" s="85"/>
      <c r="AE401" s="85"/>
      <c r="AF401" s="85"/>
      <c r="AG401" s="85"/>
      <c r="AH401" s="85"/>
      <c r="AI401" s="85"/>
      <c r="AJ401" s="85"/>
      <c r="AK401" s="85"/>
      <c r="AL401" s="85"/>
      <c r="AM401" s="85"/>
      <c r="AN401" s="85"/>
      <c r="AO401" s="85"/>
      <c r="AP401" s="85"/>
      <c r="AQ401" s="85"/>
      <c r="AR401" s="85"/>
      <c r="AS401" s="85"/>
      <c r="AT401" s="85"/>
      <c r="AU401" s="85"/>
      <c r="AV401" s="85"/>
      <c r="AW401" s="85"/>
      <c r="AX401" s="85"/>
      <c r="AY401" s="85"/>
      <c r="AZ401" s="85"/>
      <c r="BA401" s="85"/>
      <c r="BB401" s="85"/>
      <c r="BC401" s="85"/>
      <c r="BD401" s="85"/>
      <c r="BE401" s="85"/>
      <c r="BF401" s="85"/>
      <c r="BG401" s="85"/>
    </row>
    <row r="402" spans="1:59" x14ac:dyDescent="0.25">
      <c r="A402" s="85"/>
      <c r="B402" s="85"/>
      <c r="C402" s="85"/>
      <c r="D402" s="85"/>
      <c r="E402" s="85"/>
      <c r="F402" s="85"/>
      <c r="G402" s="85"/>
      <c r="H402" s="85"/>
      <c r="I402" s="85"/>
      <c r="J402" s="85"/>
      <c r="K402" s="85"/>
      <c r="L402" s="85"/>
      <c r="M402" s="85"/>
      <c r="N402" s="85"/>
      <c r="O402" s="85"/>
      <c r="P402" s="85"/>
      <c r="Q402" s="85"/>
      <c r="R402" s="85"/>
      <c r="S402" s="85"/>
      <c r="T402" s="85"/>
      <c r="U402" s="85"/>
      <c r="V402" s="85"/>
      <c r="W402" s="85"/>
      <c r="X402" s="85"/>
      <c r="Y402" s="85"/>
      <c r="Z402" s="85"/>
      <c r="AA402" s="85"/>
      <c r="AB402" s="86"/>
      <c r="AC402" s="85"/>
      <c r="AD402" s="85"/>
      <c r="AE402" s="85"/>
      <c r="AF402" s="85"/>
      <c r="AG402" s="85"/>
      <c r="AH402" s="85"/>
      <c r="AI402" s="85"/>
      <c r="AJ402" s="85"/>
      <c r="AK402" s="85"/>
      <c r="AL402" s="85"/>
      <c r="AM402" s="85"/>
      <c r="AN402" s="85"/>
      <c r="AO402" s="85"/>
      <c r="AP402" s="85"/>
      <c r="AQ402" s="85"/>
      <c r="AR402" s="85"/>
      <c r="AS402" s="85"/>
      <c r="AT402" s="85"/>
      <c r="AU402" s="85"/>
      <c r="AV402" s="85"/>
      <c r="AW402" s="85"/>
      <c r="AX402" s="85"/>
      <c r="AY402" s="85"/>
      <c r="AZ402" s="85"/>
      <c r="BA402" s="85"/>
      <c r="BB402" s="85"/>
      <c r="BC402" s="85"/>
      <c r="BD402" s="85"/>
      <c r="BE402" s="85"/>
      <c r="BF402" s="85"/>
      <c r="BG402" s="85"/>
    </row>
    <row r="403" spans="1:59" x14ac:dyDescent="0.25">
      <c r="A403" s="85"/>
      <c r="B403" s="85"/>
      <c r="C403" s="85"/>
      <c r="D403" s="85"/>
      <c r="E403" s="85"/>
      <c r="F403" s="85"/>
      <c r="G403" s="85"/>
      <c r="H403" s="85"/>
      <c r="I403" s="85"/>
      <c r="J403" s="85"/>
      <c r="K403" s="85"/>
      <c r="L403" s="85"/>
      <c r="M403" s="85"/>
      <c r="N403" s="85"/>
      <c r="O403" s="85"/>
      <c r="P403" s="85"/>
      <c r="Q403" s="85"/>
      <c r="R403" s="85"/>
      <c r="S403" s="85"/>
      <c r="T403" s="85"/>
      <c r="U403" s="85"/>
      <c r="V403" s="85"/>
      <c r="W403" s="85"/>
      <c r="X403" s="85"/>
      <c r="Y403" s="85"/>
      <c r="Z403" s="85"/>
      <c r="AA403" s="85"/>
      <c r="AB403" s="86"/>
      <c r="AC403" s="85"/>
      <c r="AD403" s="85"/>
      <c r="AE403" s="85"/>
      <c r="AF403" s="85"/>
      <c r="AG403" s="85"/>
      <c r="AH403" s="85"/>
      <c r="AI403" s="85"/>
      <c r="AJ403" s="85"/>
      <c r="AK403" s="85"/>
      <c r="AL403" s="85"/>
      <c r="AM403" s="85"/>
      <c r="AN403" s="85"/>
      <c r="AO403" s="85"/>
      <c r="AP403" s="85"/>
      <c r="AQ403" s="85"/>
      <c r="AR403" s="85"/>
      <c r="AS403" s="85"/>
      <c r="AT403" s="85"/>
      <c r="AU403" s="85"/>
      <c r="AV403" s="85"/>
      <c r="AW403" s="85"/>
      <c r="AX403" s="85"/>
      <c r="AY403" s="85"/>
      <c r="AZ403" s="85"/>
      <c r="BA403" s="85"/>
      <c r="BB403" s="85"/>
      <c r="BC403" s="85"/>
      <c r="BD403" s="85"/>
      <c r="BE403" s="85"/>
      <c r="BF403" s="85"/>
      <c r="BG403" s="85"/>
    </row>
    <row r="404" spans="1:59" x14ac:dyDescent="0.25">
      <c r="A404" s="85"/>
      <c r="B404" s="85"/>
      <c r="C404" s="85"/>
      <c r="D404" s="85"/>
      <c r="E404" s="85"/>
      <c r="F404" s="85"/>
      <c r="G404" s="85"/>
      <c r="H404" s="85"/>
      <c r="I404" s="85"/>
      <c r="J404" s="85"/>
      <c r="K404" s="85"/>
      <c r="L404" s="85"/>
      <c r="M404" s="85"/>
      <c r="N404" s="85"/>
      <c r="O404" s="85"/>
      <c r="P404" s="85"/>
      <c r="Q404" s="85"/>
      <c r="R404" s="85"/>
      <c r="S404" s="85"/>
      <c r="T404" s="85"/>
      <c r="U404" s="85"/>
      <c r="V404" s="85"/>
      <c r="W404" s="85"/>
      <c r="X404" s="85"/>
      <c r="Y404" s="85"/>
      <c r="Z404" s="85"/>
      <c r="AA404" s="85"/>
      <c r="AB404" s="86"/>
      <c r="AC404" s="85"/>
      <c r="AD404" s="85"/>
      <c r="AE404" s="85"/>
      <c r="AF404" s="85"/>
      <c r="AG404" s="85"/>
      <c r="AH404" s="85"/>
      <c r="AI404" s="85"/>
      <c r="AJ404" s="85"/>
      <c r="AK404" s="85"/>
      <c r="AL404" s="85"/>
      <c r="AM404" s="85"/>
      <c r="AN404" s="85"/>
      <c r="AO404" s="85"/>
      <c r="AP404" s="85"/>
      <c r="AQ404" s="85"/>
      <c r="AR404" s="85"/>
      <c r="AS404" s="85"/>
      <c r="AT404" s="85"/>
      <c r="AU404" s="85"/>
      <c r="AV404" s="85"/>
      <c r="AW404" s="85"/>
      <c r="AX404" s="85"/>
      <c r="AY404" s="85"/>
      <c r="AZ404" s="85"/>
      <c r="BA404" s="85"/>
      <c r="BB404" s="85"/>
      <c r="BC404" s="85"/>
      <c r="BD404" s="85"/>
      <c r="BE404" s="85"/>
      <c r="BF404" s="85"/>
      <c r="BG404" s="85"/>
    </row>
    <row r="405" spans="1:59" x14ac:dyDescent="0.25">
      <c r="A405" s="85"/>
      <c r="B405" s="85"/>
      <c r="C405" s="85"/>
      <c r="D405" s="85"/>
      <c r="E405" s="85"/>
      <c r="F405" s="85"/>
      <c r="G405" s="85"/>
      <c r="H405" s="85"/>
      <c r="I405" s="85"/>
      <c r="J405" s="85"/>
      <c r="K405" s="85"/>
      <c r="L405" s="85"/>
      <c r="M405" s="85"/>
      <c r="N405" s="85"/>
      <c r="O405" s="85"/>
      <c r="P405" s="85"/>
      <c r="Q405" s="85"/>
      <c r="R405" s="85"/>
      <c r="S405" s="85"/>
      <c r="T405" s="85"/>
      <c r="U405" s="85"/>
      <c r="V405" s="85"/>
      <c r="W405" s="85"/>
      <c r="X405" s="85"/>
      <c r="Y405" s="85"/>
      <c r="Z405" s="85"/>
      <c r="AA405" s="85"/>
      <c r="AB405" s="86"/>
      <c r="AC405" s="85"/>
      <c r="AD405" s="85"/>
      <c r="AE405" s="85"/>
      <c r="AF405" s="85"/>
      <c r="AG405" s="85"/>
      <c r="AH405" s="85"/>
      <c r="AI405" s="85"/>
      <c r="AJ405" s="85"/>
      <c r="AK405" s="85"/>
      <c r="AL405" s="85"/>
      <c r="AM405" s="85"/>
      <c r="AN405" s="85"/>
      <c r="AO405" s="85"/>
      <c r="AP405" s="85"/>
      <c r="AQ405" s="85"/>
      <c r="AR405" s="85"/>
      <c r="AS405" s="85"/>
      <c r="AT405" s="85"/>
      <c r="AU405" s="85"/>
      <c r="AV405" s="85"/>
      <c r="AW405" s="85"/>
      <c r="AX405" s="85"/>
      <c r="AY405" s="85"/>
      <c r="AZ405" s="85"/>
      <c r="BA405" s="85"/>
      <c r="BB405" s="85"/>
      <c r="BC405" s="85"/>
      <c r="BD405" s="85"/>
      <c r="BE405" s="85"/>
      <c r="BF405" s="85"/>
      <c r="BG405" s="85"/>
    </row>
    <row r="406" spans="1:59" x14ac:dyDescent="0.25">
      <c r="A406" s="85"/>
      <c r="B406" s="85"/>
      <c r="C406" s="85"/>
      <c r="D406" s="85"/>
      <c r="E406" s="85"/>
      <c r="F406" s="85"/>
      <c r="G406" s="85"/>
      <c r="H406" s="85"/>
      <c r="I406" s="85"/>
      <c r="J406" s="85"/>
      <c r="K406" s="85"/>
      <c r="L406" s="85"/>
      <c r="M406" s="85"/>
      <c r="N406" s="85"/>
      <c r="O406" s="85"/>
      <c r="P406" s="85"/>
      <c r="Q406" s="85"/>
      <c r="R406" s="85"/>
      <c r="S406" s="85"/>
      <c r="T406" s="85"/>
      <c r="U406" s="85"/>
      <c r="V406" s="85"/>
      <c r="W406" s="85"/>
      <c r="X406" s="85"/>
      <c r="Y406" s="85"/>
      <c r="Z406" s="85"/>
      <c r="AA406" s="85"/>
      <c r="AB406" s="86"/>
      <c r="AC406" s="85"/>
      <c r="AD406" s="85"/>
      <c r="AE406" s="85"/>
      <c r="AF406" s="85"/>
      <c r="AG406" s="85"/>
      <c r="AH406" s="85"/>
      <c r="AI406" s="85"/>
      <c r="AJ406" s="85"/>
      <c r="AK406" s="85"/>
      <c r="AL406" s="85"/>
      <c r="AM406" s="85"/>
      <c r="AN406" s="85"/>
      <c r="AO406" s="85"/>
      <c r="AP406" s="85"/>
      <c r="AQ406" s="85"/>
      <c r="AR406" s="85"/>
      <c r="AS406" s="85"/>
      <c r="AT406" s="85"/>
      <c r="AU406" s="85"/>
      <c r="AV406" s="85"/>
      <c r="AW406" s="85"/>
      <c r="AX406" s="85"/>
      <c r="AY406" s="85"/>
      <c r="AZ406" s="85"/>
      <c r="BA406" s="85"/>
      <c r="BB406" s="85"/>
      <c r="BC406" s="85"/>
      <c r="BD406" s="85"/>
      <c r="BE406" s="85"/>
      <c r="BF406" s="85"/>
      <c r="BG406" s="85"/>
    </row>
    <row r="407" spans="1:59" x14ac:dyDescent="0.25">
      <c r="A407" s="85"/>
      <c r="B407" s="85"/>
      <c r="C407" s="85"/>
      <c r="D407" s="85"/>
      <c r="E407" s="85"/>
      <c r="F407" s="85"/>
      <c r="G407" s="85"/>
      <c r="H407" s="85"/>
      <c r="I407" s="85"/>
      <c r="J407" s="85"/>
      <c r="K407" s="85"/>
      <c r="L407" s="85"/>
      <c r="M407" s="85"/>
      <c r="N407" s="85"/>
      <c r="O407" s="85"/>
      <c r="P407" s="85"/>
      <c r="Q407" s="85"/>
      <c r="R407" s="85"/>
      <c r="S407" s="85"/>
      <c r="T407" s="85"/>
      <c r="U407" s="85"/>
      <c r="V407" s="85"/>
      <c r="W407" s="85"/>
      <c r="X407" s="85"/>
      <c r="Y407" s="85"/>
      <c r="Z407" s="85"/>
      <c r="AA407" s="85"/>
      <c r="AB407" s="86"/>
      <c r="AC407" s="85"/>
      <c r="AD407" s="85"/>
      <c r="AE407" s="85"/>
      <c r="AF407" s="85"/>
      <c r="AG407" s="85"/>
      <c r="AH407" s="85"/>
      <c r="AI407" s="85"/>
      <c r="AJ407" s="85"/>
      <c r="AK407" s="85"/>
      <c r="AL407" s="85"/>
      <c r="AM407" s="85"/>
      <c r="AN407" s="85"/>
      <c r="AO407" s="85"/>
      <c r="AP407" s="85"/>
      <c r="AQ407" s="85"/>
      <c r="AR407" s="85"/>
      <c r="AS407" s="85"/>
      <c r="AT407" s="85"/>
      <c r="AU407" s="85"/>
      <c r="AV407" s="85"/>
      <c r="AW407" s="85"/>
      <c r="AX407" s="85"/>
      <c r="AY407" s="85"/>
      <c r="AZ407" s="85"/>
      <c r="BA407" s="85"/>
      <c r="BB407" s="85"/>
      <c r="BC407" s="85"/>
      <c r="BD407" s="85"/>
      <c r="BE407" s="85"/>
      <c r="BF407" s="85"/>
      <c r="BG407" s="85"/>
    </row>
    <row r="408" spans="1:59" x14ac:dyDescent="0.25">
      <c r="A408" s="85"/>
      <c r="B408" s="85"/>
      <c r="C408" s="85"/>
      <c r="D408" s="85"/>
      <c r="E408" s="85"/>
      <c r="F408" s="85"/>
      <c r="G408" s="85"/>
      <c r="H408" s="85"/>
      <c r="I408" s="85"/>
      <c r="J408" s="85"/>
      <c r="K408" s="85"/>
      <c r="L408" s="85"/>
      <c r="M408" s="85"/>
      <c r="N408" s="85"/>
      <c r="O408" s="85"/>
      <c r="P408" s="85"/>
      <c r="Q408" s="85"/>
      <c r="R408" s="85"/>
      <c r="S408" s="85"/>
      <c r="T408" s="85"/>
      <c r="U408" s="85"/>
      <c r="V408" s="85"/>
      <c r="W408" s="85"/>
      <c r="X408" s="85"/>
      <c r="Y408" s="85"/>
      <c r="Z408" s="85"/>
      <c r="AA408" s="85"/>
      <c r="AB408" s="86"/>
      <c r="AC408" s="85"/>
      <c r="AD408" s="85"/>
      <c r="AE408" s="85"/>
      <c r="AF408" s="85"/>
      <c r="AG408" s="85"/>
      <c r="AH408" s="85"/>
      <c r="AI408" s="85"/>
      <c r="AJ408" s="85"/>
      <c r="AK408" s="85"/>
      <c r="AL408" s="85"/>
      <c r="AM408" s="85"/>
      <c r="AN408" s="85"/>
      <c r="AO408" s="85"/>
      <c r="AP408" s="85"/>
      <c r="AQ408" s="85"/>
      <c r="AR408" s="85"/>
      <c r="AS408" s="85"/>
      <c r="AT408" s="85"/>
      <c r="AU408" s="85"/>
      <c r="AV408" s="85"/>
      <c r="AW408" s="85"/>
      <c r="AX408" s="85"/>
      <c r="AY408" s="85"/>
      <c r="AZ408" s="85"/>
      <c r="BA408" s="85"/>
      <c r="BB408" s="85"/>
      <c r="BC408" s="85"/>
      <c r="BD408" s="85"/>
      <c r="BE408" s="85"/>
      <c r="BF408" s="85"/>
      <c r="BG408" s="85"/>
    </row>
    <row r="409" spans="1:59" x14ac:dyDescent="0.25">
      <c r="A409" s="85"/>
      <c r="B409" s="85"/>
      <c r="C409" s="85"/>
      <c r="D409" s="85"/>
      <c r="E409" s="85"/>
      <c r="F409" s="85"/>
      <c r="G409" s="85"/>
      <c r="H409" s="85"/>
      <c r="I409" s="85"/>
      <c r="J409" s="85"/>
      <c r="K409" s="85"/>
      <c r="L409" s="85"/>
      <c r="M409" s="85"/>
      <c r="N409" s="85"/>
      <c r="O409" s="85"/>
      <c r="P409" s="85"/>
      <c r="Q409" s="85"/>
      <c r="R409" s="85"/>
      <c r="S409" s="85"/>
      <c r="T409" s="85"/>
      <c r="U409" s="85"/>
      <c r="V409" s="85"/>
      <c r="W409" s="85"/>
      <c r="X409" s="85"/>
      <c r="Y409" s="85"/>
      <c r="Z409" s="85"/>
      <c r="AA409" s="85"/>
      <c r="AB409" s="86"/>
      <c r="AC409" s="85"/>
      <c r="AD409" s="85"/>
      <c r="AE409" s="85"/>
      <c r="AF409" s="85"/>
      <c r="AG409" s="85"/>
      <c r="AH409" s="85"/>
      <c r="AI409" s="85"/>
      <c r="AJ409" s="85"/>
      <c r="AK409" s="85"/>
      <c r="AL409" s="85"/>
      <c r="AM409" s="85"/>
      <c r="AN409" s="85"/>
      <c r="AO409" s="85"/>
      <c r="AP409" s="85"/>
      <c r="AQ409" s="85"/>
      <c r="AR409" s="85"/>
      <c r="AS409" s="85"/>
      <c r="AT409" s="85"/>
      <c r="AU409" s="85"/>
      <c r="AV409" s="85"/>
      <c r="AW409" s="85"/>
      <c r="AX409" s="85"/>
      <c r="AY409" s="85"/>
      <c r="AZ409" s="85"/>
      <c r="BA409" s="85"/>
      <c r="BB409" s="85"/>
      <c r="BC409" s="85"/>
      <c r="BD409" s="85"/>
      <c r="BE409" s="85"/>
      <c r="BF409" s="85"/>
      <c r="BG409" s="85"/>
    </row>
    <row r="410" spans="1:59" x14ac:dyDescent="0.25">
      <c r="A410" s="85"/>
      <c r="B410" s="85"/>
      <c r="C410" s="85"/>
      <c r="D410" s="85"/>
      <c r="E410" s="85"/>
      <c r="F410" s="85"/>
      <c r="G410" s="85"/>
      <c r="H410" s="85"/>
      <c r="I410" s="85"/>
      <c r="J410" s="85"/>
      <c r="K410" s="85"/>
      <c r="L410" s="85"/>
      <c r="M410" s="85"/>
      <c r="N410" s="85"/>
      <c r="O410" s="85"/>
      <c r="P410" s="85"/>
      <c r="Q410" s="85"/>
      <c r="R410" s="85"/>
      <c r="S410" s="85"/>
      <c r="T410" s="85"/>
      <c r="U410" s="85"/>
      <c r="V410" s="85"/>
      <c r="W410" s="85"/>
      <c r="X410" s="85"/>
      <c r="Y410" s="85"/>
      <c r="Z410" s="85"/>
      <c r="AA410" s="85"/>
      <c r="AB410" s="86"/>
      <c r="AC410" s="85"/>
      <c r="AD410" s="85"/>
      <c r="AE410" s="85"/>
      <c r="AF410" s="85"/>
      <c r="AG410" s="85"/>
      <c r="AH410" s="85"/>
      <c r="AI410" s="85"/>
      <c r="AJ410" s="85"/>
      <c r="AK410" s="85"/>
      <c r="AL410" s="85"/>
      <c r="AM410" s="85"/>
      <c r="AN410" s="85"/>
      <c r="AO410" s="85"/>
      <c r="AP410" s="85"/>
      <c r="AQ410" s="85"/>
      <c r="AR410" s="85"/>
      <c r="AS410" s="85"/>
      <c r="AT410" s="85"/>
      <c r="AU410" s="85"/>
      <c r="AV410" s="85"/>
      <c r="AW410" s="85"/>
      <c r="AX410" s="85"/>
      <c r="AY410" s="85"/>
      <c r="AZ410" s="85"/>
      <c r="BA410" s="85"/>
      <c r="BB410" s="85"/>
      <c r="BC410" s="85"/>
      <c r="BD410" s="85"/>
      <c r="BE410" s="85"/>
      <c r="BF410" s="85"/>
      <c r="BG410" s="85"/>
    </row>
    <row r="411" spans="1:59" x14ac:dyDescent="0.25">
      <c r="A411" s="85"/>
      <c r="B411" s="85"/>
      <c r="C411" s="85"/>
      <c r="D411" s="85"/>
      <c r="E411" s="85"/>
      <c r="F411" s="85"/>
      <c r="G411" s="85"/>
      <c r="H411" s="85"/>
      <c r="I411" s="85"/>
      <c r="J411" s="85"/>
      <c r="K411" s="85"/>
      <c r="L411" s="85"/>
      <c r="M411" s="85"/>
      <c r="N411" s="85"/>
      <c r="O411" s="85"/>
      <c r="P411" s="85"/>
      <c r="Q411" s="85"/>
      <c r="R411" s="85"/>
      <c r="S411" s="85"/>
      <c r="T411" s="85"/>
      <c r="U411" s="85"/>
      <c r="V411" s="85"/>
      <c r="W411" s="85"/>
      <c r="X411" s="85"/>
      <c r="Y411" s="85"/>
      <c r="Z411" s="85"/>
      <c r="AA411" s="85"/>
      <c r="AB411" s="86"/>
      <c r="AC411" s="85"/>
      <c r="AD411" s="85"/>
      <c r="AE411" s="85"/>
      <c r="AF411" s="85"/>
      <c r="AG411" s="85"/>
      <c r="AH411" s="85"/>
      <c r="AI411" s="85"/>
      <c r="AJ411" s="85"/>
      <c r="AK411" s="85"/>
      <c r="AL411" s="85"/>
      <c r="AM411" s="85"/>
      <c r="AN411" s="85"/>
      <c r="AO411" s="85"/>
      <c r="AP411" s="85"/>
      <c r="AQ411" s="85"/>
      <c r="AR411" s="85"/>
      <c r="AS411" s="85"/>
      <c r="AT411" s="85"/>
      <c r="AU411" s="85"/>
      <c r="AV411" s="85"/>
      <c r="AW411" s="85"/>
      <c r="AX411" s="85"/>
      <c r="AY411" s="85"/>
      <c r="AZ411" s="85"/>
      <c r="BA411" s="85"/>
      <c r="BB411" s="85"/>
      <c r="BC411" s="85"/>
      <c r="BD411" s="85"/>
      <c r="BE411" s="85"/>
      <c r="BF411" s="85"/>
      <c r="BG411" s="85"/>
    </row>
    <row r="412" spans="1:59" x14ac:dyDescent="0.25">
      <c r="A412" s="85"/>
      <c r="B412" s="85"/>
      <c r="C412" s="85"/>
      <c r="D412" s="85"/>
      <c r="E412" s="85"/>
      <c r="F412" s="85"/>
      <c r="G412" s="85"/>
      <c r="H412" s="85"/>
      <c r="I412" s="85"/>
      <c r="J412" s="85"/>
      <c r="K412" s="85"/>
      <c r="L412" s="85"/>
      <c r="M412" s="85"/>
      <c r="N412" s="85"/>
      <c r="O412" s="85"/>
      <c r="P412" s="85"/>
      <c r="Q412" s="85"/>
      <c r="R412" s="85"/>
      <c r="S412" s="85"/>
      <c r="T412" s="85"/>
      <c r="U412" s="85"/>
      <c r="V412" s="85"/>
      <c r="W412" s="85"/>
      <c r="X412" s="85"/>
      <c r="Y412" s="85"/>
      <c r="Z412" s="85"/>
      <c r="AA412" s="85"/>
      <c r="AB412" s="86"/>
      <c r="AC412" s="85"/>
      <c r="AD412" s="85"/>
      <c r="AE412" s="85"/>
      <c r="AF412" s="85"/>
      <c r="AG412" s="85"/>
      <c r="AH412" s="85"/>
      <c r="AI412" s="85"/>
      <c r="AJ412" s="85"/>
      <c r="AK412" s="85"/>
      <c r="AL412" s="85"/>
      <c r="AM412" s="85"/>
      <c r="AN412" s="85"/>
      <c r="AO412" s="85"/>
      <c r="AP412" s="85"/>
      <c r="AQ412" s="85"/>
      <c r="AR412" s="85"/>
      <c r="AS412" s="85"/>
      <c r="AT412" s="85"/>
      <c r="AU412" s="85"/>
      <c r="AV412" s="85"/>
      <c r="AW412" s="85"/>
      <c r="AX412" s="85"/>
      <c r="AY412" s="85"/>
      <c r="AZ412" s="85"/>
      <c r="BA412" s="85"/>
      <c r="BB412" s="85"/>
      <c r="BC412" s="85"/>
      <c r="BD412" s="85"/>
      <c r="BE412" s="85"/>
      <c r="BF412" s="85"/>
      <c r="BG412" s="85"/>
    </row>
    <row r="413" spans="1:59" x14ac:dyDescent="0.25">
      <c r="A413" s="85"/>
      <c r="B413" s="85"/>
      <c r="C413" s="85"/>
      <c r="D413" s="85"/>
      <c r="E413" s="85"/>
      <c r="F413" s="85"/>
      <c r="G413" s="85"/>
      <c r="H413" s="85"/>
      <c r="I413" s="85"/>
      <c r="J413" s="85"/>
      <c r="K413" s="85"/>
      <c r="L413" s="85"/>
      <c r="M413" s="85"/>
      <c r="N413" s="85"/>
      <c r="O413" s="85"/>
      <c r="P413" s="85"/>
      <c r="Q413" s="85"/>
      <c r="R413" s="85"/>
      <c r="S413" s="85"/>
      <c r="T413" s="85"/>
      <c r="U413" s="85"/>
      <c r="V413" s="85"/>
      <c r="W413" s="85"/>
      <c r="X413" s="85"/>
      <c r="Y413" s="85"/>
      <c r="Z413" s="85"/>
      <c r="AA413" s="85"/>
      <c r="AB413" s="86"/>
      <c r="AC413" s="85"/>
      <c r="AD413" s="85"/>
      <c r="AE413" s="85"/>
      <c r="AF413" s="85"/>
      <c r="AG413" s="85"/>
      <c r="AH413" s="85"/>
      <c r="AI413" s="85"/>
      <c r="AJ413" s="85"/>
      <c r="AK413" s="85"/>
      <c r="AL413" s="85"/>
      <c r="AM413" s="85"/>
      <c r="AN413" s="85"/>
      <c r="AO413" s="85"/>
      <c r="AP413" s="85"/>
      <c r="AQ413" s="85"/>
      <c r="AR413" s="85"/>
      <c r="AS413" s="85"/>
      <c r="AT413" s="85"/>
      <c r="AU413" s="85"/>
      <c r="AV413" s="85"/>
      <c r="AW413" s="85"/>
      <c r="AX413" s="85"/>
      <c r="AY413" s="85"/>
      <c r="AZ413" s="85"/>
      <c r="BA413" s="85"/>
      <c r="BB413" s="85"/>
      <c r="BC413" s="85"/>
      <c r="BD413" s="85"/>
      <c r="BE413" s="85"/>
      <c r="BF413" s="85"/>
      <c r="BG413" s="85"/>
    </row>
    <row r="414" spans="1:59" x14ac:dyDescent="0.25">
      <c r="A414" s="85"/>
      <c r="B414" s="85"/>
      <c r="C414" s="85"/>
      <c r="D414" s="85"/>
      <c r="E414" s="85"/>
      <c r="F414" s="85"/>
      <c r="G414" s="85"/>
      <c r="H414" s="85"/>
      <c r="I414" s="85"/>
      <c r="J414" s="85"/>
      <c r="K414" s="85"/>
      <c r="L414" s="85"/>
      <c r="M414" s="85"/>
      <c r="N414" s="85"/>
      <c r="O414" s="85"/>
      <c r="P414" s="85"/>
      <c r="Q414" s="85"/>
      <c r="R414" s="85"/>
      <c r="S414" s="85"/>
      <c r="T414" s="85"/>
      <c r="U414" s="85"/>
      <c r="V414" s="85"/>
      <c r="W414" s="85"/>
      <c r="X414" s="85"/>
      <c r="Y414" s="85"/>
      <c r="Z414" s="85"/>
      <c r="AA414" s="85"/>
      <c r="AB414" s="86"/>
      <c r="AC414" s="85"/>
      <c r="AD414" s="85"/>
      <c r="AE414" s="85"/>
      <c r="AF414" s="85"/>
      <c r="AG414" s="85"/>
      <c r="AH414" s="85"/>
      <c r="AI414" s="85"/>
      <c r="AJ414" s="85"/>
      <c r="AK414" s="85"/>
      <c r="AL414" s="85"/>
      <c r="AM414" s="85"/>
      <c r="AN414" s="85"/>
      <c r="AO414" s="85"/>
      <c r="AP414" s="85"/>
      <c r="AQ414" s="85"/>
      <c r="AR414" s="85"/>
      <c r="AS414" s="85"/>
      <c r="AT414" s="85"/>
      <c r="AU414" s="85"/>
      <c r="AV414" s="85"/>
      <c r="AW414" s="85"/>
      <c r="AX414" s="85"/>
      <c r="AY414" s="85"/>
      <c r="AZ414" s="85"/>
      <c r="BA414" s="85"/>
      <c r="BB414" s="85"/>
      <c r="BC414" s="85"/>
      <c r="BD414" s="85"/>
      <c r="BE414" s="85"/>
      <c r="BF414" s="85"/>
      <c r="BG414" s="85"/>
    </row>
    <row r="415" spans="1:59" x14ac:dyDescent="0.25">
      <c r="A415" s="85"/>
      <c r="B415" s="85"/>
      <c r="C415" s="85"/>
      <c r="D415" s="85"/>
      <c r="E415" s="85"/>
      <c r="F415" s="85"/>
      <c r="G415" s="85"/>
      <c r="H415" s="85"/>
      <c r="I415" s="85"/>
      <c r="J415" s="85"/>
      <c r="K415" s="85"/>
      <c r="L415" s="85"/>
      <c r="M415" s="85"/>
      <c r="N415" s="85"/>
      <c r="O415" s="85"/>
      <c r="P415" s="85"/>
      <c r="Q415" s="85"/>
      <c r="R415" s="85"/>
      <c r="S415" s="85"/>
      <c r="T415" s="85"/>
      <c r="U415" s="85"/>
      <c r="V415" s="85"/>
      <c r="W415" s="85"/>
      <c r="X415" s="85"/>
      <c r="Y415" s="85"/>
      <c r="Z415" s="85"/>
      <c r="AA415" s="85"/>
      <c r="AB415" s="86"/>
      <c r="AC415" s="85"/>
      <c r="AD415" s="85"/>
      <c r="AE415" s="85"/>
      <c r="AF415" s="85"/>
      <c r="AG415" s="85"/>
      <c r="AH415" s="85"/>
      <c r="AI415" s="85"/>
      <c r="AJ415" s="85"/>
      <c r="AK415" s="85"/>
      <c r="AL415" s="85"/>
      <c r="AM415" s="85"/>
      <c r="AN415" s="85"/>
      <c r="AO415" s="85"/>
      <c r="AP415" s="85"/>
      <c r="AQ415" s="85"/>
      <c r="AR415" s="85"/>
      <c r="AS415" s="85"/>
      <c r="AT415" s="85"/>
      <c r="AU415" s="85"/>
      <c r="AV415" s="85"/>
      <c r="AW415" s="85"/>
      <c r="AX415" s="85"/>
      <c r="AY415" s="85"/>
      <c r="AZ415" s="85"/>
      <c r="BA415" s="85"/>
      <c r="BB415" s="85"/>
      <c r="BC415" s="85"/>
      <c r="BD415" s="85"/>
      <c r="BE415" s="85"/>
      <c r="BF415" s="85"/>
      <c r="BG415" s="85"/>
    </row>
    <row r="416" spans="1:59" x14ac:dyDescent="0.25">
      <c r="A416" s="85"/>
      <c r="B416" s="85"/>
      <c r="C416" s="85"/>
      <c r="D416" s="85"/>
      <c r="E416" s="85"/>
      <c r="F416" s="85"/>
      <c r="G416" s="85"/>
      <c r="H416" s="85"/>
      <c r="I416" s="85"/>
      <c r="J416" s="85"/>
      <c r="K416" s="85"/>
      <c r="L416" s="85"/>
      <c r="M416" s="85"/>
      <c r="N416" s="85"/>
      <c r="O416" s="85"/>
      <c r="P416" s="85"/>
      <c r="Q416" s="85"/>
      <c r="R416" s="85"/>
      <c r="S416" s="85"/>
      <c r="T416" s="85"/>
      <c r="U416" s="85"/>
      <c r="V416" s="85"/>
      <c r="W416" s="85"/>
      <c r="X416" s="85"/>
      <c r="Y416" s="85"/>
      <c r="Z416" s="85"/>
      <c r="AA416" s="85"/>
      <c r="AB416" s="86"/>
      <c r="AC416" s="85"/>
      <c r="AD416" s="85"/>
      <c r="AE416" s="85"/>
      <c r="AF416" s="85"/>
      <c r="AG416" s="85"/>
      <c r="AH416" s="85"/>
      <c r="AI416" s="85"/>
      <c r="AJ416" s="85"/>
      <c r="AK416" s="85"/>
      <c r="AL416" s="85"/>
      <c r="AM416" s="85"/>
      <c r="AN416" s="85"/>
      <c r="AO416" s="85"/>
      <c r="AP416" s="85"/>
      <c r="AQ416" s="85"/>
      <c r="AR416" s="85"/>
      <c r="AS416" s="85"/>
      <c r="AT416" s="85"/>
      <c r="AU416" s="85"/>
      <c r="AV416" s="85"/>
      <c r="AW416" s="85"/>
      <c r="AX416" s="85"/>
      <c r="AY416" s="85"/>
      <c r="AZ416" s="85"/>
      <c r="BA416" s="85"/>
      <c r="BB416" s="85"/>
      <c r="BC416" s="85"/>
      <c r="BD416" s="85"/>
      <c r="BE416" s="85"/>
      <c r="BF416" s="85"/>
      <c r="BG416" s="85"/>
    </row>
    <row r="417" spans="1:59" x14ac:dyDescent="0.25">
      <c r="A417" s="85"/>
      <c r="B417" s="85"/>
      <c r="C417" s="85"/>
      <c r="D417" s="85"/>
      <c r="E417" s="85"/>
      <c r="F417" s="85"/>
      <c r="G417" s="85"/>
      <c r="H417" s="85"/>
      <c r="I417" s="85"/>
      <c r="J417" s="85"/>
      <c r="K417" s="85"/>
      <c r="L417" s="85"/>
      <c r="M417" s="85"/>
      <c r="N417" s="85"/>
      <c r="O417" s="85"/>
      <c r="P417" s="85"/>
      <c r="Q417" s="85"/>
      <c r="R417" s="85"/>
      <c r="S417" s="85"/>
      <c r="T417" s="85"/>
      <c r="U417" s="85"/>
      <c r="V417" s="85"/>
      <c r="W417" s="85"/>
      <c r="X417" s="85"/>
      <c r="Y417" s="85"/>
      <c r="Z417" s="85"/>
      <c r="AA417" s="85"/>
      <c r="AB417" s="86"/>
      <c r="AC417" s="85"/>
      <c r="AD417" s="85"/>
      <c r="AE417" s="85"/>
      <c r="AF417" s="85"/>
      <c r="AG417" s="85"/>
      <c r="AH417" s="85"/>
      <c r="AI417" s="85"/>
      <c r="AJ417" s="85"/>
      <c r="AK417" s="85"/>
      <c r="AL417" s="85"/>
      <c r="AM417" s="85"/>
      <c r="AN417" s="85"/>
      <c r="AO417" s="85"/>
      <c r="AP417" s="85"/>
      <c r="AQ417" s="85"/>
      <c r="AR417" s="85"/>
      <c r="AS417" s="85"/>
      <c r="AT417" s="85"/>
      <c r="AU417" s="85"/>
      <c r="AV417" s="85"/>
      <c r="AW417" s="85"/>
      <c r="AX417" s="85"/>
      <c r="AY417" s="85"/>
      <c r="AZ417" s="85"/>
      <c r="BA417" s="85"/>
      <c r="BB417" s="85"/>
      <c r="BC417" s="85"/>
      <c r="BD417" s="85"/>
      <c r="BE417" s="85"/>
      <c r="BF417" s="85"/>
      <c r="BG417" s="85"/>
    </row>
    <row r="418" spans="1:59" x14ac:dyDescent="0.25">
      <c r="A418" s="85"/>
      <c r="B418" s="85"/>
      <c r="C418" s="85"/>
      <c r="D418" s="85"/>
      <c r="E418" s="85"/>
      <c r="F418" s="85"/>
      <c r="G418" s="85"/>
      <c r="H418" s="85"/>
      <c r="I418" s="85"/>
      <c r="J418" s="85"/>
      <c r="K418" s="85"/>
      <c r="L418" s="85"/>
      <c r="M418" s="85"/>
      <c r="N418" s="85"/>
      <c r="O418" s="85"/>
      <c r="P418" s="85"/>
      <c r="Q418" s="85"/>
      <c r="R418" s="85"/>
      <c r="S418" s="85"/>
      <c r="T418" s="85"/>
      <c r="U418" s="85"/>
      <c r="V418" s="85"/>
      <c r="W418" s="85"/>
      <c r="X418" s="85"/>
      <c r="Y418" s="85"/>
      <c r="Z418" s="85"/>
      <c r="AA418" s="85"/>
      <c r="AB418" s="86"/>
      <c r="AC418" s="85"/>
      <c r="AD418" s="85"/>
      <c r="AE418" s="85"/>
      <c r="AF418" s="85"/>
      <c r="AG418" s="85"/>
      <c r="AH418" s="85"/>
      <c r="AI418" s="85"/>
      <c r="AJ418" s="85"/>
      <c r="AK418" s="85"/>
      <c r="AL418" s="85"/>
      <c r="AM418" s="85"/>
      <c r="AN418" s="85"/>
      <c r="AO418" s="85"/>
      <c r="AP418" s="85"/>
      <c r="AQ418" s="85"/>
      <c r="AR418" s="85"/>
      <c r="AS418" s="85"/>
      <c r="AT418" s="85"/>
      <c r="AU418" s="85"/>
      <c r="AV418" s="85"/>
      <c r="AW418" s="85"/>
      <c r="AX418" s="85"/>
      <c r="AY418" s="85"/>
      <c r="AZ418" s="85"/>
      <c r="BA418" s="85"/>
      <c r="BB418" s="85"/>
      <c r="BC418" s="85"/>
      <c r="BD418" s="85"/>
      <c r="BE418" s="85"/>
      <c r="BF418" s="85"/>
      <c r="BG418" s="85"/>
    </row>
    <row r="419" spans="1:59" x14ac:dyDescent="0.25">
      <c r="A419" s="85"/>
      <c r="B419" s="85"/>
      <c r="C419" s="85"/>
      <c r="D419" s="85"/>
      <c r="E419" s="85"/>
      <c r="F419" s="85"/>
      <c r="G419" s="85"/>
      <c r="H419" s="85"/>
      <c r="I419" s="85"/>
      <c r="J419" s="85"/>
      <c r="K419" s="85"/>
      <c r="L419" s="85"/>
      <c r="M419" s="85"/>
      <c r="N419" s="85"/>
      <c r="O419" s="85"/>
      <c r="P419" s="85"/>
      <c r="Q419" s="85"/>
      <c r="R419" s="85"/>
      <c r="S419" s="85"/>
      <c r="T419" s="85"/>
      <c r="U419" s="85"/>
      <c r="V419" s="85"/>
      <c r="W419" s="85"/>
      <c r="X419" s="85"/>
      <c r="Y419" s="85"/>
      <c r="Z419" s="85"/>
      <c r="AA419" s="85"/>
      <c r="AB419" s="86"/>
      <c r="AC419" s="85"/>
      <c r="AD419" s="85"/>
      <c r="AE419" s="85"/>
      <c r="AF419" s="85"/>
      <c r="AG419" s="85"/>
      <c r="AH419" s="85"/>
      <c r="AI419" s="85"/>
      <c r="AJ419" s="85"/>
      <c r="AK419" s="85"/>
      <c r="AL419" s="85"/>
      <c r="AM419" s="85"/>
      <c r="AN419" s="85"/>
      <c r="AO419" s="85"/>
      <c r="AP419" s="85"/>
      <c r="AQ419" s="85"/>
      <c r="AR419" s="85"/>
      <c r="AS419" s="85"/>
      <c r="AT419" s="85"/>
      <c r="AU419" s="85"/>
      <c r="AV419" s="85"/>
      <c r="AW419" s="85"/>
      <c r="AX419" s="85"/>
      <c r="AY419" s="85"/>
      <c r="AZ419" s="85"/>
      <c r="BA419" s="85"/>
      <c r="BB419" s="85"/>
      <c r="BC419" s="85"/>
      <c r="BD419" s="85"/>
      <c r="BE419" s="85"/>
      <c r="BF419" s="85"/>
      <c r="BG419" s="85"/>
    </row>
    <row r="420" spans="1:59" x14ac:dyDescent="0.25">
      <c r="A420" s="85"/>
      <c r="B420" s="85"/>
      <c r="C420" s="85"/>
      <c r="D420" s="85"/>
      <c r="E420" s="85"/>
      <c r="F420" s="85"/>
      <c r="G420" s="85"/>
      <c r="H420" s="85"/>
      <c r="I420" s="85"/>
      <c r="J420" s="85"/>
      <c r="K420" s="85"/>
      <c r="L420" s="85"/>
      <c r="M420" s="85"/>
      <c r="N420" s="85"/>
      <c r="O420" s="85"/>
      <c r="P420" s="85"/>
      <c r="Q420" s="85"/>
      <c r="R420" s="85"/>
      <c r="S420" s="85"/>
      <c r="T420" s="85"/>
      <c r="U420" s="85"/>
      <c r="V420" s="85"/>
      <c r="W420" s="85"/>
      <c r="X420" s="85"/>
      <c r="Y420" s="85"/>
      <c r="Z420" s="85"/>
      <c r="AA420" s="85"/>
      <c r="AB420" s="86"/>
      <c r="AC420" s="85"/>
      <c r="AD420" s="85"/>
      <c r="AE420" s="85"/>
      <c r="AF420" s="85"/>
      <c r="AG420" s="85"/>
      <c r="AH420" s="85"/>
      <c r="AI420" s="85"/>
      <c r="AJ420" s="85"/>
      <c r="AK420" s="85"/>
      <c r="AL420" s="85"/>
      <c r="AM420" s="85"/>
      <c r="AN420" s="85"/>
      <c r="AO420" s="85"/>
      <c r="AP420" s="85"/>
      <c r="AQ420" s="85"/>
      <c r="AR420" s="85"/>
      <c r="AS420" s="85"/>
      <c r="AT420" s="85"/>
      <c r="AU420" s="85"/>
      <c r="AV420" s="85"/>
      <c r="AW420" s="85"/>
      <c r="AX420" s="85"/>
      <c r="AY420" s="85"/>
      <c r="AZ420" s="85"/>
      <c r="BA420" s="85"/>
      <c r="BB420" s="85"/>
      <c r="BC420" s="85"/>
      <c r="BD420" s="85"/>
      <c r="BE420" s="85"/>
      <c r="BF420" s="85"/>
      <c r="BG420" s="85"/>
    </row>
    <row r="421" spans="1:59" x14ac:dyDescent="0.25">
      <c r="A421" s="85"/>
      <c r="B421" s="85"/>
      <c r="C421" s="85"/>
      <c r="D421" s="85"/>
      <c r="E421" s="85"/>
      <c r="F421" s="85"/>
      <c r="G421" s="85"/>
      <c r="H421" s="85"/>
      <c r="I421" s="85"/>
      <c r="J421" s="85"/>
      <c r="K421" s="85"/>
      <c r="L421" s="85"/>
      <c r="M421" s="85"/>
      <c r="N421" s="85"/>
      <c r="O421" s="85"/>
      <c r="P421" s="85"/>
      <c r="Q421" s="85"/>
      <c r="R421" s="85"/>
      <c r="S421" s="85"/>
      <c r="T421" s="85"/>
      <c r="U421" s="85"/>
      <c r="V421" s="85"/>
      <c r="W421" s="85"/>
      <c r="X421" s="85"/>
      <c r="Y421" s="85"/>
      <c r="Z421" s="85"/>
      <c r="AA421" s="85"/>
      <c r="AB421" s="86"/>
      <c r="AC421" s="85"/>
      <c r="AD421" s="85"/>
      <c r="AE421" s="85"/>
      <c r="AF421" s="85"/>
      <c r="AG421" s="85"/>
      <c r="AH421" s="85"/>
      <c r="AI421" s="85"/>
      <c r="AJ421" s="85"/>
      <c r="AK421" s="85"/>
      <c r="AL421" s="85"/>
      <c r="AM421" s="85"/>
      <c r="AN421" s="85"/>
      <c r="AO421" s="85"/>
      <c r="AP421" s="85"/>
      <c r="AQ421" s="85"/>
      <c r="AR421" s="85"/>
      <c r="AS421" s="85"/>
      <c r="AT421" s="85"/>
      <c r="AU421" s="85"/>
      <c r="AV421" s="85"/>
      <c r="AW421" s="85"/>
      <c r="AX421" s="85"/>
      <c r="AY421" s="85"/>
      <c r="AZ421" s="85"/>
      <c r="BA421" s="85"/>
      <c r="BB421" s="85"/>
      <c r="BC421" s="85"/>
      <c r="BD421" s="85"/>
      <c r="BE421" s="85"/>
      <c r="BF421" s="85"/>
      <c r="BG421" s="85"/>
    </row>
    <row r="422" spans="1:59" x14ac:dyDescent="0.25">
      <c r="A422" s="85"/>
      <c r="B422" s="85"/>
      <c r="C422" s="85"/>
      <c r="D422" s="85"/>
      <c r="E422" s="85"/>
      <c r="F422" s="85"/>
      <c r="G422" s="85"/>
      <c r="H422" s="85"/>
      <c r="I422" s="85"/>
      <c r="J422" s="85"/>
      <c r="K422" s="85"/>
      <c r="L422" s="85"/>
      <c r="M422" s="85"/>
      <c r="N422" s="85"/>
      <c r="O422" s="85"/>
      <c r="P422" s="85"/>
      <c r="Q422" s="85"/>
      <c r="R422" s="85"/>
      <c r="S422" s="85"/>
      <c r="T422" s="85"/>
      <c r="U422" s="85"/>
      <c r="V422" s="85"/>
      <c r="W422" s="85"/>
      <c r="X422" s="85"/>
      <c r="Y422" s="85"/>
      <c r="Z422" s="85"/>
      <c r="AA422" s="85"/>
      <c r="AB422" s="86"/>
      <c r="AC422" s="85"/>
      <c r="AD422" s="85"/>
      <c r="AE422" s="85"/>
      <c r="AF422" s="85"/>
      <c r="AG422" s="85"/>
      <c r="AH422" s="85"/>
      <c r="AI422" s="85"/>
      <c r="AJ422" s="85"/>
      <c r="AK422" s="85"/>
      <c r="AL422" s="85"/>
      <c r="AM422" s="85"/>
      <c r="AN422" s="85"/>
      <c r="AO422" s="85"/>
      <c r="AP422" s="85"/>
      <c r="AQ422" s="85"/>
      <c r="AR422" s="85"/>
      <c r="AS422" s="85"/>
      <c r="AT422" s="85"/>
      <c r="AU422" s="85"/>
      <c r="AV422" s="85"/>
      <c r="AW422" s="85"/>
      <c r="AX422" s="85"/>
      <c r="AY422" s="85"/>
      <c r="AZ422" s="85"/>
      <c r="BA422" s="85"/>
      <c r="BB422" s="85"/>
      <c r="BC422" s="85"/>
      <c r="BD422" s="85"/>
      <c r="BE422" s="85"/>
      <c r="BF422" s="85"/>
      <c r="BG422" s="85"/>
    </row>
    <row r="423" spans="1:59" x14ac:dyDescent="0.25">
      <c r="A423" s="85"/>
      <c r="B423" s="85"/>
      <c r="C423" s="85"/>
      <c r="D423" s="85"/>
      <c r="E423" s="85"/>
      <c r="F423" s="85"/>
      <c r="G423" s="85"/>
      <c r="H423" s="85"/>
      <c r="I423" s="85"/>
      <c r="J423" s="85"/>
      <c r="K423" s="85"/>
      <c r="L423" s="85"/>
      <c r="M423" s="85"/>
      <c r="N423" s="85"/>
      <c r="O423" s="85"/>
      <c r="P423" s="85"/>
      <c r="Q423" s="85"/>
      <c r="R423" s="85"/>
      <c r="S423" s="85"/>
      <c r="T423" s="85"/>
      <c r="U423" s="85"/>
      <c r="V423" s="85"/>
      <c r="W423" s="85"/>
      <c r="X423" s="85"/>
      <c r="Y423" s="85"/>
      <c r="Z423" s="85"/>
      <c r="AA423" s="85"/>
      <c r="AB423" s="86"/>
      <c r="AC423" s="85"/>
      <c r="AD423" s="85"/>
      <c r="AE423" s="85"/>
      <c r="AF423" s="85"/>
      <c r="AG423" s="85"/>
      <c r="AH423" s="85"/>
      <c r="AI423" s="85"/>
      <c r="AJ423" s="85"/>
      <c r="AK423" s="85"/>
      <c r="AL423" s="85"/>
      <c r="AM423" s="85"/>
      <c r="AN423" s="85"/>
      <c r="AO423" s="85"/>
      <c r="AP423" s="85"/>
      <c r="AQ423" s="85"/>
      <c r="AR423" s="85"/>
      <c r="AS423" s="85"/>
      <c r="AT423" s="85"/>
      <c r="AU423" s="85"/>
      <c r="AV423" s="85"/>
      <c r="AW423" s="85"/>
      <c r="AX423" s="85"/>
      <c r="AY423" s="85"/>
      <c r="AZ423" s="85"/>
      <c r="BA423" s="85"/>
      <c r="BB423" s="85"/>
      <c r="BC423" s="85"/>
      <c r="BD423" s="85"/>
      <c r="BE423" s="85"/>
      <c r="BF423" s="85"/>
      <c r="BG423" s="85"/>
    </row>
    <row r="424" spans="1:59" x14ac:dyDescent="0.25">
      <c r="A424" s="85"/>
      <c r="B424" s="85"/>
      <c r="C424" s="85"/>
      <c r="D424" s="85"/>
      <c r="E424" s="85"/>
      <c r="F424" s="85"/>
      <c r="G424" s="85"/>
      <c r="H424" s="85"/>
      <c r="I424" s="85"/>
      <c r="J424" s="85"/>
      <c r="K424" s="85"/>
      <c r="L424" s="85"/>
      <c r="M424" s="85"/>
      <c r="N424" s="85"/>
      <c r="O424" s="85"/>
      <c r="P424" s="85"/>
      <c r="Q424" s="85"/>
      <c r="R424" s="85"/>
      <c r="S424" s="85"/>
      <c r="T424" s="85"/>
      <c r="U424" s="85"/>
      <c r="V424" s="85"/>
      <c r="W424" s="85"/>
      <c r="X424" s="85"/>
      <c r="Y424" s="85"/>
      <c r="Z424" s="85"/>
      <c r="AA424" s="85"/>
      <c r="AB424" s="86"/>
      <c r="AC424" s="85"/>
      <c r="AD424" s="85"/>
      <c r="AE424" s="85"/>
      <c r="AF424" s="85"/>
      <c r="AG424" s="85"/>
      <c r="AH424" s="85"/>
      <c r="AI424" s="85"/>
      <c r="AJ424" s="85"/>
      <c r="AK424" s="85"/>
      <c r="AL424" s="85"/>
      <c r="AM424" s="85"/>
      <c r="AN424" s="85"/>
      <c r="AO424" s="85"/>
      <c r="AP424" s="85"/>
      <c r="AQ424" s="85"/>
      <c r="AR424" s="85"/>
      <c r="AS424" s="85"/>
      <c r="AT424" s="85"/>
      <c r="AU424" s="85"/>
      <c r="AV424" s="85"/>
      <c r="AW424" s="85"/>
      <c r="AX424" s="85"/>
      <c r="AY424" s="85"/>
      <c r="AZ424" s="85"/>
      <c r="BA424" s="85"/>
      <c r="BB424" s="85"/>
      <c r="BC424" s="85"/>
      <c r="BD424" s="85"/>
      <c r="BE424" s="85"/>
      <c r="BF424" s="85"/>
      <c r="BG424" s="85"/>
    </row>
    <row r="425" spans="1:59" x14ac:dyDescent="0.25">
      <c r="A425" s="85"/>
      <c r="B425" s="85"/>
      <c r="C425" s="85"/>
      <c r="D425" s="85"/>
      <c r="E425" s="85"/>
      <c r="F425" s="85"/>
      <c r="G425" s="85"/>
      <c r="H425" s="85"/>
      <c r="I425" s="85"/>
      <c r="J425" s="85"/>
      <c r="K425" s="85"/>
      <c r="L425" s="85"/>
      <c r="M425" s="85"/>
      <c r="N425" s="85"/>
      <c r="O425" s="85"/>
      <c r="P425" s="85"/>
      <c r="Q425" s="85"/>
      <c r="R425" s="85"/>
      <c r="S425" s="85"/>
      <c r="T425" s="85"/>
      <c r="U425" s="85"/>
      <c r="V425" s="85"/>
      <c r="W425" s="85"/>
      <c r="X425" s="85"/>
      <c r="Y425" s="85"/>
      <c r="Z425" s="85"/>
      <c r="AA425" s="85"/>
      <c r="AB425" s="86"/>
      <c r="AC425" s="85"/>
      <c r="AD425" s="85"/>
      <c r="AE425" s="85"/>
      <c r="AF425" s="85"/>
      <c r="AG425" s="85"/>
      <c r="AH425" s="85"/>
      <c r="AI425" s="85"/>
      <c r="AJ425" s="85"/>
      <c r="AK425" s="85"/>
      <c r="AL425" s="85"/>
      <c r="AM425" s="85"/>
      <c r="AN425" s="85"/>
      <c r="AO425" s="85"/>
      <c r="AP425" s="85"/>
      <c r="AQ425" s="85"/>
      <c r="AR425" s="85"/>
      <c r="AS425" s="85"/>
      <c r="AT425" s="85"/>
      <c r="AU425" s="85"/>
      <c r="AV425" s="85"/>
      <c r="AW425" s="85"/>
      <c r="AX425" s="85"/>
      <c r="AY425" s="85"/>
      <c r="AZ425" s="85"/>
      <c r="BA425" s="85"/>
      <c r="BB425" s="85"/>
      <c r="BC425" s="85"/>
      <c r="BD425" s="85"/>
      <c r="BE425" s="85"/>
      <c r="BF425" s="85"/>
      <c r="BG425" s="85"/>
    </row>
    <row r="426" spans="1:59" x14ac:dyDescent="0.25">
      <c r="A426" s="85"/>
      <c r="B426" s="85"/>
      <c r="C426" s="85"/>
      <c r="D426" s="85"/>
      <c r="E426" s="85"/>
      <c r="F426" s="85"/>
      <c r="G426" s="85"/>
      <c r="H426" s="85"/>
      <c r="I426" s="85"/>
      <c r="J426" s="85"/>
      <c r="K426" s="85"/>
      <c r="L426" s="85"/>
      <c r="M426" s="85"/>
      <c r="N426" s="85"/>
      <c r="O426" s="85"/>
      <c r="P426" s="85"/>
      <c r="Q426" s="85"/>
      <c r="R426" s="85"/>
      <c r="S426" s="85"/>
      <c r="T426" s="85"/>
      <c r="U426" s="85"/>
      <c r="V426" s="85"/>
      <c r="W426" s="85"/>
      <c r="X426" s="85"/>
      <c r="Y426" s="85"/>
      <c r="Z426" s="85"/>
      <c r="AA426" s="85"/>
      <c r="AB426" s="86"/>
      <c r="AC426" s="85"/>
      <c r="AD426" s="85"/>
      <c r="AE426" s="85"/>
      <c r="AF426" s="85"/>
      <c r="AG426" s="85"/>
      <c r="AH426" s="85"/>
      <c r="AI426" s="85"/>
      <c r="AJ426" s="85"/>
      <c r="AK426" s="85"/>
      <c r="AL426" s="85"/>
      <c r="AM426" s="85"/>
      <c r="AN426" s="85"/>
      <c r="AO426" s="85"/>
      <c r="AP426" s="85"/>
      <c r="AQ426" s="85"/>
      <c r="AR426" s="85"/>
      <c r="AS426" s="85"/>
      <c r="AT426" s="85"/>
      <c r="AU426" s="85"/>
      <c r="AV426" s="85"/>
      <c r="AW426" s="85"/>
      <c r="AX426" s="85"/>
      <c r="AY426" s="85"/>
      <c r="AZ426" s="85"/>
      <c r="BA426" s="85"/>
      <c r="BB426" s="85"/>
      <c r="BC426" s="85"/>
      <c r="BD426" s="85"/>
      <c r="BE426" s="85"/>
      <c r="BF426" s="85"/>
      <c r="BG426" s="85"/>
    </row>
    <row r="427" spans="1:59" x14ac:dyDescent="0.25">
      <c r="A427" s="85"/>
      <c r="B427" s="85"/>
      <c r="C427" s="85"/>
      <c r="D427" s="85"/>
      <c r="E427" s="85"/>
      <c r="F427" s="85"/>
      <c r="G427" s="85"/>
      <c r="H427" s="85"/>
      <c r="I427" s="85"/>
      <c r="J427" s="85"/>
      <c r="K427" s="85"/>
      <c r="L427" s="85"/>
      <c r="M427" s="85"/>
      <c r="N427" s="85"/>
      <c r="O427" s="85"/>
      <c r="P427" s="85"/>
      <c r="Q427" s="85"/>
      <c r="R427" s="85"/>
      <c r="S427" s="85"/>
      <c r="T427" s="85"/>
      <c r="U427" s="85"/>
      <c r="V427" s="85"/>
      <c r="W427" s="85"/>
      <c r="X427" s="85"/>
      <c r="Y427" s="85"/>
      <c r="Z427" s="85"/>
      <c r="AA427" s="85"/>
      <c r="AB427" s="86"/>
      <c r="AC427" s="85"/>
      <c r="AD427" s="85"/>
      <c r="AE427" s="85"/>
      <c r="AF427" s="85"/>
      <c r="AG427" s="85"/>
      <c r="AH427" s="85"/>
      <c r="AI427" s="85"/>
      <c r="AJ427" s="85"/>
      <c r="AK427" s="85"/>
      <c r="AL427" s="85"/>
      <c r="AM427" s="85"/>
      <c r="AN427" s="85"/>
      <c r="AO427" s="85"/>
      <c r="AP427" s="85"/>
      <c r="AQ427" s="85"/>
      <c r="AR427" s="85"/>
      <c r="AS427" s="85"/>
      <c r="AT427" s="85"/>
      <c r="AU427" s="85"/>
      <c r="AV427" s="85"/>
      <c r="AW427" s="85"/>
      <c r="AX427" s="85"/>
      <c r="AY427" s="85"/>
      <c r="AZ427" s="85"/>
      <c r="BA427" s="85"/>
      <c r="BB427" s="85"/>
      <c r="BC427" s="85"/>
      <c r="BD427" s="85"/>
      <c r="BE427" s="85"/>
      <c r="BF427" s="85"/>
      <c r="BG427" s="85"/>
    </row>
    <row r="428" spans="1:59" x14ac:dyDescent="0.25">
      <c r="A428" s="85"/>
      <c r="B428" s="85"/>
      <c r="C428" s="85"/>
      <c r="D428" s="85"/>
      <c r="E428" s="85"/>
      <c r="F428" s="85"/>
      <c r="G428" s="85"/>
      <c r="H428" s="85"/>
      <c r="I428" s="85"/>
      <c r="J428" s="85"/>
      <c r="K428" s="85"/>
      <c r="L428" s="85"/>
      <c r="M428" s="85"/>
      <c r="N428" s="85"/>
      <c r="O428" s="85"/>
      <c r="P428" s="85"/>
      <c r="Q428" s="85"/>
      <c r="R428" s="85"/>
      <c r="S428" s="85"/>
      <c r="T428" s="85"/>
      <c r="U428" s="85"/>
      <c r="V428" s="85"/>
      <c r="W428" s="85"/>
      <c r="X428" s="85"/>
      <c r="Y428" s="85"/>
      <c r="Z428" s="85"/>
      <c r="AA428" s="85"/>
      <c r="AB428" s="86"/>
      <c r="AC428" s="85"/>
      <c r="AD428" s="85"/>
      <c r="AE428" s="85"/>
      <c r="AF428" s="85"/>
      <c r="AG428" s="85"/>
      <c r="AH428" s="85"/>
      <c r="AI428" s="85"/>
      <c r="AJ428" s="85"/>
      <c r="AK428" s="85"/>
      <c r="AL428" s="85"/>
      <c r="AM428" s="85"/>
      <c r="AN428" s="85"/>
      <c r="AO428" s="85"/>
      <c r="AP428" s="85"/>
      <c r="AQ428" s="85"/>
      <c r="AR428" s="85"/>
      <c r="AS428" s="85"/>
      <c r="AT428" s="85"/>
      <c r="AU428" s="85"/>
      <c r="AV428" s="85"/>
      <c r="AW428" s="85"/>
      <c r="AX428" s="85"/>
      <c r="AY428" s="85"/>
      <c r="AZ428" s="85"/>
      <c r="BA428" s="85"/>
      <c r="BB428" s="85"/>
      <c r="BC428" s="85"/>
      <c r="BD428" s="85"/>
      <c r="BE428" s="85"/>
      <c r="BF428" s="85"/>
      <c r="BG428" s="85"/>
    </row>
    <row r="429" spans="1:59" x14ac:dyDescent="0.25">
      <c r="A429" s="85"/>
      <c r="B429" s="85"/>
      <c r="C429" s="85"/>
      <c r="D429" s="85"/>
      <c r="E429" s="85"/>
      <c r="F429" s="85"/>
      <c r="G429" s="85"/>
      <c r="H429" s="85"/>
      <c r="I429" s="85"/>
      <c r="J429" s="85"/>
      <c r="K429" s="85"/>
      <c r="L429" s="85"/>
      <c r="M429" s="85"/>
      <c r="N429" s="85"/>
      <c r="O429" s="85"/>
      <c r="P429" s="85"/>
      <c r="Q429" s="85"/>
      <c r="R429" s="85"/>
      <c r="S429" s="85"/>
      <c r="T429" s="85"/>
      <c r="U429" s="85"/>
      <c r="V429" s="85"/>
      <c r="W429" s="85"/>
      <c r="X429" s="85"/>
      <c r="Y429" s="85"/>
      <c r="Z429" s="85"/>
      <c r="AA429" s="85"/>
      <c r="AB429" s="86"/>
      <c r="AC429" s="85"/>
      <c r="AD429" s="85"/>
      <c r="AE429" s="85"/>
      <c r="AF429" s="85"/>
      <c r="AG429" s="85"/>
      <c r="AH429" s="85"/>
      <c r="AI429" s="85"/>
      <c r="AJ429" s="85"/>
      <c r="AK429" s="85"/>
      <c r="AL429" s="85"/>
      <c r="AM429" s="85"/>
      <c r="AN429" s="85"/>
      <c r="AO429" s="85"/>
      <c r="AP429" s="85"/>
      <c r="AQ429" s="85"/>
      <c r="AR429" s="85"/>
      <c r="AS429" s="85"/>
      <c r="AT429" s="85"/>
      <c r="AU429" s="85"/>
      <c r="AV429" s="85"/>
      <c r="AW429" s="85"/>
      <c r="AX429" s="85"/>
      <c r="AY429" s="85"/>
      <c r="AZ429" s="85"/>
      <c r="BA429" s="85"/>
      <c r="BB429" s="85"/>
      <c r="BC429" s="85"/>
      <c r="BD429" s="85"/>
      <c r="BE429" s="85"/>
      <c r="BF429" s="85"/>
      <c r="BG429" s="85"/>
    </row>
    <row r="430" spans="1:59" x14ac:dyDescent="0.25">
      <c r="A430" s="85"/>
      <c r="B430" s="85"/>
      <c r="C430" s="85"/>
      <c r="D430" s="85"/>
      <c r="E430" s="85"/>
      <c r="F430" s="85"/>
      <c r="G430" s="85"/>
      <c r="H430" s="85"/>
      <c r="I430" s="85"/>
      <c r="J430" s="85"/>
      <c r="K430" s="85"/>
      <c r="L430" s="85"/>
      <c r="M430" s="85"/>
      <c r="N430" s="85"/>
      <c r="O430" s="85"/>
      <c r="P430" s="85"/>
      <c r="Q430" s="85"/>
      <c r="R430" s="85"/>
      <c r="S430" s="85"/>
      <c r="T430" s="85"/>
      <c r="U430" s="85"/>
      <c r="V430" s="85"/>
      <c r="W430" s="85"/>
      <c r="X430" s="85"/>
      <c r="Y430" s="85"/>
      <c r="Z430" s="85"/>
      <c r="AA430" s="85"/>
      <c r="AB430" s="86"/>
      <c r="AC430" s="85"/>
      <c r="AD430" s="85"/>
      <c r="AE430" s="85"/>
      <c r="AF430" s="85"/>
      <c r="AG430" s="85"/>
      <c r="AH430" s="85"/>
      <c r="AI430" s="85"/>
      <c r="AJ430" s="85"/>
      <c r="AK430" s="85"/>
      <c r="AL430" s="85"/>
      <c r="AM430" s="85"/>
      <c r="AN430" s="85"/>
      <c r="AO430" s="85"/>
      <c r="AP430" s="85"/>
      <c r="AQ430" s="85"/>
      <c r="AR430" s="85"/>
      <c r="AS430" s="85"/>
      <c r="AT430" s="85"/>
      <c r="AU430" s="85"/>
      <c r="AV430" s="85"/>
      <c r="AW430" s="85"/>
      <c r="AX430" s="85"/>
      <c r="AY430" s="85"/>
      <c r="AZ430" s="85"/>
      <c r="BA430" s="85"/>
      <c r="BB430" s="85"/>
      <c r="BC430" s="85"/>
      <c r="BD430" s="85"/>
      <c r="BE430" s="85"/>
      <c r="BF430" s="85"/>
      <c r="BG430" s="85"/>
    </row>
    <row r="431" spans="1:59" x14ac:dyDescent="0.25">
      <c r="A431" s="85"/>
      <c r="B431" s="85"/>
      <c r="C431" s="85"/>
      <c r="D431" s="85"/>
      <c r="E431" s="85"/>
      <c r="F431" s="85"/>
      <c r="G431" s="85"/>
      <c r="H431" s="85"/>
      <c r="I431" s="85"/>
      <c r="J431" s="85"/>
      <c r="K431" s="85"/>
      <c r="L431" s="85"/>
      <c r="M431" s="85"/>
      <c r="N431" s="85"/>
      <c r="O431" s="85"/>
      <c r="P431" s="85"/>
      <c r="Q431" s="85"/>
      <c r="R431" s="85"/>
      <c r="S431" s="85"/>
      <c r="T431" s="85"/>
      <c r="U431" s="85"/>
      <c r="V431" s="85"/>
      <c r="W431" s="85"/>
      <c r="X431" s="85"/>
      <c r="Y431" s="85"/>
      <c r="Z431" s="85"/>
      <c r="AA431" s="85"/>
      <c r="AB431" s="86"/>
      <c r="AC431" s="85"/>
      <c r="AD431" s="85"/>
      <c r="AE431" s="85"/>
      <c r="AF431" s="85"/>
      <c r="AG431" s="85"/>
      <c r="AH431" s="85"/>
      <c r="AI431" s="85"/>
      <c r="AJ431" s="85"/>
      <c r="AK431" s="85"/>
      <c r="AL431" s="85"/>
      <c r="AM431" s="85"/>
      <c r="AN431" s="85"/>
      <c r="AO431" s="85"/>
      <c r="AP431" s="85"/>
      <c r="AQ431" s="85"/>
      <c r="AR431" s="85"/>
      <c r="AS431" s="85"/>
      <c r="AT431" s="85"/>
      <c r="AU431" s="85"/>
      <c r="AV431" s="85"/>
      <c r="AW431" s="85"/>
      <c r="AX431" s="85"/>
      <c r="AY431" s="85"/>
      <c r="AZ431" s="85"/>
      <c r="BA431" s="85"/>
      <c r="BB431" s="85"/>
      <c r="BC431" s="85"/>
      <c r="BD431" s="85"/>
      <c r="BE431" s="85"/>
      <c r="BF431" s="85"/>
      <c r="BG431" s="85"/>
    </row>
    <row r="432" spans="1:59" x14ac:dyDescent="0.25">
      <c r="A432" s="85"/>
      <c r="B432" s="85"/>
      <c r="C432" s="85"/>
      <c r="D432" s="85"/>
      <c r="E432" s="85"/>
      <c r="F432" s="85"/>
      <c r="G432" s="85"/>
      <c r="H432" s="85"/>
      <c r="I432" s="85"/>
      <c r="J432" s="85"/>
      <c r="K432" s="85"/>
      <c r="L432" s="85"/>
      <c r="M432" s="85"/>
      <c r="N432" s="85"/>
      <c r="O432" s="85"/>
      <c r="P432" s="85"/>
      <c r="Q432" s="85"/>
      <c r="R432" s="85"/>
      <c r="S432" s="85"/>
      <c r="T432" s="85"/>
      <c r="U432" s="85"/>
      <c r="V432" s="85"/>
      <c r="W432" s="85"/>
      <c r="X432" s="85"/>
      <c r="Y432" s="85"/>
      <c r="Z432" s="85"/>
      <c r="AA432" s="85"/>
      <c r="AB432" s="86"/>
      <c r="AC432" s="85"/>
      <c r="AD432" s="85"/>
      <c r="AE432" s="85"/>
      <c r="AF432" s="85"/>
      <c r="AG432" s="85"/>
      <c r="AH432" s="85"/>
      <c r="AI432" s="85"/>
      <c r="AJ432" s="85"/>
      <c r="AK432" s="85"/>
      <c r="AL432" s="85"/>
      <c r="AM432" s="85"/>
      <c r="AN432" s="85"/>
      <c r="AO432" s="85"/>
      <c r="AP432" s="85"/>
      <c r="AQ432" s="85"/>
      <c r="AR432" s="85"/>
      <c r="AS432" s="85"/>
      <c r="AT432" s="85"/>
      <c r="AU432" s="85"/>
      <c r="AV432" s="85"/>
      <c r="AW432" s="85"/>
      <c r="AX432" s="85"/>
      <c r="AY432" s="85"/>
      <c r="AZ432" s="85"/>
      <c r="BA432" s="85"/>
      <c r="BB432" s="85"/>
      <c r="BC432" s="85"/>
      <c r="BD432" s="85"/>
      <c r="BE432" s="85"/>
      <c r="BF432" s="85"/>
      <c r="BG432" s="85"/>
    </row>
    <row r="433" spans="1:59" x14ac:dyDescent="0.25">
      <c r="A433" s="85"/>
      <c r="B433" s="85"/>
      <c r="C433" s="85"/>
      <c r="D433" s="85"/>
      <c r="E433" s="85"/>
      <c r="F433" s="85"/>
      <c r="G433" s="85"/>
      <c r="H433" s="85"/>
      <c r="I433" s="85"/>
      <c r="J433" s="85"/>
      <c r="K433" s="85"/>
      <c r="L433" s="85"/>
      <c r="M433" s="85"/>
      <c r="N433" s="85"/>
      <c r="O433" s="85"/>
      <c r="P433" s="85"/>
      <c r="Q433" s="85"/>
      <c r="R433" s="85"/>
      <c r="S433" s="85"/>
      <c r="T433" s="85"/>
      <c r="U433" s="85"/>
      <c r="V433" s="85"/>
      <c r="W433" s="85"/>
      <c r="X433" s="85"/>
      <c r="Y433" s="85"/>
      <c r="Z433" s="85"/>
      <c r="AA433" s="85"/>
      <c r="AB433" s="86"/>
      <c r="AC433" s="85"/>
      <c r="AD433" s="85"/>
      <c r="AE433" s="85"/>
      <c r="AF433" s="85"/>
      <c r="AG433" s="85"/>
      <c r="AH433" s="85"/>
      <c r="AI433" s="85"/>
      <c r="AJ433" s="85"/>
      <c r="AK433" s="85"/>
      <c r="AL433" s="85"/>
      <c r="AM433" s="85"/>
      <c r="AN433" s="85"/>
      <c r="AO433" s="85"/>
      <c r="AP433" s="85"/>
      <c r="AQ433" s="85"/>
      <c r="AR433" s="85"/>
      <c r="AS433" s="85"/>
      <c r="AT433" s="85"/>
      <c r="AU433" s="85"/>
      <c r="AV433" s="85"/>
      <c r="AW433" s="85"/>
      <c r="AX433" s="85"/>
      <c r="AY433" s="85"/>
      <c r="AZ433" s="85"/>
      <c r="BA433" s="85"/>
      <c r="BB433" s="85"/>
      <c r="BC433" s="85"/>
      <c r="BD433" s="85"/>
      <c r="BE433" s="85"/>
      <c r="BF433" s="85"/>
      <c r="BG433" s="85"/>
    </row>
    <row r="434" spans="1:59" x14ac:dyDescent="0.25">
      <c r="A434" s="85"/>
      <c r="B434" s="85"/>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6"/>
      <c r="AC434" s="85"/>
      <c r="AD434" s="85"/>
      <c r="AE434" s="85"/>
      <c r="AF434" s="85"/>
      <c r="AG434" s="85"/>
      <c r="AH434" s="85"/>
      <c r="AI434" s="85"/>
      <c r="AJ434" s="85"/>
      <c r="AK434" s="85"/>
      <c r="AL434" s="85"/>
      <c r="AM434" s="85"/>
      <c r="AN434" s="85"/>
      <c r="AO434" s="85"/>
      <c r="AP434" s="85"/>
      <c r="AQ434" s="85"/>
      <c r="AR434" s="85"/>
      <c r="AS434" s="85"/>
      <c r="AT434" s="85"/>
      <c r="AU434" s="85"/>
      <c r="AV434" s="85"/>
      <c r="AW434" s="85"/>
      <c r="AX434" s="85"/>
      <c r="AY434" s="85"/>
      <c r="AZ434" s="85"/>
      <c r="BA434" s="85"/>
      <c r="BB434" s="85"/>
      <c r="BC434" s="85"/>
      <c r="BD434" s="85"/>
      <c r="BE434" s="85"/>
      <c r="BF434" s="85"/>
      <c r="BG434" s="85"/>
    </row>
    <row r="435" spans="1:59" x14ac:dyDescent="0.25">
      <c r="A435" s="85"/>
      <c r="B435" s="85"/>
      <c r="C435" s="85"/>
      <c r="D435" s="85"/>
      <c r="E435" s="85"/>
      <c r="F435" s="85"/>
      <c r="G435" s="85"/>
      <c r="H435" s="85"/>
      <c r="I435" s="85"/>
      <c r="J435" s="85"/>
      <c r="K435" s="85"/>
      <c r="L435" s="85"/>
      <c r="M435" s="85"/>
      <c r="N435" s="85"/>
      <c r="O435" s="85"/>
      <c r="P435" s="85"/>
      <c r="Q435" s="85"/>
      <c r="R435" s="85"/>
      <c r="S435" s="85"/>
      <c r="T435" s="85"/>
      <c r="U435" s="85"/>
      <c r="V435" s="85"/>
      <c r="W435" s="85"/>
      <c r="X435" s="85"/>
      <c r="Y435" s="85"/>
      <c r="Z435" s="85"/>
      <c r="AA435" s="85"/>
      <c r="AB435" s="86"/>
      <c r="AC435" s="85"/>
      <c r="AD435" s="85"/>
      <c r="AE435" s="85"/>
      <c r="AF435" s="85"/>
      <c r="AG435" s="85"/>
      <c r="AH435" s="85"/>
      <c r="AI435" s="85"/>
      <c r="AJ435" s="85"/>
      <c r="AK435" s="85"/>
      <c r="AL435" s="85"/>
      <c r="AM435" s="85"/>
      <c r="AN435" s="85"/>
      <c r="AO435" s="85"/>
      <c r="AP435" s="85"/>
      <c r="AQ435" s="85"/>
      <c r="AR435" s="85"/>
      <c r="AS435" s="85"/>
      <c r="AT435" s="85"/>
      <c r="AU435" s="85"/>
      <c r="AV435" s="85"/>
      <c r="AW435" s="85"/>
      <c r="AX435" s="85"/>
      <c r="AY435" s="85"/>
      <c r="AZ435" s="85"/>
      <c r="BA435" s="85"/>
      <c r="BB435" s="85"/>
      <c r="BC435" s="85"/>
      <c r="BD435" s="85"/>
      <c r="BE435" s="85"/>
      <c r="BF435" s="85"/>
      <c r="BG435" s="85"/>
    </row>
    <row r="436" spans="1:59" x14ac:dyDescent="0.25">
      <c r="A436" s="85"/>
      <c r="B436" s="85"/>
      <c r="C436" s="85"/>
      <c r="D436" s="85"/>
      <c r="E436" s="85"/>
      <c r="F436" s="85"/>
      <c r="G436" s="85"/>
      <c r="H436" s="85"/>
      <c r="I436" s="85"/>
      <c r="J436" s="85"/>
      <c r="K436" s="85"/>
      <c r="L436" s="85"/>
      <c r="M436" s="85"/>
      <c r="N436" s="85"/>
      <c r="O436" s="85"/>
      <c r="P436" s="85"/>
      <c r="Q436" s="85"/>
      <c r="R436" s="85"/>
      <c r="S436" s="85"/>
      <c r="T436" s="85"/>
      <c r="U436" s="85"/>
      <c r="V436" s="85"/>
      <c r="W436" s="85"/>
      <c r="X436" s="85"/>
      <c r="Y436" s="85"/>
      <c r="Z436" s="85"/>
      <c r="AA436" s="85"/>
      <c r="AB436" s="86"/>
      <c r="AC436" s="85"/>
      <c r="AD436" s="85"/>
      <c r="AE436" s="85"/>
      <c r="AF436" s="85"/>
      <c r="AG436" s="85"/>
      <c r="AH436" s="85"/>
      <c r="AI436" s="85"/>
      <c r="AJ436" s="85"/>
      <c r="AK436" s="85"/>
      <c r="AL436" s="85"/>
      <c r="AM436" s="85"/>
      <c r="AN436" s="85"/>
      <c r="AO436" s="85"/>
      <c r="AP436" s="85"/>
      <c r="AQ436" s="85"/>
      <c r="AR436" s="85"/>
      <c r="AS436" s="85"/>
      <c r="AT436" s="85"/>
      <c r="AU436" s="85"/>
      <c r="AV436" s="85"/>
      <c r="AW436" s="85"/>
      <c r="AX436" s="85"/>
      <c r="AY436" s="85"/>
      <c r="AZ436" s="85"/>
      <c r="BA436" s="85"/>
      <c r="BB436" s="85"/>
      <c r="BC436" s="85"/>
      <c r="BD436" s="85"/>
      <c r="BE436" s="85"/>
      <c r="BF436" s="85"/>
      <c r="BG436" s="85"/>
    </row>
    <row r="437" spans="1:59" x14ac:dyDescent="0.25">
      <c r="A437" s="85"/>
      <c r="B437" s="85"/>
      <c r="C437" s="85"/>
      <c r="D437" s="85"/>
      <c r="E437" s="85"/>
      <c r="F437" s="85"/>
      <c r="G437" s="85"/>
      <c r="H437" s="85"/>
      <c r="I437" s="85"/>
      <c r="J437" s="85"/>
      <c r="K437" s="85"/>
      <c r="L437" s="85"/>
      <c r="M437" s="85"/>
      <c r="N437" s="85"/>
      <c r="O437" s="85"/>
      <c r="P437" s="85"/>
      <c r="Q437" s="85"/>
      <c r="R437" s="85"/>
      <c r="S437" s="85"/>
      <c r="T437" s="85"/>
      <c r="U437" s="85"/>
      <c r="V437" s="85"/>
      <c r="W437" s="85"/>
      <c r="X437" s="85"/>
      <c r="Y437" s="85"/>
      <c r="Z437" s="85"/>
      <c r="AA437" s="85"/>
      <c r="AB437" s="86"/>
      <c r="AC437" s="85"/>
      <c r="AD437" s="85"/>
      <c r="AE437" s="85"/>
      <c r="AF437" s="85"/>
      <c r="AG437" s="85"/>
      <c r="AH437" s="85"/>
      <c r="AI437" s="85"/>
      <c r="AJ437" s="85"/>
      <c r="AK437" s="85"/>
      <c r="AL437" s="85"/>
      <c r="AM437" s="85"/>
      <c r="AN437" s="85"/>
      <c r="AO437" s="85"/>
      <c r="AP437" s="85"/>
      <c r="AQ437" s="85"/>
      <c r="AR437" s="85"/>
      <c r="AS437" s="85"/>
      <c r="AT437" s="85"/>
      <c r="AU437" s="85"/>
      <c r="AV437" s="85"/>
      <c r="AW437" s="85"/>
      <c r="AX437" s="85"/>
      <c r="AY437" s="85"/>
      <c r="AZ437" s="85"/>
      <c r="BA437" s="85"/>
      <c r="BB437" s="85"/>
      <c r="BC437" s="85"/>
      <c r="BD437" s="85"/>
      <c r="BE437" s="85"/>
      <c r="BF437" s="85"/>
      <c r="BG437" s="85"/>
    </row>
    <row r="438" spans="1:59" x14ac:dyDescent="0.25">
      <c r="A438" s="85"/>
      <c r="B438" s="85"/>
      <c r="C438" s="85"/>
      <c r="D438" s="85"/>
      <c r="E438" s="85"/>
      <c r="F438" s="85"/>
      <c r="G438" s="85"/>
      <c r="H438" s="85"/>
      <c r="I438" s="85"/>
      <c r="J438" s="85"/>
      <c r="K438" s="85"/>
      <c r="L438" s="85"/>
      <c r="M438" s="85"/>
      <c r="N438" s="85"/>
      <c r="O438" s="85"/>
      <c r="P438" s="85"/>
      <c r="Q438" s="85"/>
      <c r="R438" s="85"/>
      <c r="S438" s="85"/>
      <c r="T438" s="85"/>
      <c r="U438" s="85"/>
      <c r="V438" s="85"/>
      <c r="W438" s="85"/>
      <c r="X438" s="85"/>
      <c r="Y438" s="85"/>
      <c r="Z438" s="85"/>
      <c r="AA438" s="85"/>
      <c r="AB438" s="86"/>
      <c r="AC438" s="85"/>
      <c r="AD438" s="85"/>
      <c r="AE438" s="85"/>
      <c r="AF438" s="85"/>
      <c r="AG438" s="85"/>
      <c r="AH438" s="85"/>
      <c r="AI438" s="85"/>
      <c r="AJ438" s="85"/>
      <c r="AK438" s="85"/>
      <c r="AL438" s="85"/>
      <c r="AM438" s="85"/>
      <c r="AN438" s="85"/>
      <c r="AO438" s="85"/>
      <c r="AP438" s="85"/>
      <c r="AQ438" s="85"/>
      <c r="AR438" s="85"/>
      <c r="AS438" s="85"/>
      <c r="AT438" s="85"/>
      <c r="AU438" s="85"/>
      <c r="AV438" s="85"/>
      <c r="AW438" s="85"/>
      <c r="AX438" s="85"/>
      <c r="AY438" s="85"/>
      <c r="AZ438" s="85"/>
      <c r="BA438" s="85"/>
      <c r="BB438" s="85"/>
      <c r="BC438" s="85"/>
      <c r="BD438" s="85"/>
      <c r="BE438" s="85"/>
      <c r="BF438" s="85"/>
      <c r="BG438" s="85"/>
    </row>
    <row r="439" spans="1:59" x14ac:dyDescent="0.25">
      <c r="A439" s="85"/>
      <c r="B439" s="85"/>
      <c r="C439" s="85"/>
      <c r="D439" s="85"/>
      <c r="E439" s="85"/>
      <c r="F439" s="85"/>
      <c r="G439" s="85"/>
      <c r="H439" s="85"/>
      <c r="I439" s="85"/>
      <c r="J439" s="85"/>
      <c r="K439" s="85"/>
      <c r="L439" s="85"/>
      <c r="M439" s="85"/>
      <c r="N439" s="85"/>
      <c r="O439" s="85"/>
      <c r="P439" s="85"/>
      <c r="Q439" s="85"/>
      <c r="R439" s="85"/>
      <c r="S439" s="85"/>
      <c r="T439" s="85"/>
      <c r="U439" s="85"/>
      <c r="V439" s="85"/>
      <c r="W439" s="85"/>
      <c r="X439" s="85"/>
      <c r="Y439" s="85"/>
      <c r="Z439" s="85"/>
      <c r="AA439" s="85"/>
      <c r="AB439" s="86"/>
      <c r="AC439" s="85"/>
      <c r="AD439" s="85"/>
      <c r="AE439" s="85"/>
      <c r="AF439" s="85"/>
      <c r="AG439" s="85"/>
      <c r="AH439" s="85"/>
      <c r="AI439" s="85"/>
      <c r="AJ439" s="85"/>
      <c r="AK439" s="85"/>
      <c r="AL439" s="85"/>
      <c r="AM439" s="85"/>
      <c r="AN439" s="85"/>
      <c r="AO439" s="85"/>
      <c r="AP439" s="85"/>
      <c r="AQ439" s="85"/>
      <c r="AR439" s="85"/>
      <c r="AS439" s="85"/>
      <c r="AT439" s="85"/>
      <c r="AU439" s="85"/>
      <c r="AV439" s="85"/>
      <c r="AW439" s="85"/>
      <c r="AX439" s="85"/>
      <c r="AY439" s="85"/>
      <c r="AZ439" s="85"/>
      <c r="BA439" s="85"/>
      <c r="BB439" s="85"/>
      <c r="BC439" s="85"/>
      <c r="BD439" s="85"/>
      <c r="BE439" s="85"/>
      <c r="BF439" s="85"/>
      <c r="BG439" s="85"/>
    </row>
    <row r="440" spans="1:59" x14ac:dyDescent="0.25">
      <c r="A440" s="85"/>
      <c r="B440" s="85"/>
      <c r="C440" s="85"/>
      <c r="D440" s="85"/>
      <c r="E440" s="85"/>
      <c r="F440" s="85"/>
      <c r="G440" s="85"/>
      <c r="H440" s="85"/>
      <c r="I440" s="85"/>
      <c r="J440" s="85"/>
      <c r="K440" s="85"/>
      <c r="L440" s="85"/>
      <c r="M440" s="85"/>
      <c r="N440" s="85"/>
      <c r="O440" s="85"/>
      <c r="P440" s="85"/>
      <c r="Q440" s="85"/>
      <c r="R440" s="85"/>
      <c r="S440" s="85"/>
      <c r="T440" s="85"/>
      <c r="U440" s="85"/>
      <c r="V440" s="85"/>
      <c r="W440" s="85"/>
      <c r="X440" s="85"/>
      <c r="Y440" s="85"/>
      <c r="Z440" s="85"/>
      <c r="AA440" s="85"/>
      <c r="AB440" s="86"/>
      <c r="AC440" s="85"/>
      <c r="AD440" s="85"/>
      <c r="AE440" s="85"/>
      <c r="AF440" s="85"/>
      <c r="AG440" s="85"/>
      <c r="AH440" s="85"/>
      <c r="AI440" s="85"/>
      <c r="AJ440" s="85"/>
      <c r="AK440" s="85"/>
      <c r="AL440" s="85"/>
      <c r="AM440" s="85"/>
      <c r="AN440" s="85"/>
      <c r="AO440" s="85"/>
      <c r="AP440" s="85"/>
      <c r="AQ440" s="85"/>
      <c r="AR440" s="85"/>
      <c r="AS440" s="85"/>
      <c r="AT440" s="85"/>
      <c r="AU440" s="85"/>
      <c r="AV440" s="85"/>
      <c r="AW440" s="85"/>
      <c r="AX440" s="85"/>
      <c r="AY440" s="85"/>
      <c r="AZ440" s="85"/>
      <c r="BA440" s="85"/>
      <c r="BB440" s="85"/>
      <c r="BC440" s="85"/>
      <c r="BD440" s="85"/>
      <c r="BE440" s="85"/>
      <c r="BF440" s="85"/>
      <c r="BG440" s="85"/>
    </row>
    <row r="441" spans="1:59" x14ac:dyDescent="0.25">
      <c r="A441" s="85"/>
      <c r="B441" s="85"/>
      <c r="C441" s="85"/>
      <c r="D441" s="85"/>
      <c r="E441" s="85"/>
      <c r="F441" s="85"/>
      <c r="G441" s="85"/>
      <c r="H441" s="85"/>
      <c r="I441" s="85"/>
      <c r="J441" s="85"/>
      <c r="K441" s="85"/>
      <c r="L441" s="85"/>
      <c r="M441" s="85"/>
      <c r="N441" s="85"/>
      <c r="O441" s="85"/>
      <c r="P441" s="85"/>
      <c r="Q441" s="85"/>
      <c r="R441" s="85"/>
      <c r="S441" s="85"/>
      <c r="T441" s="85"/>
      <c r="U441" s="85"/>
      <c r="V441" s="85"/>
      <c r="W441" s="85"/>
      <c r="X441" s="85"/>
      <c r="Y441" s="85"/>
      <c r="Z441" s="85"/>
      <c r="AA441" s="85"/>
      <c r="AB441" s="86"/>
      <c r="AC441" s="85"/>
      <c r="AD441" s="85"/>
      <c r="AE441" s="85"/>
      <c r="AF441" s="85"/>
      <c r="AG441" s="85"/>
      <c r="AH441" s="85"/>
      <c r="AI441" s="85"/>
      <c r="AJ441" s="85"/>
      <c r="AK441" s="85"/>
      <c r="AL441" s="85"/>
      <c r="AM441" s="85"/>
      <c r="AN441" s="85"/>
      <c r="AO441" s="85"/>
      <c r="AP441" s="85"/>
      <c r="AQ441" s="85"/>
      <c r="AR441" s="85"/>
      <c r="AS441" s="85"/>
      <c r="AT441" s="85"/>
      <c r="AU441" s="85"/>
      <c r="AV441" s="85"/>
      <c r="AW441" s="85"/>
      <c r="AX441" s="85"/>
      <c r="AY441" s="85"/>
      <c r="AZ441" s="85"/>
      <c r="BA441" s="85"/>
      <c r="BB441" s="85"/>
      <c r="BC441" s="85"/>
      <c r="BD441" s="85"/>
      <c r="BE441" s="85"/>
      <c r="BF441" s="85"/>
      <c r="BG441" s="85"/>
    </row>
    <row r="442" spans="1:59" x14ac:dyDescent="0.25">
      <c r="A442" s="85"/>
      <c r="B442" s="85"/>
      <c r="C442" s="85"/>
      <c r="D442" s="85"/>
      <c r="E442" s="85"/>
      <c r="F442" s="85"/>
      <c r="G442" s="85"/>
      <c r="H442" s="85"/>
      <c r="I442" s="85"/>
      <c r="J442" s="85"/>
      <c r="K442" s="85"/>
      <c r="L442" s="85"/>
      <c r="M442" s="85"/>
      <c r="N442" s="85"/>
      <c r="O442" s="85"/>
      <c r="P442" s="85"/>
      <c r="Q442" s="85"/>
      <c r="R442" s="85"/>
      <c r="S442" s="85"/>
      <c r="T442" s="85"/>
      <c r="U442" s="85"/>
      <c r="V442" s="85"/>
      <c r="W442" s="85"/>
      <c r="X442" s="85"/>
      <c r="Y442" s="85"/>
      <c r="Z442" s="85"/>
      <c r="AA442" s="85"/>
      <c r="AB442" s="86"/>
      <c r="AC442" s="85"/>
      <c r="AD442" s="85"/>
      <c r="AE442" s="85"/>
      <c r="AF442" s="85"/>
      <c r="AG442" s="85"/>
      <c r="AH442" s="85"/>
      <c r="AI442" s="85"/>
      <c r="AJ442" s="85"/>
      <c r="AK442" s="85"/>
      <c r="AL442" s="85"/>
      <c r="AM442" s="85"/>
      <c r="AN442" s="85"/>
      <c r="AO442" s="85"/>
      <c r="AP442" s="85"/>
      <c r="AQ442" s="85"/>
      <c r="AR442" s="85"/>
      <c r="AS442" s="85"/>
      <c r="AT442" s="85"/>
      <c r="AU442" s="85"/>
      <c r="AV442" s="85"/>
      <c r="AW442" s="85"/>
      <c r="AX442" s="85"/>
      <c r="AY442" s="85"/>
      <c r="AZ442" s="85"/>
      <c r="BA442" s="85"/>
      <c r="BB442" s="85"/>
      <c r="BC442" s="85"/>
      <c r="BD442" s="85"/>
      <c r="BE442" s="85"/>
      <c r="BF442" s="85"/>
      <c r="BG442" s="85"/>
    </row>
    <row r="443" spans="1:59" x14ac:dyDescent="0.25">
      <c r="A443" s="85"/>
      <c r="B443" s="85"/>
      <c r="C443" s="85"/>
      <c r="D443" s="85"/>
      <c r="E443" s="85"/>
      <c r="F443" s="85"/>
      <c r="G443" s="85"/>
      <c r="H443" s="85"/>
      <c r="I443" s="85"/>
      <c r="J443" s="85"/>
      <c r="K443" s="85"/>
      <c r="L443" s="85"/>
      <c r="M443" s="85"/>
      <c r="N443" s="85"/>
      <c r="O443" s="85"/>
      <c r="P443" s="85"/>
      <c r="Q443" s="85"/>
      <c r="R443" s="85"/>
      <c r="S443" s="85"/>
      <c r="T443" s="85"/>
      <c r="U443" s="85"/>
      <c r="V443" s="85"/>
      <c r="W443" s="85"/>
      <c r="X443" s="85"/>
      <c r="Y443" s="85"/>
      <c r="Z443" s="85"/>
      <c r="AA443" s="85"/>
      <c r="AB443" s="86"/>
      <c r="AC443" s="85"/>
      <c r="AD443" s="85"/>
      <c r="AE443" s="85"/>
      <c r="AF443" s="85"/>
      <c r="AG443" s="85"/>
      <c r="AH443" s="85"/>
      <c r="AI443" s="85"/>
      <c r="AJ443" s="85"/>
      <c r="AK443" s="85"/>
      <c r="AL443" s="85"/>
      <c r="AM443" s="85"/>
      <c r="AN443" s="85"/>
      <c r="AO443" s="85"/>
      <c r="AP443" s="85"/>
      <c r="AQ443" s="85"/>
      <c r="AR443" s="85"/>
      <c r="AS443" s="85"/>
      <c r="AT443" s="85"/>
      <c r="AU443" s="85"/>
      <c r="AV443" s="85"/>
      <c r="AW443" s="85"/>
      <c r="AX443" s="85"/>
      <c r="AY443" s="85"/>
      <c r="AZ443" s="85"/>
      <c r="BA443" s="85"/>
      <c r="BB443" s="85"/>
      <c r="BC443" s="85"/>
      <c r="BD443" s="85"/>
      <c r="BE443" s="85"/>
      <c r="BF443" s="85"/>
      <c r="BG443" s="85"/>
    </row>
    <row r="444" spans="1:59" x14ac:dyDescent="0.25">
      <c r="A444" s="85"/>
      <c r="B444" s="85"/>
      <c r="C444" s="85"/>
      <c r="D444" s="85"/>
      <c r="E444" s="85"/>
      <c r="F444" s="85"/>
      <c r="G444" s="85"/>
      <c r="H444" s="85"/>
      <c r="I444" s="85"/>
      <c r="J444" s="85"/>
      <c r="K444" s="85"/>
      <c r="L444" s="85"/>
      <c r="M444" s="85"/>
      <c r="N444" s="85"/>
      <c r="O444" s="85"/>
      <c r="P444" s="85"/>
      <c r="Q444" s="85"/>
      <c r="R444" s="85"/>
      <c r="S444" s="85"/>
      <c r="T444" s="85"/>
      <c r="U444" s="85"/>
      <c r="V444" s="85"/>
      <c r="W444" s="85"/>
      <c r="X444" s="85"/>
      <c r="Y444" s="85"/>
      <c r="Z444" s="85"/>
      <c r="AA444" s="85"/>
      <c r="AB444" s="86"/>
      <c r="AC444" s="85"/>
      <c r="AD444" s="85"/>
      <c r="AE444" s="85"/>
      <c r="AF444" s="85"/>
      <c r="AG444" s="85"/>
      <c r="AH444" s="85"/>
      <c r="AI444" s="85"/>
      <c r="AJ444" s="85"/>
      <c r="AK444" s="85"/>
      <c r="AL444" s="85"/>
      <c r="AM444" s="85"/>
      <c r="AN444" s="85"/>
      <c r="AO444" s="85"/>
      <c r="AP444" s="85"/>
      <c r="AQ444" s="85"/>
      <c r="AR444" s="85"/>
      <c r="AS444" s="85"/>
      <c r="AT444" s="85"/>
      <c r="AU444" s="85"/>
      <c r="AV444" s="85"/>
      <c r="AW444" s="85"/>
      <c r="AX444" s="85"/>
      <c r="AY444" s="85"/>
      <c r="AZ444" s="85"/>
      <c r="BA444" s="85"/>
      <c r="BB444" s="85"/>
      <c r="BC444" s="85"/>
      <c r="BD444" s="85"/>
      <c r="BE444" s="85"/>
      <c r="BF444" s="85"/>
      <c r="BG444" s="85"/>
    </row>
    <row r="445" spans="1:59" x14ac:dyDescent="0.25">
      <c r="A445" s="85"/>
      <c r="B445" s="85"/>
      <c r="C445" s="85"/>
      <c r="D445" s="85"/>
      <c r="E445" s="85"/>
      <c r="F445" s="85"/>
      <c r="G445" s="85"/>
      <c r="H445" s="85"/>
      <c r="I445" s="85"/>
      <c r="J445" s="85"/>
      <c r="K445" s="85"/>
      <c r="L445" s="85"/>
      <c r="M445" s="85"/>
      <c r="N445" s="85"/>
      <c r="O445" s="85"/>
      <c r="P445" s="85"/>
      <c r="Q445" s="85"/>
      <c r="R445" s="85"/>
      <c r="S445" s="85"/>
      <c r="T445" s="85"/>
      <c r="U445" s="85"/>
      <c r="V445" s="85"/>
      <c r="W445" s="85"/>
      <c r="X445" s="85"/>
      <c r="Y445" s="85"/>
      <c r="Z445" s="85"/>
      <c r="AA445" s="85"/>
      <c r="AB445" s="86"/>
      <c r="AC445" s="85"/>
      <c r="AD445" s="85"/>
      <c r="AE445" s="85"/>
      <c r="AF445" s="85"/>
      <c r="AG445" s="85"/>
      <c r="AH445" s="85"/>
      <c r="AI445" s="85"/>
      <c r="AJ445" s="85"/>
      <c r="AK445" s="85"/>
      <c r="AL445" s="85"/>
      <c r="AM445" s="85"/>
      <c r="AN445" s="85"/>
      <c r="AO445" s="85"/>
      <c r="AP445" s="85"/>
      <c r="AQ445" s="85"/>
      <c r="AR445" s="85"/>
      <c r="AS445" s="85"/>
      <c r="AT445" s="85"/>
      <c r="AU445" s="85"/>
      <c r="AV445" s="85"/>
      <c r="AW445" s="85"/>
      <c r="AX445" s="85"/>
      <c r="AY445" s="85"/>
      <c r="AZ445" s="85"/>
      <c r="BA445" s="85"/>
      <c r="BB445" s="85"/>
      <c r="BC445" s="85"/>
      <c r="BD445" s="85"/>
      <c r="BE445" s="85"/>
      <c r="BF445" s="85"/>
      <c r="BG445" s="85"/>
    </row>
    <row r="446" spans="1:59" x14ac:dyDescent="0.25">
      <c r="A446" s="85"/>
      <c r="B446" s="85"/>
      <c r="C446" s="85"/>
      <c r="D446" s="85"/>
      <c r="E446" s="85"/>
      <c r="F446" s="85"/>
      <c r="G446" s="85"/>
      <c r="H446" s="85"/>
      <c r="I446" s="85"/>
      <c r="J446" s="85"/>
      <c r="K446" s="85"/>
      <c r="L446" s="85"/>
      <c r="M446" s="85"/>
      <c r="N446" s="85"/>
      <c r="O446" s="85"/>
      <c r="P446" s="85"/>
      <c r="Q446" s="85"/>
      <c r="R446" s="85"/>
      <c r="S446" s="85"/>
      <c r="T446" s="85"/>
      <c r="U446" s="85"/>
      <c r="V446" s="85"/>
      <c r="W446" s="85"/>
      <c r="X446" s="85"/>
      <c r="Y446" s="85"/>
      <c r="Z446" s="85"/>
      <c r="AA446" s="85"/>
      <c r="AB446" s="86"/>
      <c r="AC446" s="85"/>
      <c r="AD446" s="85"/>
      <c r="AE446" s="85"/>
      <c r="AF446" s="85"/>
      <c r="AG446" s="85"/>
      <c r="AH446" s="85"/>
      <c r="AI446" s="85"/>
      <c r="AJ446" s="85"/>
      <c r="AK446" s="85"/>
      <c r="AL446" s="85"/>
      <c r="AM446" s="85"/>
      <c r="AN446" s="85"/>
      <c r="AO446" s="85"/>
      <c r="AP446" s="85"/>
      <c r="AQ446" s="85"/>
      <c r="AR446" s="85"/>
      <c r="AS446" s="85"/>
      <c r="AT446" s="85"/>
      <c r="AU446" s="85"/>
      <c r="AV446" s="85"/>
      <c r="AW446" s="85"/>
      <c r="AX446" s="85"/>
      <c r="AY446" s="85"/>
      <c r="AZ446" s="85"/>
      <c r="BA446" s="85"/>
      <c r="BB446" s="85"/>
      <c r="BC446" s="85"/>
      <c r="BD446" s="85"/>
      <c r="BE446" s="85"/>
      <c r="BF446" s="85"/>
      <c r="BG446" s="85"/>
    </row>
    <row r="447" spans="1:59" x14ac:dyDescent="0.25">
      <c r="A447" s="85"/>
      <c r="B447" s="85"/>
      <c r="C447" s="85"/>
      <c r="D447" s="85"/>
      <c r="E447" s="85"/>
      <c r="F447" s="85"/>
      <c r="G447" s="85"/>
      <c r="H447" s="85"/>
      <c r="I447" s="85"/>
      <c r="J447" s="85"/>
      <c r="K447" s="85"/>
      <c r="L447" s="85"/>
      <c r="M447" s="85"/>
      <c r="N447" s="85"/>
      <c r="O447" s="85"/>
      <c r="P447" s="85"/>
      <c r="Q447" s="85"/>
      <c r="R447" s="85"/>
      <c r="S447" s="85"/>
      <c r="T447" s="85"/>
      <c r="U447" s="85"/>
      <c r="V447" s="85"/>
      <c r="W447" s="85"/>
      <c r="X447" s="85"/>
      <c r="Y447" s="85"/>
      <c r="Z447" s="85"/>
      <c r="AA447" s="85"/>
      <c r="AB447" s="86"/>
      <c r="AC447" s="85"/>
      <c r="AD447" s="85"/>
      <c r="AE447" s="85"/>
      <c r="AF447" s="85"/>
      <c r="AG447" s="85"/>
      <c r="AH447" s="85"/>
      <c r="AI447" s="85"/>
      <c r="AJ447" s="85"/>
      <c r="AK447" s="85"/>
      <c r="AL447" s="85"/>
      <c r="AM447" s="85"/>
      <c r="AN447" s="85"/>
      <c r="AO447" s="85"/>
      <c r="AP447" s="85"/>
      <c r="AQ447" s="85"/>
      <c r="AR447" s="85"/>
      <c r="AS447" s="85"/>
      <c r="AT447" s="85"/>
      <c r="AU447" s="85"/>
      <c r="AV447" s="85"/>
      <c r="AW447" s="85"/>
      <c r="AX447" s="85"/>
      <c r="AY447" s="85"/>
      <c r="AZ447" s="85"/>
      <c r="BA447" s="85"/>
      <c r="BB447" s="85"/>
      <c r="BC447" s="85"/>
      <c r="BD447" s="85"/>
      <c r="BE447" s="85"/>
      <c r="BF447" s="85"/>
      <c r="BG447" s="85"/>
    </row>
    <row r="448" spans="1:59" x14ac:dyDescent="0.25">
      <c r="A448" s="85"/>
      <c r="B448" s="85"/>
      <c r="C448" s="85"/>
      <c r="D448" s="85"/>
      <c r="E448" s="85"/>
      <c r="F448" s="85"/>
      <c r="G448" s="85"/>
      <c r="H448" s="85"/>
      <c r="I448" s="85"/>
      <c r="J448" s="85"/>
      <c r="K448" s="85"/>
      <c r="L448" s="85"/>
      <c r="M448" s="85"/>
      <c r="N448" s="85"/>
      <c r="O448" s="85"/>
      <c r="P448" s="85"/>
      <c r="Q448" s="85"/>
      <c r="R448" s="85"/>
      <c r="S448" s="85"/>
      <c r="T448" s="85"/>
      <c r="U448" s="85"/>
      <c r="V448" s="85"/>
      <c r="W448" s="85"/>
      <c r="X448" s="85"/>
      <c r="Y448" s="85"/>
      <c r="Z448" s="85"/>
      <c r="AA448" s="85"/>
      <c r="AB448" s="86"/>
      <c r="AC448" s="85"/>
      <c r="AD448" s="85"/>
      <c r="AE448" s="85"/>
      <c r="AF448" s="85"/>
      <c r="AG448" s="85"/>
      <c r="AH448" s="85"/>
      <c r="AI448" s="85"/>
      <c r="AJ448" s="85"/>
      <c r="AK448" s="85"/>
      <c r="AL448" s="85"/>
      <c r="AM448" s="85"/>
      <c r="AN448" s="85"/>
      <c r="AO448" s="85"/>
      <c r="AP448" s="85"/>
      <c r="AQ448" s="85"/>
      <c r="AR448" s="85"/>
      <c r="AS448" s="85"/>
      <c r="AT448" s="85"/>
      <c r="AU448" s="85"/>
      <c r="AV448" s="85"/>
      <c r="AW448" s="85"/>
      <c r="AX448" s="85"/>
      <c r="AY448" s="85"/>
      <c r="AZ448" s="85"/>
      <c r="BA448" s="85"/>
      <c r="BB448" s="85"/>
      <c r="BC448" s="85"/>
      <c r="BD448" s="85"/>
      <c r="BE448" s="85"/>
      <c r="BF448" s="85"/>
      <c r="BG448" s="85"/>
    </row>
    <row r="449" spans="1:59" x14ac:dyDescent="0.25">
      <c r="A449" s="85"/>
      <c r="B449" s="85"/>
      <c r="C449" s="85"/>
      <c r="D449" s="85"/>
      <c r="E449" s="85"/>
      <c r="F449" s="85"/>
      <c r="G449" s="85"/>
      <c r="H449" s="85"/>
      <c r="I449" s="85"/>
      <c r="J449" s="85"/>
      <c r="K449" s="85"/>
      <c r="L449" s="85"/>
      <c r="M449" s="85"/>
      <c r="N449" s="85"/>
      <c r="O449" s="85"/>
      <c r="P449" s="85"/>
      <c r="Q449" s="85"/>
      <c r="R449" s="85"/>
      <c r="S449" s="85"/>
      <c r="T449" s="85"/>
      <c r="U449" s="85"/>
      <c r="V449" s="85"/>
      <c r="W449" s="85"/>
      <c r="X449" s="85"/>
      <c r="Y449" s="85"/>
      <c r="Z449" s="85"/>
      <c r="AA449" s="85"/>
      <c r="AB449" s="86"/>
      <c r="AC449" s="85"/>
      <c r="AD449" s="85"/>
      <c r="AE449" s="85"/>
      <c r="AF449" s="85"/>
      <c r="AG449" s="85"/>
      <c r="AH449" s="85"/>
      <c r="AI449" s="85"/>
      <c r="AJ449" s="85"/>
      <c r="AK449" s="85"/>
      <c r="AL449" s="85"/>
      <c r="AM449" s="85"/>
      <c r="AN449" s="85"/>
      <c r="AO449" s="85"/>
      <c r="AP449" s="85"/>
      <c r="AQ449" s="85"/>
      <c r="AR449" s="85"/>
      <c r="AS449" s="85"/>
      <c r="AT449" s="85"/>
      <c r="AU449" s="85"/>
      <c r="AV449" s="85"/>
      <c r="AW449" s="85"/>
      <c r="AX449" s="85"/>
      <c r="AY449" s="85"/>
      <c r="AZ449" s="85"/>
      <c r="BA449" s="85"/>
      <c r="BB449" s="85"/>
      <c r="BC449" s="85"/>
      <c r="BD449" s="85"/>
      <c r="BE449" s="85"/>
      <c r="BF449" s="85"/>
      <c r="BG449" s="85"/>
    </row>
    <row r="450" spans="1:59" x14ac:dyDescent="0.25">
      <c r="A450" s="85"/>
      <c r="B450" s="85"/>
      <c r="C450" s="85"/>
      <c r="D450" s="85"/>
      <c r="E450" s="85"/>
      <c r="F450" s="85"/>
      <c r="G450" s="85"/>
      <c r="H450" s="85"/>
      <c r="I450" s="85"/>
      <c r="J450" s="85"/>
      <c r="K450" s="85"/>
      <c r="L450" s="85"/>
      <c r="M450" s="85"/>
      <c r="N450" s="85"/>
      <c r="O450" s="85"/>
      <c r="P450" s="85"/>
      <c r="Q450" s="85"/>
      <c r="R450" s="85"/>
      <c r="S450" s="85"/>
      <c r="T450" s="85"/>
      <c r="U450" s="85"/>
      <c r="V450" s="85"/>
      <c r="W450" s="85"/>
      <c r="X450" s="85"/>
      <c r="Y450" s="85"/>
      <c r="Z450" s="85"/>
      <c r="AA450" s="85"/>
      <c r="AB450" s="86"/>
      <c r="AC450" s="85"/>
      <c r="AD450" s="85"/>
      <c r="AE450" s="85"/>
      <c r="AF450" s="85"/>
      <c r="AG450" s="85"/>
      <c r="AH450" s="85"/>
      <c r="AI450" s="85"/>
      <c r="AJ450" s="85"/>
      <c r="AK450" s="85"/>
      <c r="AL450" s="85"/>
      <c r="AM450" s="85"/>
      <c r="AN450" s="85"/>
      <c r="AO450" s="85"/>
      <c r="AP450" s="85"/>
      <c r="AQ450" s="85"/>
      <c r="AR450" s="85"/>
      <c r="AS450" s="85"/>
      <c r="AT450" s="85"/>
      <c r="AU450" s="85"/>
      <c r="AV450" s="85"/>
      <c r="AW450" s="85"/>
      <c r="AX450" s="85"/>
      <c r="AY450" s="85"/>
      <c r="AZ450" s="85"/>
      <c r="BA450" s="85"/>
      <c r="BB450" s="85"/>
      <c r="BC450" s="85"/>
      <c r="BD450" s="85"/>
      <c r="BE450" s="85"/>
      <c r="BF450" s="85"/>
      <c r="BG450" s="85"/>
    </row>
    <row r="451" spans="1:59" x14ac:dyDescent="0.25">
      <c r="A451" s="85"/>
      <c r="B451" s="85"/>
      <c r="C451" s="85"/>
      <c r="D451" s="85"/>
      <c r="E451" s="85"/>
      <c r="F451" s="85"/>
      <c r="G451" s="85"/>
      <c r="H451" s="85"/>
      <c r="I451" s="85"/>
      <c r="J451" s="85"/>
      <c r="K451" s="85"/>
      <c r="L451" s="85"/>
      <c r="M451" s="85"/>
      <c r="N451" s="85"/>
      <c r="O451" s="85"/>
      <c r="P451" s="85"/>
      <c r="Q451" s="85"/>
      <c r="R451" s="85"/>
      <c r="S451" s="85"/>
      <c r="T451" s="85"/>
      <c r="U451" s="85"/>
      <c r="V451" s="85"/>
      <c r="W451" s="85"/>
      <c r="X451" s="85"/>
      <c r="Y451" s="85"/>
      <c r="Z451" s="85"/>
      <c r="AA451" s="85"/>
      <c r="AB451" s="86"/>
      <c r="AC451" s="85"/>
      <c r="AD451" s="85"/>
      <c r="AE451" s="85"/>
      <c r="AF451" s="85"/>
      <c r="AG451" s="85"/>
      <c r="AH451" s="85"/>
      <c r="AI451" s="85"/>
      <c r="AJ451" s="85"/>
      <c r="AK451" s="85"/>
      <c r="AL451" s="85"/>
      <c r="AM451" s="85"/>
      <c r="AN451" s="85"/>
      <c r="AO451" s="85"/>
      <c r="AP451" s="85"/>
      <c r="AQ451" s="85"/>
      <c r="AR451" s="85"/>
      <c r="AS451" s="85"/>
      <c r="AT451" s="85"/>
      <c r="AU451" s="85"/>
      <c r="AV451" s="85"/>
      <c r="AW451" s="85"/>
      <c r="AX451" s="85"/>
      <c r="AY451" s="85"/>
      <c r="AZ451" s="85"/>
      <c r="BA451" s="85"/>
      <c r="BB451" s="85"/>
      <c r="BC451" s="85"/>
      <c r="BD451" s="85"/>
      <c r="BE451" s="85"/>
      <c r="BF451" s="85"/>
      <c r="BG451" s="85"/>
    </row>
    <row r="452" spans="1:59" x14ac:dyDescent="0.25">
      <c r="A452" s="85"/>
      <c r="B452" s="85"/>
      <c r="C452" s="85"/>
      <c r="D452" s="85"/>
      <c r="E452" s="85"/>
      <c r="F452" s="85"/>
      <c r="G452" s="85"/>
      <c r="H452" s="85"/>
      <c r="I452" s="85"/>
      <c r="J452" s="85"/>
      <c r="K452" s="85"/>
      <c r="L452" s="85"/>
      <c r="M452" s="85"/>
      <c r="N452" s="85"/>
      <c r="O452" s="85"/>
      <c r="P452" s="85"/>
      <c r="Q452" s="85"/>
      <c r="R452" s="85"/>
      <c r="S452" s="85"/>
      <c r="T452" s="85"/>
      <c r="U452" s="85"/>
      <c r="V452" s="85"/>
      <c r="W452" s="85"/>
      <c r="X452" s="85"/>
      <c r="Y452" s="85"/>
      <c r="Z452" s="85"/>
      <c r="AA452" s="85"/>
      <c r="AB452" s="86"/>
      <c r="AC452" s="85"/>
      <c r="AD452" s="85"/>
      <c r="AE452" s="85"/>
      <c r="AF452" s="85"/>
      <c r="AG452" s="85"/>
      <c r="AH452" s="85"/>
      <c r="AI452" s="85"/>
      <c r="AJ452" s="85"/>
      <c r="AK452" s="85"/>
      <c r="AL452" s="85"/>
      <c r="AM452" s="85"/>
      <c r="AN452" s="85"/>
      <c r="AO452" s="85"/>
      <c r="AP452" s="85"/>
      <c r="AQ452" s="85"/>
      <c r="AR452" s="85"/>
      <c r="AS452" s="85"/>
      <c r="AT452" s="85"/>
      <c r="AU452" s="85"/>
      <c r="AV452" s="85"/>
      <c r="AW452" s="85"/>
      <c r="AX452" s="85"/>
      <c r="AY452" s="85"/>
      <c r="AZ452" s="85"/>
      <c r="BA452" s="85"/>
      <c r="BB452" s="85"/>
      <c r="BC452" s="85"/>
      <c r="BD452" s="85"/>
      <c r="BE452" s="85"/>
      <c r="BF452" s="85"/>
      <c r="BG452" s="85"/>
    </row>
    <row r="453" spans="1:59" x14ac:dyDescent="0.25">
      <c r="A453" s="85"/>
      <c r="B453" s="85"/>
      <c r="C453" s="85"/>
      <c r="D453" s="85"/>
      <c r="E453" s="85"/>
      <c r="F453" s="85"/>
      <c r="G453" s="85"/>
      <c r="H453" s="85"/>
      <c r="I453" s="85"/>
      <c r="J453" s="85"/>
      <c r="K453" s="85"/>
      <c r="L453" s="85"/>
      <c r="M453" s="85"/>
      <c r="N453" s="85"/>
      <c r="O453" s="85"/>
      <c r="P453" s="85"/>
      <c r="Q453" s="85"/>
      <c r="R453" s="85"/>
      <c r="S453" s="85"/>
      <c r="T453" s="85"/>
      <c r="U453" s="85"/>
      <c r="V453" s="85"/>
      <c r="W453" s="85"/>
      <c r="X453" s="85"/>
      <c r="Y453" s="85"/>
      <c r="Z453" s="85"/>
      <c r="AA453" s="85"/>
      <c r="AB453" s="86"/>
      <c r="AC453" s="85"/>
      <c r="AD453" s="85"/>
      <c r="AE453" s="85"/>
      <c r="AF453" s="85"/>
      <c r="AG453" s="85"/>
      <c r="AH453" s="85"/>
      <c r="AI453" s="85"/>
      <c r="AJ453" s="85"/>
      <c r="AK453" s="85"/>
      <c r="AL453" s="85"/>
      <c r="AM453" s="85"/>
      <c r="AN453" s="85"/>
      <c r="AO453" s="85"/>
      <c r="AP453" s="85"/>
      <c r="AQ453" s="85"/>
      <c r="AR453" s="85"/>
      <c r="AS453" s="85"/>
      <c r="AT453" s="85"/>
      <c r="AU453" s="85"/>
      <c r="AV453" s="85"/>
      <c r="AW453" s="85"/>
      <c r="AX453" s="85"/>
      <c r="AY453" s="85"/>
      <c r="AZ453" s="85"/>
      <c r="BA453" s="85"/>
      <c r="BB453" s="85"/>
      <c r="BC453" s="85"/>
      <c r="BD453" s="85"/>
      <c r="BE453" s="85"/>
      <c r="BF453" s="85"/>
      <c r="BG453" s="85"/>
    </row>
    <row r="454" spans="1:59" x14ac:dyDescent="0.25">
      <c r="A454" s="85"/>
      <c r="B454" s="85"/>
      <c r="C454" s="85"/>
      <c r="D454" s="85"/>
      <c r="E454" s="85"/>
      <c r="F454" s="85"/>
      <c r="G454" s="85"/>
      <c r="H454" s="85"/>
      <c r="I454" s="85"/>
      <c r="J454" s="85"/>
      <c r="K454" s="85"/>
      <c r="L454" s="85"/>
      <c r="M454" s="85"/>
      <c r="N454" s="85"/>
      <c r="O454" s="85"/>
      <c r="P454" s="85"/>
      <c r="Q454" s="85"/>
      <c r="R454" s="85"/>
      <c r="S454" s="85"/>
      <c r="T454" s="85"/>
      <c r="U454" s="85"/>
      <c r="V454" s="85"/>
      <c r="W454" s="85"/>
      <c r="X454" s="85"/>
      <c r="Y454" s="85"/>
      <c r="Z454" s="85"/>
      <c r="AA454" s="85"/>
      <c r="AB454" s="86"/>
      <c r="AC454" s="85"/>
      <c r="AD454" s="85"/>
      <c r="AE454" s="85"/>
      <c r="AF454" s="85"/>
      <c r="AG454" s="85"/>
      <c r="AH454" s="85"/>
      <c r="AI454" s="85"/>
      <c r="AJ454" s="85"/>
      <c r="AK454" s="85"/>
      <c r="AL454" s="85"/>
      <c r="AM454" s="85"/>
      <c r="AN454" s="85"/>
      <c r="AO454" s="85"/>
      <c r="AP454" s="85"/>
      <c r="AQ454" s="85"/>
      <c r="AR454" s="85"/>
      <c r="AS454" s="85"/>
      <c r="AT454" s="85"/>
      <c r="AU454" s="85"/>
      <c r="AV454" s="85"/>
      <c r="AW454" s="85"/>
      <c r="AX454" s="85"/>
      <c r="AY454" s="85"/>
      <c r="AZ454" s="85"/>
      <c r="BA454" s="85"/>
      <c r="BB454" s="85"/>
      <c r="BC454" s="85"/>
      <c r="BD454" s="85"/>
      <c r="BE454" s="85"/>
      <c r="BF454" s="85"/>
      <c r="BG454" s="85"/>
    </row>
    <row r="455" spans="1:59" x14ac:dyDescent="0.25">
      <c r="A455" s="85"/>
      <c r="B455" s="85"/>
      <c r="C455" s="85"/>
      <c r="D455" s="85"/>
      <c r="E455" s="85"/>
      <c r="F455" s="85"/>
      <c r="G455" s="85"/>
      <c r="H455" s="85"/>
      <c r="I455" s="85"/>
      <c r="J455" s="85"/>
      <c r="K455" s="85"/>
      <c r="L455" s="85"/>
      <c r="M455" s="85"/>
      <c r="N455" s="85"/>
      <c r="O455" s="85"/>
      <c r="P455" s="85"/>
      <c r="Q455" s="85"/>
      <c r="R455" s="85"/>
      <c r="S455" s="85"/>
      <c r="T455" s="85"/>
      <c r="U455" s="85"/>
      <c r="V455" s="85"/>
      <c r="W455" s="85"/>
      <c r="X455" s="85"/>
      <c r="Y455" s="85"/>
      <c r="Z455" s="85"/>
      <c r="AA455" s="85"/>
      <c r="AB455" s="86"/>
      <c r="AC455" s="85"/>
      <c r="AD455" s="85"/>
      <c r="AE455" s="85"/>
      <c r="AF455" s="85"/>
      <c r="AG455" s="85"/>
      <c r="AH455" s="85"/>
      <c r="AI455" s="85"/>
      <c r="AJ455" s="85"/>
      <c r="AK455" s="85"/>
      <c r="AL455" s="85"/>
      <c r="AM455" s="85"/>
      <c r="AN455" s="85"/>
      <c r="AO455" s="85"/>
      <c r="AP455" s="85"/>
      <c r="AQ455" s="85"/>
      <c r="AR455" s="85"/>
      <c r="AS455" s="85"/>
      <c r="AT455" s="85"/>
      <c r="AU455" s="85"/>
      <c r="AV455" s="85"/>
      <c r="AW455" s="85"/>
      <c r="AX455" s="85"/>
      <c r="AY455" s="85"/>
      <c r="AZ455" s="85"/>
      <c r="BA455" s="85"/>
      <c r="BB455" s="85"/>
      <c r="BC455" s="85"/>
      <c r="BD455" s="85"/>
      <c r="BE455" s="85"/>
      <c r="BF455" s="85"/>
      <c r="BG455" s="85"/>
    </row>
    <row r="456" spans="1:59" x14ac:dyDescent="0.25">
      <c r="A456" s="85"/>
      <c r="B456" s="85"/>
      <c r="C456" s="85"/>
      <c r="D456" s="85"/>
      <c r="E456" s="85"/>
      <c r="F456" s="85"/>
      <c r="G456" s="85"/>
      <c r="H456" s="85"/>
      <c r="I456" s="85"/>
      <c r="J456" s="85"/>
      <c r="K456" s="85"/>
      <c r="L456" s="85"/>
      <c r="M456" s="85"/>
      <c r="N456" s="85"/>
      <c r="O456" s="85"/>
      <c r="P456" s="85"/>
      <c r="Q456" s="85"/>
      <c r="R456" s="85"/>
      <c r="S456" s="85"/>
      <c r="T456" s="85"/>
      <c r="U456" s="85"/>
      <c r="V456" s="85"/>
      <c r="W456" s="85"/>
      <c r="X456" s="85"/>
      <c r="Y456" s="85"/>
      <c r="Z456" s="85"/>
      <c r="AA456" s="85"/>
      <c r="AB456" s="86"/>
      <c r="AC456" s="85"/>
      <c r="AD456" s="85"/>
      <c r="AE456" s="85"/>
      <c r="AF456" s="85"/>
      <c r="AG456" s="85"/>
      <c r="AH456" s="85"/>
      <c r="AI456" s="85"/>
      <c r="AJ456" s="85"/>
      <c r="AK456" s="85"/>
      <c r="AL456" s="85"/>
      <c r="AM456" s="85"/>
      <c r="AN456" s="85"/>
      <c r="AO456" s="85"/>
      <c r="AP456" s="85"/>
      <c r="AQ456" s="85"/>
      <c r="AR456" s="85"/>
      <c r="AS456" s="85"/>
      <c r="AT456" s="85"/>
      <c r="AU456" s="85"/>
      <c r="AV456" s="85"/>
      <c r="AW456" s="85"/>
      <c r="AX456" s="85"/>
      <c r="AY456" s="85"/>
      <c r="AZ456" s="85"/>
      <c r="BA456" s="85"/>
      <c r="BB456" s="85"/>
      <c r="BC456" s="85"/>
      <c r="BD456" s="85"/>
      <c r="BE456" s="85"/>
      <c r="BF456" s="85"/>
      <c r="BG456" s="85"/>
    </row>
    <row r="457" spans="1:59" x14ac:dyDescent="0.25">
      <c r="A457" s="85"/>
      <c r="B457" s="85"/>
      <c r="C457" s="85"/>
      <c r="D457" s="85"/>
      <c r="E457" s="85"/>
      <c r="F457" s="85"/>
      <c r="G457" s="85"/>
      <c r="H457" s="85"/>
      <c r="I457" s="85"/>
      <c r="J457" s="85"/>
      <c r="K457" s="85"/>
      <c r="L457" s="85"/>
      <c r="M457" s="85"/>
      <c r="N457" s="85"/>
      <c r="O457" s="85"/>
      <c r="P457" s="85"/>
      <c r="Q457" s="85"/>
      <c r="R457" s="85"/>
      <c r="S457" s="85"/>
      <c r="T457" s="85"/>
      <c r="U457" s="85"/>
      <c r="V457" s="85"/>
      <c r="W457" s="85"/>
      <c r="X457" s="85"/>
      <c r="Y457" s="85"/>
      <c r="Z457" s="85"/>
      <c r="AA457" s="85"/>
      <c r="AB457" s="86"/>
      <c r="AC457" s="85"/>
      <c r="AD457" s="85"/>
      <c r="AE457" s="85"/>
      <c r="AF457" s="85"/>
      <c r="AG457" s="85"/>
      <c r="AH457" s="85"/>
      <c r="AI457" s="85"/>
      <c r="AJ457" s="85"/>
      <c r="AK457" s="85"/>
      <c r="AL457" s="85"/>
      <c r="AM457" s="85"/>
      <c r="AN457" s="85"/>
      <c r="AO457" s="85"/>
      <c r="AP457" s="85"/>
      <c r="AQ457" s="85"/>
      <c r="AR457" s="85"/>
      <c r="AS457" s="85"/>
      <c r="AT457" s="85"/>
      <c r="AU457" s="85"/>
      <c r="AV457" s="85"/>
      <c r="AW457" s="85"/>
      <c r="AX457" s="85"/>
      <c r="AY457" s="85"/>
      <c r="AZ457" s="85"/>
      <c r="BA457" s="85"/>
      <c r="BB457" s="85"/>
      <c r="BC457" s="85"/>
      <c r="BD457" s="85"/>
      <c r="BE457" s="85"/>
      <c r="BF457" s="85"/>
      <c r="BG457" s="85"/>
    </row>
    <row r="458" spans="1:59" x14ac:dyDescent="0.25">
      <c r="A458" s="85"/>
      <c r="B458" s="85"/>
      <c r="C458" s="85"/>
      <c r="D458" s="85"/>
      <c r="E458" s="85"/>
      <c r="F458" s="85"/>
      <c r="G458" s="85"/>
      <c r="H458" s="85"/>
      <c r="I458" s="85"/>
      <c r="J458" s="85"/>
      <c r="K458" s="85"/>
      <c r="L458" s="85"/>
      <c r="M458" s="85"/>
      <c r="N458" s="85"/>
      <c r="O458" s="85"/>
      <c r="P458" s="85"/>
      <c r="Q458" s="85"/>
      <c r="R458" s="85"/>
      <c r="S458" s="85"/>
      <c r="T458" s="85"/>
      <c r="U458" s="85"/>
      <c r="V458" s="85"/>
      <c r="W458" s="85"/>
      <c r="X458" s="85"/>
      <c r="Y458" s="85"/>
      <c r="Z458" s="85"/>
      <c r="AA458" s="85"/>
      <c r="AB458" s="86"/>
      <c r="AC458" s="85"/>
      <c r="AD458" s="85"/>
      <c r="AE458" s="85"/>
      <c r="AF458" s="85"/>
      <c r="AG458" s="85"/>
      <c r="AH458" s="85"/>
      <c r="AI458" s="85"/>
      <c r="AJ458" s="85"/>
      <c r="AK458" s="85"/>
      <c r="AL458" s="85"/>
      <c r="AM458" s="85"/>
      <c r="AN458" s="85"/>
      <c r="AO458" s="85"/>
      <c r="AP458" s="85"/>
      <c r="AQ458" s="85"/>
      <c r="AR458" s="85"/>
      <c r="AS458" s="85"/>
      <c r="AT458" s="85"/>
      <c r="AU458" s="85"/>
      <c r="AV458" s="85"/>
      <c r="AW458" s="85"/>
      <c r="AX458" s="85"/>
      <c r="AY458" s="85"/>
      <c r="AZ458" s="85"/>
      <c r="BA458" s="85"/>
      <c r="BB458" s="85"/>
      <c r="BC458" s="85"/>
      <c r="BD458" s="85"/>
      <c r="BE458" s="85"/>
      <c r="BF458" s="85"/>
      <c r="BG458" s="85"/>
    </row>
    <row r="459" spans="1:59" x14ac:dyDescent="0.25">
      <c r="A459" s="85"/>
      <c r="B459" s="85"/>
      <c r="C459" s="85"/>
      <c r="D459" s="85"/>
      <c r="E459" s="85"/>
      <c r="F459" s="85"/>
      <c r="G459" s="85"/>
      <c r="H459" s="85"/>
      <c r="I459" s="85"/>
      <c r="J459" s="85"/>
      <c r="K459" s="85"/>
      <c r="L459" s="85"/>
      <c r="M459" s="85"/>
      <c r="N459" s="85"/>
      <c r="O459" s="85"/>
      <c r="P459" s="85"/>
      <c r="Q459" s="85"/>
      <c r="R459" s="85"/>
      <c r="S459" s="85"/>
      <c r="T459" s="85"/>
      <c r="U459" s="85"/>
      <c r="V459" s="85"/>
      <c r="W459" s="85"/>
      <c r="X459" s="85"/>
      <c r="Y459" s="85"/>
      <c r="Z459" s="85"/>
      <c r="AA459" s="85"/>
      <c r="AB459" s="86"/>
      <c r="AC459" s="85"/>
      <c r="AD459" s="85"/>
      <c r="AE459" s="85"/>
      <c r="AF459" s="85"/>
      <c r="AG459" s="85"/>
      <c r="AH459" s="85"/>
      <c r="AI459" s="85"/>
      <c r="AJ459" s="85"/>
      <c r="AK459" s="85"/>
      <c r="AL459" s="85"/>
      <c r="AM459" s="85"/>
      <c r="AN459" s="85"/>
      <c r="AO459" s="85"/>
      <c r="AP459" s="85"/>
      <c r="AQ459" s="85"/>
      <c r="AR459" s="85"/>
      <c r="AS459" s="85"/>
      <c r="AT459" s="85"/>
      <c r="AU459" s="85"/>
      <c r="AV459" s="85"/>
      <c r="AW459" s="85"/>
      <c r="AX459" s="85"/>
      <c r="AY459" s="85"/>
      <c r="AZ459" s="85"/>
      <c r="BA459" s="85"/>
      <c r="BB459" s="85"/>
      <c r="BC459" s="85"/>
      <c r="BD459" s="85"/>
      <c r="BE459" s="85"/>
      <c r="BF459" s="85"/>
      <c r="BG459" s="85"/>
    </row>
    <row r="460" spans="1:59" x14ac:dyDescent="0.25">
      <c r="A460" s="85"/>
      <c r="B460" s="85"/>
      <c r="C460" s="85"/>
      <c r="D460" s="85"/>
      <c r="E460" s="85"/>
      <c r="F460" s="85"/>
      <c r="G460" s="85"/>
      <c r="H460" s="85"/>
      <c r="I460" s="85"/>
      <c r="J460" s="85"/>
      <c r="K460" s="85"/>
      <c r="L460" s="85"/>
      <c r="M460" s="85"/>
      <c r="N460" s="85"/>
      <c r="O460" s="85"/>
      <c r="P460" s="85"/>
      <c r="Q460" s="85"/>
      <c r="R460" s="85"/>
      <c r="S460" s="85"/>
      <c r="T460" s="85"/>
      <c r="U460" s="85"/>
      <c r="V460" s="85"/>
      <c r="W460" s="85"/>
      <c r="X460" s="85"/>
      <c r="Y460" s="85"/>
      <c r="Z460" s="85"/>
      <c r="AA460" s="85"/>
      <c r="AB460" s="86"/>
      <c r="AC460" s="85"/>
      <c r="AD460" s="85"/>
      <c r="AE460" s="85"/>
      <c r="AF460" s="85"/>
      <c r="AG460" s="85"/>
      <c r="AH460" s="85"/>
      <c r="AI460" s="85"/>
      <c r="AJ460" s="85"/>
      <c r="AK460" s="85"/>
      <c r="AL460" s="85"/>
      <c r="AM460" s="85"/>
      <c r="AN460" s="85"/>
      <c r="AO460" s="85"/>
      <c r="AP460" s="85"/>
      <c r="AQ460" s="85"/>
      <c r="AR460" s="85"/>
      <c r="AS460" s="85"/>
      <c r="AT460" s="85"/>
      <c r="AU460" s="85"/>
      <c r="AV460" s="85"/>
      <c r="AW460" s="85"/>
      <c r="AX460" s="85"/>
      <c r="AY460" s="85"/>
      <c r="AZ460" s="85"/>
      <c r="BA460" s="85"/>
      <c r="BB460" s="85"/>
      <c r="BC460" s="85"/>
      <c r="BD460" s="85"/>
      <c r="BE460" s="85"/>
      <c r="BF460" s="85"/>
      <c r="BG460" s="85"/>
    </row>
    <row r="461" spans="1:59" x14ac:dyDescent="0.25">
      <c r="A461" s="85"/>
      <c r="B461" s="85"/>
      <c r="C461" s="85"/>
      <c r="D461" s="85"/>
      <c r="E461" s="85"/>
      <c r="F461" s="85"/>
      <c r="G461" s="85"/>
      <c r="H461" s="85"/>
      <c r="I461" s="85"/>
      <c r="J461" s="85"/>
      <c r="K461" s="85"/>
      <c r="L461" s="85"/>
      <c r="M461" s="85"/>
      <c r="N461" s="85"/>
      <c r="O461" s="85"/>
      <c r="P461" s="85"/>
      <c r="Q461" s="85"/>
      <c r="R461" s="85"/>
      <c r="S461" s="85"/>
      <c r="T461" s="85"/>
      <c r="U461" s="85"/>
      <c r="V461" s="85"/>
      <c r="W461" s="85"/>
      <c r="X461" s="85"/>
      <c r="Y461" s="85"/>
      <c r="Z461" s="85"/>
      <c r="AA461" s="85"/>
      <c r="AB461" s="86"/>
      <c r="AC461" s="85"/>
      <c r="AD461" s="85"/>
      <c r="AE461" s="85"/>
      <c r="AF461" s="85"/>
      <c r="AG461" s="85"/>
      <c r="AH461" s="85"/>
      <c r="AI461" s="85"/>
      <c r="AJ461" s="85"/>
      <c r="AK461" s="85"/>
      <c r="AL461" s="85"/>
      <c r="AM461" s="85"/>
      <c r="AN461" s="85"/>
      <c r="AO461" s="85"/>
      <c r="AP461" s="85"/>
      <c r="AQ461" s="85"/>
      <c r="AR461" s="85"/>
      <c r="AS461" s="85"/>
      <c r="AT461" s="85"/>
      <c r="AU461" s="85"/>
      <c r="AV461" s="85"/>
      <c r="AW461" s="85"/>
      <c r="AX461" s="85"/>
      <c r="AY461" s="85"/>
      <c r="AZ461" s="85"/>
      <c r="BA461" s="85"/>
      <c r="BB461" s="85"/>
      <c r="BC461" s="85"/>
      <c r="BD461" s="85"/>
      <c r="BE461" s="85"/>
      <c r="BF461" s="85"/>
      <c r="BG461" s="85"/>
    </row>
    <row r="462" spans="1:59" x14ac:dyDescent="0.25">
      <c r="A462" s="85"/>
      <c r="B462" s="85"/>
      <c r="C462" s="85"/>
      <c r="D462" s="85"/>
      <c r="E462" s="85"/>
      <c r="F462" s="85"/>
      <c r="G462" s="85"/>
      <c r="H462" s="85"/>
      <c r="I462" s="85"/>
      <c r="J462" s="85"/>
      <c r="K462" s="85"/>
      <c r="L462" s="85"/>
      <c r="M462" s="85"/>
      <c r="N462" s="85"/>
      <c r="O462" s="85"/>
      <c r="P462" s="85"/>
      <c r="Q462" s="85"/>
      <c r="R462" s="85"/>
      <c r="S462" s="85"/>
      <c r="T462" s="85"/>
      <c r="U462" s="85"/>
      <c r="V462" s="85"/>
      <c r="W462" s="85"/>
      <c r="X462" s="85"/>
      <c r="Y462" s="85"/>
      <c r="Z462" s="85"/>
      <c r="AA462" s="85"/>
      <c r="AB462" s="86"/>
      <c r="AC462" s="85"/>
      <c r="AD462" s="85"/>
      <c r="AE462" s="85"/>
      <c r="AF462" s="85"/>
      <c r="AG462" s="85"/>
      <c r="AH462" s="85"/>
      <c r="AI462" s="85"/>
      <c r="AJ462" s="85"/>
      <c r="AK462" s="85"/>
      <c r="AL462" s="85"/>
      <c r="AM462" s="85"/>
      <c r="AN462" s="85"/>
      <c r="AO462" s="85"/>
      <c r="AP462" s="85"/>
      <c r="AQ462" s="85"/>
      <c r="AR462" s="85"/>
      <c r="AS462" s="85"/>
      <c r="AT462" s="85"/>
      <c r="AU462" s="85"/>
      <c r="AV462" s="85"/>
      <c r="AW462" s="85"/>
      <c r="AX462" s="85"/>
      <c r="AY462" s="85"/>
      <c r="AZ462" s="85"/>
      <c r="BA462" s="85"/>
      <c r="BB462" s="85"/>
      <c r="BC462" s="85"/>
      <c r="BD462" s="85"/>
      <c r="BE462" s="85"/>
      <c r="BF462" s="85"/>
      <c r="BG462" s="85"/>
    </row>
    <row r="463" spans="1:59" x14ac:dyDescent="0.25">
      <c r="A463" s="85"/>
      <c r="B463" s="85"/>
      <c r="C463" s="85"/>
      <c r="D463" s="85"/>
      <c r="E463" s="85"/>
      <c r="F463" s="85"/>
      <c r="G463" s="85"/>
      <c r="H463" s="85"/>
      <c r="I463" s="85"/>
      <c r="J463" s="85"/>
      <c r="K463" s="85"/>
      <c r="L463" s="85"/>
      <c r="M463" s="85"/>
      <c r="N463" s="85"/>
      <c r="O463" s="85"/>
      <c r="P463" s="85"/>
      <c r="Q463" s="85"/>
      <c r="R463" s="85"/>
      <c r="S463" s="85"/>
      <c r="T463" s="85"/>
      <c r="U463" s="85"/>
      <c r="V463" s="85"/>
      <c r="W463" s="85"/>
      <c r="X463" s="85"/>
      <c r="Y463" s="85"/>
      <c r="Z463" s="85"/>
      <c r="AA463" s="85"/>
      <c r="AB463" s="86"/>
      <c r="AC463" s="85"/>
      <c r="AD463" s="85"/>
      <c r="AE463" s="85"/>
      <c r="AF463" s="85"/>
      <c r="AG463" s="85"/>
      <c r="AH463" s="85"/>
      <c r="AI463" s="85"/>
      <c r="AJ463" s="85"/>
      <c r="AK463" s="85"/>
      <c r="AL463" s="85"/>
      <c r="AM463" s="85"/>
      <c r="AN463" s="85"/>
      <c r="AO463" s="85"/>
      <c r="AP463" s="85"/>
      <c r="AQ463" s="85"/>
      <c r="AR463" s="85"/>
      <c r="AS463" s="85"/>
      <c r="AT463" s="85"/>
      <c r="AU463" s="85"/>
      <c r="AV463" s="85"/>
      <c r="AW463" s="85"/>
      <c r="AX463" s="85"/>
      <c r="AY463" s="85"/>
      <c r="AZ463" s="85"/>
      <c r="BA463" s="85"/>
      <c r="BB463" s="85"/>
      <c r="BC463" s="85"/>
      <c r="BD463" s="85"/>
      <c r="BE463" s="85"/>
      <c r="BF463" s="85"/>
      <c r="BG463" s="85"/>
    </row>
    <row r="464" spans="1:59" x14ac:dyDescent="0.25">
      <c r="A464" s="85"/>
      <c r="B464" s="85"/>
      <c r="C464" s="85"/>
      <c r="D464" s="85"/>
      <c r="E464" s="85"/>
      <c r="F464" s="85"/>
      <c r="G464" s="85"/>
      <c r="H464" s="85"/>
      <c r="I464" s="85"/>
      <c r="J464" s="85"/>
      <c r="K464" s="85"/>
      <c r="L464" s="85"/>
      <c r="M464" s="85"/>
      <c r="N464" s="85"/>
      <c r="O464" s="85"/>
      <c r="P464" s="85"/>
      <c r="Q464" s="85"/>
      <c r="R464" s="85"/>
      <c r="S464" s="85"/>
      <c r="T464" s="85"/>
      <c r="U464" s="85"/>
      <c r="V464" s="85"/>
      <c r="W464" s="85"/>
      <c r="X464" s="85"/>
      <c r="Y464" s="85"/>
      <c r="Z464" s="85"/>
      <c r="AA464" s="85"/>
      <c r="AB464" s="86"/>
      <c r="AC464" s="85"/>
      <c r="AD464" s="85"/>
      <c r="AE464" s="85"/>
      <c r="AF464" s="85"/>
      <c r="AG464" s="85"/>
      <c r="AH464" s="85"/>
      <c r="AI464" s="85"/>
      <c r="AJ464" s="85"/>
      <c r="AK464" s="85"/>
      <c r="AL464" s="85"/>
      <c r="AM464" s="85"/>
      <c r="AN464" s="85"/>
      <c r="AO464" s="85"/>
      <c r="AP464" s="85"/>
      <c r="AQ464" s="85"/>
      <c r="AR464" s="85"/>
      <c r="AS464" s="85"/>
      <c r="AT464" s="85"/>
      <c r="AU464" s="85"/>
      <c r="AV464" s="85"/>
      <c r="AW464" s="85"/>
      <c r="AX464" s="85"/>
      <c r="AY464" s="85"/>
      <c r="AZ464" s="85"/>
      <c r="BA464" s="85"/>
      <c r="BB464" s="85"/>
      <c r="BC464" s="85"/>
      <c r="BD464" s="85"/>
      <c r="BE464" s="85"/>
      <c r="BF464" s="85"/>
      <c r="BG464" s="85"/>
    </row>
    <row r="465" spans="1:59" x14ac:dyDescent="0.25">
      <c r="A465" s="85"/>
      <c r="B465" s="85"/>
      <c r="C465" s="85"/>
      <c r="D465" s="85"/>
      <c r="E465" s="85"/>
      <c r="F465" s="85"/>
      <c r="G465" s="85"/>
      <c r="H465" s="85"/>
      <c r="I465" s="85"/>
      <c r="J465" s="85"/>
      <c r="K465" s="85"/>
      <c r="L465" s="85"/>
      <c r="M465" s="85"/>
      <c r="N465" s="85"/>
      <c r="O465" s="85"/>
      <c r="P465" s="85"/>
      <c r="Q465" s="85"/>
      <c r="R465" s="85"/>
      <c r="S465" s="85"/>
      <c r="T465" s="85"/>
      <c r="U465" s="85"/>
      <c r="V465" s="85"/>
      <c r="W465" s="85"/>
      <c r="X465" s="85"/>
      <c r="Y465" s="85"/>
      <c r="Z465" s="85"/>
      <c r="AA465" s="85"/>
      <c r="AB465" s="86"/>
      <c r="AC465" s="85"/>
      <c r="AD465" s="85"/>
      <c r="AE465" s="85"/>
      <c r="AF465" s="85"/>
      <c r="AG465" s="85"/>
      <c r="AH465" s="85"/>
      <c r="AI465" s="85"/>
      <c r="AJ465" s="85"/>
      <c r="AK465" s="85"/>
      <c r="AL465" s="85"/>
      <c r="AM465" s="85"/>
      <c r="AN465" s="85"/>
      <c r="AO465" s="85"/>
      <c r="AP465" s="85"/>
      <c r="AQ465" s="85"/>
      <c r="AR465" s="85"/>
      <c r="AS465" s="85"/>
      <c r="AT465" s="85"/>
      <c r="AU465" s="85"/>
      <c r="AV465" s="85"/>
      <c r="AW465" s="85"/>
      <c r="AX465" s="85"/>
      <c r="AY465" s="85"/>
      <c r="AZ465" s="85"/>
      <c r="BA465" s="85"/>
      <c r="BB465" s="85"/>
      <c r="BC465" s="85"/>
      <c r="BD465" s="85"/>
      <c r="BE465" s="85"/>
      <c r="BF465" s="85"/>
      <c r="BG465" s="85"/>
    </row>
    <row r="466" spans="1:59" x14ac:dyDescent="0.25">
      <c r="A466" s="85"/>
      <c r="B466" s="85"/>
      <c r="C466" s="85"/>
      <c r="D466" s="85"/>
      <c r="E466" s="85"/>
      <c r="F466" s="85"/>
      <c r="G466" s="85"/>
      <c r="H466" s="85"/>
      <c r="I466" s="85"/>
      <c r="J466" s="85"/>
      <c r="K466" s="85"/>
      <c r="L466" s="85"/>
      <c r="M466" s="85"/>
      <c r="N466" s="85"/>
      <c r="O466" s="85"/>
      <c r="P466" s="85"/>
      <c r="Q466" s="85"/>
      <c r="R466" s="85"/>
      <c r="S466" s="85"/>
      <c r="T466" s="85"/>
      <c r="U466" s="85"/>
      <c r="V466" s="85"/>
      <c r="W466" s="85"/>
      <c r="X466" s="85"/>
      <c r="Y466" s="85"/>
      <c r="Z466" s="85"/>
      <c r="AA466" s="85"/>
      <c r="AB466" s="86"/>
      <c r="AC466" s="85"/>
      <c r="AD466" s="85"/>
      <c r="AE466" s="85"/>
      <c r="AF466" s="85"/>
      <c r="AG466" s="85"/>
      <c r="AH466" s="85"/>
      <c r="AI466" s="85"/>
      <c r="AJ466" s="85"/>
      <c r="AK466" s="85"/>
      <c r="AL466" s="85"/>
      <c r="AM466" s="85"/>
      <c r="AN466" s="85"/>
      <c r="AO466" s="85"/>
      <c r="AP466" s="85"/>
      <c r="AQ466" s="85"/>
      <c r="AR466" s="85"/>
      <c r="AS466" s="85"/>
      <c r="AT466" s="85"/>
      <c r="AU466" s="85"/>
      <c r="AV466" s="85"/>
      <c r="AW466" s="85"/>
      <c r="AX466" s="85"/>
      <c r="AY466" s="85"/>
      <c r="AZ466" s="85"/>
      <c r="BA466" s="85"/>
      <c r="BB466" s="85"/>
      <c r="BC466" s="85"/>
      <c r="BD466" s="85"/>
      <c r="BE466" s="85"/>
      <c r="BF466" s="85"/>
      <c r="BG466" s="85"/>
    </row>
    <row r="467" spans="1:59" x14ac:dyDescent="0.25">
      <c r="A467" s="85"/>
      <c r="B467" s="85"/>
      <c r="C467" s="85"/>
      <c r="D467" s="85"/>
      <c r="E467" s="85"/>
      <c r="F467" s="85"/>
      <c r="G467" s="85"/>
      <c r="H467" s="85"/>
      <c r="I467" s="85"/>
      <c r="J467" s="85"/>
      <c r="K467" s="85"/>
      <c r="L467" s="85"/>
      <c r="M467" s="85"/>
      <c r="N467" s="85"/>
      <c r="O467" s="85"/>
      <c r="P467" s="85"/>
      <c r="Q467" s="85"/>
      <c r="R467" s="85"/>
      <c r="S467" s="85"/>
      <c r="T467" s="85"/>
      <c r="U467" s="85"/>
      <c r="V467" s="85"/>
      <c r="W467" s="85"/>
      <c r="X467" s="85"/>
      <c r="Y467" s="85"/>
      <c r="Z467" s="85"/>
      <c r="AA467" s="85"/>
      <c r="AB467" s="86"/>
      <c r="AC467" s="85"/>
      <c r="AD467" s="85"/>
      <c r="AE467" s="85"/>
      <c r="AF467" s="85"/>
      <c r="AG467" s="85"/>
      <c r="AH467" s="85"/>
      <c r="AI467" s="85"/>
      <c r="AJ467" s="85"/>
      <c r="AK467" s="85"/>
      <c r="AL467" s="85"/>
      <c r="AM467" s="85"/>
      <c r="AN467" s="85"/>
      <c r="AO467" s="85"/>
      <c r="AP467" s="85"/>
      <c r="AQ467" s="85"/>
      <c r="AR467" s="85"/>
      <c r="AS467" s="85"/>
      <c r="AT467" s="85"/>
      <c r="AU467" s="85"/>
      <c r="AV467" s="85"/>
      <c r="AW467" s="85"/>
      <c r="AX467" s="85"/>
      <c r="AY467" s="85"/>
      <c r="AZ467" s="85"/>
      <c r="BA467" s="85"/>
      <c r="BB467" s="85"/>
      <c r="BC467" s="85"/>
      <c r="BD467" s="85"/>
      <c r="BE467" s="85"/>
      <c r="BF467" s="85"/>
      <c r="BG467" s="85"/>
    </row>
    <row r="468" spans="1:59" x14ac:dyDescent="0.25">
      <c r="A468" s="85"/>
      <c r="B468" s="85"/>
      <c r="C468" s="85"/>
      <c r="D468" s="85"/>
      <c r="E468" s="85"/>
      <c r="F468" s="85"/>
      <c r="G468" s="85"/>
      <c r="H468" s="85"/>
      <c r="I468" s="85"/>
      <c r="J468" s="85"/>
      <c r="K468" s="85"/>
      <c r="L468" s="85"/>
      <c r="M468" s="85"/>
      <c r="N468" s="85"/>
      <c r="O468" s="85"/>
      <c r="P468" s="85"/>
      <c r="Q468" s="85"/>
      <c r="R468" s="85"/>
      <c r="S468" s="85"/>
      <c r="T468" s="85"/>
      <c r="U468" s="85"/>
      <c r="V468" s="85"/>
      <c r="W468" s="85"/>
      <c r="X468" s="85"/>
      <c r="Y468" s="85"/>
      <c r="Z468" s="85"/>
      <c r="AA468" s="85"/>
      <c r="AB468" s="86"/>
      <c r="AC468" s="85"/>
      <c r="AD468" s="85"/>
      <c r="AE468" s="85"/>
      <c r="AF468" s="85"/>
      <c r="AG468" s="85"/>
      <c r="AH468" s="85"/>
      <c r="AI468" s="85"/>
      <c r="AJ468" s="85"/>
      <c r="AK468" s="85"/>
      <c r="AL468" s="85"/>
      <c r="AM468" s="85"/>
      <c r="AN468" s="85"/>
      <c r="AO468" s="85"/>
      <c r="AP468" s="85"/>
      <c r="AQ468" s="85"/>
      <c r="AR468" s="85"/>
      <c r="AS468" s="85"/>
      <c r="AT468" s="85"/>
      <c r="AU468" s="85"/>
      <c r="AV468" s="85"/>
      <c r="AW468" s="85"/>
      <c r="AX468" s="85"/>
      <c r="AY468" s="85"/>
      <c r="AZ468" s="85"/>
      <c r="BA468" s="85"/>
      <c r="BB468" s="85"/>
      <c r="BC468" s="85"/>
      <c r="BD468" s="85"/>
      <c r="BE468" s="85"/>
      <c r="BF468" s="85"/>
      <c r="BG468" s="85"/>
    </row>
    <row r="469" spans="1:59" x14ac:dyDescent="0.25">
      <c r="A469" s="85"/>
      <c r="B469" s="85"/>
      <c r="C469" s="85"/>
      <c r="D469" s="85"/>
      <c r="E469" s="85"/>
      <c r="F469" s="85"/>
      <c r="G469" s="85"/>
      <c r="H469" s="85"/>
      <c r="I469" s="85"/>
      <c r="J469" s="85"/>
      <c r="K469" s="85"/>
      <c r="L469" s="85"/>
      <c r="M469" s="85"/>
      <c r="N469" s="85"/>
      <c r="O469" s="85"/>
      <c r="P469" s="85"/>
      <c r="Q469" s="85"/>
      <c r="R469" s="85"/>
      <c r="S469" s="85"/>
      <c r="T469" s="85"/>
      <c r="U469" s="85"/>
      <c r="V469" s="85"/>
      <c r="W469" s="85"/>
      <c r="X469" s="85"/>
      <c r="Y469" s="85"/>
      <c r="Z469" s="85"/>
      <c r="AA469" s="85"/>
      <c r="AB469" s="86"/>
      <c r="AC469" s="85"/>
      <c r="AD469" s="85"/>
      <c r="AE469" s="85"/>
      <c r="AF469" s="85"/>
      <c r="AG469" s="85"/>
      <c r="AH469" s="85"/>
      <c r="AI469" s="85"/>
      <c r="AJ469" s="85"/>
      <c r="AK469" s="85"/>
      <c r="AL469" s="85"/>
      <c r="AM469" s="85"/>
      <c r="AN469" s="85"/>
      <c r="AO469" s="85"/>
      <c r="AP469" s="85"/>
      <c r="AQ469" s="85"/>
      <c r="AR469" s="85"/>
      <c r="AS469" s="85"/>
      <c r="AT469" s="85"/>
      <c r="AU469" s="85"/>
      <c r="AV469" s="85"/>
      <c r="AW469" s="85"/>
      <c r="AX469" s="85"/>
      <c r="AY469" s="85"/>
      <c r="AZ469" s="85"/>
      <c r="BA469" s="85"/>
      <c r="BB469" s="85"/>
      <c r="BC469" s="85"/>
      <c r="BD469" s="85"/>
      <c r="BE469" s="85"/>
      <c r="BF469" s="85"/>
      <c r="BG469" s="85"/>
    </row>
    <row r="470" spans="1:59" x14ac:dyDescent="0.25">
      <c r="A470" s="85"/>
      <c r="B470" s="85"/>
      <c r="C470" s="85"/>
      <c r="D470" s="85"/>
      <c r="E470" s="85"/>
      <c r="F470" s="85"/>
      <c r="G470" s="85"/>
      <c r="H470" s="85"/>
      <c r="I470" s="85"/>
      <c r="J470" s="85"/>
      <c r="K470" s="85"/>
      <c r="L470" s="85"/>
      <c r="M470" s="85"/>
      <c r="N470" s="85"/>
      <c r="O470" s="85"/>
      <c r="P470" s="85"/>
      <c r="Q470" s="85"/>
      <c r="R470" s="85"/>
      <c r="S470" s="85"/>
      <c r="T470" s="85"/>
      <c r="U470" s="85"/>
      <c r="V470" s="85"/>
      <c r="W470" s="85"/>
      <c r="X470" s="85"/>
      <c r="Y470" s="85"/>
      <c r="Z470" s="85"/>
      <c r="AA470" s="85"/>
      <c r="AB470" s="86"/>
      <c r="AC470" s="85"/>
      <c r="AD470" s="85"/>
      <c r="AE470" s="85"/>
      <c r="AF470" s="85"/>
      <c r="AG470" s="85"/>
      <c r="AH470" s="85"/>
      <c r="AI470" s="85"/>
      <c r="AJ470" s="85"/>
      <c r="AK470" s="85"/>
      <c r="AL470" s="85"/>
      <c r="AM470" s="85"/>
      <c r="AN470" s="85"/>
      <c r="AO470" s="85"/>
      <c r="AP470" s="85"/>
      <c r="AQ470" s="85"/>
      <c r="AR470" s="85"/>
      <c r="AS470" s="85"/>
      <c r="AT470" s="85"/>
      <c r="AU470" s="85"/>
      <c r="AV470" s="85"/>
      <c r="AW470" s="85"/>
      <c r="AX470" s="85"/>
      <c r="AY470" s="85"/>
      <c r="AZ470" s="85"/>
      <c r="BA470" s="85"/>
      <c r="BB470" s="85"/>
      <c r="BC470" s="85"/>
      <c r="BD470" s="85"/>
      <c r="BE470" s="85"/>
      <c r="BF470" s="85"/>
      <c r="BG470" s="85"/>
    </row>
    <row r="471" spans="1:59" x14ac:dyDescent="0.25">
      <c r="A471" s="85"/>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6"/>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row>
    <row r="472" spans="1:59" x14ac:dyDescent="0.25">
      <c r="A472" s="85"/>
      <c r="B472" s="85"/>
      <c r="C472" s="85"/>
      <c r="D472" s="85"/>
      <c r="E472" s="85"/>
      <c r="F472" s="85"/>
      <c r="G472" s="85"/>
      <c r="H472" s="85"/>
      <c r="I472" s="85"/>
      <c r="J472" s="85"/>
      <c r="K472" s="85"/>
      <c r="L472" s="85"/>
      <c r="M472" s="85"/>
      <c r="N472" s="85"/>
      <c r="O472" s="85"/>
      <c r="P472" s="85"/>
      <c r="Q472" s="85"/>
      <c r="R472" s="85"/>
      <c r="S472" s="85"/>
      <c r="T472" s="85"/>
      <c r="U472" s="85"/>
      <c r="V472" s="85"/>
      <c r="W472" s="85"/>
      <c r="X472" s="85"/>
      <c r="Y472" s="85"/>
      <c r="Z472" s="85"/>
      <c r="AA472" s="85"/>
      <c r="AB472" s="86"/>
      <c r="AC472" s="85"/>
      <c r="AD472" s="85"/>
      <c r="AE472" s="85"/>
      <c r="AF472" s="85"/>
      <c r="AG472" s="85"/>
      <c r="AH472" s="85"/>
      <c r="AI472" s="85"/>
      <c r="AJ472" s="85"/>
      <c r="AK472" s="85"/>
      <c r="AL472" s="85"/>
      <c r="AM472" s="85"/>
      <c r="AN472" s="85"/>
      <c r="AO472" s="85"/>
      <c r="AP472" s="85"/>
      <c r="AQ472" s="85"/>
      <c r="AR472" s="85"/>
      <c r="AS472" s="85"/>
      <c r="AT472" s="85"/>
      <c r="AU472" s="85"/>
      <c r="AV472" s="85"/>
      <c r="AW472" s="85"/>
      <c r="AX472" s="85"/>
      <c r="AY472" s="85"/>
      <c r="AZ472" s="85"/>
      <c r="BA472" s="85"/>
      <c r="BB472" s="85"/>
      <c r="BC472" s="85"/>
      <c r="BD472" s="85"/>
      <c r="BE472" s="85"/>
      <c r="BF472" s="85"/>
      <c r="BG472" s="85"/>
    </row>
    <row r="473" spans="1:59" x14ac:dyDescent="0.25">
      <c r="A473" s="85"/>
      <c r="B473" s="85"/>
      <c r="C473" s="85"/>
      <c r="D473" s="85"/>
      <c r="E473" s="85"/>
      <c r="F473" s="85"/>
      <c r="G473" s="85"/>
      <c r="H473" s="85"/>
      <c r="I473" s="85"/>
      <c r="J473" s="85"/>
      <c r="K473" s="85"/>
      <c r="L473" s="85"/>
      <c r="M473" s="85"/>
      <c r="N473" s="85"/>
      <c r="O473" s="85"/>
      <c r="P473" s="85"/>
      <c r="Q473" s="85"/>
      <c r="R473" s="85"/>
      <c r="S473" s="85"/>
      <c r="T473" s="85"/>
      <c r="U473" s="85"/>
      <c r="V473" s="85"/>
      <c r="W473" s="85"/>
      <c r="X473" s="85"/>
      <c r="Y473" s="85"/>
      <c r="Z473" s="85"/>
      <c r="AA473" s="85"/>
      <c r="AB473" s="86"/>
      <c r="AC473" s="85"/>
      <c r="AD473" s="85"/>
      <c r="AE473" s="85"/>
      <c r="AF473" s="85"/>
      <c r="AG473" s="85"/>
      <c r="AH473" s="85"/>
      <c r="AI473" s="85"/>
      <c r="AJ473" s="85"/>
      <c r="AK473" s="85"/>
      <c r="AL473" s="85"/>
      <c r="AM473" s="85"/>
      <c r="AN473" s="85"/>
      <c r="AO473" s="85"/>
      <c r="AP473" s="85"/>
      <c r="AQ473" s="85"/>
      <c r="AR473" s="85"/>
      <c r="AS473" s="85"/>
      <c r="AT473" s="85"/>
      <c r="AU473" s="85"/>
      <c r="AV473" s="85"/>
      <c r="AW473" s="85"/>
      <c r="AX473" s="85"/>
      <c r="AY473" s="85"/>
      <c r="AZ473" s="85"/>
      <c r="BA473" s="85"/>
      <c r="BB473" s="85"/>
      <c r="BC473" s="85"/>
      <c r="BD473" s="85"/>
      <c r="BE473" s="85"/>
      <c r="BF473" s="85"/>
      <c r="BG473" s="85"/>
    </row>
    <row r="474" spans="1:59" x14ac:dyDescent="0.25">
      <c r="A474" s="85"/>
      <c r="B474" s="85"/>
      <c r="C474" s="85"/>
      <c r="D474" s="85"/>
      <c r="E474" s="85"/>
      <c r="F474" s="85"/>
      <c r="G474" s="85"/>
      <c r="H474" s="85"/>
      <c r="I474" s="85"/>
      <c r="J474" s="85"/>
      <c r="K474" s="85"/>
      <c r="L474" s="85"/>
      <c r="M474" s="85"/>
      <c r="N474" s="85"/>
      <c r="O474" s="85"/>
      <c r="P474" s="85"/>
      <c r="Q474" s="85"/>
      <c r="R474" s="85"/>
      <c r="S474" s="85"/>
      <c r="T474" s="85"/>
      <c r="U474" s="85"/>
      <c r="V474" s="85"/>
      <c r="W474" s="85"/>
      <c r="X474" s="85"/>
      <c r="Y474" s="85"/>
      <c r="Z474" s="85"/>
      <c r="AA474" s="85"/>
      <c r="AB474" s="86"/>
      <c r="AC474" s="85"/>
      <c r="AD474" s="85"/>
      <c r="AE474" s="85"/>
      <c r="AF474" s="85"/>
      <c r="AG474" s="85"/>
      <c r="AH474" s="85"/>
      <c r="AI474" s="85"/>
      <c r="AJ474" s="85"/>
      <c r="AK474" s="85"/>
      <c r="AL474" s="85"/>
      <c r="AM474" s="85"/>
      <c r="AN474" s="85"/>
      <c r="AO474" s="85"/>
      <c r="AP474" s="85"/>
      <c r="AQ474" s="85"/>
      <c r="AR474" s="85"/>
      <c r="AS474" s="85"/>
      <c r="AT474" s="85"/>
      <c r="AU474" s="85"/>
      <c r="AV474" s="85"/>
      <c r="AW474" s="85"/>
      <c r="AX474" s="85"/>
      <c r="AY474" s="85"/>
      <c r="AZ474" s="85"/>
      <c r="BA474" s="85"/>
      <c r="BB474" s="85"/>
      <c r="BC474" s="85"/>
      <c r="BD474" s="85"/>
      <c r="BE474" s="85"/>
      <c r="BF474" s="85"/>
      <c r="BG474" s="85"/>
    </row>
    <row r="475" spans="1:59" x14ac:dyDescent="0.25">
      <c r="A475" s="85"/>
      <c r="B475" s="85"/>
      <c r="C475" s="85"/>
      <c r="D475" s="85"/>
      <c r="E475" s="85"/>
      <c r="F475" s="85"/>
      <c r="G475" s="85"/>
      <c r="H475" s="85"/>
      <c r="I475" s="85"/>
      <c r="J475" s="85"/>
      <c r="K475" s="85"/>
      <c r="L475" s="85"/>
      <c r="M475" s="85"/>
      <c r="N475" s="85"/>
      <c r="O475" s="85"/>
      <c r="P475" s="85"/>
      <c r="Q475" s="85"/>
      <c r="R475" s="85"/>
      <c r="S475" s="85"/>
      <c r="T475" s="85"/>
      <c r="U475" s="85"/>
      <c r="V475" s="85"/>
      <c r="W475" s="85"/>
      <c r="X475" s="85"/>
      <c r="Y475" s="85"/>
      <c r="Z475" s="85"/>
      <c r="AA475" s="85"/>
      <c r="AB475" s="86"/>
      <c r="AC475" s="85"/>
      <c r="AD475" s="85"/>
      <c r="AE475" s="85"/>
      <c r="AF475" s="85"/>
      <c r="AG475" s="85"/>
      <c r="AH475" s="85"/>
      <c r="AI475" s="85"/>
      <c r="AJ475" s="85"/>
      <c r="AK475" s="85"/>
      <c r="AL475" s="85"/>
      <c r="AM475" s="85"/>
      <c r="AN475" s="85"/>
      <c r="AO475" s="85"/>
      <c r="AP475" s="85"/>
      <c r="AQ475" s="85"/>
      <c r="AR475" s="85"/>
      <c r="AS475" s="85"/>
      <c r="AT475" s="85"/>
      <c r="AU475" s="85"/>
      <c r="AV475" s="85"/>
      <c r="AW475" s="85"/>
      <c r="AX475" s="85"/>
      <c r="AY475" s="85"/>
      <c r="AZ475" s="85"/>
      <c r="BA475" s="85"/>
      <c r="BB475" s="85"/>
      <c r="BC475" s="85"/>
      <c r="BD475" s="85"/>
      <c r="BE475" s="85"/>
      <c r="BF475" s="85"/>
      <c r="BG475" s="85"/>
    </row>
    <row r="476" spans="1:59" x14ac:dyDescent="0.25">
      <c r="A476" s="85"/>
      <c r="B476" s="85"/>
      <c r="C476" s="85"/>
      <c r="D476" s="85"/>
      <c r="E476" s="85"/>
      <c r="F476" s="85"/>
      <c r="G476" s="85"/>
      <c r="H476" s="85"/>
      <c r="I476" s="85"/>
      <c r="J476" s="85"/>
      <c r="K476" s="85"/>
      <c r="L476" s="85"/>
      <c r="M476" s="85"/>
      <c r="N476" s="85"/>
      <c r="O476" s="85"/>
      <c r="P476" s="85"/>
      <c r="Q476" s="85"/>
      <c r="R476" s="85"/>
      <c r="S476" s="85"/>
      <c r="T476" s="85"/>
      <c r="U476" s="85"/>
      <c r="V476" s="85"/>
      <c r="W476" s="85"/>
      <c r="X476" s="85"/>
      <c r="Y476" s="85"/>
      <c r="Z476" s="85"/>
      <c r="AA476" s="85"/>
      <c r="AB476" s="86"/>
      <c r="AC476" s="85"/>
      <c r="AD476" s="85"/>
      <c r="AE476" s="85"/>
      <c r="AF476" s="85"/>
      <c r="AG476" s="85"/>
      <c r="AH476" s="85"/>
      <c r="AI476" s="85"/>
      <c r="AJ476" s="85"/>
      <c r="AK476" s="85"/>
      <c r="AL476" s="85"/>
      <c r="AM476" s="85"/>
      <c r="AN476" s="85"/>
      <c r="AO476" s="85"/>
      <c r="AP476" s="85"/>
      <c r="AQ476" s="85"/>
      <c r="AR476" s="85"/>
      <c r="AS476" s="85"/>
      <c r="AT476" s="85"/>
      <c r="AU476" s="85"/>
      <c r="AV476" s="85"/>
      <c r="AW476" s="85"/>
      <c r="AX476" s="85"/>
      <c r="AY476" s="85"/>
      <c r="AZ476" s="85"/>
      <c r="BA476" s="85"/>
      <c r="BB476" s="85"/>
      <c r="BC476" s="85"/>
      <c r="BD476" s="85"/>
      <c r="BE476" s="85"/>
      <c r="BF476" s="85"/>
      <c r="BG476" s="85"/>
    </row>
    <row r="477" spans="1:59" x14ac:dyDescent="0.25">
      <c r="A477" s="85"/>
      <c r="B477" s="85"/>
      <c r="C477" s="85"/>
      <c r="D477" s="85"/>
      <c r="E477" s="85"/>
      <c r="F477" s="85"/>
      <c r="G477" s="85"/>
      <c r="H477" s="85"/>
      <c r="I477" s="85"/>
      <c r="J477" s="85"/>
      <c r="K477" s="85"/>
      <c r="L477" s="85"/>
      <c r="M477" s="85"/>
      <c r="N477" s="85"/>
      <c r="O477" s="85"/>
      <c r="P477" s="85"/>
      <c r="Q477" s="85"/>
      <c r="R477" s="85"/>
      <c r="S477" s="85"/>
      <c r="T477" s="85"/>
      <c r="U477" s="85"/>
      <c r="V477" s="85"/>
      <c r="W477" s="85"/>
      <c r="X477" s="85"/>
      <c r="Y477" s="85"/>
      <c r="Z477" s="85"/>
      <c r="AA477" s="85"/>
      <c r="AB477" s="86"/>
      <c r="AC477" s="85"/>
      <c r="AD477" s="85"/>
      <c r="AE477" s="85"/>
      <c r="AF477" s="85"/>
      <c r="AG477" s="85"/>
      <c r="AH477" s="85"/>
      <c r="AI477" s="85"/>
      <c r="AJ477" s="85"/>
      <c r="AK477" s="85"/>
      <c r="AL477" s="85"/>
      <c r="AM477" s="85"/>
      <c r="AN477" s="85"/>
      <c r="AO477" s="85"/>
      <c r="AP477" s="85"/>
      <c r="AQ477" s="85"/>
      <c r="AR477" s="85"/>
      <c r="AS477" s="85"/>
      <c r="AT477" s="85"/>
      <c r="AU477" s="85"/>
      <c r="AV477" s="85"/>
      <c r="AW477" s="85"/>
      <c r="AX477" s="85"/>
      <c r="AY477" s="85"/>
      <c r="AZ477" s="85"/>
      <c r="BA477" s="85"/>
      <c r="BB477" s="85"/>
      <c r="BC477" s="85"/>
      <c r="BD477" s="85"/>
      <c r="BE477" s="85"/>
      <c r="BF477" s="85"/>
      <c r="BG477" s="85"/>
    </row>
    <row r="478" spans="1:59" x14ac:dyDescent="0.25">
      <c r="A478" s="85"/>
      <c r="B478" s="85"/>
      <c r="C478" s="85"/>
      <c r="D478" s="85"/>
      <c r="E478" s="85"/>
      <c r="F478" s="85"/>
      <c r="G478" s="85"/>
      <c r="H478" s="85"/>
      <c r="I478" s="85"/>
      <c r="J478" s="85"/>
      <c r="K478" s="85"/>
      <c r="L478" s="85"/>
      <c r="M478" s="85"/>
      <c r="N478" s="85"/>
      <c r="O478" s="85"/>
      <c r="P478" s="85"/>
      <c r="Q478" s="85"/>
      <c r="R478" s="85"/>
      <c r="S478" s="85"/>
      <c r="T478" s="85"/>
      <c r="U478" s="85"/>
      <c r="V478" s="85"/>
      <c r="W478" s="85"/>
      <c r="X478" s="85"/>
      <c r="Y478" s="85"/>
      <c r="Z478" s="85"/>
      <c r="AA478" s="85"/>
      <c r="AB478" s="86"/>
      <c r="AC478" s="85"/>
      <c r="AD478" s="85"/>
      <c r="AE478" s="85"/>
      <c r="AF478" s="85"/>
      <c r="AG478" s="85"/>
      <c r="AH478" s="85"/>
      <c r="AI478" s="85"/>
      <c r="AJ478" s="85"/>
      <c r="AK478" s="85"/>
      <c r="AL478" s="85"/>
      <c r="AM478" s="85"/>
      <c r="AN478" s="85"/>
      <c r="AO478" s="85"/>
      <c r="AP478" s="85"/>
      <c r="AQ478" s="85"/>
      <c r="AR478" s="85"/>
      <c r="AS478" s="85"/>
      <c r="AT478" s="85"/>
      <c r="AU478" s="85"/>
      <c r="AV478" s="85"/>
      <c r="AW478" s="85"/>
      <c r="AX478" s="85"/>
      <c r="AY478" s="85"/>
      <c r="AZ478" s="85"/>
      <c r="BA478" s="85"/>
      <c r="BB478" s="85"/>
      <c r="BC478" s="85"/>
      <c r="BD478" s="85"/>
      <c r="BE478" s="85"/>
      <c r="BF478" s="85"/>
      <c r="BG478" s="85"/>
    </row>
    <row r="479" spans="1:59" x14ac:dyDescent="0.25">
      <c r="A479" s="85"/>
      <c r="B479" s="85"/>
      <c r="C479" s="85"/>
      <c r="D479" s="85"/>
      <c r="E479" s="85"/>
      <c r="F479" s="85"/>
      <c r="G479" s="85"/>
      <c r="H479" s="85"/>
      <c r="I479" s="85"/>
      <c r="J479" s="85"/>
      <c r="K479" s="85"/>
      <c r="L479" s="85"/>
      <c r="M479" s="85"/>
      <c r="N479" s="85"/>
      <c r="O479" s="85"/>
      <c r="P479" s="85"/>
      <c r="Q479" s="85"/>
      <c r="R479" s="85"/>
      <c r="S479" s="85"/>
      <c r="T479" s="85"/>
      <c r="U479" s="85"/>
      <c r="V479" s="85"/>
      <c r="W479" s="85"/>
      <c r="X479" s="85"/>
      <c r="Y479" s="85"/>
      <c r="Z479" s="85"/>
      <c r="AA479" s="85"/>
      <c r="AB479" s="86"/>
      <c r="AC479" s="85"/>
      <c r="AD479" s="85"/>
      <c r="AE479" s="85"/>
      <c r="AF479" s="85"/>
      <c r="AG479" s="85"/>
      <c r="AH479" s="85"/>
      <c r="AI479" s="85"/>
      <c r="AJ479" s="85"/>
      <c r="AK479" s="85"/>
      <c r="AL479" s="85"/>
      <c r="AM479" s="85"/>
      <c r="AN479" s="85"/>
      <c r="AO479" s="85"/>
      <c r="AP479" s="85"/>
      <c r="AQ479" s="85"/>
      <c r="AR479" s="85"/>
      <c r="AS479" s="85"/>
      <c r="AT479" s="85"/>
      <c r="AU479" s="85"/>
      <c r="AV479" s="85"/>
      <c r="AW479" s="85"/>
      <c r="AX479" s="85"/>
      <c r="AY479" s="85"/>
      <c r="AZ479" s="85"/>
      <c r="BA479" s="85"/>
      <c r="BB479" s="85"/>
      <c r="BC479" s="85"/>
      <c r="BD479" s="85"/>
      <c r="BE479" s="85"/>
      <c r="BF479" s="85"/>
      <c r="BG479" s="85"/>
    </row>
    <row r="480" spans="1:59" x14ac:dyDescent="0.25">
      <c r="A480" s="85"/>
      <c r="B480" s="85"/>
      <c r="C480" s="85"/>
      <c r="D480" s="85"/>
      <c r="E480" s="85"/>
      <c r="F480" s="85"/>
      <c r="G480" s="85"/>
      <c r="H480" s="85"/>
      <c r="I480" s="85"/>
      <c r="J480" s="85"/>
      <c r="K480" s="85"/>
      <c r="L480" s="85"/>
      <c r="M480" s="85"/>
      <c r="N480" s="85"/>
      <c r="O480" s="85"/>
      <c r="P480" s="85"/>
      <c r="Q480" s="85"/>
      <c r="R480" s="85"/>
      <c r="S480" s="85"/>
      <c r="T480" s="85"/>
      <c r="U480" s="85"/>
      <c r="V480" s="85"/>
      <c r="W480" s="85"/>
      <c r="X480" s="85"/>
      <c r="Y480" s="85"/>
      <c r="Z480" s="85"/>
      <c r="AA480" s="85"/>
      <c r="AB480" s="86"/>
      <c r="AC480" s="85"/>
      <c r="AD480" s="85"/>
      <c r="AE480" s="85"/>
      <c r="AF480" s="85"/>
      <c r="AG480" s="85"/>
      <c r="AH480" s="85"/>
      <c r="AI480" s="85"/>
      <c r="AJ480" s="85"/>
      <c r="AK480" s="85"/>
      <c r="AL480" s="85"/>
      <c r="AM480" s="85"/>
      <c r="AN480" s="85"/>
      <c r="AO480" s="85"/>
      <c r="AP480" s="85"/>
      <c r="AQ480" s="85"/>
      <c r="AR480" s="85"/>
      <c r="AS480" s="85"/>
      <c r="AT480" s="85"/>
      <c r="AU480" s="85"/>
      <c r="AV480" s="85"/>
      <c r="AW480" s="85"/>
      <c r="AX480" s="85"/>
      <c r="AY480" s="85"/>
      <c r="AZ480" s="85"/>
      <c r="BA480" s="85"/>
      <c r="BB480" s="85"/>
      <c r="BC480" s="85"/>
      <c r="BD480" s="85"/>
      <c r="BE480" s="85"/>
      <c r="BF480" s="85"/>
      <c r="BG480" s="85"/>
    </row>
    <row r="481" spans="1:59" x14ac:dyDescent="0.25">
      <c r="A481" s="85"/>
      <c r="B481" s="85"/>
      <c r="C481" s="85"/>
      <c r="D481" s="85"/>
      <c r="E481" s="85"/>
      <c r="F481" s="85"/>
      <c r="G481" s="85"/>
      <c r="H481" s="85"/>
      <c r="I481" s="85"/>
      <c r="J481" s="85"/>
      <c r="K481" s="85"/>
      <c r="L481" s="85"/>
      <c r="M481" s="85"/>
      <c r="N481" s="85"/>
      <c r="O481" s="85"/>
      <c r="P481" s="85"/>
      <c r="Q481" s="85"/>
      <c r="R481" s="85"/>
      <c r="S481" s="85"/>
      <c r="T481" s="85"/>
      <c r="U481" s="85"/>
      <c r="V481" s="85"/>
      <c r="W481" s="85"/>
      <c r="X481" s="85"/>
      <c r="Y481" s="85"/>
      <c r="Z481" s="85"/>
      <c r="AA481" s="85"/>
      <c r="AB481" s="86"/>
      <c r="AC481" s="85"/>
      <c r="AD481" s="85"/>
      <c r="AE481" s="85"/>
      <c r="AF481" s="85"/>
      <c r="AG481" s="85"/>
      <c r="AH481" s="85"/>
      <c r="AI481" s="85"/>
      <c r="AJ481" s="85"/>
      <c r="AK481" s="85"/>
      <c r="AL481" s="85"/>
      <c r="AM481" s="85"/>
      <c r="AN481" s="85"/>
      <c r="AO481" s="85"/>
      <c r="AP481" s="85"/>
      <c r="AQ481" s="85"/>
      <c r="AR481" s="85"/>
      <c r="AS481" s="85"/>
      <c r="AT481" s="85"/>
      <c r="AU481" s="85"/>
      <c r="AV481" s="85"/>
      <c r="AW481" s="85"/>
      <c r="AX481" s="85"/>
      <c r="AY481" s="85"/>
      <c r="AZ481" s="85"/>
      <c r="BA481" s="85"/>
      <c r="BB481" s="85"/>
      <c r="BC481" s="85"/>
      <c r="BD481" s="85"/>
      <c r="BE481" s="85"/>
      <c r="BF481" s="85"/>
      <c r="BG481" s="85"/>
    </row>
    <row r="482" spans="1:59" x14ac:dyDescent="0.25">
      <c r="A482" s="85"/>
      <c r="B482" s="85"/>
      <c r="C482" s="85"/>
      <c r="D482" s="85"/>
      <c r="E482" s="85"/>
      <c r="F482" s="85"/>
      <c r="G482" s="85"/>
      <c r="H482" s="85"/>
      <c r="I482" s="85"/>
      <c r="J482" s="85"/>
      <c r="K482" s="85"/>
      <c r="L482" s="85"/>
      <c r="M482" s="85"/>
      <c r="N482" s="85"/>
      <c r="O482" s="85"/>
      <c r="P482" s="85"/>
      <c r="Q482" s="85"/>
      <c r="R482" s="85"/>
      <c r="S482" s="85"/>
      <c r="T482" s="85"/>
      <c r="U482" s="85"/>
      <c r="V482" s="85"/>
      <c r="W482" s="85"/>
      <c r="X482" s="85"/>
      <c r="Y482" s="85"/>
      <c r="Z482" s="85"/>
      <c r="AA482" s="85"/>
      <c r="AB482" s="86"/>
      <c r="AC482" s="85"/>
      <c r="AD482" s="85"/>
      <c r="AE482" s="85"/>
      <c r="AF482" s="85"/>
      <c r="AG482" s="85"/>
      <c r="AH482" s="85"/>
      <c r="AI482" s="85"/>
      <c r="AJ482" s="85"/>
      <c r="AK482" s="85"/>
      <c r="AL482" s="85"/>
      <c r="AM482" s="85"/>
      <c r="AN482" s="85"/>
      <c r="AO482" s="85"/>
      <c r="AP482" s="85"/>
      <c r="AQ482" s="85"/>
      <c r="AR482" s="85"/>
      <c r="AS482" s="85"/>
      <c r="AT482" s="85"/>
      <c r="AU482" s="85"/>
      <c r="AV482" s="85"/>
      <c r="AW482" s="85"/>
      <c r="AX482" s="85"/>
      <c r="AY482" s="85"/>
      <c r="AZ482" s="85"/>
      <c r="BA482" s="85"/>
      <c r="BB482" s="85"/>
      <c r="BC482" s="85"/>
      <c r="BD482" s="85"/>
      <c r="BE482" s="85"/>
      <c r="BF482" s="85"/>
      <c r="BG482" s="85"/>
    </row>
    <row r="483" spans="1:59" x14ac:dyDescent="0.25">
      <c r="A483" s="85"/>
      <c r="B483" s="85"/>
      <c r="C483" s="85"/>
      <c r="D483" s="85"/>
      <c r="E483" s="85"/>
      <c r="F483" s="85"/>
      <c r="G483" s="85"/>
      <c r="H483" s="85"/>
      <c r="I483" s="85"/>
      <c r="J483" s="85"/>
      <c r="K483" s="85"/>
      <c r="L483" s="85"/>
      <c r="M483" s="85"/>
      <c r="N483" s="85"/>
      <c r="O483" s="85"/>
      <c r="P483" s="85"/>
      <c r="Q483" s="85"/>
      <c r="R483" s="85"/>
      <c r="S483" s="85"/>
      <c r="T483" s="85"/>
      <c r="U483" s="85"/>
      <c r="V483" s="85"/>
      <c r="W483" s="85"/>
      <c r="X483" s="85"/>
      <c r="Y483" s="85"/>
      <c r="Z483" s="85"/>
      <c r="AA483" s="85"/>
      <c r="AB483" s="86"/>
      <c r="AC483" s="85"/>
      <c r="AD483" s="85"/>
      <c r="AE483" s="85"/>
      <c r="AF483" s="85"/>
      <c r="AG483" s="85"/>
      <c r="AH483" s="85"/>
      <c r="AI483" s="85"/>
      <c r="AJ483" s="85"/>
      <c r="AK483" s="85"/>
      <c r="AL483" s="85"/>
      <c r="AM483" s="85"/>
      <c r="AN483" s="85"/>
      <c r="AO483" s="85"/>
      <c r="AP483" s="85"/>
      <c r="AQ483" s="85"/>
      <c r="AR483" s="85"/>
      <c r="AS483" s="85"/>
      <c r="AT483" s="85"/>
      <c r="AU483" s="85"/>
      <c r="AV483" s="85"/>
      <c r="AW483" s="85"/>
      <c r="AX483" s="85"/>
      <c r="AY483" s="85"/>
      <c r="AZ483" s="85"/>
      <c r="BA483" s="85"/>
      <c r="BB483" s="85"/>
      <c r="BC483" s="85"/>
      <c r="BD483" s="85"/>
      <c r="BE483" s="85"/>
      <c r="BF483" s="85"/>
      <c r="BG483" s="85"/>
    </row>
    <row r="484" spans="1:59" x14ac:dyDescent="0.25">
      <c r="A484" s="85"/>
      <c r="B484" s="85"/>
      <c r="C484" s="85"/>
      <c r="D484" s="85"/>
      <c r="E484" s="85"/>
      <c r="F484" s="85"/>
      <c r="G484" s="85"/>
      <c r="H484" s="85"/>
      <c r="I484" s="85"/>
      <c r="J484" s="85"/>
      <c r="K484" s="85"/>
      <c r="L484" s="85"/>
      <c r="M484" s="85"/>
      <c r="N484" s="85"/>
      <c r="O484" s="85"/>
      <c r="P484" s="85"/>
      <c r="Q484" s="85"/>
      <c r="R484" s="85"/>
      <c r="S484" s="85"/>
      <c r="T484" s="85"/>
      <c r="U484" s="85"/>
      <c r="V484" s="85"/>
      <c r="W484" s="85"/>
      <c r="X484" s="85"/>
      <c r="Y484" s="85"/>
      <c r="Z484" s="85"/>
      <c r="AA484" s="85"/>
      <c r="AB484" s="86"/>
      <c r="AC484" s="85"/>
      <c r="AD484" s="85"/>
      <c r="AE484" s="85"/>
      <c r="AF484" s="85"/>
      <c r="AG484" s="85"/>
      <c r="AH484" s="85"/>
      <c r="AI484" s="85"/>
      <c r="AJ484" s="85"/>
      <c r="AK484" s="85"/>
      <c r="AL484" s="85"/>
      <c r="AM484" s="85"/>
      <c r="AN484" s="85"/>
      <c r="AO484" s="85"/>
      <c r="AP484" s="85"/>
      <c r="AQ484" s="85"/>
      <c r="AR484" s="85"/>
      <c r="AS484" s="85"/>
      <c r="AT484" s="85"/>
      <c r="AU484" s="85"/>
      <c r="AV484" s="85"/>
      <c r="AW484" s="85"/>
      <c r="AX484" s="85"/>
      <c r="AY484" s="85"/>
      <c r="AZ484" s="85"/>
      <c r="BA484" s="85"/>
      <c r="BB484" s="85"/>
      <c r="BC484" s="85"/>
      <c r="BD484" s="85"/>
      <c r="BE484" s="85"/>
      <c r="BF484" s="85"/>
      <c r="BG484" s="85"/>
    </row>
    <row r="485" spans="1:59" x14ac:dyDescent="0.25">
      <c r="A485" s="85"/>
      <c r="B485" s="85"/>
      <c r="C485" s="85"/>
      <c r="D485" s="85"/>
      <c r="E485" s="85"/>
      <c r="F485" s="85"/>
      <c r="G485" s="85"/>
      <c r="H485" s="85"/>
      <c r="I485" s="85"/>
      <c r="J485" s="85"/>
      <c r="K485" s="85"/>
      <c r="L485" s="85"/>
      <c r="M485" s="85"/>
      <c r="N485" s="85"/>
      <c r="O485" s="85"/>
      <c r="P485" s="85"/>
      <c r="Q485" s="85"/>
      <c r="R485" s="85"/>
      <c r="S485" s="85"/>
      <c r="T485" s="85"/>
      <c r="U485" s="85"/>
      <c r="V485" s="85"/>
      <c r="W485" s="85"/>
      <c r="X485" s="85"/>
      <c r="Y485" s="85"/>
      <c r="Z485" s="85"/>
      <c r="AA485" s="85"/>
      <c r="AB485" s="86"/>
      <c r="AC485" s="85"/>
      <c r="AD485" s="85"/>
      <c r="AE485" s="85"/>
      <c r="AF485" s="85"/>
      <c r="AG485" s="85"/>
      <c r="AH485" s="85"/>
      <c r="AI485" s="85"/>
      <c r="AJ485" s="85"/>
      <c r="AK485" s="85"/>
      <c r="AL485" s="85"/>
      <c r="AM485" s="85"/>
      <c r="AN485" s="85"/>
      <c r="AO485" s="85"/>
      <c r="AP485" s="85"/>
      <c r="AQ485" s="85"/>
      <c r="AR485" s="85"/>
      <c r="AS485" s="85"/>
      <c r="AT485" s="85"/>
      <c r="AU485" s="85"/>
      <c r="AV485" s="85"/>
      <c r="AW485" s="85"/>
      <c r="AX485" s="85"/>
      <c r="AY485" s="85"/>
      <c r="AZ485" s="85"/>
      <c r="BA485" s="85"/>
      <c r="BB485" s="85"/>
      <c r="BC485" s="85"/>
      <c r="BD485" s="85"/>
      <c r="BE485" s="85"/>
      <c r="BF485" s="85"/>
      <c r="BG485" s="85"/>
    </row>
    <row r="486" spans="1:59" x14ac:dyDescent="0.25">
      <c r="A486" s="85"/>
      <c r="B486" s="85"/>
      <c r="C486" s="85"/>
      <c r="D486" s="85"/>
      <c r="E486" s="85"/>
      <c r="F486" s="85"/>
      <c r="G486" s="85"/>
      <c r="H486" s="85"/>
      <c r="I486" s="85"/>
      <c r="J486" s="85"/>
      <c r="K486" s="85"/>
      <c r="L486" s="85"/>
      <c r="M486" s="85"/>
      <c r="N486" s="85"/>
      <c r="O486" s="85"/>
      <c r="P486" s="85"/>
      <c r="Q486" s="85"/>
      <c r="R486" s="85"/>
      <c r="S486" s="85"/>
      <c r="T486" s="85"/>
      <c r="U486" s="85"/>
      <c r="V486" s="85"/>
      <c r="W486" s="85"/>
      <c r="X486" s="85"/>
      <c r="Y486" s="85"/>
      <c r="Z486" s="85"/>
      <c r="AA486" s="85"/>
      <c r="AB486" s="86"/>
      <c r="AC486" s="85"/>
      <c r="AD486" s="85"/>
      <c r="AE486" s="85"/>
      <c r="AF486" s="85"/>
      <c r="AG486" s="85"/>
      <c r="AH486" s="85"/>
      <c r="AI486" s="85"/>
      <c r="AJ486" s="85"/>
      <c r="AK486" s="85"/>
      <c r="AL486" s="85"/>
      <c r="AM486" s="85"/>
      <c r="AN486" s="85"/>
      <c r="AO486" s="85"/>
      <c r="AP486" s="85"/>
      <c r="AQ486" s="85"/>
      <c r="AR486" s="85"/>
      <c r="AS486" s="85"/>
      <c r="AT486" s="85"/>
      <c r="AU486" s="85"/>
      <c r="AV486" s="85"/>
      <c r="AW486" s="85"/>
      <c r="AX486" s="85"/>
      <c r="AY486" s="85"/>
      <c r="AZ486" s="85"/>
      <c r="BA486" s="85"/>
      <c r="BB486" s="85"/>
      <c r="BC486" s="85"/>
      <c r="BD486" s="85"/>
      <c r="BE486" s="85"/>
      <c r="BF486" s="85"/>
      <c r="BG486" s="85"/>
    </row>
    <row r="487" spans="1:59" x14ac:dyDescent="0.25">
      <c r="A487" s="85"/>
      <c r="B487" s="85"/>
      <c r="C487" s="85"/>
      <c r="D487" s="85"/>
      <c r="E487" s="85"/>
      <c r="F487" s="85"/>
      <c r="G487" s="85"/>
      <c r="H487" s="85"/>
      <c r="I487" s="85"/>
      <c r="J487" s="85"/>
      <c r="K487" s="85"/>
      <c r="L487" s="85"/>
      <c r="M487" s="85"/>
      <c r="N487" s="85"/>
      <c r="O487" s="85"/>
      <c r="P487" s="85"/>
      <c r="Q487" s="85"/>
      <c r="R487" s="85"/>
      <c r="S487" s="85"/>
      <c r="T487" s="85"/>
      <c r="U487" s="85"/>
      <c r="V487" s="85"/>
      <c r="W487" s="85"/>
      <c r="X487" s="85"/>
      <c r="Y487" s="85"/>
      <c r="Z487" s="85"/>
      <c r="AA487" s="85"/>
      <c r="AB487" s="86"/>
      <c r="AC487" s="85"/>
      <c r="AD487" s="85"/>
      <c r="AE487" s="85"/>
      <c r="AF487" s="85"/>
      <c r="AG487" s="85"/>
      <c r="AH487" s="85"/>
      <c r="AI487" s="85"/>
      <c r="AJ487" s="85"/>
      <c r="AK487" s="85"/>
      <c r="AL487" s="85"/>
      <c r="AM487" s="85"/>
      <c r="AN487" s="85"/>
      <c r="AO487" s="85"/>
      <c r="AP487" s="85"/>
      <c r="AQ487" s="85"/>
      <c r="AR487" s="85"/>
      <c r="AS487" s="85"/>
      <c r="AT487" s="85"/>
      <c r="AU487" s="85"/>
      <c r="AV487" s="85"/>
      <c r="AW487" s="85"/>
      <c r="AX487" s="85"/>
      <c r="AY487" s="85"/>
      <c r="AZ487" s="85"/>
      <c r="BA487" s="85"/>
      <c r="BB487" s="85"/>
      <c r="BC487" s="85"/>
      <c r="BD487" s="85"/>
      <c r="BE487" s="85"/>
      <c r="BF487" s="85"/>
      <c r="BG487" s="85"/>
    </row>
    <row r="488" spans="1:59" x14ac:dyDescent="0.25">
      <c r="A488" s="85"/>
      <c r="B488" s="85"/>
      <c r="C488" s="85"/>
      <c r="D488" s="85"/>
      <c r="E488" s="85"/>
      <c r="F488" s="85"/>
      <c r="G488" s="85"/>
      <c r="H488" s="85"/>
      <c r="I488" s="85"/>
      <c r="J488" s="85"/>
      <c r="K488" s="85"/>
      <c r="L488" s="85"/>
      <c r="M488" s="85"/>
      <c r="N488" s="85"/>
      <c r="O488" s="85"/>
      <c r="P488" s="85"/>
      <c r="Q488" s="85"/>
      <c r="R488" s="85"/>
      <c r="S488" s="85"/>
      <c r="T488" s="85"/>
      <c r="U488" s="85"/>
      <c r="V488" s="85"/>
      <c r="W488" s="85"/>
      <c r="X488" s="85"/>
      <c r="Y488" s="85"/>
      <c r="Z488" s="85"/>
      <c r="AA488" s="85"/>
      <c r="AB488" s="86"/>
      <c r="AC488" s="85"/>
      <c r="AD488" s="85"/>
      <c r="AE488" s="85"/>
      <c r="AF488" s="85"/>
      <c r="AG488" s="85"/>
      <c r="AH488" s="85"/>
      <c r="AI488" s="85"/>
      <c r="AJ488" s="85"/>
      <c r="AK488" s="85"/>
      <c r="AL488" s="85"/>
      <c r="AM488" s="85"/>
      <c r="AN488" s="85"/>
      <c r="AO488" s="85"/>
      <c r="AP488" s="85"/>
      <c r="AQ488" s="85"/>
      <c r="AR488" s="85"/>
      <c r="AS488" s="85"/>
      <c r="AT488" s="85"/>
      <c r="AU488" s="85"/>
      <c r="AV488" s="85"/>
      <c r="AW488" s="85"/>
      <c r="AX488" s="85"/>
      <c r="AY488" s="85"/>
      <c r="AZ488" s="85"/>
      <c r="BA488" s="85"/>
      <c r="BB488" s="85"/>
      <c r="BC488" s="85"/>
      <c r="BD488" s="85"/>
      <c r="BE488" s="85"/>
      <c r="BF488" s="85"/>
      <c r="BG488" s="85"/>
    </row>
    <row r="489" spans="1:59" x14ac:dyDescent="0.25">
      <c r="A489" s="85"/>
      <c r="B489" s="85"/>
      <c r="C489" s="85"/>
      <c r="D489" s="85"/>
      <c r="E489" s="85"/>
      <c r="F489" s="85"/>
      <c r="G489" s="85"/>
      <c r="H489" s="85"/>
      <c r="I489" s="85"/>
      <c r="J489" s="85"/>
      <c r="K489" s="85"/>
      <c r="L489" s="85"/>
      <c r="M489" s="85"/>
      <c r="N489" s="85"/>
      <c r="O489" s="85"/>
      <c r="P489" s="85"/>
      <c r="Q489" s="85"/>
      <c r="R489" s="85"/>
      <c r="S489" s="85"/>
      <c r="T489" s="85"/>
      <c r="U489" s="85"/>
      <c r="V489" s="85"/>
      <c r="W489" s="85"/>
      <c r="X489" s="85"/>
      <c r="Y489" s="85"/>
      <c r="Z489" s="85"/>
      <c r="AA489" s="85"/>
      <c r="AB489" s="86"/>
      <c r="AC489" s="85"/>
      <c r="AD489" s="85"/>
      <c r="AE489" s="85"/>
      <c r="AF489" s="85"/>
      <c r="AG489" s="85"/>
      <c r="AH489" s="85"/>
      <c r="AI489" s="85"/>
      <c r="AJ489" s="85"/>
      <c r="AK489" s="85"/>
      <c r="AL489" s="85"/>
      <c r="AM489" s="85"/>
      <c r="AN489" s="85"/>
      <c r="AO489" s="85"/>
      <c r="AP489" s="85"/>
      <c r="AQ489" s="85"/>
      <c r="AR489" s="85"/>
      <c r="AS489" s="85"/>
      <c r="AT489" s="85"/>
      <c r="AU489" s="85"/>
      <c r="AV489" s="85"/>
      <c r="AW489" s="85"/>
      <c r="AX489" s="85"/>
      <c r="AY489" s="85"/>
      <c r="AZ489" s="85"/>
      <c r="BA489" s="85"/>
      <c r="BB489" s="85"/>
      <c r="BC489" s="85"/>
      <c r="BD489" s="85"/>
      <c r="BE489" s="85"/>
      <c r="BF489" s="85"/>
      <c r="BG489" s="85"/>
    </row>
    <row r="490" spans="1:59" x14ac:dyDescent="0.25">
      <c r="A490" s="85"/>
      <c r="B490" s="85"/>
      <c r="C490" s="85"/>
      <c r="D490" s="85"/>
      <c r="E490" s="85"/>
      <c r="F490" s="85"/>
      <c r="G490" s="85"/>
      <c r="H490" s="85"/>
      <c r="I490" s="85"/>
      <c r="J490" s="85"/>
      <c r="K490" s="85"/>
      <c r="L490" s="85"/>
      <c r="M490" s="85"/>
      <c r="N490" s="85"/>
      <c r="O490" s="85"/>
      <c r="P490" s="85"/>
      <c r="Q490" s="85"/>
      <c r="R490" s="85"/>
      <c r="S490" s="85"/>
      <c r="T490" s="85"/>
      <c r="U490" s="85"/>
      <c r="V490" s="85"/>
      <c r="W490" s="85"/>
      <c r="X490" s="85"/>
      <c r="Y490" s="85"/>
      <c r="Z490" s="85"/>
      <c r="AA490" s="85"/>
      <c r="AB490" s="86"/>
      <c r="AC490" s="85"/>
      <c r="AD490" s="85"/>
      <c r="AE490" s="85"/>
      <c r="AF490" s="85"/>
      <c r="AG490" s="85"/>
      <c r="AH490" s="85"/>
      <c r="AI490" s="85"/>
      <c r="AJ490" s="85"/>
      <c r="AK490" s="85"/>
      <c r="AL490" s="85"/>
      <c r="AM490" s="85"/>
      <c r="AN490" s="85"/>
      <c r="AO490" s="85"/>
      <c r="AP490" s="85"/>
      <c r="AQ490" s="85"/>
      <c r="AR490" s="85"/>
      <c r="AS490" s="85"/>
      <c r="AT490" s="85"/>
      <c r="AU490" s="85"/>
      <c r="AV490" s="85"/>
      <c r="AW490" s="85"/>
      <c r="AX490" s="85"/>
      <c r="AY490" s="85"/>
      <c r="AZ490" s="85"/>
      <c r="BA490" s="85"/>
      <c r="BB490" s="85"/>
      <c r="BC490" s="85"/>
      <c r="BD490" s="85"/>
      <c r="BE490" s="85"/>
      <c r="BF490" s="85"/>
      <c r="BG490" s="85"/>
    </row>
    <row r="491" spans="1:59" x14ac:dyDescent="0.25">
      <c r="A491" s="85"/>
      <c r="B491" s="85"/>
      <c r="C491" s="85"/>
      <c r="D491" s="85"/>
      <c r="E491" s="85"/>
      <c r="F491" s="85"/>
      <c r="G491" s="85"/>
      <c r="H491" s="85"/>
      <c r="I491" s="85"/>
      <c r="J491" s="85"/>
      <c r="K491" s="85"/>
      <c r="L491" s="85"/>
      <c r="M491" s="85"/>
      <c r="N491" s="85"/>
      <c r="O491" s="85"/>
      <c r="P491" s="85"/>
      <c r="Q491" s="85"/>
      <c r="R491" s="85"/>
      <c r="S491" s="85"/>
      <c r="T491" s="85"/>
      <c r="U491" s="85"/>
      <c r="V491" s="85"/>
      <c r="W491" s="85"/>
      <c r="X491" s="85"/>
      <c r="Y491" s="85"/>
      <c r="Z491" s="85"/>
      <c r="AA491" s="85"/>
      <c r="AB491" s="86"/>
      <c r="AC491" s="85"/>
      <c r="AD491" s="85"/>
      <c r="AE491" s="85"/>
      <c r="AF491" s="85"/>
      <c r="AG491" s="85"/>
      <c r="AH491" s="85"/>
      <c r="AI491" s="85"/>
      <c r="AJ491" s="85"/>
      <c r="AK491" s="85"/>
      <c r="AL491" s="85"/>
      <c r="AM491" s="85"/>
      <c r="AN491" s="85"/>
      <c r="AO491" s="85"/>
      <c r="AP491" s="85"/>
      <c r="AQ491" s="85"/>
      <c r="AR491" s="85"/>
      <c r="AS491" s="85"/>
      <c r="AT491" s="85"/>
      <c r="AU491" s="85"/>
      <c r="AV491" s="85"/>
      <c r="AW491" s="85"/>
      <c r="AX491" s="85"/>
      <c r="AY491" s="85"/>
      <c r="AZ491" s="85"/>
      <c r="BA491" s="85"/>
      <c r="BB491" s="85"/>
      <c r="BC491" s="85"/>
      <c r="BD491" s="85"/>
      <c r="BE491" s="85"/>
      <c r="BF491" s="85"/>
      <c r="BG491" s="85"/>
    </row>
    <row r="492" spans="1:59" x14ac:dyDescent="0.25">
      <c r="A492" s="85"/>
      <c r="B492" s="85"/>
      <c r="C492" s="85"/>
      <c r="D492" s="85"/>
      <c r="E492" s="85"/>
      <c r="F492" s="85"/>
      <c r="G492" s="85"/>
      <c r="H492" s="85"/>
      <c r="I492" s="85"/>
      <c r="J492" s="85"/>
      <c r="K492" s="85"/>
      <c r="L492" s="85"/>
      <c r="M492" s="85"/>
      <c r="N492" s="85"/>
      <c r="O492" s="85"/>
      <c r="P492" s="85"/>
      <c r="Q492" s="85"/>
      <c r="R492" s="85"/>
      <c r="S492" s="85"/>
      <c r="T492" s="85"/>
      <c r="U492" s="85"/>
      <c r="V492" s="85"/>
      <c r="W492" s="85"/>
      <c r="X492" s="85"/>
      <c r="Y492" s="85"/>
      <c r="Z492" s="85"/>
      <c r="AA492" s="85"/>
      <c r="AB492" s="86"/>
      <c r="AC492" s="85"/>
      <c r="AD492" s="85"/>
      <c r="AE492" s="85"/>
      <c r="AF492" s="85"/>
      <c r="AG492" s="85"/>
      <c r="AH492" s="85"/>
      <c r="AI492" s="85"/>
      <c r="AJ492" s="85"/>
      <c r="AK492" s="85"/>
      <c r="AL492" s="85"/>
      <c r="AM492" s="85"/>
      <c r="AN492" s="85"/>
      <c r="AO492" s="85"/>
      <c r="AP492" s="85"/>
      <c r="AQ492" s="85"/>
      <c r="AR492" s="85"/>
      <c r="AS492" s="85"/>
      <c r="AT492" s="85"/>
      <c r="AU492" s="85"/>
      <c r="AV492" s="85"/>
      <c r="AW492" s="85"/>
      <c r="AX492" s="85"/>
      <c r="AY492" s="85"/>
      <c r="AZ492" s="85"/>
      <c r="BA492" s="85"/>
      <c r="BB492" s="85"/>
      <c r="BC492" s="85"/>
      <c r="BD492" s="85"/>
      <c r="BE492" s="85"/>
      <c r="BF492" s="85"/>
      <c r="BG492" s="85"/>
    </row>
    <row r="493" spans="1:59" x14ac:dyDescent="0.25">
      <c r="A493" s="85"/>
      <c r="B493" s="85"/>
      <c r="C493" s="85"/>
      <c r="D493" s="85"/>
      <c r="E493" s="85"/>
      <c r="F493" s="85"/>
      <c r="G493" s="85"/>
      <c r="H493" s="85"/>
      <c r="I493" s="85"/>
      <c r="J493" s="85"/>
      <c r="K493" s="85"/>
      <c r="L493" s="85"/>
      <c r="M493" s="85"/>
      <c r="N493" s="85"/>
      <c r="O493" s="85"/>
      <c r="P493" s="85"/>
      <c r="Q493" s="85"/>
      <c r="R493" s="85"/>
      <c r="S493" s="85"/>
      <c r="T493" s="85"/>
      <c r="U493" s="85"/>
      <c r="V493" s="85"/>
      <c r="W493" s="85"/>
      <c r="X493" s="85"/>
      <c r="Y493" s="85"/>
      <c r="Z493" s="85"/>
      <c r="AA493" s="85"/>
      <c r="AB493" s="86"/>
      <c r="AC493" s="85"/>
      <c r="AD493" s="85"/>
      <c r="AE493" s="85"/>
      <c r="AF493" s="85"/>
      <c r="AG493" s="85"/>
      <c r="AH493" s="85"/>
      <c r="AI493" s="85"/>
      <c r="AJ493" s="85"/>
      <c r="AK493" s="85"/>
      <c r="AL493" s="85"/>
      <c r="AM493" s="85"/>
      <c r="AN493" s="85"/>
      <c r="AO493" s="85"/>
      <c r="AP493" s="85"/>
      <c r="AQ493" s="85"/>
      <c r="AR493" s="85"/>
      <c r="AS493" s="85"/>
      <c r="AT493" s="85"/>
      <c r="AU493" s="85"/>
      <c r="AV493" s="85"/>
      <c r="AW493" s="85"/>
      <c r="AX493" s="85"/>
      <c r="AY493" s="85"/>
      <c r="AZ493" s="85"/>
      <c r="BA493" s="85"/>
      <c r="BB493" s="85"/>
      <c r="BC493" s="85"/>
      <c r="BD493" s="85"/>
      <c r="BE493" s="85"/>
      <c r="BF493" s="85"/>
      <c r="BG493" s="85"/>
    </row>
    <row r="494" spans="1:59" x14ac:dyDescent="0.25">
      <c r="A494" s="85"/>
      <c r="B494" s="85"/>
      <c r="C494" s="85"/>
      <c r="D494" s="85"/>
      <c r="E494" s="85"/>
      <c r="F494" s="85"/>
      <c r="G494" s="85"/>
      <c r="H494" s="85"/>
      <c r="I494" s="85"/>
      <c r="J494" s="85"/>
      <c r="K494" s="85"/>
      <c r="L494" s="85"/>
      <c r="M494" s="85"/>
      <c r="N494" s="85"/>
      <c r="O494" s="85"/>
      <c r="P494" s="85"/>
      <c r="Q494" s="85"/>
      <c r="R494" s="85"/>
      <c r="S494" s="85"/>
      <c r="T494" s="85"/>
      <c r="U494" s="85"/>
      <c r="V494" s="85"/>
      <c r="W494" s="85"/>
      <c r="X494" s="85"/>
      <c r="Y494" s="85"/>
      <c r="Z494" s="85"/>
      <c r="AA494" s="85"/>
      <c r="AB494" s="86"/>
      <c r="AC494" s="85"/>
      <c r="AD494" s="85"/>
      <c r="AE494" s="85"/>
      <c r="AF494" s="85"/>
      <c r="AG494" s="85"/>
      <c r="AH494" s="85"/>
      <c r="AI494" s="85"/>
      <c r="AJ494" s="85"/>
      <c r="AK494" s="85"/>
      <c r="AL494" s="85"/>
      <c r="AM494" s="85"/>
      <c r="AN494" s="85"/>
      <c r="AO494" s="85"/>
      <c r="AP494" s="85"/>
      <c r="AQ494" s="85"/>
      <c r="AR494" s="85"/>
      <c r="AS494" s="85"/>
      <c r="AT494" s="85"/>
      <c r="AU494" s="85"/>
      <c r="AV494" s="85"/>
      <c r="AW494" s="85"/>
      <c r="AX494" s="85"/>
      <c r="AY494" s="85"/>
      <c r="AZ494" s="85"/>
      <c r="BA494" s="85"/>
      <c r="BB494" s="85"/>
      <c r="BC494" s="85"/>
      <c r="BD494" s="85"/>
      <c r="BE494" s="85"/>
      <c r="BF494" s="85"/>
      <c r="BG494" s="85"/>
    </row>
    <row r="495" spans="1:59" x14ac:dyDescent="0.25">
      <c r="A495" s="85"/>
      <c r="B495" s="85"/>
      <c r="C495" s="85"/>
      <c r="D495" s="85"/>
      <c r="E495" s="85"/>
      <c r="F495" s="85"/>
      <c r="G495" s="85"/>
      <c r="H495" s="85"/>
      <c r="I495" s="85"/>
      <c r="J495" s="85"/>
      <c r="K495" s="85"/>
      <c r="L495" s="85"/>
      <c r="M495" s="85"/>
      <c r="N495" s="85"/>
      <c r="O495" s="85"/>
      <c r="P495" s="85"/>
      <c r="Q495" s="85"/>
      <c r="R495" s="85"/>
      <c r="S495" s="85"/>
      <c r="T495" s="85"/>
      <c r="U495" s="85"/>
      <c r="V495" s="85"/>
      <c r="W495" s="85"/>
      <c r="X495" s="85"/>
      <c r="Y495" s="85"/>
      <c r="Z495" s="85"/>
      <c r="AA495" s="85"/>
      <c r="AB495" s="86"/>
      <c r="AC495" s="85"/>
      <c r="AD495" s="85"/>
      <c r="AE495" s="85"/>
      <c r="AF495" s="85"/>
      <c r="AG495" s="85"/>
      <c r="AH495" s="85"/>
      <c r="AI495" s="85"/>
      <c r="AJ495" s="85"/>
      <c r="AK495" s="85"/>
      <c r="AL495" s="85"/>
      <c r="AM495" s="85"/>
      <c r="AN495" s="85"/>
      <c r="AO495" s="85"/>
      <c r="AP495" s="85"/>
      <c r="AQ495" s="85"/>
      <c r="AR495" s="85"/>
      <c r="AS495" s="85"/>
      <c r="AT495" s="85"/>
      <c r="AU495" s="85"/>
      <c r="AV495" s="85"/>
      <c r="AW495" s="85"/>
      <c r="AX495" s="85"/>
      <c r="AY495" s="85"/>
      <c r="AZ495" s="85"/>
      <c r="BA495" s="85"/>
      <c r="BB495" s="85"/>
      <c r="BC495" s="85"/>
      <c r="BD495" s="85"/>
      <c r="BE495" s="85"/>
      <c r="BF495" s="85"/>
      <c r="BG495" s="85"/>
    </row>
    <row r="496" spans="1:59" x14ac:dyDescent="0.25">
      <c r="A496" s="85"/>
      <c r="B496" s="85"/>
      <c r="C496" s="85"/>
      <c r="D496" s="85"/>
      <c r="E496" s="85"/>
      <c r="F496" s="85"/>
      <c r="G496" s="85"/>
      <c r="H496" s="85"/>
      <c r="I496" s="85"/>
      <c r="J496" s="85"/>
      <c r="K496" s="85"/>
      <c r="L496" s="85"/>
      <c r="M496" s="85"/>
      <c r="N496" s="85"/>
      <c r="O496" s="85"/>
      <c r="P496" s="85"/>
      <c r="Q496" s="85"/>
      <c r="R496" s="85"/>
      <c r="S496" s="85"/>
      <c r="T496" s="85"/>
      <c r="U496" s="85"/>
      <c r="V496" s="85"/>
      <c r="W496" s="85"/>
      <c r="X496" s="85"/>
      <c r="Y496" s="85"/>
      <c r="Z496" s="85"/>
      <c r="AA496" s="85"/>
      <c r="AB496" s="86"/>
      <c r="AC496" s="85"/>
      <c r="AD496" s="85"/>
      <c r="AE496" s="85"/>
      <c r="AF496" s="85"/>
      <c r="AG496" s="85"/>
      <c r="AH496" s="85"/>
      <c r="AI496" s="85"/>
      <c r="AJ496" s="85"/>
      <c r="AK496" s="85"/>
      <c r="AL496" s="85"/>
      <c r="AM496" s="85"/>
      <c r="AN496" s="85"/>
      <c r="AO496" s="85"/>
      <c r="AP496" s="85"/>
      <c r="AQ496" s="85"/>
      <c r="AR496" s="85"/>
      <c r="AS496" s="85"/>
      <c r="AT496" s="85"/>
      <c r="AU496" s="85"/>
      <c r="AV496" s="85"/>
      <c r="AW496" s="85"/>
      <c r="AX496" s="85"/>
      <c r="AY496" s="85"/>
      <c r="AZ496" s="85"/>
      <c r="BA496" s="85"/>
      <c r="BB496" s="85"/>
      <c r="BC496" s="85"/>
      <c r="BD496" s="85"/>
      <c r="BE496" s="85"/>
      <c r="BF496" s="85"/>
      <c r="BG496" s="85"/>
    </row>
    <row r="497" spans="1:59" x14ac:dyDescent="0.25">
      <c r="A497" s="85"/>
      <c r="B497" s="85"/>
      <c r="C497" s="85"/>
      <c r="D497" s="85"/>
      <c r="E497" s="85"/>
      <c r="F497" s="85"/>
      <c r="G497" s="85"/>
      <c r="H497" s="85"/>
      <c r="I497" s="85"/>
      <c r="J497" s="85"/>
      <c r="K497" s="85"/>
      <c r="L497" s="85"/>
      <c r="M497" s="85"/>
      <c r="N497" s="85"/>
      <c r="O497" s="85"/>
      <c r="P497" s="85"/>
      <c r="Q497" s="85"/>
      <c r="R497" s="85"/>
      <c r="S497" s="85"/>
      <c r="T497" s="85"/>
      <c r="U497" s="85"/>
      <c r="V497" s="85"/>
      <c r="W497" s="85"/>
      <c r="X497" s="85"/>
      <c r="Y497" s="85"/>
      <c r="Z497" s="85"/>
      <c r="AA497" s="85"/>
      <c r="AB497" s="86"/>
      <c r="AC497" s="85"/>
      <c r="AD497" s="85"/>
      <c r="AE497" s="85"/>
      <c r="AF497" s="85"/>
      <c r="AG497" s="85"/>
      <c r="AH497" s="85"/>
      <c r="AI497" s="85"/>
      <c r="AJ497" s="85"/>
      <c r="AK497" s="85"/>
      <c r="AL497" s="85"/>
      <c r="AM497" s="85"/>
      <c r="AN497" s="85"/>
      <c r="AO497" s="85"/>
      <c r="AP497" s="85"/>
      <c r="AQ497" s="85"/>
      <c r="AR497" s="85"/>
      <c r="AS497" s="85"/>
      <c r="AT497" s="85"/>
      <c r="AU497" s="85"/>
      <c r="AV497" s="85"/>
      <c r="AW497" s="85"/>
      <c r="AX497" s="85"/>
      <c r="AY497" s="85"/>
      <c r="AZ497" s="85"/>
      <c r="BA497" s="85"/>
      <c r="BB497" s="85"/>
      <c r="BC497" s="85"/>
      <c r="BD497" s="85"/>
      <c r="BE497" s="85"/>
      <c r="BF497" s="85"/>
      <c r="BG497" s="85"/>
    </row>
    <row r="498" spans="1:59" x14ac:dyDescent="0.25">
      <c r="A498" s="85"/>
      <c r="B498" s="85"/>
      <c r="C498" s="85"/>
      <c r="D498" s="85"/>
      <c r="E498" s="85"/>
      <c r="F498" s="85"/>
      <c r="G498" s="85"/>
      <c r="H498" s="85"/>
      <c r="I498" s="85"/>
      <c r="J498" s="85"/>
      <c r="K498" s="85"/>
      <c r="L498" s="85"/>
      <c r="M498" s="85"/>
      <c r="N498" s="85"/>
      <c r="O498" s="85"/>
      <c r="P498" s="85"/>
      <c r="Q498" s="85"/>
      <c r="R498" s="85"/>
      <c r="S498" s="85"/>
      <c r="T498" s="85"/>
      <c r="U498" s="85"/>
      <c r="V498" s="85"/>
      <c r="W498" s="85"/>
      <c r="X498" s="85"/>
      <c r="Y498" s="85"/>
      <c r="Z498" s="85"/>
      <c r="AA498" s="85"/>
      <c r="AB498" s="86"/>
      <c r="AC498" s="85"/>
      <c r="AD498" s="85"/>
      <c r="AE498" s="85"/>
      <c r="AF498" s="85"/>
      <c r="AG498" s="85"/>
      <c r="AH498" s="85"/>
      <c r="AI498" s="85"/>
      <c r="AJ498" s="85"/>
      <c r="AK498" s="85"/>
      <c r="AL498" s="85"/>
      <c r="AM498" s="85"/>
      <c r="AN498" s="85"/>
      <c r="AO498" s="85"/>
      <c r="AP498" s="85"/>
      <c r="AQ498" s="85"/>
      <c r="AR498" s="85"/>
      <c r="AS498" s="85"/>
      <c r="AT498" s="85"/>
      <c r="AU498" s="85"/>
      <c r="AV498" s="85"/>
      <c r="AW498" s="85"/>
      <c r="AX498" s="85"/>
      <c r="AY498" s="85"/>
      <c r="AZ498" s="85"/>
      <c r="BA498" s="85"/>
      <c r="BB498" s="85"/>
      <c r="BC498" s="85"/>
      <c r="BD498" s="85"/>
      <c r="BE498" s="85"/>
      <c r="BF498" s="85"/>
      <c r="BG498" s="85"/>
    </row>
    <row r="499" spans="1:59" x14ac:dyDescent="0.25">
      <c r="A499" s="85"/>
      <c r="B499" s="85"/>
      <c r="C499" s="85"/>
      <c r="D499" s="85"/>
      <c r="E499" s="85"/>
      <c r="F499" s="85"/>
      <c r="G499" s="85"/>
      <c r="H499" s="85"/>
      <c r="I499" s="85"/>
      <c r="J499" s="85"/>
      <c r="K499" s="85"/>
      <c r="L499" s="85"/>
      <c r="M499" s="85"/>
      <c r="N499" s="85"/>
      <c r="O499" s="85"/>
      <c r="P499" s="85"/>
      <c r="Q499" s="85"/>
      <c r="R499" s="85"/>
      <c r="S499" s="85"/>
      <c r="T499" s="85"/>
      <c r="U499" s="85"/>
      <c r="V499" s="85"/>
      <c r="W499" s="85"/>
      <c r="X499" s="85"/>
      <c r="Y499" s="85"/>
      <c r="Z499" s="85"/>
      <c r="AA499" s="85"/>
      <c r="AB499" s="86"/>
      <c r="AC499" s="85"/>
      <c r="AD499" s="85"/>
      <c r="AE499" s="85"/>
      <c r="AF499" s="85"/>
      <c r="AG499" s="85"/>
      <c r="AH499" s="85"/>
      <c r="AI499" s="85"/>
      <c r="AJ499" s="85"/>
      <c r="AK499" s="85"/>
      <c r="AL499" s="85"/>
      <c r="AM499" s="85"/>
      <c r="AN499" s="85"/>
      <c r="AO499" s="85"/>
      <c r="AP499" s="85"/>
      <c r="AQ499" s="85"/>
      <c r="AR499" s="85"/>
      <c r="AS499" s="85"/>
      <c r="AT499" s="85"/>
      <c r="AU499" s="85"/>
      <c r="AV499" s="85"/>
      <c r="AW499" s="85"/>
      <c r="AX499" s="85"/>
      <c r="AY499" s="85"/>
      <c r="AZ499" s="85"/>
      <c r="BA499" s="85"/>
      <c r="BB499" s="85"/>
      <c r="BC499" s="85"/>
      <c r="BD499" s="85"/>
      <c r="BE499" s="85"/>
      <c r="BF499" s="85"/>
      <c r="BG499" s="85"/>
    </row>
    <row r="500" spans="1:59" x14ac:dyDescent="0.25">
      <c r="A500" s="85"/>
      <c r="B500" s="85"/>
      <c r="C500" s="85"/>
      <c r="D500" s="85"/>
      <c r="E500" s="85"/>
      <c r="F500" s="85"/>
      <c r="G500" s="85"/>
      <c r="H500" s="85"/>
      <c r="I500" s="85"/>
      <c r="J500" s="85"/>
      <c r="K500" s="85"/>
      <c r="L500" s="85"/>
      <c r="M500" s="85"/>
      <c r="N500" s="85"/>
      <c r="O500" s="85"/>
      <c r="P500" s="85"/>
      <c r="Q500" s="85"/>
      <c r="R500" s="85"/>
      <c r="S500" s="85"/>
      <c r="T500" s="85"/>
      <c r="U500" s="85"/>
      <c r="V500" s="85"/>
      <c r="W500" s="85"/>
      <c r="X500" s="85"/>
      <c r="Y500" s="85"/>
      <c r="Z500" s="85"/>
      <c r="AA500" s="85"/>
      <c r="AB500" s="86"/>
      <c r="AC500" s="85"/>
      <c r="AD500" s="85"/>
      <c r="AE500" s="85"/>
      <c r="AF500" s="85"/>
      <c r="AG500" s="85"/>
      <c r="AH500" s="85"/>
      <c r="AI500" s="85"/>
      <c r="AJ500" s="85"/>
      <c r="AK500" s="85"/>
      <c r="AL500" s="85"/>
      <c r="AM500" s="85"/>
      <c r="AN500" s="85"/>
      <c r="AO500" s="85"/>
      <c r="AP500" s="85"/>
      <c r="AQ500" s="85"/>
      <c r="AR500" s="85"/>
      <c r="AS500" s="85"/>
      <c r="AT500" s="85"/>
      <c r="AU500" s="85"/>
      <c r="AV500" s="85"/>
      <c r="AW500" s="85"/>
      <c r="AX500" s="85"/>
      <c r="AY500" s="85"/>
      <c r="AZ500" s="85"/>
      <c r="BA500" s="85"/>
      <c r="BB500" s="85"/>
      <c r="BC500" s="85"/>
      <c r="BD500" s="85"/>
      <c r="BE500" s="85"/>
      <c r="BF500" s="85"/>
      <c r="BG500" s="85"/>
    </row>
    <row r="501" spans="1:59" x14ac:dyDescent="0.25">
      <c r="A501" s="85"/>
      <c r="B501" s="85"/>
      <c r="C501" s="85"/>
      <c r="D501" s="85"/>
      <c r="E501" s="85"/>
      <c r="F501" s="85"/>
      <c r="G501" s="85"/>
      <c r="H501" s="85"/>
      <c r="I501" s="85"/>
      <c r="J501" s="85"/>
      <c r="K501" s="85"/>
      <c r="L501" s="85"/>
      <c r="M501" s="85"/>
      <c r="N501" s="85"/>
      <c r="O501" s="85"/>
      <c r="P501" s="85"/>
      <c r="Q501" s="85"/>
      <c r="R501" s="85"/>
      <c r="S501" s="85"/>
      <c r="T501" s="85"/>
      <c r="U501" s="85"/>
      <c r="V501" s="85"/>
      <c r="W501" s="85"/>
      <c r="X501" s="85"/>
      <c r="Y501" s="85"/>
      <c r="Z501" s="85"/>
      <c r="AA501" s="85"/>
      <c r="AB501" s="86"/>
      <c r="AC501" s="85"/>
      <c r="AD501" s="85"/>
      <c r="AE501" s="85"/>
      <c r="AF501" s="85"/>
      <c r="AG501" s="85"/>
      <c r="AH501" s="85"/>
      <c r="AI501" s="85"/>
      <c r="AJ501" s="85"/>
      <c r="AK501" s="85"/>
      <c r="AL501" s="85"/>
      <c r="AM501" s="85"/>
      <c r="AN501" s="85"/>
      <c r="AO501" s="85"/>
      <c r="AP501" s="85"/>
      <c r="AQ501" s="85"/>
      <c r="AR501" s="85"/>
      <c r="AS501" s="85"/>
      <c r="AT501" s="85"/>
      <c r="AU501" s="85"/>
      <c r="AV501" s="85"/>
      <c r="AW501" s="85"/>
      <c r="AX501" s="85"/>
      <c r="AY501" s="85"/>
      <c r="AZ501" s="85"/>
      <c r="BA501" s="85"/>
      <c r="BB501" s="85"/>
      <c r="BC501" s="85"/>
      <c r="BD501" s="85"/>
      <c r="BE501" s="85"/>
      <c r="BF501" s="85"/>
      <c r="BG501" s="85"/>
    </row>
    <row r="502" spans="1:59" x14ac:dyDescent="0.25">
      <c r="A502" s="85"/>
      <c r="B502" s="85"/>
      <c r="C502" s="85"/>
      <c r="D502" s="85"/>
      <c r="E502" s="85"/>
      <c r="F502" s="85"/>
      <c r="G502" s="85"/>
      <c r="H502" s="85"/>
      <c r="I502" s="85"/>
      <c r="J502" s="85"/>
      <c r="K502" s="85"/>
      <c r="L502" s="85"/>
      <c r="M502" s="85"/>
      <c r="N502" s="85"/>
      <c r="O502" s="85"/>
      <c r="P502" s="85"/>
      <c r="Q502" s="85"/>
      <c r="R502" s="85"/>
      <c r="S502" s="85"/>
      <c r="T502" s="85"/>
      <c r="U502" s="85"/>
      <c r="V502" s="85"/>
      <c r="W502" s="85"/>
      <c r="X502" s="85"/>
      <c r="Y502" s="85"/>
      <c r="Z502" s="85"/>
      <c r="AA502" s="85"/>
      <c r="AB502" s="86"/>
      <c r="AC502" s="85"/>
      <c r="AD502" s="85"/>
      <c r="AE502" s="85"/>
      <c r="AF502" s="85"/>
      <c r="AG502" s="85"/>
      <c r="AH502" s="85"/>
      <c r="AI502" s="85"/>
      <c r="AJ502" s="85"/>
      <c r="AK502" s="85"/>
      <c r="AL502" s="85"/>
      <c r="AM502" s="85"/>
      <c r="AN502" s="85"/>
      <c r="AO502" s="85"/>
      <c r="AP502" s="85"/>
      <c r="AQ502" s="85"/>
      <c r="AR502" s="85"/>
      <c r="AS502" s="85"/>
      <c r="AT502" s="85"/>
      <c r="AU502" s="85"/>
      <c r="AV502" s="85"/>
      <c r="AW502" s="85"/>
      <c r="AX502" s="85"/>
      <c r="AY502" s="85"/>
      <c r="AZ502" s="85"/>
      <c r="BA502" s="85"/>
      <c r="BB502" s="85"/>
      <c r="BC502" s="85"/>
      <c r="BD502" s="85"/>
      <c r="BE502" s="85"/>
      <c r="BF502" s="85"/>
      <c r="BG502" s="85"/>
    </row>
    <row r="503" spans="1:59" x14ac:dyDescent="0.25">
      <c r="A503" s="85"/>
      <c r="B503" s="85"/>
      <c r="C503" s="85"/>
      <c r="D503" s="85"/>
      <c r="E503" s="85"/>
      <c r="F503" s="85"/>
      <c r="G503" s="85"/>
      <c r="H503" s="85"/>
      <c r="I503" s="85"/>
      <c r="J503" s="85"/>
      <c r="K503" s="85"/>
      <c r="L503" s="85"/>
      <c r="M503" s="85"/>
      <c r="N503" s="85"/>
      <c r="O503" s="85"/>
      <c r="P503" s="85"/>
      <c r="Q503" s="85"/>
      <c r="R503" s="85"/>
      <c r="S503" s="85"/>
      <c r="T503" s="85"/>
      <c r="U503" s="85"/>
      <c r="V503" s="85"/>
      <c r="W503" s="85"/>
      <c r="X503" s="85"/>
      <c r="Y503" s="85"/>
      <c r="Z503" s="85"/>
      <c r="AA503" s="85"/>
      <c r="AB503" s="86"/>
      <c r="AC503" s="85"/>
      <c r="AD503" s="85"/>
      <c r="AE503" s="85"/>
      <c r="AF503" s="85"/>
      <c r="AG503" s="85"/>
      <c r="AH503" s="85"/>
      <c r="AI503" s="85"/>
      <c r="AJ503" s="85"/>
      <c r="AK503" s="85"/>
      <c r="AL503" s="85"/>
      <c r="AM503" s="85"/>
      <c r="AN503" s="85"/>
      <c r="AO503" s="85"/>
      <c r="AP503" s="85"/>
      <c r="AQ503" s="85"/>
      <c r="AR503" s="85"/>
      <c r="AS503" s="85"/>
      <c r="AT503" s="85"/>
      <c r="AU503" s="85"/>
      <c r="AV503" s="85"/>
      <c r="AW503" s="85"/>
      <c r="AX503" s="85"/>
      <c r="AY503" s="85"/>
      <c r="AZ503" s="85"/>
      <c r="BA503" s="85"/>
      <c r="BB503" s="85"/>
      <c r="BC503" s="85"/>
      <c r="BD503" s="85"/>
      <c r="BE503" s="85"/>
      <c r="BF503" s="85"/>
      <c r="BG503" s="85"/>
    </row>
    <row r="504" spans="1:59" x14ac:dyDescent="0.25">
      <c r="A504" s="85"/>
      <c r="B504" s="85"/>
      <c r="C504" s="85"/>
      <c r="D504" s="85"/>
      <c r="E504" s="85"/>
      <c r="F504" s="85"/>
      <c r="G504" s="85"/>
      <c r="H504" s="85"/>
      <c r="I504" s="85"/>
      <c r="J504" s="85"/>
      <c r="K504" s="85"/>
      <c r="L504" s="85"/>
      <c r="M504" s="85"/>
      <c r="N504" s="85"/>
      <c r="O504" s="85"/>
      <c r="P504" s="85"/>
      <c r="Q504" s="85"/>
      <c r="R504" s="85"/>
      <c r="S504" s="85"/>
      <c r="T504" s="85"/>
      <c r="U504" s="85"/>
      <c r="V504" s="85"/>
      <c r="W504" s="85"/>
      <c r="X504" s="85"/>
      <c r="Y504" s="85"/>
      <c r="Z504" s="85"/>
      <c r="AA504" s="85"/>
      <c r="AB504" s="86"/>
      <c r="AC504" s="85"/>
      <c r="AD504" s="85"/>
      <c r="AE504" s="85"/>
      <c r="AF504" s="85"/>
      <c r="AG504" s="85"/>
      <c r="AH504" s="85"/>
      <c r="AI504" s="85"/>
      <c r="AJ504" s="85"/>
      <c r="AK504" s="85"/>
      <c r="AL504" s="85"/>
      <c r="AM504" s="85"/>
      <c r="AN504" s="85"/>
      <c r="AO504" s="85"/>
      <c r="AP504" s="85"/>
      <c r="AQ504" s="85"/>
      <c r="AR504" s="85"/>
      <c r="AS504" s="85"/>
      <c r="AT504" s="85"/>
      <c r="AU504" s="85"/>
      <c r="AV504" s="85"/>
      <c r="AW504" s="85"/>
      <c r="AX504" s="85"/>
      <c r="AY504" s="85"/>
      <c r="AZ504" s="85"/>
      <c r="BA504" s="85"/>
      <c r="BB504" s="85"/>
      <c r="BC504" s="85"/>
      <c r="BD504" s="85"/>
      <c r="BE504" s="85"/>
      <c r="BF504" s="85"/>
      <c r="BG504" s="85"/>
    </row>
    <row r="505" spans="1:59" x14ac:dyDescent="0.25">
      <c r="A505" s="85"/>
      <c r="B505" s="85"/>
      <c r="C505" s="85"/>
      <c r="D505" s="85"/>
      <c r="E505" s="85"/>
      <c r="F505" s="85"/>
      <c r="G505" s="85"/>
      <c r="H505" s="85"/>
      <c r="I505" s="85"/>
      <c r="J505" s="85"/>
      <c r="K505" s="85"/>
      <c r="L505" s="85"/>
      <c r="M505" s="85"/>
      <c r="N505" s="85"/>
      <c r="O505" s="85"/>
      <c r="P505" s="85"/>
      <c r="Q505" s="85"/>
      <c r="R505" s="85"/>
      <c r="S505" s="85"/>
      <c r="T505" s="85"/>
      <c r="U505" s="85"/>
      <c r="V505" s="85"/>
      <c r="W505" s="85"/>
      <c r="X505" s="85"/>
      <c r="Y505" s="85"/>
      <c r="Z505" s="85"/>
      <c r="AA505" s="85"/>
      <c r="AB505" s="86"/>
      <c r="AC505" s="85"/>
      <c r="AD505" s="85"/>
      <c r="AE505" s="85"/>
      <c r="AF505" s="85"/>
      <c r="AG505" s="85"/>
      <c r="AH505" s="85"/>
      <c r="AI505" s="85"/>
      <c r="AJ505" s="85"/>
      <c r="AK505" s="85"/>
      <c r="AL505" s="85"/>
      <c r="AM505" s="85"/>
      <c r="AN505" s="85"/>
      <c r="AO505" s="85"/>
      <c r="AP505" s="85"/>
      <c r="AQ505" s="85"/>
      <c r="AR505" s="85"/>
      <c r="AS505" s="85"/>
      <c r="AT505" s="85"/>
      <c r="AU505" s="85"/>
      <c r="AV505" s="85"/>
      <c r="AW505" s="85"/>
      <c r="AX505" s="85"/>
      <c r="AY505" s="85"/>
      <c r="AZ505" s="85"/>
      <c r="BA505" s="85"/>
      <c r="BB505" s="85"/>
      <c r="BC505" s="85"/>
      <c r="BD505" s="85"/>
      <c r="BE505" s="85"/>
      <c r="BF505" s="85"/>
      <c r="BG505" s="85"/>
    </row>
    <row r="506" spans="1:59" x14ac:dyDescent="0.25">
      <c r="A506" s="85"/>
      <c r="B506" s="85"/>
      <c r="C506" s="85"/>
      <c r="D506" s="85"/>
      <c r="E506" s="85"/>
      <c r="F506" s="85"/>
      <c r="G506" s="85"/>
      <c r="H506" s="85"/>
      <c r="I506" s="85"/>
      <c r="J506" s="85"/>
      <c r="K506" s="85"/>
      <c r="L506" s="85"/>
      <c r="M506" s="85"/>
      <c r="N506" s="85"/>
      <c r="O506" s="85"/>
      <c r="P506" s="85"/>
      <c r="Q506" s="85"/>
      <c r="R506" s="85"/>
      <c r="S506" s="85"/>
      <c r="T506" s="85"/>
      <c r="U506" s="85"/>
      <c r="V506" s="85"/>
      <c r="W506" s="85"/>
      <c r="X506" s="85"/>
      <c r="Y506" s="85"/>
      <c r="Z506" s="85"/>
      <c r="AA506" s="85"/>
      <c r="AB506" s="86"/>
      <c r="AC506" s="85"/>
      <c r="AD506" s="85"/>
      <c r="AE506" s="85"/>
      <c r="AF506" s="85"/>
      <c r="AG506" s="85"/>
      <c r="AH506" s="85"/>
      <c r="AI506" s="85"/>
      <c r="AJ506" s="85"/>
      <c r="AK506" s="85"/>
      <c r="AL506" s="85"/>
      <c r="AM506" s="85"/>
      <c r="AN506" s="85"/>
      <c r="AO506" s="85"/>
      <c r="AP506" s="85"/>
      <c r="AQ506" s="85"/>
      <c r="AR506" s="85"/>
      <c r="AS506" s="85"/>
      <c r="AT506" s="85"/>
      <c r="AU506" s="85"/>
      <c r="AV506" s="85"/>
      <c r="AW506" s="85"/>
      <c r="AX506" s="85"/>
      <c r="AY506" s="85"/>
      <c r="AZ506" s="85"/>
      <c r="BA506" s="85"/>
      <c r="BB506" s="85"/>
      <c r="BC506" s="85"/>
      <c r="BD506" s="85"/>
      <c r="BE506" s="85"/>
      <c r="BF506" s="85"/>
      <c r="BG506" s="85"/>
    </row>
    <row r="507" spans="1:59" x14ac:dyDescent="0.25">
      <c r="A507" s="85"/>
      <c r="B507" s="85"/>
      <c r="C507" s="85"/>
      <c r="D507" s="85"/>
      <c r="E507" s="85"/>
      <c r="F507" s="85"/>
      <c r="G507" s="85"/>
      <c r="H507" s="85"/>
      <c r="I507" s="85"/>
      <c r="J507" s="85"/>
      <c r="K507" s="85"/>
      <c r="L507" s="85"/>
      <c r="M507" s="85"/>
      <c r="N507" s="85"/>
      <c r="O507" s="85"/>
      <c r="P507" s="85"/>
      <c r="Q507" s="85"/>
      <c r="R507" s="85"/>
      <c r="S507" s="85"/>
      <c r="T507" s="85"/>
      <c r="U507" s="85"/>
      <c r="V507" s="85"/>
      <c r="W507" s="85"/>
      <c r="X507" s="85"/>
      <c r="Y507" s="85"/>
      <c r="Z507" s="85"/>
      <c r="AA507" s="85"/>
      <c r="AB507" s="86"/>
      <c r="AC507" s="85"/>
      <c r="AD507" s="85"/>
      <c r="AE507" s="85"/>
      <c r="AF507" s="85"/>
      <c r="AG507" s="85"/>
      <c r="AH507" s="85"/>
      <c r="AI507" s="85"/>
      <c r="AJ507" s="85"/>
      <c r="AK507" s="85"/>
      <c r="AL507" s="85"/>
      <c r="AM507" s="85"/>
      <c r="AN507" s="85"/>
      <c r="AO507" s="85"/>
      <c r="AP507" s="85"/>
      <c r="AQ507" s="85"/>
      <c r="AR507" s="85"/>
      <c r="AS507" s="85"/>
      <c r="AT507" s="85"/>
      <c r="AU507" s="85"/>
      <c r="AV507" s="85"/>
      <c r="AW507" s="85"/>
      <c r="AX507" s="85"/>
      <c r="AY507" s="85"/>
      <c r="AZ507" s="85"/>
      <c r="BA507" s="85"/>
      <c r="BB507" s="85"/>
      <c r="BC507" s="85"/>
      <c r="BD507" s="85"/>
      <c r="BE507" s="85"/>
      <c r="BF507" s="85"/>
      <c r="BG507" s="85"/>
    </row>
    <row r="508" spans="1:59" x14ac:dyDescent="0.25">
      <c r="A508" s="85"/>
      <c r="B508" s="85"/>
      <c r="C508" s="85"/>
      <c r="D508" s="85"/>
      <c r="E508" s="85"/>
      <c r="F508" s="85"/>
      <c r="G508" s="85"/>
      <c r="H508" s="85"/>
      <c r="I508" s="85"/>
      <c r="J508" s="85"/>
      <c r="K508" s="85"/>
      <c r="L508" s="85"/>
      <c r="M508" s="85"/>
      <c r="N508" s="85"/>
      <c r="O508" s="85"/>
      <c r="P508" s="85"/>
      <c r="Q508" s="85"/>
      <c r="R508" s="85"/>
      <c r="S508" s="85"/>
      <c r="T508" s="85"/>
      <c r="U508" s="85"/>
      <c r="V508" s="85"/>
      <c r="W508" s="85"/>
      <c r="X508" s="85"/>
      <c r="Y508" s="85"/>
      <c r="Z508" s="85"/>
      <c r="AA508" s="85"/>
      <c r="AB508" s="86"/>
      <c r="AC508" s="85"/>
      <c r="AD508" s="85"/>
      <c r="AE508" s="85"/>
      <c r="AF508" s="85"/>
      <c r="AG508" s="85"/>
      <c r="AH508" s="85"/>
      <c r="AI508" s="85"/>
      <c r="AJ508" s="85"/>
      <c r="AK508" s="85"/>
      <c r="AL508" s="85"/>
      <c r="AM508" s="85"/>
      <c r="AN508" s="85"/>
      <c r="AO508" s="85"/>
      <c r="AP508" s="85"/>
      <c r="AQ508" s="85"/>
      <c r="AR508" s="85"/>
      <c r="AS508" s="85"/>
      <c r="AT508" s="85"/>
      <c r="AU508" s="85"/>
      <c r="AV508" s="85"/>
      <c r="AW508" s="85"/>
      <c r="AX508" s="85"/>
      <c r="AY508" s="85"/>
      <c r="AZ508" s="85"/>
      <c r="BA508" s="85"/>
      <c r="BB508" s="85"/>
      <c r="BC508" s="85"/>
      <c r="BD508" s="85"/>
      <c r="BE508" s="85"/>
      <c r="BF508" s="85"/>
      <c r="BG508" s="85"/>
    </row>
    <row r="509" spans="1:59" x14ac:dyDescent="0.25">
      <c r="A509" s="85"/>
      <c r="B509" s="85"/>
      <c r="C509" s="85"/>
      <c r="D509" s="85"/>
      <c r="E509" s="85"/>
      <c r="F509" s="85"/>
      <c r="G509" s="85"/>
      <c r="H509" s="85"/>
      <c r="I509" s="85"/>
      <c r="J509" s="85"/>
      <c r="K509" s="85"/>
      <c r="L509" s="85"/>
      <c r="M509" s="85"/>
      <c r="N509" s="85"/>
      <c r="O509" s="85"/>
      <c r="P509" s="85"/>
      <c r="Q509" s="85"/>
      <c r="R509" s="85"/>
      <c r="S509" s="85"/>
      <c r="T509" s="85"/>
      <c r="U509" s="85"/>
      <c r="V509" s="85"/>
      <c r="W509" s="85"/>
      <c r="X509" s="85"/>
      <c r="Y509" s="85"/>
      <c r="Z509" s="85"/>
      <c r="AA509" s="85"/>
      <c r="AB509" s="86"/>
      <c r="AC509" s="85"/>
      <c r="AD509" s="85"/>
      <c r="AE509" s="85"/>
      <c r="AF509" s="85"/>
      <c r="AG509" s="85"/>
      <c r="AH509" s="85"/>
      <c r="AI509" s="85"/>
      <c r="AJ509" s="85"/>
      <c r="AK509" s="85"/>
      <c r="AL509" s="85"/>
      <c r="AM509" s="85"/>
      <c r="AN509" s="85"/>
      <c r="AO509" s="85"/>
      <c r="AP509" s="85"/>
      <c r="AQ509" s="85"/>
      <c r="AR509" s="85"/>
      <c r="AS509" s="85"/>
      <c r="AT509" s="85"/>
      <c r="AU509" s="85"/>
      <c r="AV509" s="85"/>
      <c r="AW509" s="85"/>
      <c r="AX509" s="85"/>
      <c r="AY509" s="85"/>
      <c r="AZ509" s="85"/>
      <c r="BA509" s="85"/>
      <c r="BB509" s="85"/>
      <c r="BC509" s="85"/>
      <c r="BD509" s="85"/>
      <c r="BE509" s="85"/>
      <c r="BF509" s="85"/>
      <c r="BG509" s="85"/>
    </row>
    <row r="510" spans="1:59" x14ac:dyDescent="0.25">
      <c r="A510" s="85"/>
      <c r="B510" s="85"/>
      <c r="C510" s="85"/>
      <c r="D510" s="85"/>
      <c r="E510" s="85"/>
      <c r="F510" s="85"/>
      <c r="G510" s="85"/>
      <c r="H510" s="85"/>
      <c r="I510" s="85"/>
      <c r="J510" s="85"/>
      <c r="K510" s="85"/>
      <c r="L510" s="85"/>
      <c r="M510" s="85"/>
      <c r="N510" s="85"/>
      <c r="O510" s="85"/>
      <c r="P510" s="85"/>
      <c r="Q510" s="85"/>
      <c r="R510" s="85"/>
      <c r="S510" s="85"/>
      <c r="T510" s="85"/>
      <c r="U510" s="85"/>
      <c r="V510" s="85"/>
      <c r="W510" s="85"/>
      <c r="X510" s="85"/>
      <c r="Y510" s="85"/>
      <c r="Z510" s="85"/>
      <c r="AA510" s="85"/>
      <c r="AB510" s="86"/>
      <c r="AC510" s="85"/>
      <c r="AD510" s="85"/>
      <c r="AE510" s="85"/>
      <c r="AF510" s="85"/>
      <c r="AG510" s="85"/>
      <c r="AH510" s="85"/>
      <c r="AI510" s="85"/>
      <c r="AJ510" s="85"/>
      <c r="AK510" s="85"/>
      <c r="AL510" s="85"/>
      <c r="AM510" s="85"/>
      <c r="AN510" s="85"/>
      <c r="AO510" s="85"/>
      <c r="AP510" s="85"/>
      <c r="AQ510" s="85"/>
      <c r="AR510" s="85"/>
      <c r="AS510" s="85"/>
      <c r="AT510" s="85"/>
      <c r="AU510" s="85"/>
      <c r="AV510" s="85"/>
      <c r="AW510" s="85"/>
      <c r="AX510" s="85"/>
      <c r="AY510" s="85"/>
      <c r="AZ510" s="85"/>
      <c r="BA510" s="85"/>
      <c r="BB510" s="85"/>
      <c r="BC510" s="85"/>
      <c r="BD510" s="85"/>
      <c r="BE510" s="85"/>
      <c r="BF510" s="85"/>
      <c r="BG510" s="85"/>
    </row>
    <row r="511" spans="1:59" x14ac:dyDescent="0.25">
      <c r="A511" s="85"/>
      <c r="B511" s="85"/>
      <c r="C511" s="85"/>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6"/>
      <c r="AC511" s="85"/>
      <c r="AD511" s="85"/>
      <c r="AE511" s="85"/>
      <c r="AF511" s="85"/>
      <c r="AG511" s="85"/>
      <c r="AH511" s="85"/>
      <c r="AI511" s="85"/>
      <c r="AJ511" s="85"/>
      <c r="AK511" s="85"/>
      <c r="AL511" s="85"/>
      <c r="AM511" s="85"/>
      <c r="AN511" s="85"/>
      <c r="AO511" s="85"/>
      <c r="AP511" s="85"/>
      <c r="AQ511" s="85"/>
      <c r="AR511" s="85"/>
      <c r="AS511" s="85"/>
      <c r="AT511" s="85"/>
      <c r="AU511" s="85"/>
      <c r="AV511" s="85"/>
      <c r="AW511" s="85"/>
      <c r="AX511" s="85"/>
      <c r="AY511" s="85"/>
      <c r="AZ511" s="85"/>
      <c r="BA511" s="85"/>
      <c r="BB511" s="85"/>
      <c r="BC511" s="85"/>
      <c r="BD511" s="85"/>
      <c r="BE511" s="85"/>
      <c r="BF511" s="85"/>
      <c r="BG511" s="85"/>
    </row>
    <row r="512" spans="1:59" x14ac:dyDescent="0.25">
      <c r="A512" s="85"/>
      <c r="B512" s="85"/>
      <c r="C512" s="85"/>
      <c r="D512" s="85"/>
      <c r="E512" s="85"/>
      <c r="F512" s="85"/>
      <c r="G512" s="85"/>
      <c r="H512" s="85"/>
      <c r="I512" s="85"/>
      <c r="J512" s="85"/>
      <c r="K512" s="85"/>
      <c r="L512" s="85"/>
      <c r="M512" s="85"/>
      <c r="N512" s="85"/>
      <c r="O512" s="85"/>
      <c r="P512" s="85"/>
      <c r="Q512" s="85"/>
      <c r="R512" s="85"/>
      <c r="S512" s="85"/>
      <c r="T512" s="85"/>
      <c r="U512" s="85"/>
      <c r="V512" s="85"/>
      <c r="W512" s="85"/>
      <c r="X512" s="85"/>
      <c r="Y512" s="85"/>
      <c r="Z512" s="85"/>
      <c r="AA512" s="85"/>
      <c r="AB512" s="86"/>
      <c r="AC512" s="85"/>
      <c r="AD512" s="85"/>
      <c r="AE512" s="85"/>
      <c r="AF512" s="85"/>
      <c r="AG512" s="85"/>
      <c r="AH512" s="85"/>
      <c r="AI512" s="85"/>
      <c r="AJ512" s="85"/>
      <c r="AK512" s="85"/>
      <c r="AL512" s="85"/>
      <c r="AM512" s="85"/>
      <c r="AN512" s="85"/>
      <c r="AO512" s="85"/>
      <c r="AP512" s="85"/>
      <c r="AQ512" s="85"/>
      <c r="AR512" s="85"/>
      <c r="AS512" s="85"/>
      <c r="AT512" s="85"/>
      <c r="AU512" s="85"/>
      <c r="AV512" s="85"/>
      <c r="AW512" s="85"/>
      <c r="AX512" s="85"/>
      <c r="AY512" s="85"/>
      <c r="AZ512" s="85"/>
      <c r="BA512" s="85"/>
      <c r="BB512" s="85"/>
      <c r="BC512" s="85"/>
      <c r="BD512" s="85"/>
      <c r="BE512" s="85"/>
      <c r="BF512" s="85"/>
      <c r="BG512" s="85"/>
    </row>
    <row r="513" spans="1:59" x14ac:dyDescent="0.25">
      <c r="A513" s="85"/>
      <c r="B513" s="85"/>
      <c r="C513" s="85"/>
      <c r="D513" s="85"/>
      <c r="E513" s="85"/>
      <c r="F513" s="85"/>
      <c r="G513" s="85"/>
      <c r="H513" s="85"/>
      <c r="I513" s="85"/>
      <c r="J513" s="85"/>
      <c r="K513" s="85"/>
      <c r="L513" s="85"/>
      <c r="M513" s="85"/>
      <c r="N513" s="85"/>
      <c r="O513" s="85"/>
      <c r="P513" s="85"/>
      <c r="Q513" s="85"/>
      <c r="R513" s="85"/>
      <c r="S513" s="85"/>
      <c r="T513" s="85"/>
      <c r="U513" s="85"/>
      <c r="V513" s="85"/>
      <c r="W513" s="85"/>
      <c r="X513" s="85"/>
      <c r="Y513" s="85"/>
      <c r="Z513" s="85"/>
      <c r="AA513" s="85"/>
      <c r="AB513" s="86"/>
      <c r="AC513" s="85"/>
      <c r="AD513" s="85"/>
      <c r="AE513" s="85"/>
      <c r="AF513" s="85"/>
      <c r="AG513" s="85"/>
      <c r="AH513" s="85"/>
      <c r="AI513" s="85"/>
      <c r="AJ513" s="85"/>
      <c r="AK513" s="85"/>
      <c r="AL513" s="85"/>
      <c r="AM513" s="85"/>
      <c r="AN513" s="85"/>
      <c r="AO513" s="85"/>
      <c r="AP513" s="85"/>
      <c r="AQ513" s="85"/>
      <c r="AR513" s="85"/>
      <c r="AS513" s="85"/>
      <c r="AT513" s="85"/>
      <c r="AU513" s="85"/>
      <c r="AV513" s="85"/>
      <c r="AW513" s="85"/>
      <c r="AX513" s="85"/>
      <c r="AY513" s="85"/>
      <c r="AZ513" s="85"/>
      <c r="BA513" s="85"/>
      <c r="BB513" s="85"/>
      <c r="BC513" s="85"/>
      <c r="BD513" s="85"/>
      <c r="BE513" s="85"/>
      <c r="BF513" s="85"/>
      <c r="BG513" s="85"/>
    </row>
    <row r="514" spans="1:59" x14ac:dyDescent="0.25">
      <c r="A514" s="85"/>
      <c r="B514" s="85"/>
      <c r="C514" s="85"/>
      <c r="D514" s="85"/>
      <c r="E514" s="85"/>
      <c r="F514" s="85"/>
      <c r="G514" s="85"/>
      <c r="H514" s="85"/>
      <c r="I514" s="85"/>
      <c r="J514" s="85"/>
      <c r="K514" s="85"/>
      <c r="L514" s="85"/>
      <c r="M514" s="85"/>
      <c r="N514" s="85"/>
      <c r="O514" s="85"/>
      <c r="P514" s="85"/>
      <c r="Q514" s="85"/>
      <c r="R514" s="85"/>
      <c r="S514" s="85"/>
      <c r="T514" s="85"/>
      <c r="U514" s="85"/>
      <c r="V514" s="85"/>
      <c r="W514" s="85"/>
      <c r="X514" s="85"/>
      <c r="Y514" s="85"/>
      <c r="Z514" s="85"/>
      <c r="AA514" s="85"/>
      <c r="AB514" s="86"/>
      <c r="AC514" s="85"/>
      <c r="AD514" s="85"/>
      <c r="AE514" s="85"/>
      <c r="AF514" s="85"/>
      <c r="AG514" s="85"/>
      <c r="AH514" s="85"/>
      <c r="AI514" s="85"/>
      <c r="AJ514" s="85"/>
      <c r="AK514" s="85"/>
      <c r="AL514" s="85"/>
      <c r="AM514" s="85"/>
      <c r="AN514" s="85"/>
      <c r="AO514" s="85"/>
      <c r="AP514" s="85"/>
      <c r="AQ514" s="85"/>
      <c r="AR514" s="85"/>
      <c r="AS514" s="85"/>
      <c r="AT514" s="85"/>
      <c r="AU514" s="85"/>
      <c r="AV514" s="85"/>
      <c r="AW514" s="85"/>
      <c r="AX514" s="85"/>
      <c r="AY514" s="85"/>
      <c r="AZ514" s="85"/>
      <c r="BA514" s="85"/>
      <c r="BB514" s="85"/>
      <c r="BC514" s="85"/>
      <c r="BD514" s="85"/>
      <c r="BE514" s="85"/>
      <c r="BF514" s="85"/>
      <c r="BG514" s="85"/>
    </row>
    <row r="515" spans="1:59" x14ac:dyDescent="0.25">
      <c r="A515" s="85"/>
      <c r="B515" s="85"/>
      <c r="C515" s="85"/>
      <c r="D515" s="85"/>
      <c r="E515" s="85"/>
      <c r="F515" s="85"/>
      <c r="G515" s="85"/>
      <c r="H515" s="85"/>
      <c r="I515" s="85"/>
      <c r="J515" s="85"/>
      <c r="K515" s="85"/>
      <c r="L515" s="85"/>
      <c r="M515" s="85"/>
      <c r="N515" s="85"/>
      <c r="O515" s="85"/>
      <c r="P515" s="85"/>
      <c r="Q515" s="85"/>
      <c r="R515" s="85"/>
      <c r="S515" s="85"/>
      <c r="T515" s="85"/>
      <c r="U515" s="85"/>
      <c r="V515" s="85"/>
      <c r="W515" s="85"/>
      <c r="X515" s="85"/>
      <c r="Y515" s="85"/>
      <c r="Z515" s="85"/>
      <c r="AA515" s="85"/>
      <c r="AB515" s="86"/>
      <c r="AC515" s="85"/>
      <c r="AD515" s="85"/>
      <c r="AE515" s="85"/>
      <c r="AF515" s="85"/>
      <c r="AG515" s="85"/>
      <c r="AH515" s="85"/>
      <c r="AI515" s="85"/>
      <c r="AJ515" s="85"/>
      <c r="AK515" s="85"/>
      <c r="AL515" s="85"/>
      <c r="AM515" s="85"/>
      <c r="AN515" s="85"/>
      <c r="AO515" s="85"/>
      <c r="AP515" s="85"/>
      <c r="AQ515" s="85"/>
      <c r="AR515" s="85"/>
      <c r="AS515" s="85"/>
      <c r="AT515" s="85"/>
      <c r="AU515" s="85"/>
      <c r="AV515" s="85"/>
      <c r="AW515" s="85"/>
      <c r="AX515" s="85"/>
      <c r="AY515" s="85"/>
      <c r="AZ515" s="85"/>
      <c r="BA515" s="85"/>
      <c r="BB515" s="85"/>
      <c r="BC515" s="85"/>
      <c r="BD515" s="85"/>
      <c r="BE515" s="85"/>
      <c r="BF515" s="85"/>
      <c r="BG515" s="85"/>
    </row>
    <row r="516" spans="1:59" x14ac:dyDescent="0.25">
      <c r="A516" s="85"/>
      <c r="B516" s="85"/>
      <c r="C516" s="85"/>
      <c r="D516" s="85"/>
      <c r="E516" s="85"/>
      <c r="F516" s="85"/>
      <c r="G516" s="85"/>
      <c r="H516" s="85"/>
      <c r="I516" s="85"/>
      <c r="J516" s="85"/>
      <c r="K516" s="85"/>
      <c r="L516" s="85"/>
      <c r="M516" s="85"/>
      <c r="N516" s="85"/>
      <c r="O516" s="85"/>
      <c r="P516" s="85"/>
      <c r="Q516" s="85"/>
      <c r="R516" s="85"/>
      <c r="S516" s="85"/>
      <c r="T516" s="85"/>
      <c r="U516" s="85"/>
      <c r="V516" s="85"/>
      <c r="W516" s="85"/>
      <c r="X516" s="85"/>
      <c r="Y516" s="85"/>
      <c r="Z516" s="85"/>
      <c r="AA516" s="85"/>
      <c r="AB516" s="86"/>
      <c r="AC516" s="85"/>
      <c r="AD516" s="85"/>
      <c r="AE516" s="85"/>
      <c r="AF516" s="85"/>
      <c r="AG516" s="85"/>
      <c r="AH516" s="85"/>
      <c r="AI516" s="85"/>
      <c r="AJ516" s="85"/>
      <c r="AK516" s="85"/>
      <c r="AL516" s="85"/>
      <c r="AM516" s="85"/>
      <c r="AN516" s="85"/>
      <c r="AO516" s="85"/>
      <c r="AP516" s="85"/>
      <c r="AQ516" s="85"/>
      <c r="AR516" s="85"/>
      <c r="AS516" s="85"/>
      <c r="AT516" s="85"/>
      <c r="AU516" s="85"/>
      <c r="AV516" s="85"/>
      <c r="AW516" s="85"/>
      <c r="AX516" s="85"/>
      <c r="AY516" s="85"/>
      <c r="AZ516" s="85"/>
      <c r="BA516" s="85"/>
      <c r="BB516" s="85"/>
      <c r="BC516" s="85"/>
      <c r="BD516" s="85"/>
      <c r="BE516" s="85"/>
      <c r="BF516" s="85"/>
      <c r="BG516" s="85"/>
    </row>
    <row r="517" spans="1:59" x14ac:dyDescent="0.25">
      <c r="A517" s="85"/>
      <c r="B517" s="85"/>
      <c r="C517" s="85"/>
      <c r="D517" s="85"/>
      <c r="E517" s="85"/>
      <c r="F517" s="85"/>
      <c r="G517" s="85"/>
      <c r="H517" s="85"/>
      <c r="I517" s="85"/>
      <c r="J517" s="85"/>
      <c r="K517" s="85"/>
      <c r="L517" s="85"/>
      <c r="M517" s="85"/>
      <c r="N517" s="85"/>
      <c r="O517" s="85"/>
      <c r="P517" s="85"/>
      <c r="Q517" s="85"/>
      <c r="R517" s="85"/>
      <c r="S517" s="85"/>
      <c r="T517" s="85"/>
      <c r="U517" s="85"/>
      <c r="V517" s="85"/>
      <c r="W517" s="85"/>
      <c r="X517" s="85"/>
      <c r="Y517" s="85"/>
      <c r="Z517" s="85"/>
      <c r="AA517" s="85"/>
      <c r="AB517" s="86"/>
      <c r="AC517" s="85"/>
      <c r="AD517" s="85"/>
      <c r="AE517" s="85"/>
      <c r="AF517" s="85"/>
      <c r="AG517" s="85"/>
      <c r="AH517" s="85"/>
      <c r="AI517" s="85"/>
      <c r="AJ517" s="85"/>
      <c r="AK517" s="85"/>
      <c r="AL517" s="85"/>
      <c r="AM517" s="85"/>
      <c r="AN517" s="85"/>
      <c r="AO517" s="85"/>
      <c r="AP517" s="85"/>
      <c r="AQ517" s="85"/>
      <c r="AR517" s="85"/>
      <c r="AS517" s="85"/>
      <c r="AT517" s="85"/>
      <c r="AU517" s="85"/>
      <c r="AV517" s="85"/>
      <c r="AW517" s="85"/>
      <c r="AX517" s="85"/>
      <c r="AY517" s="85"/>
      <c r="AZ517" s="85"/>
      <c r="BA517" s="85"/>
      <c r="BB517" s="85"/>
      <c r="BC517" s="85"/>
      <c r="BD517" s="85"/>
      <c r="BE517" s="85"/>
      <c r="BF517" s="85"/>
      <c r="BG517" s="85"/>
    </row>
    <row r="518" spans="1:59" x14ac:dyDescent="0.25">
      <c r="A518" s="85"/>
      <c r="B518" s="85"/>
      <c r="C518" s="85"/>
      <c r="D518" s="85"/>
      <c r="E518" s="85"/>
      <c r="F518" s="85"/>
      <c r="G518" s="85"/>
      <c r="H518" s="85"/>
      <c r="I518" s="85"/>
      <c r="J518" s="85"/>
      <c r="K518" s="85"/>
      <c r="L518" s="85"/>
      <c r="M518" s="85"/>
      <c r="N518" s="85"/>
      <c r="O518" s="85"/>
      <c r="P518" s="85"/>
      <c r="Q518" s="85"/>
      <c r="R518" s="85"/>
      <c r="S518" s="85"/>
      <c r="T518" s="85"/>
      <c r="U518" s="85"/>
      <c r="V518" s="85"/>
      <c r="W518" s="85"/>
      <c r="X518" s="85"/>
      <c r="Y518" s="85"/>
      <c r="Z518" s="85"/>
      <c r="AA518" s="85"/>
      <c r="AB518" s="86"/>
      <c r="AC518" s="85"/>
      <c r="AD518" s="85"/>
      <c r="AE518" s="85"/>
      <c r="AF518" s="85"/>
      <c r="AG518" s="85"/>
      <c r="AH518" s="85"/>
      <c r="AI518" s="85"/>
      <c r="AJ518" s="85"/>
      <c r="AK518" s="85"/>
      <c r="AL518" s="85"/>
      <c r="AM518" s="85"/>
      <c r="AN518" s="85"/>
      <c r="AO518" s="85"/>
      <c r="AP518" s="85"/>
      <c r="AQ518" s="85"/>
      <c r="AR518" s="85"/>
      <c r="AS518" s="85"/>
      <c r="AT518" s="85"/>
      <c r="AU518" s="85"/>
      <c r="AV518" s="85"/>
      <c r="AW518" s="85"/>
      <c r="AX518" s="85"/>
      <c r="AY518" s="85"/>
      <c r="AZ518" s="85"/>
      <c r="BA518" s="85"/>
      <c r="BB518" s="85"/>
      <c r="BC518" s="85"/>
      <c r="BD518" s="85"/>
      <c r="BE518" s="85"/>
      <c r="BF518" s="85"/>
      <c r="BG518" s="85"/>
    </row>
    <row r="519" spans="1:59" x14ac:dyDescent="0.25">
      <c r="A519" s="85"/>
      <c r="B519" s="85"/>
      <c r="C519" s="85"/>
      <c r="D519" s="85"/>
      <c r="E519" s="85"/>
      <c r="F519" s="85"/>
      <c r="G519" s="85"/>
      <c r="H519" s="85"/>
      <c r="I519" s="85"/>
      <c r="J519" s="85"/>
      <c r="K519" s="85"/>
      <c r="L519" s="85"/>
      <c r="M519" s="85"/>
      <c r="N519" s="85"/>
      <c r="O519" s="85"/>
      <c r="P519" s="85"/>
      <c r="Q519" s="85"/>
      <c r="R519" s="85"/>
      <c r="S519" s="85"/>
      <c r="T519" s="85"/>
      <c r="U519" s="85"/>
      <c r="V519" s="85"/>
      <c r="W519" s="85"/>
      <c r="X519" s="85"/>
      <c r="Y519" s="85"/>
      <c r="Z519" s="85"/>
      <c r="AA519" s="85"/>
      <c r="AB519" s="86"/>
      <c r="AC519" s="85"/>
      <c r="AD519" s="85"/>
      <c r="AE519" s="85"/>
      <c r="AF519" s="85"/>
      <c r="AG519" s="85"/>
      <c r="AH519" s="85"/>
      <c r="AI519" s="85"/>
      <c r="AJ519" s="85"/>
      <c r="AK519" s="85"/>
      <c r="AL519" s="85"/>
      <c r="AM519" s="85"/>
      <c r="AN519" s="85"/>
      <c r="AO519" s="85"/>
      <c r="AP519" s="85"/>
      <c r="AQ519" s="85"/>
      <c r="AR519" s="85"/>
      <c r="AS519" s="85"/>
      <c r="AT519" s="85"/>
      <c r="AU519" s="85"/>
      <c r="AV519" s="85"/>
      <c r="AW519" s="85"/>
      <c r="AX519" s="85"/>
      <c r="AY519" s="85"/>
      <c r="AZ519" s="85"/>
      <c r="BA519" s="85"/>
      <c r="BB519" s="85"/>
      <c r="BC519" s="85"/>
      <c r="BD519" s="85"/>
      <c r="BE519" s="85"/>
      <c r="BF519" s="85"/>
      <c r="BG519" s="85"/>
    </row>
    <row r="520" spans="1:59" x14ac:dyDescent="0.25">
      <c r="A520" s="85"/>
      <c r="B520" s="85"/>
      <c r="C520" s="85"/>
      <c r="D520" s="85"/>
      <c r="E520" s="85"/>
      <c r="F520" s="85"/>
      <c r="G520" s="85"/>
      <c r="H520" s="85"/>
      <c r="I520" s="85"/>
      <c r="J520" s="85"/>
      <c r="K520" s="85"/>
      <c r="L520" s="85"/>
      <c r="M520" s="85"/>
      <c r="N520" s="85"/>
      <c r="O520" s="85"/>
      <c r="P520" s="85"/>
      <c r="Q520" s="85"/>
      <c r="R520" s="85"/>
      <c r="S520" s="85"/>
      <c r="T520" s="85"/>
      <c r="U520" s="85"/>
      <c r="V520" s="85"/>
      <c r="W520" s="85"/>
      <c r="X520" s="85"/>
      <c r="Y520" s="85"/>
      <c r="Z520" s="85"/>
      <c r="AA520" s="85"/>
      <c r="AB520" s="86"/>
      <c r="AC520" s="85"/>
      <c r="AD520" s="85"/>
      <c r="AE520" s="85"/>
      <c r="AF520" s="85"/>
      <c r="AG520" s="85"/>
      <c r="AH520" s="85"/>
      <c r="AI520" s="85"/>
      <c r="AJ520" s="85"/>
      <c r="AK520" s="85"/>
      <c r="AL520" s="85"/>
      <c r="AM520" s="85"/>
      <c r="AN520" s="85"/>
      <c r="AO520" s="85"/>
      <c r="AP520" s="85"/>
      <c r="AQ520" s="85"/>
      <c r="AR520" s="85"/>
      <c r="AS520" s="85"/>
      <c r="AT520" s="85"/>
      <c r="AU520" s="85"/>
      <c r="AV520" s="85"/>
      <c r="AW520" s="85"/>
      <c r="AX520" s="85"/>
      <c r="AY520" s="85"/>
      <c r="AZ520" s="85"/>
      <c r="BA520" s="85"/>
      <c r="BB520" s="85"/>
      <c r="BC520" s="85"/>
      <c r="BD520" s="85"/>
      <c r="BE520" s="85"/>
      <c r="BF520" s="85"/>
      <c r="BG520" s="85"/>
    </row>
    <row r="521" spans="1:59" x14ac:dyDescent="0.25">
      <c r="A521" s="85"/>
      <c r="B521" s="85"/>
      <c r="C521" s="85"/>
      <c r="D521" s="85"/>
      <c r="E521" s="85"/>
      <c r="F521" s="85"/>
      <c r="G521" s="85"/>
      <c r="H521" s="85"/>
      <c r="I521" s="85"/>
      <c r="J521" s="85"/>
      <c r="K521" s="85"/>
      <c r="L521" s="85"/>
      <c r="M521" s="85"/>
      <c r="N521" s="85"/>
      <c r="O521" s="85"/>
      <c r="P521" s="85"/>
      <c r="Q521" s="85"/>
      <c r="R521" s="85"/>
      <c r="S521" s="85"/>
      <c r="T521" s="85"/>
      <c r="U521" s="85"/>
      <c r="V521" s="85"/>
      <c r="W521" s="85"/>
      <c r="X521" s="85"/>
      <c r="Y521" s="85"/>
      <c r="Z521" s="85"/>
      <c r="AA521" s="85"/>
      <c r="AB521" s="86"/>
      <c r="AC521" s="85"/>
      <c r="AD521" s="85"/>
      <c r="AE521" s="85"/>
      <c r="AF521" s="85"/>
      <c r="AG521" s="85"/>
      <c r="AH521" s="85"/>
      <c r="AI521" s="85"/>
      <c r="AJ521" s="85"/>
      <c r="AK521" s="85"/>
      <c r="AL521" s="85"/>
      <c r="AM521" s="85"/>
      <c r="AN521" s="85"/>
      <c r="AO521" s="85"/>
      <c r="AP521" s="85"/>
      <c r="AQ521" s="85"/>
      <c r="AR521" s="85"/>
      <c r="AS521" s="85"/>
      <c r="AT521" s="85"/>
      <c r="AU521" s="85"/>
      <c r="AV521" s="85"/>
      <c r="AW521" s="85"/>
      <c r="AX521" s="85"/>
      <c r="AY521" s="85"/>
      <c r="AZ521" s="85"/>
      <c r="BA521" s="85"/>
      <c r="BB521" s="85"/>
      <c r="BC521" s="85"/>
      <c r="BD521" s="85"/>
      <c r="BE521" s="85"/>
      <c r="BF521" s="85"/>
      <c r="BG521" s="85"/>
    </row>
    <row r="522" spans="1:59" x14ac:dyDescent="0.25">
      <c r="A522" s="85"/>
      <c r="B522" s="85"/>
      <c r="C522" s="85"/>
      <c r="D522" s="85"/>
      <c r="E522" s="85"/>
      <c r="F522" s="85"/>
      <c r="G522" s="85"/>
      <c r="H522" s="85"/>
      <c r="I522" s="85"/>
      <c r="J522" s="85"/>
      <c r="K522" s="85"/>
      <c r="L522" s="85"/>
      <c r="M522" s="85"/>
      <c r="N522" s="85"/>
      <c r="O522" s="85"/>
      <c r="P522" s="85"/>
      <c r="Q522" s="85"/>
      <c r="R522" s="85"/>
      <c r="S522" s="85"/>
      <c r="T522" s="85"/>
      <c r="U522" s="85"/>
      <c r="V522" s="85"/>
      <c r="W522" s="85"/>
      <c r="X522" s="85"/>
      <c r="Y522" s="85"/>
      <c r="Z522" s="85"/>
      <c r="AA522" s="85"/>
      <c r="AB522" s="86"/>
      <c r="AC522" s="85"/>
      <c r="AD522" s="85"/>
      <c r="AE522" s="85"/>
      <c r="AF522" s="85"/>
      <c r="AG522" s="85"/>
      <c r="AH522" s="85"/>
      <c r="AI522" s="85"/>
      <c r="AJ522" s="85"/>
      <c r="AK522" s="85"/>
      <c r="AL522" s="85"/>
      <c r="AM522" s="85"/>
      <c r="AN522" s="85"/>
      <c r="AO522" s="85"/>
      <c r="AP522" s="85"/>
      <c r="AQ522" s="85"/>
      <c r="AR522" s="85"/>
      <c r="AS522" s="85"/>
      <c r="AT522" s="85"/>
      <c r="AU522" s="85"/>
      <c r="AV522" s="85"/>
      <c r="AW522" s="85"/>
      <c r="AX522" s="85"/>
      <c r="AY522" s="85"/>
      <c r="AZ522" s="85"/>
      <c r="BA522" s="85"/>
      <c r="BB522" s="85"/>
      <c r="BC522" s="85"/>
      <c r="BD522" s="85"/>
      <c r="BE522" s="85"/>
      <c r="BF522" s="85"/>
      <c r="BG522" s="85"/>
    </row>
    <row r="523" spans="1:59" x14ac:dyDescent="0.25">
      <c r="A523" s="85"/>
      <c r="B523" s="85"/>
      <c r="C523" s="85"/>
      <c r="D523" s="85"/>
      <c r="E523" s="85"/>
      <c r="F523" s="85"/>
      <c r="G523" s="85"/>
      <c r="H523" s="85"/>
      <c r="I523" s="85"/>
      <c r="J523" s="85"/>
      <c r="K523" s="85"/>
      <c r="L523" s="85"/>
      <c r="M523" s="85"/>
      <c r="N523" s="85"/>
      <c r="O523" s="85"/>
      <c r="P523" s="85"/>
      <c r="Q523" s="85"/>
      <c r="R523" s="85"/>
      <c r="S523" s="85"/>
      <c r="T523" s="85"/>
      <c r="U523" s="85"/>
      <c r="V523" s="85"/>
      <c r="W523" s="85"/>
      <c r="X523" s="85"/>
      <c r="Y523" s="85"/>
      <c r="Z523" s="85"/>
      <c r="AA523" s="85"/>
      <c r="AB523" s="86"/>
      <c r="AC523" s="85"/>
      <c r="AD523" s="85"/>
      <c r="AE523" s="85"/>
      <c r="AF523" s="85"/>
      <c r="AG523" s="85"/>
      <c r="AH523" s="85"/>
      <c r="AI523" s="85"/>
      <c r="AJ523" s="85"/>
      <c r="AK523" s="85"/>
      <c r="AL523" s="85"/>
      <c r="AM523" s="85"/>
      <c r="AN523" s="85"/>
      <c r="AO523" s="85"/>
      <c r="AP523" s="85"/>
      <c r="AQ523" s="85"/>
      <c r="AR523" s="85"/>
      <c r="AS523" s="85"/>
      <c r="AT523" s="85"/>
      <c r="AU523" s="85"/>
      <c r="AV523" s="85"/>
      <c r="AW523" s="85"/>
      <c r="AX523" s="85"/>
      <c r="AY523" s="85"/>
      <c r="AZ523" s="85"/>
      <c r="BA523" s="85"/>
      <c r="BB523" s="85"/>
      <c r="BC523" s="85"/>
      <c r="BD523" s="85"/>
      <c r="BE523" s="85"/>
      <c r="BF523" s="85"/>
      <c r="BG523" s="85"/>
    </row>
    <row r="524" spans="1:59" x14ac:dyDescent="0.25">
      <c r="A524" s="85"/>
      <c r="B524" s="85"/>
      <c r="C524" s="85"/>
      <c r="D524" s="85"/>
      <c r="E524" s="85"/>
      <c r="F524" s="85"/>
      <c r="G524" s="85"/>
      <c r="H524" s="85"/>
      <c r="I524" s="85"/>
      <c r="J524" s="85"/>
      <c r="K524" s="85"/>
      <c r="L524" s="85"/>
      <c r="M524" s="85"/>
      <c r="N524" s="85"/>
      <c r="O524" s="85"/>
      <c r="P524" s="85"/>
      <c r="Q524" s="85"/>
      <c r="R524" s="85"/>
      <c r="S524" s="85"/>
      <c r="T524" s="85"/>
      <c r="U524" s="85"/>
      <c r="V524" s="85"/>
      <c r="W524" s="85"/>
      <c r="X524" s="85"/>
      <c r="Y524" s="85"/>
      <c r="Z524" s="85"/>
      <c r="AA524" s="85"/>
      <c r="AB524" s="86"/>
      <c r="AC524" s="85"/>
      <c r="AD524" s="85"/>
      <c r="AE524" s="85"/>
      <c r="AF524" s="85"/>
      <c r="AG524" s="85"/>
      <c r="AH524" s="85"/>
      <c r="AI524" s="85"/>
      <c r="AJ524" s="85"/>
      <c r="AK524" s="85"/>
      <c r="AL524" s="85"/>
      <c r="AM524" s="85"/>
      <c r="AN524" s="85"/>
      <c r="AO524" s="85"/>
      <c r="AP524" s="85"/>
      <c r="AQ524" s="85"/>
      <c r="AR524" s="85"/>
      <c r="AS524" s="85"/>
      <c r="AT524" s="85"/>
      <c r="AU524" s="85"/>
      <c r="AV524" s="85"/>
      <c r="AW524" s="85"/>
      <c r="AX524" s="85"/>
      <c r="AY524" s="85"/>
      <c r="AZ524" s="85"/>
      <c r="BA524" s="85"/>
      <c r="BB524" s="85"/>
      <c r="BC524" s="85"/>
      <c r="BD524" s="85"/>
      <c r="BE524" s="85"/>
      <c r="BF524" s="85"/>
      <c r="BG524" s="85"/>
    </row>
    <row r="525" spans="1:59" x14ac:dyDescent="0.25">
      <c r="A525" s="85"/>
      <c r="B525" s="85"/>
      <c r="C525" s="85"/>
      <c r="D525" s="85"/>
      <c r="E525" s="85"/>
      <c r="F525" s="85"/>
      <c r="G525" s="85"/>
      <c r="H525" s="85"/>
      <c r="I525" s="85"/>
      <c r="J525" s="85"/>
      <c r="K525" s="85"/>
      <c r="L525" s="85"/>
      <c r="M525" s="85"/>
      <c r="N525" s="85"/>
      <c r="O525" s="85"/>
      <c r="P525" s="85"/>
      <c r="Q525" s="85"/>
      <c r="R525" s="85"/>
      <c r="S525" s="85"/>
      <c r="T525" s="85"/>
      <c r="U525" s="85"/>
      <c r="V525" s="85"/>
      <c r="W525" s="85"/>
      <c r="X525" s="85"/>
      <c r="Y525" s="85"/>
      <c r="Z525" s="85"/>
      <c r="AA525" s="85"/>
      <c r="AB525" s="86"/>
      <c r="AC525" s="85"/>
      <c r="AD525" s="85"/>
      <c r="AE525" s="85"/>
      <c r="AF525" s="85"/>
      <c r="AG525" s="85"/>
      <c r="AH525" s="85"/>
      <c r="AI525" s="85"/>
      <c r="AJ525" s="85"/>
      <c r="AK525" s="85"/>
      <c r="AL525" s="85"/>
      <c r="AM525" s="85"/>
      <c r="AN525" s="85"/>
      <c r="AO525" s="85"/>
      <c r="AP525" s="85"/>
      <c r="AQ525" s="85"/>
      <c r="AR525" s="85"/>
      <c r="AS525" s="85"/>
      <c r="AT525" s="85"/>
      <c r="AU525" s="85"/>
      <c r="AV525" s="85"/>
      <c r="AW525" s="85"/>
      <c r="AX525" s="85"/>
      <c r="AY525" s="85"/>
      <c r="AZ525" s="85"/>
      <c r="BA525" s="85"/>
      <c r="BB525" s="85"/>
      <c r="BC525" s="85"/>
      <c r="BD525" s="85"/>
      <c r="BE525" s="85"/>
      <c r="BF525" s="85"/>
      <c r="BG525" s="85"/>
    </row>
    <row r="526" spans="1:59" x14ac:dyDescent="0.25">
      <c r="A526" s="85"/>
      <c r="B526" s="85"/>
      <c r="C526" s="85"/>
      <c r="D526" s="85"/>
      <c r="E526" s="85"/>
      <c r="F526" s="85"/>
      <c r="G526" s="85"/>
      <c r="H526" s="85"/>
      <c r="I526" s="85"/>
      <c r="J526" s="85"/>
      <c r="K526" s="85"/>
      <c r="L526" s="85"/>
      <c r="M526" s="85"/>
      <c r="N526" s="85"/>
      <c r="O526" s="85"/>
      <c r="P526" s="85"/>
      <c r="Q526" s="85"/>
      <c r="R526" s="85"/>
      <c r="S526" s="85"/>
      <c r="T526" s="85"/>
      <c r="U526" s="85"/>
      <c r="V526" s="85"/>
      <c r="W526" s="85"/>
      <c r="X526" s="85"/>
      <c r="Y526" s="85"/>
      <c r="Z526" s="85"/>
      <c r="AA526" s="85"/>
      <c r="AB526" s="86"/>
      <c r="AC526" s="85"/>
      <c r="AD526" s="85"/>
      <c r="AE526" s="85"/>
      <c r="AF526" s="85"/>
      <c r="AG526" s="85"/>
      <c r="AH526" s="85"/>
      <c r="AI526" s="85"/>
      <c r="AJ526" s="85"/>
      <c r="AK526" s="85"/>
      <c r="AL526" s="85"/>
      <c r="AM526" s="85"/>
      <c r="AN526" s="85"/>
      <c r="AO526" s="85"/>
      <c r="AP526" s="85"/>
      <c r="AQ526" s="85"/>
      <c r="AR526" s="85"/>
      <c r="AS526" s="85"/>
      <c r="AT526" s="85"/>
      <c r="AU526" s="85"/>
      <c r="AV526" s="85"/>
      <c r="AW526" s="85"/>
      <c r="AX526" s="85"/>
      <c r="AY526" s="85"/>
      <c r="AZ526" s="85"/>
      <c r="BA526" s="85"/>
      <c r="BB526" s="85"/>
      <c r="BC526" s="85"/>
      <c r="BD526" s="85"/>
      <c r="BE526" s="85"/>
      <c r="BF526" s="85"/>
      <c r="BG526" s="85"/>
    </row>
    <row r="527" spans="1:59" x14ac:dyDescent="0.25">
      <c r="A527" s="85"/>
      <c r="B527" s="85"/>
      <c r="C527" s="85"/>
      <c r="D527" s="85"/>
      <c r="E527" s="85"/>
      <c r="F527" s="85"/>
      <c r="G527" s="85"/>
      <c r="H527" s="85"/>
      <c r="I527" s="85"/>
      <c r="J527" s="85"/>
      <c r="K527" s="85"/>
      <c r="L527" s="85"/>
      <c r="M527" s="85"/>
      <c r="N527" s="85"/>
      <c r="O527" s="85"/>
      <c r="P527" s="85"/>
      <c r="Q527" s="85"/>
      <c r="R527" s="85"/>
      <c r="S527" s="85"/>
      <c r="T527" s="85"/>
      <c r="U527" s="85"/>
      <c r="V527" s="85"/>
      <c r="W527" s="85"/>
      <c r="X527" s="85"/>
      <c r="Y527" s="85"/>
      <c r="Z527" s="85"/>
      <c r="AA527" s="85"/>
      <c r="AB527" s="86"/>
      <c r="AC527" s="85"/>
      <c r="AD527" s="85"/>
      <c r="AE527" s="85"/>
      <c r="AF527" s="85"/>
      <c r="AG527" s="85"/>
      <c r="AH527" s="85"/>
      <c r="AI527" s="85"/>
      <c r="AJ527" s="85"/>
      <c r="AK527" s="85"/>
      <c r="AL527" s="85"/>
      <c r="AM527" s="85"/>
      <c r="AN527" s="85"/>
      <c r="AO527" s="85"/>
      <c r="AP527" s="85"/>
      <c r="AQ527" s="85"/>
      <c r="AR527" s="85"/>
      <c r="AS527" s="85"/>
      <c r="AT527" s="85"/>
      <c r="AU527" s="85"/>
      <c r="AV527" s="85"/>
      <c r="AW527" s="85"/>
      <c r="AX527" s="85"/>
      <c r="AY527" s="85"/>
      <c r="AZ527" s="85"/>
      <c r="BA527" s="85"/>
      <c r="BB527" s="85"/>
      <c r="BC527" s="85"/>
      <c r="BD527" s="85"/>
      <c r="BE527" s="85"/>
      <c r="BF527" s="85"/>
      <c r="BG527" s="85"/>
    </row>
    <row r="528" spans="1:59" x14ac:dyDescent="0.25">
      <c r="A528" s="85"/>
      <c r="B528" s="85"/>
      <c r="C528" s="85"/>
      <c r="D528" s="85"/>
      <c r="E528" s="85"/>
      <c r="F528" s="85"/>
      <c r="G528" s="85"/>
      <c r="H528" s="85"/>
      <c r="I528" s="85"/>
      <c r="J528" s="85"/>
      <c r="K528" s="85"/>
      <c r="L528" s="85"/>
      <c r="M528" s="85"/>
      <c r="N528" s="85"/>
      <c r="O528" s="85"/>
      <c r="P528" s="85"/>
      <c r="Q528" s="85"/>
      <c r="R528" s="85"/>
      <c r="S528" s="85"/>
      <c r="T528" s="85"/>
      <c r="U528" s="85"/>
      <c r="V528" s="85"/>
      <c r="W528" s="85"/>
      <c r="X528" s="85"/>
      <c r="Y528" s="85"/>
      <c r="Z528" s="85"/>
      <c r="AA528" s="85"/>
      <c r="AB528" s="86"/>
      <c r="AC528" s="85"/>
      <c r="AD528" s="85"/>
      <c r="AE528" s="85"/>
      <c r="AF528" s="85"/>
      <c r="AG528" s="85"/>
      <c r="AH528" s="85"/>
      <c r="AI528" s="85"/>
      <c r="AJ528" s="85"/>
      <c r="AK528" s="85"/>
      <c r="AL528" s="85"/>
      <c r="AM528" s="85"/>
      <c r="AN528" s="85"/>
      <c r="AO528" s="85"/>
      <c r="AP528" s="85"/>
      <c r="AQ528" s="85"/>
      <c r="AR528" s="85"/>
      <c r="AS528" s="85"/>
      <c r="AT528" s="85"/>
      <c r="AU528" s="85"/>
      <c r="AV528" s="85"/>
      <c r="AW528" s="85"/>
      <c r="AX528" s="85"/>
      <c r="AY528" s="85"/>
      <c r="AZ528" s="85"/>
      <c r="BA528" s="85"/>
      <c r="BB528" s="85"/>
      <c r="BC528" s="85"/>
      <c r="BD528" s="85"/>
      <c r="BE528" s="85"/>
      <c r="BF528" s="85"/>
      <c r="BG528" s="85"/>
    </row>
    <row r="529" spans="1:59" x14ac:dyDescent="0.25">
      <c r="A529" s="85"/>
      <c r="B529" s="85"/>
      <c r="C529" s="85"/>
      <c r="D529" s="85"/>
      <c r="E529" s="85"/>
      <c r="F529" s="85"/>
      <c r="G529" s="85"/>
      <c r="H529" s="85"/>
      <c r="I529" s="85"/>
      <c r="J529" s="85"/>
      <c r="K529" s="85"/>
      <c r="L529" s="85"/>
      <c r="M529" s="85"/>
      <c r="N529" s="85"/>
      <c r="O529" s="85"/>
      <c r="P529" s="85"/>
      <c r="Q529" s="85"/>
      <c r="R529" s="85"/>
      <c r="S529" s="85"/>
      <c r="T529" s="85"/>
      <c r="U529" s="85"/>
      <c r="V529" s="85"/>
      <c r="W529" s="85"/>
      <c r="X529" s="85"/>
      <c r="Y529" s="85"/>
      <c r="Z529" s="85"/>
      <c r="AA529" s="85"/>
      <c r="AB529" s="86"/>
      <c r="AC529" s="85"/>
      <c r="AD529" s="85"/>
      <c r="AE529" s="85"/>
      <c r="AF529" s="85"/>
      <c r="AG529" s="85"/>
      <c r="AH529" s="85"/>
      <c r="AI529" s="85"/>
      <c r="AJ529" s="85"/>
      <c r="AK529" s="85"/>
      <c r="AL529" s="85"/>
      <c r="AM529" s="85"/>
      <c r="AN529" s="85"/>
      <c r="AO529" s="85"/>
      <c r="AP529" s="85"/>
      <c r="AQ529" s="85"/>
      <c r="AR529" s="85"/>
      <c r="AS529" s="85"/>
      <c r="AT529" s="85"/>
      <c r="AU529" s="85"/>
      <c r="AV529" s="85"/>
      <c r="AW529" s="85"/>
      <c r="AX529" s="85"/>
      <c r="AY529" s="85"/>
      <c r="AZ529" s="85"/>
      <c r="BA529" s="85"/>
      <c r="BB529" s="85"/>
      <c r="BC529" s="85"/>
      <c r="BD529" s="85"/>
      <c r="BE529" s="85"/>
      <c r="BF529" s="85"/>
      <c r="BG529" s="85"/>
    </row>
    <row r="530" spans="1:59" x14ac:dyDescent="0.25">
      <c r="A530" s="85"/>
      <c r="B530" s="85"/>
      <c r="C530" s="85"/>
      <c r="D530" s="85"/>
      <c r="E530" s="85"/>
      <c r="F530" s="85"/>
      <c r="G530" s="85"/>
      <c r="H530" s="85"/>
      <c r="I530" s="85"/>
      <c r="J530" s="85"/>
      <c r="K530" s="85"/>
      <c r="L530" s="85"/>
      <c r="M530" s="85"/>
      <c r="N530" s="85"/>
      <c r="O530" s="85"/>
      <c r="P530" s="85"/>
      <c r="Q530" s="85"/>
      <c r="R530" s="85"/>
      <c r="S530" s="85"/>
      <c r="T530" s="85"/>
      <c r="U530" s="85"/>
      <c r="V530" s="85"/>
      <c r="W530" s="85"/>
      <c r="X530" s="85"/>
      <c r="Y530" s="85"/>
      <c r="Z530" s="85"/>
      <c r="AA530" s="85"/>
      <c r="AB530" s="86"/>
      <c r="AC530" s="85"/>
      <c r="AD530" s="85"/>
      <c r="AE530" s="85"/>
      <c r="AF530" s="85"/>
      <c r="AG530" s="85"/>
      <c r="AH530" s="85"/>
      <c r="AI530" s="85"/>
      <c r="AJ530" s="85"/>
      <c r="AK530" s="85"/>
      <c r="AL530" s="85"/>
      <c r="AM530" s="85"/>
      <c r="AN530" s="85"/>
      <c r="AO530" s="85"/>
      <c r="AP530" s="85"/>
      <c r="AQ530" s="85"/>
      <c r="AR530" s="85"/>
      <c r="AS530" s="85"/>
      <c r="AT530" s="85"/>
      <c r="AU530" s="85"/>
      <c r="AV530" s="85"/>
      <c r="AW530" s="85"/>
      <c r="AX530" s="85"/>
      <c r="AY530" s="85"/>
      <c r="AZ530" s="85"/>
      <c r="BA530" s="85"/>
      <c r="BB530" s="85"/>
      <c r="BC530" s="85"/>
      <c r="BD530" s="85"/>
      <c r="BE530" s="85"/>
      <c r="BF530" s="85"/>
      <c r="BG530" s="85"/>
    </row>
    <row r="531" spans="1:59" x14ac:dyDescent="0.25">
      <c r="A531" s="85"/>
      <c r="B531" s="85"/>
      <c r="C531" s="85"/>
      <c r="D531" s="85"/>
      <c r="E531" s="85"/>
      <c r="F531" s="85"/>
      <c r="G531" s="85"/>
      <c r="H531" s="85"/>
      <c r="I531" s="85"/>
      <c r="J531" s="85"/>
      <c r="K531" s="85"/>
      <c r="L531" s="85"/>
      <c r="M531" s="85"/>
      <c r="N531" s="85"/>
      <c r="O531" s="85"/>
      <c r="P531" s="85"/>
      <c r="Q531" s="85"/>
      <c r="R531" s="85"/>
      <c r="S531" s="85"/>
      <c r="T531" s="85"/>
      <c r="U531" s="85"/>
      <c r="V531" s="85"/>
      <c r="W531" s="85"/>
      <c r="X531" s="85"/>
      <c r="Y531" s="85"/>
      <c r="Z531" s="85"/>
      <c r="AA531" s="85"/>
      <c r="AB531" s="86"/>
      <c r="AC531" s="85"/>
      <c r="AD531" s="85"/>
      <c r="AE531" s="85"/>
      <c r="AF531" s="85"/>
      <c r="AG531" s="85"/>
      <c r="AH531" s="85"/>
      <c r="AI531" s="85"/>
      <c r="AJ531" s="85"/>
      <c r="AK531" s="85"/>
      <c r="AL531" s="85"/>
      <c r="AM531" s="85"/>
      <c r="AN531" s="85"/>
      <c r="AO531" s="85"/>
      <c r="AP531" s="85"/>
      <c r="AQ531" s="85"/>
      <c r="AR531" s="85"/>
      <c r="AS531" s="85"/>
      <c r="AT531" s="85"/>
      <c r="AU531" s="85"/>
      <c r="AV531" s="85"/>
      <c r="AW531" s="85"/>
      <c r="AX531" s="85"/>
      <c r="AY531" s="85"/>
      <c r="AZ531" s="85"/>
      <c r="BA531" s="85"/>
      <c r="BB531" s="85"/>
      <c r="BC531" s="85"/>
      <c r="BD531" s="85"/>
      <c r="BE531" s="85"/>
      <c r="BF531" s="85"/>
      <c r="BG531" s="85"/>
    </row>
    <row r="532" spans="1:59" x14ac:dyDescent="0.25">
      <c r="A532" s="85"/>
      <c r="B532" s="85"/>
      <c r="C532" s="85"/>
      <c r="D532" s="85"/>
      <c r="E532" s="85"/>
      <c r="F532" s="85"/>
      <c r="G532" s="85"/>
      <c r="H532" s="85"/>
      <c r="I532" s="85"/>
      <c r="J532" s="85"/>
      <c r="K532" s="85"/>
      <c r="L532" s="85"/>
      <c r="M532" s="85"/>
      <c r="N532" s="85"/>
      <c r="O532" s="85"/>
      <c r="P532" s="85"/>
      <c r="Q532" s="85"/>
      <c r="R532" s="85"/>
      <c r="S532" s="85"/>
      <c r="T532" s="85"/>
      <c r="U532" s="85"/>
      <c r="V532" s="85"/>
      <c r="W532" s="85"/>
      <c r="X532" s="85"/>
      <c r="Y532" s="85"/>
      <c r="Z532" s="85"/>
      <c r="AA532" s="85"/>
      <c r="AB532" s="86"/>
      <c r="AC532" s="85"/>
      <c r="AD532" s="85"/>
      <c r="AE532" s="85"/>
      <c r="AF532" s="85"/>
      <c r="AG532" s="85"/>
      <c r="AH532" s="85"/>
      <c r="AI532" s="85"/>
      <c r="AJ532" s="85"/>
      <c r="AK532" s="85"/>
      <c r="AL532" s="85"/>
      <c r="AM532" s="85"/>
      <c r="AN532" s="85"/>
      <c r="AO532" s="85"/>
      <c r="AP532" s="85"/>
      <c r="AQ532" s="85"/>
      <c r="AR532" s="85"/>
      <c r="AS532" s="85"/>
      <c r="AT532" s="85"/>
      <c r="AU532" s="85"/>
      <c r="AV532" s="85"/>
      <c r="AW532" s="85"/>
      <c r="AX532" s="85"/>
      <c r="AY532" s="85"/>
      <c r="AZ532" s="85"/>
      <c r="BA532" s="85"/>
      <c r="BB532" s="85"/>
      <c r="BC532" s="85"/>
      <c r="BD532" s="85"/>
      <c r="BE532" s="85"/>
      <c r="BF532" s="85"/>
      <c r="BG532" s="85"/>
    </row>
    <row r="533" spans="1:59" x14ac:dyDescent="0.25">
      <c r="A533" s="85"/>
      <c r="B533" s="85"/>
      <c r="C533" s="85"/>
      <c r="D533" s="85"/>
      <c r="E533" s="85"/>
      <c r="F533" s="85"/>
      <c r="G533" s="85"/>
      <c r="H533" s="85"/>
      <c r="I533" s="85"/>
      <c r="J533" s="85"/>
      <c r="K533" s="85"/>
      <c r="L533" s="85"/>
      <c r="M533" s="85"/>
      <c r="N533" s="85"/>
      <c r="O533" s="85"/>
      <c r="P533" s="85"/>
      <c r="Q533" s="85"/>
      <c r="R533" s="85"/>
      <c r="S533" s="85"/>
      <c r="T533" s="85"/>
      <c r="U533" s="85"/>
      <c r="V533" s="85"/>
      <c r="W533" s="85"/>
      <c r="X533" s="85"/>
      <c r="Y533" s="85"/>
      <c r="Z533" s="85"/>
      <c r="AA533" s="85"/>
      <c r="AB533" s="86"/>
      <c r="AC533" s="85"/>
      <c r="AD533" s="85"/>
      <c r="AE533" s="85"/>
      <c r="AF533" s="85"/>
      <c r="AG533" s="85"/>
      <c r="AH533" s="85"/>
      <c r="AI533" s="85"/>
      <c r="AJ533" s="85"/>
      <c r="AK533" s="85"/>
      <c r="AL533" s="85"/>
      <c r="AM533" s="85"/>
      <c r="AN533" s="85"/>
      <c r="AO533" s="85"/>
      <c r="AP533" s="85"/>
      <c r="AQ533" s="85"/>
      <c r="AR533" s="85"/>
      <c r="AS533" s="85"/>
      <c r="AT533" s="85"/>
      <c r="AU533" s="85"/>
      <c r="AV533" s="85"/>
      <c r="AW533" s="85"/>
      <c r="AX533" s="85"/>
      <c r="AY533" s="85"/>
      <c r="AZ533" s="85"/>
      <c r="BA533" s="85"/>
      <c r="BB533" s="85"/>
      <c r="BC533" s="85"/>
      <c r="BD533" s="85"/>
      <c r="BE533" s="85"/>
      <c r="BF533" s="85"/>
      <c r="BG533" s="85"/>
    </row>
    <row r="534" spans="1:59" x14ac:dyDescent="0.25">
      <c r="A534" s="85"/>
      <c r="B534" s="85"/>
      <c r="C534" s="85"/>
      <c r="D534" s="85"/>
      <c r="E534" s="85"/>
      <c r="F534" s="85"/>
      <c r="G534" s="85"/>
      <c r="H534" s="85"/>
      <c r="I534" s="85"/>
      <c r="J534" s="85"/>
      <c r="K534" s="85"/>
      <c r="L534" s="85"/>
      <c r="M534" s="85"/>
      <c r="N534" s="85"/>
      <c r="O534" s="85"/>
      <c r="P534" s="85"/>
      <c r="Q534" s="85"/>
      <c r="R534" s="85"/>
      <c r="S534" s="85"/>
      <c r="T534" s="85"/>
      <c r="U534" s="85"/>
      <c r="V534" s="85"/>
      <c r="W534" s="85"/>
      <c r="X534" s="85"/>
      <c r="Y534" s="85"/>
      <c r="Z534" s="85"/>
      <c r="AA534" s="85"/>
      <c r="AB534" s="86"/>
      <c r="AC534" s="85"/>
      <c r="AD534" s="85"/>
      <c r="AE534" s="85"/>
      <c r="AF534" s="85"/>
      <c r="AG534" s="85"/>
      <c r="AH534" s="85"/>
      <c r="AI534" s="85"/>
      <c r="AJ534" s="85"/>
      <c r="AK534" s="85"/>
      <c r="AL534" s="85"/>
      <c r="AM534" s="85"/>
      <c r="AN534" s="85"/>
      <c r="AO534" s="85"/>
      <c r="AP534" s="85"/>
      <c r="AQ534" s="85"/>
      <c r="AR534" s="85"/>
      <c r="AS534" s="85"/>
      <c r="AT534" s="85"/>
      <c r="AU534" s="85"/>
      <c r="AV534" s="85"/>
      <c r="AW534" s="85"/>
      <c r="AX534" s="85"/>
      <c r="AY534" s="85"/>
      <c r="AZ534" s="85"/>
      <c r="BA534" s="85"/>
      <c r="BB534" s="85"/>
      <c r="BC534" s="85"/>
      <c r="BD534" s="85"/>
      <c r="BE534" s="85"/>
      <c r="BF534" s="85"/>
      <c r="BG534" s="85"/>
    </row>
    <row r="535" spans="1:59" x14ac:dyDescent="0.25">
      <c r="A535" s="85"/>
      <c r="B535" s="85"/>
      <c r="C535" s="85"/>
      <c r="D535" s="85"/>
      <c r="E535" s="85"/>
      <c r="F535" s="85"/>
      <c r="G535" s="85"/>
      <c r="H535" s="85"/>
      <c r="I535" s="85"/>
      <c r="J535" s="85"/>
      <c r="K535" s="85"/>
      <c r="L535" s="85"/>
      <c r="M535" s="85"/>
      <c r="N535" s="85"/>
      <c r="O535" s="85"/>
      <c r="P535" s="85"/>
      <c r="Q535" s="85"/>
      <c r="R535" s="85"/>
      <c r="S535" s="85"/>
      <c r="T535" s="85"/>
      <c r="U535" s="85"/>
      <c r="V535" s="85"/>
      <c r="W535" s="85"/>
      <c r="X535" s="85"/>
      <c r="Y535" s="85"/>
      <c r="Z535" s="85"/>
      <c r="AA535" s="85"/>
      <c r="AB535" s="86"/>
      <c r="AC535" s="85"/>
      <c r="AD535" s="85"/>
      <c r="AE535" s="85"/>
      <c r="AF535" s="85"/>
      <c r="AG535" s="85"/>
      <c r="AH535" s="85"/>
      <c r="AI535" s="85"/>
      <c r="AJ535" s="85"/>
      <c r="AK535" s="85"/>
      <c r="AL535" s="85"/>
      <c r="AM535" s="85"/>
      <c r="AN535" s="85"/>
      <c r="AO535" s="85"/>
      <c r="AP535" s="85"/>
      <c r="AQ535" s="85"/>
      <c r="AR535" s="85"/>
      <c r="AS535" s="85"/>
      <c r="AT535" s="85"/>
      <c r="AU535" s="85"/>
      <c r="AV535" s="85"/>
      <c r="AW535" s="85"/>
      <c r="AX535" s="85"/>
      <c r="AY535" s="85"/>
      <c r="AZ535" s="85"/>
      <c r="BA535" s="85"/>
      <c r="BB535" s="85"/>
      <c r="BC535" s="85"/>
      <c r="BD535" s="85"/>
      <c r="BE535" s="85"/>
      <c r="BF535" s="85"/>
      <c r="BG535" s="85"/>
    </row>
    <row r="536" spans="1:59" x14ac:dyDescent="0.25">
      <c r="A536" s="85"/>
      <c r="B536" s="85"/>
      <c r="C536" s="85"/>
      <c r="D536" s="85"/>
      <c r="E536" s="85"/>
      <c r="F536" s="85"/>
      <c r="G536" s="85"/>
      <c r="H536" s="85"/>
      <c r="I536" s="85"/>
      <c r="J536" s="85"/>
      <c r="K536" s="85"/>
      <c r="L536" s="85"/>
      <c r="M536" s="85"/>
      <c r="N536" s="85"/>
      <c r="O536" s="85"/>
      <c r="P536" s="85"/>
      <c r="Q536" s="85"/>
      <c r="R536" s="85"/>
      <c r="S536" s="85"/>
      <c r="T536" s="85"/>
      <c r="U536" s="85"/>
      <c r="V536" s="85"/>
      <c r="W536" s="85"/>
      <c r="X536" s="85"/>
      <c r="Y536" s="85"/>
      <c r="Z536" s="85"/>
      <c r="AA536" s="85"/>
      <c r="AB536" s="86"/>
      <c r="AC536" s="85"/>
      <c r="AD536" s="85"/>
      <c r="AE536" s="85"/>
      <c r="AF536" s="85"/>
      <c r="AG536" s="85"/>
      <c r="AH536" s="85"/>
      <c r="AI536" s="85"/>
      <c r="AJ536" s="85"/>
      <c r="AK536" s="85"/>
      <c r="AL536" s="85"/>
      <c r="AM536" s="85"/>
      <c r="AN536" s="85"/>
      <c r="AO536" s="85"/>
      <c r="AP536" s="85"/>
      <c r="AQ536" s="85"/>
      <c r="AR536" s="85"/>
      <c r="AS536" s="85"/>
      <c r="AT536" s="85"/>
      <c r="AU536" s="85"/>
      <c r="AV536" s="85"/>
      <c r="AW536" s="85"/>
      <c r="AX536" s="85"/>
      <c r="AY536" s="85"/>
      <c r="AZ536" s="85"/>
      <c r="BA536" s="85"/>
      <c r="BB536" s="85"/>
      <c r="BC536" s="85"/>
      <c r="BD536" s="85"/>
      <c r="BE536" s="85"/>
      <c r="BF536" s="85"/>
      <c r="BG536" s="85"/>
    </row>
    <row r="537" spans="1:59" x14ac:dyDescent="0.25">
      <c r="A537" s="85"/>
      <c r="B537" s="85"/>
      <c r="C537" s="85"/>
      <c r="D537" s="85"/>
      <c r="E537" s="85"/>
      <c r="F537" s="85"/>
      <c r="G537" s="85"/>
      <c r="H537" s="85"/>
      <c r="I537" s="85"/>
      <c r="J537" s="85"/>
      <c r="K537" s="85"/>
      <c r="L537" s="85"/>
      <c r="M537" s="85"/>
      <c r="N537" s="85"/>
      <c r="O537" s="85"/>
      <c r="P537" s="85"/>
      <c r="Q537" s="85"/>
      <c r="R537" s="85"/>
      <c r="S537" s="85"/>
      <c r="T537" s="85"/>
      <c r="U537" s="85"/>
      <c r="V537" s="85"/>
      <c r="W537" s="85"/>
      <c r="X537" s="85"/>
      <c r="Y537" s="85"/>
      <c r="Z537" s="85"/>
      <c r="AA537" s="85"/>
      <c r="AB537" s="86"/>
      <c r="AC537" s="85"/>
      <c r="AD537" s="85"/>
      <c r="AE537" s="85"/>
      <c r="AF537" s="85"/>
      <c r="AG537" s="85"/>
      <c r="AH537" s="85"/>
      <c r="AI537" s="85"/>
      <c r="AJ537" s="85"/>
      <c r="AK537" s="85"/>
      <c r="AL537" s="85"/>
      <c r="AM537" s="85"/>
      <c r="AN537" s="85"/>
      <c r="AO537" s="85"/>
      <c r="AP537" s="85"/>
      <c r="AQ537" s="85"/>
      <c r="AR537" s="85"/>
      <c r="AS537" s="85"/>
      <c r="AT537" s="85"/>
      <c r="AU537" s="85"/>
      <c r="AV537" s="85"/>
      <c r="AW537" s="85"/>
      <c r="AX537" s="85"/>
      <c r="AY537" s="85"/>
      <c r="AZ537" s="85"/>
      <c r="BA537" s="85"/>
      <c r="BB537" s="85"/>
      <c r="BC537" s="85"/>
      <c r="BD537" s="85"/>
      <c r="BE537" s="85"/>
      <c r="BF537" s="85"/>
      <c r="BG537" s="85"/>
    </row>
    <row r="538" spans="1:59" x14ac:dyDescent="0.25">
      <c r="A538" s="85"/>
      <c r="B538" s="85"/>
      <c r="C538" s="85"/>
      <c r="D538" s="85"/>
      <c r="E538" s="85"/>
      <c r="F538" s="85"/>
      <c r="G538" s="85"/>
      <c r="H538" s="85"/>
      <c r="I538" s="85"/>
      <c r="J538" s="85"/>
      <c r="K538" s="85"/>
      <c r="L538" s="85"/>
      <c r="M538" s="85"/>
      <c r="N538" s="85"/>
      <c r="O538" s="85"/>
      <c r="P538" s="85"/>
      <c r="Q538" s="85"/>
      <c r="R538" s="85"/>
      <c r="S538" s="85"/>
      <c r="T538" s="85"/>
      <c r="U538" s="85"/>
      <c r="V538" s="85"/>
      <c r="W538" s="85"/>
      <c r="X538" s="85"/>
      <c r="Y538" s="85"/>
      <c r="Z538" s="85"/>
      <c r="AA538" s="85"/>
      <c r="AB538" s="86"/>
      <c r="AC538" s="85"/>
      <c r="AD538" s="85"/>
      <c r="AE538" s="85"/>
      <c r="AF538" s="85"/>
      <c r="AG538" s="85"/>
      <c r="AH538" s="85"/>
      <c r="AI538" s="85"/>
      <c r="AJ538" s="85"/>
      <c r="AK538" s="85"/>
      <c r="AL538" s="85"/>
      <c r="AM538" s="85"/>
      <c r="AN538" s="85"/>
      <c r="AO538" s="85"/>
      <c r="AP538" s="85"/>
      <c r="AQ538" s="85"/>
      <c r="AR538" s="85"/>
      <c r="AS538" s="85"/>
      <c r="AT538" s="85"/>
      <c r="AU538" s="85"/>
      <c r="AV538" s="85"/>
      <c r="AW538" s="85"/>
      <c r="AX538" s="85"/>
      <c r="AY538" s="85"/>
      <c r="AZ538" s="85"/>
      <c r="BA538" s="85"/>
      <c r="BB538" s="85"/>
      <c r="BC538" s="85"/>
      <c r="BD538" s="85"/>
      <c r="BE538" s="85"/>
      <c r="BF538" s="85"/>
      <c r="BG538" s="85"/>
    </row>
    <row r="539" spans="1:59" x14ac:dyDescent="0.25">
      <c r="A539" s="85"/>
      <c r="B539" s="85"/>
      <c r="C539" s="85"/>
      <c r="D539" s="85"/>
      <c r="E539" s="85"/>
      <c r="F539" s="85"/>
      <c r="G539" s="85"/>
      <c r="H539" s="85"/>
      <c r="I539" s="85"/>
      <c r="J539" s="85"/>
      <c r="K539" s="85"/>
      <c r="L539" s="85"/>
      <c r="M539" s="85"/>
      <c r="N539" s="85"/>
      <c r="O539" s="85"/>
      <c r="P539" s="85"/>
      <c r="Q539" s="85"/>
      <c r="R539" s="85"/>
      <c r="S539" s="85"/>
      <c r="T539" s="85"/>
      <c r="U539" s="85"/>
      <c r="V539" s="85"/>
      <c r="W539" s="85"/>
      <c r="X539" s="85"/>
      <c r="Y539" s="85"/>
      <c r="Z539" s="85"/>
      <c r="AA539" s="85"/>
      <c r="AB539" s="86"/>
      <c r="AC539" s="85"/>
      <c r="AD539" s="85"/>
      <c r="AE539" s="85"/>
      <c r="AF539" s="85"/>
      <c r="AG539" s="85"/>
      <c r="AH539" s="85"/>
      <c r="AI539" s="85"/>
      <c r="AJ539" s="85"/>
      <c r="AK539" s="85"/>
      <c r="AL539" s="85"/>
      <c r="AM539" s="85"/>
      <c r="AN539" s="85"/>
      <c r="AO539" s="85"/>
      <c r="AP539" s="85"/>
      <c r="AQ539" s="85"/>
      <c r="AR539" s="85"/>
      <c r="AS539" s="85"/>
      <c r="AT539" s="85"/>
      <c r="AU539" s="85"/>
      <c r="AV539" s="85"/>
      <c r="AW539" s="85"/>
      <c r="AX539" s="85"/>
      <c r="AY539" s="85"/>
      <c r="AZ539" s="85"/>
      <c r="BA539" s="85"/>
      <c r="BB539" s="85"/>
      <c r="BC539" s="85"/>
      <c r="BD539" s="85"/>
      <c r="BE539" s="85"/>
      <c r="BF539" s="85"/>
      <c r="BG539" s="85"/>
    </row>
    <row r="540" spans="1:59" x14ac:dyDescent="0.25">
      <c r="A540" s="85"/>
      <c r="B540" s="85"/>
      <c r="C540" s="85"/>
      <c r="D540" s="85"/>
      <c r="E540" s="85"/>
      <c r="F540" s="85"/>
      <c r="G540" s="85"/>
      <c r="H540" s="85"/>
      <c r="I540" s="85"/>
      <c r="J540" s="85"/>
      <c r="K540" s="85"/>
      <c r="L540" s="85"/>
      <c r="M540" s="85"/>
      <c r="N540" s="85"/>
      <c r="O540" s="85"/>
      <c r="P540" s="85"/>
      <c r="Q540" s="85"/>
      <c r="R540" s="85"/>
      <c r="S540" s="85"/>
      <c r="T540" s="85"/>
      <c r="U540" s="85"/>
      <c r="V540" s="85"/>
      <c r="W540" s="85"/>
      <c r="X540" s="85"/>
      <c r="Y540" s="85"/>
      <c r="Z540" s="85"/>
      <c r="AA540" s="85"/>
      <c r="AB540" s="86"/>
      <c r="AC540" s="85"/>
      <c r="AD540" s="85"/>
      <c r="AE540" s="85"/>
      <c r="AF540" s="85"/>
      <c r="AG540" s="85"/>
      <c r="AH540" s="85"/>
      <c r="AI540" s="85"/>
      <c r="AJ540" s="85"/>
      <c r="AK540" s="85"/>
      <c r="AL540" s="85"/>
      <c r="AM540" s="85"/>
      <c r="AN540" s="85"/>
      <c r="AO540" s="85"/>
      <c r="AP540" s="85"/>
      <c r="AQ540" s="85"/>
      <c r="AR540" s="85"/>
      <c r="AS540" s="85"/>
      <c r="AT540" s="85"/>
      <c r="AU540" s="85"/>
      <c r="AV540" s="85"/>
      <c r="AW540" s="85"/>
      <c r="AX540" s="85"/>
      <c r="AY540" s="85"/>
      <c r="AZ540" s="85"/>
      <c r="BA540" s="85"/>
      <c r="BB540" s="85"/>
      <c r="BC540" s="85"/>
      <c r="BD540" s="85"/>
      <c r="BE540" s="85"/>
      <c r="BF540" s="85"/>
      <c r="BG540" s="85"/>
    </row>
    <row r="541" spans="1:59" x14ac:dyDescent="0.25">
      <c r="A541" s="85"/>
      <c r="B541" s="85"/>
      <c r="C541" s="85"/>
      <c r="D541" s="85"/>
      <c r="E541" s="85"/>
      <c r="F541" s="85"/>
      <c r="G541" s="85"/>
      <c r="H541" s="85"/>
      <c r="I541" s="85"/>
      <c r="J541" s="85"/>
      <c r="K541" s="85"/>
      <c r="L541" s="85"/>
      <c r="M541" s="85"/>
      <c r="N541" s="85"/>
      <c r="O541" s="85"/>
      <c r="P541" s="85"/>
      <c r="Q541" s="85"/>
      <c r="R541" s="85"/>
      <c r="S541" s="85"/>
      <c r="T541" s="85"/>
      <c r="U541" s="85"/>
      <c r="V541" s="85"/>
      <c r="W541" s="85"/>
      <c r="X541" s="85"/>
      <c r="Y541" s="85"/>
      <c r="Z541" s="85"/>
      <c r="AA541" s="85"/>
      <c r="AB541" s="86"/>
      <c r="AC541" s="85"/>
      <c r="AD541" s="85"/>
      <c r="AE541" s="85"/>
      <c r="AF541" s="85"/>
      <c r="AG541" s="85"/>
      <c r="AH541" s="85"/>
      <c r="AI541" s="85"/>
      <c r="AJ541" s="85"/>
      <c r="AK541" s="85"/>
      <c r="AL541" s="85"/>
      <c r="AM541" s="85"/>
      <c r="AN541" s="85"/>
      <c r="AO541" s="85"/>
      <c r="AP541" s="85"/>
      <c r="AQ541" s="85"/>
      <c r="AR541" s="85"/>
      <c r="AS541" s="85"/>
      <c r="AT541" s="85"/>
      <c r="AU541" s="85"/>
      <c r="AV541" s="85"/>
      <c r="AW541" s="85"/>
      <c r="AX541" s="85"/>
      <c r="AY541" s="85"/>
      <c r="AZ541" s="85"/>
      <c r="BA541" s="85"/>
      <c r="BB541" s="85"/>
      <c r="BC541" s="85"/>
      <c r="BD541" s="85"/>
      <c r="BE541" s="85"/>
      <c r="BF541" s="85"/>
      <c r="BG541" s="85"/>
    </row>
    <row r="542" spans="1:59" x14ac:dyDescent="0.25">
      <c r="A542" s="85"/>
      <c r="B542" s="85"/>
      <c r="C542" s="85"/>
      <c r="D542" s="85"/>
      <c r="E542" s="85"/>
      <c r="F542" s="85"/>
      <c r="G542" s="85"/>
      <c r="H542" s="85"/>
      <c r="I542" s="85"/>
      <c r="J542" s="85"/>
      <c r="K542" s="85"/>
      <c r="L542" s="85"/>
      <c r="M542" s="85"/>
      <c r="N542" s="85"/>
      <c r="O542" s="85"/>
      <c r="P542" s="85"/>
      <c r="Q542" s="85"/>
      <c r="R542" s="85"/>
      <c r="S542" s="85"/>
      <c r="T542" s="85"/>
      <c r="U542" s="85"/>
      <c r="V542" s="85"/>
      <c r="W542" s="85"/>
      <c r="X542" s="85"/>
      <c r="Y542" s="85"/>
      <c r="Z542" s="85"/>
      <c r="AA542" s="85"/>
      <c r="AB542" s="86"/>
      <c r="AC542" s="85"/>
      <c r="AD542" s="85"/>
      <c r="AE542" s="85"/>
      <c r="AF542" s="85"/>
      <c r="AG542" s="85"/>
      <c r="AH542" s="85"/>
      <c r="AI542" s="85"/>
      <c r="AJ542" s="85"/>
      <c r="AK542" s="85"/>
      <c r="AL542" s="85"/>
      <c r="AM542" s="85"/>
      <c r="AN542" s="85"/>
      <c r="AO542" s="85"/>
      <c r="AP542" s="85"/>
      <c r="AQ542" s="85"/>
      <c r="AR542" s="85"/>
      <c r="AS542" s="85"/>
      <c r="AT542" s="85"/>
      <c r="AU542" s="85"/>
      <c r="AV542" s="85"/>
      <c r="AW542" s="85"/>
      <c r="AX542" s="85"/>
      <c r="AY542" s="85"/>
      <c r="AZ542" s="85"/>
      <c r="BA542" s="85"/>
      <c r="BB542" s="85"/>
      <c r="BC542" s="85"/>
      <c r="BD542" s="85"/>
      <c r="BE542" s="85"/>
      <c r="BF542" s="85"/>
      <c r="BG542" s="85"/>
    </row>
    <row r="543" spans="1:59" x14ac:dyDescent="0.25">
      <c r="A543" s="85"/>
      <c r="B543" s="85"/>
      <c r="C543" s="85"/>
      <c r="D543" s="85"/>
      <c r="E543" s="85"/>
      <c r="F543" s="85"/>
      <c r="G543" s="85"/>
      <c r="H543" s="85"/>
      <c r="I543" s="85"/>
      <c r="J543" s="85"/>
      <c r="K543" s="85"/>
      <c r="L543" s="85"/>
      <c r="M543" s="85"/>
      <c r="N543" s="85"/>
      <c r="O543" s="85"/>
      <c r="P543" s="85"/>
      <c r="Q543" s="85"/>
      <c r="R543" s="85"/>
      <c r="S543" s="85"/>
      <c r="T543" s="85"/>
      <c r="U543" s="85"/>
      <c r="V543" s="85"/>
      <c r="W543" s="85"/>
      <c r="X543" s="85"/>
      <c r="Y543" s="85"/>
      <c r="Z543" s="85"/>
      <c r="AA543" s="85"/>
      <c r="AB543" s="86"/>
      <c r="AC543" s="85"/>
      <c r="AD543" s="85"/>
      <c r="AE543" s="85"/>
      <c r="AF543" s="85"/>
      <c r="AG543" s="85"/>
      <c r="AH543" s="85"/>
      <c r="AI543" s="85"/>
      <c r="AJ543" s="85"/>
      <c r="AK543" s="85"/>
      <c r="AL543" s="85"/>
      <c r="AM543" s="85"/>
      <c r="AN543" s="85"/>
      <c r="AO543" s="85"/>
      <c r="AP543" s="85"/>
      <c r="AQ543" s="85"/>
      <c r="AR543" s="85"/>
      <c r="AS543" s="85"/>
      <c r="AT543" s="85"/>
      <c r="AU543" s="85"/>
      <c r="AV543" s="85"/>
      <c r="AW543" s="85"/>
      <c r="AX543" s="85"/>
      <c r="AY543" s="85"/>
      <c r="AZ543" s="85"/>
      <c r="BA543" s="85"/>
      <c r="BB543" s="85"/>
      <c r="BC543" s="85"/>
      <c r="BD543" s="85"/>
      <c r="BE543" s="85"/>
      <c r="BF543" s="85"/>
      <c r="BG543" s="85"/>
    </row>
    <row r="544" spans="1:59" x14ac:dyDescent="0.25">
      <c r="A544" s="85"/>
      <c r="B544" s="85"/>
      <c r="C544" s="85"/>
      <c r="D544" s="85"/>
      <c r="E544" s="85"/>
      <c r="F544" s="85"/>
      <c r="G544" s="85"/>
      <c r="H544" s="85"/>
      <c r="I544" s="85"/>
      <c r="J544" s="85"/>
      <c r="K544" s="85"/>
      <c r="L544" s="85"/>
      <c r="M544" s="85"/>
      <c r="N544" s="85"/>
      <c r="O544" s="85"/>
      <c r="P544" s="85"/>
      <c r="Q544" s="85"/>
      <c r="R544" s="85"/>
      <c r="S544" s="85"/>
      <c r="T544" s="85"/>
      <c r="U544" s="85"/>
      <c r="V544" s="85"/>
      <c r="W544" s="85"/>
      <c r="X544" s="85"/>
      <c r="Y544" s="85"/>
      <c r="Z544" s="85"/>
      <c r="AA544" s="85"/>
      <c r="AB544" s="86"/>
      <c r="AC544" s="85"/>
      <c r="AD544" s="85"/>
      <c r="AE544" s="85"/>
      <c r="AF544" s="85"/>
      <c r="AG544" s="85"/>
      <c r="AH544" s="85"/>
      <c r="AI544" s="85"/>
      <c r="AJ544" s="85"/>
      <c r="AK544" s="85"/>
      <c r="AL544" s="85"/>
      <c r="AM544" s="85"/>
      <c r="AN544" s="85"/>
      <c r="AO544" s="85"/>
      <c r="AP544" s="85"/>
      <c r="AQ544" s="85"/>
      <c r="AR544" s="85"/>
      <c r="AS544" s="85"/>
      <c r="AT544" s="85"/>
      <c r="AU544" s="85"/>
      <c r="AV544" s="85"/>
      <c r="AW544" s="85"/>
      <c r="AX544" s="85"/>
      <c r="AY544" s="85"/>
      <c r="AZ544" s="85"/>
      <c r="BA544" s="85"/>
      <c r="BB544" s="85"/>
      <c r="BC544" s="85"/>
      <c r="BD544" s="85"/>
      <c r="BE544" s="85"/>
      <c r="BF544" s="85"/>
      <c r="BG544" s="85"/>
    </row>
    <row r="545" spans="1:59" x14ac:dyDescent="0.25">
      <c r="A545" s="85"/>
      <c r="B545" s="85"/>
      <c r="C545" s="85"/>
      <c r="D545" s="85"/>
      <c r="E545" s="85"/>
      <c r="F545" s="85"/>
      <c r="G545" s="85"/>
      <c r="H545" s="85"/>
      <c r="I545" s="85"/>
      <c r="J545" s="85"/>
      <c r="K545" s="85"/>
      <c r="L545" s="85"/>
      <c r="M545" s="85"/>
      <c r="N545" s="85"/>
      <c r="O545" s="85"/>
      <c r="P545" s="85"/>
      <c r="Q545" s="85"/>
      <c r="R545" s="85"/>
      <c r="S545" s="85"/>
      <c r="T545" s="85"/>
      <c r="U545" s="85"/>
      <c r="V545" s="85"/>
      <c r="W545" s="85"/>
      <c r="X545" s="85"/>
      <c r="Y545" s="85"/>
      <c r="Z545" s="85"/>
      <c r="AA545" s="85"/>
      <c r="AB545" s="86"/>
      <c r="AC545" s="85"/>
      <c r="AD545" s="85"/>
      <c r="AE545" s="85"/>
      <c r="AF545" s="85"/>
      <c r="AG545" s="85"/>
      <c r="AH545" s="85"/>
      <c r="AI545" s="85"/>
      <c r="AJ545" s="85"/>
      <c r="AK545" s="85"/>
      <c r="AL545" s="85"/>
      <c r="AM545" s="85"/>
      <c r="AN545" s="85"/>
      <c r="AO545" s="85"/>
      <c r="AP545" s="85"/>
      <c r="AQ545" s="85"/>
      <c r="AR545" s="85"/>
      <c r="AS545" s="85"/>
      <c r="AT545" s="85"/>
      <c r="AU545" s="85"/>
      <c r="AV545" s="85"/>
      <c r="AW545" s="85"/>
      <c r="AX545" s="85"/>
      <c r="AY545" s="85"/>
      <c r="AZ545" s="85"/>
      <c r="BA545" s="85"/>
      <c r="BB545" s="85"/>
      <c r="BC545" s="85"/>
      <c r="BD545" s="85"/>
      <c r="BE545" s="85"/>
      <c r="BF545" s="85"/>
      <c r="BG545" s="85"/>
    </row>
    <row r="546" spans="1:59" x14ac:dyDescent="0.25">
      <c r="A546" s="85"/>
      <c r="B546" s="85"/>
      <c r="C546" s="85"/>
      <c r="D546" s="85"/>
      <c r="E546" s="85"/>
      <c r="F546" s="85"/>
      <c r="G546" s="85"/>
      <c r="H546" s="85"/>
      <c r="I546" s="85"/>
      <c r="J546" s="85"/>
      <c r="K546" s="85"/>
      <c r="L546" s="85"/>
      <c r="M546" s="85"/>
      <c r="N546" s="85"/>
      <c r="O546" s="85"/>
      <c r="P546" s="85"/>
      <c r="Q546" s="85"/>
      <c r="R546" s="85"/>
      <c r="S546" s="85"/>
      <c r="T546" s="85"/>
      <c r="U546" s="85"/>
      <c r="V546" s="85"/>
      <c r="W546" s="85"/>
      <c r="X546" s="85"/>
      <c r="Y546" s="85"/>
      <c r="Z546" s="85"/>
      <c r="AA546" s="85"/>
      <c r="AB546" s="86"/>
      <c r="AC546" s="85"/>
      <c r="AD546" s="85"/>
      <c r="AE546" s="85"/>
      <c r="AF546" s="85"/>
      <c r="AG546" s="85"/>
      <c r="AH546" s="85"/>
      <c r="AI546" s="85"/>
      <c r="AJ546" s="85"/>
      <c r="AK546" s="85"/>
      <c r="AL546" s="85"/>
      <c r="AM546" s="85"/>
      <c r="AN546" s="85"/>
      <c r="AO546" s="85"/>
      <c r="AP546" s="85"/>
      <c r="AQ546" s="85"/>
      <c r="AR546" s="85"/>
      <c r="AS546" s="85"/>
      <c r="AT546" s="85"/>
      <c r="AU546" s="85"/>
      <c r="AV546" s="85"/>
      <c r="AW546" s="85"/>
      <c r="AX546" s="85"/>
      <c r="AY546" s="85"/>
      <c r="AZ546" s="85"/>
      <c r="BA546" s="85"/>
      <c r="BB546" s="85"/>
      <c r="BC546" s="85"/>
      <c r="BD546" s="85"/>
      <c r="BE546" s="85"/>
      <c r="BF546" s="85"/>
      <c r="BG546" s="85"/>
    </row>
    <row r="547" spans="1:59" x14ac:dyDescent="0.25">
      <c r="A547" s="85"/>
      <c r="B547" s="85"/>
      <c r="C547" s="85"/>
      <c r="D547" s="85"/>
      <c r="E547" s="85"/>
      <c r="F547" s="85"/>
      <c r="G547" s="85"/>
      <c r="H547" s="85"/>
      <c r="I547" s="85"/>
      <c r="J547" s="85"/>
      <c r="K547" s="85"/>
      <c r="L547" s="85"/>
      <c r="M547" s="85"/>
      <c r="N547" s="85"/>
      <c r="O547" s="85"/>
      <c r="P547" s="85"/>
      <c r="Q547" s="85"/>
      <c r="R547" s="85"/>
      <c r="S547" s="85"/>
      <c r="T547" s="85"/>
      <c r="U547" s="85"/>
      <c r="V547" s="85"/>
      <c r="W547" s="85"/>
      <c r="X547" s="85"/>
      <c r="Y547" s="85"/>
      <c r="Z547" s="85"/>
      <c r="AA547" s="85"/>
      <c r="AB547" s="86"/>
      <c r="AC547" s="85"/>
      <c r="AD547" s="85"/>
      <c r="AE547" s="85"/>
      <c r="AF547" s="85"/>
      <c r="AG547" s="85"/>
      <c r="AH547" s="85"/>
      <c r="AI547" s="85"/>
      <c r="AJ547" s="85"/>
      <c r="AK547" s="85"/>
      <c r="AL547" s="85"/>
      <c r="AM547" s="85"/>
      <c r="AN547" s="85"/>
      <c r="AO547" s="85"/>
      <c r="AP547" s="85"/>
      <c r="AQ547" s="85"/>
      <c r="AR547" s="85"/>
      <c r="AS547" s="85"/>
      <c r="AT547" s="85"/>
      <c r="AU547" s="85"/>
      <c r="AV547" s="85"/>
      <c r="AW547" s="85"/>
      <c r="AX547" s="85"/>
      <c r="AY547" s="85"/>
      <c r="AZ547" s="85"/>
      <c r="BA547" s="85"/>
      <c r="BB547" s="85"/>
      <c r="BC547" s="85"/>
      <c r="BD547" s="85"/>
      <c r="BE547" s="85"/>
      <c r="BF547" s="85"/>
      <c r="BG547" s="85"/>
    </row>
    <row r="548" spans="1:59" x14ac:dyDescent="0.25">
      <c r="A548" s="85"/>
      <c r="B548" s="85"/>
      <c r="C548" s="85"/>
      <c r="D548" s="85"/>
      <c r="E548" s="85"/>
      <c r="F548" s="85"/>
      <c r="G548" s="85"/>
      <c r="H548" s="85"/>
      <c r="I548" s="85"/>
      <c r="J548" s="85"/>
      <c r="K548" s="85"/>
      <c r="L548" s="85"/>
      <c r="M548" s="85"/>
      <c r="N548" s="85"/>
      <c r="O548" s="85"/>
      <c r="P548" s="85"/>
      <c r="Q548" s="85"/>
      <c r="R548" s="85"/>
      <c r="S548" s="85"/>
      <c r="T548" s="85"/>
      <c r="U548" s="85"/>
      <c r="V548" s="85"/>
      <c r="W548" s="85"/>
      <c r="X548" s="85"/>
      <c r="Y548" s="85"/>
      <c r="Z548" s="85"/>
      <c r="AA548" s="85"/>
      <c r="AB548" s="86"/>
      <c r="AC548" s="85"/>
      <c r="AD548" s="85"/>
      <c r="AE548" s="85"/>
      <c r="AF548" s="85"/>
      <c r="AG548" s="85"/>
      <c r="AH548" s="85"/>
      <c r="AI548" s="85"/>
      <c r="AJ548" s="85"/>
      <c r="AK548" s="85"/>
      <c r="AL548" s="85"/>
      <c r="AM548" s="85"/>
      <c r="AN548" s="85"/>
      <c r="AO548" s="85"/>
      <c r="AP548" s="85"/>
      <c r="AQ548" s="85"/>
      <c r="AR548" s="85"/>
      <c r="AS548" s="85"/>
      <c r="AT548" s="85"/>
      <c r="AU548" s="85"/>
      <c r="AV548" s="85"/>
      <c r="AW548" s="85"/>
      <c r="AX548" s="85"/>
      <c r="AY548" s="85"/>
      <c r="AZ548" s="85"/>
      <c r="BA548" s="85"/>
      <c r="BB548" s="85"/>
      <c r="BC548" s="85"/>
      <c r="BD548" s="85"/>
      <c r="BE548" s="85"/>
      <c r="BF548" s="85"/>
      <c r="BG548" s="85"/>
    </row>
    <row r="549" spans="1:59" x14ac:dyDescent="0.25">
      <c r="A549" s="85"/>
      <c r="B549" s="85"/>
      <c r="C549" s="85"/>
      <c r="D549" s="85"/>
      <c r="E549" s="85"/>
      <c r="F549" s="85"/>
      <c r="G549" s="85"/>
      <c r="H549" s="85"/>
      <c r="I549" s="85"/>
      <c r="J549" s="85"/>
      <c r="K549" s="85"/>
      <c r="L549" s="85"/>
      <c r="M549" s="85"/>
      <c r="N549" s="85"/>
      <c r="O549" s="85"/>
      <c r="P549" s="85"/>
      <c r="Q549" s="85"/>
      <c r="R549" s="85"/>
      <c r="S549" s="85"/>
      <c r="T549" s="85"/>
      <c r="U549" s="85"/>
      <c r="V549" s="85"/>
      <c r="W549" s="85"/>
      <c r="X549" s="85"/>
      <c r="Y549" s="85"/>
      <c r="Z549" s="85"/>
      <c r="AA549" s="85"/>
      <c r="AB549" s="86"/>
      <c r="AC549" s="85"/>
      <c r="AD549" s="85"/>
      <c r="AE549" s="85"/>
      <c r="AF549" s="85"/>
      <c r="AG549" s="85"/>
      <c r="AH549" s="85"/>
      <c r="AI549" s="85"/>
      <c r="AJ549" s="85"/>
      <c r="AK549" s="85"/>
      <c r="AL549" s="85"/>
      <c r="AM549" s="85"/>
      <c r="AN549" s="85"/>
      <c r="AO549" s="85"/>
      <c r="AP549" s="85"/>
      <c r="AQ549" s="85"/>
      <c r="AR549" s="85"/>
      <c r="AS549" s="85"/>
      <c r="AT549" s="85"/>
      <c r="AU549" s="85"/>
      <c r="AV549" s="85"/>
      <c r="AW549" s="85"/>
      <c r="AX549" s="85"/>
      <c r="AY549" s="85"/>
      <c r="AZ549" s="85"/>
      <c r="BA549" s="85"/>
      <c r="BB549" s="85"/>
      <c r="BC549" s="85"/>
      <c r="BD549" s="85"/>
      <c r="BE549" s="85"/>
      <c r="BF549" s="85"/>
      <c r="BG549" s="85"/>
    </row>
    <row r="550" spans="1:59" x14ac:dyDescent="0.25">
      <c r="A550" s="85"/>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6"/>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row>
    <row r="551" spans="1:59" x14ac:dyDescent="0.25">
      <c r="A551" s="85"/>
      <c r="B551" s="85"/>
      <c r="C551" s="85"/>
      <c r="D551" s="85"/>
      <c r="E551" s="85"/>
      <c r="F551" s="85"/>
      <c r="G551" s="85"/>
      <c r="H551" s="85"/>
      <c r="I551" s="85"/>
      <c r="J551" s="85"/>
      <c r="K551" s="85"/>
      <c r="L551" s="85"/>
      <c r="M551" s="85"/>
      <c r="N551" s="85"/>
      <c r="O551" s="85"/>
      <c r="P551" s="85"/>
      <c r="Q551" s="85"/>
      <c r="R551" s="85"/>
      <c r="S551" s="85"/>
      <c r="T551" s="85"/>
      <c r="U551" s="85"/>
      <c r="V551" s="85"/>
      <c r="W551" s="85"/>
      <c r="X551" s="85"/>
      <c r="Y551" s="85"/>
      <c r="Z551" s="85"/>
      <c r="AA551" s="85"/>
      <c r="AB551" s="86"/>
      <c r="AC551" s="85"/>
      <c r="AD551" s="85"/>
      <c r="AE551" s="85"/>
      <c r="AF551" s="85"/>
      <c r="AG551" s="85"/>
      <c r="AH551" s="85"/>
      <c r="AI551" s="85"/>
      <c r="AJ551" s="85"/>
      <c r="AK551" s="85"/>
      <c r="AL551" s="85"/>
      <c r="AM551" s="85"/>
      <c r="AN551" s="85"/>
      <c r="AO551" s="85"/>
      <c r="AP551" s="85"/>
      <c r="AQ551" s="85"/>
      <c r="AR551" s="85"/>
      <c r="AS551" s="85"/>
      <c r="AT551" s="85"/>
      <c r="AU551" s="85"/>
      <c r="AV551" s="85"/>
      <c r="AW551" s="85"/>
      <c r="AX551" s="85"/>
      <c r="AY551" s="85"/>
      <c r="AZ551" s="85"/>
      <c r="BA551" s="85"/>
      <c r="BB551" s="85"/>
      <c r="BC551" s="85"/>
      <c r="BD551" s="85"/>
      <c r="BE551" s="85"/>
      <c r="BF551" s="85"/>
      <c r="BG551" s="85"/>
    </row>
    <row r="552" spans="1:59" x14ac:dyDescent="0.25">
      <c r="A552" s="85"/>
      <c r="B552" s="85"/>
      <c r="C552" s="85"/>
      <c r="D552" s="85"/>
      <c r="E552" s="85"/>
      <c r="F552" s="85"/>
      <c r="G552" s="85"/>
      <c r="H552" s="85"/>
      <c r="I552" s="85"/>
      <c r="J552" s="85"/>
      <c r="K552" s="85"/>
      <c r="L552" s="85"/>
      <c r="M552" s="85"/>
      <c r="N552" s="85"/>
      <c r="O552" s="85"/>
      <c r="P552" s="85"/>
      <c r="Q552" s="85"/>
      <c r="R552" s="85"/>
      <c r="S552" s="85"/>
      <c r="T552" s="85"/>
      <c r="U552" s="85"/>
      <c r="V552" s="85"/>
      <c r="W552" s="85"/>
      <c r="X552" s="85"/>
      <c r="Y552" s="85"/>
      <c r="Z552" s="85"/>
      <c r="AA552" s="85"/>
      <c r="AB552" s="86"/>
      <c r="AC552" s="85"/>
      <c r="AD552" s="85"/>
      <c r="AE552" s="85"/>
      <c r="AF552" s="85"/>
      <c r="AG552" s="85"/>
      <c r="AH552" s="85"/>
      <c r="AI552" s="85"/>
      <c r="AJ552" s="85"/>
      <c r="AK552" s="85"/>
      <c r="AL552" s="85"/>
      <c r="AM552" s="85"/>
      <c r="AN552" s="85"/>
      <c r="AO552" s="85"/>
      <c r="AP552" s="85"/>
      <c r="AQ552" s="85"/>
      <c r="AR552" s="85"/>
      <c r="AS552" s="85"/>
      <c r="AT552" s="85"/>
      <c r="AU552" s="85"/>
      <c r="AV552" s="85"/>
      <c r="AW552" s="85"/>
      <c r="AX552" s="85"/>
      <c r="AY552" s="85"/>
      <c r="AZ552" s="85"/>
      <c r="BA552" s="85"/>
      <c r="BB552" s="85"/>
      <c r="BC552" s="85"/>
      <c r="BD552" s="85"/>
      <c r="BE552" s="85"/>
      <c r="BF552" s="85"/>
      <c r="BG552" s="85"/>
    </row>
    <row r="553" spans="1:59" x14ac:dyDescent="0.25">
      <c r="A553" s="85"/>
      <c r="B553" s="85"/>
      <c r="C553" s="85"/>
      <c r="D553" s="85"/>
      <c r="E553" s="85"/>
      <c r="F553" s="85"/>
      <c r="G553" s="85"/>
      <c r="H553" s="85"/>
      <c r="I553" s="85"/>
      <c r="J553" s="85"/>
      <c r="K553" s="85"/>
      <c r="L553" s="85"/>
      <c r="M553" s="85"/>
      <c r="N553" s="85"/>
      <c r="O553" s="85"/>
      <c r="P553" s="85"/>
      <c r="Q553" s="85"/>
      <c r="R553" s="85"/>
      <c r="S553" s="85"/>
      <c r="T553" s="85"/>
      <c r="U553" s="85"/>
      <c r="V553" s="85"/>
      <c r="W553" s="85"/>
      <c r="X553" s="85"/>
      <c r="Y553" s="85"/>
      <c r="Z553" s="85"/>
      <c r="AA553" s="85"/>
      <c r="AB553" s="86"/>
      <c r="AC553" s="85"/>
      <c r="AD553" s="85"/>
      <c r="AE553" s="85"/>
      <c r="AF553" s="85"/>
      <c r="AG553" s="85"/>
      <c r="AH553" s="85"/>
      <c r="AI553" s="85"/>
      <c r="AJ553" s="85"/>
      <c r="AK553" s="85"/>
      <c r="AL553" s="85"/>
      <c r="AM553" s="85"/>
      <c r="AN553" s="85"/>
      <c r="AO553" s="85"/>
      <c r="AP553" s="85"/>
      <c r="AQ553" s="85"/>
      <c r="AR553" s="85"/>
      <c r="AS553" s="85"/>
      <c r="AT553" s="85"/>
      <c r="AU553" s="85"/>
      <c r="AV553" s="85"/>
      <c r="AW553" s="85"/>
      <c r="AX553" s="85"/>
      <c r="AY553" s="85"/>
      <c r="AZ553" s="85"/>
      <c r="BA553" s="85"/>
      <c r="BB553" s="85"/>
      <c r="BC553" s="85"/>
      <c r="BD553" s="85"/>
      <c r="BE553" s="85"/>
      <c r="BF553" s="85"/>
      <c r="BG553" s="85"/>
    </row>
    <row r="554" spans="1:59" x14ac:dyDescent="0.25">
      <c r="A554" s="85"/>
      <c r="B554" s="85"/>
      <c r="C554" s="85"/>
      <c r="D554" s="85"/>
      <c r="E554" s="85"/>
      <c r="F554" s="85"/>
      <c r="G554" s="85"/>
      <c r="H554" s="85"/>
      <c r="I554" s="85"/>
      <c r="J554" s="85"/>
      <c r="K554" s="85"/>
      <c r="L554" s="85"/>
      <c r="M554" s="85"/>
      <c r="N554" s="85"/>
      <c r="O554" s="85"/>
      <c r="P554" s="85"/>
      <c r="Q554" s="85"/>
      <c r="R554" s="85"/>
      <c r="S554" s="85"/>
      <c r="T554" s="85"/>
      <c r="U554" s="85"/>
      <c r="V554" s="85"/>
      <c r="W554" s="85"/>
      <c r="X554" s="85"/>
      <c r="Y554" s="85"/>
      <c r="Z554" s="85"/>
      <c r="AA554" s="85"/>
      <c r="AB554" s="86"/>
      <c r="AC554" s="85"/>
      <c r="AD554" s="85"/>
      <c r="AE554" s="85"/>
      <c r="AF554" s="85"/>
      <c r="AG554" s="85"/>
      <c r="AH554" s="85"/>
      <c r="AI554" s="85"/>
      <c r="AJ554" s="85"/>
      <c r="AK554" s="85"/>
      <c r="AL554" s="85"/>
      <c r="AM554" s="85"/>
      <c r="AN554" s="85"/>
      <c r="AO554" s="85"/>
      <c r="AP554" s="85"/>
      <c r="AQ554" s="85"/>
      <c r="AR554" s="85"/>
      <c r="AS554" s="85"/>
      <c r="AT554" s="85"/>
      <c r="AU554" s="85"/>
      <c r="AV554" s="85"/>
      <c r="AW554" s="85"/>
      <c r="AX554" s="85"/>
      <c r="AY554" s="85"/>
      <c r="AZ554" s="85"/>
      <c r="BA554" s="85"/>
      <c r="BB554" s="85"/>
      <c r="BC554" s="85"/>
      <c r="BD554" s="85"/>
      <c r="BE554" s="85"/>
      <c r="BF554" s="85"/>
      <c r="BG554" s="85"/>
    </row>
    <row r="555" spans="1:59" x14ac:dyDescent="0.25">
      <c r="A555" s="85"/>
      <c r="B555" s="85"/>
      <c r="C555" s="85"/>
      <c r="D555" s="85"/>
      <c r="E555" s="85"/>
      <c r="F555" s="85"/>
      <c r="G555" s="85"/>
      <c r="H555" s="85"/>
      <c r="I555" s="85"/>
      <c r="J555" s="85"/>
      <c r="K555" s="85"/>
      <c r="L555" s="85"/>
      <c r="M555" s="85"/>
      <c r="N555" s="85"/>
      <c r="O555" s="85"/>
      <c r="P555" s="85"/>
      <c r="Q555" s="85"/>
      <c r="R555" s="85"/>
      <c r="S555" s="85"/>
      <c r="T555" s="85"/>
      <c r="U555" s="85"/>
      <c r="V555" s="85"/>
      <c r="W555" s="85"/>
      <c r="X555" s="85"/>
      <c r="Y555" s="85"/>
      <c r="Z555" s="85"/>
      <c r="AA555" s="85"/>
      <c r="AB555" s="86"/>
      <c r="AC555" s="85"/>
      <c r="AD555" s="85"/>
      <c r="AE555" s="85"/>
      <c r="AF555" s="85"/>
      <c r="AG555" s="85"/>
      <c r="AH555" s="85"/>
      <c r="AI555" s="85"/>
      <c r="AJ555" s="85"/>
      <c r="AK555" s="85"/>
      <c r="AL555" s="85"/>
      <c r="AM555" s="85"/>
      <c r="AN555" s="85"/>
      <c r="AO555" s="85"/>
      <c r="AP555" s="85"/>
      <c r="AQ555" s="85"/>
      <c r="AR555" s="85"/>
      <c r="AS555" s="85"/>
      <c r="AT555" s="85"/>
      <c r="AU555" s="85"/>
      <c r="AV555" s="85"/>
      <c r="AW555" s="85"/>
      <c r="AX555" s="85"/>
      <c r="AY555" s="85"/>
      <c r="AZ555" s="85"/>
      <c r="BA555" s="85"/>
      <c r="BB555" s="85"/>
      <c r="BC555" s="85"/>
      <c r="BD555" s="85"/>
      <c r="BE555" s="85"/>
      <c r="BF555" s="85"/>
      <c r="BG555" s="85"/>
    </row>
    <row r="556" spans="1:59" x14ac:dyDescent="0.25">
      <c r="A556" s="85"/>
      <c r="B556" s="85"/>
      <c r="C556" s="85"/>
      <c r="D556" s="85"/>
      <c r="E556" s="85"/>
      <c r="F556" s="85"/>
      <c r="G556" s="85"/>
      <c r="H556" s="85"/>
      <c r="I556" s="85"/>
      <c r="J556" s="85"/>
      <c r="K556" s="85"/>
      <c r="L556" s="85"/>
      <c r="M556" s="85"/>
      <c r="N556" s="85"/>
      <c r="O556" s="85"/>
      <c r="P556" s="85"/>
      <c r="Q556" s="85"/>
      <c r="R556" s="85"/>
      <c r="S556" s="85"/>
      <c r="T556" s="85"/>
      <c r="U556" s="85"/>
      <c r="V556" s="85"/>
      <c r="W556" s="85"/>
      <c r="X556" s="85"/>
      <c r="Y556" s="85"/>
      <c r="Z556" s="85"/>
      <c r="AA556" s="85"/>
      <c r="AB556" s="86"/>
      <c r="AC556" s="85"/>
      <c r="AD556" s="85"/>
      <c r="AE556" s="85"/>
      <c r="AF556" s="85"/>
      <c r="AG556" s="85"/>
      <c r="AH556" s="85"/>
      <c r="AI556" s="85"/>
      <c r="AJ556" s="85"/>
      <c r="AK556" s="85"/>
      <c r="AL556" s="85"/>
      <c r="AM556" s="85"/>
      <c r="AN556" s="85"/>
      <c r="AO556" s="85"/>
      <c r="AP556" s="85"/>
      <c r="AQ556" s="85"/>
      <c r="AR556" s="85"/>
      <c r="AS556" s="85"/>
      <c r="AT556" s="85"/>
      <c r="AU556" s="85"/>
      <c r="AV556" s="85"/>
      <c r="AW556" s="85"/>
      <c r="AX556" s="85"/>
      <c r="AY556" s="85"/>
      <c r="AZ556" s="85"/>
      <c r="BA556" s="85"/>
      <c r="BB556" s="85"/>
      <c r="BC556" s="85"/>
      <c r="BD556" s="85"/>
      <c r="BE556" s="85"/>
      <c r="BF556" s="85"/>
      <c r="BG556" s="85"/>
    </row>
    <row r="557" spans="1:59" x14ac:dyDescent="0.25">
      <c r="A557" s="85"/>
      <c r="B557" s="85"/>
      <c r="C557" s="85"/>
      <c r="D557" s="85"/>
      <c r="E557" s="85"/>
      <c r="F557" s="85"/>
      <c r="G557" s="85"/>
      <c r="H557" s="85"/>
      <c r="I557" s="85"/>
      <c r="J557" s="85"/>
      <c r="K557" s="85"/>
      <c r="L557" s="85"/>
      <c r="M557" s="85"/>
      <c r="N557" s="85"/>
      <c r="O557" s="85"/>
      <c r="P557" s="85"/>
      <c r="Q557" s="85"/>
      <c r="R557" s="85"/>
      <c r="S557" s="85"/>
      <c r="T557" s="85"/>
      <c r="U557" s="85"/>
      <c r="V557" s="85"/>
      <c r="W557" s="85"/>
      <c r="X557" s="85"/>
      <c r="Y557" s="85"/>
      <c r="Z557" s="85"/>
      <c r="AA557" s="85"/>
      <c r="AB557" s="86"/>
      <c r="AC557" s="85"/>
      <c r="AD557" s="85"/>
      <c r="AE557" s="85"/>
      <c r="AF557" s="85"/>
      <c r="AG557" s="85"/>
      <c r="AH557" s="85"/>
      <c r="AI557" s="85"/>
      <c r="AJ557" s="85"/>
      <c r="AK557" s="85"/>
      <c r="AL557" s="85"/>
      <c r="AM557" s="85"/>
      <c r="AN557" s="85"/>
      <c r="AO557" s="85"/>
      <c r="AP557" s="85"/>
      <c r="AQ557" s="85"/>
      <c r="AR557" s="85"/>
      <c r="AS557" s="85"/>
      <c r="AT557" s="85"/>
      <c r="AU557" s="85"/>
      <c r="AV557" s="85"/>
      <c r="AW557" s="85"/>
      <c r="AX557" s="85"/>
      <c r="AY557" s="85"/>
      <c r="AZ557" s="85"/>
      <c r="BA557" s="85"/>
      <c r="BB557" s="85"/>
      <c r="BC557" s="85"/>
      <c r="BD557" s="85"/>
      <c r="BE557" s="85"/>
      <c r="BF557" s="85"/>
      <c r="BG557" s="85"/>
    </row>
    <row r="558" spans="1:59" x14ac:dyDescent="0.25">
      <c r="A558" s="85"/>
      <c r="B558" s="85"/>
      <c r="C558" s="85"/>
      <c r="D558" s="85"/>
      <c r="E558" s="85"/>
      <c r="F558" s="85"/>
      <c r="G558" s="85"/>
      <c r="H558" s="85"/>
      <c r="I558" s="85"/>
      <c r="J558" s="85"/>
      <c r="K558" s="85"/>
      <c r="L558" s="85"/>
      <c r="M558" s="85"/>
      <c r="N558" s="85"/>
      <c r="O558" s="85"/>
      <c r="P558" s="85"/>
      <c r="Q558" s="85"/>
      <c r="R558" s="85"/>
      <c r="S558" s="85"/>
      <c r="T558" s="85"/>
      <c r="U558" s="85"/>
      <c r="V558" s="85"/>
      <c r="W558" s="85"/>
      <c r="X558" s="85"/>
      <c r="Y558" s="85"/>
      <c r="Z558" s="85"/>
      <c r="AA558" s="85"/>
      <c r="AB558" s="86"/>
      <c r="AC558" s="85"/>
      <c r="AD558" s="85"/>
      <c r="AE558" s="85"/>
      <c r="AF558" s="85"/>
      <c r="AG558" s="85"/>
      <c r="AH558" s="85"/>
      <c r="AI558" s="85"/>
      <c r="AJ558" s="85"/>
      <c r="AK558" s="85"/>
      <c r="AL558" s="85"/>
      <c r="AM558" s="85"/>
      <c r="AN558" s="85"/>
      <c r="AO558" s="85"/>
      <c r="AP558" s="85"/>
      <c r="AQ558" s="85"/>
      <c r="AR558" s="85"/>
      <c r="AS558" s="85"/>
      <c r="AT558" s="85"/>
      <c r="AU558" s="85"/>
      <c r="AV558" s="85"/>
      <c r="AW558" s="85"/>
      <c r="AX558" s="85"/>
      <c r="AY558" s="85"/>
      <c r="AZ558" s="85"/>
      <c r="BA558" s="85"/>
      <c r="BB558" s="85"/>
      <c r="BC558" s="85"/>
      <c r="BD558" s="85"/>
      <c r="BE558" s="85"/>
      <c r="BF558" s="85"/>
      <c r="BG558" s="85"/>
    </row>
    <row r="559" spans="1:59" x14ac:dyDescent="0.25">
      <c r="A559" s="85"/>
      <c r="B559" s="85"/>
      <c r="C559" s="85"/>
      <c r="D559" s="85"/>
      <c r="E559" s="85"/>
      <c r="F559" s="85"/>
      <c r="G559" s="85"/>
      <c r="H559" s="85"/>
      <c r="I559" s="85"/>
      <c r="J559" s="85"/>
      <c r="K559" s="85"/>
      <c r="L559" s="85"/>
      <c r="M559" s="85"/>
      <c r="N559" s="85"/>
      <c r="O559" s="85"/>
      <c r="P559" s="85"/>
      <c r="Q559" s="85"/>
      <c r="R559" s="85"/>
      <c r="S559" s="85"/>
      <c r="T559" s="85"/>
      <c r="U559" s="85"/>
      <c r="V559" s="85"/>
      <c r="W559" s="85"/>
      <c r="X559" s="85"/>
      <c r="Y559" s="85"/>
      <c r="Z559" s="85"/>
      <c r="AA559" s="85"/>
      <c r="AB559" s="86"/>
      <c r="AC559" s="85"/>
      <c r="AD559" s="85"/>
      <c r="AE559" s="85"/>
      <c r="AF559" s="85"/>
      <c r="AG559" s="85"/>
      <c r="AH559" s="85"/>
      <c r="AI559" s="85"/>
      <c r="AJ559" s="85"/>
      <c r="AK559" s="85"/>
      <c r="AL559" s="85"/>
      <c r="AM559" s="85"/>
      <c r="AN559" s="85"/>
      <c r="AO559" s="85"/>
      <c r="AP559" s="85"/>
      <c r="AQ559" s="85"/>
      <c r="AR559" s="85"/>
      <c r="AS559" s="85"/>
      <c r="AT559" s="85"/>
      <c r="AU559" s="85"/>
      <c r="AV559" s="85"/>
      <c r="AW559" s="85"/>
      <c r="AX559" s="85"/>
      <c r="AY559" s="85"/>
      <c r="AZ559" s="85"/>
      <c r="BA559" s="85"/>
      <c r="BB559" s="85"/>
      <c r="BC559" s="85"/>
      <c r="BD559" s="85"/>
      <c r="BE559" s="85"/>
      <c r="BF559" s="85"/>
      <c r="BG559" s="85"/>
    </row>
    <row r="560" spans="1:59" x14ac:dyDescent="0.25">
      <c r="A560" s="85"/>
      <c r="B560" s="85"/>
      <c r="C560" s="85"/>
      <c r="D560" s="85"/>
      <c r="E560" s="85"/>
      <c r="F560" s="85"/>
      <c r="G560" s="85"/>
      <c r="H560" s="85"/>
      <c r="I560" s="85"/>
      <c r="J560" s="85"/>
      <c r="K560" s="85"/>
      <c r="L560" s="85"/>
      <c r="M560" s="85"/>
      <c r="N560" s="85"/>
      <c r="O560" s="85"/>
      <c r="P560" s="85"/>
      <c r="Q560" s="85"/>
      <c r="R560" s="85"/>
      <c r="S560" s="85"/>
      <c r="T560" s="85"/>
      <c r="U560" s="85"/>
      <c r="V560" s="85"/>
      <c r="W560" s="85"/>
      <c r="X560" s="85"/>
      <c r="Y560" s="85"/>
      <c r="Z560" s="85"/>
      <c r="AA560" s="85"/>
      <c r="AB560" s="86"/>
      <c r="AC560" s="85"/>
      <c r="AD560" s="85"/>
      <c r="AE560" s="85"/>
      <c r="AF560" s="85"/>
      <c r="AG560" s="85"/>
      <c r="AH560" s="85"/>
      <c r="AI560" s="85"/>
      <c r="AJ560" s="85"/>
      <c r="AK560" s="85"/>
      <c r="AL560" s="85"/>
      <c r="AM560" s="85"/>
      <c r="AN560" s="85"/>
      <c r="AO560" s="85"/>
      <c r="AP560" s="85"/>
      <c r="AQ560" s="85"/>
      <c r="AR560" s="85"/>
      <c r="AS560" s="85"/>
      <c r="AT560" s="85"/>
      <c r="AU560" s="85"/>
      <c r="AV560" s="85"/>
      <c r="AW560" s="85"/>
      <c r="AX560" s="85"/>
      <c r="AY560" s="85"/>
      <c r="AZ560" s="85"/>
      <c r="BA560" s="85"/>
      <c r="BB560" s="85"/>
      <c r="BC560" s="85"/>
      <c r="BD560" s="85"/>
      <c r="BE560" s="85"/>
      <c r="BF560" s="85"/>
      <c r="BG560" s="85"/>
    </row>
    <row r="561" spans="1:59" x14ac:dyDescent="0.25">
      <c r="A561" s="85"/>
      <c r="B561" s="85"/>
      <c r="C561" s="85"/>
      <c r="D561" s="85"/>
      <c r="E561" s="85"/>
      <c r="F561" s="85"/>
      <c r="G561" s="85"/>
      <c r="H561" s="85"/>
      <c r="I561" s="85"/>
      <c r="J561" s="85"/>
      <c r="K561" s="85"/>
      <c r="L561" s="85"/>
      <c r="M561" s="85"/>
      <c r="N561" s="85"/>
      <c r="O561" s="85"/>
      <c r="P561" s="85"/>
      <c r="Q561" s="85"/>
      <c r="R561" s="85"/>
      <c r="S561" s="85"/>
      <c r="T561" s="85"/>
      <c r="U561" s="85"/>
      <c r="V561" s="85"/>
      <c r="W561" s="85"/>
      <c r="X561" s="85"/>
      <c r="Y561" s="85"/>
      <c r="Z561" s="85"/>
      <c r="AA561" s="85"/>
      <c r="AB561" s="86"/>
      <c r="AC561" s="85"/>
      <c r="AD561" s="85"/>
      <c r="AE561" s="85"/>
      <c r="AF561" s="85"/>
      <c r="AG561" s="85"/>
      <c r="AH561" s="85"/>
      <c r="AI561" s="85"/>
      <c r="AJ561" s="85"/>
      <c r="AK561" s="85"/>
      <c r="AL561" s="85"/>
      <c r="AM561" s="85"/>
      <c r="AN561" s="85"/>
      <c r="AO561" s="85"/>
      <c r="AP561" s="85"/>
      <c r="AQ561" s="85"/>
      <c r="AR561" s="85"/>
      <c r="AS561" s="85"/>
      <c r="AT561" s="85"/>
      <c r="AU561" s="85"/>
      <c r="AV561" s="85"/>
      <c r="AW561" s="85"/>
      <c r="AX561" s="85"/>
      <c r="AY561" s="85"/>
      <c r="AZ561" s="85"/>
      <c r="BA561" s="85"/>
      <c r="BB561" s="85"/>
      <c r="BC561" s="85"/>
      <c r="BD561" s="85"/>
      <c r="BE561" s="85"/>
      <c r="BF561" s="85"/>
      <c r="BG561" s="85"/>
    </row>
    <row r="562" spans="1:59" x14ac:dyDescent="0.25">
      <c r="A562" s="85"/>
      <c r="B562" s="85"/>
      <c r="C562" s="85"/>
      <c r="D562" s="85"/>
      <c r="E562" s="85"/>
      <c r="F562" s="85"/>
      <c r="G562" s="85"/>
      <c r="H562" s="85"/>
      <c r="I562" s="85"/>
      <c r="J562" s="85"/>
      <c r="K562" s="85"/>
      <c r="L562" s="85"/>
      <c r="M562" s="85"/>
      <c r="N562" s="85"/>
      <c r="O562" s="85"/>
      <c r="P562" s="85"/>
      <c r="Q562" s="85"/>
      <c r="R562" s="85"/>
      <c r="S562" s="85"/>
      <c r="T562" s="85"/>
      <c r="U562" s="85"/>
      <c r="V562" s="85"/>
      <c r="W562" s="85"/>
      <c r="X562" s="85"/>
      <c r="Y562" s="85"/>
      <c r="Z562" s="85"/>
      <c r="AA562" s="85"/>
      <c r="AB562" s="86"/>
      <c r="AC562" s="85"/>
      <c r="AD562" s="85"/>
      <c r="AE562" s="85"/>
      <c r="AF562" s="85"/>
      <c r="AG562" s="85"/>
      <c r="AH562" s="85"/>
      <c r="AI562" s="85"/>
      <c r="AJ562" s="85"/>
      <c r="AK562" s="85"/>
      <c r="AL562" s="85"/>
      <c r="AM562" s="85"/>
      <c r="AN562" s="85"/>
      <c r="AO562" s="85"/>
      <c r="AP562" s="85"/>
      <c r="AQ562" s="85"/>
      <c r="AR562" s="85"/>
      <c r="AS562" s="85"/>
      <c r="AT562" s="85"/>
      <c r="AU562" s="85"/>
      <c r="AV562" s="85"/>
      <c r="AW562" s="85"/>
      <c r="AX562" s="85"/>
      <c r="AY562" s="85"/>
      <c r="AZ562" s="85"/>
      <c r="BA562" s="85"/>
      <c r="BB562" s="85"/>
      <c r="BC562" s="85"/>
      <c r="BD562" s="85"/>
      <c r="BE562" s="85"/>
      <c r="BF562" s="85"/>
      <c r="BG562" s="85"/>
    </row>
    <row r="563" spans="1:59" x14ac:dyDescent="0.25">
      <c r="A563" s="85"/>
      <c r="B563" s="85"/>
      <c r="C563" s="85"/>
      <c r="D563" s="85"/>
      <c r="E563" s="85"/>
      <c r="F563" s="85"/>
      <c r="G563" s="85"/>
      <c r="H563" s="85"/>
      <c r="I563" s="85"/>
      <c r="J563" s="85"/>
      <c r="K563" s="85"/>
      <c r="L563" s="85"/>
      <c r="M563" s="85"/>
      <c r="N563" s="85"/>
      <c r="O563" s="85"/>
      <c r="P563" s="85"/>
      <c r="Q563" s="85"/>
      <c r="R563" s="85"/>
      <c r="S563" s="85"/>
      <c r="T563" s="85"/>
      <c r="U563" s="85"/>
      <c r="V563" s="85"/>
      <c r="W563" s="85"/>
      <c r="X563" s="85"/>
      <c r="Y563" s="85"/>
      <c r="Z563" s="85"/>
      <c r="AA563" s="85"/>
      <c r="AB563" s="86"/>
      <c r="AC563" s="85"/>
      <c r="AD563" s="85"/>
      <c r="AE563" s="85"/>
      <c r="AF563" s="85"/>
      <c r="AG563" s="85"/>
      <c r="AH563" s="85"/>
      <c r="AI563" s="85"/>
      <c r="AJ563" s="85"/>
      <c r="AK563" s="85"/>
      <c r="AL563" s="85"/>
      <c r="AM563" s="85"/>
      <c r="AN563" s="85"/>
      <c r="AO563" s="85"/>
      <c r="AP563" s="85"/>
      <c r="AQ563" s="85"/>
      <c r="AR563" s="85"/>
      <c r="AS563" s="85"/>
      <c r="AT563" s="85"/>
      <c r="AU563" s="85"/>
      <c r="AV563" s="85"/>
      <c r="AW563" s="85"/>
      <c r="AX563" s="85"/>
      <c r="AY563" s="85"/>
      <c r="AZ563" s="85"/>
      <c r="BA563" s="85"/>
      <c r="BB563" s="85"/>
      <c r="BC563" s="85"/>
      <c r="BD563" s="85"/>
      <c r="BE563" s="85"/>
      <c r="BF563" s="85"/>
      <c r="BG563" s="85"/>
    </row>
    <row r="564" spans="1:59" x14ac:dyDescent="0.25">
      <c r="A564" s="85"/>
      <c r="B564" s="85"/>
      <c r="C564" s="85"/>
      <c r="D564" s="85"/>
      <c r="E564" s="85"/>
      <c r="F564" s="85"/>
      <c r="G564" s="85"/>
      <c r="H564" s="85"/>
      <c r="I564" s="85"/>
      <c r="J564" s="85"/>
      <c r="K564" s="85"/>
      <c r="L564" s="85"/>
      <c r="M564" s="85"/>
      <c r="N564" s="85"/>
      <c r="O564" s="85"/>
      <c r="P564" s="85"/>
      <c r="Q564" s="85"/>
      <c r="R564" s="85"/>
      <c r="S564" s="85"/>
      <c r="T564" s="85"/>
      <c r="U564" s="85"/>
      <c r="V564" s="85"/>
      <c r="W564" s="85"/>
      <c r="X564" s="85"/>
      <c r="Y564" s="85"/>
      <c r="Z564" s="85"/>
      <c r="AA564" s="85"/>
      <c r="AB564" s="86"/>
      <c r="AC564" s="85"/>
      <c r="AD564" s="85"/>
      <c r="AE564" s="85"/>
      <c r="AF564" s="85"/>
      <c r="AG564" s="85"/>
      <c r="AH564" s="85"/>
      <c r="AI564" s="85"/>
      <c r="AJ564" s="85"/>
      <c r="AK564" s="85"/>
      <c r="AL564" s="85"/>
      <c r="AM564" s="85"/>
      <c r="AN564" s="85"/>
      <c r="AO564" s="85"/>
      <c r="AP564" s="85"/>
      <c r="AQ564" s="85"/>
      <c r="AR564" s="85"/>
      <c r="AS564" s="85"/>
      <c r="AT564" s="85"/>
      <c r="AU564" s="85"/>
      <c r="AV564" s="85"/>
      <c r="AW564" s="85"/>
      <c r="AX564" s="85"/>
      <c r="AY564" s="85"/>
      <c r="AZ564" s="85"/>
      <c r="BA564" s="85"/>
      <c r="BB564" s="85"/>
      <c r="BC564" s="85"/>
      <c r="BD564" s="85"/>
      <c r="BE564" s="85"/>
      <c r="BF564" s="85"/>
      <c r="BG564" s="85"/>
    </row>
    <row r="565" spans="1:59" x14ac:dyDescent="0.25">
      <c r="A565" s="85"/>
      <c r="B565" s="85"/>
      <c r="C565" s="85"/>
      <c r="D565" s="85"/>
      <c r="E565" s="85"/>
      <c r="F565" s="85"/>
      <c r="G565" s="85"/>
      <c r="H565" s="85"/>
      <c r="I565" s="85"/>
      <c r="J565" s="85"/>
      <c r="K565" s="85"/>
      <c r="L565" s="85"/>
      <c r="M565" s="85"/>
      <c r="N565" s="85"/>
      <c r="O565" s="85"/>
      <c r="P565" s="85"/>
      <c r="Q565" s="85"/>
      <c r="R565" s="85"/>
      <c r="S565" s="85"/>
      <c r="T565" s="85"/>
      <c r="U565" s="85"/>
      <c r="V565" s="85"/>
      <c r="W565" s="85"/>
      <c r="X565" s="85"/>
      <c r="Y565" s="85"/>
      <c r="Z565" s="85"/>
      <c r="AA565" s="85"/>
      <c r="AB565" s="86"/>
      <c r="AC565" s="85"/>
      <c r="AD565" s="85"/>
      <c r="AE565" s="85"/>
      <c r="AF565" s="85"/>
      <c r="AG565" s="85"/>
      <c r="AH565" s="85"/>
      <c r="AI565" s="85"/>
      <c r="AJ565" s="85"/>
      <c r="AK565" s="85"/>
      <c r="AL565" s="85"/>
      <c r="AM565" s="85"/>
      <c r="AN565" s="85"/>
      <c r="AO565" s="85"/>
      <c r="AP565" s="85"/>
      <c r="AQ565" s="85"/>
      <c r="AR565" s="85"/>
      <c r="AS565" s="85"/>
      <c r="AT565" s="85"/>
      <c r="AU565" s="85"/>
      <c r="AV565" s="85"/>
      <c r="AW565" s="85"/>
      <c r="AX565" s="85"/>
      <c r="AY565" s="85"/>
      <c r="AZ565" s="85"/>
      <c r="BA565" s="85"/>
      <c r="BB565" s="85"/>
      <c r="BC565" s="85"/>
      <c r="BD565" s="85"/>
      <c r="BE565" s="85"/>
      <c r="BF565" s="85"/>
      <c r="BG565" s="85"/>
    </row>
    <row r="566" spans="1:59" x14ac:dyDescent="0.25">
      <c r="A566" s="85"/>
      <c r="B566" s="85"/>
      <c r="C566" s="85"/>
      <c r="D566" s="85"/>
      <c r="E566" s="85"/>
      <c r="F566" s="85"/>
      <c r="G566" s="85"/>
      <c r="H566" s="85"/>
      <c r="I566" s="85"/>
      <c r="J566" s="85"/>
      <c r="K566" s="85"/>
      <c r="L566" s="85"/>
      <c r="M566" s="85"/>
      <c r="N566" s="85"/>
      <c r="O566" s="85"/>
      <c r="P566" s="85"/>
      <c r="Q566" s="85"/>
      <c r="R566" s="85"/>
      <c r="S566" s="85"/>
      <c r="T566" s="85"/>
      <c r="U566" s="85"/>
      <c r="V566" s="85"/>
      <c r="W566" s="85"/>
      <c r="X566" s="85"/>
      <c r="Y566" s="85"/>
      <c r="Z566" s="85"/>
      <c r="AA566" s="85"/>
      <c r="AB566" s="86"/>
      <c r="AC566" s="85"/>
      <c r="AD566" s="85"/>
      <c r="AE566" s="85"/>
      <c r="AF566" s="85"/>
      <c r="AG566" s="85"/>
      <c r="AH566" s="85"/>
      <c r="AI566" s="85"/>
      <c r="AJ566" s="85"/>
      <c r="AK566" s="85"/>
      <c r="AL566" s="85"/>
      <c r="AM566" s="85"/>
      <c r="AN566" s="85"/>
      <c r="AO566" s="85"/>
      <c r="AP566" s="85"/>
      <c r="AQ566" s="85"/>
      <c r="AR566" s="85"/>
      <c r="AS566" s="85"/>
      <c r="AT566" s="85"/>
      <c r="AU566" s="85"/>
      <c r="AV566" s="85"/>
      <c r="AW566" s="85"/>
      <c r="AX566" s="85"/>
      <c r="AY566" s="85"/>
      <c r="AZ566" s="85"/>
      <c r="BA566" s="85"/>
      <c r="BB566" s="85"/>
      <c r="BC566" s="85"/>
      <c r="BD566" s="85"/>
      <c r="BE566" s="85"/>
      <c r="BF566" s="85"/>
      <c r="BG566" s="85"/>
    </row>
    <row r="567" spans="1:59" x14ac:dyDescent="0.25">
      <c r="A567" s="85"/>
      <c r="B567" s="85"/>
      <c r="C567" s="85"/>
      <c r="D567" s="85"/>
      <c r="E567" s="85"/>
      <c r="F567" s="85"/>
      <c r="G567" s="85"/>
      <c r="H567" s="85"/>
      <c r="I567" s="85"/>
      <c r="J567" s="85"/>
      <c r="K567" s="85"/>
      <c r="L567" s="85"/>
      <c r="M567" s="85"/>
      <c r="N567" s="85"/>
      <c r="O567" s="85"/>
      <c r="P567" s="85"/>
      <c r="Q567" s="85"/>
      <c r="R567" s="85"/>
      <c r="S567" s="85"/>
      <c r="T567" s="85"/>
      <c r="U567" s="85"/>
      <c r="V567" s="85"/>
      <c r="W567" s="85"/>
      <c r="X567" s="85"/>
      <c r="Y567" s="85"/>
      <c r="Z567" s="85"/>
      <c r="AA567" s="85"/>
      <c r="AB567" s="86"/>
      <c r="AC567" s="85"/>
      <c r="AD567" s="85"/>
      <c r="AE567" s="85"/>
      <c r="AF567" s="85"/>
      <c r="AG567" s="85"/>
      <c r="AH567" s="85"/>
      <c r="AI567" s="85"/>
      <c r="AJ567" s="85"/>
      <c r="AK567" s="85"/>
      <c r="AL567" s="85"/>
      <c r="AM567" s="85"/>
      <c r="AN567" s="85"/>
      <c r="AO567" s="85"/>
      <c r="AP567" s="85"/>
      <c r="AQ567" s="85"/>
      <c r="AR567" s="85"/>
      <c r="AS567" s="85"/>
      <c r="AT567" s="85"/>
      <c r="AU567" s="85"/>
      <c r="AV567" s="85"/>
      <c r="AW567" s="85"/>
      <c r="AX567" s="85"/>
      <c r="AY567" s="85"/>
      <c r="AZ567" s="85"/>
      <c r="BA567" s="85"/>
      <c r="BB567" s="85"/>
      <c r="BC567" s="85"/>
      <c r="BD567" s="85"/>
      <c r="BE567" s="85"/>
      <c r="BF567" s="85"/>
      <c r="BG567" s="85"/>
    </row>
    <row r="568" spans="1:59" x14ac:dyDescent="0.25">
      <c r="A568" s="85"/>
      <c r="B568" s="85"/>
      <c r="C568" s="85"/>
      <c r="D568" s="85"/>
      <c r="E568" s="85"/>
      <c r="F568" s="85"/>
      <c r="G568" s="85"/>
      <c r="H568" s="85"/>
      <c r="I568" s="85"/>
      <c r="J568" s="85"/>
      <c r="K568" s="85"/>
      <c r="L568" s="85"/>
      <c r="M568" s="85"/>
      <c r="N568" s="85"/>
      <c r="O568" s="85"/>
      <c r="P568" s="85"/>
      <c r="Q568" s="85"/>
      <c r="R568" s="85"/>
      <c r="S568" s="85"/>
      <c r="T568" s="85"/>
      <c r="U568" s="85"/>
      <c r="V568" s="85"/>
      <c r="W568" s="85"/>
      <c r="X568" s="85"/>
      <c r="Y568" s="85"/>
      <c r="Z568" s="85"/>
      <c r="AA568" s="85"/>
      <c r="AB568" s="86"/>
      <c r="AC568" s="85"/>
      <c r="AD568" s="85"/>
      <c r="AE568" s="85"/>
      <c r="AF568" s="85"/>
      <c r="AG568" s="85"/>
      <c r="AH568" s="85"/>
      <c r="AI568" s="85"/>
      <c r="AJ568" s="85"/>
      <c r="AK568" s="85"/>
      <c r="AL568" s="85"/>
      <c r="AM568" s="85"/>
      <c r="AN568" s="85"/>
      <c r="AO568" s="85"/>
      <c r="AP568" s="85"/>
      <c r="AQ568" s="85"/>
      <c r="AR568" s="85"/>
      <c r="AS568" s="85"/>
      <c r="AT568" s="85"/>
      <c r="AU568" s="85"/>
      <c r="AV568" s="85"/>
      <c r="AW568" s="85"/>
      <c r="AX568" s="85"/>
      <c r="AY568" s="85"/>
      <c r="AZ568" s="85"/>
      <c r="BA568" s="85"/>
      <c r="BB568" s="85"/>
      <c r="BC568" s="85"/>
      <c r="BD568" s="85"/>
      <c r="BE568" s="85"/>
      <c r="BF568" s="85"/>
      <c r="BG568" s="85"/>
    </row>
    <row r="569" spans="1:59" x14ac:dyDescent="0.25">
      <c r="A569" s="85"/>
      <c r="B569" s="85"/>
      <c r="C569" s="85"/>
      <c r="D569" s="85"/>
      <c r="E569" s="85"/>
      <c r="F569" s="85"/>
      <c r="G569" s="85"/>
      <c r="H569" s="85"/>
      <c r="I569" s="85"/>
      <c r="J569" s="85"/>
      <c r="K569" s="85"/>
      <c r="L569" s="85"/>
      <c r="M569" s="85"/>
      <c r="N569" s="85"/>
      <c r="O569" s="85"/>
      <c r="P569" s="85"/>
      <c r="Q569" s="85"/>
      <c r="R569" s="85"/>
      <c r="S569" s="85"/>
      <c r="T569" s="85"/>
      <c r="U569" s="85"/>
      <c r="V569" s="85"/>
      <c r="W569" s="85"/>
      <c r="X569" s="85"/>
      <c r="Y569" s="85"/>
      <c r="Z569" s="85"/>
      <c r="AA569" s="85"/>
      <c r="AB569" s="86"/>
      <c r="AC569" s="85"/>
      <c r="AD569" s="85"/>
      <c r="AE569" s="85"/>
      <c r="AF569" s="85"/>
      <c r="AG569" s="85"/>
      <c r="AH569" s="85"/>
      <c r="AI569" s="85"/>
      <c r="AJ569" s="85"/>
      <c r="AK569" s="85"/>
      <c r="AL569" s="85"/>
      <c r="AM569" s="85"/>
      <c r="AN569" s="85"/>
      <c r="AO569" s="85"/>
      <c r="AP569" s="85"/>
      <c r="AQ569" s="85"/>
      <c r="AR569" s="85"/>
      <c r="AS569" s="85"/>
      <c r="AT569" s="85"/>
      <c r="AU569" s="85"/>
      <c r="AV569" s="85"/>
      <c r="AW569" s="85"/>
      <c r="AX569" s="85"/>
      <c r="AY569" s="85"/>
      <c r="AZ569" s="85"/>
      <c r="BA569" s="85"/>
      <c r="BB569" s="85"/>
      <c r="BC569" s="85"/>
      <c r="BD569" s="85"/>
      <c r="BE569" s="85"/>
      <c r="BF569" s="85"/>
      <c r="BG569" s="85"/>
    </row>
    <row r="570" spans="1:59" x14ac:dyDescent="0.25">
      <c r="A570" s="85"/>
      <c r="B570" s="85"/>
      <c r="C570" s="85"/>
      <c r="D570" s="85"/>
      <c r="E570" s="85"/>
      <c r="F570" s="85"/>
      <c r="G570" s="85"/>
      <c r="H570" s="85"/>
      <c r="I570" s="85"/>
      <c r="J570" s="85"/>
      <c r="K570" s="85"/>
      <c r="L570" s="85"/>
      <c r="M570" s="85"/>
      <c r="N570" s="85"/>
      <c r="O570" s="85"/>
      <c r="P570" s="85"/>
      <c r="Q570" s="85"/>
      <c r="R570" s="85"/>
      <c r="S570" s="85"/>
      <c r="T570" s="85"/>
      <c r="U570" s="85"/>
      <c r="V570" s="85"/>
      <c r="W570" s="85"/>
      <c r="X570" s="85"/>
      <c r="Y570" s="85"/>
      <c r="Z570" s="85"/>
      <c r="AA570" s="85"/>
      <c r="AB570" s="86"/>
      <c r="AC570" s="85"/>
      <c r="AD570" s="85"/>
      <c r="AE570" s="85"/>
      <c r="AF570" s="85"/>
      <c r="AG570" s="85"/>
      <c r="AH570" s="85"/>
      <c r="AI570" s="85"/>
      <c r="AJ570" s="85"/>
      <c r="AK570" s="85"/>
      <c r="AL570" s="85"/>
      <c r="AM570" s="85"/>
      <c r="AN570" s="85"/>
      <c r="AO570" s="85"/>
      <c r="AP570" s="85"/>
      <c r="AQ570" s="85"/>
      <c r="AR570" s="85"/>
      <c r="AS570" s="85"/>
      <c r="AT570" s="85"/>
      <c r="AU570" s="85"/>
      <c r="AV570" s="85"/>
      <c r="AW570" s="85"/>
      <c r="AX570" s="85"/>
      <c r="AY570" s="85"/>
      <c r="AZ570" s="85"/>
      <c r="BA570" s="85"/>
      <c r="BB570" s="85"/>
      <c r="BC570" s="85"/>
      <c r="BD570" s="85"/>
      <c r="BE570" s="85"/>
      <c r="BF570" s="85"/>
      <c r="BG570" s="85"/>
    </row>
    <row r="571" spans="1:59" x14ac:dyDescent="0.25">
      <c r="A571" s="85"/>
      <c r="B571" s="85"/>
      <c r="C571" s="85"/>
      <c r="D571" s="85"/>
      <c r="E571" s="85"/>
      <c r="F571" s="85"/>
      <c r="G571" s="85"/>
      <c r="H571" s="85"/>
      <c r="I571" s="85"/>
      <c r="J571" s="85"/>
      <c r="K571" s="85"/>
      <c r="L571" s="85"/>
      <c r="M571" s="85"/>
      <c r="N571" s="85"/>
      <c r="O571" s="85"/>
      <c r="P571" s="85"/>
      <c r="Q571" s="85"/>
      <c r="R571" s="85"/>
      <c r="S571" s="85"/>
      <c r="T571" s="85"/>
      <c r="U571" s="85"/>
      <c r="V571" s="85"/>
      <c r="W571" s="85"/>
      <c r="X571" s="85"/>
      <c r="Y571" s="85"/>
      <c r="Z571" s="85"/>
      <c r="AA571" s="85"/>
      <c r="AB571" s="86"/>
      <c r="AC571" s="85"/>
      <c r="AD571" s="85"/>
      <c r="AE571" s="85"/>
      <c r="AF571" s="85"/>
      <c r="AG571" s="85"/>
      <c r="AH571" s="85"/>
      <c r="AI571" s="85"/>
      <c r="AJ571" s="85"/>
      <c r="AK571" s="85"/>
      <c r="AL571" s="85"/>
      <c r="AM571" s="85"/>
      <c r="AN571" s="85"/>
      <c r="AO571" s="85"/>
      <c r="AP571" s="85"/>
      <c r="AQ571" s="85"/>
      <c r="AR571" s="85"/>
      <c r="AS571" s="85"/>
      <c r="AT571" s="85"/>
      <c r="AU571" s="85"/>
      <c r="AV571" s="85"/>
      <c r="AW571" s="85"/>
      <c r="AX571" s="85"/>
      <c r="AY571" s="85"/>
      <c r="AZ571" s="85"/>
      <c r="BA571" s="85"/>
      <c r="BB571" s="85"/>
      <c r="BC571" s="85"/>
      <c r="BD571" s="85"/>
      <c r="BE571" s="85"/>
      <c r="BF571" s="85"/>
      <c r="BG571" s="85"/>
    </row>
    <row r="572" spans="1:59" x14ac:dyDescent="0.25">
      <c r="A572" s="85"/>
      <c r="B572" s="85"/>
      <c r="C572" s="85"/>
      <c r="D572" s="85"/>
      <c r="E572" s="85"/>
      <c r="F572" s="85"/>
      <c r="G572" s="85"/>
      <c r="H572" s="85"/>
      <c r="I572" s="85"/>
      <c r="J572" s="85"/>
      <c r="K572" s="85"/>
      <c r="L572" s="85"/>
      <c r="M572" s="85"/>
      <c r="N572" s="85"/>
      <c r="O572" s="85"/>
      <c r="P572" s="85"/>
      <c r="Q572" s="85"/>
      <c r="R572" s="85"/>
      <c r="S572" s="85"/>
      <c r="T572" s="85"/>
      <c r="U572" s="85"/>
      <c r="V572" s="85"/>
      <c r="W572" s="85"/>
      <c r="X572" s="85"/>
      <c r="Y572" s="85"/>
      <c r="Z572" s="85"/>
      <c r="AA572" s="85"/>
      <c r="AB572" s="86"/>
      <c r="AC572" s="85"/>
      <c r="AD572" s="85"/>
      <c r="AE572" s="85"/>
      <c r="AF572" s="85"/>
      <c r="AG572" s="85"/>
      <c r="AH572" s="85"/>
      <c r="AI572" s="85"/>
      <c r="AJ572" s="85"/>
      <c r="AK572" s="85"/>
      <c r="AL572" s="85"/>
      <c r="AM572" s="85"/>
      <c r="AN572" s="85"/>
      <c r="AO572" s="85"/>
      <c r="AP572" s="85"/>
      <c r="AQ572" s="85"/>
      <c r="AR572" s="85"/>
      <c r="AS572" s="85"/>
      <c r="AT572" s="85"/>
      <c r="AU572" s="85"/>
      <c r="AV572" s="85"/>
      <c r="AW572" s="85"/>
      <c r="AX572" s="85"/>
      <c r="AY572" s="85"/>
      <c r="AZ572" s="85"/>
      <c r="BA572" s="85"/>
      <c r="BB572" s="85"/>
      <c r="BC572" s="85"/>
      <c r="BD572" s="85"/>
      <c r="BE572" s="85"/>
      <c r="BF572" s="85"/>
      <c r="BG572" s="85"/>
    </row>
    <row r="573" spans="1:59" x14ac:dyDescent="0.25">
      <c r="A573" s="85"/>
      <c r="B573" s="85"/>
      <c r="C573" s="85"/>
      <c r="D573" s="85"/>
      <c r="E573" s="85"/>
      <c r="F573" s="85"/>
      <c r="G573" s="85"/>
      <c r="H573" s="85"/>
      <c r="I573" s="85"/>
      <c r="J573" s="85"/>
      <c r="K573" s="85"/>
      <c r="L573" s="85"/>
      <c r="M573" s="85"/>
      <c r="N573" s="85"/>
      <c r="O573" s="85"/>
      <c r="P573" s="85"/>
      <c r="Q573" s="85"/>
      <c r="R573" s="85"/>
      <c r="S573" s="85"/>
      <c r="T573" s="85"/>
      <c r="U573" s="85"/>
      <c r="V573" s="85"/>
      <c r="W573" s="85"/>
      <c r="X573" s="85"/>
      <c r="Y573" s="85"/>
      <c r="Z573" s="85"/>
      <c r="AA573" s="85"/>
      <c r="AB573" s="86"/>
      <c r="AC573" s="85"/>
      <c r="AD573" s="85"/>
      <c r="AE573" s="85"/>
      <c r="AF573" s="85"/>
      <c r="AG573" s="85"/>
      <c r="AH573" s="85"/>
      <c r="AI573" s="85"/>
      <c r="AJ573" s="85"/>
      <c r="AK573" s="85"/>
      <c r="AL573" s="85"/>
      <c r="AM573" s="85"/>
      <c r="AN573" s="85"/>
      <c r="AO573" s="85"/>
      <c r="AP573" s="85"/>
      <c r="AQ573" s="85"/>
      <c r="AR573" s="85"/>
      <c r="AS573" s="85"/>
      <c r="AT573" s="85"/>
      <c r="AU573" s="85"/>
      <c r="AV573" s="85"/>
      <c r="AW573" s="85"/>
      <c r="AX573" s="85"/>
      <c r="AY573" s="85"/>
      <c r="AZ573" s="85"/>
      <c r="BA573" s="85"/>
      <c r="BB573" s="85"/>
      <c r="BC573" s="85"/>
      <c r="BD573" s="85"/>
      <c r="BE573" s="85"/>
      <c r="BF573" s="85"/>
      <c r="BG573" s="85"/>
    </row>
    <row r="574" spans="1:59" x14ac:dyDescent="0.25">
      <c r="A574" s="85"/>
      <c r="B574" s="85"/>
      <c r="C574" s="85"/>
      <c r="D574" s="85"/>
      <c r="E574" s="85"/>
      <c r="F574" s="85"/>
      <c r="G574" s="85"/>
      <c r="H574" s="85"/>
      <c r="I574" s="85"/>
      <c r="J574" s="85"/>
      <c r="K574" s="85"/>
      <c r="L574" s="85"/>
      <c r="M574" s="85"/>
      <c r="N574" s="85"/>
      <c r="O574" s="85"/>
      <c r="P574" s="85"/>
      <c r="Q574" s="85"/>
      <c r="R574" s="85"/>
      <c r="S574" s="85"/>
      <c r="T574" s="85"/>
      <c r="U574" s="85"/>
      <c r="V574" s="85"/>
      <c r="W574" s="85"/>
      <c r="X574" s="85"/>
      <c r="Y574" s="85"/>
      <c r="Z574" s="85"/>
      <c r="AA574" s="85"/>
      <c r="AB574" s="86"/>
      <c r="AC574" s="85"/>
      <c r="AD574" s="85"/>
      <c r="AE574" s="85"/>
      <c r="AF574" s="85"/>
      <c r="AG574" s="85"/>
      <c r="AH574" s="85"/>
      <c r="AI574" s="85"/>
      <c r="AJ574" s="85"/>
      <c r="AK574" s="85"/>
      <c r="AL574" s="85"/>
      <c r="AM574" s="85"/>
      <c r="AN574" s="85"/>
      <c r="AO574" s="85"/>
      <c r="AP574" s="85"/>
      <c r="AQ574" s="85"/>
      <c r="AR574" s="85"/>
      <c r="AS574" s="85"/>
      <c r="AT574" s="85"/>
      <c r="AU574" s="85"/>
      <c r="AV574" s="85"/>
      <c r="AW574" s="85"/>
      <c r="AX574" s="85"/>
      <c r="AY574" s="85"/>
      <c r="AZ574" s="85"/>
      <c r="BA574" s="85"/>
      <c r="BB574" s="85"/>
      <c r="BC574" s="85"/>
      <c r="BD574" s="85"/>
      <c r="BE574" s="85"/>
      <c r="BF574" s="85"/>
      <c r="BG574" s="85"/>
    </row>
    <row r="575" spans="1:59" x14ac:dyDescent="0.25">
      <c r="A575" s="85"/>
      <c r="B575" s="85"/>
      <c r="C575" s="85"/>
      <c r="D575" s="85"/>
      <c r="E575" s="85"/>
      <c r="F575" s="85"/>
      <c r="G575" s="85"/>
      <c r="H575" s="85"/>
      <c r="I575" s="85"/>
      <c r="J575" s="85"/>
      <c r="K575" s="85"/>
      <c r="L575" s="85"/>
      <c r="M575" s="85"/>
      <c r="N575" s="85"/>
      <c r="O575" s="85"/>
      <c r="P575" s="85"/>
      <c r="Q575" s="85"/>
      <c r="R575" s="85"/>
      <c r="S575" s="85"/>
      <c r="T575" s="85"/>
      <c r="U575" s="85"/>
      <c r="V575" s="85"/>
      <c r="W575" s="85"/>
      <c r="X575" s="85"/>
      <c r="Y575" s="85"/>
      <c r="Z575" s="85"/>
      <c r="AA575" s="85"/>
      <c r="AB575" s="86"/>
      <c r="AC575" s="85"/>
      <c r="AD575" s="85"/>
      <c r="AE575" s="85"/>
      <c r="AF575" s="85"/>
      <c r="AG575" s="85"/>
      <c r="AH575" s="85"/>
      <c r="AI575" s="85"/>
      <c r="AJ575" s="85"/>
      <c r="AK575" s="85"/>
      <c r="AL575" s="85"/>
      <c r="AM575" s="85"/>
      <c r="AN575" s="85"/>
      <c r="AO575" s="85"/>
      <c r="AP575" s="85"/>
      <c r="AQ575" s="85"/>
      <c r="AR575" s="85"/>
      <c r="AS575" s="85"/>
      <c r="AT575" s="85"/>
      <c r="AU575" s="85"/>
      <c r="AV575" s="85"/>
      <c r="AW575" s="85"/>
      <c r="AX575" s="85"/>
      <c r="AY575" s="85"/>
      <c r="AZ575" s="85"/>
      <c r="BA575" s="85"/>
      <c r="BB575" s="85"/>
      <c r="BC575" s="85"/>
      <c r="BD575" s="85"/>
      <c r="BE575" s="85"/>
      <c r="BF575" s="85"/>
      <c r="BG575" s="85"/>
    </row>
    <row r="576" spans="1:59" x14ac:dyDescent="0.25">
      <c r="A576" s="85"/>
      <c r="B576" s="85"/>
      <c r="C576" s="85"/>
      <c r="D576" s="85"/>
      <c r="E576" s="85"/>
      <c r="F576" s="85"/>
      <c r="G576" s="85"/>
      <c r="H576" s="85"/>
      <c r="I576" s="85"/>
      <c r="J576" s="85"/>
      <c r="K576" s="85"/>
      <c r="L576" s="85"/>
      <c r="M576" s="85"/>
      <c r="N576" s="85"/>
      <c r="O576" s="85"/>
      <c r="P576" s="85"/>
      <c r="Q576" s="85"/>
      <c r="R576" s="85"/>
      <c r="S576" s="85"/>
      <c r="T576" s="85"/>
      <c r="U576" s="85"/>
      <c r="V576" s="85"/>
      <c r="W576" s="85"/>
      <c r="X576" s="85"/>
      <c r="Y576" s="85"/>
      <c r="Z576" s="85"/>
      <c r="AA576" s="85"/>
      <c r="AB576" s="86"/>
      <c r="AC576" s="85"/>
      <c r="AD576" s="85"/>
      <c r="AE576" s="85"/>
      <c r="AF576" s="85"/>
      <c r="AG576" s="85"/>
      <c r="AH576" s="85"/>
      <c r="AI576" s="85"/>
      <c r="AJ576" s="85"/>
      <c r="AK576" s="85"/>
      <c r="AL576" s="85"/>
      <c r="AM576" s="85"/>
      <c r="AN576" s="85"/>
      <c r="AO576" s="85"/>
      <c r="AP576" s="85"/>
      <c r="AQ576" s="85"/>
      <c r="AR576" s="85"/>
      <c r="AS576" s="85"/>
      <c r="AT576" s="85"/>
      <c r="AU576" s="85"/>
      <c r="AV576" s="85"/>
      <c r="AW576" s="85"/>
      <c r="AX576" s="85"/>
      <c r="AY576" s="85"/>
      <c r="AZ576" s="85"/>
      <c r="BA576" s="85"/>
      <c r="BB576" s="85"/>
      <c r="BC576" s="85"/>
      <c r="BD576" s="85"/>
      <c r="BE576" s="85"/>
      <c r="BF576" s="85"/>
      <c r="BG576" s="85"/>
    </row>
    <row r="577" spans="1:59" x14ac:dyDescent="0.25">
      <c r="A577" s="85"/>
      <c r="B577" s="85"/>
      <c r="C577" s="85"/>
      <c r="D577" s="85"/>
      <c r="E577" s="85"/>
      <c r="F577" s="85"/>
      <c r="G577" s="85"/>
      <c r="H577" s="85"/>
      <c r="I577" s="85"/>
      <c r="J577" s="85"/>
      <c r="K577" s="85"/>
      <c r="L577" s="85"/>
      <c r="M577" s="85"/>
      <c r="N577" s="85"/>
      <c r="O577" s="85"/>
      <c r="P577" s="85"/>
      <c r="Q577" s="85"/>
      <c r="R577" s="85"/>
      <c r="S577" s="85"/>
      <c r="T577" s="85"/>
      <c r="U577" s="85"/>
      <c r="V577" s="85"/>
      <c r="W577" s="85"/>
      <c r="X577" s="85"/>
      <c r="Y577" s="85"/>
      <c r="Z577" s="85"/>
      <c r="AA577" s="85"/>
      <c r="AB577" s="86"/>
      <c r="AC577" s="85"/>
      <c r="AD577" s="85"/>
      <c r="AE577" s="85"/>
      <c r="AF577" s="85"/>
      <c r="AG577" s="85"/>
      <c r="AH577" s="85"/>
      <c r="AI577" s="85"/>
      <c r="AJ577" s="85"/>
      <c r="AK577" s="85"/>
      <c r="AL577" s="85"/>
      <c r="AM577" s="85"/>
      <c r="AN577" s="85"/>
      <c r="AO577" s="85"/>
      <c r="AP577" s="85"/>
      <c r="AQ577" s="85"/>
      <c r="AR577" s="85"/>
      <c r="AS577" s="85"/>
      <c r="AT577" s="85"/>
      <c r="AU577" s="85"/>
      <c r="AV577" s="85"/>
      <c r="AW577" s="85"/>
      <c r="AX577" s="85"/>
      <c r="AY577" s="85"/>
      <c r="AZ577" s="85"/>
      <c r="BA577" s="85"/>
      <c r="BB577" s="85"/>
      <c r="BC577" s="85"/>
      <c r="BD577" s="85"/>
      <c r="BE577" s="85"/>
      <c r="BF577" s="85"/>
      <c r="BG577" s="85"/>
    </row>
    <row r="578" spans="1:59" x14ac:dyDescent="0.25">
      <c r="A578" s="85"/>
      <c r="B578" s="85"/>
      <c r="C578" s="85"/>
      <c r="D578" s="85"/>
      <c r="E578" s="85"/>
      <c r="F578" s="85"/>
      <c r="G578" s="85"/>
      <c r="H578" s="85"/>
      <c r="I578" s="85"/>
      <c r="J578" s="85"/>
      <c r="K578" s="85"/>
      <c r="L578" s="85"/>
      <c r="M578" s="85"/>
      <c r="N578" s="85"/>
      <c r="O578" s="85"/>
      <c r="P578" s="85"/>
      <c r="Q578" s="85"/>
      <c r="R578" s="85"/>
      <c r="S578" s="85"/>
      <c r="T578" s="85"/>
      <c r="U578" s="85"/>
      <c r="V578" s="85"/>
      <c r="W578" s="85"/>
      <c r="X578" s="85"/>
      <c r="Y578" s="85"/>
      <c r="Z578" s="85"/>
      <c r="AA578" s="85"/>
      <c r="AB578" s="86"/>
      <c r="AC578" s="85"/>
      <c r="AD578" s="85"/>
      <c r="AE578" s="85"/>
      <c r="AF578" s="85"/>
      <c r="AG578" s="85"/>
      <c r="AH578" s="85"/>
      <c r="AI578" s="85"/>
      <c r="AJ578" s="85"/>
      <c r="AK578" s="85"/>
      <c r="AL578" s="85"/>
      <c r="AM578" s="85"/>
      <c r="AN578" s="85"/>
      <c r="AO578" s="85"/>
      <c r="AP578" s="85"/>
      <c r="AQ578" s="85"/>
      <c r="AR578" s="85"/>
      <c r="AS578" s="85"/>
      <c r="AT578" s="85"/>
      <c r="AU578" s="85"/>
      <c r="AV578" s="85"/>
      <c r="AW578" s="85"/>
      <c r="AX578" s="85"/>
      <c r="AY578" s="85"/>
      <c r="AZ578" s="85"/>
      <c r="BA578" s="85"/>
      <c r="BB578" s="85"/>
      <c r="BC578" s="85"/>
      <c r="BD578" s="85"/>
      <c r="BE578" s="85"/>
      <c r="BF578" s="85"/>
      <c r="BG578" s="85"/>
    </row>
    <row r="579" spans="1:59" x14ac:dyDescent="0.25">
      <c r="A579" s="85"/>
      <c r="B579" s="85"/>
      <c r="C579" s="85"/>
      <c r="D579" s="85"/>
      <c r="E579" s="85"/>
      <c r="F579" s="85"/>
      <c r="G579" s="85"/>
      <c r="H579" s="85"/>
      <c r="I579" s="85"/>
      <c r="J579" s="85"/>
      <c r="K579" s="85"/>
      <c r="L579" s="85"/>
      <c r="M579" s="85"/>
      <c r="N579" s="85"/>
      <c r="O579" s="85"/>
      <c r="P579" s="85"/>
      <c r="Q579" s="85"/>
      <c r="R579" s="85"/>
      <c r="S579" s="85"/>
      <c r="T579" s="85"/>
      <c r="U579" s="85"/>
      <c r="V579" s="85"/>
      <c r="W579" s="85"/>
      <c r="X579" s="85"/>
      <c r="Y579" s="85"/>
      <c r="Z579" s="85"/>
      <c r="AA579" s="85"/>
      <c r="AB579" s="86"/>
      <c r="AC579" s="85"/>
      <c r="AD579" s="85"/>
      <c r="AE579" s="85"/>
      <c r="AF579" s="85"/>
      <c r="AG579" s="85"/>
      <c r="AH579" s="85"/>
      <c r="AI579" s="85"/>
      <c r="AJ579" s="85"/>
      <c r="AK579" s="85"/>
      <c r="AL579" s="85"/>
      <c r="AM579" s="85"/>
      <c r="AN579" s="85"/>
      <c r="AO579" s="85"/>
      <c r="AP579" s="85"/>
      <c r="AQ579" s="85"/>
      <c r="AR579" s="85"/>
      <c r="AS579" s="85"/>
      <c r="AT579" s="85"/>
      <c r="AU579" s="85"/>
      <c r="AV579" s="85"/>
      <c r="AW579" s="85"/>
      <c r="AX579" s="85"/>
      <c r="AY579" s="85"/>
      <c r="AZ579" s="85"/>
      <c r="BA579" s="85"/>
      <c r="BB579" s="85"/>
      <c r="BC579" s="85"/>
      <c r="BD579" s="85"/>
      <c r="BE579" s="85"/>
      <c r="BF579" s="85"/>
      <c r="BG579" s="85"/>
    </row>
    <row r="580" spans="1:59" x14ac:dyDescent="0.25">
      <c r="A580" s="85"/>
      <c r="B580" s="85"/>
      <c r="C580" s="85"/>
      <c r="D580" s="85"/>
      <c r="E580" s="85"/>
      <c r="F580" s="85"/>
      <c r="G580" s="85"/>
      <c r="H580" s="85"/>
      <c r="I580" s="85"/>
      <c r="J580" s="85"/>
      <c r="K580" s="85"/>
      <c r="L580" s="85"/>
      <c r="M580" s="85"/>
      <c r="N580" s="85"/>
      <c r="O580" s="85"/>
      <c r="P580" s="85"/>
      <c r="Q580" s="85"/>
      <c r="R580" s="85"/>
      <c r="S580" s="85"/>
      <c r="T580" s="85"/>
      <c r="U580" s="85"/>
      <c r="V580" s="85"/>
      <c r="W580" s="85"/>
      <c r="X580" s="85"/>
      <c r="Y580" s="85"/>
      <c r="Z580" s="85"/>
      <c r="AA580" s="85"/>
      <c r="AB580" s="86"/>
      <c r="AC580" s="85"/>
      <c r="AD580" s="85"/>
      <c r="AE580" s="85"/>
      <c r="AF580" s="85"/>
      <c r="AG580" s="85"/>
      <c r="AH580" s="85"/>
      <c r="AI580" s="85"/>
      <c r="AJ580" s="85"/>
      <c r="AK580" s="85"/>
      <c r="AL580" s="85"/>
      <c r="AM580" s="85"/>
      <c r="AN580" s="85"/>
      <c r="AO580" s="85"/>
      <c r="AP580" s="85"/>
      <c r="AQ580" s="85"/>
      <c r="AR580" s="85"/>
      <c r="AS580" s="85"/>
      <c r="AT580" s="85"/>
      <c r="AU580" s="85"/>
      <c r="AV580" s="85"/>
      <c r="AW580" s="85"/>
      <c r="AX580" s="85"/>
      <c r="AY580" s="85"/>
      <c r="AZ580" s="85"/>
      <c r="BA580" s="85"/>
      <c r="BB580" s="85"/>
      <c r="BC580" s="85"/>
      <c r="BD580" s="85"/>
      <c r="BE580" s="85"/>
      <c r="BF580" s="85"/>
      <c r="BG580" s="85"/>
    </row>
    <row r="581" spans="1:59" x14ac:dyDescent="0.25">
      <c r="A581" s="85"/>
      <c r="B581" s="85"/>
      <c r="C581" s="85"/>
      <c r="D581" s="85"/>
      <c r="E581" s="85"/>
      <c r="F581" s="85"/>
      <c r="G581" s="85"/>
      <c r="H581" s="85"/>
      <c r="I581" s="85"/>
      <c r="J581" s="85"/>
      <c r="K581" s="85"/>
      <c r="L581" s="85"/>
      <c r="M581" s="85"/>
      <c r="N581" s="85"/>
      <c r="O581" s="85"/>
      <c r="P581" s="85"/>
      <c r="Q581" s="85"/>
      <c r="R581" s="85"/>
      <c r="S581" s="85"/>
      <c r="T581" s="85"/>
      <c r="U581" s="85"/>
      <c r="V581" s="85"/>
      <c r="W581" s="85"/>
      <c r="X581" s="85"/>
      <c r="Y581" s="85"/>
      <c r="Z581" s="85"/>
      <c r="AA581" s="85"/>
      <c r="AB581" s="86"/>
      <c r="AC581" s="85"/>
      <c r="AD581" s="85"/>
      <c r="AE581" s="85"/>
      <c r="AF581" s="85"/>
      <c r="AG581" s="85"/>
      <c r="AH581" s="85"/>
      <c r="AI581" s="85"/>
      <c r="AJ581" s="85"/>
      <c r="AK581" s="85"/>
      <c r="AL581" s="85"/>
      <c r="AM581" s="85"/>
      <c r="AN581" s="85"/>
      <c r="AO581" s="85"/>
      <c r="AP581" s="85"/>
      <c r="AQ581" s="85"/>
      <c r="AR581" s="85"/>
      <c r="AS581" s="85"/>
      <c r="AT581" s="85"/>
      <c r="AU581" s="85"/>
      <c r="AV581" s="85"/>
      <c r="AW581" s="85"/>
      <c r="AX581" s="85"/>
      <c r="AY581" s="85"/>
      <c r="AZ581" s="85"/>
      <c r="BA581" s="85"/>
      <c r="BB581" s="85"/>
      <c r="BC581" s="85"/>
      <c r="BD581" s="85"/>
      <c r="BE581" s="85"/>
      <c r="BF581" s="85"/>
      <c r="BG581" s="85"/>
    </row>
    <row r="582" spans="1:59" x14ac:dyDescent="0.25">
      <c r="A582" s="85"/>
      <c r="B582" s="85"/>
      <c r="C582" s="85"/>
      <c r="D582" s="85"/>
      <c r="E582" s="85"/>
      <c r="F582" s="85"/>
      <c r="G582" s="85"/>
      <c r="H582" s="85"/>
      <c r="I582" s="85"/>
      <c r="J582" s="85"/>
      <c r="K582" s="85"/>
      <c r="L582" s="85"/>
      <c r="M582" s="85"/>
      <c r="N582" s="85"/>
      <c r="O582" s="85"/>
      <c r="P582" s="85"/>
      <c r="Q582" s="85"/>
      <c r="R582" s="85"/>
      <c r="S582" s="85"/>
      <c r="T582" s="85"/>
      <c r="U582" s="85"/>
      <c r="V582" s="85"/>
      <c r="W582" s="85"/>
      <c r="X582" s="85"/>
      <c r="Y582" s="85"/>
      <c r="Z582" s="85"/>
      <c r="AA582" s="85"/>
      <c r="AB582" s="86"/>
      <c r="AC582" s="85"/>
      <c r="AD582" s="85"/>
      <c r="AE582" s="85"/>
      <c r="AF582" s="85"/>
      <c r="AG582" s="85"/>
      <c r="AH582" s="85"/>
      <c r="AI582" s="85"/>
      <c r="AJ582" s="85"/>
      <c r="AK582" s="85"/>
      <c r="AL582" s="85"/>
      <c r="AM582" s="85"/>
      <c r="AN582" s="85"/>
      <c r="AO582" s="85"/>
      <c r="AP582" s="85"/>
      <c r="AQ582" s="85"/>
      <c r="AR582" s="85"/>
      <c r="AS582" s="85"/>
      <c r="AT582" s="85"/>
      <c r="AU582" s="85"/>
      <c r="AV582" s="85"/>
      <c r="AW582" s="85"/>
      <c r="AX582" s="85"/>
      <c r="AY582" s="85"/>
      <c r="AZ582" s="85"/>
      <c r="BA582" s="85"/>
      <c r="BB582" s="85"/>
      <c r="BC582" s="85"/>
      <c r="BD582" s="85"/>
      <c r="BE582" s="85"/>
      <c r="BF582" s="85"/>
      <c r="BG582" s="85"/>
    </row>
    <row r="583" spans="1:59" x14ac:dyDescent="0.25">
      <c r="A583" s="85"/>
      <c r="B583" s="85"/>
      <c r="C583" s="85"/>
      <c r="D583" s="85"/>
      <c r="E583" s="85"/>
      <c r="F583" s="85"/>
      <c r="G583" s="85"/>
      <c r="H583" s="85"/>
      <c r="I583" s="85"/>
      <c r="J583" s="85"/>
      <c r="K583" s="85"/>
      <c r="L583" s="85"/>
      <c r="M583" s="85"/>
      <c r="N583" s="85"/>
      <c r="O583" s="85"/>
      <c r="P583" s="85"/>
      <c r="Q583" s="85"/>
      <c r="R583" s="85"/>
      <c r="S583" s="85"/>
      <c r="T583" s="85"/>
      <c r="U583" s="85"/>
      <c r="V583" s="85"/>
      <c r="W583" s="85"/>
      <c r="X583" s="85"/>
      <c r="Y583" s="85"/>
      <c r="Z583" s="85"/>
      <c r="AA583" s="85"/>
      <c r="AB583" s="86"/>
      <c r="AC583" s="85"/>
      <c r="AD583" s="85"/>
      <c r="AE583" s="85"/>
      <c r="AF583" s="85"/>
      <c r="AG583" s="85"/>
      <c r="AH583" s="85"/>
      <c r="AI583" s="85"/>
      <c r="AJ583" s="85"/>
      <c r="AK583" s="85"/>
      <c r="AL583" s="85"/>
      <c r="AM583" s="85"/>
      <c r="AN583" s="85"/>
      <c r="AO583" s="85"/>
      <c r="AP583" s="85"/>
      <c r="AQ583" s="85"/>
      <c r="AR583" s="85"/>
      <c r="AS583" s="85"/>
      <c r="AT583" s="85"/>
      <c r="AU583" s="85"/>
      <c r="AV583" s="85"/>
      <c r="AW583" s="85"/>
      <c r="AX583" s="85"/>
      <c r="AY583" s="85"/>
      <c r="AZ583" s="85"/>
      <c r="BA583" s="85"/>
      <c r="BB583" s="85"/>
      <c r="BC583" s="85"/>
      <c r="BD583" s="85"/>
      <c r="BE583" s="85"/>
      <c r="BF583" s="85"/>
      <c r="BG583" s="85"/>
    </row>
    <row r="584" spans="1:59" x14ac:dyDescent="0.25">
      <c r="A584" s="85"/>
      <c r="B584" s="85"/>
      <c r="C584" s="85"/>
      <c r="D584" s="85"/>
      <c r="E584" s="85"/>
      <c r="F584" s="85"/>
      <c r="G584" s="85"/>
      <c r="H584" s="85"/>
      <c r="I584" s="85"/>
      <c r="J584" s="85"/>
      <c r="K584" s="85"/>
      <c r="L584" s="85"/>
      <c r="M584" s="85"/>
      <c r="N584" s="85"/>
      <c r="O584" s="85"/>
      <c r="P584" s="85"/>
      <c r="Q584" s="85"/>
      <c r="R584" s="85"/>
      <c r="S584" s="85"/>
      <c r="T584" s="85"/>
      <c r="U584" s="85"/>
      <c r="V584" s="85"/>
      <c r="W584" s="85"/>
      <c r="X584" s="85"/>
      <c r="Y584" s="85"/>
      <c r="Z584" s="85"/>
      <c r="AA584" s="85"/>
      <c r="AB584" s="86"/>
      <c r="AC584" s="85"/>
      <c r="AD584" s="85"/>
      <c r="AE584" s="85"/>
      <c r="AF584" s="85"/>
      <c r="AG584" s="85"/>
      <c r="AH584" s="85"/>
      <c r="AI584" s="85"/>
      <c r="AJ584" s="85"/>
      <c r="AK584" s="85"/>
      <c r="AL584" s="85"/>
      <c r="AM584" s="85"/>
      <c r="AN584" s="85"/>
      <c r="AO584" s="85"/>
      <c r="AP584" s="85"/>
      <c r="AQ584" s="85"/>
      <c r="AR584" s="85"/>
      <c r="AS584" s="85"/>
      <c r="AT584" s="85"/>
      <c r="AU584" s="85"/>
      <c r="AV584" s="85"/>
      <c r="AW584" s="85"/>
      <c r="AX584" s="85"/>
      <c r="AY584" s="85"/>
      <c r="AZ584" s="85"/>
      <c r="BA584" s="85"/>
      <c r="BB584" s="85"/>
      <c r="BC584" s="85"/>
      <c r="BD584" s="85"/>
      <c r="BE584" s="85"/>
      <c r="BF584" s="85"/>
      <c r="BG584" s="85"/>
    </row>
    <row r="585" spans="1:59" x14ac:dyDescent="0.25">
      <c r="A585" s="85"/>
      <c r="B585" s="85"/>
      <c r="C585" s="85"/>
      <c r="D585" s="85"/>
      <c r="E585" s="85"/>
      <c r="F585" s="85"/>
      <c r="G585" s="85"/>
      <c r="H585" s="85"/>
      <c r="I585" s="85"/>
      <c r="J585" s="85"/>
      <c r="K585" s="85"/>
      <c r="L585" s="85"/>
      <c r="M585" s="85"/>
      <c r="N585" s="85"/>
      <c r="O585" s="85"/>
      <c r="P585" s="85"/>
      <c r="Q585" s="85"/>
      <c r="R585" s="85"/>
      <c r="S585" s="85"/>
      <c r="T585" s="85"/>
      <c r="U585" s="85"/>
      <c r="V585" s="85"/>
      <c r="W585" s="85"/>
      <c r="X585" s="85"/>
      <c r="Y585" s="85"/>
      <c r="Z585" s="85"/>
      <c r="AA585" s="85"/>
      <c r="AB585" s="86"/>
      <c r="AC585" s="85"/>
      <c r="AD585" s="85"/>
      <c r="AE585" s="85"/>
      <c r="AF585" s="85"/>
      <c r="AG585" s="85"/>
      <c r="AH585" s="85"/>
      <c r="AI585" s="85"/>
      <c r="AJ585" s="85"/>
      <c r="AK585" s="85"/>
      <c r="AL585" s="85"/>
      <c r="AM585" s="85"/>
      <c r="AN585" s="85"/>
      <c r="AO585" s="85"/>
      <c r="AP585" s="85"/>
      <c r="AQ585" s="85"/>
      <c r="AR585" s="85"/>
      <c r="AS585" s="85"/>
      <c r="AT585" s="85"/>
      <c r="AU585" s="85"/>
      <c r="AV585" s="85"/>
      <c r="AW585" s="85"/>
      <c r="AX585" s="85"/>
      <c r="AY585" s="85"/>
      <c r="AZ585" s="85"/>
      <c r="BA585" s="85"/>
      <c r="BB585" s="85"/>
      <c r="BC585" s="85"/>
      <c r="BD585" s="85"/>
      <c r="BE585" s="85"/>
      <c r="BF585" s="85"/>
      <c r="BG585" s="85"/>
    </row>
    <row r="586" spans="1:59" x14ac:dyDescent="0.25">
      <c r="A586" s="85"/>
      <c r="B586" s="85"/>
      <c r="C586" s="85"/>
      <c r="D586" s="85"/>
      <c r="E586" s="85"/>
      <c r="F586" s="85"/>
      <c r="G586" s="85"/>
      <c r="H586" s="85"/>
      <c r="I586" s="85"/>
      <c r="J586" s="85"/>
      <c r="K586" s="85"/>
      <c r="L586" s="85"/>
      <c r="M586" s="85"/>
      <c r="N586" s="85"/>
      <c r="O586" s="85"/>
      <c r="P586" s="85"/>
      <c r="Q586" s="85"/>
      <c r="R586" s="85"/>
      <c r="S586" s="85"/>
      <c r="T586" s="85"/>
      <c r="U586" s="85"/>
      <c r="V586" s="85"/>
      <c r="W586" s="85"/>
      <c r="X586" s="85"/>
      <c r="Y586" s="85"/>
      <c r="Z586" s="85"/>
      <c r="AA586" s="85"/>
      <c r="AB586" s="86"/>
      <c r="AC586" s="85"/>
      <c r="AD586" s="85"/>
      <c r="AE586" s="85"/>
      <c r="AF586" s="85"/>
      <c r="AG586" s="85"/>
      <c r="AH586" s="85"/>
      <c r="AI586" s="85"/>
      <c r="AJ586" s="85"/>
      <c r="AK586" s="85"/>
      <c r="AL586" s="85"/>
      <c r="AM586" s="85"/>
      <c r="AN586" s="85"/>
      <c r="AO586" s="85"/>
      <c r="AP586" s="85"/>
      <c r="AQ586" s="85"/>
      <c r="AR586" s="85"/>
      <c r="AS586" s="85"/>
      <c r="AT586" s="85"/>
      <c r="AU586" s="85"/>
      <c r="AV586" s="85"/>
      <c r="AW586" s="85"/>
      <c r="AX586" s="85"/>
      <c r="AY586" s="85"/>
      <c r="AZ586" s="85"/>
      <c r="BA586" s="85"/>
      <c r="BB586" s="85"/>
      <c r="BC586" s="85"/>
      <c r="BD586" s="85"/>
      <c r="BE586" s="85"/>
      <c r="BF586" s="85"/>
      <c r="BG586" s="85"/>
    </row>
    <row r="587" spans="1:59" x14ac:dyDescent="0.25">
      <c r="A587" s="85"/>
      <c r="B587" s="85"/>
      <c r="C587" s="85"/>
      <c r="D587" s="85"/>
      <c r="E587" s="85"/>
      <c r="F587" s="85"/>
      <c r="G587" s="85"/>
      <c r="H587" s="85"/>
      <c r="I587" s="85"/>
      <c r="J587" s="85"/>
      <c r="K587" s="85"/>
      <c r="L587" s="85"/>
      <c r="M587" s="85"/>
      <c r="N587" s="85"/>
      <c r="O587" s="85"/>
      <c r="P587" s="85"/>
      <c r="Q587" s="85"/>
      <c r="R587" s="85"/>
      <c r="S587" s="85"/>
      <c r="T587" s="85"/>
      <c r="U587" s="85"/>
      <c r="V587" s="85"/>
      <c r="W587" s="85"/>
      <c r="X587" s="85"/>
      <c r="Y587" s="85"/>
      <c r="Z587" s="85"/>
      <c r="AA587" s="85"/>
      <c r="AB587" s="86"/>
      <c r="AC587" s="85"/>
      <c r="AD587" s="85"/>
      <c r="AE587" s="85"/>
      <c r="AF587" s="85"/>
      <c r="AG587" s="85"/>
      <c r="AH587" s="85"/>
      <c r="AI587" s="85"/>
      <c r="AJ587" s="85"/>
      <c r="AK587" s="85"/>
      <c r="AL587" s="85"/>
      <c r="AM587" s="85"/>
      <c r="AN587" s="85"/>
      <c r="AO587" s="85"/>
      <c r="AP587" s="85"/>
      <c r="AQ587" s="85"/>
      <c r="AR587" s="85"/>
      <c r="AS587" s="85"/>
      <c r="AT587" s="85"/>
      <c r="AU587" s="85"/>
      <c r="AV587" s="85"/>
      <c r="AW587" s="85"/>
      <c r="AX587" s="85"/>
      <c r="AY587" s="85"/>
      <c r="AZ587" s="85"/>
      <c r="BA587" s="85"/>
      <c r="BB587" s="85"/>
      <c r="BC587" s="85"/>
      <c r="BD587" s="85"/>
      <c r="BE587" s="85"/>
      <c r="BF587" s="85"/>
      <c r="BG587" s="85"/>
    </row>
    <row r="588" spans="1:59" x14ac:dyDescent="0.25">
      <c r="A588" s="85"/>
      <c r="B588" s="85"/>
      <c r="C588" s="85"/>
      <c r="D588" s="85"/>
      <c r="E588" s="85"/>
      <c r="F588" s="85"/>
      <c r="G588" s="85"/>
      <c r="H588" s="85"/>
      <c r="I588" s="85"/>
      <c r="J588" s="85"/>
      <c r="K588" s="85"/>
      <c r="L588" s="85"/>
      <c r="M588" s="85"/>
      <c r="N588" s="85"/>
      <c r="O588" s="85"/>
      <c r="P588" s="85"/>
      <c r="Q588" s="85"/>
      <c r="R588" s="85"/>
      <c r="S588" s="85"/>
      <c r="T588" s="85"/>
      <c r="U588" s="85"/>
      <c r="V588" s="85"/>
      <c r="W588" s="85"/>
      <c r="X588" s="85"/>
      <c r="Y588" s="85"/>
      <c r="Z588" s="85"/>
      <c r="AA588" s="85"/>
      <c r="AB588" s="86"/>
      <c r="AC588" s="85"/>
      <c r="AD588" s="85"/>
      <c r="AE588" s="85"/>
      <c r="AF588" s="85"/>
      <c r="AG588" s="85"/>
      <c r="AH588" s="85"/>
      <c r="AI588" s="85"/>
      <c r="AJ588" s="85"/>
      <c r="AK588" s="85"/>
      <c r="AL588" s="85"/>
      <c r="AM588" s="85"/>
      <c r="AN588" s="85"/>
      <c r="AO588" s="85"/>
      <c r="AP588" s="85"/>
      <c r="AQ588" s="85"/>
      <c r="AR588" s="85"/>
      <c r="AS588" s="85"/>
      <c r="AT588" s="85"/>
      <c r="AU588" s="85"/>
      <c r="AV588" s="85"/>
      <c r="AW588" s="85"/>
      <c r="AX588" s="85"/>
      <c r="AY588" s="85"/>
      <c r="AZ588" s="85"/>
      <c r="BA588" s="85"/>
      <c r="BB588" s="85"/>
      <c r="BC588" s="85"/>
      <c r="BD588" s="85"/>
      <c r="BE588" s="85"/>
      <c r="BF588" s="85"/>
      <c r="BG588" s="85"/>
    </row>
    <row r="589" spans="1:59" x14ac:dyDescent="0.25">
      <c r="A589" s="85"/>
      <c r="B589" s="85"/>
      <c r="C589" s="85"/>
      <c r="D589" s="85"/>
      <c r="E589" s="85"/>
      <c r="F589" s="85"/>
      <c r="G589" s="85"/>
      <c r="H589" s="85"/>
      <c r="I589" s="85"/>
      <c r="J589" s="85"/>
      <c r="K589" s="85"/>
      <c r="L589" s="85"/>
      <c r="M589" s="85"/>
      <c r="N589" s="85"/>
      <c r="O589" s="85"/>
      <c r="P589" s="85"/>
      <c r="Q589" s="85"/>
      <c r="R589" s="85"/>
      <c r="S589" s="85"/>
      <c r="T589" s="85"/>
      <c r="U589" s="85"/>
      <c r="V589" s="85"/>
      <c r="W589" s="85"/>
      <c r="X589" s="85"/>
      <c r="Y589" s="85"/>
      <c r="Z589" s="85"/>
      <c r="AA589" s="85"/>
      <c r="AB589" s="86"/>
      <c r="AC589" s="85"/>
      <c r="AD589" s="85"/>
      <c r="AE589" s="85"/>
      <c r="AF589" s="85"/>
      <c r="AG589" s="85"/>
      <c r="AH589" s="85"/>
      <c r="AI589" s="85"/>
      <c r="AJ589" s="85"/>
      <c r="AK589" s="85"/>
      <c r="AL589" s="85"/>
      <c r="AM589" s="85"/>
      <c r="AN589" s="85"/>
      <c r="AO589" s="85"/>
      <c r="AP589" s="85"/>
      <c r="AQ589" s="85"/>
      <c r="AR589" s="85"/>
      <c r="AS589" s="85"/>
      <c r="AT589" s="85"/>
      <c r="AU589" s="85"/>
      <c r="AV589" s="85"/>
      <c r="AW589" s="85"/>
      <c r="AX589" s="85"/>
      <c r="AY589" s="85"/>
      <c r="AZ589" s="85"/>
      <c r="BA589" s="85"/>
      <c r="BB589" s="85"/>
      <c r="BC589" s="85"/>
      <c r="BD589" s="85"/>
      <c r="BE589" s="85"/>
      <c r="BF589" s="85"/>
      <c r="BG589" s="85"/>
    </row>
    <row r="590" spans="1:59" x14ac:dyDescent="0.25">
      <c r="A590" s="85"/>
      <c r="B590" s="85"/>
      <c r="C590" s="85"/>
      <c r="D590" s="85"/>
      <c r="E590" s="85"/>
      <c r="F590" s="85"/>
      <c r="G590" s="85"/>
      <c r="H590" s="85"/>
      <c r="I590" s="85"/>
      <c r="J590" s="85"/>
      <c r="K590" s="85"/>
      <c r="L590" s="85"/>
      <c r="M590" s="85"/>
      <c r="N590" s="85"/>
      <c r="O590" s="85"/>
      <c r="P590" s="85"/>
      <c r="Q590" s="85"/>
      <c r="R590" s="85"/>
      <c r="S590" s="85"/>
      <c r="T590" s="85"/>
      <c r="U590" s="85"/>
      <c r="V590" s="85"/>
      <c r="W590" s="85"/>
      <c r="X590" s="85"/>
      <c r="Y590" s="85"/>
      <c r="Z590" s="85"/>
      <c r="AA590" s="85"/>
      <c r="AB590" s="86"/>
      <c r="AC590" s="85"/>
      <c r="AD590" s="85"/>
      <c r="AE590" s="85"/>
      <c r="AF590" s="85"/>
      <c r="AG590" s="85"/>
      <c r="AH590" s="85"/>
      <c r="AI590" s="85"/>
      <c r="AJ590" s="85"/>
      <c r="AK590" s="85"/>
      <c r="AL590" s="85"/>
      <c r="AM590" s="85"/>
      <c r="AN590" s="85"/>
      <c r="AO590" s="85"/>
      <c r="AP590" s="85"/>
      <c r="AQ590" s="85"/>
      <c r="AR590" s="85"/>
      <c r="AS590" s="85"/>
      <c r="AT590" s="85"/>
      <c r="AU590" s="85"/>
      <c r="AV590" s="85"/>
      <c r="AW590" s="85"/>
      <c r="AX590" s="85"/>
      <c r="AY590" s="85"/>
      <c r="AZ590" s="85"/>
      <c r="BA590" s="85"/>
      <c r="BB590" s="85"/>
      <c r="BC590" s="85"/>
      <c r="BD590" s="85"/>
      <c r="BE590" s="85"/>
      <c r="BF590" s="85"/>
      <c r="BG590" s="85"/>
    </row>
    <row r="591" spans="1:59" x14ac:dyDescent="0.25">
      <c r="A591" s="85"/>
      <c r="B591" s="85"/>
      <c r="C591" s="85"/>
      <c r="D591" s="85"/>
      <c r="E591" s="85"/>
      <c r="F591" s="85"/>
      <c r="G591" s="85"/>
      <c r="H591" s="85"/>
      <c r="I591" s="85"/>
      <c r="J591" s="85"/>
      <c r="K591" s="85"/>
      <c r="L591" s="85"/>
      <c r="M591" s="85"/>
      <c r="N591" s="85"/>
      <c r="O591" s="85"/>
      <c r="P591" s="85"/>
      <c r="Q591" s="85"/>
      <c r="R591" s="85"/>
      <c r="S591" s="85"/>
      <c r="T591" s="85"/>
      <c r="U591" s="85"/>
      <c r="V591" s="85"/>
      <c r="W591" s="85"/>
      <c r="X591" s="85"/>
      <c r="Y591" s="85"/>
      <c r="Z591" s="85"/>
      <c r="AA591" s="85"/>
      <c r="AB591" s="86"/>
      <c r="AC591" s="85"/>
      <c r="AD591" s="85"/>
      <c r="AE591" s="85"/>
      <c r="AF591" s="85"/>
      <c r="AG591" s="85"/>
      <c r="AH591" s="85"/>
      <c r="AI591" s="85"/>
      <c r="AJ591" s="85"/>
      <c r="AK591" s="85"/>
      <c r="AL591" s="85"/>
      <c r="AM591" s="85"/>
      <c r="AN591" s="85"/>
      <c r="AO591" s="85"/>
      <c r="AP591" s="85"/>
      <c r="AQ591" s="85"/>
      <c r="AR591" s="85"/>
      <c r="AS591" s="85"/>
      <c r="AT591" s="85"/>
      <c r="AU591" s="85"/>
      <c r="AV591" s="85"/>
      <c r="AW591" s="85"/>
      <c r="AX591" s="85"/>
      <c r="AY591" s="85"/>
      <c r="AZ591" s="85"/>
      <c r="BA591" s="85"/>
      <c r="BB591" s="85"/>
      <c r="BC591" s="85"/>
      <c r="BD591" s="85"/>
      <c r="BE591" s="85"/>
      <c r="BF591" s="85"/>
      <c r="BG591" s="85"/>
    </row>
    <row r="592" spans="1:59" x14ac:dyDescent="0.25">
      <c r="A592" s="85"/>
      <c r="B592" s="85"/>
      <c r="C592" s="85"/>
      <c r="D592" s="85"/>
      <c r="E592" s="85"/>
      <c r="F592" s="85"/>
      <c r="G592" s="85"/>
      <c r="H592" s="85"/>
      <c r="I592" s="85"/>
      <c r="J592" s="85"/>
      <c r="K592" s="85"/>
      <c r="L592" s="85"/>
      <c r="M592" s="85"/>
      <c r="N592" s="85"/>
      <c r="O592" s="85"/>
      <c r="P592" s="85"/>
      <c r="Q592" s="85"/>
      <c r="R592" s="85"/>
      <c r="S592" s="85"/>
      <c r="T592" s="85"/>
      <c r="U592" s="85"/>
      <c r="V592" s="85"/>
      <c r="W592" s="85"/>
      <c r="X592" s="85"/>
      <c r="Y592" s="85"/>
      <c r="Z592" s="85"/>
      <c r="AA592" s="85"/>
      <c r="AB592" s="86"/>
      <c r="AC592" s="85"/>
      <c r="AD592" s="85"/>
      <c r="AE592" s="85"/>
      <c r="AF592" s="85"/>
      <c r="AG592" s="85"/>
      <c r="AH592" s="85"/>
      <c r="AI592" s="85"/>
      <c r="AJ592" s="85"/>
      <c r="AK592" s="85"/>
      <c r="AL592" s="85"/>
      <c r="AM592" s="85"/>
      <c r="AN592" s="85"/>
      <c r="AO592" s="85"/>
      <c r="AP592" s="85"/>
      <c r="AQ592" s="85"/>
      <c r="AR592" s="85"/>
      <c r="AS592" s="85"/>
      <c r="AT592" s="85"/>
      <c r="AU592" s="85"/>
      <c r="AV592" s="85"/>
      <c r="AW592" s="85"/>
      <c r="AX592" s="85"/>
      <c r="AY592" s="85"/>
      <c r="AZ592" s="85"/>
      <c r="BA592" s="85"/>
      <c r="BB592" s="85"/>
      <c r="BC592" s="85"/>
      <c r="BD592" s="85"/>
      <c r="BE592" s="85"/>
      <c r="BF592" s="85"/>
      <c r="BG592" s="85"/>
    </row>
    <row r="593" spans="1:59" x14ac:dyDescent="0.25">
      <c r="A593" s="85"/>
      <c r="B593" s="85"/>
      <c r="C593" s="85"/>
      <c r="D593" s="85"/>
      <c r="E593" s="85"/>
      <c r="F593" s="85"/>
      <c r="G593" s="85"/>
      <c r="H593" s="85"/>
      <c r="I593" s="85"/>
      <c r="J593" s="85"/>
      <c r="K593" s="85"/>
      <c r="L593" s="85"/>
      <c r="M593" s="85"/>
      <c r="N593" s="85"/>
      <c r="O593" s="85"/>
      <c r="P593" s="85"/>
      <c r="Q593" s="85"/>
      <c r="R593" s="85"/>
      <c r="S593" s="85"/>
      <c r="T593" s="85"/>
      <c r="U593" s="85"/>
      <c r="V593" s="85"/>
      <c r="W593" s="85"/>
      <c r="X593" s="85"/>
      <c r="Y593" s="85"/>
      <c r="Z593" s="85"/>
      <c r="AA593" s="85"/>
      <c r="AB593" s="86"/>
      <c r="AC593" s="85"/>
      <c r="AD593" s="85"/>
      <c r="AE593" s="85"/>
      <c r="AF593" s="85"/>
      <c r="AG593" s="85"/>
      <c r="AH593" s="85"/>
      <c r="AI593" s="85"/>
      <c r="AJ593" s="85"/>
      <c r="AK593" s="85"/>
      <c r="AL593" s="85"/>
      <c r="AM593" s="85"/>
      <c r="AN593" s="85"/>
      <c r="AO593" s="85"/>
      <c r="AP593" s="85"/>
      <c r="AQ593" s="85"/>
      <c r="AR593" s="85"/>
      <c r="AS593" s="85"/>
      <c r="AT593" s="85"/>
      <c r="AU593" s="85"/>
      <c r="AV593" s="85"/>
      <c r="AW593" s="85"/>
      <c r="AX593" s="85"/>
      <c r="AY593" s="85"/>
      <c r="AZ593" s="85"/>
      <c r="BA593" s="85"/>
      <c r="BB593" s="85"/>
      <c r="BC593" s="85"/>
      <c r="BD593" s="85"/>
      <c r="BE593" s="85"/>
      <c r="BF593" s="85"/>
      <c r="BG593" s="85"/>
    </row>
    <row r="594" spans="1:59" x14ac:dyDescent="0.25">
      <c r="A594" s="85"/>
      <c r="B594" s="85"/>
      <c r="C594" s="85"/>
      <c r="D594" s="85"/>
      <c r="E594" s="85"/>
      <c r="F594" s="85"/>
      <c r="G594" s="85"/>
      <c r="H594" s="85"/>
      <c r="I594" s="85"/>
      <c r="J594" s="85"/>
      <c r="K594" s="85"/>
      <c r="L594" s="85"/>
      <c r="M594" s="85"/>
      <c r="N594" s="85"/>
      <c r="O594" s="85"/>
      <c r="P594" s="85"/>
      <c r="Q594" s="85"/>
      <c r="R594" s="85"/>
      <c r="S594" s="85"/>
      <c r="T594" s="85"/>
      <c r="U594" s="85"/>
      <c r="V594" s="85"/>
      <c r="W594" s="85"/>
      <c r="X594" s="85"/>
      <c r="Y594" s="85"/>
      <c r="Z594" s="85"/>
      <c r="AA594" s="85"/>
      <c r="AB594" s="86"/>
      <c r="AC594" s="85"/>
      <c r="AD594" s="85"/>
      <c r="AE594" s="85"/>
      <c r="AF594" s="85"/>
      <c r="AG594" s="85"/>
      <c r="AH594" s="85"/>
      <c r="AI594" s="85"/>
      <c r="AJ594" s="85"/>
      <c r="AK594" s="85"/>
      <c r="AL594" s="85"/>
      <c r="AM594" s="85"/>
      <c r="AN594" s="85"/>
      <c r="AO594" s="85"/>
      <c r="AP594" s="85"/>
      <c r="AQ594" s="85"/>
      <c r="AR594" s="85"/>
      <c r="AS594" s="85"/>
      <c r="AT594" s="85"/>
      <c r="AU594" s="85"/>
      <c r="AV594" s="85"/>
      <c r="AW594" s="85"/>
      <c r="AX594" s="85"/>
      <c r="AY594" s="85"/>
      <c r="AZ594" s="85"/>
      <c r="BA594" s="85"/>
      <c r="BB594" s="85"/>
      <c r="BC594" s="85"/>
      <c r="BD594" s="85"/>
      <c r="BE594" s="85"/>
      <c r="BF594" s="85"/>
      <c r="BG594" s="85"/>
    </row>
    <row r="595" spans="1:59" x14ac:dyDescent="0.25">
      <c r="A595" s="85"/>
      <c r="B595" s="85"/>
      <c r="C595" s="85"/>
      <c r="D595" s="85"/>
      <c r="E595" s="85"/>
      <c r="F595" s="85"/>
      <c r="G595" s="85"/>
      <c r="H595" s="85"/>
      <c r="I595" s="85"/>
      <c r="J595" s="85"/>
      <c r="K595" s="85"/>
      <c r="L595" s="85"/>
      <c r="M595" s="85"/>
      <c r="N595" s="85"/>
      <c r="O595" s="85"/>
      <c r="P595" s="85"/>
      <c r="Q595" s="85"/>
      <c r="R595" s="85"/>
      <c r="S595" s="85"/>
      <c r="T595" s="85"/>
      <c r="U595" s="85"/>
      <c r="V595" s="85"/>
      <c r="W595" s="85"/>
      <c r="X595" s="85"/>
      <c r="Y595" s="85"/>
      <c r="Z595" s="85"/>
      <c r="AA595" s="85"/>
      <c r="AB595" s="86"/>
      <c r="AC595" s="85"/>
      <c r="AD595" s="85"/>
      <c r="AE595" s="85"/>
      <c r="AF595" s="85"/>
      <c r="AG595" s="85"/>
      <c r="AH595" s="85"/>
      <c r="AI595" s="85"/>
      <c r="AJ595" s="85"/>
      <c r="AK595" s="85"/>
      <c r="AL595" s="85"/>
      <c r="AM595" s="85"/>
      <c r="AN595" s="85"/>
      <c r="AO595" s="85"/>
      <c r="AP595" s="85"/>
      <c r="AQ595" s="85"/>
      <c r="AR595" s="85"/>
      <c r="AS595" s="85"/>
      <c r="AT595" s="85"/>
      <c r="AU595" s="85"/>
      <c r="AV595" s="85"/>
      <c r="AW595" s="85"/>
      <c r="AX595" s="85"/>
      <c r="AY595" s="85"/>
      <c r="AZ595" s="85"/>
      <c r="BA595" s="85"/>
      <c r="BB595" s="85"/>
      <c r="BC595" s="85"/>
      <c r="BD595" s="85"/>
      <c r="BE595" s="85"/>
      <c r="BF595" s="85"/>
      <c r="BG595" s="85"/>
    </row>
    <row r="596" spans="1:59" x14ac:dyDescent="0.25">
      <c r="A596" s="85"/>
      <c r="B596" s="85"/>
      <c r="C596" s="85"/>
      <c r="D596" s="85"/>
      <c r="E596" s="85"/>
      <c r="F596" s="85"/>
      <c r="G596" s="85"/>
      <c r="H596" s="85"/>
      <c r="I596" s="85"/>
      <c r="J596" s="85"/>
      <c r="K596" s="85"/>
      <c r="L596" s="85"/>
      <c r="M596" s="85"/>
      <c r="N596" s="85"/>
      <c r="O596" s="85"/>
      <c r="P596" s="85"/>
      <c r="Q596" s="85"/>
      <c r="R596" s="85"/>
      <c r="S596" s="85"/>
      <c r="T596" s="85"/>
      <c r="U596" s="85"/>
      <c r="V596" s="85"/>
      <c r="W596" s="85"/>
      <c r="X596" s="85"/>
      <c r="Y596" s="85"/>
      <c r="Z596" s="85"/>
      <c r="AA596" s="85"/>
      <c r="AB596" s="86"/>
      <c r="AC596" s="85"/>
      <c r="AD596" s="85"/>
      <c r="AE596" s="85"/>
      <c r="AF596" s="85"/>
      <c r="AG596" s="85"/>
      <c r="AH596" s="85"/>
      <c r="AI596" s="85"/>
      <c r="AJ596" s="85"/>
      <c r="AK596" s="85"/>
      <c r="AL596" s="85"/>
      <c r="AM596" s="85"/>
      <c r="AN596" s="85"/>
      <c r="AO596" s="85"/>
      <c r="AP596" s="85"/>
      <c r="AQ596" s="85"/>
      <c r="AR596" s="85"/>
      <c r="AS596" s="85"/>
      <c r="AT596" s="85"/>
      <c r="AU596" s="85"/>
      <c r="AV596" s="85"/>
      <c r="AW596" s="85"/>
      <c r="AX596" s="85"/>
      <c r="AY596" s="85"/>
      <c r="AZ596" s="85"/>
      <c r="BA596" s="85"/>
      <c r="BB596" s="85"/>
      <c r="BC596" s="85"/>
      <c r="BD596" s="85"/>
      <c r="BE596" s="85"/>
      <c r="BF596" s="85"/>
      <c r="BG596" s="85"/>
    </row>
    <row r="597" spans="1:59" x14ac:dyDescent="0.25">
      <c r="A597" s="85"/>
      <c r="B597" s="85"/>
      <c r="C597" s="85"/>
      <c r="D597" s="85"/>
      <c r="E597" s="85"/>
      <c r="F597" s="85"/>
      <c r="G597" s="85"/>
      <c r="H597" s="85"/>
      <c r="I597" s="85"/>
      <c r="J597" s="85"/>
      <c r="K597" s="85"/>
      <c r="L597" s="85"/>
      <c r="M597" s="85"/>
      <c r="N597" s="85"/>
      <c r="O597" s="85"/>
      <c r="P597" s="85"/>
      <c r="Q597" s="85"/>
      <c r="R597" s="85"/>
      <c r="S597" s="85"/>
      <c r="T597" s="85"/>
      <c r="U597" s="85"/>
      <c r="V597" s="85"/>
      <c r="W597" s="85"/>
      <c r="X597" s="85"/>
      <c r="Y597" s="85"/>
      <c r="Z597" s="85"/>
      <c r="AA597" s="85"/>
      <c r="AB597" s="86"/>
      <c r="AC597" s="85"/>
      <c r="AD597" s="85"/>
      <c r="AE597" s="85"/>
      <c r="AF597" s="85"/>
      <c r="AG597" s="85"/>
      <c r="AH597" s="85"/>
      <c r="AI597" s="85"/>
      <c r="AJ597" s="85"/>
      <c r="AK597" s="85"/>
      <c r="AL597" s="85"/>
      <c r="AM597" s="85"/>
      <c r="AN597" s="85"/>
      <c r="AO597" s="85"/>
      <c r="AP597" s="85"/>
      <c r="AQ597" s="85"/>
      <c r="AR597" s="85"/>
      <c r="AS597" s="85"/>
      <c r="AT597" s="85"/>
      <c r="AU597" s="85"/>
      <c r="AV597" s="85"/>
      <c r="AW597" s="85"/>
      <c r="AX597" s="85"/>
      <c r="AY597" s="85"/>
      <c r="AZ597" s="85"/>
      <c r="BA597" s="85"/>
      <c r="BB597" s="85"/>
      <c r="BC597" s="85"/>
      <c r="BD597" s="85"/>
      <c r="BE597" s="85"/>
      <c r="BF597" s="85"/>
      <c r="BG597" s="85"/>
    </row>
    <row r="598" spans="1:59" x14ac:dyDescent="0.25">
      <c r="A598" s="85"/>
      <c r="B598" s="85"/>
      <c r="C598" s="85"/>
      <c r="D598" s="85"/>
      <c r="E598" s="85"/>
      <c r="F598" s="85"/>
      <c r="G598" s="85"/>
      <c r="H598" s="85"/>
      <c r="I598" s="85"/>
      <c r="J598" s="85"/>
      <c r="K598" s="85"/>
      <c r="L598" s="85"/>
      <c r="M598" s="85"/>
      <c r="N598" s="85"/>
      <c r="O598" s="85"/>
      <c r="P598" s="85"/>
      <c r="Q598" s="85"/>
      <c r="R598" s="85"/>
      <c r="S598" s="85"/>
      <c r="T598" s="85"/>
      <c r="U598" s="85"/>
      <c r="V598" s="85"/>
      <c r="W598" s="85"/>
      <c r="X598" s="85"/>
      <c r="Y598" s="85"/>
      <c r="Z598" s="85"/>
      <c r="AA598" s="85"/>
      <c r="AB598" s="86"/>
      <c r="AC598" s="85"/>
      <c r="AD598" s="85"/>
      <c r="AE598" s="85"/>
      <c r="AF598" s="85"/>
      <c r="AG598" s="85"/>
      <c r="AH598" s="85"/>
      <c r="AI598" s="85"/>
      <c r="AJ598" s="85"/>
      <c r="AK598" s="85"/>
      <c r="AL598" s="85"/>
      <c r="AM598" s="85"/>
      <c r="AN598" s="85"/>
      <c r="AO598" s="85"/>
      <c r="AP598" s="85"/>
      <c r="AQ598" s="85"/>
      <c r="AR598" s="85"/>
      <c r="AS598" s="85"/>
      <c r="AT598" s="85"/>
      <c r="AU598" s="85"/>
      <c r="AV598" s="85"/>
      <c r="AW598" s="85"/>
      <c r="AX598" s="85"/>
      <c r="AY598" s="85"/>
      <c r="AZ598" s="85"/>
      <c r="BA598" s="85"/>
      <c r="BB598" s="85"/>
      <c r="BC598" s="85"/>
      <c r="BD598" s="85"/>
      <c r="BE598" s="85"/>
      <c r="BF598" s="85"/>
      <c r="BG598" s="85"/>
    </row>
    <row r="599" spans="1:59" x14ac:dyDescent="0.25">
      <c r="A599" s="85"/>
      <c r="B599" s="85"/>
      <c r="C599" s="85"/>
      <c r="D599" s="85"/>
      <c r="E599" s="85"/>
      <c r="F599" s="85"/>
      <c r="G599" s="85"/>
      <c r="H599" s="85"/>
      <c r="I599" s="85"/>
      <c r="J599" s="85"/>
      <c r="K599" s="85"/>
      <c r="L599" s="85"/>
      <c r="M599" s="85"/>
      <c r="N599" s="85"/>
      <c r="O599" s="85"/>
      <c r="P599" s="85"/>
      <c r="Q599" s="85"/>
      <c r="R599" s="85"/>
      <c r="S599" s="85"/>
      <c r="T599" s="85"/>
      <c r="U599" s="85"/>
      <c r="V599" s="85"/>
      <c r="W599" s="85"/>
      <c r="X599" s="85"/>
      <c r="Y599" s="85"/>
      <c r="Z599" s="85"/>
      <c r="AA599" s="85"/>
      <c r="AB599" s="86"/>
      <c r="AC599" s="85"/>
      <c r="AD599" s="85"/>
      <c r="AE599" s="85"/>
      <c r="AF599" s="85"/>
      <c r="AG599" s="85"/>
      <c r="AH599" s="85"/>
      <c r="AI599" s="85"/>
      <c r="AJ599" s="85"/>
      <c r="AK599" s="85"/>
      <c r="AL599" s="85"/>
      <c r="AM599" s="85"/>
      <c r="AN599" s="85"/>
      <c r="AO599" s="85"/>
      <c r="AP599" s="85"/>
      <c r="AQ599" s="85"/>
      <c r="AR599" s="85"/>
      <c r="AS599" s="85"/>
      <c r="AT599" s="85"/>
      <c r="AU599" s="85"/>
      <c r="AV599" s="85"/>
      <c r="AW599" s="85"/>
      <c r="AX599" s="85"/>
      <c r="AY599" s="85"/>
      <c r="AZ599" s="85"/>
      <c r="BA599" s="85"/>
      <c r="BB599" s="85"/>
      <c r="BC599" s="85"/>
      <c r="BD599" s="85"/>
      <c r="BE599" s="85"/>
      <c r="BF599" s="85"/>
      <c r="BG599" s="85"/>
    </row>
    <row r="600" spans="1:59" x14ac:dyDescent="0.25">
      <c r="A600" s="85"/>
      <c r="B600" s="85"/>
      <c r="C600" s="85"/>
      <c r="D600" s="85"/>
      <c r="E600" s="85"/>
      <c r="F600" s="85"/>
      <c r="G600" s="85"/>
      <c r="H600" s="85"/>
      <c r="I600" s="85"/>
      <c r="J600" s="85"/>
      <c r="K600" s="85"/>
      <c r="L600" s="85"/>
      <c r="M600" s="85"/>
      <c r="N600" s="85"/>
      <c r="O600" s="85"/>
      <c r="P600" s="85"/>
      <c r="Q600" s="85"/>
      <c r="R600" s="85"/>
      <c r="S600" s="85"/>
      <c r="T600" s="85"/>
      <c r="U600" s="85"/>
      <c r="V600" s="85"/>
      <c r="W600" s="85"/>
      <c r="X600" s="85"/>
      <c r="Y600" s="85"/>
      <c r="Z600" s="85"/>
      <c r="AA600" s="85"/>
      <c r="AB600" s="86"/>
      <c r="AC600" s="85"/>
      <c r="AD600" s="85"/>
      <c r="AE600" s="85"/>
      <c r="AF600" s="85"/>
      <c r="AG600" s="85"/>
      <c r="AH600" s="85"/>
      <c r="AI600" s="85"/>
      <c r="AJ600" s="85"/>
      <c r="AK600" s="85"/>
      <c r="AL600" s="85"/>
      <c r="AM600" s="85"/>
      <c r="AN600" s="85"/>
      <c r="AO600" s="85"/>
      <c r="AP600" s="85"/>
      <c r="AQ600" s="85"/>
      <c r="AR600" s="85"/>
      <c r="AS600" s="85"/>
      <c r="AT600" s="85"/>
      <c r="AU600" s="85"/>
      <c r="AV600" s="85"/>
      <c r="AW600" s="85"/>
      <c r="AX600" s="85"/>
      <c r="AY600" s="85"/>
      <c r="AZ600" s="85"/>
      <c r="BA600" s="85"/>
      <c r="BB600" s="85"/>
      <c r="BC600" s="85"/>
      <c r="BD600" s="85"/>
      <c r="BE600" s="85"/>
      <c r="BF600" s="85"/>
      <c r="BG600" s="85"/>
    </row>
    <row r="601" spans="1:59" x14ac:dyDescent="0.25">
      <c r="A601" s="85"/>
      <c r="B601" s="85"/>
      <c r="C601" s="85"/>
      <c r="D601" s="85"/>
      <c r="E601" s="85"/>
      <c r="F601" s="85"/>
      <c r="G601" s="85"/>
      <c r="H601" s="85"/>
      <c r="I601" s="85"/>
      <c r="J601" s="85"/>
      <c r="K601" s="85"/>
      <c r="L601" s="85"/>
      <c r="M601" s="85"/>
      <c r="N601" s="85"/>
      <c r="O601" s="85"/>
      <c r="P601" s="85"/>
      <c r="Q601" s="85"/>
      <c r="R601" s="85"/>
      <c r="S601" s="85"/>
      <c r="T601" s="85"/>
      <c r="U601" s="85"/>
      <c r="V601" s="85"/>
      <c r="W601" s="85"/>
      <c r="X601" s="85"/>
      <c r="Y601" s="85"/>
      <c r="Z601" s="85"/>
      <c r="AA601" s="85"/>
      <c r="AB601" s="86"/>
      <c r="AC601" s="85"/>
      <c r="AD601" s="85"/>
      <c r="AE601" s="85"/>
      <c r="AF601" s="85"/>
      <c r="AG601" s="85"/>
      <c r="AH601" s="85"/>
      <c r="AI601" s="85"/>
      <c r="AJ601" s="85"/>
      <c r="AK601" s="85"/>
      <c r="AL601" s="85"/>
      <c r="AM601" s="85"/>
      <c r="AN601" s="85"/>
      <c r="AO601" s="85"/>
      <c r="AP601" s="85"/>
      <c r="AQ601" s="85"/>
      <c r="AR601" s="85"/>
      <c r="AS601" s="85"/>
      <c r="AT601" s="85"/>
      <c r="AU601" s="85"/>
      <c r="AV601" s="85"/>
      <c r="AW601" s="85"/>
      <c r="AX601" s="85"/>
      <c r="AY601" s="85"/>
      <c r="AZ601" s="85"/>
      <c r="BA601" s="85"/>
      <c r="BB601" s="85"/>
      <c r="BC601" s="85"/>
      <c r="BD601" s="85"/>
      <c r="BE601" s="85"/>
      <c r="BF601" s="85"/>
      <c r="BG601" s="85"/>
    </row>
    <row r="602" spans="1:59" x14ac:dyDescent="0.25">
      <c r="A602" s="85"/>
      <c r="B602" s="85"/>
      <c r="C602" s="85"/>
      <c r="D602" s="85"/>
      <c r="E602" s="85"/>
      <c r="F602" s="85"/>
      <c r="G602" s="85"/>
      <c r="H602" s="85"/>
      <c r="I602" s="85"/>
      <c r="J602" s="85"/>
      <c r="K602" s="85"/>
      <c r="L602" s="85"/>
      <c r="M602" s="85"/>
      <c r="N602" s="85"/>
      <c r="O602" s="85"/>
      <c r="P602" s="85"/>
      <c r="Q602" s="85"/>
      <c r="R602" s="85"/>
      <c r="S602" s="85"/>
      <c r="T602" s="85"/>
      <c r="U602" s="85"/>
      <c r="V602" s="85"/>
      <c r="W602" s="85"/>
      <c r="X602" s="85"/>
      <c r="Y602" s="85"/>
      <c r="Z602" s="85"/>
      <c r="AA602" s="85"/>
      <c r="AB602" s="86"/>
      <c r="AC602" s="85"/>
      <c r="AD602" s="85"/>
      <c r="AE602" s="85"/>
      <c r="AF602" s="85"/>
      <c r="AG602" s="85"/>
      <c r="AH602" s="85"/>
      <c r="AI602" s="85"/>
      <c r="AJ602" s="85"/>
      <c r="AK602" s="85"/>
      <c r="AL602" s="85"/>
      <c r="AM602" s="85"/>
      <c r="AN602" s="85"/>
      <c r="AO602" s="85"/>
      <c r="AP602" s="85"/>
      <c r="AQ602" s="85"/>
      <c r="AR602" s="85"/>
      <c r="AS602" s="85"/>
      <c r="AT602" s="85"/>
      <c r="AU602" s="85"/>
      <c r="AV602" s="85"/>
      <c r="AW602" s="85"/>
      <c r="AX602" s="85"/>
      <c r="AY602" s="85"/>
      <c r="AZ602" s="85"/>
      <c r="BA602" s="85"/>
      <c r="BB602" s="85"/>
      <c r="BC602" s="85"/>
      <c r="BD602" s="85"/>
      <c r="BE602" s="85"/>
      <c r="BF602" s="85"/>
      <c r="BG602" s="85"/>
    </row>
    <row r="603" spans="1:59" x14ac:dyDescent="0.25">
      <c r="A603" s="85"/>
      <c r="B603" s="85"/>
      <c r="C603" s="85"/>
      <c r="D603" s="85"/>
      <c r="E603" s="85"/>
      <c r="F603" s="85"/>
      <c r="G603" s="85"/>
      <c r="H603" s="85"/>
      <c r="I603" s="85"/>
      <c r="J603" s="85"/>
      <c r="K603" s="85"/>
      <c r="L603" s="85"/>
      <c r="M603" s="85"/>
      <c r="N603" s="85"/>
      <c r="O603" s="85"/>
      <c r="P603" s="85"/>
      <c r="Q603" s="85"/>
      <c r="R603" s="85"/>
      <c r="S603" s="85"/>
      <c r="T603" s="85"/>
      <c r="U603" s="85"/>
      <c r="V603" s="85"/>
      <c r="W603" s="85"/>
      <c r="X603" s="85"/>
      <c r="Y603" s="85"/>
      <c r="Z603" s="85"/>
      <c r="AA603" s="85"/>
      <c r="AB603" s="86"/>
      <c r="AC603" s="85"/>
      <c r="AD603" s="85"/>
      <c r="AE603" s="85"/>
      <c r="AF603" s="85"/>
      <c r="AG603" s="85"/>
      <c r="AH603" s="85"/>
      <c r="AI603" s="85"/>
      <c r="AJ603" s="85"/>
      <c r="AK603" s="85"/>
      <c r="AL603" s="85"/>
      <c r="AM603" s="85"/>
      <c r="AN603" s="85"/>
      <c r="AO603" s="85"/>
      <c r="AP603" s="85"/>
      <c r="AQ603" s="85"/>
      <c r="AR603" s="85"/>
      <c r="AS603" s="85"/>
      <c r="AT603" s="85"/>
      <c r="AU603" s="85"/>
      <c r="AV603" s="85"/>
      <c r="AW603" s="85"/>
      <c r="AX603" s="85"/>
      <c r="AY603" s="85"/>
      <c r="AZ603" s="85"/>
      <c r="BA603" s="85"/>
      <c r="BB603" s="85"/>
      <c r="BC603" s="85"/>
      <c r="BD603" s="85"/>
      <c r="BE603" s="85"/>
      <c r="BF603" s="85"/>
      <c r="BG603" s="85"/>
    </row>
    <row r="604" spans="1:59" x14ac:dyDescent="0.25">
      <c r="A604" s="85"/>
      <c r="B604" s="85"/>
      <c r="C604" s="85"/>
      <c r="D604" s="85"/>
      <c r="E604" s="85"/>
      <c r="F604" s="85"/>
      <c r="G604" s="85"/>
      <c r="H604" s="85"/>
      <c r="I604" s="85"/>
      <c r="J604" s="85"/>
      <c r="K604" s="85"/>
      <c r="L604" s="85"/>
      <c r="M604" s="85"/>
      <c r="N604" s="85"/>
      <c r="O604" s="85"/>
      <c r="P604" s="85"/>
      <c r="Q604" s="85"/>
      <c r="R604" s="85"/>
      <c r="S604" s="85"/>
      <c r="T604" s="85"/>
      <c r="U604" s="85"/>
      <c r="V604" s="85"/>
      <c r="W604" s="85"/>
      <c r="X604" s="85"/>
      <c r="Y604" s="85"/>
      <c r="Z604" s="85"/>
      <c r="AA604" s="85"/>
      <c r="AB604" s="86"/>
      <c r="AC604" s="85"/>
      <c r="AD604" s="85"/>
      <c r="AE604" s="85"/>
      <c r="AF604" s="85"/>
      <c r="AG604" s="85"/>
      <c r="AH604" s="85"/>
      <c r="AI604" s="85"/>
      <c r="AJ604" s="85"/>
      <c r="AK604" s="85"/>
      <c r="AL604" s="85"/>
      <c r="AM604" s="85"/>
      <c r="AN604" s="85"/>
      <c r="AO604" s="85"/>
      <c r="AP604" s="85"/>
      <c r="AQ604" s="85"/>
      <c r="AR604" s="85"/>
      <c r="AS604" s="85"/>
      <c r="AT604" s="85"/>
      <c r="AU604" s="85"/>
      <c r="AV604" s="85"/>
      <c r="AW604" s="85"/>
      <c r="AX604" s="85"/>
      <c r="AY604" s="85"/>
      <c r="AZ604" s="85"/>
      <c r="BA604" s="85"/>
      <c r="BB604" s="85"/>
      <c r="BC604" s="85"/>
      <c r="BD604" s="85"/>
      <c r="BE604" s="85"/>
      <c r="BF604" s="85"/>
      <c r="BG604" s="85"/>
    </row>
    <row r="605" spans="1:59" x14ac:dyDescent="0.25">
      <c r="A605" s="85"/>
      <c r="B605" s="85"/>
      <c r="C605" s="85"/>
      <c r="D605" s="85"/>
      <c r="E605" s="85"/>
      <c r="F605" s="85"/>
      <c r="G605" s="85"/>
      <c r="H605" s="85"/>
      <c r="I605" s="85"/>
      <c r="J605" s="85"/>
      <c r="K605" s="85"/>
      <c r="L605" s="85"/>
      <c r="M605" s="85"/>
      <c r="N605" s="85"/>
      <c r="O605" s="85"/>
      <c r="P605" s="85"/>
      <c r="Q605" s="85"/>
      <c r="R605" s="85"/>
      <c r="S605" s="85"/>
      <c r="T605" s="85"/>
      <c r="U605" s="85"/>
      <c r="V605" s="85"/>
      <c r="W605" s="85"/>
      <c r="X605" s="85"/>
      <c r="Y605" s="85"/>
      <c r="Z605" s="85"/>
      <c r="AA605" s="85"/>
      <c r="AB605" s="86"/>
      <c r="AC605" s="85"/>
      <c r="AD605" s="85"/>
      <c r="AE605" s="85"/>
      <c r="AF605" s="85"/>
      <c r="AG605" s="85"/>
      <c r="AH605" s="85"/>
      <c r="AI605" s="85"/>
      <c r="AJ605" s="85"/>
      <c r="AK605" s="85"/>
      <c r="AL605" s="85"/>
      <c r="AM605" s="85"/>
      <c r="AN605" s="85"/>
      <c r="AO605" s="85"/>
      <c r="AP605" s="85"/>
      <c r="AQ605" s="85"/>
      <c r="AR605" s="85"/>
      <c r="AS605" s="85"/>
      <c r="AT605" s="85"/>
      <c r="AU605" s="85"/>
      <c r="AV605" s="85"/>
      <c r="AW605" s="85"/>
      <c r="AX605" s="85"/>
      <c r="AY605" s="85"/>
      <c r="AZ605" s="85"/>
      <c r="BA605" s="85"/>
      <c r="BB605" s="85"/>
      <c r="BC605" s="85"/>
      <c r="BD605" s="85"/>
      <c r="BE605" s="85"/>
      <c r="BF605" s="85"/>
      <c r="BG605" s="85"/>
    </row>
    <row r="606" spans="1:59" x14ac:dyDescent="0.25">
      <c r="A606" s="85"/>
      <c r="B606" s="85"/>
      <c r="C606" s="85"/>
      <c r="D606" s="85"/>
      <c r="E606" s="85"/>
      <c r="F606" s="85"/>
      <c r="G606" s="85"/>
      <c r="H606" s="85"/>
      <c r="I606" s="85"/>
      <c r="J606" s="85"/>
      <c r="K606" s="85"/>
      <c r="L606" s="85"/>
      <c r="M606" s="85"/>
      <c r="N606" s="85"/>
      <c r="O606" s="85"/>
      <c r="P606" s="85"/>
      <c r="Q606" s="85"/>
      <c r="R606" s="85"/>
      <c r="S606" s="85"/>
      <c r="T606" s="85"/>
      <c r="U606" s="85"/>
      <c r="V606" s="85"/>
      <c r="W606" s="85"/>
      <c r="X606" s="85"/>
      <c r="Y606" s="85"/>
      <c r="Z606" s="85"/>
      <c r="AA606" s="85"/>
      <c r="AB606" s="86"/>
      <c r="AC606" s="85"/>
      <c r="AD606" s="85"/>
      <c r="AE606" s="85"/>
      <c r="AF606" s="85"/>
      <c r="AG606" s="85"/>
      <c r="AH606" s="85"/>
      <c r="AI606" s="85"/>
      <c r="AJ606" s="85"/>
      <c r="AK606" s="85"/>
      <c r="AL606" s="85"/>
      <c r="AM606" s="85"/>
      <c r="AN606" s="85"/>
      <c r="AO606" s="85"/>
      <c r="AP606" s="85"/>
      <c r="AQ606" s="85"/>
      <c r="AR606" s="85"/>
      <c r="AS606" s="85"/>
      <c r="AT606" s="85"/>
      <c r="AU606" s="85"/>
      <c r="AV606" s="85"/>
      <c r="AW606" s="85"/>
      <c r="AX606" s="85"/>
      <c r="AY606" s="85"/>
      <c r="AZ606" s="85"/>
      <c r="BA606" s="85"/>
      <c r="BB606" s="85"/>
      <c r="BC606" s="85"/>
      <c r="BD606" s="85"/>
      <c r="BE606" s="85"/>
      <c r="BF606" s="85"/>
      <c r="BG606" s="85"/>
    </row>
    <row r="607" spans="1:59" x14ac:dyDescent="0.25">
      <c r="A607" s="85"/>
      <c r="B607" s="85"/>
      <c r="C607" s="85"/>
      <c r="D607" s="85"/>
      <c r="E607" s="85"/>
      <c r="F607" s="85"/>
      <c r="G607" s="85"/>
      <c r="H607" s="85"/>
      <c r="I607" s="85"/>
      <c r="J607" s="85"/>
      <c r="K607" s="85"/>
      <c r="L607" s="85"/>
      <c r="M607" s="85"/>
      <c r="N607" s="85"/>
      <c r="O607" s="85"/>
      <c r="P607" s="85"/>
      <c r="Q607" s="85"/>
      <c r="R607" s="85"/>
      <c r="S607" s="85"/>
      <c r="T607" s="85"/>
      <c r="U607" s="85"/>
      <c r="V607" s="85"/>
      <c r="W607" s="85"/>
      <c r="X607" s="85"/>
      <c r="Y607" s="85"/>
      <c r="Z607" s="85"/>
      <c r="AA607" s="85"/>
      <c r="AB607" s="86"/>
      <c r="AC607" s="85"/>
      <c r="AD607" s="85"/>
      <c r="AE607" s="85"/>
      <c r="AF607" s="85"/>
      <c r="AG607" s="85"/>
      <c r="AH607" s="85"/>
      <c r="AI607" s="85"/>
      <c r="AJ607" s="85"/>
      <c r="AK607" s="85"/>
      <c r="AL607" s="85"/>
      <c r="AM607" s="85"/>
      <c r="AN607" s="85"/>
      <c r="AO607" s="85"/>
      <c r="AP607" s="85"/>
      <c r="AQ607" s="85"/>
      <c r="AR607" s="85"/>
      <c r="AS607" s="85"/>
      <c r="AT607" s="85"/>
      <c r="AU607" s="85"/>
      <c r="AV607" s="85"/>
      <c r="AW607" s="85"/>
      <c r="AX607" s="85"/>
      <c r="AY607" s="85"/>
      <c r="AZ607" s="85"/>
      <c r="BA607" s="85"/>
      <c r="BB607" s="85"/>
      <c r="BC607" s="85"/>
      <c r="BD607" s="85"/>
      <c r="BE607" s="85"/>
      <c r="BF607" s="85"/>
      <c r="BG607" s="85"/>
    </row>
    <row r="608" spans="1:59" x14ac:dyDescent="0.25">
      <c r="A608" s="85"/>
      <c r="B608" s="85"/>
      <c r="C608" s="85"/>
      <c r="D608" s="85"/>
      <c r="E608" s="85"/>
      <c r="F608" s="85"/>
      <c r="G608" s="85"/>
      <c r="H608" s="85"/>
      <c r="I608" s="85"/>
      <c r="J608" s="85"/>
      <c r="K608" s="85"/>
      <c r="L608" s="85"/>
      <c r="M608" s="85"/>
      <c r="N608" s="85"/>
      <c r="O608" s="85"/>
      <c r="P608" s="85"/>
      <c r="Q608" s="85"/>
      <c r="R608" s="85"/>
      <c r="S608" s="85"/>
      <c r="T608" s="85"/>
      <c r="U608" s="85"/>
      <c r="V608" s="85"/>
      <c r="W608" s="85"/>
      <c r="X608" s="85"/>
      <c r="Y608" s="85"/>
      <c r="Z608" s="85"/>
      <c r="AA608" s="85"/>
      <c r="AB608" s="86"/>
      <c r="AC608" s="85"/>
      <c r="AD608" s="85"/>
      <c r="AE608" s="85"/>
      <c r="AF608" s="85"/>
      <c r="AG608" s="85"/>
      <c r="AH608" s="85"/>
      <c r="AI608" s="85"/>
      <c r="AJ608" s="85"/>
      <c r="AK608" s="85"/>
      <c r="AL608" s="85"/>
      <c r="AM608" s="85"/>
      <c r="AN608" s="85"/>
      <c r="AO608" s="85"/>
      <c r="AP608" s="85"/>
      <c r="AQ608" s="85"/>
      <c r="AR608" s="85"/>
      <c r="AS608" s="85"/>
      <c r="AT608" s="85"/>
      <c r="AU608" s="85"/>
      <c r="AV608" s="85"/>
      <c r="AW608" s="85"/>
      <c r="AX608" s="85"/>
      <c r="AY608" s="85"/>
      <c r="AZ608" s="85"/>
      <c r="BA608" s="85"/>
      <c r="BB608" s="85"/>
      <c r="BC608" s="85"/>
      <c r="BD608" s="85"/>
      <c r="BE608" s="85"/>
      <c r="BF608" s="85"/>
      <c r="BG608" s="85"/>
    </row>
    <row r="609" spans="1:59" x14ac:dyDescent="0.25">
      <c r="A609" s="85"/>
      <c r="B609" s="85"/>
      <c r="C609" s="85"/>
      <c r="D609" s="85"/>
      <c r="E609" s="85"/>
      <c r="F609" s="85"/>
      <c r="G609" s="85"/>
      <c r="H609" s="85"/>
      <c r="I609" s="85"/>
      <c r="J609" s="85"/>
      <c r="K609" s="85"/>
      <c r="L609" s="85"/>
      <c r="M609" s="85"/>
      <c r="N609" s="85"/>
      <c r="O609" s="85"/>
      <c r="P609" s="85"/>
      <c r="Q609" s="85"/>
      <c r="R609" s="85"/>
      <c r="S609" s="85"/>
      <c r="T609" s="85"/>
      <c r="U609" s="85"/>
      <c r="V609" s="85"/>
      <c r="W609" s="85"/>
      <c r="X609" s="85"/>
      <c r="Y609" s="85"/>
      <c r="Z609" s="85"/>
      <c r="AA609" s="85"/>
      <c r="AB609" s="86"/>
      <c r="AC609" s="85"/>
      <c r="AD609" s="85"/>
      <c r="AE609" s="85"/>
      <c r="AF609" s="85"/>
      <c r="AG609" s="85"/>
      <c r="AH609" s="85"/>
      <c r="AI609" s="85"/>
      <c r="AJ609" s="85"/>
      <c r="AK609" s="85"/>
      <c r="AL609" s="85"/>
      <c r="AM609" s="85"/>
      <c r="AN609" s="85"/>
      <c r="AO609" s="85"/>
      <c r="AP609" s="85"/>
      <c r="AQ609" s="85"/>
      <c r="AR609" s="85"/>
      <c r="AS609" s="85"/>
      <c r="AT609" s="85"/>
      <c r="AU609" s="85"/>
      <c r="AV609" s="85"/>
      <c r="AW609" s="85"/>
      <c r="AX609" s="85"/>
      <c r="AY609" s="85"/>
      <c r="AZ609" s="85"/>
      <c r="BA609" s="85"/>
      <c r="BB609" s="85"/>
      <c r="BC609" s="85"/>
      <c r="BD609" s="85"/>
      <c r="BE609" s="85"/>
      <c r="BF609" s="85"/>
      <c r="BG609" s="85"/>
    </row>
    <row r="610" spans="1:59" x14ac:dyDescent="0.25">
      <c r="A610" s="85"/>
      <c r="B610" s="85"/>
      <c r="C610" s="85"/>
      <c r="D610" s="85"/>
      <c r="E610" s="85"/>
      <c r="F610" s="85"/>
      <c r="G610" s="85"/>
      <c r="H610" s="85"/>
      <c r="I610" s="85"/>
      <c r="J610" s="85"/>
      <c r="K610" s="85"/>
      <c r="L610" s="85"/>
      <c r="M610" s="85"/>
      <c r="N610" s="85"/>
      <c r="O610" s="85"/>
      <c r="P610" s="85"/>
      <c r="Q610" s="85"/>
      <c r="R610" s="85"/>
      <c r="S610" s="85"/>
      <c r="T610" s="85"/>
      <c r="U610" s="85"/>
      <c r="V610" s="85"/>
      <c r="W610" s="85"/>
      <c r="X610" s="85"/>
      <c r="Y610" s="85"/>
      <c r="Z610" s="85"/>
      <c r="AA610" s="85"/>
      <c r="AB610" s="86"/>
      <c r="AC610" s="85"/>
      <c r="AD610" s="85"/>
      <c r="AE610" s="85"/>
      <c r="AF610" s="85"/>
      <c r="AG610" s="85"/>
      <c r="AH610" s="85"/>
      <c r="AI610" s="85"/>
      <c r="AJ610" s="85"/>
      <c r="AK610" s="85"/>
      <c r="AL610" s="85"/>
      <c r="AM610" s="85"/>
      <c r="AN610" s="85"/>
      <c r="AO610" s="85"/>
      <c r="AP610" s="85"/>
      <c r="AQ610" s="85"/>
      <c r="AR610" s="85"/>
      <c r="AS610" s="85"/>
      <c r="AT610" s="85"/>
      <c r="AU610" s="85"/>
      <c r="AV610" s="85"/>
      <c r="AW610" s="85"/>
      <c r="AX610" s="85"/>
      <c r="AY610" s="85"/>
      <c r="AZ610" s="85"/>
      <c r="BA610" s="85"/>
      <c r="BB610" s="85"/>
      <c r="BC610" s="85"/>
      <c r="BD610" s="85"/>
      <c r="BE610" s="85"/>
      <c r="BF610" s="85"/>
      <c r="BG610" s="85"/>
    </row>
    <row r="611" spans="1:59" x14ac:dyDescent="0.25">
      <c r="A611" s="85"/>
      <c r="B611" s="85"/>
      <c r="C611" s="85"/>
      <c r="D611" s="85"/>
      <c r="E611" s="85"/>
      <c r="F611" s="85"/>
      <c r="G611" s="85"/>
      <c r="H611" s="85"/>
      <c r="I611" s="85"/>
      <c r="J611" s="85"/>
      <c r="K611" s="85"/>
      <c r="L611" s="85"/>
      <c r="M611" s="85"/>
      <c r="N611" s="85"/>
      <c r="O611" s="85"/>
      <c r="P611" s="85"/>
      <c r="Q611" s="85"/>
      <c r="R611" s="85"/>
      <c r="S611" s="85"/>
      <c r="T611" s="85"/>
      <c r="U611" s="85"/>
      <c r="V611" s="85"/>
      <c r="W611" s="85"/>
      <c r="X611" s="85"/>
      <c r="Y611" s="85"/>
      <c r="Z611" s="85"/>
      <c r="AA611" s="85"/>
      <c r="AB611" s="86"/>
      <c r="AC611" s="85"/>
      <c r="AD611" s="85"/>
      <c r="AE611" s="85"/>
      <c r="AF611" s="85"/>
      <c r="AG611" s="85"/>
      <c r="AH611" s="85"/>
      <c r="AI611" s="85"/>
      <c r="AJ611" s="85"/>
      <c r="AK611" s="85"/>
      <c r="AL611" s="85"/>
      <c r="AM611" s="85"/>
      <c r="AN611" s="85"/>
      <c r="AO611" s="85"/>
      <c r="AP611" s="85"/>
      <c r="AQ611" s="85"/>
      <c r="AR611" s="85"/>
      <c r="AS611" s="85"/>
      <c r="AT611" s="85"/>
      <c r="AU611" s="85"/>
      <c r="AV611" s="85"/>
      <c r="AW611" s="85"/>
      <c r="AX611" s="85"/>
      <c r="AY611" s="85"/>
      <c r="AZ611" s="85"/>
      <c r="BA611" s="85"/>
      <c r="BB611" s="85"/>
      <c r="BC611" s="85"/>
      <c r="BD611" s="85"/>
      <c r="BE611" s="85"/>
      <c r="BF611" s="85"/>
      <c r="BG611" s="85"/>
    </row>
    <row r="612" spans="1:59" x14ac:dyDescent="0.25">
      <c r="A612" s="85"/>
      <c r="B612" s="85"/>
      <c r="C612" s="85"/>
      <c r="D612" s="85"/>
      <c r="E612" s="85"/>
      <c r="F612" s="85"/>
      <c r="G612" s="85"/>
      <c r="H612" s="85"/>
      <c r="I612" s="85"/>
      <c r="J612" s="85"/>
      <c r="K612" s="85"/>
      <c r="L612" s="85"/>
      <c r="M612" s="85"/>
      <c r="N612" s="85"/>
      <c r="O612" s="85"/>
      <c r="P612" s="85"/>
      <c r="Q612" s="85"/>
      <c r="R612" s="85"/>
      <c r="S612" s="85"/>
      <c r="T612" s="85"/>
      <c r="U612" s="85"/>
      <c r="V612" s="85"/>
      <c r="W612" s="85"/>
      <c r="X612" s="85"/>
      <c r="Y612" s="85"/>
      <c r="Z612" s="85"/>
      <c r="AA612" s="85"/>
      <c r="AB612" s="86"/>
      <c r="AC612" s="85"/>
      <c r="AD612" s="85"/>
      <c r="AE612" s="85"/>
      <c r="AF612" s="85"/>
      <c r="AG612" s="85"/>
      <c r="AH612" s="85"/>
      <c r="AI612" s="85"/>
      <c r="AJ612" s="85"/>
      <c r="AK612" s="85"/>
      <c r="AL612" s="85"/>
      <c r="AM612" s="85"/>
      <c r="AN612" s="85"/>
      <c r="AO612" s="85"/>
      <c r="AP612" s="85"/>
      <c r="AQ612" s="85"/>
      <c r="AR612" s="85"/>
      <c r="AS612" s="85"/>
      <c r="AT612" s="85"/>
      <c r="AU612" s="85"/>
      <c r="AV612" s="85"/>
      <c r="AW612" s="85"/>
      <c r="AX612" s="85"/>
      <c r="AY612" s="85"/>
      <c r="AZ612" s="85"/>
      <c r="BA612" s="85"/>
      <c r="BB612" s="85"/>
      <c r="BC612" s="85"/>
      <c r="BD612" s="85"/>
      <c r="BE612" s="85"/>
      <c r="BF612" s="85"/>
      <c r="BG612" s="85"/>
    </row>
    <row r="613" spans="1:59" x14ac:dyDescent="0.25">
      <c r="A613" s="85"/>
      <c r="B613" s="85"/>
      <c r="C613" s="85"/>
      <c r="D613" s="85"/>
      <c r="E613" s="85"/>
      <c r="F613" s="85"/>
      <c r="G613" s="85"/>
      <c r="H613" s="85"/>
      <c r="I613" s="85"/>
      <c r="J613" s="85"/>
      <c r="K613" s="85"/>
      <c r="L613" s="85"/>
      <c r="M613" s="85"/>
      <c r="N613" s="85"/>
      <c r="O613" s="85"/>
      <c r="P613" s="85"/>
      <c r="Q613" s="85"/>
      <c r="R613" s="85"/>
      <c r="S613" s="85"/>
      <c r="T613" s="85"/>
      <c r="U613" s="85"/>
      <c r="V613" s="85"/>
      <c r="W613" s="85"/>
      <c r="X613" s="85"/>
      <c r="Y613" s="85"/>
      <c r="Z613" s="85"/>
      <c r="AA613" s="85"/>
      <c r="AB613" s="86"/>
      <c r="AC613" s="85"/>
      <c r="AD613" s="85"/>
      <c r="AE613" s="85"/>
      <c r="AF613" s="85"/>
      <c r="AG613" s="85"/>
      <c r="AH613" s="85"/>
      <c r="AI613" s="85"/>
      <c r="AJ613" s="85"/>
      <c r="AK613" s="85"/>
      <c r="AL613" s="85"/>
      <c r="AM613" s="85"/>
      <c r="AN613" s="85"/>
      <c r="AO613" s="85"/>
      <c r="AP613" s="85"/>
      <c r="AQ613" s="85"/>
      <c r="AR613" s="85"/>
      <c r="AS613" s="85"/>
      <c r="AT613" s="85"/>
      <c r="AU613" s="85"/>
      <c r="AV613" s="85"/>
      <c r="AW613" s="85"/>
      <c r="AX613" s="85"/>
      <c r="AY613" s="85"/>
      <c r="AZ613" s="85"/>
      <c r="BA613" s="85"/>
      <c r="BB613" s="85"/>
      <c r="BC613" s="85"/>
      <c r="BD613" s="85"/>
      <c r="BE613" s="85"/>
      <c r="BF613" s="85"/>
      <c r="BG613" s="85"/>
    </row>
    <row r="614" spans="1:59" x14ac:dyDescent="0.25">
      <c r="A614" s="85"/>
      <c r="B614" s="85"/>
      <c r="C614" s="85"/>
      <c r="D614" s="85"/>
      <c r="E614" s="85"/>
      <c r="F614" s="85"/>
      <c r="G614" s="85"/>
      <c r="H614" s="85"/>
      <c r="I614" s="85"/>
      <c r="J614" s="85"/>
      <c r="K614" s="85"/>
      <c r="L614" s="85"/>
      <c r="M614" s="85"/>
      <c r="N614" s="85"/>
      <c r="O614" s="85"/>
      <c r="P614" s="85"/>
      <c r="Q614" s="85"/>
      <c r="R614" s="85"/>
      <c r="S614" s="85"/>
      <c r="T614" s="85"/>
      <c r="U614" s="85"/>
      <c r="V614" s="85"/>
      <c r="W614" s="85"/>
      <c r="X614" s="85"/>
      <c r="Y614" s="85"/>
      <c r="Z614" s="85"/>
      <c r="AA614" s="85"/>
      <c r="AB614" s="86"/>
      <c r="AC614" s="85"/>
      <c r="AD614" s="85"/>
      <c r="AE614" s="85"/>
      <c r="AF614" s="85"/>
      <c r="AG614" s="85"/>
      <c r="AH614" s="85"/>
      <c r="AI614" s="85"/>
      <c r="AJ614" s="85"/>
      <c r="AK614" s="85"/>
      <c r="AL614" s="85"/>
      <c r="AM614" s="85"/>
      <c r="AN614" s="85"/>
      <c r="AO614" s="85"/>
      <c r="AP614" s="85"/>
      <c r="AQ614" s="85"/>
      <c r="AR614" s="85"/>
      <c r="AS614" s="85"/>
      <c r="AT614" s="85"/>
      <c r="AU614" s="85"/>
      <c r="AV614" s="85"/>
      <c r="AW614" s="85"/>
      <c r="AX614" s="85"/>
      <c r="AY614" s="85"/>
      <c r="AZ614" s="85"/>
      <c r="BA614" s="85"/>
      <c r="BB614" s="85"/>
      <c r="BC614" s="85"/>
      <c r="BD614" s="85"/>
      <c r="BE614" s="85"/>
      <c r="BF614" s="85"/>
      <c r="BG614" s="85"/>
    </row>
    <row r="615" spans="1:59" x14ac:dyDescent="0.25">
      <c r="A615" s="85"/>
      <c r="B615" s="85"/>
      <c r="C615" s="85"/>
      <c r="D615" s="85"/>
      <c r="E615" s="85"/>
      <c r="F615" s="85"/>
      <c r="G615" s="85"/>
      <c r="H615" s="85"/>
      <c r="I615" s="85"/>
      <c r="J615" s="85"/>
      <c r="K615" s="85"/>
      <c r="L615" s="85"/>
      <c r="M615" s="85"/>
      <c r="N615" s="85"/>
      <c r="O615" s="85"/>
      <c r="P615" s="85"/>
      <c r="Q615" s="85"/>
      <c r="R615" s="85"/>
      <c r="S615" s="85"/>
      <c r="T615" s="85"/>
      <c r="U615" s="85"/>
      <c r="V615" s="85"/>
      <c r="W615" s="85"/>
      <c r="X615" s="85"/>
      <c r="Y615" s="85"/>
      <c r="Z615" s="85"/>
      <c r="AA615" s="85"/>
      <c r="AB615" s="86"/>
      <c r="AC615" s="85"/>
      <c r="AD615" s="85"/>
      <c r="AE615" s="85"/>
      <c r="AF615" s="85"/>
      <c r="AG615" s="85"/>
      <c r="AH615" s="85"/>
      <c r="AI615" s="85"/>
      <c r="AJ615" s="85"/>
      <c r="AK615" s="85"/>
      <c r="AL615" s="85"/>
      <c r="AM615" s="85"/>
      <c r="AN615" s="85"/>
      <c r="AO615" s="85"/>
      <c r="AP615" s="85"/>
      <c r="AQ615" s="85"/>
      <c r="AR615" s="85"/>
      <c r="AS615" s="85"/>
      <c r="AT615" s="85"/>
      <c r="AU615" s="85"/>
      <c r="AV615" s="85"/>
      <c r="AW615" s="85"/>
      <c r="AX615" s="85"/>
      <c r="AY615" s="85"/>
      <c r="AZ615" s="85"/>
      <c r="BA615" s="85"/>
      <c r="BB615" s="85"/>
      <c r="BC615" s="85"/>
      <c r="BD615" s="85"/>
      <c r="BE615" s="85"/>
      <c r="BF615" s="85"/>
      <c r="BG615" s="85"/>
    </row>
    <row r="616" spans="1:59" x14ac:dyDescent="0.25">
      <c r="A616" s="85"/>
      <c r="B616" s="85"/>
      <c r="C616" s="85"/>
      <c r="D616" s="85"/>
      <c r="E616" s="85"/>
      <c r="F616" s="85"/>
      <c r="G616" s="85"/>
      <c r="H616" s="85"/>
      <c r="I616" s="85"/>
      <c r="J616" s="85"/>
      <c r="K616" s="85"/>
      <c r="L616" s="85"/>
      <c r="M616" s="85"/>
      <c r="N616" s="85"/>
      <c r="O616" s="85"/>
      <c r="P616" s="85"/>
      <c r="Q616" s="85"/>
      <c r="R616" s="85"/>
      <c r="S616" s="85"/>
      <c r="T616" s="85"/>
      <c r="U616" s="85"/>
      <c r="V616" s="85"/>
      <c r="W616" s="85"/>
      <c r="X616" s="85"/>
      <c r="Y616" s="85"/>
      <c r="Z616" s="85"/>
      <c r="AA616" s="85"/>
      <c r="AB616" s="86"/>
      <c r="AC616" s="85"/>
      <c r="AD616" s="85"/>
      <c r="AE616" s="85"/>
      <c r="AF616" s="85"/>
      <c r="AG616" s="85"/>
      <c r="AH616" s="85"/>
      <c r="AI616" s="85"/>
      <c r="AJ616" s="85"/>
      <c r="AK616" s="85"/>
      <c r="AL616" s="85"/>
      <c r="AM616" s="85"/>
      <c r="AN616" s="85"/>
      <c r="AO616" s="85"/>
      <c r="AP616" s="85"/>
      <c r="AQ616" s="85"/>
      <c r="AR616" s="85"/>
      <c r="AS616" s="85"/>
      <c r="AT616" s="85"/>
      <c r="AU616" s="85"/>
      <c r="AV616" s="85"/>
      <c r="AW616" s="85"/>
      <c r="AX616" s="85"/>
      <c r="AY616" s="85"/>
      <c r="AZ616" s="85"/>
      <c r="BA616" s="85"/>
      <c r="BB616" s="85"/>
      <c r="BC616" s="85"/>
      <c r="BD616" s="85"/>
      <c r="BE616" s="85"/>
      <c r="BF616" s="85"/>
      <c r="BG616" s="85"/>
    </row>
    <row r="617" spans="1:59" x14ac:dyDescent="0.25">
      <c r="A617" s="85"/>
      <c r="B617" s="85"/>
      <c r="C617" s="85"/>
      <c r="D617" s="85"/>
      <c r="E617" s="85"/>
      <c r="F617" s="85"/>
      <c r="G617" s="85"/>
      <c r="H617" s="85"/>
      <c r="I617" s="85"/>
      <c r="J617" s="85"/>
      <c r="K617" s="85"/>
      <c r="L617" s="85"/>
      <c r="M617" s="85"/>
      <c r="N617" s="85"/>
      <c r="O617" s="85"/>
      <c r="P617" s="85"/>
      <c r="Q617" s="85"/>
      <c r="R617" s="85"/>
      <c r="S617" s="85"/>
      <c r="T617" s="85"/>
      <c r="U617" s="85"/>
      <c r="V617" s="85"/>
      <c r="W617" s="85"/>
      <c r="X617" s="85"/>
      <c r="Y617" s="85"/>
      <c r="Z617" s="85"/>
      <c r="AA617" s="85"/>
      <c r="AB617" s="86"/>
      <c r="AC617" s="85"/>
      <c r="AD617" s="85"/>
      <c r="AE617" s="85"/>
      <c r="AF617" s="85"/>
      <c r="AG617" s="85"/>
      <c r="AH617" s="85"/>
      <c r="AI617" s="85"/>
      <c r="AJ617" s="85"/>
      <c r="AK617" s="85"/>
      <c r="AL617" s="85"/>
      <c r="AM617" s="85"/>
      <c r="AN617" s="85"/>
      <c r="AO617" s="85"/>
      <c r="AP617" s="85"/>
      <c r="AQ617" s="85"/>
      <c r="AR617" s="85"/>
      <c r="AS617" s="85"/>
      <c r="AT617" s="85"/>
      <c r="AU617" s="85"/>
      <c r="AV617" s="85"/>
      <c r="AW617" s="85"/>
      <c r="AX617" s="85"/>
      <c r="AY617" s="85"/>
      <c r="AZ617" s="85"/>
      <c r="BA617" s="85"/>
      <c r="BB617" s="85"/>
      <c r="BC617" s="85"/>
      <c r="BD617" s="85"/>
      <c r="BE617" s="85"/>
      <c r="BF617" s="85"/>
      <c r="BG617" s="85"/>
    </row>
    <row r="618" spans="1:59" x14ac:dyDescent="0.25">
      <c r="A618" s="85"/>
      <c r="B618" s="85"/>
      <c r="C618" s="85"/>
      <c r="D618" s="85"/>
      <c r="E618" s="85"/>
      <c r="F618" s="85"/>
      <c r="G618" s="85"/>
      <c r="H618" s="85"/>
      <c r="I618" s="85"/>
      <c r="J618" s="85"/>
      <c r="K618" s="85"/>
      <c r="L618" s="85"/>
      <c r="M618" s="85"/>
      <c r="N618" s="85"/>
      <c r="O618" s="85"/>
      <c r="P618" s="85"/>
      <c r="Q618" s="85"/>
      <c r="R618" s="85"/>
      <c r="S618" s="85"/>
      <c r="T618" s="85"/>
      <c r="U618" s="85"/>
      <c r="V618" s="85"/>
      <c r="W618" s="85"/>
      <c r="X618" s="85"/>
      <c r="Y618" s="85"/>
      <c r="Z618" s="85"/>
      <c r="AA618" s="85"/>
      <c r="AB618" s="86"/>
      <c r="AC618" s="85"/>
      <c r="AD618" s="85"/>
      <c r="AE618" s="85"/>
      <c r="AF618" s="85"/>
      <c r="AG618" s="85"/>
      <c r="AH618" s="85"/>
      <c r="AI618" s="85"/>
      <c r="AJ618" s="85"/>
      <c r="AK618" s="85"/>
      <c r="AL618" s="85"/>
      <c r="AM618" s="85"/>
      <c r="AN618" s="85"/>
      <c r="AO618" s="85"/>
      <c r="AP618" s="85"/>
      <c r="AQ618" s="85"/>
      <c r="AR618" s="85"/>
      <c r="AS618" s="85"/>
      <c r="AT618" s="85"/>
      <c r="AU618" s="85"/>
      <c r="AV618" s="85"/>
      <c r="AW618" s="85"/>
      <c r="AX618" s="85"/>
      <c r="AY618" s="85"/>
      <c r="AZ618" s="85"/>
      <c r="BA618" s="85"/>
      <c r="BB618" s="85"/>
      <c r="BC618" s="85"/>
      <c r="BD618" s="85"/>
      <c r="BE618" s="85"/>
      <c r="BF618" s="85"/>
      <c r="BG618" s="85"/>
    </row>
    <row r="619" spans="1:59" x14ac:dyDescent="0.25">
      <c r="A619" s="85"/>
      <c r="B619" s="85"/>
      <c r="C619" s="85"/>
      <c r="D619" s="85"/>
      <c r="E619" s="85"/>
      <c r="F619" s="85"/>
      <c r="G619" s="85"/>
      <c r="H619" s="85"/>
      <c r="I619" s="85"/>
      <c r="J619" s="85"/>
      <c r="K619" s="85"/>
      <c r="L619" s="85"/>
      <c r="M619" s="85"/>
      <c r="N619" s="85"/>
      <c r="O619" s="85"/>
      <c r="P619" s="85"/>
      <c r="Q619" s="85"/>
      <c r="R619" s="85"/>
      <c r="S619" s="85"/>
      <c r="T619" s="85"/>
      <c r="U619" s="85"/>
      <c r="V619" s="85"/>
      <c r="W619" s="85"/>
      <c r="X619" s="85"/>
      <c r="Y619" s="85"/>
      <c r="Z619" s="85"/>
      <c r="AA619" s="85"/>
      <c r="AB619" s="86"/>
      <c r="AC619" s="85"/>
      <c r="AD619" s="85"/>
      <c r="AE619" s="85"/>
      <c r="AF619" s="85"/>
      <c r="AG619" s="85"/>
      <c r="AH619" s="85"/>
      <c r="AI619" s="85"/>
      <c r="AJ619" s="85"/>
      <c r="AK619" s="85"/>
      <c r="AL619" s="85"/>
      <c r="AM619" s="85"/>
      <c r="AN619" s="85"/>
      <c r="AO619" s="85"/>
      <c r="AP619" s="85"/>
      <c r="AQ619" s="85"/>
      <c r="AR619" s="85"/>
      <c r="AS619" s="85"/>
      <c r="AT619" s="85"/>
      <c r="AU619" s="85"/>
      <c r="AV619" s="85"/>
      <c r="AW619" s="85"/>
      <c r="AX619" s="85"/>
      <c r="AY619" s="85"/>
      <c r="AZ619" s="85"/>
      <c r="BA619" s="85"/>
      <c r="BB619" s="85"/>
      <c r="BC619" s="85"/>
      <c r="BD619" s="85"/>
      <c r="BE619" s="85"/>
      <c r="BF619" s="85"/>
      <c r="BG619" s="85"/>
    </row>
    <row r="620" spans="1:59" x14ac:dyDescent="0.25">
      <c r="A620" s="85"/>
      <c r="B620" s="85"/>
      <c r="C620" s="85"/>
      <c r="D620" s="85"/>
      <c r="E620" s="85"/>
      <c r="F620" s="85"/>
      <c r="G620" s="85"/>
      <c r="H620" s="85"/>
      <c r="I620" s="85"/>
      <c r="J620" s="85"/>
      <c r="K620" s="85"/>
      <c r="L620" s="85"/>
      <c r="M620" s="85"/>
      <c r="N620" s="85"/>
      <c r="O620" s="85"/>
      <c r="P620" s="85"/>
      <c r="Q620" s="85"/>
      <c r="R620" s="85"/>
      <c r="S620" s="85"/>
      <c r="T620" s="85"/>
      <c r="U620" s="85"/>
      <c r="V620" s="85"/>
      <c r="W620" s="85"/>
      <c r="X620" s="85"/>
      <c r="Y620" s="85"/>
      <c r="Z620" s="85"/>
      <c r="AA620" s="85"/>
      <c r="AB620" s="86"/>
      <c r="AC620" s="85"/>
      <c r="AD620" s="85"/>
      <c r="AE620" s="85"/>
      <c r="AF620" s="85"/>
      <c r="AG620" s="85"/>
      <c r="AH620" s="85"/>
      <c r="AI620" s="85"/>
      <c r="AJ620" s="85"/>
      <c r="AK620" s="85"/>
      <c r="AL620" s="85"/>
      <c r="AM620" s="85"/>
      <c r="AN620" s="85"/>
      <c r="AO620" s="85"/>
      <c r="AP620" s="85"/>
      <c r="AQ620" s="85"/>
      <c r="AR620" s="85"/>
      <c r="AS620" s="85"/>
      <c r="AT620" s="85"/>
      <c r="AU620" s="85"/>
      <c r="AV620" s="85"/>
      <c r="AW620" s="85"/>
      <c r="AX620" s="85"/>
      <c r="AY620" s="85"/>
      <c r="AZ620" s="85"/>
      <c r="BA620" s="85"/>
      <c r="BB620" s="85"/>
      <c r="BC620" s="85"/>
      <c r="BD620" s="85"/>
      <c r="BE620" s="85"/>
      <c r="BF620" s="85"/>
      <c r="BG620" s="85"/>
    </row>
    <row r="621" spans="1:59" x14ac:dyDescent="0.25">
      <c r="A621" s="85"/>
      <c r="B621" s="85"/>
      <c r="C621" s="85"/>
      <c r="D621" s="85"/>
      <c r="E621" s="85"/>
      <c r="F621" s="85"/>
      <c r="G621" s="85"/>
      <c r="H621" s="85"/>
      <c r="I621" s="85"/>
      <c r="J621" s="85"/>
      <c r="K621" s="85"/>
      <c r="L621" s="85"/>
      <c r="M621" s="85"/>
      <c r="N621" s="85"/>
      <c r="O621" s="85"/>
      <c r="P621" s="85"/>
      <c r="Q621" s="85"/>
      <c r="R621" s="85"/>
      <c r="S621" s="85"/>
      <c r="T621" s="85"/>
      <c r="U621" s="85"/>
      <c r="V621" s="85"/>
      <c r="W621" s="85"/>
      <c r="X621" s="85"/>
      <c r="Y621" s="85"/>
      <c r="Z621" s="85"/>
      <c r="AA621" s="85"/>
      <c r="AB621" s="86"/>
      <c r="AC621" s="85"/>
      <c r="AD621" s="85"/>
      <c r="AE621" s="85"/>
      <c r="AF621" s="85"/>
      <c r="AG621" s="85"/>
      <c r="AH621" s="85"/>
      <c r="AI621" s="85"/>
      <c r="AJ621" s="85"/>
      <c r="AK621" s="85"/>
      <c r="AL621" s="85"/>
      <c r="AM621" s="85"/>
      <c r="AN621" s="85"/>
      <c r="AO621" s="85"/>
      <c r="AP621" s="85"/>
      <c r="AQ621" s="85"/>
      <c r="AR621" s="85"/>
      <c r="AS621" s="85"/>
      <c r="AT621" s="85"/>
      <c r="AU621" s="85"/>
      <c r="AV621" s="85"/>
      <c r="AW621" s="85"/>
      <c r="AX621" s="85"/>
      <c r="AY621" s="85"/>
      <c r="AZ621" s="85"/>
      <c r="BA621" s="85"/>
      <c r="BB621" s="85"/>
      <c r="BC621" s="85"/>
      <c r="BD621" s="85"/>
      <c r="BE621" s="85"/>
      <c r="BF621" s="85"/>
      <c r="BG621" s="85"/>
    </row>
    <row r="622" spans="1:59" x14ac:dyDescent="0.25">
      <c r="A622" s="85"/>
      <c r="B622" s="85"/>
      <c r="C622" s="85"/>
      <c r="D622" s="85"/>
      <c r="E622" s="85"/>
      <c r="F622" s="85"/>
      <c r="G622" s="85"/>
      <c r="H622" s="85"/>
      <c r="I622" s="85"/>
      <c r="J622" s="85"/>
      <c r="K622" s="85"/>
      <c r="L622" s="85"/>
      <c r="M622" s="85"/>
      <c r="N622" s="85"/>
      <c r="O622" s="85"/>
      <c r="P622" s="85"/>
      <c r="Q622" s="85"/>
      <c r="R622" s="85"/>
      <c r="S622" s="85"/>
      <c r="T622" s="85"/>
      <c r="U622" s="85"/>
      <c r="V622" s="85"/>
      <c r="W622" s="85"/>
      <c r="X622" s="85"/>
      <c r="Y622" s="85"/>
      <c r="Z622" s="85"/>
      <c r="AA622" s="85"/>
      <c r="AB622" s="86"/>
      <c r="AC622" s="85"/>
      <c r="AD622" s="85"/>
      <c r="AE622" s="85"/>
      <c r="AF622" s="85"/>
      <c r="AG622" s="85"/>
      <c r="AH622" s="85"/>
      <c r="AI622" s="85"/>
      <c r="AJ622" s="85"/>
      <c r="AK622" s="85"/>
      <c r="AL622" s="85"/>
      <c r="AM622" s="85"/>
      <c r="AN622" s="85"/>
      <c r="AO622" s="85"/>
      <c r="AP622" s="85"/>
      <c r="AQ622" s="85"/>
      <c r="AR622" s="85"/>
      <c r="AS622" s="85"/>
      <c r="AT622" s="85"/>
      <c r="AU622" s="85"/>
      <c r="AV622" s="85"/>
      <c r="AW622" s="85"/>
      <c r="AX622" s="85"/>
      <c r="AY622" s="85"/>
      <c r="AZ622" s="85"/>
      <c r="BA622" s="85"/>
      <c r="BB622" s="85"/>
      <c r="BC622" s="85"/>
      <c r="BD622" s="85"/>
      <c r="BE622" s="85"/>
      <c r="BF622" s="85"/>
      <c r="BG622" s="85"/>
    </row>
    <row r="623" spans="1:59" x14ac:dyDescent="0.25">
      <c r="A623" s="85"/>
      <c r="B623" s="85"/>
      <c r="C623" s="85"/>
      <c r="D623" s="85"/>
      <c r="E623" s="85"/>
      <c r="F623" s="85"/>
      <c r="G623" s="85"/>
      <c r="H623" s="85"/>
      <c r="I623" s="85"/>
      <c r="J623" s="85"/>
      <c r="K623" s="85"/>
      <c r="L623" s="85"/>
      <c r="M623" s="85"/>
      <c r="N623" s="85"/>
      <c r="O623" s="85"/>
      <c r="P623" s="85"/>
      <c r="Q623" s="85"/>
      <c r="R623" s="85"/>
      <c r="S623" s="85"/>
      <c r="T623" s="85"/>
      <c r="U623" s="85"/>
      <c r="V623" s="85"/>
      <c r="W623" s="85"/>
      <c r="X623" s="85"/>
      <c r="Y623" s="85"/>
      <c r="Z623" s="85"/>
      <c r="AA623" s="85"/>
      <c r="AB623" s="86"/>
      <c r="AC623" s="85"/>
      <c r="AD623" s="85"/>
      <c r="AE623" s="85"/>
      <c r="AF623" s="85"/>
      <c r="AG623" s="85"/>
      <c r="AH623" s="85"/>
      <c r="AI623" s="85"/>
      <c r="AJ623" s="85"/>
      <c r="AK623" s="85"/>
      <c r="AL623" s="85"/>
      <c r="AM623" s="85"/>
      <c r="AN623" s="85"/>
      <c r="AO623" s="85"/>
      <c r="AP623" s="85"/>
      <c r="AQ623" s="85"/>
      <c r="AR623" s="85"/>
      <c r="AS623" s="85"/>
      <c r="AT623" s="85"/>
      <c r="AU623" s="85"/>
      <c r="AV623" s="85"/>
      <c r="AW623" s="85"/>
      <c r="AX623" s="85"/>
      <c r="AY623" s="85"/>
      <c r="AZ623" s="85"/>
      <c r="BA623" s="85"/>
      <c r="BB623" s="85"/>
      <c r="BC623" s="85"/>
      <c r="BD623" s="85"/>
      <c r="BE623" s="85"/>
      <c r="BF623" s="85"/>
      <c r="BG623" s="85"/>
    </row>
    <row r="624" spans="1:59" x14ac:dyDescent="0.25">
      <c r="A624" s="85"/>
      <c r="B624" s="85"/>
      <c r="C624" s="85"/>
      <c r="D624" s="85"/>
      <c r="E624" s="85"/>
      <c r="F624" s="85"/>
      <c r="G624" s="85"/>
      <c r="H624" s="85"/>
      <c r="I624" s="85"/>
      <c r="J624" s="85"/>
      <c r="K624" s="85"/>
      <c r="L624" s="85"/>
      <c r="M624" s="85"/>
      <c r="N624" s="85"/>
      <c r="O624" s="85"/>
      <c r="P624" s="85"/>
      <c r="Q624" s="85"/>
      <c r="R624" s="85"/>
      <c r="S624" s="85"/>
      <c r="T624" s="85"/>
      <c r="U624" s="85"/>
      <c r="V624" s="85"/>
      <c r="W624" s="85"/>
      <c r="X624" s="85"/>
      <c r="Y624" s="85"/>
      <c r="Z624" s="85"/>
      <c r="AA624" s="85"/>
      <c r="AB624" s="86"/>
      <c r="AC624" s="85"/>
      <c r="AD624" s="85"/>
      <c r="AE624" s="85"/>
      <c r="AF624" s="85"/>
      <c r="AG624" s="85"/>
      <c r="AH624" s="85"/>
      <c r="AI624" s="85"/>
      <c r="AJ624" s="85"/>
      <c r="AK624" s="85"/>
      <c r="AL624" s="85"/>
      <c r="AM624" s="85"/>
      <c r="AN624" s="85"/>
      <c r="AO624" s="85"/>
      <c r="AP624" s="85"/>
      <c r="AQ624" s="85"/>
      <c r="AR624" s="85"/>
      <c r="AS624" s="85"/>
      <c r="AT624" s="85"/>
      <c r="AU624" s="85"/>
      <c r="AV624" s="85"/>
      <c r="AW624" s="85"/>
      <c r="AX624" s="85"/>
      <c r="AY624" s="85"/>
      <c r="AZ624" s="85"/>
      <c r="BA624" s="85"/>
      <c r="BB624" s="85"/>
      <c r="BC624" s="85"/>
      <c r="BD624" s="85"/>
      <c r="BE624" s="85"/>
      <c r="BF624" s="85"/>
      <c r="BG624" s="85"/>
    </row>
    <row r="625" spans="1:59" x14ac:dyDescent="0.25">
      <c r="A625" s="85"/>
      <c r="B625" s="85"/>
      <c r="C625" s="85"/>
      <c r="D625" s="85"/>
      <c r="E625" s="85"/>
      <c r="F625" s="85"/>
      <c r="G625" s="85"/>
      <c r="H625" s="85"/>
      <c r="I625" s="85"/>
      <c r="J625" s="85"/>
      <c r="K625" s="85"/>
      <c r="L625" s="85"/>
      <c r="M625" s="85"/>
      <c r="N625" s="85"/>
      <c r="O625" s="85"/>
      <c r="P625" s="85"/>
      <c r="Q625" s="85"/>
      <c r="R625" s="85"/>
      <c r="S625" s="85"/>
      <c r="T625" s="85"/>
      <c r="U625" s="85"/>
      <c r="V625" s="85"/>
      <c r="W625" s="85"/>
      <c r="X625" s="85"/>
      <c r="Y625" s="85"/>
      <c r="Z625" s="85"/>
      <c r="AA625" s="85"/>
      <c r="AB625" s="86"/>
      <c r="AC625" s="85"/>
      <c r="AD625" s="85"/>
      <c r="AE625" s="85"/>
      <c r="AF625" s="85"/>
      <c r="AG625" s="85"/>
      <c r="AH625" s="85"/>
      <c r="AI625" s="85"/>
      <c r="AJ625" s="85"/>
      <c r="AK625" s="85"/>
      <c r="AL625" s="85"/>
      <c r="AM625" s="85"/>
      <c r="AN625" s="85"/>
      <c r="AO625" s="85"/>
      <c r="AP625" s="85"/>
      <c r="AQ625" s="85"/>
      <c r="AR625" s="85"/>
      <c r="AS625" s="85"/>
      <c r="AT625" s="85"/>
      <c r="AU625" s="85"/>
      <c r="AV625" s="85"/>
      <c r="AW625" s="85"/>
      <c r="AX625" s="85"/>
      <c r="AY625" s="85"/>
      <c r="AZ625" s="85"/>
      <c r="BA625" s="85"/>
      <c r="BB625" s="85"/>
      <c r="BC625" s="85"/>
      <c r="BD625" s="85"/>
      <c r="BE625" s="85"/>
      <c r="BF625" s="85"/>
      <c r="BG625" s="85"/>
    </row>
    <row r="626" spans="1:59" x14ac:dyDescent="0.25">
      <c r="A626" s="85"/>
      <c r="B626" s="85"/>
      <c r="C626" s="85"/>
      <c r="D626" s="85"/>
      <c r="E626" s="85"/>
      <c r="F626" s="85"/>
      <c r="G626" s="85"/>
      <c r="H626" s="85"/>
      <c r="I626" s="85"/>
      <c r="J626" s="85"/>
      <c r="K626" s="85"/>
      <c r="L626" s="85"/>
      <c r="M626" s="85"/>
      <c r="N626" s="85"/>
      <c r="O626" s="85"/>
      <c r="P626" s="85"/>
      <c r="Q626" s="85"/>
      <c r="R626" s="85"/>
      <c r="S626" s="85"/>
      <c r="T626" s="85"/>
      <c r="U626" s="85"/>
      <c r="V626" s="85"/>
      <c r="W626" s="85"/>
      <c r="X626" s="85"/>
      <c r="Y626" s="85"/>
      <c r="Z626" s="85"/>
      <c r="AA626" s="85"/>
      <c r="AB626" s="86"/>
      <c r="AC626" s="85"/>
      <c r="AD626" s="85"/>
      <c r="AE626" s="85"/>
      <c r="AF626" s="85"/>
      <c r="AG626" s="85"/>
      <c r="AH626" s="85"/>
      <c r="AI626" s="85"/>
      <c r="AJ626" s="85"/>
      <c r="AK626" s="85"/>
      <c r="AL626" s="85"/>
      <c r="AM626" s="85"/>
      <c r="AN626" s="85"/>
      <c r="AO626" s="85"/>
      <c r="AP626" s="85"/>
      <c r="AQ626" s="85"/>
      <c r="AR626" s="85"/>
      <c r="AS626" s="85"/>
      <c r="AT626" s="85"/>
      <c r="AU626" s="85"/>
      <c r="AV626" s="85"/>
      <c r="AW626" s="85"/>
      <c r="AX626" s="85"/>
      <c r="AY626" s="85"/>
      <c r="AZ626" s="85"/>
      <c r="BA626" s="85"/>
      <c r="BB626" s="85"/>
      <c r="BC626" s="85"/>
      <c r="BD626" s="85"/>
      <c r="BE626" s="85"/>
      <c r="BF626" s="85"/>
      <c r="BG626" s="85"/>
    </row>
    <row r="627" spans="1:59" x14ac:dyDescent="0.25">
      <c r="A627" s="85"/>
      <c r="B627" s="85"/>
      <c r="C627" s="85"/>
      <c r="D627" s="85"/>
      <c r="E627" s="85"/>
      <c r="F627" s="85"/>
      <c r="G627" s="85"/>
      <c r="H627" s="85"/>
      <c r="I627" s="85"/>
      <c r="J627" s="85"/>
      <c r="K627" s="85"/>
      <c r="L627" s="85"/>
      <c r="M627" s="85"/>
      <c r="N627" s="85"/>
      <c r="O627" s="85"/>
      <c r="P627" s="85"/>
      <c r="Q627" s="85"/>
      <c r="R627" s="85"/>
      <c r="S627" s="85"/>
      <c r="T627" s="85"/>
      <c r="U627" s="85"/>
      <c r="V627" s="85"/>
      <c r="W627" s="85"/>
      <c r="X627" s="85"/>
      <c r="Y627" s="85"/>
      <c r="Z627" s="85"/>
      <c r="AA627" s="85"/>
      <c r="AB627" s="86"/>
      <c r="AC627" s="85"/>
      <c r="AD627" s="85"/>
      <c r="AE627" s="85"/>
      <c r="AF627" s="85"/>
      <c r="AG627" s="85"/>
      <c r="AH627" s="85"/>
      <c r="AI627" s="85"/>
      <c r="AJ627" s="85"/>
      <c r="AK627" s="85"/>
      <c r="AL627" s="85"/>
      <c r="AM627" s="85"/>
      <c r="AN627" s="85"/>
      <c r="AO627" s="85"/>
      <c r="AP627" s="85"/>
      <c r="AQ627" s="85"/>
      <c r="AR627" s="85"/>
      <c r="AS627" s="85"/>
      <c r="AT627" s="85"/>
      <c r="AU627" s="85"/>
      <c r="AV627" s="85"/>
      <c r="AW627" s="85"/>
      <c r="AX627" s="85"/>
      <c r="AY627" s="85"/>
      <c r="AZ627" s="85"/>
      <c r="BA627" s="85"/>
      <c r="BB627" s="85"/>
      <c r="BC627" s="85"/>
      <c r="BD627" s="85"/>
      <c r="BE627" s="85"/>
      <c r="BF627" s="85"/>
      <c r="BG627" s="85"/>
    </row>
    <row r="628" spans="1:59" x14ac:dyDescent="0.25">
      <c r="A628" s="85"/>
      <c r="B628" s="85"/>
      <c r="C628" s="85"/>
      <c r="D628" s="85"/>
      <c r="E628" s="85"/>
      <c r="F628" s="85"/>
      <c r="G628" s="85"/>
      <c r="H628" s="85"/>
      <c r="I628" s="85"/>
      <c r="J628" s="85"/>
      <c r="K628" s="85"/>
      <c r="L628" s="85"/>
      <c r="M628" s="85"/>
      <c r="N628" s="85"/>
      <c r="O628" s="85"/>
      <c r="P628" s="85"/>
      <c r="Q628" s="85"/>
      <c r="R628" s="85"/>
      <c r="S628" s="85"/>
      <c r="T628" s="85"/>
      <c r="U628" s="85"/>
      <c r="V628" s="85"/>
      <c r="W628" s="85"/>
      <c r="X628" s="85"/>
      <c r="Y628" s="85"/>
      <c r="Z628" s="85"/>
      <c r="AA628" s="85"/>
      <c r="AB628" s="86"/>
      <c r="AC628" s="85"/>
      <c r="AD628" s="85"/>
      <c r="AE628" s="85"/>
      <c r="AF628" s="85"/>
      <c r="AG628" s="85"/>
      <c r="AH628" s="85"/>
      <c r="AI628" s="85"/>
      <c r="AJ628" s="85"/>
      <c r="AK628" s="85"/>
      <c r="AL628" s="85"/>
      <c r="AM628" s="85"/>
      <c r="AN628" s="85"/>
      <c r="AO628" s="85"/>
      <c r="AP628" s="85"/>
      <c r="AQ628" s="85"/>
      <c r="AR628" s="85"/>
      <c r="AS628" s="85"/>
      <c r="AT628" s="85"/>
      <c r="AU628" s="85"/>
      <c r="AV628" s="85"/>
      <c r="AW628" s="85"/>
      <c r="AX628" s="85"/>
      <c r="AY628" s="85"/>
      <c r="AZ628" s="85"/>
      <c r="BA628" s="85"/>
      <c r="BB628" s="85"/>
      <c r="BC628" s="85"/>
      <c r="BD628" s="85"/>
      <c r="BE628" s="85"/>
      <c r="BF628" s="85"/>
      <c r="BG628" s="85"/>
    </row>
    <row r="629" spans="1:59" x14ac:dyDescent="0.25">
      <c r="A629" s="85"/>
      <c r="B629" s="85"/>
      <c r="C629" s="85"/>
      <c r="D629" s="85"/>
      <c r="E629" s="85"/>
      <c r="F629" s="85"/>
      <c r="G629" s="85"/>
      <c r="H629" s="85"/>
      <c r="I629" s="85"/>
      <c r="J629" s="85"/>
      <c r="K629" s="85"/>
      <c r="L629" s="85"/>
      <c r="M629" s="85"/>
      <c r="N629" s="85"/>
      <c r="O629" s="85"/>
      <c r="P629" s="85"/>
      <c r="Q629" s="85"/>
      <c r="R629" s="85"/>
      <c r="S629" s="85"/>
      <c r="T629" s="85"/>
      <c r="U629" s="85"/>
      <c r="V629" s="85"/>
      <c r="W629" s="85"/>
      <c r="X629" s="85"/>
      <c r="Y629" s="85"/>
      <c r="Z629" s="85"/>
      <c r="AA629" s="85"/>
      <c r="AB629" s="86"/>
      <c r="AC629" s="85"/>
      <c r="AD629" s="85"/>
      <c r="AE629" s="85"/>
      <c r="AF629" s="85"/>
      <c r="AG629" s="85"/>
      <c r="AH629" s="85"/>
      <c r="AI629" s="85"/>
      <c r="AJ629" s="85"/>
      <c r="AK629" s="85"/>
      <c r="AL629" s="85"/>
      <c r="AM629" s="85"/>
      <c r="AN629" s="85"/>
      <c r="AO629" s="85"/>
      <c r="AP629" s="85"/>
      <c r="AQ629" s="85"/>
      <c r="AR629" s="85"/>
      <c r="AS629" s="85"/>
      <c r="AT629" s="85"/>
      <c r="AU629" s="85"/>
      <c r="AV629" s="85"/>
      <c r="AW629" s="85"/>
      <c r="AX629" s="85"/>
      <c r="AY629" s="85"/>
      <c r="AZ629" s="85"/>
      <c r="BA629" s="85"/>
      <c r="BB629" s="85"/>
      <c r="BC629" s="85"/>
      <c r="BD629" s="85"/>
      <c r="BE629" s="85"/>
      <c r="BF629" s="85"/>
      <c r="BG629" s="85"/>
    </row>
    <row r="630" spans="1:59" x14ac:dyDescent="0.25">
      <c r="A630" s="85"/>
      <c r="B630" s="85"/>
      <c r="C630" s="85"/>
      <c r="D630" s="85"/>
      <c r="E630" s="85"/>
      <c r="F630" s="85"/>
      <c r="G630" s="85"/>
      <c r="H630" s="85"/>
      <c r="I630" s="85"/>
      <c r="J630" s="85"/>
      <c r="K630" s="85"/>
      <c r="L630" s="85"/>
      <c r="M630" s="85"/>
      <c r="N630" s="85"/>
      <c r="O630" s="85"/>
      <c r="P630" s="85"/>
      <c r="Q630" s="85"/>
      <c r="R630" s="85"/>
      <c r="S630" s="85"/>
      <c r="T630" s="85"/>
      <c r="U630" s="85"/>
      <c r="V630" s="85"/>
      <c r="W630" s="85"/>
      <c r="X630" s="85"/>
      <c r="Y630" s="85"/>
      <c r="Z630" s="85"/>
      <c r="AA630" s="85"/>
      <c r="AB630" s="86"/>
      <c r="AC630" s="85"/>
      <c r="AD630" s="85"/>
      <c r="AE630" s="85"/>
      <c r="AF630" s="85"/>
      <c r="AG630" s="85"/>
      <c r="AH630" s="85"/>
      <c r="AI630" s="85"/>
      <c r="AJ630" s="85"/>
      <c r="AK630" s="85"/>
      <c r="AL630" s="85"/>
      <c r="AM630" s="85"/>
      <c r="AN630" s="85"/>
      <c r="AO630" s="85"/>
      <c r="AP630" s="85"/>
      <c r="AQ630" s="85"/>
      <c r="AR630" s="85"/>
      <c r="AS630" s="85"/>
      <c r="AT630" s="85"/>
      <c r="AU630" s="85"/>
      <c r="AV630" s="85"/>
      <c r="AW630" s="85"/>
      <c r="AX630" s="85"/>
      <c r="AY630" s="85"/>
      <c r="AZ630" s="85"/>
      <c r="BA630" s="85"/>
      <c r="BB630" s="85"/>
      <c r="BC630" s="85"/>
      <c r="BD630" s="85"/>
      <c r="BE630" s="85"/>
      <c r="BF630" s="85"/>
      <c r="BG630" s="85"/>
    </row>
    <row r="631" spans="1:59" x14ac:dyDescent="0.25">
      <c r="A631" s="85"/>
      <c r="B631" s="85"/>
      <c r="C631" s="85"/>
      <c r="D631" s="85"/>
      <c r="E631" s="85"/>
      <c r="F631" s="85"/>
      <c r="G631" s="85"/>
      <c r="H631" s="85"/>
      <c r="I631" s="85"/>
      <c r="J631" s="85"/>
      <c r="K631" s="85"/>
      <c r="L631" s="85"/>
      <c r="M631" s="85"/>
      <c r="N631" s="85"/>
      <c r="O631" s="85"/>
      <c r="P631" s="85"/>
      <c r="Q631" s="85"/>
      <c r="R631" s="85"/>
      <c r="S631" s="85"/>
      <c r="T631" s="85"/>
      <c r="U631" s="85"/>
      <c r="V631" s="85"/>
      <c r="W631" s="85"/>
      <c r="X631" s="85"/>
      <c r="Y631" s="85"/>
      <c r="Z631" s="85"/>
      <c r="AA631" s="85"/>
      <c r="AB631" s="86"/>
      <c r="AC631" s="85"/>
      <c r="AD631" s="85"/>
      <c r="AE631" s="85"/>
      <c r="AF631" s="85"/>
      <c r="AG631" s="85"/>
      <c r="AH631" s="85"/>
      <c r="AI631" s="85"/>
      <c r="AJ631" s="85"/>
      <c r="AK631" s="85"/>
      <c r="AL631" s="85"/>
      <c r="AM631" s="85"/>
      <c r="AN631" s="85"/>
      <c r="AO631" s="85"/>
      <c r="AP631" s="85"/>
      <c r="AQ631" s="85"/>
      <c r="AR631" s="85"/>
      <c r="AS631" s="85"/>
      <c r="AT631" s="85"/>
      <c r="AU631" s="85"/>
      <c r="AV631" s="85"/>
      <c r="AW631" s="85"/>
      <c r="AX631" s="85"/>
      <c r="AY631" s="85"/>
      <c r="AZ631" s="85"/>
      <c r="BA631" s="85"/>
      <c r="BB631" s="85"/>
      <c r="BC631" s="85"/>
      <c r="BD631" s="85"/>
      <c r="BE631" s="85"/>
      <c r="BF631" s="85"/>
      <c r="BG631" s="85"/>
    </row>
    <row r="632" spans="1:59" x14ac:dyDescent="0.25">
      <c r="A632" s="85"/>
      <c r="B632" s="85"/>
      <c r="C632" s="85"/>
      <c r="D632" s="85"/>
      <c r="E632" s="85"/>
      <c r="F632" s="85"/>
      <c r="G632" s="85"/>
      <c r="H632" s="85"/>
      <c r="I632" s="85"/>
      <c r="J632" s="85"/>
      <c r="K632" s="85"/>
      <c r="L632" s="85"/>
      <c r="M632" s="85"/>
      <c r="N632" s="85"/>
      <c r="O632" s="85"/>
      <c r="P632" s="85"/>
      <c r="Q632" s="85"/>
      <c r="R632" s="85"/>
      <c r="S632" s="85"/>
      <c r="T632" s="85"/>
      <c r="U632" s="85"/>
      <c r="V632" s="85"/>
      <c r="W632" s="85"/>
      <c r="X632" s="85"/>
      <c r="Y632" s="85"/>
      <c r="Z632" s="85"/>
      <c r="AA632" s="85"/>
      <c r="AB632" s="86"/>
      <c r="AC632" s="85"/>
      <c r="AD632" s="85"/>
      <c r="AE632" s="85"/>
      <c r="AF632" s="85"/>
      <c r="AG632" s="85"/>
      <c r="AH632" s="85"/>
      <c r="AI632" s="85"/>
      <c r="AJ632" s="85"/>
      <c r="AK632" s="85"/>
      <c r="AL632" s="85"/>
      <c r="AM632" s="85"/>
      <c r="AN632" s="85"/>
      <c r="AO632" s="85"/>
      <c r="AP632" s="85"/>
      <c r="AQ632" s="85"/>
      <c r="AR632" s="85"/>
      <c r="AS632" s="85"/>
      <c r="AT632" s="85"/>
      <c r="AU632" s="85"/>
      <c r="AV632" s="85"/>
      <c r="AW632" s="85"/>
      <c r="AX632" s="85"/>
      <c r="AY632" s="85"/>
      <c r="AZ632" s="85"/>
      <c r="BA632" s="85"/>
      <c r="BB632" s="85"/>
      <c r="BC632" s="85"/>
      <c r="BD632" s="85"/>
      <c r="BE632" s="85"/>
      <c r="BF632" s="85"/>
      <c r="BG632" s="85"/>
    </row>
    <row r="633" spans="1:59" x14ac:dyDescent="0.25">
      <c r="A633" s="85"/>
      <c r="B633" s="85"/>
      <c r="C633" s="85"/>
      <c r="D633" s="85"/>
      <c r="E633" s="85"/>
      <c r="F633" s="85"/>
      <c r="G633" s="85"/>
      <c r="H633" s="85"/>
      <c r="I633" s="85"/>
      <c r="J633" s="85"/>
      <c r="K633" s="85"/>
      <c r="L633" s="85"/>
      <c r="M633" s="85"/>
      <c r="N633" s="85"/>
      <c r="O633" s="85"/>
      <c r="P633" s="85"/>
      <c r="Q633" s="85"/>
      <c r="R633" s="85"/>
      <c r="S633" s="85"/>
      <c r="T633" s="85"/>
      <c r="U633" s="85"/>
      <c r="V633" s="85"/>
      <c r="W633" s="85"/>
      <c r="X633" s="85"/>
      <c r="Y633" s="85"/>
      <c r="Z633" s="85"/>
      <c r="AA633" s="85"/>
      <c r="AB633" s="86"/>
      <c r="AC633" s="85"/>
      <c r="AD633" s="85"/>
      <c r="AE633" s="85"/>
      <c r="AF633" s="85"/>
      <c r="AG633" s="85"/>
      <c r="AH633" s="85"/>
      <c r="AI633" s="85"/>
      <c r="AJ633" s="85"/>
      <c r="AK633" s="85"/>
      <c r="AL633" s="85"/>
      <c r="AM633" s="85"/>
      <c r="AN633" s="85"/>
      <c r="AO633" s="85"/>
      <c r="AP633" s="85"/>
      <c r="AQ633" s="85"/>
      <c r="AR633" s="85"/>
      <c r="AS633" s="85"/>
      <c r="AT633" s="85"/>
      <c r="AU633" s="85"/>
      <c r="AV633" s="85"/>
      <c r="AW633" s="85"/>
      <c r="AX633" s="85"/>
      <c r="AY633" s="85"/>
      <c r="AZ633" s="85"/>
      <c r="BA633" s="85"/>
      <c r="BB633" s="85"/>
      <c r="BC633" s="85"/>
      <c r="BD633" s="85"/>
      <c r="BE633" s="85"/>
      <c r="BF633" s="85"/>
      <c r="BG633" s="85"/>
    </row>
    <row r="634" spans="1:59" x14ac:dyDescent="0.25">
      <c r="A634" s="85"/>
      <c r="B634" s="85"/>
      <c r="C634" s="85"/>
      <c r="D634" s="85"/>
      <c r="E634" s="85"/>
      <c r="F634" s="85"/>
      <c r="G634" s="85"/>
      <c r="H634" s="85"/>
      <c r="I634" s="85"/>
      <c r="J634" s="85"/>
      <c r="K634" s="85"/>
      <c r="L634" s="85"/>
      <c r="M634" s="85"/>
      <c r="N634" s="85"/>
      <c r="O634" s="85"/>
      <c r="P634" s="85"/>
      <c r="Q634" s="85"/>
      <c r="R634" s="85"/>
      <c r="S634" s="85"/>
      <c r="T634" s="85"/>
      <c r="U634" s="85"/>
      <c r="V634" s="85"/>
      <c r="W634" s="85"/>
      <c r="X634" s="85"/>
      <c r="Y634" s="85"/>
      <c r="Z634" s="85"/>
      <c r="AA634" s="85"/>
      <c r="AB634" s="86"/>
      <c r="AC634" s="85"/>
      <c r="AD634" s="85"/>
      <c r="AE634" s="85"/>
      <c r="AF634" s="85"/>
      <c r="AG634" s="85"/>
      <c r="AH634" s="85"/>
      <c r="AI634" s="85"/>
      <c r="AJ634" s="85"/>
      <c r="AK634" s="85"/>
      <c r="AL634" s="85"/>
      <c r="AM634" s="85"/>
      <c r="AN634" s="85"/>
      <c r="AO634" s="85"/>
      <c r="AP634" s="85"/>
      <c r="AQ634" s="85"/>
      <c r="AR634" s="85"/>
      <c r="AS634" s="85"/>
      <c r="AT634" s="85"/>
      <c r="AU634" s="85"/>
      <c r="AV634" s="85"/>
      <c r="AW634" s="85"/>
      <c r="AX634" s="85"/>
      <c r="AY634" s="85"/>
      <c r="AZ634" s="85"/>
      <c r="BA634" s="85"/>
      <c r="BB634" s="85"/>
      <c r="BC634" s="85"/>
      <c r="BD634" s="85"/>
      <c r="BE634" s="85"/>
      <c r="BF634" s="85"/>
      <c r="BG634" s="85"/>
    </row>
    <row r="635" spans="1:59" x14ac:dyDescent="0.25">
      <c r="A635" s="85"/>
      <c r="B635" s="85"/>
      <c r="C635" s="85"/>
      <c r="D635" s="85"/>
      <c r="E635" s="85"/>
      <c r="F635" s="85"/>
      <c r="G635" s="85"/>
      <c r="H635" s="85"/>
      <c r="I635" s="85"/>
      <c r="J635" s="85"/>
      <c r="K635" s="85"/>
      <c r="L635" s="85"/>
      <c r="M635" s="85"/>
      <c r="N635" s="85"/>
      <c r="O635" s="85"/>
      <c r="P635" s="85"/>
      <c r="Q635" s="85"/>
      <c r="R635" s="85"/>
      <c r="S635" s="85"/>
      <c r="T635" s="85"/>
      <c r="U635" s="85"/>
      <c r="V635" s="85"/>
      <c r="W635" s="85"/>
      <c r="X635" s="85"/>
      <c r="Y635" s="85"/>
      <c r="Z635" s="85"/>
      <c r="AA635" s="85"/>
      <c r="AB635" s="86"/>
      <c r="AC635" s="85"/>
      <c r="AD635" s="85"/>
      <c r="AE635" s="85"/>
      <c r="AF635" s="85"/>
      <c r="AG635" s="85"/>
      <c r="AH635" s="85"/>
      <c r="AI635" s="85"/>
      <c r="AJ635" s="85"/>
      <c r="AK635" s="85"/>
      <c r="AL635" s="85"/>
      <c r="AM635" s="85"/>
      <c r="AN635" s="85"/>
      <c r="AO635" s="85"/>
      <c r="AP635" s="85"/>
      <c r="AQ635" s="85"/>
      <c r="AR635" s="85"/>
      <c r="AS635" s="85"/>
      <c r="AT635" s="85"/>
      <c r="AU635" s="85"/>
      <c r="AV635" s="85"/>
      <c r="AW635" s="85"/>
      <c r="AX635" s="85"/>
      <c r="AY635" s="85"/>
      <c r="AZ635" s="85"/>
      <c r="BA635" s="85"/>
      <c r="BB635" s="85"/>
      <c r="BC635" s="85"/>
      <c r="BD635" s="85"/>
      <c r="BE635" s="85"/>
      <c r="BF635" s="85"/>
      <c r="BG635" s="85"/>
    </row>
    <row r="636" spans="1:59" x14ac:dyDescent="0.25">
      <c r="A636" s="85"/>
      <c r="B636" s="85"/>
      <c r="C636" s="85"/>
      <c r="D636" s="85"/>
      <c r="E636" s="85"/>
      <c r="F636" s="85"/>
      <c r="G636" s="85"/>
      <c r="H636" s="85"/>
      <c r="I636" s="85"/>
      <c r="J636" s="85"/>
      <c r="K636" s="85"/>
      <c r="L636" s="85"/>
      <c r="M636" s="85"/>
      <c r="N636" s="85"/>
      <c r="O636" s="85"/>
      <c r="P636" s="85"/>
      <c r="Q636" s="85"/>
      <c r="R636" s="85"/>
      <c r="S636" s="85"/>
      <c r="T636" s="85"/>
      <c r="U636" s="85"/>
      <c r="V636" s="85"/>
      <c r="W636" s="85"/>
      <c r="X636" s="85"/>
      <c r="Y636" s="85"/>
      <c r="Z636" s="85"/>
      <c r="AA636" s="85"/>
      <c r="AB636" s="86"/>
      <c r="AC636" s="85"/>
      <c r="AD636" s="85"/>
      <c r="AE636" s="85"/>
      <c r="AF636" s="85"/>
      <c r="AG636" s="85"/>
      <c r="AH636" s="85"/>
      <c r="AI636" s="85"/>
      <c r="AJ636" s="85"/>
      <c r="AK636" s="85"/>
      <c r="AL636" s="85"/>
      <c r="AM636" s="85"/>
      <c r="AN636" s="85"/>
      <c r="AO636" s="85"/>
      <c r="AP636" s="85"/>
      <c r="AQ636" s="85"/>
      <c r="AR636" s="85"/>
      <c r="AS636" s="85"/>
      <c r="AT636" s="85"/>
      <c r="AU636" s="85"/>
      <c r="AV636" s="85"/>
      <c r="AW636" s="85"/>
      <c r="AX636" s="85"/>
      <c r="AY636" s="85"/>
      <c r="AZ636" s="85"/>
      <c r="BA636" s="85"/>
      <c r="BB636" s="85"/>
      <c r="BC636" s="85"/>
      <c r="BD636" s="85"/>
      <c r="BE636" s="85"/>
      <c r="BF636" s="85"/>
      <c r="BG636" s="85"/>
    </row>
    <row r="637" spans="1:59" x14ac:dyDescent="0.25">
      <c r="A637" s="85"/>
      <c r="B637" s="85"/>
      <c r="C637" s="85"/>
      <c r="D637" s="85"/>
      <c r="E637" s="85"/>
      <c r="F637" s="85"/>
      <c r="G637" s="85"/>
      <c r="H637" s="85"/>
      <c r="I637" s="85"/>
      <c r="J637" s="85"/>
      <c r="K637" s="85"/>
      <c r="L637" s="85"/>
      <c r="M637" s="85"/>
      <c r="N637" s="85"/>
      <c r="O637" s="85"/>
      <c r="P637" s="85"/>
      <c r="Q637" s="85"/>
      <c r="R637" s="85"/>
      <c r="S637" s="85"/>
      <c r="T637" s="85"/>
      <c r="U637" s="85"/>
      <c r="V637" s="85"/>
      <c r="W637" s="85"/>
      <c r="X637" s="85"/>
      <c r="Y637" s="85"/>
      <c r="Z637" s="85"/>
      <c r="AA637" s="85"/>
      <c r="AB637" s="86"/>
      <c r="AC637" s="85"/>
      <c r="AD637" s="85"/>
      <c r="AE637" s="85"/>
      <c r="AF637" s="85"/>
      <c r="AG637" s="85"/>
      <c r="AH637" s="85"/>
      <c r="AI637" s="85"/>
      <c r="AJ637" s="85"/>
      <c r="AK637" s="85"/>
      <c r="AL637" s="85"/>
      <c r="AM637" s="85"/>
      <c r="AN637" s="85"/>
      <c r="AO637" s="85"/>
      <c r="AP637" s="85"/>
      <c r="AQ637" s="85"/>
      <c r="AR637" s="85"/>
      <c r="AS637" s="85"/>
      <c r="AT637" s="85"/>
      <c r="AU637" s="85"/>
      <c r="AV637" s="85"/>
      <c r="AW637" s="85"/>
      <c r="AX637" s="85"/>
      <c r="AY637" s="85"/>
      <c r="AZ637" s="85"/>
      <c r="BA637" s="85"/>
      <c r="BB637" s="85"/>
      <c r="BC637" s="85"/>
      <c r="BD637" s="85"/>
      <c r="BE637" s="85"/>
      <c r="BF637" s="85"/>
      <c r="BG637" s="85"/>
    </row>
    <row r="638" spans="1:59" x14ac:dyDescent="0.25">
      <c r="A638" s="85"/>
      <c r="B638" s="85"/>
      <c r="C638" s="85"/>
      <c r="D638" s="85"/>
      <c r="E638" s="85"/>
      <c r="F638" s="85"/>
      <c r="G638" s="85"/>
      <c r="H638" s="85"/>
      <c r="I638" s="85"/>
      <c r="J638" s="85"/>
      <c r="K638" s="85"/>
      <c r="L638" s="85"/>
      <c r="M638" s="85"/>
      <c r="N638" s="85"/>
      <c r="O638" s="85"/>
      <c r="P638" s="85"/>
      <c r="Q638" s="85"/>
      <c r="R638" s="85"/>
      <c r="S638" s="85"/>
      <c r="T638" s="85"/>
      <c r="U638" s="85"/>
      <c r="V638" s="85"/>
      <c r="W638" s="85"/>
      <c r="X638" s="85"/>
      <c r="Y638" s="85"/>
      <c r="Z638" s="85"/>
      <c r="AA638" s="85"/>
      <c r="AB638" s="86"/>
      <c r="AC638" s="85"/>
      <c r="AD638" s="85"/>
      <c r="AE638" s="85"/>
      <c r="AF638" s="85"/>
      <c r="AG638" s="85"/>
      <c r="AH638" s="85"/>
      <c r="AI638" s="85"/>
      <c r="AJ638" s="85"/>
      <c r="AK638" s="85"/>
      <c r="AL638" s="85"/>
      <c r="AM638" s="85"/>
      <c r="AN638" s="85"/>
      <c r="AO638" s="85"/>
      <c r="AP638" s="85"/>
      <c r="AQ638" s="85"/>
      <c r="AR638" s="85"/>
      <c r="AS638" s="85"/>
      <c r="AT638" s="85"/>
      <c r="AU638" s="85"/>
      <c r="AV638" s="85"/>
      <c r="AW638" s="85"/>
      <c r="AX638" s="85"/>
      <c r="AY638" s="85"/>
      <c r="AZ638" s="85"/>
      <c r="BA638" s="85"/>
      <c r="BB638" s="85"/>
      <c r="BC638" s="85"/>
      <c r="BD638" s="85"/>
      <c r="BE638" s="85"/>
      <c r="BF638" s="85"/>
      <c r="BG638" s="85"/>
    </row>
    <row r="639" spans="1:59" x14ac:dyDescent="0.25">
      <c r="A639" s="85"/>
      <c r="B639" s="85"/>
      <c r="C639" s="85"/>
      <c r="D639" s="85"/>
      <c r="E639" s="85"/>
      <c r="F639" s="85"/>
      <c r="G639" s="85"/>
      <c r="H639" s="85"/>
      <c r="I639" s="85"/>
      <c r="J639" s="85"/>
      <c r="K639" s="85"/>
      <c r="L639" s="85"/>
      <c r="M639" s="85"/>
      <c r="N639" s="85"/>
      <c r="O639" s="85"/>
      <c r="P639" s="85"/>
      <c r="Q639" s="85"/>
      <c r="R639" s="85"/>
      <c r="S639" s="85"/>
      <c r="T639" s="85"/>
      <c r="U639" s="85"/>
      <c r="V639" s="85"/>
      <c r="W639" s="85"/>
      <c r="X639" s="85"/>
      <c r="Y639" s="85"/>
      <c r="Z639" s="85"/>
      <c r="AA639" s="85"/>
      <c r="AB639" s="86"/>
      <c r="AC639" s="85"/>
      <c r="AD639" s="85"/>
      <c r="AE639" s="85"/>
      <c r="AF639" s="85"/>
      <c r="AG639" s="85"/>
      <c r="AH639" s="85"/>
      <c r="AI639" s="85"/>
      <c r="AJ639" s="85"/>
      <c r="AK639" s="85"/>
      <c r="AL639" s="85"/>
      <c r="AM639" s="85"/>
      <c r="AN639" s="85"/>
      <c r="AO639" s="85"/>
      <c r="AP639" s="85"/>
      <c r="AQ639" s="85"/>
      <c r="AR639" s="85"/>
      <c r="AS639" s="85"/>
      <c r="AT639" s="85"/>
      <c r="AU639" s="85"/>
      <c r="AV639" s="85"/>
      <c r="AW639" s="85"/>
      <c r="AX639" s="85"/>
      <c r="AY639" s="85"/>
      <c r="AZ639" s="85"/>
      <c r="BA639" s="85"/>
      <c r="BB639" s="85"/>
      <c r="BC639" s="85"/>
      <c r="BD639" s="85"/>
      <c r="BE639" s="85"/>
      <c r="BF639" s="85"/>
      <c r="BG639" s="85"/>
    </row>
    <row r="640" spans="1:59" x14ac:dyDescent="0.25">
      <c r="A640" s="85"/>
      <c r="B640" s="85"/>
      <c r="C640" s="85"/>
      <c r="D640" s="85"/>
      <c r="E640" s="85"/>
      <c r="F640" s="85"/>
      <c r="G640" s="85"/>
      <c r="H640" s="85"/>
      <c r="I640" s="85"/>
      <c r="J640" s="85"/>
      <c r="K640" s="85"/>
      <c r="L640" s="85"/>
      <c r="M640" s="85"/>
      <c r="N640" s="85"/>
      <c r="O640" s="85"/>
      <c r="P640" s="85"/>
      <c r="Q640" s="85"/>
      <c r="R640" s="85"/>
      <c r="S640" s="85"/>
      <c r="T640" s="85"/>
      <c r="U640" s="85"/>
      <c r="V640" s="85"/>
      <c r="W640" s="85"/>
      <c r="X640" s="85"/>
      <c r="Y640" s="85"/>
      <c r="Z640" s="85"/>
      <c r="AA640" s="85"/>
      <c r="AB640" s="86"/>
      <c r="AC640" s="85"/>
      <c r="AD640" s="85"/>
      <c r="AE640" s="85"/>
      <c r="AF640" s="85"/>
      <c r="AG640" s="85"/>
      <c r="AH640" s="85"/>
      <c r="AI640" s="85"/>
      <c r="AJ640" s="85"/>
      <c r="AK640" s="85"/>
      <c r="AL640" s="85"/>
      <c r="AM640" s="85"/>
      <c r="AN640" s="85"/>
      <c r="AO640" s="85"/>
      <c r="AP640" s="85"/>
      <c r="AQ640" s="85"/>
      <c r="AR640" s="85"/>
      <c r="AS640" s="85"/>
      <c r="AT640" s="85"/>
      <c r="AU640" s="85"/>
      <c r="AV640" s="85"/>
      <c r="AW640" s="85"/>
      <c r="AX640" s="85"/>
      <c r="AY640" s="85"/>
      <c r="AZ640" s="85"/>
      <c r="BA640" s="85"/>
      <c r="BB640" s="85"/>
      <c r="BC640" s="85"/>
      <c r="BD640" s="85"/>
      <c r="BE640" s="85"/>
      <c r="BF640" s="85"/>
      <c r="BG640" s="85"/>
    </row>
    <row r="641" spans="1:59" x14ac:dyDescent="0.25">
      <c r="A641" s="85"/>
      <c r="B641" s="85"/>
      <c r="C641" s="85"/>
      <c r="D641" s="85"/>
      <c r="E641" s="85"/>
      <c r="F641" s="85"/>
      <c r="G641" s="85"/>
      <c r="H641" s="85"/>
      <c r="I641" s="85"/>
      <c r="J641" s="85"/>
      <c r="K641" s="85"/>
      <c r="L641" s="85"/>
      <c r="M641" s="85"/>
      <c r="N641" s="85"/>
      <c r="O641" s="85"/>
      <c r="P641" s="85"/>
      <c r="Q641" s="85"/>
      <c r="R641" s="85"/>
      <c r="S641" s="85"/>
      <c r="T641" s="85"/>
      <c r="U641" s="85"/>
      <c r="V641" s="85"/>
      <c r="W641" s="85"/>
      <c r="X641" s="85"/>
      <c r="Y641" s="85"/>
      <c r="Z641" s="85"/>
      <c r="AA641" s="85"/>
      <c r="AB641" s="86"/>
      <c r="AC641" s="85"/>
      <c r="AD641" s="85"/>
      <c r="AE641" s="85"/>
      <c r="AF641" s="85"/>
      <c r="AG641" s="85"/>
      <c r="AH641" s="85"/>
      <c r="AI641" s="85"/>
      <c r="AJ641" s="85"/>
      <c r="AK641" s="85"/>
      <c r="AL641" s="85"/>
      <c r="AM641" s="85"/>
      <c r="AN641" s="85"/>
      <c r="AO641" s="85"/>
      <c r="AP641" s="85"/>
      <c r="AQ641" s="85"/>
      <c r="AR641" s="85"/>
      <c r="AS641" s="85"/>
      <c r="AT641" s="85"/>
      <c r="AU641" s="85"/>
      <c r="AV641" s="85"/>
      <c r="AW641" s="85"/>
      <c r="AX641" s="85"/>
      <c r="AY641" s="85"/>
      <c r="AZ641" s="85"/>
      <c r="BA641" s="85"/>
      <c r="BB641" s="85"/>
      <c r="BC641" s="85"/>
      <c r="BD641" s="85"/>
      <c r="BE641" s="85"/>
      <c r="BF641" s="85"/>
      <c r="BG641" s="85"/>
    </row>
    <row r="642" spans="1:59" x14ac:dyDescent="0.25">
      <c r="A642" s="85"/>
      <c r="B642" s="85"/>
      <c r="C642" s="85"/>
      <c r="D642" s="85"/>
      <c r="E642" s="85"/>
      <c r="F642" s="85"/>
      <c r="G642" s="85"/>
      <c r="H642" s="85"/>
      <c r="I642" s="85"/>
      <c r="J642" s="85"/>
      <c r="K642" s="85"/>
      <c r="L642" s="85"/>
      <c r="M642" s="85"/>
      <c r="N642" s="85"/>
      <c r="O642" s="85"/>
      <c r="P642" s="85"/>
      <c r="Q642" s="85"/>
      <c r="R642" s="85"/>
      <c r="S642" s="85"/>
      <c r="T642" s="85"/>
      <c r="U642" s="85"/>
      <c r="V642" s="85"/>
      <c r="W642" s="85"/>
      <c r="X642" s="85"/>
      <c r="Y642" s="85"/>
      <c r="Z642" s="85"/>
      <c r="AA642" s="85"/>
      <c r="AB642" s="86"/>
      <c r="AC642" s="85"/>
      <c r="AD642" s="85"/>
      <c r="AE642" s="85"/>
      <c r="AF642" s="85"/>
      <c r="AG642" s="85"/>
      <c r="AH642" s="85"/>
      <c r="AI642" s="85"/>
      <c r="AJ642" s="85"/>
      <c r="AK642" s="85"/>
      <c r="AL642" s="85"/>
      <c r="AM642" s="85"/>
      <c r="AN642" s="85"/>
      <c r="AO642" s="85"/>
      <c r="AP642" s="85"/>
      <c r="AQ642" s="85"/>
      <c r="AR642" s="85"/>
      <c r="AS642" s="85"/>
      <c r="AT642" s="85"/>
      <c r="AU642" s="85"/>
      <c r="AV642" s="85"/>
      <c r="AW642" s="85"/>
      <c r="AX642" s="85"/>
      <c r="AY642" s="85"/>
      <c r="AZ642" s="85"/>
      <c r="BA642" s="85"/>
      <c r="BB642" s="85"/>
      <c r="BC642" s="85"/>
      <c r="BD642" s="85"/>
      <c r="BE642" s="85"/>
      <c r="BF642" s="85"/>
      <c r="BG642" s="85"/>
    </row>
    <row r="643" spans="1:59" x14ac:dyDescent="0.25">
      <c r="A643" s="85"/>
      <c r="B643" s="85"/>
      <c r="C643" s="85"/>
      <c r="D643" s="85"/>
      <c r="E643" s="85"/>
      <c r="F643" s="85"/>
      <c r="G643" s="85"/>
      <c r="H643" s="85"/>
      <c r="I643" s="85"/>
      <c r="J643" s="85"/>
      <c r="K643" s="85"/>
      <c r="L643" s="85"/>
      <c r="M643" s="85"/>
      <c r="N643" s="85"/>
      <c r="O643" s="85"/>
      <c r="P643" s="85"/>
      <c r="Q643" s="85"/>
      <c r="R643" s="85"/>
      <c r="S643" s="85"/>
      <c r="T643" s="85"/>
      <c r="U643" s="85"/>
      <c r="V643" s="85"/>
      <c r="W643" s="85"/>
      <c r="X643" s="85"/>
      <c r="Y643" s="85"/>
      <c r="Z643" s="85"/>
      <c r="AA643" s="85"/>
      <c r="AB643" s="86"/>
      <c r="AC643" s="85"/>
      <c r="AD643" s="85"/>
      <c r="AE643" s="85"/>
      <c r="AF643" s="85"/>
      <c r="AG643" s="85"/>
      <c r="AH643" s="85"/>
      <c r="AI643" s="85"/>
      <c r="AJ643" s="85"/>
      <c r="AK643" s="85"/>
      <c r="AL643" s="85"/>
      <c r="AM643" s="85"/>
      <c r="AN643" s="85"/>
      <c r="AO643" s="85"/>
      <c r="AP643" s="85"/>
      <c r="AQ643" s="85"/>
      <c r="AR643" s="85"/>
      <c r="AS643" s="85"/>
      <c r="AT643" s="85"/>
      <c r="AU643" s="85"/>
      <c r="AV643" s="85"/>
      <c r="AW643" s="85"/>
      <c r="AX643" s="85"/>
      <c r="AY643" s="85"/>
      <c r="AZ643" s="85"/>
      <c r="BA643" s="85"/>
      <c r="BB643" s="85"/>
      <c r="BC643" s="85"/>
      <c r="BD643" s="85"/>
      <c r="BE643" s="85"/>
      <c r="BF643" s="85"/>
      <c r="BG643" s="85"/>
    </row>
    <row r="644" spans="1:59" x14ac:dyDescent="0.25">
      <c r="A644" s="85"/>
      <c r="B644" s="85"/>
      <c r="C644" s="85"/>
      <c r="D644" s="85"/>
      <c r="E644" s="85"/>
      <c r="F644" s="85"/>
      <c r="G644" s="85"/>
      <c r="H644" s="85"/>
      <c r="I644" s="85"/>
      <c r="J644" s="85"/>
      <c r="K644" s="85"/>
      <c r="L644" s="85"/>
      <c r="M644" s="85"/>
      <c r="N644" s="85"/>
      <c r="O644" s="85"/>
      <c r="P644" s="85"/>
      <c r="Q644" s="85"/>
      <c r="R644" s="85"/>
      <c r="S644" s="85"/>
      <c r="T644" s="85"/>
      <c r="U644" s="85"/>
      <c r="V644" s="85"/>
      <c r="W644" s="85"/>
      <c r="X644" s="85"/>
      <c r="Y644" s="85"/>
      <c r="Z644" s="85"/>
      <c r="AA644" s="85"/>
      <c r="AB644" s="86"/>
      <c r="AC644" s="85"/>
      <c r="AD644" s="85"/>
      <c r="AE644" s="85"/>
      <c r="AF644" s="85"/>
      <c r="AG644" s="85"/>
      <c r="AH644" s="85"/>
      <c r="AI644" s="85"/>
      <c r="AJ644" s="85"/>
      <c r="AK644" s="85"/>
      <c r="AL644" s="85"/>
      <c r="AM644" s="85"/>
      <c r="AN644" s="85"/>
      <c r="AO644" s="85"/>
      <c r="AP644" s="85"/>
      <c r="AQ644" s="85"/>
      <c r="AR644" s="85"/>
      <c r="AS644" s="85"/>
      <c r="AT644" s="85"/>
      <c r="AU644" s="85"/>
      <c r="AV644" s="85"/>
      <c r="AW644" s="85"/>
      <c r="AX644" s="85"/>
      <c r="AY644" s="85"/>
      <c r="AZ644" s="85"/>
      <c r="BA644" s="85"/>
      <c r="BB644" s="85"/>
      <c r="BC644" s="85"/>
      <c r="BD644" s="85"/>
      <c r="BE644" s="85"/>
      <c r="BF644" s="85"/>
      <c r="BG644" s="85"/>
    </row>
    <row r="645" spans="1:59" x14ac:dyDescent="0.25">
      <c r="A645" s="85"/>
      <c r="B645" s="85"/>
      <c r="C645" s="85"/>
      <c r="D645" s="85"/>
      <c r="E645" s="85"/>
      <c r="F645" s="85"/>
      <c r="G645" s="85"/>
      <c r="H645" s="85"/>
      <c r="I645" s="85"/>
      <c r="J645" s="85"/>
      <c r="K645" s="85"/>
      <c r="L645" s="85"/>
      <c r="M645" s="85"/>
      <c r="N645" s="85"/>
      <c r="O645" s="85"/>
      <c r="P645" s="85"/>
      <c r="Q645" s="85"/>
      <c r="R645" s="85"/>
      <c r="S645" s="85"/>
      <c r="T645" s="85"/>
      <c r="U645" s="85"/>
      <c r="V645" s="85"/>
      <c r="W645" s="85"/>
      <c r="X645" s="85"/>
      <c r="Y645" s="85"/>
      <c r="Z645" s="85"/>
      <c r="AA645" s="85"/>
      <c r="AB645" s="86"/>
      <c r="AC645" s="85"/>
      <c r="AD645" s="85"/>
      <c r="AE645" s="85"/>
      <c r="AF645" s="85"/>
      <c r="AG645" s="85"/>
      <c r="AH645" s="85"/>
      <c r="AI645" s="85"/>
      <c r="AJ645" s="85"/>
      <c r="AK645" s="85"/>
      <c r="AL645" s="85"/>
      <c r="AM645" s="85"/>
      <c r="AN645" s="85"/>
      <c r="AO645" s="85"/>
      <c r="AP645" s="85"/>
      <c r="AQ645" s="85"/>
      <c r="AR645" s="85"/>
      <c r="AS645" s="85"/>
      <c r="AT645" s="85"/>
      <c r="AU645" s="85"/>
      <c r="AV645" s="85"/>
      <c r="AW645" s="85"/>
      <c r="AX645" s="85"/>
      <c r="AY645" s="85"/>
      <c r="AZ645" s="85"/>
      <c r="BA645" s="85"/>
      <c r="BB645" s="85"/>
      <c r="BC645" s="85"/>
      <c r="BD645" s="85"/>
      <c r="BE645" s="85"/>
      <c r="BF645" s="85"/>
      <c r="BG645" s="85"/>
    </row>
    <row r="646" spans="1:59" x14ac:dyDescent="0.25">
      <c r="A646" s="85"/>
      <c r="B646" s="85"/>
      <c r="C646" s="85"/>
      <c r="D646" s="85"/>
      <c r="E646" s="85"/>
      <c r="F646" s="85"/>
      <c r="G646" s="85"/>
      <c r="H646" s="85"/>
      <c r="I646" s="85"/>
      <c r="J646" s="85"/>
      <c r="K646" s="85"/>
      <c r="L646" s="85"/>
      <c r="M646" s="85"/>
      <c r="N646" s="85"/>
      <c r="O646" s="85"/>
      <c r="P646" s="85"/>
      <c r="Q646" s="85"/>
      <c r="R646" s="85"/>
      <c r="S646" s="85"/>
      <c r="T646" s="85"/>
      <c r="U646" s="85"/>
      <c r="V646" s="85"/>
      <c r="W646" s="85"/>
      <c r="X646" s="85"/>
      <c r="Y646" s="85"/>
      <c r="Z646" s="85"/>
      <c r="AA646" s="85"/>
      <c r="AB646" s="86"/>
      <c r="AC646" s="85"/>
      <c r="AD646" s="85"/>
      <c r="AE646" s="85"/>
      <c r="AF646" s="85"/>
      <c r="AG646" s="85"/>
      <c r="AH646" s="85"/>
      <c r="AI646" s="85"/>
      <c r="AJ646" s="85"/>
      <c r="AK646" s="85"/>
      <c r="AL646" s="85"/>
      <c r="AM646" s="85"/>
      <c r="AN646" s="85"/>
      <c r="AO646" s="85"/>
      <c r="AP646" s="85"/>
      <c r="AQ646" s="85"/>
      <c r="AR646" s="85"/>
      <c r="AS646" s="85"/>
      <c r="AT646" s="85"/>
      <c r="AU646" s="85"/>
      <c r="AV646" s="85"/>
      <c r="AW646" s="85"/>
      <c r="AX646" s="85"/>
      <c r="AY646" s="85"/>
      <c r="AZ646" s="85"/>
      <c r="BA646" s="85"/>
      <c r="BB646" s="85"/>
      <c r="BC646" s="85"/>
      <c r="BD646" s="85"/>
      <c r="BE646" s="85"/>
      <c r="BF646" s="85"/>
      <c r="BG646" s="85"/>
    </row>
    <row r="647" spans="1:59" x14ac:dyDescent="0.25">
      <c r="A647" s="85"/>
      <c r="B647" s="85"/>
      <c r="C647" s="85"/>
      <c r="D647" s="85"/>
      <c r="E647" s="85"/>
      <c r="F647" s="85"/>
      <c r="G647" s="85"/>
      <c r="H647" s="85"/>
      <c r="I647" s="85"/>
      <c r="J647" s="85"/>
      <c r="K647" s="85"/>
      <c r="L647" s="85"/>
      <c r="M647" s="85"/>
      <c r="N647" s="85"/>
      <c r="O647" s="85"/>
      <c r="P647" s="85"/>
      <c r="Q647" s="85"/>
      <c r="R647" s="85"/>
      <c r="S647" s="85"/>
      <c r="T647" s="85"/>
      <c r="U647" s="85"/>
      <c r="V647" s="85"/>
      <c r="W647" s="85"/>
      <c r="X647" s="85"/>
      <c r="Y647" s="85"/>
      <c r="Z647" s="85"/>
      <c r="AA647" s="85"/>
      <c r="AB647" s="86"/>
      <c r="AC647" s="85"/>
      <c r="AD647" s="85"/>
      <c r="AE647" s="85"/>
      <c r="AF647" s="85"/>
      <c r="AG647" s="85"/>
      <c r="AH647" s="85"/>
      <c r="AI647" s="85"/>
      <c r="AJ647" s="85"/>
      <c r="AK647" s="85"/>
      <c r="AL647" s="85"/>
      <c r="AM647" s="85"/>
      <c r="AN647" s="85"/>
      <c r="AO647" s="85"/>
      <c r="AP647" s="85"/>
      <c r="AQ647" s="85"/>
      <c r="AR647" s="85"/>
      <c r="AS647" s="85"/>
      <c r="AT647" s="85"/>
      <c r="AU647" s="85"/>
      <c r="AV647" s="85"/>
      <c r="AW647" s="85"/>
      <c r="AX647" s="85"/>
      <c r="AY647" s="85"/>
      <c r="AZ647" s="85"/>
      <c r="BA647" s="85"/>
      <c r="BB647" s="85"/>
      <c r="BC647" s="85"/>
      <c r="BD647" s="85"/>
      <c r="BE647" s="85"/>
      <c r="BF647" s="85"/>
      <c r="BG647" s="85"/>
    </row>
    <row r="648" spans="1:59" x14ac:dyDescent="0.25">
      <c r="A648" s="85"/>
      <c r="B648" s="85"/>
      <c r="C648" s="85"/>
      <c r="D648" s="85"/>
      <c r="E648" s="85"/>
      <c r="F648" s="85"/>
      <c r="G648" s="85"/>
      <c r="H648" s="85"/>
      <c r="I648" s="85"/>
      <c r="J648" s="85"/>
      <c r="K648" s="85"/>
      <c r="L648" s="85"/>
      <c r="M648" s="85"/>
      <c r="N648" s="85"/>
      <c r="O648" s="85"/>
      <c r="P648" s="85"/>
      <c r="Q648" s="85"/>
      <c r="R648" s="85"/>
      <c r="S648" s="85"/>
      <c r="T648" s="85"/>
      <c r="U648" s="85"/>
      <c r="V648" s="85"/>
      <c r="W648" s="85"/>
      <c r="X648" s="85"/>
      <c r="Y648" s="85"/>
      <c r="Z648" s="85"/>
      <c r="AA648" s="85"/>
      <c r="AB648" s="86"/>
      <c r="AC648" s="85"/>
      <c r="AD648" s="85"/>
      <c r="AE648" s="85"/>
      <c r="AF648" s="85"/>
      <c r="AG648" s="85"/>
      <c r="AH648" s="85"/>
      <c r="AI648" s="85"/>
      <c r="AJ648" s="85"/>
      <c r="AK648" s="85"/>
      <c r="AL648" s="85"/>
      <c r="AM648" s="85"/>
      <c r="AN648" s="85"/>
      <c r="AO648" s="85"/>
      <c r="AP648" s="85"/>
      <c r="AQ648" s="85"/>
      <c r="AR648" s="85"/>
      <c r="AS648" s="85"/>
      <c r="AT648" s="85"/>
      <c r="AU648" s="85"/>
      <c r="AV648" s="85"/>
      <c r="AW648" s="85"/>
      <c r="AX648" s="85"/>
      <c r="AY648" s="85"/>
      <c r="AZ648" s="85"/>
      <c r="BA648" s="85"/>
      <c r="BB648" s="85"/>
      <c r="BC648" s="85"/>
      <c r="BD648" s="85"/>
      <c r="BE648" s="85"/>
      <c r="BF648" s="85"/>
      <c r="BG648" s="85"/>
    </row>
    <row r="649" spans="1:59" x14ac:dyDescent="0.25">
      <c r="A649" s="85"/>
      <c r="B649" s="85"/>
      <c r="C649" s="85"/>
      <c r="D649" s="85"/>
      <c r="E649" s="85"/>
      <c r="F649" s="85"/>
      <c r="G649" s="85"/>
      <c r="H649" s="85"/>
      <c r="I649" s="85"/>
      <c r="J649" s="85"/>
      <c r="K649" s="85"/>
      <c r="L649" s="85"/>
      <c r="M649" s="85"/>
      <c r="N649" s="85"/>
      <c r="O649" s="85"/>
      <c r="P649" s="85"/>
      <c r="Q649" s="85"/>
      <c r="R649" s="85"/>
      <c r="S649" s="85"/>
      <c r="T649" s="85"/>
      <c r="U649" s="85"/>
      <c r="V649" s="85"/>
      <c r="W649" s="85"/>
      <c r="X649" s="85"/>
      <c r="Y649" s="85"/>
      <c r="Z649" s="85"/>
      <c r="AA649" s="85"/>
      <c r="AB649" s="86"/>
      <c r="AC649" s="85"/>
      <c r="AD649" s="85"/>
      <c r="AE649" s="85"/>
      <c r="AF649" s="85"/>
      <c r="AG649" s="85"/>
      <c r="AH649" s="85"/>
      <c r="AI649" s="85"/>
      <c r="AJ649" s="85"/>
      <c r="AK649" s="85"/>
      <c r="AL649" s="85"/>
      <c r="AM649" s="85"/>
      <c r="AN649" s="85"/>
      <c r="AO649" s="85"/>
      <c r="AP649" s="85"/>
      <c r="AQ649" s="85"/>
      <c r="AR649" s="85"/>
      <c r="AS649" s="85"/>
      <c r="AT649" s="85"/>
      <c r="AU649" s="85"/>
      <c r="AV649" s="85"/>
      <c r="AW649" s="85"/>
      <c r="AX649" s="85"/>
      <c r="AY649" s="85"/>
      <c r="AZ649" s="85"/>
      <c r="BA649" s="85"/>
      <c r="BB649" s="85"/>
      <c r="BC649" s="85"/>
      <c r="BD649" s="85"/>
      <c r="BE649" s="85"/>
      <c r="BF649" s="85"/>
      <c r="BG649" s="85"/>
    </row>
    <row r="650" spans="1:59" x14ac:dyDescent="0.25">
      <c r="A650" s="85"/>
      <c r="B650" s="85"/>
      <c r="C650" s="85"/>
      <c r="D650" s="85"/>
      <c r="E650" s="85"/>
      <c r="F650" s="85"/>
      <c r="G650" s="85"/>
      <c r="H650" s="85"/>
      <c r="I650" s="85"/>
      <c r="J650" s="85"/>
      <c r="K650" s="85"/>
      <c r="L650" s="85"/>
      <c r="M650" s="85"/>
      <c r="N650" s="85"/>
      <c r="O650" s="85"/>
      <c r="P650" s="85"/>
      <c r="Q650" s="85"/>
      <c r="R650" s="85"/>
      <c r="S650" s="85"/>
      <c r="T650" s="85"/>
      <c r="U650" s="85"/>
      <c r="V650" s="85"/>
      <c r="W650" s="85"/>
      <c r="X650" s="85"/>
      <c r="Y650" s="85"/>
      <c r="Z650" s="85"/>
      <c r="AA650" s="85"/>
      <c r="AB650" s="86"/>
      <c r="AC650" s="85"/>
      <c r="AD650" s="85"/>
      <c r="AE650" s="85"/>
      <c r="AF650" s="85"/>
      <c r="AG650" s="85"/>
      <c r="AH650" s="85"/>
      <c r="AI650" s="85"/>
      <c r="AJ650" s="85"/>
      <c r="AK650" s="85"/>
      <c r="AL650" s="85"/>
      <c r="AM650" s="85"/>
      <c r="AN650" s="85"/>
      <c r="AO650" s="85"/>
      <c r="AP650" s="85"/>
      <c r="AQ650" s="85"/>
      <c r="AR650" s="85"/>
      <c r="AS650" s="85"/>
      <c r="AT650" s="85"/>
      <c r="AU650" s="85"/>
      <c r="AV650" s="85"/>
      <c r="AW650" s="85"/>
      <c r="AX650" s="85"/>
      <c r="AY650" s="85"/>
      <c r="AZ650" s="85"/>
      <c r="BA650" s="85"/>
      <c r="BB650" s="85"/>
      <c r="BC650" s="85"/>
      <c r="BD650" s="85"/>
      <c r="BE650" s="85"/>
      <c r="BF650" s="85"/>
      <c r="BG650" s="85"/>
    </row>
    <row r="651" spans="1:59" x14ac:dyDescent="0.25">
      <c r="A651" s="85"/>
      <c r="B651" s="85"/>
      <c r="C651" s="85"/>
      <c r="D651" s="85"/>
      <c r="E651" s="85"/>
      <c r="F651" s="85"/>
      <c r="G651" s="85"/>
      <c r="H651" s="85"/>
      <c r="I651" s="85"/>
      <c r="J651" s="85"/>
      <c r="K651" s="85"/>
      <c r="L651" s="85"/>
      <c r="M651" s="85"/>
      <c r="N651" s="85"/>
      <c r="O651" s="85"/>
      <c r="P651" s="85"/>
      <c r="Q651" s="85"/>
      <c r="R651" s="85"/>
      <c r="S651" s="85"/>
      <c r="T651" s="85"/>
      <c r="U651" s="85"/>
      <c r="V651" s="85"/>
      <c r="W651" s="85"/>
      <c r="X651" s="85"/>
      <c r="Y651" s="85"/>
      <c r="Z651" s="85"/>
      <c r="AA651" s="85"/>
      <c r="AB651" s="86"/>
      <c r="AC651" s="85"/>
      <c r="AD651" s="85"/>
      <c r="AE651" s="85"/>
      <c r="AF651" s="85"/>
      <c r="AG651" s="85"/>
      <c r="AH651" s="85"/>
      <c r="AI651" s="85"/>
      <c r="AJ651" s="85"/>
      <c r="AK651" s="85"/>
      <c r="AL651" s="85"/>
      <c r="AM651" s="85"/>
      <c r="AN651" s="85"/>
      <c r="AO651" s="85"/>
      <c r="AP651" s="85"/>
      <c r="AQ651" s="85"/>
      <c r="AR651" s="85"/>
      <c r="AS651" s="85"/>
      <c r="AT651" s="85"/>
      <c r="AU651" s="85"/>
      <c r="AV651" s="85"/>
      <c r="AW651" s="85"/>
      <c r="AX651" s="85"/>
      <c r="AY651" s="85"/>
      <c r="AZ651" s="85"/>
      <c r="BA651" s="85"/>
      <c r="BB651" s="85"/>
      <c r="BC651" s="85"/>
      <c r="BD651" s="85"/>
      <c r="BE651" s="85"/>
      <c r="BF651" s="85"/>
      <c r="BG651" s="85"/>
    </row>
    <row r="652" spans="1:59" x14ac:dyDescent="0.25">
      <c r="A652" s="85"/>
      <c r="B652" s="85"/>
      <c r="C652" s="85"/>
      <c r="D652" s="85"/>
      <c r="E652" s="85"/>
      <c r="F652" s="85"/>
      <c r="G652" s="85"/>
      <c r="H652" s="85"/>
      <c r="I652" s="85"/>
      <c r="J652" s="85"/>
      <c r="K652" s="85"/>
      <c r="L652" s="85"/>
      <c r="M652" s="85"/>
      <c r="N652" s="85"/>
      <c r="O652" s="85"/>
      <c r="P652" s="85"/>
      <c r="Q652" s="85"/>
      <c r="R652" s="85"/>
      <c r="S652" s="85"/>
      <c r="T652" s="85"/>
      <c r="U652" s="85"/>
      <c r="V652" s="85"/>
      <c r="W652" s="85"/>
      <c r="X652" s="85"/>
      <c r="Y652" s="85"/>
      <c r="Z652" s="85"/>
      <c r="AA652" s="85"/>
      <c r="AB652" s="86"/>
      <c r="AC652" s="85"/>
      <c r="AD652" s="85"/>
      <c r="AE652" s="85"/>
      <c r="AF652" s="85"/>
      <c r="AG652" s="85"/>
      <c r="AH652" s="85"/>
      <c r="AI652" s="85"/>
      <c r="AJ652" s="85"/>
      <c r="AK652" s="85"/>
      <c r="AL652" s="85"/>
      <c r="AM652" s="85"/>
      <c r="AN652" s="85"/>
      <c r="AO652" s="85"/>
      <c r="AP652" s="85"/>
      <c r="AQ652" s="85"/>
      <c r="AR652" s="85"/>
      <c r="AS652" s="85"/>
      <c r="AT652" s="85"/>
      <c r="AU652" s="85"/>
      <c r="AV652" s="85"/>
      <c r="AW652" s="85"/>
      <c r="AX652" s="85"/>
      <c r="AY652" s="85"/>
      <c r="AZ652" s="85"/>
      <c r="BA652" s="85"/>
      <c r="BB652" s="85"/>
      <c r="BC652" s="85"/>
      <c r="BD652" s="85"/>
      <c r="BE652" s="85"/>
      <c r="BF652" s="85"/>
      <c r="BG652" s="85"/>
    </row>
    <row r="653" spans="1:59" x14ac:dyDescent="0.25">
      <c r="A653" s="85"/>
      <c r="B653" s="85"/>
      <c r="C653" s="85"/>
      <c r="D653" s="85"/>
      <c r="E653" s="85"/>
      <c r="F653" s="85"/>
      <c r="G653" s="85"/>
      <c r="H653" s="85"/>
      <c r="I653" s="85"/>
      <c r="J653" s="85"/>
      <c r="K653" s="85"/>
      <c r="L653" s="85"/>
      <c r="M653" s="85"/>
      <c r="N653" s="85"/>
      <c r="O653" s="85"/>
      <c r="P653" s="85"/>
      <c r="Q653" s="85"/>
      <c r="R653" s="85"/>
      <c r="S653" s="85"/>
      <c r="T653" s="85"/>
      <c r="U653" s="85"/>
      <c r="V653" s="85"/>
      <c r="W653" s="85"/>
      <c r="X653" s="85"/>
      <c r="Y653" s="85"/>
      <c r="Z653" s="85"/>
      <c r="AA653" s="85"/>
      <c r="AB653" s="86"/>
      <c r="AC653" s="85"/>
      <c r="AD653" s="85"/>
      <c r="AE653" s="85"/>
      <c r="AF653" s="85"/>
      <c r="AG653" s="85"/>
      <c r="AH653" s="85"/>
      <c r="AI653" s="85"/>
      <c r="AJ653" s="85"/>
      <c r="AK653" s="85"/>
      <c r="AL653" s="85"/>
      <c r="AM653" s="85"/>
      <c r="AN653" s="85"/>
      <c r="AO653" s="85"/>
      <c r="AP653" s="85"/>
      <c r="AQ653" s="85"/>
      <c r="AR653" s="85"/>
      <c r="AS653" s="85"/>
      <c r="AT653" s="85"/>
      <c r="AU653" s="85"/>
      <c r="AV653" s="85"/>
      <c r="AW653" s="85"/>
      <c r="AX653" s="85"/>
      <c r="AY653" s="85"/>
      <c r="AZ653" s="85"/>
      <c r="BA653" s="85"/>
      <c r="BB653" s="85"/>
      <c r="BC653" s="85"/>
      <c r="BD653" s="85"/>
      <c r="BE653" s="85"/>
      <c r="BF653" s="85"/>
      <c r="BG653" s="85"/>
    </row>
    <row r="654" spans="1:59" x14ac:dyDescent="0.25">
      <c r="A654" s="85"/>
      <c r="B654" s="85"/>
      <c r="C654" s="85"/>
      <c r="D654" s="85"/>
      <c r="E654" s="85"/>
      <c r="F654" s="85"/>
      <c r="G654" s="85"/>
      <c r="H654" s="85"/>
      <c r="I654" s="85"/>
      <c r="J654" s="85"/>
      <c r="K654" s="85"/>
      <c r="L654" s="85"/>
      <c r="M654" s="85"/>
      <c r="N654" s="85"/>
      <c r="O654" s="85"/>
      <c r="P654" s="85"/>
      <c r="Q654" s="85"/>
      <c r="R654" s="85"/>
      <c r="S654" s="85"/>
      <c r="T654" s="85"/>
      <c r="U654" s="85"/>
      <c r="V654" s="85"/>
      <c r="W654" s="85"/>
      <c r="X654" s="85"/>
      <c r="Y654" s="85"/>
      <c r="Z654" s="85"/>
      <c r="AA654" s="85"/>
      <c r="AB654" s="86"/>
      <c r="AC654" s="85"/>
      <c r="AD654" s="85"/>
      <c r="AE654" s="85"/>
      <c r="AF654" s="85"/>
      <c r="AG654" s="85"/>
      <c r="AH654" s="85"/>
      <c r="AI654" s="85"/>
      <c r="AJ654" s="85"/>
      <c r="AK654" s="85"/>
      <c r="AL654" s="85"/>
      <c r="AM654" s="85"/>
      <c r="AN654" s="85"/>
      <c r="AO654" s="85"/>
      <c r="AP654" s="85"/>
      <c r="AQ654" s="85"/>
      <c r="AR654" s="85"/>
      <c r="AS654" s="85"/>
      <c r="AT654" s="85"/>
      <c r="AU654" s="85"/>
      <c r="AV654" s="85"/>
      <c r="AW654" s="85"/>
      <c r="AX654" s="85"/>
      <c r="AY654" s="85"/>
      <c r="AZ654" s="85"/>
      <c r="BA654" s="85"/>
      <c r="BB654" s="85"/>
      <c r="BC654" s="85"/>
      <c r="BD654" s="85"/>
      <c r="BE654" s="85"/>
      <c r="BF654" s="85"/>
      <c r="BG654" s="85"/>
    </row>
    <row r="655" spans="1:59" x14ac:dyDescent="0.25">
      <c r="A655" s="85"/>
      <c r="B655" s="85"/>
      <c r="C655" s="85"/>
      <c r="D655" s="85"/>
      <c r="E655" s="85"/>
      <c r="F655" s="85"/>
      <c r="G655" s="85"/>
      <c r="H655" s="85"/>
      <c r="I655" s="85"/>
      <c r="J655" s="85"/>
      <c r="K655" s="85"/>
      <c r="L655" s="85"/>
      <c r="M655" s="85"/>
      <c r="N655" s="85"/>
      <c r="O655" s="85"/>
      <c r="P655" s="85"/>
      <c r="Q655" s="85"/>
      <c r="R655" s="85"/>
      <c r="S655" s="85"/>
      <c r="T655" s="85"/>
      <c r="U655" s="85"/>
      <c r="V655" s="85"/>
      <c r="W655" s="85"/>
      <c r="X655" s="85"/>
      <c r="Y655" s="85"/>
      <c r="Z655" s="85"/>
      <c r="AA655" s="85"/>
      <c r="AB655" s="86"/>
      <c r="AC655" s="85"/>
      <c r="AD655" s="85"/>
      <c r="AE655" s="85"/>
      <c r="AF655" s="85"/>
      <c r="AG655" s="85"/>
      <c r="AH655" s="85"/>
      <c r="AI655" s="85"/>
      <c r="AJ655" s="85"/>
      <c r="AK655" s="85"/>
      <c r="AL655" s="85"/>
      <c r="AM655" s="85"/>
      <c r="AN655" s="85"/>
      <c r="AO655" s="85"/>
      <c r="AP655" s="85"/>
      <c r="AQ655" s="85"/>
      <c r="AR655" s="85"/>
      <c r="AS655" s="85"/>
      <c r="AT655" s="85"/>
      <c r="AU655" s="85"/>
      <c r="AV655" s="85"/>
      <c r="AW655" s="85"/>
      <c r="AX655" s="85"/>
      <c r="AY655" s="85"/>
      <c r="AZ655" s="85"/>
      <c r="BA655" s="85"/>
      <c r="BB655" s="85"/>
      <c r="BC655" s="85"/>
      <c r="BD655" s="85"/>
      <c r="BE655" s="85"/>
      <c r="BF655" s="85"/>
      <c r="BG655" s="85"/>
    </row>
    <row r="656" spans="1:59" x14ac:dyDescent="0.25">
      <c r="A656" s="85"/>
      <c r="B656" s="85"/>
      <c r="C656" s="85"/>
      <c r="D656" s="85"/>
      <c r="E656" s="85"/>
      <c r="F656" s="85"/>
      <c r="G656" s="85"/>
      <c r="H656" s="85"/>
      <c r="I656" s="85"/>
      <c r="J656" s="85"/>
      <c r="K656" s="85"/>
      <c r="L656" s="85"/>
      <c r="M656" s="85"/>
      <c r="N656" s="85"/>
      <c r="O656" s="85"/>
      <c r="P656" s="85"/>
      <c r="Q656" s="85"/>
      <c r="R656" s="85"/>
      <c r="S656" s="85"/>
      <c r="T656" s="85"/>
      <c r="U656" s="85"/>
      <c r="V656" s="85"/>
      <c r="W656" s="85"/>
      <c r="X656" s="85"/>
      <c r="Y656" s="85"/>
      <c r="Z656" s="85"/>
      <c r="AA656" s="85"/>
      <c r="AB656" s="86"/>
      <c r="AC656" s="85"/>
      <c r="AD656" s="85"/>
      <c r="AE656" s="85"/>
      <c r="AF656" s="85"/>
      <c r="AG656" s="85"/>
      <c r="AH656" s="85"/>
      <c r="AI656" s="85"/>
      <c r="AJ656" s="85"/>
      <c r="AK656" s="85"/>
      <c r="AL656" s="85"/>
      <c r="AM656" s="85"/>
      <c r="AN656" s="85"/>
      <c r="AO656" s="85"/>
      <c r="AP656" s="85"/>
      <c r="AQ656" s="85"/>
      <c r="AR656" s="85"/>
      <c r="AS656" s="85"/>
      <c r="AT656" s="85"/>
      <c r="AU656" s="85"/>
      <c r="AV656" s="85"/>
      <c r="AW656" s="85"/>
      <c r="AX656" s="85"/>
      <c r="AY656" s="85"/>
      <c r="AZ656" s="85"/>
      <c r="BA656" s="85"/>
      <c r="BB656" s="85"/>
      <c r="BC656" s="85"/>
      <c r="BD656" s="85"/>
      <c r="BE656" s="85"/>
      <c r="BF656" s="85"/>
      <c r="BG656" s="85"/>
    </row>
    <row r="657" spans="1:59" x14ac:dyDescent="0.25">
      <c r="A657" s="85"/>
      <c r="B657" s="85"/>
      <c r="C657" s="85"/>
      <c r="D657" s="85"/>
      <c r="E657" s="85"/>
      <c r="F657" s="85"/>
      <c r="G657" s="85"/>
      <c r="H657" s="85"/>
      <c r="I657" s="85"/>
      <c r="J657" s="85"/>
      <c r="K657" s="85"/>
      <c r="L657" s="85"/>
      <c r="M657" s="85"/>
      <c r="N657" s="85"/>
      <c r="O657" s="85"/>
      <c r="P657" s="85"/>
      <c r="Q657" s="85"/>
      <c r="R657" s="85"/>
      <c r="S657" s="85"/>
      <c r="T657" s="85"/>
      <c r="U657" s="85"/>
      <c r="V657" s="85"/>
      <c r="W657" s="85"/>
      <c r="X657" s="85"/>
      <c r="Y657" s="85"/>
      <c r="Z657" s="85"/>
      <c r="AA657" s="85"/>
      <c r="AB657" s="86"/>
      <c r="AC657" s="85"/>
      <c r="AD657" s="85"/>
      <c r="AE657" s="85"/>
      <c r="AF657" s="85"/>
      <c r="AG657" s="85"/>
      <c r="AH657" s="85"/>
      <c r="AI657" s="85"/>
      <c r="AJ657" s="85"/>
      <c r="AK657" s="85"/>
      <c r="AL657" s="85"/>
      <c r="AM657" s="85"/>
      <c r="AN657" s="85"/>
      <c r="AO657" s="85"/>
      <c r="AP657" s="85"/>
      <c r="AQ657" s="85"/>
      <c r="AR657" s="85"/>
      <c r="AS657" s="85"/>
      <c r="AT657" s="85"/>
      <c r="AU657" s="85"/>
      <c r="AV657" s="85"/>
      <c r="AW657" s="85"/>
      <c r="AX657" s="85"/>
      <c r="AY657" s="85"/>
      <c r="AZ657" s="85"/>
      <c r="BA657" s="85"/>
      <c r="BB657" s="85"/>
      <c r="BC657" s="85"/>
      <c r="BD657" s="85"/>
      <c r="BE657" s="85"/>
      <c r="BF657" s="85"/>
      <c r="BG657" s="85"/>
    </row>
    <row r="658" spans="1:59" x14ac:dyDescent="0.25">
      <c r="A658" s="85"/>
      <c r="B658" s="85"/>
      <c r="C658" s="85"/>
      <c r="D658" s="85"/>
      <c r="E658" s="85"/>
      <c r="F658" s="85"/>
      <c r="G658" s="85"/>
      <c r="H658" s="85"/>
      <c r="I658" s="85"/>
      <c r="J658" s="85"/>
      <c r="K658" s="85"/>
      <c r="L658" s="85"/>
      <c r="M658" s="85"/>
      <c r="N658" s="85"/>
      <c r="O658" s="85"/>
      <c r="P658" s="85"/>
      <c r="Q658" s="85"/>
      <c r="R658" s="85"/>
      <c r="S658" s="85"/>
      <c r="T658" s="85"/>
      <c r="U658" s="85"/>
      <c r="V658" s="85"/>
      <c r="W658" s="85"/>
      <c r="X658" s="85"/>
      <c r="Y658" s="85"/>
      <c r="Z658" s="85"/>
      <c r="AA658" s="85"/>
      <c r="AB658" s="86"/>
      <c r="AC658" s="85"/>
      <c r="AD658" s="85"/>
      <c r="AE658" s="85"/>
      <c r="AF658" s="85"/>
      <c r="AG658" s="85"/>
      <c r="AH658" s="85"/>
      <c r="AI658" s="85"/>
      <c r="AJ658" s="85"/>
      <c r="AK658" s="85"/>
      <c r="AL658" s="85"/>
      <c r="AM658" s="85"/>
      <c r="AN658" s="85"/>
      <c r="AO658" s="85"/>
      <c r="AP658" s="85"/>
      <c r="AQ658" s="85"/>
      <c r="AR658" s="85"/>
      <c r="AS658" s="85"/>
      <c r="AT658" s="85"/>
      <c r="AU658" s="85"/>
      <c r="AV658" s="85"/>
      <c r="AW658" s="85"/>
      <c r="AX658" s="85"/>
      <c r="AY658" s="85"/>
      <c r="AZ658" s="85"/>
      <c r="BA658" s="85"/>
      <c r="BB658" s="85"/>
      <c r="BC658" s="85"/>
      <c r="BD658" s="85"/>
      <c r="BE658" s="85"/>
      <c r="BF658" s="85"/>
      <c r="BG658" s="85"/>
    </row>
    <row r="659" spans="1:59" x14ac:dyDescent="0.25">
      <c r="A659" s="85"/>
      <c r="B659" s="85"/>
      <c r="C659" s="85"/>
      <c r="D659" s="85"/>
      <c r="E659" s="85"/>
      <c r="F659" s="85"/>
      <c r="G659" s="85"/>
      <c r="H659" s="85"/>
      <c r="I659" s="85"/>
      <c r="J659" s="85"/>
      <c r="K659" s="85"/>
      <c r="L659" s="85"/>
      <c r="M659" s="85"/>
      <c r="N659" s="85"/>
      <c r="O659" s="85"/>
      <c r="P659" s="85"/>
      <c r="Q659" s="85"/>
      <c r="R659" s="85"/>
      <c r="S659" s="85"/>
      <c r="T659" s="85"/>
      <c r="U659" s="85"/>
      <c r="V659" s="85"/>
      <c r="W659" s="85"/>
      <c r="X659" s="85"/>
      <c r="Y659" s="85"/>
      <c r="Z659" s="85"/>
      <c r="AA659" s="85"/>
      <c r="AB659" s="86"/>
      <c r="AC659" s="85"/>
      <c r="AD659" s="85"/>
      <c r="AE659" s="85"/>
      <c r="AF659" s="85"/>
      <c r="AG659" s="85"/>
      <c r="AH659" s="85"/>
      <c r="AI659" s="85"/>
      <c r="AJ659" s="85"/>
      <c r="AK659" s="85"/>
      <c r="AL659" s="85"/>
      <c r="AM659" s="85"/>
      <c r="AN659" s="85"/>
      <c r="AO659" s="85"/>
      <c r="AP659" s="85"/>
      <c r="AQ659" s="85"/>
      <c r="AR659" s="85"/>
      <c r="AS659" s="85"/>
      <c r="AT659" s="85"/>
      <c r="AU659" s="85"/>
      <c r="AV659" s="85"/>
      <c r="AW659" s="85"/>
      <c r="AX659" s="85"/>
      <c r="AY659" s="85"/>
      <c r="AZ659" s="85"/>
      <c r="BA659" s="85"/>
      <c r="BB659" s="85"/>
      <c r="BC659" s="85"/>
      <c r="BD659" s="85"/>
      <c r="BE659" s="85"/>
      <c r="BF659" s="85"/>
      <c r="BG659" s="85"/>
    </row>
    <row r="660" spans="1:59" x14ac:dyDescent="0.25">
      <c r="A660" s="85"/>
      <c r="B660" s="85"/>
      <c r="C660" s="85"/>
      <c r="D660" s="85"/>
      <c r="E660" s="85"/>
      <c r="F660" s="85"/>
      <c r="G660" s="85"/>
      <c r="H660" s="85"/>
      <c r="I660" s="85"/>
      <c r="J660" s="85"/>
      <c r="K660" s="85"/>
      <c r="L660" s="85"/>
      <c r="M660" s="85"/>
      <c r="N660" s="85"/>
      <c r="O660" s="85"/>
      <c r="P660" s="85"/>
      <c r="Q660" s="85"/>
      <c r="R660" s="85"/>
      <c r="S660" s="85"/>
      <c r="T660" s="85"/>
      <c r="U660" s="85"/>
      <c r="V660" s="85"/>
      <c r="W660" s="85"/>
      <c r="X660" s="85"/>
      <c r="Y660" s="85"/>
      <c r="Z660" s="85"/>
      <c r="AA660" s="85"/>
      <c r="AB660" s="86"/>
      <c r="AC660" s="85"/>
      <c r="AD660" s="85"/>
      <c r="AE660" s="85"/>
      <c r="AF660" s="85"/>
      <c r="AG660" s="85"/>
      <c r="AH660" s="85"/>
      <c r="AI660" s="85"/>
      <c r="AJ660" s="85"/>
      <c r="AK660" s="85"/>
      <c r="AL660" s="85"/>
      <c r="AM660" s="85"/>
      <c r="AN660" s="85"/>
      <c r="AO660" s="85"/>
      <c r="AP660" s="85"/>
      <c r="AQ660" s="85"/>
      <c r="AR660" s="85"/>
      <c r="AS660" s="85"/>
      <c r="AT660" s="85"/>
      <c r="AU660" s="85"/>
      <c r="AV660" s="85"/>
      <c r="AW660" s="85"/>
      <c r="AX660" s="85"/>
      <c r="AY660" s="85"/>
      <c r="AZ660" s="85"/>
      <c r="BA660" s="85"/>
      <c r="BB660" s="85"/>
      <c r="BC660" s="85"/>
      <c r="BD660" s="85"/>
      <c r="BE660" s="85"/>
      <c r="BF660" s="85"/>
      <c r="BG660" s="85"/>
    </row>
    <row r="661" spans="1:59" x14ac:dyDescent="0.25">
      <c r="A661" s="85"/>
      <c r="B661" s="85"/>
      <c r="C661" s="85"/>
      <c r="D661" s="85"/>
      <c r="E661" s="85"/>
      <c r="F661" s="85"/>
      <c r="G661" s="85"/>
      <c r="H661" s="85"/>
      <c r="I661" s="85"/>
      <c r="J661" s="85"/>
      <c r="K661" s="85"/>
      <c r="L661" s="85"/>
      <c r="M661" s="85"/>
      <c r="N661" s="85"/>
      <c r="O661" s="85"/>
      <c r="P661" s="85"/>
      <c r="Q661" s="85"/>
      <c r="R661" s="85"/>
      <c r="S661" s="85"/>
      <c r="T661" s="85"/>
      <c r="U661" s="85"/>
      <c r="V661" s="85"/>
      <c r="W661" s="85"/>
      <c r="X661" s="85"/>
      <c r="Y661" s="85"/>
      <c r="Z661" s="85"/>
      <c r="AA661" s="85"/>
      <c r="AB661" s="86"/>
      <c r="AC661" s="85"/>
      <c r="AD661" s="85"/>
      <c r="AE661" s="85"/>
      <c r="AF661" s="85"/>
      <c r="AG661" s="85"/>
      <c r="AH661" s="85"/>
      <c r="AI661" s="85"/>
      <c r="AJ661" s="85"/>
      <c r="AK661" s="85"/>
      <c r="AL661" s="85"/>
      <c r="AM661" s="85"/>
      <c r="AN661" s="85"/>
      <c r="AO661" s="85"/>
      <c r="AP661" s="85"/>
      <c r="AQ661" s="85"/>
      <c r="AR661" s="85"/>
      <c r="AS661" s="85"/>
      <c r="AT661" s="85"/>
      <c r="AU661" s="85"/>
      <c r="AV661" s="85"/>
      <c r="AW661" s="85"/>
      <c r="AX661" s="85"/>
      <c r="AY661" s="85"/>
      <c r="AZ661" s="85"/>
      <c r="BA661" s="85"/>
      <c r="BB661" s="85"/>
      <c r="BC661" s="85"/>
      <c r="BD661" s="85"/>
      <c r="BE661" s="85"/>
      <c r="BF661" s="85"/>
      <c r="BG661" s="85"/>
    </row>
    <row r="662" spans="1:59" x14ac:dyDescent="0.25">
      <c r="A662" s="85"/>
      <c r="B662" s="85"/>
      <c r="C662" s="85"/>
      <c r="D662" s="85"/>
      <c r="E662" s="85"/>
      <c r="F662" s="85"/>
      <c r="G662" s="85"/>
      <c r="H662" s="85"/>
      <c r="I662" s="85"/>
      <c r="J662" s="85"/>
      <c r="K662" s="85"/>
      <c r="L662" s="85"/>
      <c r="M662" s="85"/>
      <c r="N662" s="85"/>
      <c r="O662" s="85"/>
      <c r="P662" s="85"/>
      <c r="Q662" s="85"/>
      <c r="R662" s="85"/>
      <c r="S662" s="85"/>
      <c r="T662" s="85"/>
      <c r="U662" s="85"/>
      <c r="V662" s="85"/>
      <c r="W662" s="85"/>
      <c r="X662" s="85"/>
      <c r="Y662" s="85"/>
      <c r="Z662" s="85"/>
      <c r="AA662" s="85"/>
      <c r="AB662" s="86"/>
      <c r="AC662" s="85"/>
      <c r="AD662" s="85"/>
      <c r="AE662" s="85"/>
      <c r="AF662" s="85"/>
      <c r="AG662" s="85"/>
      <c r="AH662" s="85"/>
      <c r="AI662" s="85"/>
      <c r="AJ662" s="85"/>
      <c r="AK662" s="85"/>
      <c r="AL662" s="85"/>
      <c r="AM662" s="85"/>
      <c r="AN662" s="85"/>
      <c r="AO662" s="85"/>
      <c r="AP662" s="85"/>
      <c r="AQ662" s="85"/>
      <c r="AR662" s="85"/>
      <c r="AS662" s="85"/>
      <c r="AT662" s="85"/>
      <c r="AU662" s="85"/>
      <c r="AV662" s="85"/>
      <c r="AW662" s="85"/>
      <c r="AX662" s="85"/>
      <c r="AY662" s="85"/>
      <c r="AZ662" s="85"/>
      <c r="BA662" s="85"/>
      <c r="BB662" s="85"/>
      <c r="BC662" s="85"/>
      <c r="BD662" s="85"/>
      <c r="BE662" s="85"/>
      <c r="BF662" s="85"/>
      <c r="BG662" s="85"/>
    </row>
    <row r="663" spans="1:59" x14ac:dyDescent="0.25">
      <c r="A663" s="85"/>
      <c r="B663" s="85"/>
      <c r="C663" s="85"/>
      <c r="D663" s="85"/>
      <c r="E663" s="85"/>
      <c r="F663" s="85"/>
      <c r="G663" s="85"/>
      <c r="H663" s="85"/>
      <c r="I663" s="85"/>
      <c r="J663" s="85"/>
      <c r="K663" s="85"/>
      <c r="L663" s="85"/>
      <c r="M663" s="85"/>
      <c r="N663" s="85"/>
      <c r="O663" s="85"/>
      <c r="P663" s="85"/>
      <c r="Q663" s="85"/>
      <c r="R663" s="85"/>
      <c r="S663" s="85"/>
      <c r="T663" s="85"/>
      <c r="U663" s="85"/>
      <c r="V663" s="85"/>
      <c r="W663" s="85"/>
      <c r="X663" s="85"/>
      <c r="Y663" s="85"/>
      <c r="Z663" s="85"/>
      <c r="AA663" s="85"/>
      <c r="AB663" s="86"/>
      <c r="AC663" s="85"/>
      <c r="AD663" s="85"/>
      <c r="AE663" s="85"/>
      <c r="AF663" s="85"/>
      <c r="AG663" s="85"/>
      <c r="AH663" s="85"/>
      <c r="AI663" s="85"/>
      <c r="AJ663" s="85"/>
      <c r="AK663" s="85"/>
      <c r="AL663" s="85"/>
      <c r="AM663" s="85"/>
      <c r="AN663" s="85"/>
      <c r="AO663" s="85"/>
      <c r="AP663" s="85"/>
      <c r="AQ663" s="85"/>
      <c r="AR663" s="85"/>
      <c r="AS663" s="85"/>
      <c r="AT663" s="85"/>
      <c r="AU663" s="85"/>
      <c r="AV663" s="85"/>
      <c r="AW663" s="85"/>
      <c r="AX663" s="85"/>
      <c r="AY663" s="85"/>
      <c r="AZ663" s="85"/>
      <c r="BA663" s="85"/>
      <c r="BB663" s="85"/>
      <c r="BC663" s="85"/>
      <c r="BD663" s="85"/>
      <c r="BE663" s="85"/>
      <c r="BF663" s="85"/>
      <c r="BG663" s="85"/>
    </row>
    <row r="664" spans="1:59" x14ac:dyDescent="0.25">
      <c r="A664" s="85"/>
      <c r="B664" s="85"/>
      <c r="C664" s="85"/>
      <c r="D664" s="85"/>
      <c r="E664" s="85"/>
      <c r="F664" s="85"/>
      <c r="G664" s="85"/>
      <c r="H664" s="85"/>
      <c r="I664" s="85"/>
      <c r="J664" s="85"/>
      <c r="K664" s="85"/>
      <c r="L664" s="85"/>
      <c r="M664" s="85"/>
      <c r="N664" s="85"/>
      <c r="O664" s="85"/>
      <c r="P664" s="85"/>
      <c r="Q664" s="85"/>
      <c r="R664" s="85"/>
      <c r="S664" s="85"/>
      <c r="T664" s="85"/>
      <c r="U664" s="85"/>
      <c r="V664" s="85"/>
      <c r="W664" s="85"/>
      <c r="X664" s="85"/>
      <c r="Y664" s="85"/>
      <c r="Z664" s="85"/>
      <c r="AA664" s="85"/>
      <c r="AB664" s="86"/>
      <c r="AC664" s="85"/>
      <c r="AD664" s="85"/>
      <c r="AE664" s="85"/>
      <c r="AF664" s="85"/>
      <c r="AG664" s="85"/>
      <c r="AH664" s="85"/>
      <c r="AI664" s="85"/>
      <c r="AJ664" s="85"/>
      <c r="AK664" s="85"/>
      <c r="AL664" s="85"/>
      <c r="AM664" s="85"/>
      <c r="AN664" s="85"/>
      <c r="AO664" s="85"/>
      <c r="AP664" s="85"/>
      <c r="AQ664" s="85"/>
      <c r="AR664" s="85"/>
      <c r="AS664" s="85"/>
      <c r="AT664" s="85"/>
      <c r="AU664" s="85"/>
      <c r="AV664" s="85"/>
      <c r="AW664" s="85"/>
      <c r="AX664" s="85"/>
      <c r="AY664" s="85"/>
      <c r="AZ664" s="85"/>
      <c r="BA664" s="85"/>
      <c r="BB664" s="85"/>
      <c r="BC664" s="85"/>
      <c r="BD664" s="85"/>
      <c r="BE664" s="85"/>
      <c r="BF664" s="85"/>
      <c r="BG664" s="85"/>
    </row>
    <row r="665" spans="1:59" x14ac:dyDescent="0.25">
      <c r="A665" s="85"/>
      <c r="B665" s="85"/>
      <c r="C665" s="85"/>
      <c r="D665" s="85"/>
      <c r="E665" s="85"/>
      <c r="F665" s="85"/>
      <c r="G665" s="85"/>
      <c r="H665" s="85"/>
      <c r="I665" s="85"/>
      <c r="J665" s="85"/>
      <c r="K665" s="85"/>
      <c r="L665" s="85"/>
      <c r="M665" s="85"/>
      <c r="N665" s="85"/>
      <c r="O665" s="85"/>
      <c r="P665" s="85"/>
      <c r="Q665" s="85"/>
      <c r="R665" s="85"/>
      <c r="S665" s="85"/>
      <c r="T665" s="85"/>
      <c r="U665" s="85"/>
      <c r="V665" s="85"/>
      <c r="W665" s="85"/>
      <c r="X665" s="85"/>
      <c r="Y665" s="85"/>
      <c r="Z665" s="85"/>
      <c r="AA665" s="85"/>
      <c r="AB665" s="86"/>
      <c r="AC665" s="85"/>
      <c r="AD665" s="85"/>
      <c r="AE665" s="85"/>
      <c r="AF665" s="85"/>
      <c r="AG665" s="85"/>
      <c r="AH665" s="85"/>
      <c r="AI665" s="85"/>
      <c r="AJ665" s="85"/>
      <c r="AK665" s="85"/>
      <c r="AL665" s="85"/>
      <c r="AM665" s="85"/>
      <c r="AN665" s="85"/>
      <c r="AO665" s="85"/>
      <c r="AP665" s="85"/>
      <c r="AQ665" s="85"/>
      <c r="AR665" s="85"/>
      <c r="AS665" s="85"/>
      <c r="AT665" s="85"/>
      <c r="AU665" s="85"/>
      <c r="AV665" s="85"/>
      <c r="AW665" s="85"/>
      <c r="AX665" s="85"/>
      <c r="AY665" s="85"/>
      <c r="AZ665" s="85"/>
      <c r="BA665" s="85"/>
      <c r="BB665" s="85"/>
      <c r="BC665" s="85"/>
      <c r="BD665" s="85"/>
      <c r="BE665" s="85"/>
      <c r="BF665" s="85"/>
      <c r="BG665" s="85"/>
    </row>
    <row r="666" spans="1:59" x14ac:dyDescent="0.25">
      <c r="A666" s="85"/>
      <c r="B666" s="85"/>
      <c r="C666" s="85"/>
      <c r="D666" s="85"/>
      <c r="E666" s="85"/>
      <c r="F666" s="85"/>
      <c r="G666" s="85"/>
      <c r="H666" s="85"/>
      <c r="I666" s="85"/>
      <c r="J666" s="85"/>
      <c r="K666" s="85"/>
      <c r="L666" s="85"/>
      <c r="M666" s="85"/>
      <c r="N666" s="85"/>
      <c r="O666" s="85"/>
      <c r="P666" s="85"/>
      <c r="Q666" s="85"/>
      <c r="R666" s="85"/>
      <c r="S666" s="85"/>
      <c r="T666" s="85"/>
      <c r="U666" s="85"/>
      <c r="V666" s="85"/>
      <c r="W666" s="85"/>
      <c r="X666" s="85"/>
      <c r="Y666" s="85"/>
      <c r="Z666" s="85"/>
      <c r="AA666" s="85"/>
      <c r="AB666" s="86"/>
      <c r="AC666" s="85"/>
      <c r="AD666" s="85"/>
      <c r="AE666" s="85"/>
      <c r="AF666" s="85"/>
      <c r="AG666" s="85"/>
      <c r="AH666" s="85"/>
      <c r="AI666" s="85"/>
      <c r="AJ666" s="85"/>
      <c r="AK666" s="85"/>
      <c r="AL666" s="85"/>
      <c r="AM666" s="85"/>
      <c r="AN666" s="85"/>
      <c r="AO666" s="85"/>
      <c r="AP666" s="85"/>
      <c r="AQ666" s="85"/>
      <c r="AR666" s="85"/>
      <c r="AS666" s="85"/>
      <c r="AT666" s="85"/>
      <c r="AU666" s="85"/>
      <c r="AV666" s="85"/>
      <c r="AW666" s="85"/>
      <c r="AX666" s="85"/>
      <c r="AY666" s="85"/>
      <c r="AZ666" s="85"/>
      <c r="BA666" s="85"/>
      <c r="BB666" s="85"/>
      <c r="BC666" s="85"/>
      <c r="BD666" s="85"/>
      <c r="BE666" s="85"/>
      <c r="BF666" s="85"/>
      <c r="BG666" s="85"/>
    </row>
    <row r="667" spans="1:59" x14ac:dyDescent="0.25">
      <c r="A667" s="85"/>
      <c r="B667" s="85"/>
      <c r="C667" s="85"/>
      <c r="D667" s="85"/>
      <c r="E667" s="85"/>
      <c r="F667" s="85"/>
      <c r="G667" s="85"/>
      <c r="H667" s="85"/>
      <c r="I667" s="85"/>
      <c r="J667" s="85"/>
      <c r="K667" s="85"/>
      <c r="L667" s="85"/>
      <c r="M667" s="85"/>
      <c r="N667" s="85"/>
      <c r="O667" s="85"/>
      <c r="P667" s="85"/>
      <c r="Q667" s="85"/>
      <c r="R667" s="85"/>
      <c r="S667" s="85"/>
      <c r="T667" s="85"/>
      <c r="U667" s="85"/>
      <c r="V667" s="85"/>
      <c r="W667" s="85"/>
      <c r="X667" s="85"/>
      <c r="Y667" s="85"/>
      <c r="Z667" s="85"/>
      <c r="AA667" s="85"/>
      <c r="AB667" s="86"/>
      <c r="AC667" s="85"/>
      <c r="AD667" s="85"/>
      <c r="AE667" s="85"/>
      <c r="AF667" s="85"/>
      <c r="AG667" s="85"/>
      <c r="AH667" s="85"/>
      <c r="AI667" s="85"/>
      <c r="AJ667" s="85"/>
      <c r="AK667" s="85"/>
      <c r="AL667" s="85"/>
      <c r="AM667" s="85"/>
      <c r="AN667" s="85"/>
      <c r="AO667" s="85"/>
      <c r="AP667" s="85"/>
      <c r="AQ667" s="85"/>
      <c r="AR667" s="85"/>
      <c r="AS667" s="85"/>
      <c r="AT667" s="85"/>
      <c r="AU667" s="85"/>
      <c r="AV667" s="85"/>
      <c r="AW667" s="85"/>
      <c r="AX667" s="85"/>
      <c r="AY667" s="85"/>
      <c r="AZ667" s="85"/>
      <c r="BA667" s="85"/>
      <c r="BB667" s="85"/>
      <c r="BC667" s="85"/>
      <c r="BD667" s="85"/>
      <c r="BE667" s="85"/>
      <c r="BF667" s="85"/>
      <c r="BG667" s="85"/>
    </row>
    <row r="668" spans="1:59" x14ac:dyDescent="0.25">
      <c r="A668" s="85"/>
      <c r="B668" s="85"/>
      <c r="C668" s="85"/>
      <c r="D668" s="85"/>
      <c r="E668" s="85"/>
      <c r="F668" s="85"/>
      <c r="G668" s="85"/>
      <c r="H668" s="85"/>
      <c r="I668" s="85"/>
      <c r="J668" s="85"/>
      <c r="K668" s="85"/>
      <c r="L668" s="85"/>
      <c r="M668" s="85"/>
      <c r="N668" s="85"/>
      <c r="O668" s="85"/>
      <c r="P668" s="85"/>
      <c r="Q668" s="85"/>
      <c r="R668" s="85"/>
      <c r="S668" s="85"/>
      <c r="T668" s="85"/>
      <c r="U668" s="85"/>
      <c r="V668" s="85"/>
      <c r="W668" s="85"/>
      <c r="X668" s="85"/>
      <c r="Y668" s="85"/>
      <c r="Z668" s="85"/>
      <c r="AA668" s="85"/>
      <c r="AB668" s="86"/>
      <c r="AC668" s="85"/>
      <c r="AD668" s="85"/>
      <c r="AE668" s="85"/>
      <c r="AF668" s="85"/>
      <c r="AG668" s="85"/>
      <c r="AH668" s="85"/>
      <c r="AI668" s="85"/>
      <c r="AJ668" s="85"/>
      <c r="AK668" s="85"/>
      <c r="AL668" s="85"/>
      <c r="AM668" s="85"/>
      <c r="AN668" s="85"/>
      <c r="AO668" s="85"/>
      <c r="AP668" s="85"/>
      <c r="AQ668" s="85"/>
      <c r="AR668" s="85"/>
      <c r="AS668" s="85"/>
      <c r="AT668" s="85"/>
      <c r="AU668" s="85"/>
      <c r="AV668" s="85"/>
      <c r="AW668" s="85"/>
      <c r="AX668" s="85"/>
      <c r="AY668" s="85"/>
      <c r="AZ668" s="85"/>
      <c r="BA668" s="85"/>
      <c r="BB668" s="85"/>
      <c r="BC668" s="85"/>
      <c r="BD668" s="85"/>
      <c r="BE668" s="85"/>
      <c r="BF668" s="85"/>
      <c r="BG668" s="85"/>
    </row>
    <row r="669" spans="1:59" x14ac:dyDescent="0.25">
      <c r="A669" s="85"/>
      <c r="B669" s="85"/>
      <c r="C669" s="85"/>
      <c r="D669" s="85"/>
      <c r="E669" s="85"/>
      <c r="F669" s="85"/>
      <c r="G669" s="85"/>
      <c r="H669" s="85"/>
      <c r="I669" s="85"/>
      <c r="J669" s="85"/>
      <c r="K669" s="85"/>
      <c r="L669" s="85"/>
      <c r="M669" s="85"/>
      <c r="N669" s="85"/>
      <c r="O669" s="85"/>
      <c r="P669" s="85"/>
      <c r="Q669" s="85"/>
      <c r="R669" s="85"/>
      <c r="S669" s="85"/>
      <c r="T669" s="85"/>
      <c r="U669" s="85"/>
      <c r="V669" s="85"/>
      <c r="W669" s="85"/>
      <c r="X669" s="85"/>
      <c r="Y669" s="85"/>
      <c r="Z669" s="85"/>
      <c r="AA669" s="85"/>
      <c r="AB669" s="86"/>
      <c r="AC669" s="85"/>
      <c r="AD669" s="85"/>
      <c r="AE669" s="85"/>
      <c r="AF669" s="85"/>
      <c r="AG669" s="85"/>
      <c r="AH669" s="85"/>
      <c r="AI669" s="85"/>
      <c r="AJ669" s="85"/>
      <c r="AK669" s="85"/>
      <c r="AL669" s="85"/>
      <c r="AM669" s="85"/>
      <c r="AN669" s="85"/>
      <c r="AO669" s="85"/>
      <c r="AP669" s="85"/>
      <c r="AQ669" s="85"/>
      <c r="AR669" s="85"/>
      <c r="AS669" s="85"/>
      <c r="AT669" s="85"/>
      <c r="AU669" s="85"/>
      <c r="AV669" s="85"/>
      <c r="AW669" s="85"/>
      <c r="AX669" s="85"/>
      <c r="AY669" s="85"/>
      <c r="AZ669" s="85"/>
      <c r="BA669" s="85"/>
      <c r="BB669" s="85"/>
      <c r="BC669" s="85"/>
      <c r="BD669" s="85"/>
      <c r="BE669" s="85"/>
      <c r="BF669" s="85"/>
      <c r="BG669" s="85"/>
    </row>
    <row r="670" spans="1:59" x14ac:dyDescent="0.25">
      <c r="A670" s="85"/>
      <c r="B670" s="85"/>
      <c r="C670" s="85"/>
      <c r="D670" s="85"/>
      <c r="E670" s="85"/>
      <c r="F670" s="85"/>
      <c r="G670" s="85"/>
      <c r="H670" s="85"/>
      <c r="I670" s="85"/>
      <c r="J670" s="85"/>
      <c r="K670" s="85"/>
      <c r="L670" s="85"/>
      <c r="M670" s="85"/>
      <c r="N670" s="85"/>
      <c r="O670" s="85"/>
      <c r="P670" s="85"/>
      <c r="Q670" s="85"/>
      <c r="R670" s="85"/>
      <c r="S670" s="85"/>
      <c r="T670" s="85"/>
      <c r="U670" s="85"/>
      <c r="V670" s="85"/>
      <c r="W670" s="85"/>
      <c r="X670" s="85"/>
      <c r="Y670" s="85"/>
      <c r="Z670" s="85"/>
      <c r="AA670" s="85"/>
      <c r="AB670" s="86"/>
      <c r="AC670" s="85"/>
      <c r="AD670" s="85"/>
      <c r="AE670" s="85"/>
      <c r="AF670" s="85"/>
      <c r="AG670" s="85"/>
      <c r="AH670" s="85"/>
      <c r="AI670" s="85"/>
      <c r="AJ670" s="85"/>
      <c r="AK670" s="85"/>
      <c r="AL670" s="85"/>
      <c r="AM670" s="85"/>
      <c r="AN670" s="85"/>
      <c r="AO670" s="85"/>
      <c r="AP670" s="85"/>
      <c r="AQ670" s="85"/>
      <c r="AR670" s="85"/>
      <c r="AS670" s="85"/>
      <c r="AT670" s="85"/>
      <c r="AU670" s="85"/>
      <c r="AV670" s="85"/>
      <c r="AW670" s="85"/>
      <c r="AX670" s="85"/>
      <c r="AY670" s="85"/>
      <c r="AZ670" s="85"/>
      <c r="BA670" s="85"/>
      <c r="BB670" s="85"/>
      <c r="BC670" s="85"/>
      <c r="BD670" s="85"/>
      <c r="BE670" s="85"/>
      <c r="BF670" s="85"/>
      <c r="BG670" s="85"/>
    </row>
    <row r="671" spans="1:59" x14ac:dyDescent="0.25">
      <c r="A671" s="85"/>
      <c r="B671" s="85"/>
      <c r="C671" s="85"/>
      <c r="D671" s="85"/>
      <c r="E671" s="85"/>
      <c r="F671" s="85"/>
      <c r="G671" s="85"/>
      <c r="H671" s="85"/>
      <c r="I671" s="85"/>
      <c r="J671" s="85"/>
      <c r="K671" s="85"/>
      <c r="L671" s="85"/>
      <c r="M671" s="85"/>
      <c r="N671" s="85"/>
      <c r="O671" s="85"/>
      <c r="P671" s="85"/>
      <c r="Q671" s="85"/>
      <c r="R671" s="85"/>
      <c r="S671" s="85"/>
      <c r="T671" s="85"/>
      <c r="U671" s="85"/>
      <c r="V671" s="85"/>
      <c r="W671" s="85"/>
      <c r="X671" s="85"/>
      <c r="Y671" s="85"/>
      <c r="Z671" s="85"/>
      <c r="AA671" s="85"/>
      <c r="AB671" s="86"/>
      <c r="AC671" s="85"/>
      <c r="AD671" s="85"/>
      <c r="AE671" s="85"/>
      <c r="AF671" s="85"/>
      <c r="AG671" s="85"/>
      <c r="AH671" s="85"/>
      <c r="AI671" s="85"/>
      <c r="AJ671" s="85"/>
      <c r="AK671" s="85"/>
      <c r="AL671" s="85"/>
      <c r="AM671" s="85"/>
      <c r="AN671" s="85"/>
      <c r="AO671" s="85"/>
      <c r="AP671" s="85"/>
      <c r="AQ671" s="85"/>
      <c r="AR671" s="85"/>
      <c r="AS671" s="85"/>
      <c r="AT671" s="85"/>
      <c r="AU671" s="85"/>
      <c r="AV671" s="85"/>
      <c r="AW671" s="85"/>
      <c r="AX671" s="85"/>
      <c r="AY671" s="85"/>
      <c r="AZ671" s="85"/>
      <c r="BA671" s="85"/>
      <c r="BB671" s="85"/>
      <c r="BC671" s="85"/>
      <c r="BD671" s="85"/>
      <c r="BE671" s="85"/>
      <c r="BF671" s="85"/>
      <c r="BG671" s="85"/>
    </row>
    <row r="672" spans="1:59" x14ac:dyDescent="0.25">
      <c r="A672" s="85"/>
      <c r="B672" s="85"/>
      <c r="C672" s="85"/>
      <c r="D672" s="85"/>
      <c r="E672" s="85"/>
      <c r="F672" s="85"/>
      <c r="G672" s="85"/>
      <c r="H672" s="85"/>
      <c r="I672" s="85"/>
      <c r="J672" s="85"/>
      <c r="K672" s="85"/>
      <c r="L672" s="85"/>
      <c r="M672" s="85"/>
      <c r="N672" s="85"/>
      <c r="O672" s="85"/>
      <c r="P672" s="85"/>
      <c r="Q672" s="85"/>
      <c r="R672" s="85"/>
      <c r="S672" s="85"/>
      <c r="T672" s="85"/>
      <c r="U672" s="85"/>
      <c r="V672" s="85"/>
      <c r="W672" s="85"/>
      <c r="X672" s="85"/>
      <c r="Y672" s="85"/>
      <c r="Z672" s="85"/>
      <c r="AA672" s="85"/>
      <c r="AB672" s="86"/>
      <c r="AC672" s="85"/>
      <c r="AD672" s="85"/>
      <c r="AE672" s="85"/>
      <c r="AF672" s="85"/>
      <c r="AG672" s="85"/>
      <c r="AH672" s="85"/>
      <c r="AI672" s="85"/>
      <c r="AJ672" s="85"/>
      <c r="AK672" s="85"/>
      <c r="AL672" s="85"/>
      <c r="AM672" s="85"/>
      <c r="AN672" s="85"/>
      <c r="AO672" s="85"/>
      <c r="AP672" s="85"/>
      <c r="AQ672" s="85"/>
      <c r="AR672" s="85"/>
      <c r="AS672" s="85"/>
      <c r="AT672" s="85"/>
      <c r="AU672" s="85"/>
      <c r="AV672" s="85"/>
      <c r="AW672" s="85"/>
      <c r="AX672" s="85"/>
      <c r="AY672" s="85"/>
      <c r="AZ672" s="85"/>
      <c r="BA672" s="85"/>
      <c r="BB672" s="85"/>
      <c r="BC672" s="85"/>
      <c r="BD672" s="85"/>
      <c r="BE672" s="85"/>
      <c r="BF672" s="85"/>
      <c r="BG672" s="85"/>
    </row>
    <row r="673" spans="1:59" x14ac:dyDescent="0.25">
      <c r="A673" s="85"/>
      <c r="B673" s="85"/>
      <c r="C673" s="85"/>
      <c r="D673" s="85"/>
      <c r="E673" s="85"/>
      <c r="F673" s="85"/>
      <c r="G673" s="85"/>
      <c r="H673" s="85"/>
      <c r="I673" s="85"/>
      <c r="J673" s="85"/>
      <c r="K673" s="85"/>
      <c r="L673" s="85"/>
      <c r="M673" s="85"/>
      <c r="N673" s="85"/>
      <c r="O673" s="85"/>
      <c r="P673" s="85"/>
      <c r="Q673" s="85"/>
      <c r="R673" s="85"/>
      <c r="S673" s="85"/>
      <c r="T673" s="85"/>
      <c r="U673" s="85"/>
      <c r="V673" s="85"/>
      <c r="W673" s="85"/>
      <c r="X673" s="85"/>
      <c r="Y673" s="85"/>
      <c r="Z673" s="85"/>
      <c r="AA673" s="85"/>
      <c r="AB673" s="86"/>
      <c r="AC673" s="85"/>
      <c r="AD673" s="85"/>
      <c r="AE673" s="85"/>
      <c r="AF673" s="85"/>
      <c r="AG673" s="85"/>
      <c r="AH673" s="85"/>
      <c r="AI673" s="85"/>
      <c r="AJ673" s="85"/>
      <c r="AK673" s="85"/>
      <c r="AL673" s="85"/>
      <c r="AM673" s="85"/>
      <c r="AN673" s="85"/>
      <c r="AO673" s="85"/>
      <c r="AP673" s="85"/>
      <c r="AQ673" s="85"/>
      <c r="AR673" s="85"/>
      <c r="AS673" s="85"/>
      <c r="AT673" s="85"/>
      <c r="AU673" s="85"/>
      <c r="AV673" s="85"/>
      <c r="AW673" s="85"/>
      <c r="AX673" s="85"/>
      <c r="AY673" s="85"/>
      <c r="AZ673" s="85"/>
      <c r="BA673" s="85"/>
      <c r="BB673" s="85"/>
      <c r="BC673" s="85"/>
      <c r="BD673" s="85"/>
      <c r="BE673" s="85"/>
      <c r="BF673" s="85"/>
      <c r="BG673" s="85"/>
    </row>
    <row r="674" spans="1:59" x14ac:dyDescent="0.25">
      <c r="A674" s="85"/>
      <c r="B674" s="85"/>
      <c r="C674" s="85"/>
      <c r="D674" s="85"/>
      <c r="E674" s="85"/>
      <c r="F674" s="85"/>
      <c r="G674" s="85"/>
      <c r="H674" s="85"/>
      <c r="I674" s="85"/>
      <c r="J674" s="85"/>
      <c r="K674" s="85"/>
      <c r="L674" s="85"/>
      <c r="M674" s="85"/>
      <c r="N674" s="85"/>
      <c r="O674" s="85"/>
      <c r="P674" s="85"/>
      <c r="Q674" s="85"/>
      <c r="R674" s="85"/>
      <c r="S674" s="85"/>
      <c r="T674" s="85"/>
      <c r="U674" s="85"/>
      <c r="V674" s="85"/>
      <c r="W674" s="85"/>
      <c r="X674" s="85"/>
      <c r="Y674" s="85"/>
      <c r="Z674" s="85"/>
      <c r="AA674" s="85"/>
      <c r="AB674" s="86"/>
      <c r="AC674" s="85"/>
      <c r="AD674" s="85"/>
      <c r="AE674" s="85"/>
      <c r="AF674" s="85"/>
      <c r="AG674" s="85"/>
      <c r="AH674" s="85"/>
      <c r="AI674" s="85"/>
      <c r="AJ674" s="85"/>
      <c r="AK674" s="85"/>
      <c r="AL674" s="85"/>
      <c r="AM674" s="85"/>
      <c r="AN674" s="85"/>
      <c r="AO674" s="85"/>
      <c r="AP674" s="85"/>
      <c r="AQ674" s="85"/>
      <c r="AR674" s="85"/>
      <c r="AS674" s="85"/>
      <c r="AT674" s="85"/>
      <c r="AU674" s="85"/>
      <c r="AV674" s="85"/>
      <c r="AW674" s="85"/>
      <c r="AX674" s="85"/>
      <c r="AY674" s="85"/>
      <c r="AZ674" s="85"/>
      <c r="BA674" s="85"/>
      <c r="BB674" s="85"/>
      <c r="BC674" s="85"/>
      <c r="BD674" s="85"/>
      <c r="BE674" s="85"/>
      <c r="BF674" s="85"/>
      <c r="BG674" s="85"/>
    </row>
    <row r="675" spans="1:59" x14ac:dyDescent="0.25">
      <c r="A675" s="85"/>
      <c r="B675" s="85"/>
      <c r="C675" s="85"/>
      <c r="D675" s="85"/>
      <c r="E675" s="85"/>
      <c r="F675" s="85"/>
      <c r="G675" s="85"/>
      <c r="H675" s="85"/>
      <c r="I675" s="85"/>
      <c r="J675" s="85"/>
      <c r="K675" s="85"/>
      <c r="L675" s="85"/>
      <c r="M675" s="85"/>
      <c r="N675" s="85"/>
      <c r="O675" s="85"/>
      <c r="P675" s="85"/>
      <c r="Q675" s="85"/>
      <c r="R675" s="85"/>
      <c r="S675" s="85"/>
      <c r="T675" s="85"/>
      <c r="U675" s="85"/>
      <c r="V675" s="85"/>
      <c r="W675" s="85"/>
      <c r="X675" s="85"/>
      <c r="Y675" s="85"/>
      <c r="Z675" s="85"/>
      <c r="AA675" s="85"/>
      <c r="AB675" s="86"/>
      <c r="AC675" s="85"/>
      <c r="AD675" s="85"/>
      <c r="AE675" s="85"/>
      <c r="AF675" s="85"/>
      <c r="AG675" s="85"/>
      <c r="AH675" s="85"/>
      <c r="AI675" s="85"/>
      <c r="AJ675" s="85"/>
      <c r="AK675" s="85"/>
      <c r="AL675" s="85"/>
      <c r="AM675" s="85"/>
      <c r="AN675" s="85"/>
      <c r="AO675" s="85"/>
      <c r="AP675" s="85"/>
      <c r="AQ675" s="85"/>
      <c r="AR675" s="85"/>
      <c r="AS675" s="85"/>
      <c r="AT675" s="85"/>
      <c r="AU675" s="85"/>
      <c r="AV675" s="85"/>
      <c r="AW675" s="85"/>
      <c r="AX675" s="85"/>
      <c r="AY675" s="85"/>
      <c r="AZ675" s="85"/>
      <c r="BA675" s="85"/>
      <c r="BB675" s="85"/>
      <c r="BC675" s="85"/>
      <c r="BD675" s="85"/>
      <c r="BE675" s="85"/>
      <c r="BF675" s="85"/>
      <c r="BG675" s="85"/>
    </row>
    <row r="676" spans="1:59" x14ac:dyDescent="0.25">
      <c r="A676" s="85"/>
      <c r="B676" s="85"/>
      <c r="C676" s="85"/>
      <c r="D676" s="85"/>
      <c r="E676" s="85"/>
      <c r="F676" s="85"/>
      <c r="G676" s="85"/>
      <c r="H676" s="85"/>
      <c r="I676" s="85"/>
      <c r="J676" s="85"/>
      <c r="K676" s="85"/>
      <c r="L676" s="85"/>
      <c r="M676" s="85"/>
      <c r="N676" s="85"/>
      <c r="O676" s="85"/>
      <c r="P676" s="85"/>
      <c r="Q676" s="85"/>
      <c r="R676" s="85"/>
      <c r="S676" s="85"/>
      <c r="T676" s="85"/>
      <c r="U676" s="85"/>
      <c r="V676" s="85"/>
      <c r="W676" s="85"/>
      <c r="X676" s="85"/>
      <c r="Y676" s="85"/>
      <c r="Z676" s="85"/>
      <c r="AA676" s="85"/>
      <c r="AB676" s="86"/>
      <c r="AC676" s="85"/>
      <c r="AD676" s="85"/>
      <c r="AE676" s="85"/>
      <c r="AF676" s="85"/>
      <c r="AG676" s="85"/>
      <c r="AH676" s="85"/>
      <c r="AI676" s="85"/>
      <c r="AJ676" s="85"/>
      <c r="AK676" s="85"/>
      <c r="AL676" s="85"/>
      <c r="AM676" s="85"/>
      <c r="AN676" s="85"/>
      <c r="AO676" s="85"/>
      <c r="AP676" s="85"/>
      <c r="AQ676" s="85"/>
      <c r="AR676" s="85"/>
      <c r="AS676" s="85"/>
      <c r="AT676" s="85"/>
      <c r="AU676" s="85"/>
      <c r="AV676" s="85"/>
      <c r="AW676" s="85"/>
      <c r="AX676" s="85"/>
      <c r="AY676" s="85"/>
      <c r="AZ676" s="85"/>
      <c r="BA676" s="85"/>
      <c r="BB676" s="85"/>
      <c r="BC676" s="85"/>
      <c r="BD676" s="85"/>
      <c r="BE676" s="85"/>
      <c r="BF676" s="85"/>
      <c r="BG676" s="85"/>
    </row>
    <row r="677" spans="1:59" x14ac:dyDescent="0.25">
      <c r="A677" s="85"/>
      <c r="B677" s="85"/>
      <c r="C677" s="85"/>
      <c r="D677" s="85"/>
      <c r="E677" s="85"/>
      <c r="F677" s="85"/>
      <c r="G677" s="85"/>
      <c r="H677" s="85"/>
      <c r="I677" s="85"/>
      <c r="J677" s="85"/>
      <c r="K677" s="85"/>
      <c r="L677" s="85"/>
      <c r="M677" s="85"/>
      <c r="N677" s="85"/>
      <c r="O677" s="85"/>
      <c r="P677" s="85"/>
      <c r="Q677" s="85"/>
      <c r="R677" s="85"/>
      <c r="S677" s="85"/>
      <c r="T677" s="85"/>
      <c r="U677" s="85"/>
      <c r="V677" s="85"/>
      <c r="W677" s="85"/>
      <c r="X677" s="85"/>
      <c r="Y677" s="85"/>
      <c r="Z677" s="85"/>
      <c r="AA677" s="85"/>
      <c r="AB677" s="86"/>
      <c r="AC677" s="85"/>
      <c r="AD677" s="85"/>
      <c r="AE677" s="85"/>
      <c r="AF677" s="85"/>
      <c r="AG677" s="85"/>
      <c r="AH677" s="85"/>
      <c r="AI677" s="85"/>
      <c r="AJ677" s="85"/>
      <c r="AK677" s="85"/>
      <c r="AL677" s="85"/>
      <c r="AM677" s="85"/>
      <c r="AN677" s="85"/>
      <c r="AO677" s="85"/>
      <c r="AP677" s="85"/>
      <c r="AQ677" s="85"/>
      <c r="AR677" s="85"/>
      <c r="AS677" s="85"/>
      <c r="AT677" s="85"/>
      <c r="AU677" s="85"/>
      <c r="AV677" s="85"/>
      <c r="AW677" s="85"/>
      <c r="AX677" s="85"/>
      <c r="AY677" s="85"/>
      <c r="AZ677" s="85"/>
      <c r="BA677" s="85"/>
      <c r="BB677" s="85"/>
      <c r="BC677" s="85"/>
      <c r="BD677" s="85"/>
      <c r="BE677" s="85"/>
      <c r="BF677" s="85"/>
      <c r="BG677" s="85"/>
    </row>
    <row r="678" spans="1:59" x14ac:dyDescent="0.25">
      <c r="A678" s="85"/>
      <c r="B678" s="85"/>
      <c r="C678" s="85"/>
      <c r="D678" s="85"/>
      <c r="E678" s="85"/>
      <c r="F678" s="85"/>
      <c r="G678" s="85"/>
      <c r="H678" s="85"/>
      <c r="I678" s="85"/>
      <c r="J678" s="85"/>
      <c r="K678" s="85"/>
      <c r="L678" s="85"/>
      <c r="M678" s="85"/>
      <c r="N678" s="85"/>
      <c r="O678" s="85"/>
      <c r="P678" s="85"/>
      <c r="Q678" s="85"/>
      <c r="R678" s="85"/>
      <c r="S678" s="85"/>
      <c r="T678" s="85"/>
      <c r="U678" s="85"/>
      <c r="V678" s="85"/>
      <c r="W678" s="85"/>
      <c r="X678" s="85"/>
      <c r="Y678" s="85"/>
      <c r="Z678" s="85"/>
      <c r="AA678" s="85"/>
      <c r="AB678" s="86"/>
      <c r="AC678" s="85"/>
      <c r="AD678" s="85"/>
      <c r="AE678" s="85"/>
      <c r="AF678" s="85"/>
      <c r="AG678" s="85"/>
      <c r="AH678" s="85"/>
      <c r="AI678" s="85"/>
      <c r="AJ678" s="85"/>
      <c r="AK678" s="85"/>
      <c r="AL678" s="85"/>
      <c r="AM678" s="85"/>
      <c r="AN678" s="85"/>
      <c r="AO678" s="85"/>
      <c r="AP678" s="85"/>
      <c r="AQ678" s="85"/>
      <c r="AR678" s="85"/>
      <c r="AS678" s="85"/>
      <c r="AT678" s="85"/>
      <c r="AU678" s="85"/>
      <c r="AV678" s="85"/>
      <c r="AW678" s="85"/>
      <c r="AX678" s="85"/>
      <c r="AY678" s="85"/>
      <c r="AZ678" s="85"/>
      <c r="BA678" s="85"/>
      <c r="BB678" s="85"/>
      <c r="BC678" s="85"/>
      <c r="BD678" s="85"/>
      <c r="BE678" s="85"/>
      <c r="BF678" s="85"/>
      <c r="BG678" s="85"/>
    </row>
    <row r="679" spans="1:59" x14ac:dyDescent="0.25">
      <c r="A679" s="85"/>
      <c r="B679" s="85"/>
      <c r="C679" s="85"/>
      <c r="D679" s="85"/>
      <c r="E679" s="85"/>
      <c r="F679" s="85"/>
      <c r="G679" s="85"/>
      <c r="H679" s="85"/>
      <c r="I679" s="85"/>
      <c r="J679" s="85"/>
      <c r="K679" s="85"/>
      <c r="L679" s="85"/>
      <c r="M679" s="85"/>
      <c r="N679" s="85"/>
      <c r="O679" s="85"/>
      <c r="P679" s="85"/>
      <c r="Q679" s="85"/>
      <c r="R679" s="85"/>
      <c r="S679" s="85"/>
      <c r="T679" s="85"/>
      <c r="U679" s="85"/>
      <c r="V679" s="85"/>
      <c r="W679" s="85"/>
      <c r="X679" s="85"/>
      <c r="Y679" s="85"/>
      <c r="Z679" s="85"/>
      <c r="AA679" s="85"/>
      <c r="AB679" s="86"/>
      <c r="AC679" s="85"/>
      <c r="AD679" s="85"/>
      <c r="AE679" s="85"/>
      <c r="AF679" s="85"/>
      <c r="AG679" s="85"/>
      <c r="AH679" s="85"/>
      <c r="AI679" s="85"/>
      <c r="AJ679" s="85"/>
      <c r="AK679" s="85"/>
      <c r="AL679" s="85"/>
      <c r="AM679" s="85"/>
      <c r="AN679" s="85"/>
      <c r="AO679" s="85"/>
      <c r="AP679" s="85"/>
      <c r="AQ679" s="85"/>
      <c r="AR679" s="85"/>
      <c r="AS679" s="85"/>
      <c r="AT679" s="85"/>
      <c r="AU679" s="85"/>
      <c r="AV679" s="85"/>
      <c r="AW679" s="85"/>
      <c r="AX679" s="85"/>
      <c r="AY679" s="85"/>
      <c r="AZ679" s="85"/>
      <c r="BA679" s="85"/>
      <c r="BB679" s="85"/>
      <c r="BC679" s="85"/>
      <c r="BD679" s="85"/>
      <c r="BE679" s="85"/>
      <c r="BF679" s="85"/>
      <c r="BG679" s="85"/>
    </row>
    <row r="680" spans="1:59" x14ac:dyDescent="0.25">
      <c r="A680" s="85"/>
      <c r="B680" s="85"/>
      <c r="C680" s="85"/>
      <c r="D680" s="85"/>
      <c r="E680" s="85"/>
      <c r="F680" s="85"/>
      <c r="G680" s="85"/>
      <c r="H680" s="85"/>
      <c r="I680" s="85"/>
      <c r="J680" s="85"/>
      <c r="K680" s="85"/>
      <c r="L680" s="85"/>
      <c r="M680" s="85"/>
      <c r="N680" s="85"/>
      <c r="O680" s="85"/>
      <c r="P680" s="85"/>
      <c r="Q680" s="85"/>
      <c r="R680" s="85"/>
      <c r="S680" s="85"/>
      <c r="T680" s="85"/>
      <c r="U680" s="85"/>
      <c r="V680" s="85"/>
      <c r="W680" s="85"/>
      <c r="X680" s="85"/>
      <c r="Y680" s="85"/>
      <c r="Z680" s="85"/>
      <c r="AA680" s="85"/>
      <c r="AB680" s="86"/>
      <c r="AC680" s="85"/>
      <c r="AD680" s="85"/>
      <c r="AE680" s="85"/>
      <c r="AF680" s="85"/>
      <c r="AG680" s="85"/>
      <c r="AH680" s="85"/>
      <c r="AI680" s="85"/>
      <c r="AJ680" s="85"/>
      <c r="AK680" s="85"/>
      <c r="AL680" s="85"/>
      <c r="AM680" s="85"/>
      <c r="AN680" s="85"/>
      <c r="AO680" s="85"/>
      <c r="AP680" s="85"/>
      <c r="AQ680" s="85"/>
      <c r="AR680" s="85"/>
      <c r="AS680" s="85"/>
      <c r="AT680" s="85"/>
      <c r="AU680" s="85"/>
      <c r="AV680" s="85"/>
      <c r="AW680" s="85"/>
      <c r="AX680" s="85"/>
      <c r="AY680" s="85"/>
      <c r="AZ680" s="85"/>
      <c r="BA680" s="85"/>
      <c r="BB680" s="85"/>
      <c r="BC680" s="85"/>
      <c r="BD680" s="85"/>
      <c r="BE680" s="85"/>
      <c r="BF680" s="85"/>
      <c r="BG680" s="85"/>
    </row>
    <row r="681" spans="1:59" x14ac:dyDescent="0.25">
      <c r="A681" s="85"/>
      <c r="B681" s="85"/>
      <c r="C681" s="85"/>
      <c r="D681" s="85"/>
      <c r="E681" s="85"/>
      <c r="F681" s="85"/>
      <c r="G681" s="85"/>
      <c r="H681" s="85"/>
      <c r="I681" s="85"/>
      <c r="J681" s="85"/>
      <c r="K681" s="85"/>
      <c r="L681" s="85"/>
      <c r="M681" s="85"/>
      <c r="N681" s="85"/>
      <c r="O681" s="85"/>
      <c r="P681" s="85"/>
      <c r="Q681" s="85"/>
      <c r="R681" s="85"/>
      <c r="S681" s="85"/>
      <c r="T681" s="85"/>
      <c r="U681" s="85"/>
      <c r="V681" s="85"/>
      <c r="W681" s="85"/>
      <c r="X681" s="85"/>
      <c r="Y681" s="85"/>
      <c r="Z681" s="85"/>
      <c r="AA681" s="85"/>
      <c r="AB681" s="86"/>
      <c r="AC681" s="85"/>
      <c r="AD681" s="85"/>
      <c r="AE681" s="85"/>
      <c r="AF681" s="85"/>
      <c r="AG681" s="85"/>
      <c r="AH681" s="85"/>
      <c r="AI681" s="85"/>
      <c r="AJ681" s="85"/>
      <c r="AK681" s="85"/>
      <c r="AL681" s="85"/>
      <c r="AM681" s="85"/>
      <c r="AN681" s="85"/>
      <c r="AO681" s="85"/>
      <c r="AP681" s="85"/>
      <c r="AQ681" s="85"/>
      <c r="AR681" s="85"/>
      <c r="AS681" s="85"/>
      <c r="AT681" s="85"/>
      <c r="AU681" s="85"/>
      <c r="AV681" s="85"/>
      <c r="AW681" s="85"/>
      <c r="AX681" s="85"/>
      <c r="AY681" s="85"/>
      <c r="AZ681" s="85"/>
      <c r="BA681" s="85"/>
      <c r="BB681" s="85"/>
      <c r="BC681" s="85"/>
      <c r="BD681" s="85"/>
      <c r="BE681" s="85"/>
      <c r="BF681" s="85"/>
      <c r="BG681" s="85"/>
    </row>
    <row r="682" spans="1:59" x14ac:dyDescent="0.25">
      <c r="A682" s="85"/>
      <c r="B682" s="85"/>
      <c r="C682" s="85"/>
      <c r="D682" s="85"/>
      <c r="E682" s="85"/>
      <c r="F682" s="85"/>
      <c r="G682" s="85"/>
      <c r="H682" s="85"/>
      <c r="I682" s="85"/>
      <c r="J682" s="85"/>
      <c r="K682" s="85"/>
      <c r="L682" s="85"/>
      <c r="M682" s="85"/>
      <c r="N682" s="85"/>
      <c r="O682" s="85"/>
      <c r="P682" s="85"/>
      <c r="Q682" s="85"/>
      <c r="R682" s="85"/>
      <c r="S682" s="85"/>
      <c r="T682" s="85"/>
      <c r="U682" s="85"/>
      <c r="V682" s="85"/>
      <c r="W682" s="85"/>
      <c r="X682" s="85"/>
      <c r="Y682" s="85"/>
      <c r="Z682" s="85"/>
      <c r="AA682" s="85"/>
      <c r="AB682" s="86"/>
      <c r="AC682" s="85"/>
      <c r="AD682" s="85"/>
      <c r="AE682" s="85"/>
      <c r="AF682" s="85"/>
      <c r="AG682" s="85"/>
      <c r="AH682" s="85"/>
      <c r="AI682" s="85"/>
      <c r="AJ682" s="85"/>
      <c r="AK682" s="85"/>
      <c r="AL682" s="85"/>
      <c r="AM682" s="85"/>
      <c r="AN682" s="85"/>
      <c r="AO682" s="85"/>
      <c r="AP682" s="85"/>
      <c r="AQ682" s="85"/>
      <c r="AR682" s="85"/>
      <c r="AS682" s="85"/>
      <c r="AT682" s="85"/>
      <c r="AU682" s="85"/>
      <c r="AV682" s="85"/>
      <c r="AW682" s="85"/>
      <c r="AX682" s="85"/>
      <c r="AY682" s="85"/>
      <c r="AZ682" s="85"/>
      <c r="BA682" s="85"/>
      <c r="BB682" s="85"/>
      <c r="BC682" s="85"/>
      <c r="BD682" s="85"/>
      <c r="BE682" s="85"/>
      <c r="BF682" s="85"/>
      <c r="BG682" s="85"/>
    </row>
    <row r="683" spans="1:59" x14ac:dyDescent="0.25">
      <c r="A683" s="85"/>
      <c r="B683" s="85"/>
      <c r="C683" s="85"/>
      <c r="D683" s="85"/>
      <c r="E683" s="85"/>
      <c r="F683" s="85"/>
      <c r="G683" s="85"/>
      <c r="H683" s="85"/>
      <c r="I683" s="85"/>
      <c r="J683" s="85"/>
      <c r="K683" s="85"/>
      <c r="L683" s="85"/>
      <c r="M683" s="85"/>
      <c r="N683" s="85"/>
      <c r="O683" s="85"/>
      <c r="P683" s="85"/>
      <c r="Q683" s="85"/>
      <c r="R683" s="85"/>
      <c r="S683" s="85"/>
      <c r="T683" s="85"/>
      <c r="U683" s="85"/>
      <c r="V683" s="85"/>
      <c r="W683" s="85"/>
      <c r="X683" s="85"/>
      <c r="Y683" s="85"/>
      <c r="Z683" s="85"/>
      <c r="AA683" s="85"/>
      <c r="AB683" s="86"/>
      <c r="AC683" s="85"/>
      <c r="AD683" s="85"/>
      <c r="AE683" s="85"/>
      <c r="AF683" s="85"/>
      <c r="AG683" s="85"/>
      <c r="AH683" s="85"/>
      <c r="AI683" s="85"/>
      <c r="AJ683" s="85"/>
      <c r="AK683" s="85"/>
      <c r="AL683" s="85"/>
      <c r="AM683" s="85"/>
      <c r="AN683" s="85"/>
      <c r="AO683" s="85"/>
      <c r="AP683" s="85"/>
      <c r="AQ683" s="85"/>
      <c r="AR683" s="85"/>
      <c r="AS683" s="85"/>
      <c r="AT683" s="85"/>
      <c r="AU683" s="85"/>
      <c r="AV683" s="85"/>
      <c r="AW683" s="85"/>
      <c r="AX683" s="85"/>
      <c r="AY683" s="85"/>
      <c r="AZ683" s="85"/>
      <c r="BA683" s="85"/>
      <c r="BB683" s="85"/>
      <c r="BC683" s="85"/>
      <c r="BD683" s="85"/>
      <c r="BE683" s="85"/>
      <c r="BF683" s="85"/>
      <c r="BG683" s="85"/>
    </row>
    <row r="684" spans="1:59" x14ac:dyDescent="0.25">
      <c r="A684" s="85"/>
      <c r="B684" s="85"/>
      <c r="C684" s="85"/>
      <c r="D684" s="85"/>
      <c r="E684" s="85"/>
      <c r="F684" s="85"/>
      <c r="G684" s="85"/>
      <c r="H684" s="85"/>
      <c r="I684" s="85"/>
      <c r="J684" s="85"/>
      <c r="K684" s="85"/>
      <c r="L684" s="85"/>
      <c r="M684" s="85"/>
      <c r="N684" s="85"/>
      <c r="O684" s="85"/>
      <c r="P684" s="85"/>
      <c r="Q684" s="85"/>
      <c r="R684" s="85"/>
      <c r="S684" s="85"/>
      <c r="T684" s="85"/>
      <c r="U684" s="85"/>
      <c r="V684" s="85"/>
      <c r="W684" s="85"/>
      <c r="X684" s="85"/>
      <c r="Y684" s="85"/>
      <c r="Z684" s="85"/>
      <c r="AA684" s="85"/>
      <c r="AB684" s="86"/>
      <c r="AC684" s="85"/>
      <c r="AD684" s="85"/>
      <c r="AE684" s="85"/>
      <c r="AF684" s="85"/>
      <c r="AG684" s="85"/>
      <c r="AH684" s="85"/>
      <c r="AI684" s="85"/>
      <c r="AJ684" s="85"/>
      <c r="AK684" s="85"/>
      <c r="AL684" s="85"/>
      <c r="AM684" s="85"/>
      <c r="AN684" s="85"/>
      <c r="AO684" s="85"/>
      <c r="AP684" s="85"/>
      <c r="AQ684" s="85"/>
      <c r="AR684" s="85"/>
      <c r="AS684" s="85"/>
      <c r="AT684" s="85"/>
      <c r="AU684" s="85"/>
      <c r="AV684" s="85"/>
      <c r="AW684" s="85"/>
      <c r="AX684" s="85"/>
      <c r="AY684" s="85"/>
      <c r="AZ684" s="85"/>
      <c r="BA684" s="85"/>
      <c r="BB684" s="85"/>
      <c r="BC684" s="85"/>
      <c r="BD684" s="85"/>
      <c r="BE684" s="85"/>
      <c r="BF684" s="85"/>
      <c r="BG684" s="85"/>
    </row>
    <row r="685" spans="1:59" x14ac:dyDescent="0.25">
      <c r="A685" s="85"/>
      <c r="B685" s="85"/>
      <c r="C685" s="85"/>
      <c r="D685" s="85"/>
      <c r="E685" s="85"/>
      <c r="F685" s="85"/>
      <c r="G685" s="85"/>
      <c r="H685" s="85"/>
      <c r="I685" s="85"/>
      <c r="J685" s="85"/>
      <c r="K685" s="85"/>
      <c r="L685" s="85"/>
      <c r="M685" s="85"/>
      <c r="N685" s="85"/>
      <c r="O685" s="85"/>
      <c r="P685" s="85"/>
      <c r="Q685" s="85"/>
      <c r="R685" s="85"/>
      <c r="S685" s="85"/>
      <c r="T685" s="85"/>
      <c r="U685" s="85"/>
      <c r="V685" s="85"/>
      <c r="W685" s="85"/>
      <c r="X685" s="85"/>
      <c r="Y685" s="85"/>
      <c r="Z685" s="85"/>
      <c r="AA685" s="85"/>
      <c r="AB685" s="86"/>
      <c r="AC685" s="85"/>
      <c r="AD685" s="85"/>
      <c r="AE685" s="85"/>
      <c r="AF685" s="85"/>
      <c r="AG685" s="85"/>
      <c r="AH685" s="85"/>
      <c r="AI685" s="85"/>
      <c r="AJ685" s="85"/>
      <c r="AK685" s="85"/>
      <c r="AL685" s="85"/>
      <c r="AM685" s="85"/>
      <c r="AN685" s="85"/>
      <c r="AO685" s="85"/>
      <c r="AP685" s="85"/>
      <c r="AQ685" s="85"/>
      <c r="AR685" s="85"/>
      <c r="AS685" s="85"/>
      <c r="AT685" s="85"/>
      <c r="AU685" s="85"/>
      <c r="AV685" s="85"/>
      <c r="AW685" s="85"/>
      <c r="AX685" s="85"/>
      <c r="AY685" s="85"/>
      <c r="AZ685" s="85"/>
      <c r="BA685" s="85"/>
      <c r="BB685" s="85"/>
      <c r="BC685" s="85"/>
      <c r="BD685" s="85"/>
      <c r="BE685" s="85"/>
      <c r="BF685" s="85"/>
      <c r="BG685" s="85"/>
    </row>
    <row r="686" spans="1:59" x14ac:dyDescent="0.25">
      <c r="A686" s="85"/>
      <c r="B686" s="85"/>
      <c r="C686" s="85"/>
      <c r="D686" s="85"/>
      <c r="E686" s="85"/>
      <c r="F686" s="85"/>
      <c r="G686" s="85"/>
      <c r="H686" s="85"/>
      <c r="I686" s="85"/>
      <c r="J686" s="85"/>
      <c r="K686" s="85"/>
      <c r="L686" s="85"/>
      <c r="M686" s="85"/>
      <c r="N686" s="85"/>
      <c r="O686" s="85"/>
      <c r="P686" s="85"/>
      <c r="Q686" s="85"/>
      <c r="R686" s="85"/>
      <c r="S686" s="85"/>
      <c r="T686" s="85"/>
      <c r="U686" s="85"/>
      <c r="V686" s="85"/>
      <c r="W686" s="85"/>
      <c r="X686" s="85"/>
      <c r="Y686" s="85"/>
      <c r="Z686" s="85"/>
      <c r="AA686" s="85"/>
      <c r="AB686" s="86"/>
      <c r="AC686" s="85"/>
      <c r="AD686" s="85"/>
      <c r="AE686" s="85"/>
      <c r="AF686" s="85"/>
      <c r="AG686" s="85"/>
      <c r="AH686" s="85"/>
      <c r="AI686" s="85"/>
      <c r="AJ686" s="85"/>
      <c r="AK686" s="85"/>
      <c r="AL686" s="85"/>
      <c r="AM686" s="85"/>
      <c r="AN686" s="85"/>
      <c r="AO686" s="85"/>
      <c r="AP686" s="85"/>
      <c r="AQ686" s="85"/>
      <c r="AR686" s="85"/>
      <c r="AS686" s="85"/>
      <c r="AT686" s="85"/>
      <c r="AU686" s="85"/>
      <c r="AV686" s="85"/>
      <c r="AW686" s="85"/>
      <c r="AX686" s="85"/>
      <c r="AY686" s="85"/>
      <c r="AZ686" s="85"/>
      <c r="BA686" s="85"/>
      <c r="BB686" s="85"/>
      <c r="BC686" s="85"/>
      <c r="BD686" s="85"/>
      <c r="BE686" s="85"/>
      <c r="BF686" s="85"/>
      <c r="BG686" s="85"/>
    </row>
    <row r="687" spans="1:59" x14ac:dyDescent="0.25">
      <c r="A687" s="85"/>
      <c r="B687" s="85"/>
      <c r="C687" s="85"/>
      <c r="D687" s="85"/>
      <c r="E687" s="85"/>
      <c r="F687" s="85"/>
      <c r="G687" s="85"/>
      <c r="H687" s="85"/>
      <c r="I687" s="85"/>
      <c r="J687" s="85"/>
      <c r="K687" s="85"/>
      <c r="L687" s="85"/>
      <c r="M687" s="85"/>
      <c r="N687" s="85"/>
      <c r="O687" s="85"/>
      <c r="P687" s="85"/>
      <c r="Q687" s="85"/>
      <c r="R687" s="85"/>
      <c r="S687" s="85"/>
      <c r="T687" s="85"/>
      <c r="U687" s="85"/>
      <c r="V687" s="85"/>
      <c r="W687" s="85"/>
      <c r="X687" s="85"/>
      <c r="Y687" s="85"/>
      <c r="Z687" s="85"/>
      <c r="AA687" s="85"/>
      <c r="AB687" s="86"/>
      <c r="AC687" s="85"/>
      <c r="AD687" s="85"/>
      <c r="AE687" s="85"/>
      <c r="AF687" s="85"/>
      <c r="AG687" s="85"/>
      <c r="AH687" s="85"/>
      <c r="AI687" s="85"/>
      <c r="AJ687" s="85"/>
      <c r="AK687" s="85"/>
      <c r="AL687" s="85"/>
      <c r="AM687" s="85"/>
      <c r="AN687" s="85"/>
      <c r="AO687" s="85"/>
      <c r="AP687" s="85"/>
      <c r="AQ687" s="85"/>
      <c r="AR687" s="85"/>
      <c r="AS687" s="85"/>
      <c r="AT687" s="85"/>
      <c r="AU687" s="85"/>
      <c r="AV687" s="85"/>
      <c r="AW687" s="85"/>
      <c r="AX687" s="85"/>
      <c r="AY687" s="85"/>
      <c r="AZ687" s="85"/>
      <c r="BA687" s="85"/>
      <c r="BB687" s="85"/>
      <c r="BC687" s="85"/>
      <c r="BD687" s="85"/>
      <c r="BE687" s="85"/>
      <c r="BF687" s="85"/>
      <c r="BG687" s="85"/>
    </row>
    <row r="688" spans="1:59" x14ac:dyDescent="0.25">
      <c r="A688" s="85"/>
      <c r="B688" s="85"/>
      <c r="C688" s="85"/>
      <c r="D688" s="85"/>
      <c r="E688" s="85"/>
      <c r="F688" s="85"/>
      <c r="G688" s="85"/>
      <c r="H688" s="85"/>
      <c r="I688" s="85"/>
      <c r="J688" s="85"/>
      <c r="K688" s="85"/>
      <c r="L688" s="85"/>
      <c r="M688" s="85"/>
      <c r="N688" s="85"/>
      <c r="O688" s="85"/>
      <c r="P688" s="85"/>
      <c r="Q688" s="85"/>
      <c r="R688" s="85"/>
      <c r="S688" s="85"/>
      <c r="T688" s="85"/>
      <c r="U688" s="85"/>
      <c r="V688" s="85"/>
      <c r="W688" s="85"/>
      <c r="X688" s="85"/>
      <c r="Y688" s="85"/>
      <c r="Z688" s="85"/>
      <c r="AA688" s="85"/>
      <c r="AB688" s="86"/>
      <c r="AC688" s="85"/>
      <c r="AD688" s="85"/>
      <c r="AE688" s="85"/>
      <c r="AF688" s="85"/>
      <c r="AG688" s="85"/>
      <c r="AH688" s="85"/>
      <c r="AI688" s="85"/>
      <c r="AJ688" s="85"/>
      <c r="AK688" s="85"/>
      <c r="AL688" s="85"/>
      <c r="AM688" s="85"/>
      <c r="AN688" s="85"/>
      <c r="AO688" s="85"/>
      <c r="AP688" s="85"/>
      <c r="AQ688" s="85"/>
      <c r="AR688" s="85"/>
      <c r="AS688" s="85"/>
      <c r="AT688" s="85"/>
      <c r="AU688" s="85"/>
      <c r="AV688" s="85"/>
      <c r="AW688" s="85"/>
      <c r="AX688" s="85"/>
      <c r="AY688" s="85"/>
      <c r="AZ688" s="85"/>
      <c r="BA688" s="85"/>
      <c r="BB688" s="85"/>
      <c r="BC688" s="85"/>
      <c r="BD688" s="85"/>
      <c r="BE688" s="85"/>
      <c r="BF688" s="85"/>
      <c r="BG688" s="85"/>
    </row>
    <row r="689" spans="1:59" x14ac:dyDescent="0.25">
      <c r="A689" s="85"/>
      <c r="B689" s="85"/>
      <c r="C689" s="85"/>
      <c r="D689" s="85"/>
      <c r="E689" s="85"/>
      <c r="F689" s="85"/>
      <c r="G689" s="85"/>
      <c r="H689" s="85"/>
      <c r="I689" s="85"/>
      <c r="J689" s="85"/>
      <c r="K689" s="85"/>
      <c r="L689" s="85"/>
      <c r="M689" s="85"/>
      <c r="N689" s="85"/>
      <c r="O689" s="85"/>
      <c r="P689" s="85"/>
      <c r="Q689" s="85"/>
      <c r="R689" s="85"/>
      <c r="S689" s="85"/>
      <c r="T689" s="85"/>
      <c r="U689" s="85"/>
      <c r="V689" s="85"/>
      <c r="W689" s="85"/>
      <c r="X689" s="85"/>
      <c r="Y689" s="85"/>
      <c r="Z689" s="85"/>
      <c r="AA689" s="85"/>
      <c r="AB689" s="86"/>
      <c r="AC689" s="85"/>
      <c r="AD689" s="85"/>
      <c r="AE689" s="85"/>
      <c r="AF689" s="85"/>
      <c r="AG689" s="85"/>
      <c r="AH689" s="85"/>
      <c r="AI689" s="85"/>
      <c r="AJ689" s="85"/>
      <c r="AK689" s="85"/>
      <c r="AL689" s="85"/>
      <c r="AM689" s="85"/>
      <c r="AN689" s="85"/>
      <c r="AO689" s="85"/>
      <c r="AP689" s="85"/>
      <c r="AQ689" s="85"/>
      <c r="AR689" s="85"/>
      <c r="AS689" s="85"/>
      <c r="AT689" s="85"/>
      <c r="AU689" s="85"/>
      <c r="AV689" s="85"/>
      <c r="AW689" s="85"/>
      <c r="AX689" s="85"/>
      <c r="AY689" s="85"/>
      <c r="AZ689" s="85"/>
      <c r="BA689" s="85"/>
      <c r="BB689" s="85"/>
      <c r="BC689" s="85"/>
      <c r="BD689" s="85"/>
      <c r="BE689" s="85"/>
      <c r="BF689" s="85"/>
      <c r="BG689" s="85"/>
    </row>
    <row r="690" spans="1:59" x14ac:dyDescent="0.25">
      <c r="A690" s="85"/>
      <c r="B690" s="85"/>
      <c r="C690" s="85"/>
      <c r="D690" s="85"/>
      <c r="E690" s="85"/>
      <c r="F690" s="85"/>
      <c r="G690" s="85"/>
      <c r="H690" s="85"/>
      <c r="I690" s="85"/>
      <c r="J690" s="85"/>
      <c r="K690" s="85"/>
      <c r="L690" s="85"/>
      <c r="M690" s="85"/>
      <c r="N690" s="85"/>
      <c r="O690" s="85"/>
      <c r="P690" s="85"/>
      <c r="Q690" s="85"/>
      <c r="R690" s="85"/>
      <c r="S690" s="85"/>
      <c r="T690" s="85"/>
      <c r="U690" s="85"/>
      <c r="V690" s="85"/>
      <c r="W690" s="85"/>
      <c r="X690" s="85"/>
      <c r="Y690" s="85"/>
      <c r="Z690" s="85"/>
      <c r="AA690" s="85"/>
      <c r="AB690" s="86"/>
      <c r="AC690" s="85"/>
      <c r="AD690" s="85"/>
      <c r="AE690" s="85"/>
      <c r="AF690" s="85"/>
      <c r="AG690" s="85"/>
      <c r="AH690" s="85"/>
      <c r="AI690" s="85"/>
      <c r="AJ690" s="85"/>
      <c r="AK690" s="85"/>
      <c r="AL690" s="85"/>
      <c r="AM690" s="85"/>
      <c r="AN690" s="85"/>
      <c r="AO690" s="85"/>
      <c r="AP690" s="85"/>
      <c r="AQ690" s="85"/>
      <c r="AR690" s="85"/>
      <c r="AS690" s="85"/>
      <c r="AT690" s="85"/>
      <c r="AU690" s="85"/>
      <c r="AV690" s="85"/>
      <c r="AW690" s="85"/>
      <c r="AX690" s="85"/>
      <c r="AY690" s="85"/>
      <c r="AZ690" s="85"/>
      <c r="BA690" s="85"/>
      <c r="BB690" s="85"/>
      <c r="BC690" s="85"/>
      <c r="BD690" s="85"/>
      <c r="BE690" s="85"/>
      <c r="BF690" s="85"/>
      <c r="BG690" s="85"/>
    </row>
    <row r="691" spans="1:59" x14ac:dyDescent="0.25">
      <c r="A691" s="85"/>
      <c r="B691" s="85"/>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B691" s="86"/>
      <c r="AC691" s="85"/>
      <c r="AD691" s="85"/>
      <c r="AE691" s="85"/>
      <c r="AF691" s="85"/>
      <c r="AG691" s="85"/>
      <c r="AH691" s="85"/>
      <c r="AI691" s="85"/>
      <c r="AJ691" s="85"/>
      <c r="AK691" s="85"/>
      <c r="AL691" s="85"/>
      <c r="AM691" s="85"/>
      <c r="AN691" s="85"/>
      <c r="AO691" s="85"/>
      <c r="AP691" s="85"/>
      <c r="AQ691" s="85"/>
      <c r="AR691" s="85"/>
      <c r="AS691" s="85"/>
      <c r="AT691" s="85"/>
      <c r="AU691" s="85"/>
      <c r="AV691" s="85"/>
      <c r="AW691" s="85"/>
      <c r="AX691" s="85"/>
      <c r="AY691" s="85"/>
      <c r="AZ691" s="85"/>
      <c r="BA691" s="85"/>
      <c r="BB691" s="85"/>
      <c r="BC691" s="85"/>
      <c r="BD691" s="85"/>
      <c r="BE691" s="85"/>
      <c r="BF691" s="85"/>
      <c r="BG691" s="85"/>
    </row>
    <row r="692" spans="1:59" x14ac:dyDescent="0.25">
      <c r="A692" s="85"/>
      <c r="B692" s="85"/>
      <c r="C692" s="85"/>
      <c r="D692" s="85"/>
      <c r="E692" s="85"/>
      <c r="F692" s="85"/>
      <c r="G692" s="85"/>
      <c r="H692" s="85"/>
      <c r="I692" s="85"/>
      <c r="J692" s="85"/>
      <c r="K692" s="85"/>
      <c r="L692" s="85"/>
      <c r="M692" s="85"/>
      <c r="N692" s="85"/>
      <c r="O692" s="85"/>
      <c r="P692" s="85"/>
      <c r="Q692" s="85"/>
      <c r="R692" s="85"/>
      <c r="S692" s="85"/>
      <c r="T692" s="85"/>
      <c r="U692" s="85"/>
      <c r="V692" s="85"/>
      <c r="W692" s="85"/>
      <c r="X692" s="85"/>
      <c r="Y692" s="85"/>
      <c r="Z692" s="85"/>
      <c r="AA692" s="85"/>
      <c r="AB692" s="86"/>
      <c r="AC692" s="85"/>
      <c r="AD692" s="85"/>
      <c r="AE692" s="85"/>
      <c r="AF692" s="85"/>
      <c r="AG692" s="85"/>
      <c r="AH692" s="85"/>
      <c r="AI692" s="85"/>
      <c r="AJ692" s="85"/>
      <c r="AK692" s="85"/>
      <c r="AL692" s="85"/>
      <c r="AM692" s="85"/>
      <c r="AN692" s="85"/>
      <c r="AO692" s="85"/>
      <c r="AP692" s="85"/>
      <c r="AQ692" s="85"/>
      <c r="AR692" s="85"/>
      <c r="AS692" s="85"/>
      <c r="AT692" s="85"/>
      <c r="AU692" s="85"/>
      <c r="AV692" s="85"/>
      <c r="AW692" s="85"/>
      <c r="AX692" s="85"/>
      <c r="AY692" s="85"/>
      <c r="AZ692" s="85"/>
      <c r="BA692" s="85"/>
      <c r="BB692" s="85"/>
      <c r="BC692" s="85"/>
      <c r="BD692" s="85"/>
      <c r="BE692" s="85"/>
      <c r="BF692" s="85"/>
      <c r="BG692" s="85"/>
    </row>
    <row r="693" spans="1:59" x14ac:dyDescent="0.25">
      <c r="A693" s="85"/>
      <c r="B693" s="85"/>
      <c r="C693" s="85"/>
      <c r="D693" s="85"/>
      <c r="E693" s="85"/>
      <c r="F693" s="85"/>
      <c r="G693" s="85"/>
      <c r="H693" s="85"/>
      <c r="I693" s="85"/>
      <c r="J693" s="85"/>
      <c r="K693" s="85"/>
      <c r="L693" s="85"/>
      <c r="M693" s="85"/>
      <c r="N693" s="85"/>
      <c r="O693" s="85"/>
      <c r="P693" s="85"/>
      <c r="Q693" s="85"/>
      <c r="R693" s="85"/>
      <c r="S693" s="85"/>
      <c r="T693" s="85"/>
      <c r="U693" s="85"/>
      <c r="V693" s="85"/>
      <c r="W693" s="85"/>
      <c r="X693" s="85"/>
      <c r="Y693" s="85"/>
      <c r="Z693" s="85"/>
      <c r="AA693" s="85"/>
      <c r="AB693" s="86"/>
      <c r="AC693" s="85"/>
      <c r="AD693" s="85"/>
      <c r="AE693" s="85"/>
      <c r="AF693" s="85"/>
      <c r="AG693" s="85"/>
      <c r="AH693" s="85"/>
      <c r="AI693" s="85"/>
      <c r="AJ693" s="85"/>
      <c r="AK693" s="85"/>
      <c r="AL693" s="85"/>
      <c r="AM693" s="85"/>
      <c r="AN693" s="85"/>
      <c r="AO693" s="85"/>
      <c r="AP693" s="85"/>
      <c r="AQ693" s="85"/>
      <c r="AR693" s="85"/>
      <c r="AS693" s="85"/>
      <c r="AT693" s="85"/>
      <c r="AU693" s="85"/>
      <c r="AV693" s="85"/>
      <c r="AW693" s="85"/>
      <c r="AX693" s="85"/>
      <c r="AY693" s="85"/>
      <c r="AZ693" s="85"/>
      <c r="BA693" s="85"/>
      <c r="BB693" s="85"/>
      <c r="BC693" s="85"/>
      <c r="BD693" s="85"/>
      <c r="BE693" s="85"/>
      <c r="BF693" s="85"/>
      <c r="BG693" s="85"/>
    </row>
    <row r="694" spans="1:59" x14ac:dyDescent="0.25">
      <c r="A694" s="85"/>
      <c r="B694" s="85"/>
      <c r="C694" s="85"/>
      <c r="D694" s="85"/>
      <c r="E694" s="85"/>
      <c r="F694" s="85"/>
      <c r="G694" s="85"/>
      <c r="H694" s="85"/>
      <c r="I694" s="85"/>
      <c r="J694" s="85"/>
      <c r="K694" s="85"/>
      <c r="L694" s="85"/>
      <c r="M694" s="85"/>
      <c r="N694" s="85"/>
      <c r="O694" s="85"/>
      <c r="P694" s="85"/>
      <c r="Q694" s="85"/>
      <c r="R694" s="85"/>
      <c r="S694" s="85"/>
      <c r="T694" s="85"/>
      <c r="U694" s="85"/>
      <c r="V694" s="85"/>
      <c r="W694" s="85"/>
      <c r="X694" s="85"/>
      <c r="Y694" s="85"/>
      <c r="Z694" s="85"/>
      <c r="AA694" s="85"/>
      <c r="AB694" s="86"/>
      <c r="AC694" s="85"/>
      <c r="AD694" s="85"/>
      <c r="AE694" s="85"/>
      <c r="AF694" s="85"/>
      <c r="AG694" s="85"/>
      <c r="AH694" s="85"/>
      <c r="AI694" s="85"/>
      <c r="AJ694" s="85"/>
      <c r="AK694" s="85"/>
      <c r="AL694" s="85"/>
      <c r="AM694" s="85"/>
      <c r="AN694" s="85"/>
      <c r="AO694" s="85"/>
      <c r="AP694" s="85"/>
      <c r="AQ694" s="85"/>
      <c r="AR694" s="85"/>
      <c r="AS694" s="85"/>
      <c r="AT694" s="85"/>
      <c r="AU694" s="85"/>
      <c r="AV694" s="85"/>
      <c r="AW694" s="85"/>
      <c r="AX694" s="85"/>
      <c r="AY694" s="85"/>
      <c r="AZ694" s="85"/>
      <c r="BA694" s="85"/>
      <c r="BB694" s="85"/>
      <c r="BC694" s="85"/>
      <c r="BD694" s="85"/>
      <c r="BE694" s="85"/>
      <c r="BF694" s="85"/>
      <c r="BG694" s="85"/>
    </row>
    <row r="695" spans="1:59" x14ac:dyDescent="0.25">
      <c r="A695" s="85"/>
      <c r="B695" s="85"/>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B695" s="86"/>
      <c r="AC695" s="85"/>
      <c r="AD695" s="85"/>
      <c r="AE695" s="85"/>
      <c r="AF695" s="85"/>
      <c r="AG695" s="85"/>
      <c r="AH695" s="85"/>
      <c r="AI695" s="85"/>
      <c r="AJ695" s="85"/>
      <c r="AK695" s="85"/>
      <c r="AL695" s="85"/>
      <c r="AM695" s="85"/>
      <c r="AN695" s="85"/>
      <c r="AO695" s="85"/>
      <c r="AP695" s="85"/>
      <c r="AQ695" s="85"/>
      <c r="AR695" s="85"/>
      <c r="AS695" s="85"/>
      <c r="AT695" s="85"/>
      <c r="AU695" s="85"/>
      <c r="AV695" s="85"/>
      <c r="AW695" s="85"/>
      <c r="AX695" s="85"/>
      <c r="AY695" s="85"/>
      <c r="AZ695" s="85"/>
      <c r="BA695" s="85"/>
      <c r="BB695" s="85"/>
      <c r="BC695" s="85"/>
      <c r="BD695" s="85"/>
      <c r="BE695" s="85"/>
      <c r="BF695" s="85"/>
      <c r="BG695" s="85"/>
    </row>
    <row r="696" spans="1:59" x14ac:dyDescent="0.25">
      <c r="A696" s="85"/>
      <c r="B696" s="85"/>
      <c r="C696" s="85"/>
      <c r="D696" s="85"/>
      <c r="E696" s="85"/>
      <c r="F696" s="85"/>
      <c r="G696" s="85"/>
      <c r="H696" s="85"/>
      <c r="I696" s="85"/>
      <c r="J696" s="85"/>
      <c r="K696" s="85"/>
      <c r="L696" s="85"/>
      <c r="M696" s="85"/>
      <c r="N696" s="85"/>
      <c r="O696" s="85"/>
      <c r="P696" s="85"/>
      <c r="Q696" s="85"/>
      <c r="R696" s="85"/>
      <c r="S696" s="85"/>
      <c r="T696" s="85"/>
      <c r="U696" s="85"/>
      <c r="V696" s="85"/>
      <c r="W696" s="85"/>
      <c r="X696" s="85"/>
      <c r="Y696" s="85"/>
      <c r="Z696" s="85"/>
      <c r="AA696" s="85"/>
      <c r="AB696" s="86"/>
      <c r="AC696" s="85"/>
      <c r="AD696" s="85"/>
      <c r="AE696" s="85"/>
      <c r="AF696" s="85"/>
      <c r="AG696" s="85"/>
      <c r="AH696" s="85"/>
      <c r="AI696" s="85"/>
      <c r="AJ696" s="85"/>
      <c r="AK696" s="85"/>
      <c r="AL696" s="85"/>
      <c r="AM696" s="85"/>
      <c r="AN696" s="85"/>
      <c r="AO696" s="85"/>
      <c r="AP696" s="85"/>
      <c r="AQ696" s="85"/>
      <c r="AR696" s="85"/>
      <c r="AS696" s="85"/>
      <c r="AT696" s="85"/>
      <c r="AU696" s="85"/>
      <c r="AV696" s="85"/>
      <c r="AW696" s="85"/>
      <c r="AX696" s="85"/>
      <c r="AY696" s="85"/>
      <c r="AZ696" s="85"/>
      <c r="BA696" s="85"/>
      <c r="BB696" s="85"/>
      <c r="BC696" s="85"/>
      <c r="BD696" s="85"/>
      <c r="BE696" s="85"/>
      <c r="BF696" s="85"/>
      <c r="BG696" s="85"/>
    </row>
    <row r="697" spans="1:59" x14ac:dyDescent="0.25">
      <c r="A697" s="85"/>
      <c r="B697" s="85"/>
      <c r="C697" s="85"/>
      <c r="D697" s="85"/>
      <c r="E697" s="85"/>
      <c r="F697" s="85"/>
      <c r="G697" s="85"/>
      <c r="H697" s="85"/>
      <c r="I697" s="85"/>
      <c r="J697" s="85"/>
      <c r="K697" s="85"/>
      <c r="L697" s="85"/>
      <c r="M697" s="85"/>
      <c r="N697" s="85"/>
      <c r="O697" s="85"/>
      <c r="P697" s="85"/>
      <c r="Q697" s="85"/>
      <c r="R697" s="85"/>
      <c r="S697" s="85"/>
      <c r="T697" s="85"/>
      <c r="U697" s="85"/>
      <c r="V697" s="85"/>
      <c r="W697" s="85"/>
      <c r="X697" s="85"/>
      <c r="Y697" s="85"/>
      <c r="Z697" s="85"/>
      <c r="AA697" s="85"/>
      <c r="AB697" s="86"/>
      <c r="AC697" s="85"/>
      <c r="AD697" s="85"/>
      <c r="AE697" s="85"/>
      <c r="AF697" s="85"/>
      <c r="AG697" s="85"/>
      <c r="AH697" s="85"/>
      <c r="AI697" s="85"/>
      <c r="AJ697" s="85"/>
      <c r="AK697" s="85"/>
      <c r="AL697" s="85"/>
      <c r="AM697" s="85"/>
      <c r="AN697" s="85"/>
      <c r="AO697" s="85"/>
      <c r="AP697" s="85"/>
      <c r="AQ697" s="85"/>
      <c r="AR697" s="85"/>
      <c r="AS697" s="85"/>
      <c r="AT697" s="85"/>
      <c r="AU697" s="85"/>
      <c r="AV697" s="85"/>
      <c r="AW697" s="85"/>
      <c r="AX697" s="85"/>
      <c r="AY697" s="85"/>
      <c r="AZ697" s="85"/>
      <c r="BA697" s="85"/>
      <c r="BB697" s="85"/>
      <c r="BC697" s="85"/>
      <c r="BD697" s="85"/>
      <c r="BE697" s="85"/>
      <c r="BF697" s="85"/>
      <c r="BG697" s="85"/>
    </row>
    <row r="698" spans="1:59" x14ac:dyDescent="0.25">
      <c r="A698" s="85"/>
      <c r="B698" s="85"/>
      <c r="C698" s="85"/>
      <c r="D698" s="85"/>
      <c r="E698" s="85"/>
      <c r="F698" s="85"/>
      <c r="G698" s="85"/>
      <c r="H698" s="85"/>
      <c r="I698" s="85"/>
      <c r="J698" s="85"/>
      <c r="K698" s="85"/>
      <c r="L698" s="85"/>
      <c r="M698" s="85"/>
      <c r="N698" s="85"/>
      <c r="O698" s="85"/>
      <c r="P698" s="85"/>
      <c r="Q698" s="85"/>
      <c r="R698" s="85"/>
      <c r="S698" s="85"/>
      <c r="T698" s="85"/>
      <c r="U698" s="85"/>
      <c r="V698" s="85"/>
      <c r="W698" s="85"/>
      <c r="X698" s="85"/>
      <c r="Y698" s="85"/>
      <c r="Z698" s="85"/>
      <c r="AA698" s="85"/>
      <c r="AB698" s="86"/>
      <c r="AC698" s="85"/>
      <c r="AD698" s="85"/>
      <c r="AE698" s="85"/>
      <c r="AF698" s="85"/>
      <c r="AG698" s="85"/>
      <c r="AH698" s="85"/>
      <c r="AI698" s="85"/>
      <c r="AJ698" s="85"/>
      <c r="AK698" s="85"/>
      <c r="AL698" s="85"/>
      <c r="AM698" s="85"/>
      <c r="AN698" s="85"/>
      <c r="AO698" s="85"/>
      <c r="AP698" s="85"/>
      <c r="AQ698" s="85"/>
      <c r="AR698" s="85"/>
      <c r="AS698" s="85"/>
      <c r="AT698" s="85"/>
      <c r="AU698" s="85"/>
      <c r="AV698" s="85"/>
      <c r="AW698" s="85"/>
      <c r="AX698" s="85"/>
      <c r="AY698" s="85"/>
      <c r="AZ698" s="85"/>
      <c r="BA698" s="85"/>
      <c r="BB698" s="85"/>
      <c r="BC698" s="85"/>
      <c r="BD698" s="85"/>
      <c r="BE698" s="85"/>
      <c r="BF698" s="85"/>
      <c r="BG698" s="85"/>
    </row>
    <row r="699" spans="1:59" x14ac:dyDescent="0.25">
      <c r="A699" s="85"/>
      <c r="B699" s="85"/>
      <c r="C699" s="85"/>
      <c r="D699" s="85"/>
      <c r="E699" s="85"/>
      <c r="F699" s="85"/>
      <c r="G699" s="85"/>
      <c r="H699" s="85"/>
      <c r="I699" s="85"/>
      <c r="J699" s="85"/>
      <c r="K699" s="85"/>
      <c r="L699" s="85"/>
      <c r="M699" s="85"/>
      <c r="N699" s="85"/>
      <c r="O699" s="85"/>
      <c r="P699" s="85"/>
      <c r="Q699" s="85"/>
      <c r="R699" s="85"/>
      <c r="S699" s="85"/>
      <c r="T699" s="85"/>
      <c r="U699" s="85"/>
      <c r="V699" s="85"/>
      <c r="W699" s="85"/>
      <c r="X699" s="85"/>
      <c r="Y699" s="85"/>
      <c r="Z699" s="85"/>
      <c r="AA699" s="85"/>
      <c r="AB699" s="86"/>
      <c r="AC699" s="85"/>
      <c r="AD699" s="85"/>
      <c r="AE699" s="85"/>
      <c r="AF699" s="85"/>
      <c r="AG699" s="85"/>
      <c r="AH699" s="85"/>
      <c r="AI699" s="85"/>
      <c r="AJ699" s="85"/>
      <c r="AK699" s="85"/>
      <c r="AL699" s="85"/>
      <c r="AM699" s="85"/>
      <c r="AN699" s="85"/>
      <c r="AO699" s="85"/>
      <c r="AP699" s="85"/>
      <c r="AQ699" s="85"/>
      <c r="AR699" s="85"/>
      <c r="AS699" s="85"/>
      <c r="AT699" s="85"/>
      <c r="AU699" s="85"/>
      <c r="AV699" s="85"/>
      <c r="AW699" s="85"/>
      <c r="AX699" s="85"/>
      <c r="AY699" s="85"/>
      <c r="AZ699" s="85"/>
      <c r="BA699" s="85"/>
      <c r="BB699" s="85"/>
      <c r="BC699" s="85"/>
      <c r="BD699" s="85"/>
      <c r="BE699" s="85"/>
      <c r="BF699" s="85"/>
      <c r="BG699" s="85"/>
    </row>
    <row r="700" spans="1:59" x14ac:dyDescent="0.25">
      <c r="A700" s="85"/>
      <c r="B700" s="85"/>
      <c r="C700" s="85"/>
      <c r="D700" s="85"/>
      <c r="E700" s="85"/>
      <c r="F700" s="85"/>
      <c r="G700" s="85"/>
      <c r="H700" s="85"/>
      <c r="I700" s="85"/>
      <c r="J700" s="85"/>
      <c r="K700" s="85"/>
      <c r="L700" s="85"/>
      <c r="M700" s="85"/>
      <c r="N700" s="85"/>
      <c r="O700" s="85"/>
      <c r="P700" s="85"/>
      <c r="Q700" s="85"/>
      <c r="R700" s="85"/>
      <c r="S700" s="85"/>
      <c r="T700" s="85"/>
      <c r="U700" s="85"/>
      <c r="V700" s="85"/>
      <c r="W700" s="85"/>
      <c r="X700" s="85"/>
      <c r="Y700" s="85"/>
      <c r="Z700" s="85"/>
      <c r="AA700" s="85"/>
      <c r="AB700" s="86"/>
      <c r="AC700" s="85"/>
      <c r="AD700" s="85"/>
      <c r="AE700" s="85"/>
      <c r="AF700" s="85"/>
      <c r="AG700" s="85"/>
      <c r="AH700" s="85"/>
      <c r="AI700" s="85"/>
      <c r="AJ700" s="85"/>
      <c r="AK700" s="85"/>
      <c r="AL700" s="85"/>
      <c r="AM700" s="85"/>
      <c r="AN700" s="85"/>
      <c r="AO700" s="85"/>
      <c r="AP700" s="85"/>
      <c r="AQ700" s="85"/>
      <c r="AR700" s="85"/>
      <c r="AS700" s="85"/>
      <c r="AT700" s="85"/>
      <c r="AU700" s="85"/>
      <c r="AV700" s="85"/>
      <c r="AW700" s="85"/>
      <c r="AX700" s="85"/>
      <c r="AY700" s="85"/>
      <c r="AZ700" s="85"/>
      <c r="BA700" s="85"/>
      <c r="BB700" s="85"/>
      <c r="BC700" s="85"/>
      <c r="BD700" s="85"/>
      <c r="BE700" s="85"/>
      <c r="BF700" s="85"/>
      <c r="BG700" s="85"/>
    </row>
    <row r="701" spans="1:59" x14ac:dyDescent="0.25">
      <c r="A701" s="85"/>
      <c r="B701" s="85"/>
      <c r="C701" s="85"/>
      <c r="D701" s="85"/>
      <c r="E701" s="85"/>
      <c r="F701" s="85"/>
      <c r="G701" s="85"/>
      <c r="H701" s="85"/>
      <c r="I701" s="85"/>
      <c r="J701" s="85"/>
      <c r="K701" s="85"/>
      <c r="L701" s="85"/>
      <c r="M701" s="85"/>
      <c r="N701" s="85"/>
      <c r="O701" s="85"/>
      <c r="P701" s="85"/>
      <c r="Q701" s="85"/>
      <c r="R701" s="85"/>
      <c r="S701" s="85"/>
      <c r="T701" s="85"/>
      <c r="U701" s="85"/>
      <c r="V701" s="85"/>
      <c r="W701" s="85"/>
      <c r="X701" s="85"/>
      <c r="Y701" s="85"/>
      <c r="Z701" s="85"/>
      <c r="AA701" s="85"/>
      <c r="AB701" s="86"/>
      <c r="AC701" s="85"/>
      <c r="AD701" s="85"/>
      <c r="AE701" s="85"/>
      <c r="AF701" s="85"/>
      <c r="AG701" s="85"/>
      <c r="AH701" s="85"/>
      <c r="AI701" s="85"/>
      <c r="AJ701" s="85"/>
      <c r="AK701" s="85"/>
      <c r="AL701" s="85"/>
      <c r="AM701" s="85"/>
      <c r="AN701" s="85"/>
      <c r="AO701" s="85"/>
      <c r="AP701" s="85"/>
      <c r="AQ701" s="85"/>
      <c r="AR701" s="85"/>
      <c r="AS701" s="85"/>
      <c r="AT701" s="85"/>
      <c r="AU701" s="85"/>
      <c r="AV701" s="85"/>
      <c r="AW701" s="85"/>
      <c r="AX701" s="85"/>
      <c r="AY701" s="85"/>
      <c r="AZ701" s="85"/>
      <c r="BA701" s="85"/>
      <c r="BB701" s="85"/>
      <c r="BC701" s="85"/>
      <c r="BD701" s="85"/>
      <c r="BE701" s="85"/>
      <c r="BF701" s="85"/>
      <c r="BG701" s="85"/>
    </row>
    <row r="702" spans="1:59" x14ac:dyDescent="0.25">
      <c r="A702" s="85"/>
      <c r="B702" s="85"/>
      <c r="C702" s="85"/>
      <c r="D702" s="85"/>
      <c r="E702" s="85"/>
      <c r="F702" s="85"/>
      <c r="G702" s="85"/>
      <c r="H702" s="85"/>
      <c r="I702" s="85"/>
      <c r="J702" s="85"/>
      <c r="K702" s="85"/>
      <c r="L702" s="85"/>
      <c r="M702" s="85"/>
      <c r="N702" s="85"/>
      <c r="O702" s="85"/>
      <c r="P702" s="85"/>
      <c r="Q702" s="85"/>
      <c r="R702" s="85"/>
      <c r="S702" s="85"/>
      <c r="T702" s="85"/>
      <c r="U702" s="85"/>
      <c r="V702" s="85"/>
      <c r="W702" s="85"/>
      <c r="X702" s="85"/>
      <c r="Y702" s="85"/>
      <c r="Z702" s="85"/>
      <c r="AA702" s="85"/>
      <c r="AB702" s="86"/>
      <c r="AC702" s="85"/>
      <c r="AD702" s="85"/>
      <c r="AE702" s="85"/>
      <c r="AF702" s="85"/>
      <c r="AG702" s="85"/>
      <c r="AH702" s="85"/>
      <c r="AI702" s="85"/>
      <c r="AJ702" s="85"/>
      <c r="AK702" s="85"/>
      <c r="AL702" s="85"/>
      <c r="AM702" s="85"/>
      <c r="AN702" s="85"/>
      <c r="AO702" s="85"/>
      <c r="AP702" s="85"/>
      <c r="AQ702" s="85"/>
      <c r="AR702" s="85"/>
      <c r="AS702" s="85"/>
      <c r="AT702" s="85"/>
      <c r="AU702" s="85"/>
      <c r="AV702" s="85"/>
      <c r="AW702" s="85"/>
      <c r="AX702" s="85"/>
      <c r="AY702" s="85"/>
      <c r="AZ702" s="85"/>
      <c r="BA702" s="85"/>
      <c r="BB702" s="85"/>
      <c r="BC702" s="85"/>
      <c r="BD702" s="85"/>
      <c r="BE702" s="85"/>
      <c r="BF702" s="85"/>
      <c r="BG702" s="85"/>
    </row>
    <row r="703" spans="1:59" x14ac:dyDescent="0.25">
      <c r="A703" s="85"/>
      <c r="B703" s="85"/>
      <c r="C703" s="85"/>
      <c r="D703" s="85"/>
      <c r="E703" s="85"/>
      <c r="F703" s="85"/>
      <c r="G703" s="85"/>
      <c r="H703" s="85"/>
      <c r="I703" s="85"/>
      <c r="J703" s="85"/>
      <c r="K703" s="85"/>
      <c r="L703" s="85"/>
      <c r="M703" s="85"/>
      <c r="N703" s="85"/>
      <c r="O703" s="85"/>
      <c r="P703" s="85"/>
      <c r="Q703" s="85"/>
      <c r="R703" s="85"/>
      <c r="S703" s="85"/>
      <c r="T703" s="85"/>
      <c r="U703" s="85"/>
      <c r="V703" s="85"/>
      <c r="W703" s="85"/>
      <c r="X703" s="85"/>
      <c r="Y703" s="85"/>
      <c r="Z703" s="85"/>
      <c r="AA703" s="85"/>
      <c r="AB703" s="86"/>
      <c r="AC703" s="85"/>
      <c r="AD703" s="85"/>
      <c r="AE703" s="85"/>
      <c r="AF703" s="85"/>
      <c r="AG703" s="85"/>
      <c r="AH703" s="85"/>
      <c r="AI703" s="85"/>
      <c r="AJ703" s="85"/>
      <c r="AK703" s="85"/>
      <c r="AL703" s="85"/>
      <c r="AM703" s="85"/>
      <c r="AN703" s="85"/>
      <c r="AO703" s="85"/>
      <c r="AP703" s="85"/>
      <c r="AQ703" s="85"/>
      <c r="AR703" s="85"/>
      <c r="AS703" s="85"/>
      <c r="AT703" s="85"/>
      <c r="AU703" s="85"/>
      <c r="AV703" s="85"/>
      <c r="AW703" s="85"/>
      <c r="AX703" s="85"/>
      <c r="AY703" s="85"/>
      <c r="AZ703" s="85"/>
      <c r="BA703" s="85"/>
      <c r="BB703" s="85"/>
      <c r="BC703" s="85"/>
      <c r="BD703" s="85"/>
      <c r="BE703" s="85"/>
      <c r="BF703" s="85"/>
      <c r="BG703" s="85"/>
    </row>
    <row r="704" spans="1:59" x14ac:dyDescent="0.25">
      <c r="A704" s="85"/>
      <c r="B704" s="85"/>
      <c r="C704" s="85"/>
      <c r="D704" s="85"/>
      <c r="E704" s="85"/>
      <c r="F704" s="85"/>
      <c r="G704" s="85"/>
      <c r="H704" s="85"/>
      <c r="I704" s="85"/>
      <c r="J704" s="85"/>
      <c r="K704" s="85"/>
      <c r="L704" s="85"/>
      <c r="M704" s="85"/>
      <c r="N704" s="85"/>
      <c r="O704" s="85"/>
      <c r="P704" s="85"/>
      <c r="Q704" s="85"/>
      <c r="R704" s="85"/>
      <c r="S704" s="85"/>
      <c r="T704" s="85"/>
      <c r="U704" s="85"/>
      <c r="V704" s="85"/>
      <c r="W704" s="85"/>
      <c r="X704" s="85"/>
      <c r="Y704" s="85"/>
      <c r="Z704" s="85"/>
      <c r="AA704" s="85"/>
      <c r="AB704" s="86"/>
      <c r="AC704" s="85"/>
      <c r="AD704" s="85"/>
      <c r="AE704" s="85"/>
      <c r="AF704" s="85"/>
      <c r="AG704" s="85"/>
      <c r="AH704" s="85"/>
      <c r="AI704" s="85"/>
      <c r="AJ704" s="85"/>
      <c r="AK704" s="85"/>
      <c r="AL704" s="85"/>
      <c r="AM704" s="85"/>
      <c r="AN704" s="85"/>
      <c r="AO704" s="85"/>
      <c r="AP704" s="85"/>
      <c r="AQ704" s="85"/>
      <c r="AR704" s="85"/>
      <c r="AS704" s="85"/>
      <c r="AT704" s="85"/>
      <c r="AU704" s="85"/>
      <c r="AV704" s="85"/>
      <c r="AW704" s="85"/>
      <c r="AX704" s="85"/>
      <c r="AY704" s="85"/>
      <c r="AZ704" s="85"/>
      <c r="BA704" s="85"/>
      <c r="BB704" s="85"/>
      <c r="BC704" s="85"/>
      <c r="BD704" s="85"/>
      <c r="BE704" s="85"/>
      <c r="BF704" s="85"/>
      <c r="BG704" s="85"/>
    </row>
    <row r="705" spans="1:59" x14ac:dyDescent="0.25">
      <c r="A705" s="85"/>
      <c r="B705" s="85"/>
      <c r="C705" s="85"/>
      <c r="D705" s="85"/>
      <c r="E705" s="85"/>
      <c r="F705" s="85"/>
      <c r="G705" s="85"/>
      <c r="H705" s="85"/>
      <c r="I705" s="85"/>
      <c r="J705" s="85"/>
      <c r="K705" s="85"/>
      <c r="L705" s="85"/>
      <c r="M705" s="85"/>
      <c r="N705" s="85"/>
      <c r="O705" s="85"/>
      <c r="P705" s="85"/>
      <c r="Q705" s="85"/>
      <c r="R705" s="85"/>
      <c r="S705" s="85"/>
      <c r="T705" s="85"/>
      <c r="U705" s="85"/>
      <c r="V705" s="85"/>
      <c r="W705" s="85"/>
      <c r="X705" s="85"/>
      <c r="Y705" s="85"/>
      <c r="Z705" s="85"/>
      <c r="AA705" s="85"/>
      <c r="AB705" s="86"/>
      <c r="AC705" s="85"/>
      <c r="AD705" s="85"/>
      <c r="AE705" s="85"/>
      <c r="AF705" s="85"/>
      <c r="AG705" s="85"/>
      <c r="AH705" s="85"/>
      <c r="AI705" s="85"/>
      <c r="AJ705" s="85"/>
      <c r="AK705" s="85"/>
      <c r="AL705" s="85"/>
      <c r="AM705" s="85"/>
      <c r="AN705" s="85"/>
      <c r="AO705" s="85"/>
      <c r="AP705" s="85"/>
      <c r="AQ705" s="85"/>
      <c r="AR705" s="85"/>
      <c r="AS705" s="85"/>
      <c r="AT705" s="85"/>
      <c r="AU705" s="85"/>
      <c r="AV705" s="85"/>
      <c r="AW705" s="85"/>
      <c r="AX705" s="85"/>
      <c r="AY705" s="85"/>
      <c r="AZ705" s="85"/>
      <c r="BA705" s="85"/>
      <c r="BB705" s="85"/>
      <c r="BC705" s="85"/>
      <c r="BD705" s="85"/>
      <c r="BE705" s="85"/>
      <c r="BF705" s="85"/>
      <c r="BG705" s="85"/>
    </row>
    <row r="706" spans="1:59" x14ac:dyDescent="0.25">
      <c r="A706" s="85"/>
      <c r="B706" s="85"/>
      <c r="C706" s="85"/>
      <c r="D706" s="85"/>
      <c r="E706" s="85"/>
      <c r="F706" s="85"/>
      <c r="G706" s="85"/>
      <c r="H706" s="85"/>
      <c r="I706" s="85"/>
      <c r="J706" s="85"/>
      <c r="K706" s="85"/>
      <c r="L706" s="85"/>
      <c r="M706" s="85"/>
      <c r="N706" s="85"/>
      <c r="O706" s="85"/>
      <c r="P706" s="85"/>
      <c r="Q706" s="85"/>
      <c r="R706" s="85"/>
      <c r="S706" s="85"/>
      <c r="T706" s="85"/>
      <c r="U706" s="85"/>
      <c r="V706" s="85"/>
      <c r="W706" s="85"/>
      <c r="X706" s="85"/>
      <c r="Y706" s="85"/>
      <c r="Z706" s="85"/>
      <c r="AA706" s="85"/>
      <c r="AB706" s="86"/>
      <c r="AC706" s="85"/>
      <c r="AD706" s="85"/>
      <c r="AE706" s="85"/>
      <c r="AF706" s="85"/>
      <c r="AG706" s="85"/>
      <c r="AH706" s="85"/>
      <c r="AI706" s="85"/>
      <c r="AJ706" s="85"/>
      <c r="AK706" s="85"/>
      <c r="AL706" s="85"/>
      <c r="AM706" s="85"/>
      <c r="AN706" s="85"/>
      <c r="AO706" s="85"/>
      <c r="AP706" s="85"/>
      <c r="AQ706" s="85"/>
      <c r="AR706" s="85"/>
      <c r="AS706" s="85"/>
      <c r="AT706" s="85"/>
      <c r="AU706" s="85"/>
      <c r="AV706" s="85"/>
      <c r="AW706" s="85"/>
      <c r="AX706" s="85"/>
      <c r="AY706" s="85"/>
      <c r="AZ706" s="85"/>
      <c r="BA706" s="85"/>
      <c r="BB706" s="85"/>
      <c r="BC706" s="85"/>
      <c r="BD706" s="85"/>
      <c r="BE706" s="85"/>
      <c r="BF706" s="85"/>
      <c r="BG706" s="85"/>
    </row>
    <row r="707" spans="1:59" x14ac:dyDescent="0.25">
      <c r="A707" s="85"/>
      <c r="B707" s="85"/>
      <c r="C707" s="85"/>
      <c r="D707" s="85"/>
      <c r="E707" s="85"/>
      <c r="F707" s="85"/>
      <c r="G707" s="85"/>
      <c r="H707" s="85"/>
      <c r="I707" s="85"/>
      <c r="J707" s="85"/>
      <c r="K707" s="85"/>
      <c r="L707" s="85"/>
      <c r="M707" s="85"/>
      <c r="N707" s="85"/>
      <c r="O707" s="85"/>
      <c r="P707" s="85"/>
      <c r="Q707" s="85"/>
      <c r="R707" s="85"/>
      <c r="S707" s="85"/>
      <c r="T707" s="85"/>
      <c r="U707" s="85"/>
      <c r="V707" s="85"/>
      <c r="W707" s="85"/>
      <c r="X707" s="85"/>
      <c r="Y707" s="85"/>
      <c r="Z707" s="85"/>
      <c r="AA707" s="85"/>
      <c r="AB707" s="86"/>
      <c r="AC707" s="85"/>
      <c r="AD707" s="85"/>
      <c r="AE707" s="85"/>
      <c r="AF707" s="85"/>
      <c r="AG707" s="85"/>
      <c r="AH707" s="85"/>
      <c r="AI707" s="85"/>
      <c r="AJ707" s="85"/>
      <c r="AK707" s="85"/>
      <c r="AL707" s="85"/>
      <c r="AM707" s="85"/>
      <c r="AN707" s="85"/>
      <c r="AO707" s="85"/>
      <c r="AP707" s="85"/>
      <c r="AQ707" s="85"/>
      <c r="AR707" s="85"/>
      <c r="AS707" s="85"/>
      <c r="AT707" s="85"/>
      <c r="AU707" s="85"/>
      <c r="AV707" s="85"/>
      <c r="AW707" s="85"/>
      <c r="AX707" s="85"/>
      <c r="AY707" s="85"/>
      <c r="AZ707" s="85"/>
      <c r="BA707" s="85"/>
      <c r="BB707" s="85"/>
      <c r="BC707" s="85"/>
      <c r="BD707" s="85"/>
      <c r="BE707" s="85"/>
      <c r="BF707" s="85"/>
      <c r="BG707" s="85"/>
    </row>
    <row r="708" spans="1:59" x14ac:dyDescent="0.25">
      <c r="A708" s="85"/>
      <c r="B708" s="85"/>
      <c r="C708" s="85"/>
      <c r="D708" s="85"/>
      <c r="E708" s="85"/>
      <c r="F708" s="85"/>
      <c r="G708" s="85"/>
      <c r="H708" s="85"/>
      <c r="I708" s="85"/>
      <c r="J708" s="85"/>
      <c r="K708" s="85"/>
      <c r="L708" s="85"/>
      <c r="M708" s="85"/>
      <c r="N708" s="85"/>
      <c r="O708" s="85"/>
      <c r="P708" s="85"/>
      <c r="Q708" s="85"/>
      <c r="R708" s="85"/>
      <c r="S708" s="85"/>
      <c r="T708" s="85"/>
      <c r="U708" s="85"/>
      <c r="V708" s="85"/>
      <c r="W708" s="85"/>
      <c r="X708" s="85"/>
      <c r="Y708" s="85"/>
      <c r="Z708" s="85"/>
      <c r="AA708" s="85"/>
      <c r="AB708" s="86"/>
      <c r="AC708" s="85"/>
      <c r="AD708" s="85"/>
      <c r="AE708" s="85"/>
      <c r="AF708" s="85"/>
      <c r="AG708" s="85"/>
      <c r="AH708" s="85"/>
      <c r="AI708" s="85"/>
      <c r="AJ708" s="85"/>
      <c r="AK708" s="85"/>
      <c r="AL708" s="85"/>
      <c r="AM708" s="85"/>
      <c r="AN708" s="85"/>
      <c r="AO708" s="85"/>
      <c r="AP708" s="85"/>
      <c r="AQ708" s="85"/>
      <c r="AR708" s="85"/>
      <c r="AS708" s="85"/>
      <c r="AT708" s="85"/>
      <c r="AU708" s="85"/>
      <c r="AV708" s="85"/>
      <c r="AW708" s="85"/>
      <c r="AX708" s="85"/>
      <c r="AY708" s="85"/>
      <c r="AZ708" s="85"/>
      <c r="BA708" s="85"/>
      <c r="BB708" s="85"/>
      <c r="BC708" s="85"/>
      <c r="BD708" s="85"/>
      <c r="BE708" s="85"/>
      <c r="BF708" s="85"/>
      <c r="BG708" s="85"/>
    </row>
    <row r="709" spans="1:59" x14ac:dyDescent="0.25">
      <c r="A709" s="85"/>
      <c r="B709" s="85"/>
      <c r="C709" s="85"/>
      <c r="D709" s="85"/>
      <c r="E709" s="85"/>
      <c r="F709" s="85"/>
      <c r="G709" s="85"/>
      <c r="H709" s="85"/>
      <c r="I709" s="85"/>
      <c r="J709" s="85"/>
      <c r="K709" s="85"/>
      <c r="L709" s="85"/>
      <c r="M709" s="85"/>
      <c r="N709" s="85"/>
      <c r="O709" s="85"/>
      <c r="P709" s="85"/>
      <c r="Q709" s="85"/>
      <c r="R709" s="85"/>
      <c r="S709" s="85"/>
      <c r="T709" s="85"/>
      <c r="U709" s="85"/>
      <c r="V709" s="85"/>
      <c r="W709" s="85"/>
      <c r="X709" s="85"/>
      <c r="Y709" s="85"/>
      <c r="Z709" s="85"/>
      <c r="AA709" s="85"/>
      <c r="AB709" s="86"/>
      <c r="AC709" s="85"/>
      <c r="AD709" s="85"/>
      <c r="AE709" s="85"/>
      <c r="AF709" s="85"/>
      <c r="AG709" s="85"/>
      <c r="AH709" s="85"/>
      <c r="AI709" s="85"/>
      <c r="AJ709" s="85"/>
      <c r="AK709" s="85"/>
      <c r="AL709" s="85"/>
      <c r="AM709" s="85"/>
      <c r="AN709" s="85"/>
      <c r="AO709" s="85"/>
      <c r="AP709" s="85"/>
      <c r="AQ709" s="85"/>
      <c r="AR709" s="85"/>
      <c r="AS709" s="85"/>
      <c r="AT709" s="85"/>
      <c r="AU709" s="85"/>
      <c r="AV709" s="85"/>
      <c r="AW709" s="85"/>
      <c r="AX709" s="85"/>
      <c r="AY709" s="85"/>
      <c r="AZ709" s="85"/>
      <c r="BA709" s="85"/>
      <c r="BB709" s="85"/>
      <c r="BC709" s="85"/>
      <c r="BD709" s="85"/>
      <c r="BE709" s="85"/>
      <c r="BF709" s="85"/>
      <c r="BG709" s="85"/>
    </row>
    <row r="710" spans="1:59" x14ac:dyDescent="0.25">
      <c r="A710" s="85"/>
      <c r="B710" s="85"/>
      <c r="C710" s="85"/>
      <c r="D710" s="85"/>
      <c r="E710" s="85"/>
      <c r="F710" s="85"/>
      <c r="G710" s="85"/>
      <c r="H710" s="85"/>
      <c r="I710" s="85"/>
      <c r="J710" s="85"/>
      <c r="K710" s="85"/>
      <c r="L710" s="85"/>
      <c r="M710" s="85"/>
      <c r="N710" s="85"/>
      <c r="O710" s="85"/>
      <c r="P710" s="85"/>
      <c r="Q710" s="85"/>
      <c r="R710" s="85"/>
      <c r="S710" s="85"/>
      <c r="T710" s="85"/>
      <c r="U710" s="85"/>
      <c r="V710" s="85"/>
      <c r="W710" s="85"/>
      <c r="X710" s="85"/>
      <c r="Y710" s="85"/>
      <c r="Z710" s="85"/>
      <c r="AA710" s="85"/>
      <c r="AB710" s="86"/>
      <c r="AC710" s="85"/>
      <c r="AD710" s="85"/>
      <c r="AE710" s="85"/>
      <c r="AF710" s="85"/>
      <c r="AG710" s="85"/>
      <c r="AH710" s="85"/>
      <c r="AI710" s="85"/>
      <c r="AJ710" s="85"/>
      <c r="AK710" s="85"/>
      <c r="AL710" s="85"/>
      <c r="AM710" s="85"/>
      <c r="AN710" s="85"/>
      <c r="AO710" s="85"/>
      <c r="AP710" s="85"/>
      <c r="AQ710" s="85"/>
      <c r="AR710" s="85"/>
      <c r="AS710" s="85"/>
      <c r="AT710" s="85"/>
      <c r="AU710" s="85"/>
      <c r="AV710" s="85"/>
      <c r="AW710" s="85"/>
      <c r="AX710" s="85"/>
      <c r="AY710" s="85"/>
      <c r="AZ710" s="85"/>
      <c r="BA710" s="85"/>
      <c r="BB710" s="85"/>
      <c r="BC710" s="85"/>
      <c r="BD710" s="85"/>
      <c r="BE710" s="85"/>
      <c r="BF710" s="85"/>
      <c r="BG710" s="85"/>
    </row>
    <row r="711" spans="1:59" x14ac:dyDescent="0.25">
      <c r="A711" s="85"/>
      <c r="B711" s="85"/>
      <c r="C711" s="85"/>
      <c r="D711" s="85"/>
      <c r="E711" s="85"/>
      <c r="F711" s="85"/>
      <c r="G711" s="85"/>
      <c r="H711" s="85"/>
      <c r="I711" s="85"/>
      <c r="J711" s="85"/>
      <c r="K711" s="85"/>
      <c r="L711" s="85"/>
      <c r="M711" s="85"/>
      <c r="N711" s="85"/>
      <c r="O711" s="85"/>
      <c r="P711" s="85"/>
      <c r="Q711" s="85"/>
      <c r="R711" s="85"/>
      <c r="S711" s="85"/>
      <c r="T711" s="85"/>
      <c r="U711" s="85"/>
      <c r="V711" s="85"/>
      <c r="W711" s="85"/>
      <c r="X711" s="85"/>
      <c r="Y711" s="85"/>
      <c r="Z711" s="85"/>
      <c r="AA711" s="85"/>
      <c r="AB711" s="86"/>
      <c r="AC711" s="85"/>
      <c r="AD711" s="85"/>
      <c r="AE711" s="85"/>
      <c r="AF711" s="85"/>
      <c r="AG711" s="85"/>
      <c r="AH711" s="85"/>
      <c r="AI711" s="85"/>
      <c r="AJ711" s="85"/>
      <c r="AK711" s="85"/>
      <c r="AL711" s="85"/>
      <c r="AM711" s="85"/>
      <c r="AN711" s="85"/>
      <c r="AO711" s="85"/>
      <c r="AP711" s="85"/>
      <c r="AQ711" s="85"/>
      <c r="AR711" s="85"/>
      <c r="AS711" s="85"/>
      <c r="AT711" s="85"/>
      <c r="AU711" s="85"/>
      <c r="AV711" s="85"/>
      <c r="AW711" s="85"/>
      <c r="AX711" s="85"/>
      <c r="AY711" s="85"/>
      <c r="AZ711" s="85"/>
      <c r="BA711" s="85"/>
      <c r="BB711" s="85"/>
      <c r="BC711" s="85"/>
      <c r="BD711" s="85"/>
      <c r="BE711" s="85"/>
      <c r="BF711" s="85"/>
      <c r="BG711" s="85"/>
    </row>
    <row r="712" spans="1:59" x14ac:dyDescent="0.25">
      <c r="A712" s="85"/>
      <c r="B712" s="85"/>
      <c r="C712" s="85"/>
      <c r="D712" s="85"/>
      <c r="E712" s="85"/>
      <c r="F712" s="85"/>
      <c r="G712" s="85"/>
      <c r="H712" s="85"/>
      <c r="I712" s="85"/>
      <c r="J712" s="85"/>
      <c r="K712" s="85"/>
      <c r="L712" s="85"/>
      <c r="M712" s="85"/>
      <c r="N712" s="85"/>
      <c r="O712" s="85"/>
      <c r="P712" s="85"/>
      <c r="Q712" s="85"/>
      <c r="R712" s="85"/>
      <c r="S712" s="85"/>
      <c r="T712" s="85"/>
      <c r="U712" s="85"/>
      <c r="V712" s="85"/>
      <c r="W712" s="85"/>
      <c r="X712" s="85"/>
      <c r="Y712" s="85"/>
      <c r="Z712" s="85"/>
      <c r="AA712" s="85"/>
      <c r="AB712" s="86"/>
      <c r="AC712" s="85"/>
      <c r="AD712" s="85"/>
      <c r="AE712" s="85"/>
      <c r="AF712" s="85"/>
      <c r="AG712" s="85"/>
      <c r="AH712" s="85"/>
      <c r="AI712" s="85"/>
      <c r="AJ712" s="85"/>
      <c r="AK712" s="85"/>
      <c r="AL712" s="85"/>
      <c r="AM712" s="85"/>
      <c r="AN712" s="85"/>
      <c r="AO712" s="85"/>
      <c r="AP712" s="85"/>
      <c r="AQ712" s="85"/>
      <c r="AR712" s="85"/>
      <c r="AS712" s="85"/>
      <c r="AT712" s="85"/>
      <c r="AU712" s="85"/>
      <c r="AV712" s="85"/>
      <c r="AW712" s="85"/>
      <c r="AX712" s="85"/>
      <c r="AY712" s="85"/>
      <c r="AZ712" s="85"/>
      <c r="BA712" s="85"/>
      <c r="BB712" s="85"/>
      <c r="BC712" s="85"/>
      <c r="BD712" s="85"/>
      <c r="BE712" s="85"/>
      <c r="BF712" s="85"/>
      <c r="BG712" s="85"/>
    </row>
    <row r="713" spans="1:59" x14ac:dyDescent="0.25">
      <c r="A713" s="85"/>
      <c r="B713" s="85"/>
      <c r="C713" s="85"/>
      <c r="D713" s="85"/>
      <c r="E713" s="85"/>
      <c r="F713" s="85"/>
      <c r="G713" s="85"/>
      <c r="H713" s="85"/>
      <c r="I713" s="85"/>
      <c r="J713" s="85"/>
      <c r="K713" s="85"/>
      <c r="L713" s="85"/>
      <c r="M713" s="85"/>
      <c r="N713" s="85"/>
      <c r="O713" s="85"/>
      <c r="P713" s="85"/>
      <c r="Q713" s="85"/>
      <c r="R713" s="85"/>
      <c r="S713" s="85"/>
      <c r="T713" s="85"/>
      <c r="U713" s="85"/>
      <c r="V713" s="85"/>
      <c r="W713" s="85"/>
      <c r="X713" s="85"/>
      <c r="Y713" s="85"/>
      <c r="Z713" s="85"/>
      <c r="AA713" s="85"/>
      <c r="AB713" s="86"/>
      <c r="AC713" s="85"/>
      <c r="AD713" s="85"/>
      <c r="AE713" s="85"/>
      <c r="AF713" s="85"/>
      <c r="AG713" s="85"/>
      <c r="AH713" s="85"/>
      <c r="AI713" s="85"/>
      <c r="AJ713" s="85"/>
      <c r="AK713" s="85"/>
      <c r="AL713" s="85"/>
      <c r="AM713" s="85"/>
      <c r="AN713" s="85"/>
      <c r="AO713" s="85"/>
      <c r="AP713" s="85"/>
      <c r="AQ713" s="85"/>
      <c r="AR713" s="85"/>
      <c r="AS713" s="85"/>
      <c r="AT713" s="85"/>
      <c r="AU713" s="85"/>
      <c r="AV713" s="85"/>
      <c r="AW713" s="85"/>
      <c r="AX713" s="85"/>
      <c r="AY713" s="85"/>
      <c r="AZ713" s="85"/>
      <c r="BA713" s="85"/>
      <c r="BB713" s="85"/>
      <c r="BC713" s="85"/>
      <c r="BD713" s="85"/>
      <c r="BE713" s="85"/>
      <c r="BF713" s="85"/>
      <c r="BG713" s="85"/>
    </row>
    <row r="714" spans="1:59" x14ac:dyDescent="0.25">
      <c r="A714" s="85"/>
      <c r="B714" s="85"/>
      <c r="C714" s="85"/>
      <c r="D714" s="85"/>
      <c r="E714" s="85"/>
      <c r="F714" s="85"/>
      <c r="G714" s="85"/>
      <c r="H714" s="85"/>
      <c r="I714" s="85"/>
      <c r="J714" s="85"/>
      <c r="K714" s="85"/>
      <c r="L714" s="85"/>
      <c r="M714" s="85"/>
      <c r="N714" s="85"/>
      <c r="O714" s="85"/>
      <c r="P714" s="85"/>
      <c r="Q714" s="85"/>
      <c r="R714" s="85"/>
      <c r="S714" s="85"/>
      <c r="T714" s="85"/>
      <c r="U714" s="85"/>
      <c r="V714" s="85"/>
      <c r="W714" s="85"/>
      <c r="X714" s="85"/>
      <c r="Y714" s="85"/>
      <c r="Z714" s="85"/>
      <c r="AA714" s="85"/>
      <c r="AB714" s="86"/>
      <c r="AC714" s="85"/>
      <c r="AD714" s="85"/>
      <c r="AE714" s="85"/>
      <c r="AF714" s="85"/>
      <c r="AG714" s="85"/>
      <c r="AH714" s="85"/>
      <c r="AI714" s="85"/>
      <c r="AJ714" s="85"/>
      <c r="AK714" s="85"/>
      <c r="AL714" s="85"/>
      <c r="AM714" s="85"/>
      <c r="AN714" s="85"/>
      <c r="AO714" s="85"/>
      <c r="AP714" s="85"/>
      <c r="AQ714" s="85"/>
      <c r="AR714" s="85"/>
      <c r="AS714" s="85"/>
      <c r="AT714" s="85"/>
      <c r="AU714" s="85"/>
      <c r="AV714" s="85"/>
      <c r="AW714" s="85"/>
      <c r="AX714" s="85"/>
      <c r="AY714" s="85"/>
      <c r="AZ714" s="85"/>
      <c r="BA714" s="85"/>
      <c r="BB714" s="85"/>
      <c r="BC714" s="85"/>
      <c r="BD714" s="85"/>
      <c r="BE714" s="85"/>
      <c r="BF714" s="85"/>
      <c r="BG714" s="85"/>
    </row>
    <row r="715" spans="1:59" x14ac:dyDescent="0.25">
      <c r="A715" s="85"/>
      <c r="B715" s="85"/>
      <c r="C715" s="85"/>
      <c r="D715" s="85"/>
      <c r="E715" s="85"/>
      <c r="F715" s="85"/>
      <c r="G715" s="85"/>
      <c r="H715" s="85"/>
      <c r="I715" s="85"/>
      <c r="J715" s="85"/>
      <c r="K715" s="85"/>
      <c r="L715" s="85"/>
      <c r="M715" s="85"/>
      <c r="N715" s="85"/>
      <c r="O715" s="85"/>
      <c r="P715" s="85"/>
      <c r="Q715" s="85"/>
      <c r="R715" s="85"/>
      <c r="S715" s="85"/>
      <c r="T715" s="85"/>
      <c r="U715" s="85"/>
      <c r="V715" s="85"/>
      <c r="W715" s="85"/>
      <c r="X715" s="85"/>
      <c r="Y715" s="85"/>
      <c r="Z715" s="85"/>
      <c r="AA715" s="85"/>
      <c r="AB715" s="86"/>
      <c r="AC715" s="85"/>
      <c r="AD715" s="85"/>
      <c r="AE715" s="85"/>
      <c r="AF715" s="85"/>
      <c r="AG715" s="85"/>
      <c r="AH715" s="85"/>
      <c r="AI715" s="85"/>
      <c r="AJ715" s="85"/>
      <c r="AK715" s="85"/>
      <c r="AL715" s="85"/>
      <c r="AM715" s="85"/>
      <c r="AN715" s="85"/>
      <c r="AO715" s="85"/>
      <c r="AP715" s="85"/>
      <c r="AQ715" s="85"/>
      <c r="AR715" s="85"/>
      <c r="AS715" s="85"/>
      <c r="AT715" s="85"/>
      <c r="AU715" s="85"/>
      <c r="AV715" s="85"/>
      <c r="AW715" s="85"/>
      <c r="AX715" s="85"/>
      <c r="AY715" s="85"/>
      <c r="AZ715" s="85"/>
      <c r="BA715" s="85"/>
      <c r="BB715" s="85"/>
      <c r="BC715" s="85"/>
      <c r="BD715" s="85"/>
      <c r="BE715" s="85"/>
      <c r="BF715" s="85"/>
      <c r="BG715" s="85"/>
    </row>
    <row r="716" spans="1:59" x14ac:dyDescent="0.25">
      <c r="A716" s="85"/>
      <c r="B716" s="85"/>
      <c r="C716" s="85"/>
      <c r="D716" s="85"/>
      <c r="E716" s="85"/>
      <c r="F716" s="85"/>
      <c r="G716" s="85"/>
      <c r="H716" s="85"/>
      <c r="I716" s="85"/>
      <c r="J716" s="85"/>
      <c r="K716" s="85"/>
      <c r="L716" s="85"/>
      <c r="M716" s="85"/>
      <c r="N716" s="85"/>
      <c r="O716" s="85"/>
      <c r="P716" s="85"/>
      <c r="Q716" s="85"/>
      <c r="R716" s="85"/>
      <c r="S716" s="85"/>
      <c r="T716" s="85"/>
      <c r="U716" s="85"/>
      <c r="V716" s="85"/>
      <c r="W716" s="85"/>
      <c r="X716" s="85"/>
      <c r="Y716" s="85"/>
      <c r="Z716" s="85"/>
      <c r="AA716" s="85"/>
      <c r="AB716" s="86"/>
      <c r="AC716" s="85"/>
      <c r="AD716" s="85"/>
      <c r="AE716" s="85"/>
      <c r="AF716" s="85"/>
      <c r="AG716" s="85"/>
      <c r="AH716" s="85"/>
      <c r="AI716" s="85"/>
      <c r="AJ716" s="85"/>
      <c r="AK716" s="85"/>
      <c r="AL716" s="85"/>
      <c r="AM716" s="85"/>
      <c r="AN716" s="85"/>
      <c r="AO716" s="85"/>
      <c r="AP716" s="85"/>
      <c r="AQ716" s="85"/>
      <c r="AR716" s="85"/>
      <c r="AS716" s="85"/>
      <c r="AT716" s="85"/>
      <c r="AU716" s="85"/>
      <c r="AV716" s="85"/>
      <c r="AW716" s="85"/>
      <c r="AX716" s="85"/>
      <c r="AY716" s="85"/>
      <c r="AZ716" s="85"/>
      <c r="BA716" s="85"/>
      <c r="BB716" s="85"/>
      <c r="BC716" s="85"/>
      <c r="BD716" s="85"/>
      <c r="BE716" s="85"/>
      <c r="BF716" s="85"/>
      <c r="BG716" s="85"/>
    </row>
    <row r="717" spans="1:59" x14ac:dyDescent="0.25">
      <c r="A717" s="85"/>
      <c r="B717" s="85"/>
      <c r="C717" s="85"/>
      <c r="D717" s="85"/>
      <c r="E717" s="85"/>
      <c r="F717" s="85"/>
      <c r="G717" s="85"/>
      <c r="H717" s="85"/>
      <c r="I717" s="85"/>
      <c r="J717" s="85"/>
      <c r="K717" s="85"/>
      <c r="L717" s="85"/>
      <c r="M717" s="85"/>
      <c r="N717" s="85"/>
      <c r="O717" s="85"/>
      <c r="P717" s="85"/>
      <c r="Q717" s="85"/>
      <c r="R717" s="85"/>
      <c r="S717" s="85"/>
      <c r="T717" s="85"/>
      <c r="U717" s="85"/>
      <c r="V717" s="85"/>
      <c r="W717" s="85"/>
      <c r="X717" s="85"/>
      <c r="Y717" s="85"/>
      <c r="Z717" s="85"/>
      <c r="AA717" s="85"/>
      <c r="AB717" s="86"/>
      <c r="AC717" s="85"/>
      <c r="AD717" s="85"/>
      <c r="AE717" s="85"/>
      <c r="AF717" s="85"/>
      <c r="AG717" s="85"/>
      <c r="AH717" s="85"/>
      <c r="AI717" s="85"/>
      <c r="AJ717" s="85"/>
      <c r="AK717" s="85"/>
      <c r="AL717" s="85"/>
      <c r="AM717" s="85"/>
      <c r="AN717" s="85"/>
      <c r="AO717" s="85"/>
      <c r="AP717" s="85"/>
      <c r="AQ717" s="85"/>
      <c r="AR717" s="85"/>
      <c r="AS717" s="85"/>
      <c r="AT717" s="85"/>
      <c r="AU717" s="85"/>
      <c r="AV717" s="85"/>
      <c r="AW717" s="85"/>
      <c r="AX717" s="85"/>
      <c r="AY717" s="85"/>
      <c r="AZ717" s="85"/>
      <c r="BA717" s="85"/>
      <c r="BB717" s="85"/>
      <c r="BC717" s="85"/>
      <c r="BD717" s="85"/>
      <c r="BE717" s="85"/>
      <c r="BF717" s="85"/>
      <c r="BG717" s="85"/>
    </row>
    <row r="718" spans="1:59" x14ac:dyDescent="0.25">
      <c r="A718" s="85"/>
      <c r="B718" s="85"/>
      <c r="C718" s="85"/>
      <c r="D718" s="85"/>
      <c r="E718" s="85"/>
      <c r="F718" s="85"/>
      <c r="G718" s="85"/>
      <c r="H718" s="85"/>
      <c r="I718" s="85"/>
      <c r="J718" s="85"/>
      <c r="K718" s="85"/>
      <c r="L718" s="85"/>
      <c r="M718" s="85"/>
      <c r="N718" s="85"/>
      <c r="O718" s="85"/>
      <c r="P718" s="85"/>
      <c r="Q718" s="85"/>
      <c r="R718" s="85"/>
      <c r="S718" s="85"/>
      <c r="T718" s="85"/>
      <c r="U718" s="85"/>
      <c r="V718" s="85"/>
      <c r="W718" s="85"/>
      <c r="X718" s="85"/>
      <c r="Y718" s="85"/>
      <c r="Z718" s="85"/>
      <c r="AA718" s="85"/>
      <c r="AB718" s="86"/>
      <c r="AC718" s="85"/>
      <c r="AD718" s="85"/>
      <c r="AE718" s="85"/>
      <c r="AF718" s="85"/>
      <c r="AG718" s="85"/>
      <c r="AH718" s="85"/>
      <c r="AI718" s="85"/>
      <c r="AJ718" s="85"/>
      <c r="AK718" s="85"/>
      <c r="AL718" s="85"/>
      <c r="AM718" s="85"/>
      <c r="AN718" s="85"/>
      <c r="AO718" s="85"/>
      <c r="AP718" s="85"/>
      <c r="AQ718" s="85"/>
      <c r="AR718" s="85"/>
      <c r="AS718" s="85"/>
      <c r="AT718" s="85"/>
      <c r="AU718" s="85"/>
      <c r="AV718" s="85"/>
      <c r="AW718" s="85"/>
      <c r="AX718" s="85"/>
      <c r="AY718" s="85"/>
      <c r="AZ718" s="85"/>
      <c r="BA718" s="85"/>
      <c r="BB718" s="85"/>
      <c r="BC718" s="85"/>
      <c r="BD718" s="85"/>
      <c r="BE718" s="85"/>
      <c r="BF718" s="85"/>
      <c r="BG718" s="85"/>
    </row>
    <row r="719" spans="1:59" x14ac:dyDescent="0.25">
      <c r="A719" s="85"/>
      <c r="B719" s="85"/>
      <c r="C719" s="85"/>
      <c r="D719" s="85"/>
      <c r="E719" s="85"/>
      <c r="F719" s="85"/>
      <c r="G719" s="85"/>
      <c r="H719" s="85"/>
      <c r="I719" s="85"/>
      <c r="J719" s="85"/>
      <c r="K719" s="85"/>
      <c r="L719" s="85"/>
      <c r="M719" s="85"/>
      <c r="N719" s="85"/>
      <c r="O719" s="85"/>
      <c r="P719" s="85"/>
      <c r="Q719" s="85"/>
      <c r="R719" s="85"/>
      <c r="S719" s="85"/>
      <c r="T719" s="85"/>
      <c r="U719" s="85"/>
      <c r="V719" s="85"/>
      <c r="W719" s="85"/>
      <c r="X719" s="85"/>
      <c r="Y719" s="85"/>
      <c r="Z719" s="85"/>
      <c r="AA719" s="85"/>
      <c r="AB719" s="86"/>
      <c r="AC719" s="85"/>
      <c r="AD719" s="85"/>
      <c r="AE719" s="85"/>
      <c r="AF719" s="85"/>
      <c r="AG719" s="85"/>
      <c r="AH719" s="85"/>
      <c r="AI719" s="85"/>
      <c r="AJ719" s="85"/>
      <c r="AK719" s="85"/>
      <c r="AL719" s="85"/>
      <c r="AM719" s="85"/>
      <c r="AN719" s="85"/>
      <c r="AO719" s="85"/>
      <c r="AP719" s="85"/>
      <c r="AQ719" s="85"/>
      <c r="AR719" s="85"/>
      <c r="AS719" s="85"/>
      <c r="AT719" s="85"/>
      <c r="AU719" s="85"/>
      <c r="AV719" s="85"/>
      <c r="AW719" s="85"/>
      <c r="AX719" s="85"/>
      <c r="AY719" s="85"/>
      <c r="AZ719" s="85"/>
      <c r="BA719" s="85"/>
      <c r="BB719" s="85"/>
      <c r="BC719" s="85"/>
      <c r="BD719" s="85"/>
      <c r="BE719" s="85"/>
      <c r="BF719" s="85"/>
      <c r="BG719" s="85"/>
    </row>
    <row r="720" spans="1:59" x14ac:dyDescent="0.25">
      <c r="A720" s="85"/>
      <c r="B720" s="85"/>
      <c r="C720" s="85"/>
      <c r="D720" s="85"/>
      <c r="E720" s="85"/>
      <c r="F720" s="85"/>
      <c r="G720" s="85"/>
      <c r="H720" s="85"/>
      <c r="I720" s="85"/>
      <c r="J720" s="85"/>
      <c r="K720" s="85"/>
      <c r="L720" s="85"/>
      <c r="M720" s="85"/>
      <c r="N720" s="85"/>
      <c r="O720" s="85"/>
      <c r="P720" s="85"/>
      <c r="Q720" s="85"/>
      <c r="R720" s="85"/>
      <c r="S720" s="85"/>
      <c r="T720" s="85"/>
      <c r="U720" s="85"/>
      <c r="V720" s="85"/>
      <c r="W720" s="85"/>
      <c r="X720" s="85"/>
      <c r="Y720" s="85"/>
      <c r="Z720" s="85"/>
      <c r="AA720" s="85"/>
      <c r="AB720" s="86"/>
      <c r="AC720" s="85"/>
      <c r="AD720" s="85"/>
      <c r="AE720" s="85"/>
      <c r="AF720" s="85"/>
      <c r="AG720" s="85"/>
      <c r="AH720" s="85"/>
      <c r="AI720" s="85"/>
      <c r="AJ720" s="85"/>
      <c r="AK720" s="85"/>
      <c r="AL720" s="85"/>
      <c r="AM720" s="85"/>
      <c r="AN720" s="85"/>
      <c r="AO720" s="85"/>
      <c r="AP720" s="85"/>
      <c r="AQ720" s="85"/>
      <c r="AR720" s="85"/>
      <c r="AS720" s="85"/>
      <c r="AT720" s="85"/>
      <c r="AU720" s="85"/>
      <c r="AV720" s="85"/>
      <c r="AW720" s="85"/>
      <c r="AX720" s="85"/>
      <c r="AY720" s="85"/>
      <c r="AZ720" s="85"/>
      <c r="BA720" s="85"/>
      <c r="BB720" s="85"/>
      <c r="BC720" s="85"/>
      <c r="BD720" s="85"/>
      <c r="BE720" s="85"/>
      <c r="BF720" s="85"/>
      <c r="BG720" s="85"/>
    </row>
    <row r="721" spans="1:59" x14ac:dyDescent="0.25">
      <c r="A721" s="85"/>
      <c r="B721" s="85"/>
      <c r="C721" s="85"/>
      <c r="D721" s="85"/>
      <c r="E721" s="85"/>
      <c r="F721" s="85"/>
      <c r="G721" s="85"/>
      <c r="H721" s="85"/>
      <c r="I721" s="85"/>
      <c r="J721" s="85"/>
      <c r="K721" s="85"/>
      <c r="L721" s="85"/>
      <c r="M721" s="85"/>
      <c r="N721" s="85"/>
      <c r="O721" s="85"/>
      <c r="P721" s="85"/>
      <c r="Q721" s="85"/>
      <c r="R721" s="85"/>
      <c r="S721" s="85"/>
      <c r="T721" s="85"/>
      <c r="U721" s="85"/>
      <c r="V721" s="85"/>
      <c r="W721" s="85"/>
      <c r="X721" s="85"/>
      <c r="Y721" s="85"/>
      <c r="Z721" s="85"/>
      <c r="AA721" s="85"/>
      <c r="AB721" s="86"/>
      <c r="AC721" s="85"/>
      <c r="AD721" s="85"/>
      <c r="AE721" s="85"/>
      <c r="AF721" s="85"/>
      <c r="AG721" s="85"/>
      <c r="AH721" s="85"/>
      <c r="AI721" s="85"/>
      <c r="AJ721" s="85"/>
      <c r="AK721" s="85"/>
      <c r="AL721" s="85"/>
      <c r="AM721" s="85"/>
      <c r="AN721" s="85"/>
      <c r="AO721" s="85"/>
      <c r="AP721" s="85"/>
      <c r="AQ721" s="85"/>
      <c r="AR721" s="85"/>
      <c r="AS721" s="85"/>
      <c r="AT721" s="85"/>
      <c r="AU721" s="85"/>
      <c r="AV721" s="85"/>
      <c r="AW721" s="85"/>
      <c r="AX721" s="85"/>
      <c r="AY721" s="85"/>
      <c r="AZ721" s="85"/>
      <c r="BA721" s="85"/>
      <c r="BB721" s="85"/>
      <c r="BC721" s="85"/>
      <c r="BD721" s="85"/>
      <c r="BE721" s="85"/>
      <c r="BF721" s="85"/>
      <c r="BG721" s="85"/>
    </row>
    <row r="722" spans="1:59" x14ac:dyDescent="0.25">
      <c r="A722" s="85"/>
      <c r="B722" s="85"/>
      <c r="C722" s="85"/>
      <c r="D722" s="85"/>
      <c r="E722" s="85"/>
      <c r="F722" s="85"/>
      <c r="G722" s="85"/>
      <c r="H722" s="85"/>
      <c r="I722" s="85"/>
      <c r="J722" s="85"/>
      <c r="K722" s="85"/>
      <c r="L722" s="85"/>
      <c r="M722" s="85"/>
      <c r="N722" s="85"/>
      <c r="O722" s="85"/>
      <c r="P722" s="85"/>
      <c r="Q722" s="85"/>
      <c r="R722" s="85"/>
      <c r="S722" s="85"/>
      <c r="T722" s="85"/>
      <c r="U722" s="85"/>
      <c r="V722" s="85"/>
      <c r="W722" s="85"/>
      <c r="X722" s="85"/>
      <c r="Y722" s="85"/>
      <c r="Z722" s="85"/>
      <c r="AA722" s="85"/>
      <c r="AB722" s="86"/>
      <c r="AC722" s="85"/>
      <c r="AD722" s="85"/>
      <c r="AE722" s="85"/>
      <c r="AF722" s="85"/>
      <c r="AG722" s="85"/>
      <c r="AH722" s="85"/>
      <c r="AI722" s="85"/>
      <c r="AJ722" s="85"/>
      <c r="AK722" s="85"/>
      <c r="AL722" s="85"/>
      <c r="AM722" s="85"/>
      <c r="AN722" s="85"/>
      <c r="AO722" s="85"/>
      <c r="AP722" s="85"/>
      <c r="AQ722" s="85"/>
      <c r="AR722" s="85"/>
      <c r="AS722" s="85"/>
      <c r="AT722" s="85"/>
      <c r="AU722" s="85"/>
      <c r="AV722" s="85"/>
      <c r="AW722" s="85"/>
      <c r="AX722" s="85"/>
      <c r="AY722" s="85"/>
      <c r="AZ722" s="85"/>
      <c r="BA722" s="85"/>
      <c r="BB722" s="85"/>
      <c r="BC722" s="85"/>
      <c r="BD722" s="85"/>
      <c r="BE722" s="85"/>
      <c r="BF722" s="85"/>
      <c r="BG722" s="85"/>
    </row>
    <row r="723" spans="1:59" x14ac:dyDescent="0.25">
      <c r="A723" s="85"/>
      <c r="B723" s="85"/>
      <c r="C723" s="85"/>
      <c r="D723" s="85"/>
      <c r="E723" s="85"/>
      <c r="F723" s="85"/>
      <c r="G723" s="85"/>
      <c r="H723" s="85"/>
      <c r="I723" s="85"/>
      <c r="J723" s="85"/>
      <c r="K723" s="85"/>
      <c r="L723" s="85"/>
      <c r="M723" s="85"/>
      <c r="N723" s="85"/>
      <c r="O723" s="85"/>
      <c r="P723" s="85"/>
      <c r="Q723" s="85"/>
      <c r="R723" s="85"/>
      <c r="S723" s="85"/>
      <c r="T723" s="85"/>
      <c r="U723" s="85"/>
      <c r="V723" s="85"/>
      <c r="W723" s="85"/>
      <c r="X723" s="85"/>
      <c r="Y723" s="85"/>
      <c r="Z723" s="85"/>
      <c r="AA723" s="85"/>
      <c r="AB723" s="86"/>
      <c r="AC723" s="85"/>
      <c r="AD723" s="85"/>
      <c r="AE723" s="85"/>
      <c r="AF723" s="85"/>
      <c r="AG723" s="85"/>
      <c r="AH723" s="85"/>
      <c r="AI723" s="85"/>
      <c r="AJ723" s="85"/>
      <c r="AK723" s="85"/>
      <c r="AL723" s="85"/>
      <c r="AM723" s="85"/>
      <c r="AN723" s="85"/>
      <c r="AO723" s="85"/>
      <c r="AP723" s="85"/>
      <c r="AQ723" s="85"/>
      <c r="AR723" s="85"/>
      <c r="AS723" s="85"/>
      <c r="AT723" s="85"/>
      <c r="AU723" s="85"/>
      <c r="AV723" s="85"/>
      <c r="AW723" s="85"/>
      <c r="AX723" s="85"/>
      <c r="AY723" s="85"/>
      <c r="AZ723" s="85"/>
      <c r="BA723" s="85"/>
      <c r="BB723" s="85"/>
      <c r="BC723" s="85"/>
      <c r="BD723" s="85"/>
      <c r="BE723" s="85"/>
      <c r="BF723" s="85"/>
      <c r="BG723" s="85"/>
    </row>
    <row r="724" spans="1:59" x14ac:dyDescent="0.25">
      <c r="A724" s="85"/>
      <c r="B724" s="85"/>
      <c r="C724" s="85"/>
      <c r="D724" s="85"/>
      <c r="E724" s="85"/>
      <c r="F724" s="85"/>
      <c r="G724" s="85"/>
      <c r="H724" s="85"/>
      <c r="I724" s="85"/>
      <c r="J724" s="85"/>
      <c r="K724" s="85"/>
      <c r="L724" s="85"/>
      <c r="M724" s="85"/>
      <c r="N724" s="85"/>
      <c r="O724" s="85"/>
      <c r="P724" s="85"/>
      <c r="Q724" s="85"/>
      <c r="R724" s="85"/>
      <c r="S724" s="85"/>
      <c r="T724" s="85"/>
      <c r="U724" s="85"/>
      <c r="V724" s="85"/>
      <c r="W724" s="85"/>
      <c r="X724" s="85"/>
      <c r="Y724" s="85"/>
      <c r="Z724" s="85"/>
      <c r="AA724" s="85"/>
      <c r="AB724" s="86"/>
      <c r="AC724" s="85"/>
      <c r="AD724" s="85"/>
      <c r="AE724" s="85"/>
      <c r="AF724" s="85"/>
      <c r="AG724" s="85"/>
      <c r="AH724" s="85"/>
      <c r="AI724" s="85"/>
      <c r="AJ724" s="85"/>
      <c r="AK724" s="85"/>
      <c r="AL724" s="85"/>
      <c r="AM724" s="85"/>
      <c r="AN724" s="85"/>
      <c r="AO724" s="85"/>
      <c r="AP724" s="85"/>
      <c r="AQ724" s="85"/>
      <c r="AR724" s="85"/>
      <c r="AS724" s="85"/>
      <c r="AT724" s="85"/>
      <c r="AU724" s="85"/>
      <c r="AV724" s="85"/>
      <c r="AW724" s="85"/>
      <c r="AX724" s="85"/>
      <c r="AY724" s="85"/>
      <c r="AZ724" s="85"/>
      <c r="BA724" s="85"/>
      <c r="BB724" s="85"/>
      <c r="BC724" s="85"/>
      <c r="BD724" s="85"/>
      <c r="BE724" s="85"/>
      <c r="BF724" s="85"/>
      <c r="BG724" s="85"/>
    </row>
    <row r="725" spans="1:59" x14ac:dyDescent="0.25">
      <c r="A725" s="85"/>
      <c r="B725" s="85"/>
      <c r="C725" s="85"/>
      <c r="D725" s="85"/>
      <c r="E725" s="85"/>
      <c r="F725" s="85"/>
      <c r="G725" s="85"/>
      <c r="H725" s="85"/>
      <c r="I725" s="85"/>
      <c r="J725" s="85"/>
      <c r="K725" s="85"/>
      <c r="L725" s="85"/>
      <c r="M725" s="85"/>
      <c r="N725" s="85"/>
      <c r="O725" s="85"/>
      <c r="P725" s="85"/>
      <c r="Q725" s="85"/>
      <c r="R725" s="85"/>
      <c r="S725" s="85"/>
      <c r="T725" s="85"/>
      <c r="U725" s="85"/>
      <c r="V725" s="85"/>
      <c r="W725" s="85"/>
      <c r="X725" s="85"/>
      <c r="Y725" s="85"/>
      <c r="Z725" s="85"/>
      <c r="AA725" s="85"/>
      <c r="AB725" s="86"/>
      <c r="AC725" s="85"/>
      <c r="AD725" s="85"/>
      <c r="AE725" s="85"/>
      <c r="AF725" s="85"/>
      <c r="AG725" s="85"/>
      <c r="AH725" s="85"/>
      <c r="AI725" s="85"/>
      <c r="AJ725" s="85"/>
      <c r="AK725" s="85"/>
      <c r="AL725" s="85"/>
      <c r="AM725" s="85"/>
      <c r="AN725" s="85"/>
      <c r="AO725" s="85"/>
      <c r="AP725" s="85"/>
      <c r="AQ725" s="85"/>
      <c r="AR725" s="85"/>
      <c r="AS725" s="85"/>
      <c r="AT725" s="85"/>
      <c r="AU725" s="85"/>
      <c r="AV725" s="85"/>
      <c r="AW725" s="85"/>
      <c r="AX725" s="85"/>
      <c r="AY725" s="85"/>
      <c r="AZ725" s="85"/>
      <c r="BA725" s="85"/>
      <c r="BB725" s="85"/>
      <c r="BC725" s="85"/>
      <c r="BD725" s="85"/>
      <c r="BE725" s="85"/>
      <c r="BF725" s="85"/>
      <c r="BG725" s="85"/>
    </row>
    <row r="726" spans="1:59" x14ac:dyDescent="0.25">
      <c r="A726" s="85"/>
      <c r="B726" s="85"/>
      <c r="C726" s="85"/>
      <c r="D726" s="85"/>
      <c r="E726" s="85"/>
      <c r="F726" s="85"/>
      <c r="G726" s="85"/>
      <c r="H726" s="85"/>
      <c r="I726" s="85"/>
      <c r="J726" s="85"/>
      <c r="K726" s="85"/>
      <c r="L726" s="85"/>
      <c r="M726" s="85"/>
      <c r="N726" s="85"/>
      <c r="O726" s="85"/>
      <c r="P726" s="85"/>
      <c r="Q726" s="85"/>
      <c r="R726" s="85"/>
      <c r="S726" s="85"/>
      <c r="T726" s="85"/>
      <c r="U726" s="85"/>
      <c r="V726" s="85"/>
      <c r="W726" s="85"/>
      <c r="X726" s="85"/>
      <c r="Y726" s="85"/>
      <c r="Z726" s="85"/>
      <c r="AA726" s="85"/>
      <c r="AB726" s="86"/>
      <c r="AC726" s="85"/>
      <c r="AD726" s="85"/>
      <c r="AE726" s="85"/>
      <c r="AF726" s="85"/>
      <c r="AG726" s="85"/>
      <c r="AH726" s="85"/>
      <c r="AI726" s="85"/>
      <c r="AJ726" s="85"/>
      <c r="AK726" s="85"/>
      <c r="AL726" s="85"/>
      <c r="AM726" s="85"/>
      <c r="AN726" s="85"/>
      <c r="AO726" s="85"/>
      <c r="AP726" s="85"/>
      <c r="AQ726" s="85"/>
      <c r="AR726" s="85"/>
      <c r="AS726" s="85"/>
      <c r="AT726" s="85"/>
      <c r="AU726" s="85"/>
      <c r="AV726" s="85"/>
      <c r="AW726" s="85"/>
      <c r="AX726" s="85"/>
      <c r="AY726" s="85"/>
      <c r="AZ726" s="85"/>
      <c r="BA726" s="85"/>
      <c r="BB726" s="85"/>
      <c r="BC726" s="85"/>
      <c r="BD726" s="85"/>
      <c r="BE726" s="85"/>
      <c r="BF726" s="85"/>
      <c r="BG726" s="85"/>
    </row>
    <row r="727" spans="1:59" x14ac:dyDescent="0.25">
      <c r="A727" s="85"/>
      <c r="B727" s="85"/>
      <c r="C727" s="85"/>
      <c r="D727" s="85"/>
      <c r="E727" s="85"/>
      <c r="F727" s="85"/>
      <c r="G727" s="85"/>
      <c r="H727" s="85"/>
      <c r="I727" s="85"/>
      <c r="J727" s="85"/>
      <c r="K727" s="85"/>
      <c r="L727" s="85"/>
      <c r="M727" s="85"/>
      <c r="N727" s="85"/>
      <c r="O727" s="85"/>
      <c r="P727" s="85"/>
      <c r="Q727" s="85"/>
      <c r="R727" s="85"/>
      <c r="S727" s="85"/>
      <c r="T727" s="85"/>
      <c r="U727" s="85"/>
      <c r="V727" s="85"/>
      <c r="W727" s="85"/>
      <c r="X727" s="85"/>
      <c r="Y727" s="85"/>
      <c r="Z727" s="85"/>
      <c r="AA727" s="85"/>
      <c r="AB727" s="86"/>
      <c r="AC727" s="85"/>
      <c r="AD727" s="85"/>
      <c r="AE727" s="85"/>
      <c r="AF727" s="85"/>
      <c r="AG727" s="85"/>
      <c r="AH727" s="85"/>
      <c r="AI727" s="85"/>
      <c r="AJ727" s="85"/>
      <c r="AK727" s="85"/>
      <c r="AL727" s="85"/>
      <c r="AM727" s="85"/>
      <c r="AN727" s="85"/>
      <c r="AO727" s="85"/>
      <c r="AP727" s="85"/>
      <c r="AQ727" s="85"/>
      <c r="AR727" s="85"/>
      <c r="AS727" s="85"/>
      <c r="AT727" s="85"/>
      <c r="AU727" s="85"/>
      <c r="AV727" s="85"/>
      <c r="AW727" s="85"/>
      <c r="AX727" s="85"/>
      <c r="AY727" s="85"/>
      <c r="AZ727" s="85"/>
      <c r="BA727" s="85"/>
      <c r="BB727" s="85"/>
      <c r="BC727" s="85"/>
      <c r="BD727" s="85"/>
      <c r="BE727" s="85"/>
      <c r="BF727" s="85"/>
      <c r="BG727" s="85"/>
    </row>
    <row r="728" spans="1:59" x14ac:dyDescent="0.25">
      <c r="A728" s="85"/>
      <c r="B728" s="85"/>
      <c r="C728" s="85"/>
      <c r="D728" s="85"/>
      <c r="E728" s="85"/>
      <c r="F728" s="85"/>
      <c r="G728" s="85"/>
      <c r="H728" s="85"/>
      <c r="I728" s="85"/>
      <c r="J728" s="85"/>
      <c r="K728" s="85"/>
      <c r="L728" s="85"/>
      <c r="M728" s="85"/>
      <c r="N728" s="85"/>
      <c r="O728" s="85"/>
      <c r="P728" s="85"/>
      <c r="Q728" s="85"/>
      <c r="R728" s="85"/>
      <c r="S728" s="85"/>
      <c r="T728" s="85"/>
      <c r="U728" s="85"/>
      <c r="V728" s="85"/>
      <c r="W728" s="85"/>
      <c r="X728" s="85"/>
      <c r="Y728" s="85"/>
      <c r="Z728" s="85"/>
      <c r="AA728" s="85"/>
      <c r="AB728" s="86"/>
      <c r="AC728" s="85"/>
      <c r="AD728" s="85"/>
      <c r="AE728" s="85"/>
      <c r="AF728" s="85"/>
      <c r="AG728" s="85"/>
      <c r="AH728" s="85"/>
      <c r="AI728" s="85"/>
      <c r="AJ728" s="85"/>
      <c r="AK728" s="85"/>
      <c r="AL728" s="85"/>
      <c r="AM728" s="85"/>
      <c r="AN728" s="85"/>
      <c r="AO728" s="85"/>
      <c r="AP728" s="85"/>
      <c r="AQ728" s="85"/>
      <c r="AR728" s="85"/>
      <c r="AS728" s="85"/>
      <c r="AT728" s="85"/>
      <c r="AU728" s="85"/>
      <c r="AV728" s="85"/>
      <c r="AW728" s="85"/>
      <c r="AX728" s="85"/>
      <c r="AY728" s="85"/>
      <c r="AZ728" s="85"/>
      <c r="BA728" s="85"/>
      <c r="BB728" s="85"/>
      <c r="BC728" s="85"/>
      <c r="BD728" s="85"/>
      <c r="BE728" s="85"/>
      <c r="BF728" s="85"/>
      <c r="BG728" s="85"/>
    </row>
    <row r="729" spans="1:59" x14ac:dyDescent="0.25">
      <c r="A729" s="85"/>
      <c r="B729" s="85"/>
      <c r="C729" s="85"/>
      <c r="D729" s="85"/>
      <c r="E729" s="85"/>
      <c r="F729" s="85"/>
      <c r="G729" s="85"/>
      <c r="H729" s="85"/>
      <c r="I729" s="85"/>
      <c r="J729" s="85"/>
      <c r="K729" s="85"/>
      <c r="L729" s="85"/>
      <c r="M729" s="85"/>
      <c r="N729" s="85"/>
      <c r="O729" s="85"/>
      <c r="P729" s="85"/>
      <c r="Q729" s="85"/>
      <c r="R729" s="85"/>
      <c r="S729" s="85"/>
      <c r="T729" s="85"/>
      <c r="U729" s="85"/>
      <c r="V729" s="85"/>
      <c r="W729" s="85"/>
      <c r="X729" s="85"/>
      <c r="Y729" s="85"/>
      <c r="Z729" s="85"/>
      <c r="AA729" s="85"/>
      <c r="AB729" s="86"/>
      <c r="AC729" s="85"/>
      <c r="AD729" s="85"/>
      <c r="AE729" s="85"/>
      <c r="AF729" s="85"/>
      <c r="AG729" s="85"/>
      <c r="AH729" s="85"/>
      <c r="AI729" s="85"/>
      <c r="AJ729" s="85"/>
      <c r="AK729" s="85"/>
      <c r="AL729" s="85"/>
      <c r="AM729" s="85"/>
      <c r="AN729" s="85"/>
      <c r="AO729" s="85"/>
      <c r="AP729" s="85"/>
      <c r="AQ729" s="85"/>
      <c r="AR729" s="85"/>
      <c r="AS729" s="85"/>
      <c r="AT729" s="85"/>
      <c r="AU729" s="85"/>
      <c r="AV729" s="85"/>
      <c r="AW729" s="85"/>
      <c r="AX729" s="85"/>
      <c r="AY729" s="85"/>
      <c r="AZ729" s="85"/>
      <c r="BA729" s="85"/>
      <c r="BB729" s="85"/>
      <c r="BC729" s="85"/>
      <c r="BD729" s="85"/>
      <c r="BE729" s="85"/>
      <c r="BF729" s="85"/>
      <c r="BG729" s="85"/>
    </row>
    <row r="730" spans="1:59" x14ac:dyDescent="0.25">
      <c r="A730" s="85"/>
      <c r="B730" s="85"/>
      <c r="C730" s="85"/>
      <c r="D730" s="85"/>
      <c r="E730" s="85"/>
      <c r="F730" s="85"/>
      <c r="G730" s="85"/>
      <c r="H730" s="85"/>
      <c r="I730" s="85"/>
      <c r="J730" s="85"/>
      <c r="K730" s="85"/>
      <c r="L730" s="85"/>
      <c r="M730" s="85"/>
      <c r="N730" s="85"/>
      <c r="O730" s="85"/>
      <c r="P730" s="85"/>
      <c r="Q730" s="85"/>
      <c r="R730" s="85"/>
      <c r="S730" s="85"/>
      <c r="T730" s="85"/>
      <c r="U730" s="85"/>
      <c r="V730" s="85"/>
      <c r="W730" s="85"/>
      <c r="X730" s="85"/>
      <c r="Y730" s="85"/>
      <c r="Z730" s="85"/>
      <c r="AA730" s="85"/>
      <c r="AB730" s="86"/>
      <c r="AC730" s="85"/>
      <c r="AD730" s="85"/>
      <c r="AE730" s="85"/>
      <c r="AF730" s="85"/>
      <c r="AG730" s="85"/>
      <c r="AH730" s="85"/>
      <c r="AI730" s="85"/>
      <c r="AJ730" s="85"/>
      <c r="AK730" s="85"/>
      <c r="AL730" s="85"/>
      <c r="AM730" s="85"/>
      <c r="AN730" s="85"/>
      <c r="AO730" s="85"/>
      <c r="AP730" s="85"/>
      <c r="AQ730" s="85"/>
      <c r="AR730" s="85"/>
      <c r="AS730" s="85"/>
      <c r="AT730" s="85"/>
      <c r="AU730" s="85"/>
      <c r="AV730" s="85"/>
      <c r="AW730" s="85"/>
      <c r="AX730" s="85"/>
      <c r="AY730" s="85"/>
      <c r="AZ730" s="85"/>
      <c r="BA730" s="85"/>
      <c r="BB730" s="85"/>
      <c r="BC730" s="85"/>
      <c r="BD730" s="85"/>
      <c r="BE730" s="85"/>
      <c r="BF730" s="85"/>
      <c r="BG730" s="85"/>
    </row>
    <row r="731" spans="1:59" x14ac:dyDescent="0.25">
      <c r="A731" s="85"/>
      <c r="B731" s="85"/>
      <c r="C731" s="85"/>
      <c r="D731" s="85"/>
      <c r="E731" s="85"/>
      <c r="F731" s="85"/>
      <c r="G731" s="85"/>
      <c r="H731" s="85"/>
      <c r="I731" s="85"/>
      <c r="J731" s="85"/>
      <c r="K731" s="85"/>
      <c r="L731" s="85"/>
      <c r="M731" s="85"/>
      <c r="N731" s="85"/>
      <c r="O731" s="85"/>
      <c r="P731" s="85"/>
      <c r="Q731" s="85"/>
      <c r="R731" s="85"/>
      <c r="S731" s="85"/>
      <c r="T731" s="85"/>
      <c r="U731" s="85"/>
      <c r="V731" s="85"/>
      <c r="W731" s="85"/>
      <c r="X731" s="85"/>
      <c r="Y731" s="85"/>
      <c r="Z731" s="85"/>
      <c r="AA731" s="85"/>
      <c r="AB731" s="86"/>
      <c r="AC731" s="85"/>
      <c r="AD731" s="85"/>
      <c r="AE731" s="85"/>
      <c r="AF731" s="85"/>
      <c r="AG731" s="85"/>
      <c r="AH731" s="85"/>
      <c r="AI731" s="85"/>
      <c r="AJ731" s="85"/>
      <c r="AK731" s="85"/>
      <c r="AL731" s="85"/>
      <c r="AM731" s="85"/>
      <c r="AN731" s="85"/>
      <c r="AO731" s="85"/>
      <c r="AP731" s="85"/>
      <c r="AQ731" s="85"/>
      <c r="AR731" s="85"/>
      <c r="AS731" s="85"/>
      <c r="AT731" s="85"/>
      <c r="AU731" s="85"/>
      <c r="AV731" s="85"/>
      <c r="AW731" s="85"/>
      <c r="AX731" s="85"/>
      <c r="AY731" s="85"/>
      <c r="AZ731" s="85"/>
      <c r="BA731" s="85"/>
      <c r="BB731" s="85"/>
      <c r="BC731" s="85"/>
      <c r="BD731" s="85"/>
      <c r="BE731" s="85"/>
      <c r="BF731" s="85"/>
      <c r="BG731" s="85"/>
    </row>
    <row r="732" spans="1:59" x14ac:dyDescent="0.25">
      <c r="A732" s="85"/>
      <c r="B732" s="85"/>
      <c r="C732" s="85"/>
      <c r="D732" s="85"/>
      <c r="E732" s="85"/>
      <c r="F732" s="85"/>
      <c r="G732" s="85"/>
      <c r="H732" s="85"/>
      <c r="I732" s="85"/>
      <c r="J732" s="85"/>
      <c r="K732" s="85"/>
      <c r="L732" s="85"/>
      <c r="M732" s="85"/>
      <c r="N732" s="85"/>
      <c r="O732" s="85"/>
      <c r="P732" s="85"/>
      <c r="Q732" s="85"/>
      <c r="R732" s="85"/>
      <c r="S732" s="85"/>
      <c r="T732" s="85"/>
      <c r="U732" s="85"/>
      <c r="V732" s="85"/>
      <c r="W732" s="85"/>
      <c r="X732" s="85"/>
      <c r="Y732" s="85"/>
      <c r="Z732" s="85"/>
      <c r="AA732" s="85"/>
      <c r="AB732" s="86"/>
      <c r="AC732" s="85"/>
      <c r="AD732" s="85"/>
      <c r="AE732" s="85"/>
      <c r="AF732" s="85"/>
      <c r="AG732" s="85"/>
      <c r="AH732" s="85"/>
      <c r="AI732" s="85"/>
      <c r="AJ732" s="85"/>
      <c r="AK732" s="85"/>
      <c r="AL732" s="85"/>
      <c r="AM732" s="85"/>
      <c r="AN732" s="85"/>
      <c r="AO732" s="85"/>
      <c r="AP732" s="85"/>
      <c r="AQ732" s="85"/>
      <c r="AR732" s="85"/>
      <c r="AS732" s="85"/>
      <c r="AT732" s="85"/>
      <c r="AU732" s="85"/>
      <c r="AV732" s="85"/>
      <c r="AW732" s="85"/>
      <c r="AX732" s="85"/>
      <c r="AY732" s="85"/>
      <c r="AZ732" s="85"/>
      <c r="BA732" s="85"/>
      <c r="BB732" s="85"/>
      <c r="BC732" s="85"/>
      <c r="BD732" s="85"/>
      <c r="BE732" s="85"/>
      <c r="BF732" s="85"/>
      <c r="BG732" s="85"/>
    </row>
    <row r="733" spans="1:59" x14ac:dyDescent="0.25">
      <c r="A733" s="85"/>
      <c r="B733" s="85"/>
      <c r="C733" s="85"/>
      <c r="D733" s="85"/>
      <c r="E733" s="85"/>
      <c r="F733" s="85"/>
      <c r="G733" s="85"/>
      <c r="H733" s="85"/>
      <c r="I733" s="85"/>
      <c r="J733" s="85"/>
      <c r="K733" s="85"/>
      <c r="L733" s="85"/>
      <c r="M733" s="85"/>
      <c r="N733" s="85"/>
      <c r="O733" s="85"/>
      <c r="P733" s="85"/>
      <c r="Q733" s="85"/>
      <c r="R733" s="85"/>
      <c r="S733" s="85"/>
      <c r="T733" s="85"/>
      <c r="U733" s="85"/>
      <c r="V733" s="85"/>
      <c r="W733" s="85"/>
      <c r="X733" s="85"/>
      <c r="Y733" s="85"/>
      <c r="Z733" s="85"/>
      <c r="AA733" s="85"/>
      <c r="AB733" s="86"/>
      <c r="AC733" s="85"/>
      <c r="AD733" s="85"/>
      <c r="AE733" s="85"/>
      <c r="AF733" s="85"/>
      <c r="AG733" s="85"/>
      <c r="AH733" s="85"/>
      <c r="AI733" s="85"/>
      <c r="AJ733" s="85"/>
      <c r="AK733" s="85"/>
      <c r="AL733" s="85"/>
      <c r="AM733" s="85"/>
      <c r="AN733" s="85"/>
      <c r="AO733" s="85"/>
      <c r="AP733" s="85"/>
      <c r="AQ733" s="85"/>
      <c r="AR733" s="85"/>
      <c r="AS733" s="85"/>
      <c r="AT733" s="85"/>
      <c r="AU733" s="85"/>
      <c r="AV733" s="85"/>
      <c r="AW733" s="85"/>
      <c r="AX733" s="85"/>
      <c r="AY733" s="85"/>
      <c r="AZ733" s="85"/>
      <c r="BA733" s="85"/>
      <c r="BB733" s="85"/>
      <c r="BC733" s="85"/>
      <c r="BD733" s="85"/>
      <c r="BE733" s="85"/>
      <c r="BF733" s="85"/>
      <c r="BG733" s="85"/>
    </row>
    <row r="734" spans="1:59" x14ac:dyDescent="0.25">
      <c r="A734" s="85"/>
      <c r="B734" s="85"/>
      <c r="C734" s="85"/>
      <c r="D734" s="85"/>
      <c r="E734" s="85"/>
      <c r="F734" s="85"/>
      <c r="G734" s="85"/>
      <c r="H734" s="85"/>
      <c r="I734" s="85"/>
      <c r="J734" s="85"/>
      <c r="K734" s="85"/>
      <c r="L734" s="85"/>
      <c r="M734" s="85"/>
      <c r="N734" s="85"/>
      <c r="O734" s="85"/>
      <c r="P734" s="85"/>
      <c r="Q734" s="85"/>
      <c r="R734" s="85"/>
      <c r="S734" s="85"/>
      <c r="T734" s="85"/>
      <c r="U734" s="85"/>
      <c r="V734" s="85"/>
      <c r="W734" s="85"/>
      <c r="X734" s="85"/>
      <c r="Y734" s="85"/>
      <c r="Z734" s="85"/>
      <c r="AA734" s="85"/>
      <c r="AB734" s="86"/>
      <c r="AC734" s="85"/>
      <c r="AD734" s="85"/>
      <c r="AE734" s="85"/>
      <c r="AF734" s="85"/>
      <c r="AG734" s="85"/>
      <c r="AH734" s="85"/>
      <c r="AI734" s="85"/>
      <c r="AJ734" s="85"/>
      <c r="AK734" s="85"/>
      <c r="AL734" s="85"/>
      <c r="AM734" s="85"/>
      <c r="AN734" s="85"/>
      <c r="AO734" s="85"/>
      <c r="AP734" s="85"/>
      <c r="AQ734" s="85"/>
      <c r="AR734" s="85"/>
      <c r="AS734" s="85"/>
      <c r="AT734" s="85"/>
      <c r="AU734" s="85"/>
      <c r="AV734" s="85"/>
      <c r="AW734" s="85"/>
      <c r="AX734" s="85"/>
      <c r="AY734" s="85"/>
      <c r="AZ734" s="85"/>
      <c r="BA734" s="85"/>
      <c r="BB734" s="85"/>
      <c r="BC734" s="85"/>
      <c r="BD734" s="85"/>
      <c r="BE734" s="85"/>
      <c r="BF734" s="85"/>
      <c r="BG734" s="85"/>
    </row>
    <row r="735" spans="1:59" x14ac:dyDescent="0.25">
      <c r="A735" s="85"/>
      <c r="B735" s="85"/>
      <c r="C735" s="85"/>
      <c r="D735" s="85"/>
      <c r="E735" s="85"/>
      <c r="F735" s="85"/>
      <c r="G735" s="85"/>
      <c r="H735" s="85"/>
      <c r="I735" s="85"/>
      <c r="J735" s="85"/>
      <c r="K735" s="85"/>
      <c r="L735" s="85"/>
      <c r="M735" s="85"/>
      <c r="N735" s="85"/>
      <c r="O735" s="85"/>
      <c r="P735" s="85"/>
      <c r="Q735" s="85"/>
      <c r="R735" s="85"/>
      <c r="S735" s="85"/>
      <c r="T735" s="85"/>
      <c r="U735" s="85"/>
      <c r="V735" s="85"/>
      <c r="W735" s="85"/>
      <c r="X735" s="85"/>
      <c r="Y735" s="85"/>
      <c r="Z735" s="85"/>
      <c r="AA735" s="85"/>
      <c r="AB735" s="86"/>
      <c r="AC735" s="85"/>
      <c r="AD735" s="85"/>
      <c r="AE735" s="85"/>
      <c r="AF735" s="85"/>
      <c r="AG735" s="85"/>
      <c r="AH735" s="85"/>
      <c r="AI735" s="85"/>
      <c r="AJ735" s="85"/>
      <c r="AK735" s="85"/>
      <c r="AL735" s="85"/>
      <c r="AM735" s="85"/>
      <c r="AN735" s="85"/>
      <c r="AO735" s="85"/>
      <c r="AP735" s="85"/>
      <c r="AQ735" s="85"/>
      <c r="AR735" s="85"/>
      <c r="AS735" s="85"/>
      <c r="AT735" s="85"/>
      <c r="AU735" s="85"/>
      <c r="AV735" s="85"/>
      <c r="AW735" s="85"/>
      <c r="AX735" s="85"/>
      <c r="AY735" s="85"/>
      <c r="AZ735" s="85"/>
      <c r="BA735" s="85"/>
      <c r="BB735" s="85"/>
      <c r="BC735" s="85"/>
      <c r="BD735" s="85"/>
      <c r="BE735" s="85"/>
      <c r="BF735" s="85"/>
      <c r="BG735" s="85"/>
    </row>
    <row r="736" spans="1:59" x14ac:dyDescent="0.25">
      <c r="A736" s="85"/>
      <c r="B736" s="85"/>
      <c r="C736" s="85"/>
      <c r="D736" s="85"/>
      <c r="E736" s="85"/>
      <c r="F736" s="85"/>
      <c r="G736" s="85"/>
      <c r="H736" s="85"/>
      <c r="I736" s="85"/>
      <c r="J736" s="85"/>
      <c r="K736" s="85"/>
      <c r="L736" s="85"/>
      <c r="M736" s="85"/>
      <c r="N736" s="85"/>
      <c r="O736" s="85"/>
      <c r="P736" s="85"/>
      <c r="Q736" s="85"/>
      <c r="R736" s="85"/>
      <c r="S736" s="85"/>
      <c r="T736" s="85"/>
      <c r="U736" s="85"/>
      <c r="V736" s="85"/>
      <c r="W736" s="85"/>
      <c r="X736" s="85"/>
      <c r="Y736" s="85"/>
      <c r="Z736" s="85"/>
      <c r="AA736" s="85"/>
      <c r="AB736" s="86"/>
      <c r="AC736" s="85"/>
      <c r="AD736" s="85"/>
      <c r="AE736" s="85"/>
      <c r="AF736" s="85"/>
      <c r="AG736" s="85"/>
      <c r="AH736" s="85"/>
      <c r="AI736" s="85"/>
      <c r="AJ736" s="85"/>
      <c r="AK736" s="85"/>
      <c r="AL736" s="85"/>
      <c r="AM736" s="85"/>
      <c r="AN736" s="85"/>
      <c r="AO736" s="85"/>
      <c r="AP736" s="85"/>
      <c r="AQ736" s="85"/>
      <c r="AR736" s="85"/>
      <c r="AS736" s="85"/>
      <c r="AT736" s="85"/>
      <c r="AU736" s="85"/>
      <c r="AV736" s="85"/>
      <c r="AW736" s="85"/>
      <c r="AX736" s="85"/>
      <c r="AY736" s="85"/>
      <c r="AZ736" s="85"/>
      <c r="BA736" s="85"/>
      <c r="BB736" s="85"/>
      <c r="BC736" s="85"/>
      <c r="BD736" s="85"/>
      <c r="BE736" s="85"/>
      <c r="BF736" s="85"/>
      <c r="BG736" s="85"/>
    </row>
    <row r="737" spans="1:59" x14ac:dyDescent="0.25">
      <c r="A737" s="85"/>
      <c r="B737" s="85"/>
      <c r="C737" s="85"/>
      <c r="D737" s="85"/>
      <c r="E737" s="85"/>
      <c r="F737" s="85"/>
      <c r="G737" s="85"/>
      <c r="H737" s="85"/>
      <c r="I737" s="85"/>
      <c r="J737" s="85"/>
      <c r="K737" s="85"/>
      <c r="L737" s="85"/>
      <c r="M737" s="85"/>
      <c r="N737" s="85"/>
      <c r="O737" s="85"/>
      <c r="P737" s="85"/>
      <c r="Q737" s="85"/>
      <c r="R737" s="85"/>
      <c r="S737" s="85"/>
      <c r="T737" s="85"/>
      <c r="U737" s="85"/>
      <c r="V737" s="85"/>
      <c r="W737" s="85"/>
      <c r="X737" s="85"/>
      <c r="Y737" s="85"/>
      <c r="Z737" s="85"/>
      <c r="AA737" s="85"/>
      <c r="AB737" s="86"/>
      <c r="AC737" s="85"/>
      <c r="AD737" s="85"/>
      <c r="AE737" s="85"/>
      <c r="AF737" s="85"/>
      <c r="AG737" s="85"/>
      <c r="AH737" s="85"/>
      <c r="AI737" s="85"/>
      <c r="AJ737" s="85"/>
      <c r="AK737" s="85"/>
      <c r="AL737" s="85"/>
      <c r="AM737" s="85"/>
      <c r="AN737" s="85"/>
      <c r="AO737" s="85"/>
      <c r="AP737" s="85"/>
      <c r="AQ737" s="85"/>
      <c r="AR737" s="85"/>
      <c r="AS737" s="85"/>
      <c r="AT737" s="85"/>
      <c r="AU737" s="85"/>
      <c r="AV737" s="85"/>
      <c r="AW737" s="85"/>
      <c r="AX737" s="85"/>
      <c r="AY737" s="85"/>
      <c r="AZ737" s="85"/>
      <c r="BA737" s="85"/>
      <c r="BB737" s="85"/>
      <c r="BC737" s="85"/>
      <c r="BD737" s="85"/>
      <c r="BE737" s="85"/>
      <c r="BF737" s="85"/>
      <c r="BG737" s="85"/>
    </row>
    <row r="738" spans="1:59" x14ac:dyDescent="0.25">
      <c r="A738" s="85"/>
      <c r="B738" s="85"/>
      <c r="C738" s="85"/>
      <c r="D738" s="85"/>
      <c r="E738" s="85"/>
      <c r="F738" s="85"/>
      <c r="G738" s="85"/>
      <c r="H738" s="85"/>
      <c r="I738" s="85"/>
      <c r="J738" s="85"/>
      <c r="K738" s="85"/>
      <c r="L738" s="85"/>
      <c r="M738" s="85"/>
      <c r="N738" s="85"/>
      <c r="O738" s="85"/>
      <c r="P738" s="85"/>
      <c r="Q738" s="85"/>
      <c r="R738" s="85"/>
      <c r="S738" s="85"/>
      <c r="T738" s="85"/>
      <c r="U738" s="85"/>
      <c r="V738" s="85"/>
      <c r="W738" s="85"/>
      <c r="X738" s="85"/>
      <c r="Y738" s="85"/>
      <c r="Z738" s="85"/>
      <c r="AA738" s="85"/>
      <c r="AB738" s="86"/>
      <c r="AC738" s="85"/>
      <c r="AD738" s="85"/>
      <c r="AE738" s="85"/>
      <c r="AF738" s="85"/>
      <c r="AG738" s="85"/>
      <c r="AH738" s="85"/>
      <c r="AI738" s="85"/>
      <c r="AJ738" s="85"/>
      <c r="AK738" s="85"/>
      <c r="AL738" s="85"/>
      <c r="AM738" s="85"/>
      <c r="AN738" s="85"/>
      <c r="AO738" s="85"/>
      <c r="AP738" s="85"/>
      <c r="AQ738" s="85"/>
      <c r="AR738" s="85"/>
      <c r="AS738" s="85"/>
      <c r="AT738" s="85"/>
      <c r="AU738" s="85"/>
      <c r="AV738" s="85"/>
      <c r="AW738" s="85"/>
      <c r="AX738" s="85"/>
      <c r="AY738" s="85"/>
      <c r="AZ738" s="85"/>
      <c r="BA738" s="85"/>
      <c r="BB738" s="85"/>
      <c r="BC738" s="85"/>
      <c r="BD738" s="85"/>
      <c r="BE738" s="85"/>
      <c r="BF738" s="85"/>
      <c r="BG738" s="85"/>
    </row>
    <row r="739" spans="1:59" x14ac:dyDescent="0.25">
      <c r="A739" s="85"/>
      <c r="B739" s="85"/>
      <c r="C739" s="85"/>
      <c r="D739" s="85"/>
      <c r="E739" s="85"/>
      <c r="F739" s="85"/>
      <c r="G739" s="85"/>
      <c r="H739" s="85"/>
      <c r="I739" s="85"/>
      <c r="J739" s="85"/>
      <c r="K739" s="85"/>
      <c r="L739" s="85"/>
      <c r="M739" s="85"/>
      <c r="N739" s="85"/>
      <c r="O739" s="85"/>
      <c r="P739" s="85"/>
      <c r="Q739" s="85"/>
      <c r="R739" s="85"/>
      <c r="S739" s="85"/>
      <c r="T739" s="85"/>
      <c r="U739" s="85"/>
      <c r="V739" s="85"/>
      <c r="W739" s="85"/>
      <c r="X739" s="85"/>
      <c r="Y739" s="85"/>
      <c r="Z739" s="85"/>
      <c r="AA739" s="85"/>
      <c r="AB739" s="86"/>
      <c r="AC739" s="85"/>
      <c r="AD739" s="85"/>
      <c r="AE739" s="85"/>
      <c r="AF739" s="85"/>
      <c r="AG739" s="85"/>
      <c r="AH739" s="85"/>
      <c r="AI739" s="85"/>
      <c r="AJ739" s="85"/>
      <c r="AK739" s="85"/>
      <c r="AL739" s="85"/>
      <c r="AM739" s="85"/>
      <c r="AN739" s="85"/>
      <c r="AO739" s="85"/>
      <c r="AP739" s="85"/>
      <c r="AQ739" s="85"/>
      <c r="AR739" s="85"/>
      <c r="AS739" s="85"/>
      <c r="AT739" s="85"/>
      <c r="AU739" s="85"/>
      <c r="AV739" s="85"/>
      <c r="AW739" s="85"/>
      <c r="AX739" s="85"/>
      <c r="AY739" s="85"/>
      <c r="AZ739" s="85"/>
      <c r="BA739" s="85"/>
      <c r="BB739" s="85"/>
      <c r="BC739" s="85"/>
      <c r="BD739" s="85"/>
      <c r="BE739" s="85"/>
      <c r="BF739" s="85"/>
      <c r="BG739" s="85"/>
    </row>
    <row r="740" spans="1:59" x14ac:dyDescent="0.25">
      <c r="A740" s="85"/>
      <c r="B740" s="85"/>
      <c r="C740" s="85"/>
      <c r="D740" s="85"/>
      <c r="E740" s="85"/>
      <c r="F740" s="85"/>
      <c r="G740" s="85"/>
      <c r="H740" s="85"/>
      <c r="I740" s="85"/>
      <c r="J740" s="85"/>
      <c r="K740" s="85"/>
      <c r="L740" s="85"/>
      <c r="M740" s="85"/>
      <c r="N740" s="85"/>
      <c r="O740" s="85"/>
      <c r="P740" s="85"/>
      <c r="Q740" s="85"/>
      <c r="R740" s="85"/>
      <c r="S740" s="85"/>
      <c r="T740" s="85"/>
      <c r="U740" s="85"/>
      <c r="V740" s="85"/>
      <c r="W740" s="85"/>
      <c r="X740" s="85"/>
      <c r="Y740" s="85"/>
      <c r="Z740" s="85"/>
      <c r="AA740" s="85"/>
      <c r="AB740" s="86"/>
      <c r="AC740" s="85"/>
      <c r="AD740" s="85"/>
      <c r="AE740" s="85"/>
      <c r="AF740" s="85"/>
      <c r="AG740" s="85"/>
      <c r="AH740" s="85"/>
      <c r="AI740" s="85"/>
      <c r="AJ740" s="85"/>
      <c r="AK740" s="85"/>
      <c r="AL740" s="85"/>
      <c r="AM740" s="85"/>
      <c r="AN740" s="85"/>
      <c r="AO740" s="85"/>
      <c r="AP740" s="85"/>
      <c r="AQ740" s="85"/>
      <c r="AR740" s="85"/>
      <c r="AS740" s="85"/>
      <c r="AT740" s="85"/>
      <c r="AU740" s="85"/>
      <c r="AV740" s="85"/>
      <c r="AW740" s="85"/>
      <c r="AX740" s="85"/>
      <c r="AY740" s="85"/>
      <c r="AZ740" s="85"/>
      <c r="BA740" s="85"/>
      <c r="BB740" s="85"/>
      <c r="BC740" s="85"/>
      <c r="BD740" s="85"/>
      <c r="BE740" s="85"/>
      <c r="BF740" s="85"/>
      <c r="BG740" s="85"/>
    </row>
    <row r="741" spans="1:59" x14ac:dyDescent="0.25">
      <c r="A741" s="85"/>
      <c r="B741" s="85"/>
      <c r="C741" s="85"/>
      <c r="D741" s="85"/>
      <c r="E741" s="85"/>
      <c r="F741" s="85"/>
      <c r="G741" s="85"/>
      <c r="H741" s="85"/>
      <c r="I741" s="85"/>
      <c r="J741" s="85"/>
      <c r="K741" s="85"/>
      <c r="L741" s="85"/>
      <c r="M741" s="85"/>
      <c r="N741" s="85"/>
      <c r="O741" s="85"/>
      <c r="P741" s="85"/>
      <c r="Q741" s="85"/>
      <c r="R741" s="85"/>
      <c r="S741" s="85"/>
      <c r="T741" s="85"/>
      <c r="U741" s="85"/>
      <c r="V741" s="85"/>
      <c r="W741" s="85"/>
      <c r="X741" s="85"/>
      <c r="Y741" s="85"/>
      <c r="Z741" s="85"/>
      <c r="AA741" s="85"/>
      <c r="AB741" s="86"/>
      <c r="AC741" s="85"/>
      <c r="AD741" s="85"/>
      <c r="AE741" s="85"/>
      <c r="AF741" s="85"/>
      <c r="AG741" s="85"/>
      <c r="AH741" s="85"/>
      <c r="AI741" s="85"/>
      <c r="AJ741" s="85"/>
      <c r="AK741" s="85"/>
      <c r="AL741" s="85"/>
      <c r="AM741" s="85"/>
      <c r="AN741" s="85"/>
      <c r="AO741" s="85"/>
      <c r="AP741" s="85"/>
      <c r="AQ741" s="85"/>
      <c r="AR741" s="85"/>
      <c r="AS741" s="85"/>
      <c r="AT741" s="85"/>
      <c r="AU741" s="85"/>
      <c r="AV741" s="85"/>
      <c r="AW741" s="85"/>
      <c r="AX741" s="85"/>
      <c r="AY741" s="85"/>
      <c r="AZ741" s="85"/>
      <c r="BA741" s="85"/>
      <c r="BB741" s="85"/>
      <c r="BC741" s="85"/>
      <c r="BD741" s="85"/>
      <c r="BE741" s="85"/>
      <c r="BF741" s="85"/>
      <c r="BG741" s="85"/>
    </row>
    <row r="742" spans="1:59" x14ac:dyDescent="0.25">
      <c r="A742" s="85"/>
      <c r="B742" s="85"/>
      <c r="C742" s="85"/>
      <c r="D742" s="85"/>
      <c r="E742" s="85"/>
      <c r="F742" s="85"/>
      <c r="G742" s="85"/>
      <c r="H742" s="85"/>
      <c r="I742" s="85"/>
      <c r="J742" s="85"/>
      <c r="K742" s="85"/>
      <c r="L742" s="85"/>
      <c r="M742" s="85"/>
      <c r="N742" s="85"/>
      <c r="O742" s="85"/>
      <c r="P742" s="85"/>
      <c r="Q742" s="85"/>
      <c r="R742" s="85"/>
      <c r="S742" s="85"/>
      <c r="T742" s="85"/>
      <c r="U742" s="85"/>
      <c r="V742" s="85"/>
      <c r="W742" s="85"/>
      <c r="X742" s="85"/>
      <c r="Y742" s="85"/>
      <c r="Z742" s="85"/>
      <c r="AA742" s="85"/>
      <c r="AB742" s="86"/>
      <c r="AC742" s="85"/>
      <c r="AD742" s="85"/>
      <c r="AE742" s="85"/>
      <c r="AF742" s="85"/>
      <c r="AG742" s="85"/>
      <c r="AH742" s="85"/>
      <c r="AI742" s="85"/>
      <c r="AJ742" s="85"/>
      <c r="AK742" s="85"/>
      <c r="AL742" s="85"/>
      <c r="AM742" s="85"/>
      <c r="AN742" s="85"/>
      <c r="AO742" s="85"/>
      <c r="AP742" s="85"/>
      <c r="AQ742" s="85"/>
      <c r="AR742" s="85"/>
      <c r="AS742" s="85"/>
      <c r="AT742" s="85"/>
      <c r="AU742" s="85"/>
      <c r="AV742" s="85"/>
      <c r="AW742" s="85"/>
      <c r="AX742" s="85"/>
      <c r="AY742" s="85"/>
      <c r="AZ742" s="85"/>
      <c r="BA742" s="85"/>
      <c r="BB742" s="85"/>
      <c r="BC742" s="85"/>
      <c r="BD742" s="85"/>
      <c r="BE742" s="85"/>
      <c r="BF742" s="85"/>
      <c r="BG742" s="85"/>
    </row>
    <row r="743" spans="1:59" x14ac:dyDescent="0.25">
      <c r="A743" s="85"/>
      <c r="B743" s="85"/>
      <c r="C743" s="85"/>
      <c r="D743" s="85"/>
      <c r="E743" s="85"/>
      <c r="F743" s="85"/>
      <c r="G743" s="85"/>
      <c r="H743" s="85"/>
      <c r="I743" s="85"/>
      <c r="J743" s="85"/>
      <c r="K743" s="85"/>
      <c r="L743" s="85"/>
      <c r="M743" s="85"/>
      <c r="N743" s="85"/>
      <c r="O743" s="85"/>
      <c r="P743" s="85"/>
      <c r="Q743" s="85"/>
      <c r="R743" s="85"/>
      <c r="S743" s="85"/>
      <c r="T743" s="85"/>
      <c r="U743" s="85"/>
      <c r="V743" s="85"/>
      <c r="W743" s="85"/>
      <c r="X743" s="85"/>
      <c r="Y743" s="85"/>
      <c r="Z743" s="85"/>
      <c r="AA743" s="85"/>
      <c r="AB743" s="86"/>
      <c r="AC743" s="85"/>
      <c r="AD743" s="85"/>
      <c r="AE743" s="85"/>
      <c r="AF743" s="85"/>
      <c r="AG743" s="85"/>
      <c r="AH743" s="85"/>
      <c r="AI743" s="85"/>
      <c r="AJ743" s="85"/>
      <c r="AK743" s="85"/>
      <c r="AL743" s="85"/>
      <c r="AM743" s="85"/>
      <c r="AN743" s="85"/>
      <c r="AO743" s="85"/>
      <c r="AP743" s="85"/>
      <c r="AQ743" s="85"/>
      <c r="AR743" s="85"/>
      <c r="AS743" s="85"/>
      <c r="AT743" s="85"/>
      <c r="AU743" s="85"/>
      <c r="AV743" s="85"/>
      <c r="AW743" s="85"/>
      <c r="AX743" s="85"/>
      <c r="AY743" s="85"/>
      <c r="AZ743" s="85"/>
      <c r="BA743" s="85"/>
      <c r="BB743" s="85"/>
      <c r="BC743" s="85"/>
      <c r="BD743" s="85"/>
      <c r="BE743" s="85"/>
      <c r="BF743" s="85"/>
      <c r="BG743" s="85"/>
    </row>
    <row r="744" spans="1:59" x14ac:dyDescent="0.25">
      <c r="A744" s="85"/>
      <c r="B744" s="85"/>
      <c r="C744" s="85"/>
      <c r="D744" s="85"/>
      <c r="E744" s="85"/>
      <c r="F744" s="85"/>
      <c r="G744" s="85"/>
      <c r="H744" s="85"/>
      <c r="I744" s="85"/>
      <c r="J744" s="85"/>
      <c r="K744" s="85"/>
      <c r="L744" s="85"/>
      <c r="M744" s="85"/>
      <c r="N744" s="85"/>
      <c r="O744" s="85"/>
      <c r="P744" s="85"/>
      <c r="Q744" s="85"/>
      <c r="R744" s="85"/>
      <c r="S744" s="85"/>
      <c r="T744" s="85"/>
      <c r="U744" s="85"/>
      <c r="V744" s="85"/>
      <c r="W744" s="85"/>
      <c r="X744" s="85"/>
      <c r="Y744" s="85"/>
      <c r="Z744" s="85"/>
      <c r="AA744" s="85"/>
      <c r="AB744" s="86"/>
      <c r="AC744" s="85"/>
      <c r="AD744" s="85"/>
      <c r="AE744" s="85"/>
      <c r="AF744" s="85"/>
      <c r="AG744" s="85"/>
      <c r="AH744" s="85"/>
      <c r="AI744" s="85"/>
      <c r="AJ744" s="85"/>
      <c r="AK744" s="85"/>
      <c r="AL744" s="85"/>
      <c r="AM744" s="85"/>
      <c r="AN744" s="85"/>
      <c r="AO744" s="85"/>
      <c r="AP744" s="85"/>
      <c r="AQ744" s="85"/>
      <c r="AR744" s="85"/>
      <c r="AS744" s="85"/>
      <c r="AT744" s="85"/>
      <c r="AU744" s="85"/>
      <c r="AV744" s="85"/>
      <c r="AW744" s="85"/>
      <c r="AX744" s="85"/>
      <c r="AY744" s="85"/>
      <c r="AZ744" s="85"/>
      <c r="BA744" s="85"/>
      <c r="BB744" s="85"/>
      <c r="BC744" s="85"/>
      <c r="BD744" s="85"/>
      <c r="BE744" s="85"/>
      <c r="BF744" s="85"/>
      <c r="BG744" s="85"/>
    </row>
    <row r="745" spans="1:59" x14ac:dyDescent="0.25">
      <c r="A745" s="85"/>
      <c r="B745" s="85"/>
      <c r="C745" s="85"/>
      <c r="D745" s="85"/>
      <c r="E745" s="85"/>
      <c r="F745" s="85"/>
      <c r="G745" s="85"/>
      <c r="H745" s="85"/>
      <c r="I745" s="85"/>
      <c r="J745" s="85"/>
      <c r="K745" s="85"/>
      <c r="L745" s="85"/>
      <c r="M745" s="85"/>
      <c r="N745" s="85"/>
      <c r="O745" s="85"/>
      <c r="P745" s="85"/>
      <c r="Q745" s="85"/>
      <c r="R745" s="85"/>
      <c r="S745" s="85"/>
      <c r="T745" s="85"/>
      <c r="U745" s="85"/>
      <c r="V745" s="85"/>
      <c r="W745" s="85"/>
      <c r="X745" s="85"/>
      <c r="Y745" s="85"/>
      <c r="Z745" s="85"/>
      <c r="AA745" s="85"/>
      <c r="AB745" s="86"/>
      <c r="AC745" s="85"/>
      <c r="AD745" s="85"/>
      <c r="AE745" s="85"/>
      <c r="AF745" s="85"/>
      <c r="AG745" s="85"/>
      <c r="AH745" s="85"/>
      <c r="AI745" s="85"/>
      <c r="AJ745" s="85"/>
      <c r="AK745" s="85"/>
      <c r="AL745" s="85"/>
      <c r="AM745" s="85"/>
      <c r="AN745" s="85"/>
      <c r="AO745" s="85"/>
      <c r="AP745" s="85"/>
      <c r="AQ745" s="85"/>
      <c r="AR745" s="85"/>
      <c r="AS745" s="85"/>
      <c r="AT745" s="85"/>
      <c r="AU745" s="85"/>
      <c r="AV745" s="85"/>
      <c r="AW745" s="85"/>
      <c r="AX745" s="85"/>
      <c r="AY745" s="85"/>
      <c r="AZ745" s="85"/>
      <c r="BA745" s="85"/>
      <c r="BB745" s="85"/>
      <c r="BC745" s="85"/>
      <c r="BD745" s="85"/>
      <c r="BE745" s="85"/>
      <c r="BF745" s="85"/>
      <c r="BG745" s="85"/>
    </row>
    <row r="746" spans="1:59" x14ac:dyDescent="0.25">
      <c r="A746" s="85"/>
      <c r="B746" s="85"/>
      <c r="C746" s="85"/>
      <c r="D746" s="85"/>
      <c r="E746" s="85"/>
      <c r="F746" s="85"/>
      <c r="G746" s="85"/>
      <c r="H746" s="85"/>
      <c r="I746" s="85"/>
      <c r="J746" s="85"/>
      <c r="K746" s="85"/>
      <c r="L746" s="85"/>
      <c r="M746" s="85"/>
      <c r="N746" s="85"/>
      <c r="O746" s="85"/>
      <c r="P746" s="85"/>
      <c r="Q746" s="85"/>
      <c r="R746" s="85"/>
      <c r="S746" s="85"/>
      <c r="T746" s="85"/>
      <c r="U746" s="85"/>
      <c r="V746" s="85"/>
      <c r="W746" s="85"/>
      <c r="X746" s="85"/>
      <c r="Y746" s="85"/>
      <c r="Z746" s="85"/>
      <c r="AA746" s="85"/>
      <c r="AB746" s="86"/>
      <c r="AC746" s="85"/>
      <c r="AD746" s="85"/>
      <c r="AE746" s="85"/>
      <c r="AF746" s="85"/>
      <c r="AG746" s="85"/>
      <c r="AH746" s="85"/>
      <c r="AI746" s="85"/>
      <c r="AJ746" s="85"/>
      <c r="AK746" s="85"/>
      <c r="AL746" s="85"/>
      <c r="AM746" s="85"/>
      <c r="AN746" s="85"/>
      <c r="AO746" s="85"/>
      <c r="AP746" s="85"/>
      <c r="AQ746" s="85"/>
      <c r="AR746" s="85"/>
      <c r="AS746" s="85"/>
      <c r="AT746" s="85"/>
      <c r="AU746" s="85"/>
      <c r="AV746" s="85"/>
      <c r="AW746" s="85"/>
      <c r="AX746" s="85"/>
      <c r="AY746" s="85"/>
      <c r="AZ746" s="85"/>
      <c r="BA746" s="85"/>
      <c r="BB746" s="85"/>
      <c r="BC746" s="85"/>
      <c r="BD746" s="85"/>
      <c r="BE746" s="85"/>
      <c r="BF746" s="85"/>
      <c r="BG746" s="85"/>
    </row>
    <row r="747" spans="1:59" x14ac:dyDescent="0.25">
      <c r="A747" s="85"/>
      <c r="B747" s="85"/>
      <c r="C747" s="85"/>
      <c r="D747" s="85"/>
      <c r="E747" s="85"/>
      <c r="F747" s="85"/>
      <c r="G747" s="85"/>
      <c r="H747" s="85"/>
      <c r="I747" s="85"/>
      <c r="J747" s="85"/>
      <c r="K747" s="85"/>
      <c r="L747" s="85"/>
      <c r="M747" s="85"/>
      <c r="N747" s="85"/>
      <c r="O747" s="85"/>
      <c r="P747" s="85"/>
      <c r="Q747" s="85"/>
      <c r="R747" s="85"/>
      <c r="S747" s="85"/>
      <c r="T747" s="85"/>
      <c r="U747" s="85"/>
      <c r="V747" s="85"/>
      <c r="W747" s="85"/>
      <c r="X747" s="85"/>
      <c r="Y747" s="85"/>
      <c r="Z747" s="85"/>
      <c r="AA747" s="85"/>
      <c r="AB747" s="86"/>
      <c r="AC747" s="85"/>
      <c r="AD747" s="85"/>
      <c r="AE747" s="85"/>
      <c r="AF747" s="85"/>
      <c r="AG747" s="85"/>
      <c r="AH747" s="85"/>
      <c r="AI747" s="85"/>
      <c r="AJ747" s="85"/>
      <c r="AK747" s="85"/>
      <c r="AL747" s="85"/>
      <c r="AM747" s="85"/>
      <c r="AN747" s="85"/>
      <c r="AO747" s="85"/>
      <c r="AP747" s="85"/>
      <c r="AQ747" s="85"/>
      <c r="AR747" s="85"/>
      <c r="AS747" s="85"/>
      <c r="AT747" s="85"/>
      <c r="AU747" s="85"/>
      <c r="AV747" s="85"/>
      <c r="AW747" s="85"/>
      <c r="AX747" s="85"/>
      <c r="AY747" s="85"/>
      <c r="AZ747" s="85"/>
      <c r="BA747" s="85"/>
      <c r="BB747" s="85"/>
      <c r="BC747" s="85"/>
      <c r="BD747" s="85"/>
      <c r="BE747" s="85"/>
      <c r="BF747" s="85"/>
      <c r="BG747" s="85"/>
    </row>
    <row r="748" spans="1:59" x14ac:dyDescent="0.25">
      <c r="A748" s="85"/>
      <c r="B748" s="85"/>
      <c r="C748" s="85"/>
      <c r="D748" s="85"/>
      <c r="E748" s="85"/>
      <c r="F748" s="85"/>
      <c r="G748" s="85"/>
      <c r="H748" s="85"/>
      <c r="I748" s="85"/>
      <c r="J748" s="85"/>
      <c r="K748" s="85"/>
      <c r="L748" s="85"/>
      <c r="M748" s="85"/>
      <c r="N748" s="85"/>
      <c r="O748" s="85"/>
      <c r="P748" s="85"/>
      <c r="Q748" s="85"/>
      <c r="R748" s="85"/>
      <c r="S748" s="85"/>
      <c r="T748" s="85"/>
      <c r="U748" s="85"/>
      <c r="V748" s="85"/>
      <c r="W748" s="85"/>
      <c r="X748" s="85"/>
      <c r="Y748" s="85"/>
      <c r="Z748" s="85"/>
      <c r="AA748" s="85"/>
      <c r="AB748" s="86"/>
      <c r="AC748" s="85"/>
      <c r="AD748" s="85"/>
      <c r="AE748" s="85"/>
      <c r="AF748" s="85"/>
      <c r="AG748" s="85"/>
      <c r="AH748" s="85"/>
      <c r="AI748" s="85"/>
      <c r="AJ748" s="85"/>
      <c r="AK748" s="85"/>
      <c r="AL748" s="85"/>
      <c r="AM748" s="85"/>
      <c r="AN748" s="85"/>
      <c r="AO748" s="85"/>
      <c r="AP748" s="85"/>
      <c r="AQ748" s="85"/>
      <c r="AR748" s="85"/>
      <c r="AS748" s="85"/>
      <c r="AT748" s="85"/>
      <c r="AU748" s="85"/>
      <c r="AV748" s="85"/>
      <c r="AW748" s="85"/>
      <c r="AX748" s="85"/>
      <c r="AY748" s="85"/>
      <c r="AZ748" s="85"/>
      <c r="BA748" s="85"/>
      <c r="BB748" s="85"/>
      <c r="BC748" s="85"/>
      <c r="BD748" s="85"/>
      <c r="BE748" s="85"/>
      <c r="BF748" s="85"/>
      <c r="BG748" s="85"/>
    </row>
    <row r="749" spans="1:59" x14ac:dyDescent="0.25">
      <c r="A749" s="85"/>
      <c r="B749" s="85"/>
      <c r="C749" s="85"/>
      <c r="D749" s="85"/>
      <c r="E749" s="85"/>
      <c r="F749" s="85"/>
      <c r="G749" s="85"/>
      <c r="H749" s="85"/>
      <c r="I749" s="85"/>
      <c r="J749" s="85"/>
      <c r="K749" s="85"/>
      <c r="L749" s="85"/>
      <c r="M749" s="85"/>
      <c r="N749" s="85"/>
      <c r="O749" s="85"/>
      <c r="P749" s="85"/>
      <c r="Q749" s="85"/>
      <c r="R749" s="85"/>
      <c r="S749" s="85"/>
      <c r="T749" s="85"/>
      <c r="U749" s="85"/>
      <c r="V749" s="85"/>
      <c r="W749" s="85"/>
      <c r="X749" s="85"/>
      <c r="Y749" s="85"/>
      <c r="Z749" s="85"/>
      <c r="AA749" s="85"/>
      <c r="AB749" s="86"/>
      <c r="AC749" s="85"/>
      <c r="AD749" s="85"/>
      <c r="AE749" s="85"/>
      <c r="AF749" s="85"/>
      <c r="AG749" s="85"/>
      <c r="AH749" s="85"/>
      <c r="AI749" s="85"/>
      <c r="AJ749" s="85"/>
      <c r="AK749" s="85"/>
      <c r="AL749" s="85"/>
      <c r="AM749" s="85"/>
      <c r="AN749" s="85"/>
      <c r="AO749" s="85"/>
      <c r="AP749" s="85"/>
      <c r="AQ749" s="85"/>
      <c r="AR749" s="85"/>
      <c r="AS749" s="85"/>
      <c r="AT749" s="85"/>
      <c r="AU749" s="85"/>
      <c r="AV749" s="85"/>
      <c r="AW749" s="85"/>
      <c r="AX749" s="85"/>
      <c r="AY749" s="85"/>
      <c r="AZ749" s="85"/>
      <c r="BA749" s="85"/>
      <c r="BB749" s="85"/>
      <c r="BC749" s="85"/>
      <c r="BD749" s="85"/>
      <c r="BE749" s="85"/>
      <c r="BF749" s="85"/>
      <c r="BG749" s="85"/>
    </row>
    <row r="750" spans="1:59" x14ac:dyDescent="0.25">
      <c r="A750" s="85"/>
      <c r="B750" s="85"/>
      <c r="C750" s="85"/>
      <c r="D750" s="85"/>
      <c r="E750" s="85"/>
      <c r="F750" s="85"/>
      <c r="G750" s="85"/>
      <c r="H750" s="85"/>
      <c r="I750" s="85"/>
      <c r="J750" s="85"/>
      <c r="K750" s="85"/>
      <c r="L750" s="85"/>
      <c r="M750" s="85"/>
      <c r="N750" s="85"/>
      <c r="O750" s="85"/>
      <c r="P750" s="85"/>
      <c r="Q750" s="85"/>
      <c r="R750" s="85"/>
      <c r="S750" s="85"/>
      <c r="T750" s="85"/>
      <c r="U750" s="85"/>
      <c r="V750" s="85"/>
      <c r="W750" s="85"/>
      <c r="X750" s="85"/>
      <c r="Y750" s="85"/>
      <c r="Z750" s="85"/>
      <c r="AA750" s="85"/>
      <c r="AB750" s="86"/>
      <c r="AC750" s="85"/>
      <c r="AD750" s="85"/>
      <c r="AE750" s="85"/>
      <c r="AF750" s="85"/>
      <c r="AG750" s="85"/>
      <c r="AH750" s="85"/>
      <c r="AI750" s="85"/>
      <c r="AJ750" s="85"/>
      <c r="AK750" s="85"/>
      <c r="AL750" s="85"/>
      <c r="AM750" s="85"/>
      <c r="AN750" s="85"/>
      <c r="AO750" s="85"/>
      <c r="AP750" s="85"/>
      <c r="AQ750" s="85"/>
      <c r="AR750" s="85"/>
      <c r="AS750" s="85"/>
      <c r="AT750" s="85"/>
      <c r="AU750" s="85"/>
      <c r="AV750" s="85"/>
      <c r="AW750" s="85"/>
      <c r="AX750" s="85"/>
      <c r="AY750" s="85"/>
      <c r="AZ750" s="85"/>
      <c r="BA750" s="85"/>
      <c r="BB750" s="85"/>
      <c r="BC750" s="85"/>
      <c r="BD750" s="85"/>
      <c r="BE750" s="85"/>
      <c r="BF750" s="85"/>
      <c r="BG750" s="85"/>
    </row>
    <row r="751" spans="1:59" x14ac:dyDescent="0.25">
      <c r="A751" s="85"/>
      <c r="B751" s="85"/>
      <c r="C751" s="85"/>
      <c r="D751" s="85"/>
      <c r="E751" s="85"/>
      <c r="F751" s="85"/>
      <c r="G751" s="85"/>
      <c r="H751" s="85"/>
      <c r="I751" s="85"/>
      <c r="J751" s="85"/>
      <c r="K751" s="85"/>
      <c r="L751" s="85"/>
      <c r="M751" s="85"/>
      <c r="N751" s="85"/>
      <c r="O751" s="85"/>
      <c r="P751" s="85"/>
      <c r="Q751" s="85"/>
      <c r="R751" s="85"/>
      <c r="S751" s="85"/>
      <c r="T751" s="85"/>
      <c r="U751" s="85"/>
      <c r="V751" s="85"/>
      <c r="W751" s="85"/>
      <c r="X751" s="85"/>
      <c r="Y751" s="85"/>
      <c r="Z751" s="85"/>
      <c r="AA751" s="85"/>
      <c r="AB751" s="86"/>
      <c r="AC751" s="85"/>
      <c r="AD751" s="85"/>
      <c r="AE751" s="85"/>
      <c r="AF751" s="85"/>
      <c r="AG751" s="85"/>
      <c r="AH751" s="85"/>
      <c r="AI751" s="85"/>
      <c r="AJ751" s="85"/>
      <c r="AK751" s="85"/>
      <c r="AL751" s="85"/>
      <c r="AM751" s="85"/>
      <c r="AN751" s="85"/>
      <c r="AO751" s="85"/>
      <c r="AP751" s="85"/>
      <c r="AQ751" s="85"/>
      <c r="AR751" s="85"/>
      <c r="AS751" s="85"/>
      <c r="AT751" s="85"/>
      <c r="AU751" s="85"/>
      <c r="AV751" s="85"/>
      <c r="AW751" s="85"/>
      <c r="AX751" s="85"/>
      <c r="AY751" s="85"/>
      <c r="AZ751" s="85"/>
      <c r="BA751" s="85"/>
      <c r="BB751" s="85"/>
      <c r="BC751" s="85"/>
      <c r="BD751" s="85"/>
      <c r="BE751" s="85"/>
      <c r="BF751" s="85"/>
      <c r="BG751" s="85"/>
    </row>
    <row r="752" spans="1:59" x14ac:dyDescent="0.25">
      <c r="A752" s="85"/>
      <c r="B752" s="85"/>
      <c r="C752" s="85"/>
      <c r="D752" s="85"/>
      <c r="E752" s="85"/>
      <c r="F752" s="85"/>
      <c r="G752" s="85"/>
      <c r="H752" s="85"/>
      <c r="I752" s="85"/>
      <c r="J752" s="85"/>
      <c r="K752" s="85"/>
      <c r="L752" s="85"/>
      <c r="M752" s="85"/>
      <c r="N752" s="85"/>
      <c r="O752" s="85"/>
      <c r="P752" s="85"/>
      <c r="Q752" s="85"/>
      <c r="R752" s="85"/>
      <c r="S752" s="85"/>
      <c r="T752" s="85"/>
      <c r="U752" s="85"/>
      <c r="V752" s="85"/>
      <c r="W752" s="85"/>
      <c r="X752" s="85"/>
      <c r="Y752" s="85"/>
      <c r="Z752" s="85"/>
      <c r="AA752" s="85"/>
      <c r="AB752" s="86"/>
      <c r="AC752" s="85"/>
      <c r="AD752" s="85"/>
      <c r="AE752" s="85"/>
      <c r="AF752" s="85"/>
      <c r="AG752" s="85"/>
      <c r="AH752" s="85"/>
      <c r="AI752" s="85"/>
      <c r="AJ752" s="85"/>
      <c r="AK752" s="85"/>
      <c r="AL752" s="85"/>
      <c r="AM752" s="85"/>
      <c r="AN752" s="85"/>
      <c r="AO752" s="85"/>
      <c r="AP752" s="85"/>
      <c r="AQ752" s="85"/>
      <c r="AR752" s="85"/>
      <c r="AS752" s="85"/>
      <c r="AT752" s="85"/>
      <c r="AU752" s="85"/>
      <c r="AV752" s="85"/>
      <c r="AW752" s="85"/>
      <c r="AX752" s="85"/>
      <c r="AY752" s="85"/>
      <c r="AZ752" s="85"/>
      <c r="BA752" s="85"/>
      <c r="BB752" s="85"/>
      <c r="BC752" s="85"/>
      <c r="BD752" s="85"/>
      <c r="BE752" s="85"/>
      <c r="BF752" s="85"/>
      <c r="BG752" s="85"/>
    </row>
    <row r="753" spans="1:59" x14ac:dyDescent="0.25">
      <c r="A753" s="85"/>
      <c r="B753" s="85"/>
      <c r="C753" s="85"/>
      <c r="D753" s="85"/>
      <c r="E753" s="85"/>
      <c r="F753" s="85"/>
      <c r="G753" s="85"/>
      <c r="H753" s="85"/>
      <c r="I753" s="85"/>
      <c r="J753" s="85"/>
      <c r="K753" s="85"/>
      <c r="L753" s="85"/>
      <c r="M753" s="85"/>
      <c r="N753" s="85"/>
      <c r="O753" s="85"/>
      <c r="P753" s="85"/>
      <c r="Q753" s="85"/>
      <c r="R753" s="85"/>
      <c r="S753" s="85"/>
      <c r="T753" s="85"/>
      <c r="U753" s="85"/>
      <c r="V753" s="85"/>
      <c r="W753" s="85"/>
      <c r="X753" s="85"/>
      <c r="Y753" s="85"/>
      <c r="Z753" s="85"/>
      <c r="AA753" s="85"/>
      <c r="AB753" s="86"/>
      <c r="AC753" s="85"/>
      <c r="AD753" s="85"/>
      <c r="AE753" s="85"/>
      <c r="AF753" s="85"/>
      <c r="AG753" s="85"/>
      <c r="AH753" s="85"/>
      <c r="AI753" s="85"/>
      <c r="AJ753" s="85"/>
      <c r="AK753" s="85"/>
      <c r="AL753" s="85"/>
      <c r="AM753" s="85"/>
      <c r="AN753" s="85"/>
      <c r="AO753" s="85"/>
      <c r="AP753" s="85"/>
      <c r="AQ753" s="85"/>
      <c r="AR753" s="85"/>
      <c r="AS753" s="85"/>
      <c r="AT753" s="85"/>
      <c r="AU753" s="85"/>
      <c r="AV753" s="85"/>
      <c r="AW753" s="85"/>
      <c r="AX753" s="85"/>
      <c r="AY753" s="85"/>
      <c r="AZ753" s="85"/>
      <c r="BA753" s="85"/>
      <c r="BB753" s="85"/>
      <c r="BC753" s="85"/>
      <c r="BD753" s="85"/>
      <c r="BE753" s="85"/>
      <c r="BF753" s="85"/>
      <c r="BG753" s="85"/>
    </row>
    <row r="754" spans="1:59" x14ac:dyDescent="0.25">
      <c r="A754" s="85"/>
      <c r="B754" s="85"/>
      <c r="C754" s="85"/>
      <c r="D754" s="85"/>
      <c r="E754" s="85"/>
      <c r="F754" s="85"/>
      <c r="G754" s="85"/>
      <c r="H754" s="85"/>
      <c r="I754" s="85"/>
      <c r="J754" s="85"/>
      <c r="K754" s="85"/>
      <c r="L754" s="85"/>
      <c r="M754" s="85"/>
      <c r="N754" s="85"/>
      <c r="O754" s="85"/>
      <c r="P754" s="85"/>
      <c r="Q754" s="85"/>
      <c r="R754" s="85"/>
      <c r="S754" s="85"/>
      <c r="T754" s="85"/>
      <c r="U754" s="85"/>
      <c r="V754" s="85"/>
      <c r="W754" s="85"/>
      <c r="X754" s="85"/>
      <c r="Y754" s="85"/>
      <c r="Z754" s="85"/>
      <c r="AA754" s="85"/>
      <c r="AB754" s="86"/>
      <c r="AC754" s="85"/>
      <c r="AD754" s="85"/>
      <c r="AE754" s="85"/>
      <c r="AF754" s="85"/>
      <c r="AG754" s="85"/>
      <c r="AH754" s="85"/>
      <c r="AI754" s="85"/>
      <c r="AJ754" s="85"/>
      <c r="AK754" s="85"/>
      <c r="AL754" s="85"/>
      <c r="AM754" s="85"/>
      <c r="AN754" s="85"/>
      <c r="AO754" s="85"/>
      <c r="AP754" s="85"/>
      <c r="AQ754" s="85"/>
      <c r="AR754" s="85"/>
      <c r="AS754" s="85"/>
      <c r="AT754" s="85"/>
      <c r="AU754" s="85"/>
      <c r="AV754" s="85"/>
      <c r="AW754" s="85"/>
      <c r="AX754" s="85"/>
      <c r="AY754" s="85"/>
      <c r="AZ754" s="85"/>
      <c r="BA754" s="85"/>
      <c r="BB754" s="85"/>
      <c r="BC754" s="85"/>
      <c r="BD754" s="85"/>
      <c r="BE754" s="85"/>
      <c r="BF754" s="85"/>
      <c r="BG754" s="85"/>
    </row>
    <row r="755" spans="1:59" x14ac:dyDescent="0.25">
      <c r="A755" s="85"/>
      <c r="B755" s="85"/>
      <c r="C755" s="85"/>
      <c r="D755" s="85"/>
      <c r="E755" s="85"/>
      <c r="F755" s="85"/>
      <c r="G755" s="85"/>
      <c r="H755" s="85"/>
      <c r="I755" s="85"/>
      <c r="J755" s="85"/>
      <c r="K755" s="85"/>
      <c r="L755" s="85"/>
      <c r="M755" s="85"/>
      <c r="N755" s="85"/>
      <c r="O755" s="85"/>
      <c r="P755" s="85"/>
      <c r="Q755" s="85"/>
      <c r="R755" s="85"/>
      <c r="S755" s="85"/>
      <c r="T755" s="85"/>
      <c r="U755" s="85"/>
      <c r="V755" s="85"/>
      <c r="W755" s="85"/>
      <c r="X755" s="85"/>
      <c r="Y755" s="85"/>
      <c r="Z755" s="85"/>
      <c r="AA755" s="85"/>
      <c r="AB755" s="86"/>
      <c r="AC755" s="85"/>
      <c r="AD755" s="85"/>
      <c r="AE755" s="85"/>
      <c r="AF755" s="85"/>
      <c r="AG755" s="85"/>
      <c r="AH755" s="85"/>
      <c r="AI755" s="85"/>
      <c r="AJ755" s="85"/>
      <c r="AK755" s="85"/>
      <c r="AL755" s="85"/>
      <c r="AM755" s="85"/>
      <c r="AN755" s="85"/>
      <c r="AO755" s="85"/>
      <c r="AP755" s="85"/>
      <c r="AQ755" s="85"/>
      <c r="AR755" s="85"/>
      <c r="AS755" s="85"/>
      <c r="AT755" s="85"/>
      <c r="AU755" s="85"/>
      <c r="AV755" s="85"/>
      <c r="AW755" s="85"/>
      <c r="AX755" s="85"/>
      <c r="AY755" s="85"/>
      <c r="AZ755" s="85"/>
      <c r="BA755" s="85"/>
      <c r="BB755" s="85"/>
      <c r="BC755" s="85"/>
      <c r="BD755" s="85"/>
      <c r="BE755" s="85"/>
      <c r="BF755" s="85"/>
      <c r="BG755" s="85"/>
    </row>
    <row r="756" spans="1:59" x14ac:dyDescent="0.25">
      <c r="A756" s="85"/>
      <c r="B756" s="85"/>
      <c r="C756" s="85"/>
      <c r="D756" s="85"/>
      <c r="E756" s="85"/>
      <c r="F756" s="85"/>
      <c r="G756" s="85"/>
      <c r="H756" s="85"/>
      <c r="I756" s="85"/>
      <c r="J756" s="85"/>
      <c r="K756" s="85"/>
      <c r="L756" s="85"/>
      <c r="M756" s="85"/>
      <c r="N756" s="85"/>
      <c r="O756" s="85"/>
      <c r="P756" s="85"/>
      <c r="Q756" s="85"/>
      <c r="R756" s="85"/>
      <c r="S756" s="85"/>
      <c r="T756" s="85"/>
      <c r="U756" s="85"/>
      <c r="V756" s="85"/>
      <c r="W756" s="85"/>
      <c r="X756" s="85"/>
      <c r="Y756" s="85"/>
      <c r="Z756" s="85"/>
      <c r="AA756" s="85"/>
      <c r="AB756" s="86"/>
      <c r="AC756" s="85"/>
      <c r="AD756" s="85"/>
      <c r="AE756" s="85"/>
      <c r="AF756" s="85"/>
      <c r="AG756" s="85"/>
      <c r="AH756" s="85"/>
      <c r="AI756" s="85"/>
      <c r="AJ756" s="85"/>
      <c r="AK756" s="85"/>
      <c r="AL756" s="85"/>
      <c r="AM756" s="85"/>
      <c r="AN756" s="85"/>
      <c r="AO756" s="85"/>
      <c r="AP756" s="85"/>
      <c r="AQ756" s="85"/>
      <c r="AR756" s="85"/>
      <c r="AS756" s="85"/>
      <c r="AT756" s="85"/>
      <c r="AU756" s="85"/>
      <c r="AV756" s="85"/>
      <c r="AW756" s="85"/>
      <c r="AX756" s="85"/>
      <c r="AY756" s="85"/>
      <c r="AZ756" s="85"/>
      <c r="BA756" s="85"/>
      <c r="BB756" s="85"/>
      <c r="BC756" s="85"/>
      <c r="BD756" s="85"/>
      <c r="BE756" s="85"/>
      <c r="BF756" s="85"/>
      <c r="BG756" s="85"/>
    </row>
    <row r="757" spans="1:59" x14ac:dyDescent="0.25">
      <c r="A757" s="85"/>
      <c r="B757" s="85"/>
      <c r="C757" s="85"/>
      <c r="D757" s="85"/>
      <c r="E757" s="85"/>
      <c r="F757" s="85"/>
      <c r="G757" s="85"/>
      <c r="H757" s="85"/>
      <c r="I757" s="85"/>
      <c r="J757" s="85"/>
      <c r="K757" s="85"/>
      <c r="L757" s="85"/>
      <c r="M757" s="85"/>
      <c r="N757" s="85"/>
      <c r="O757" s="85"/>
      <c r="P757" s="85"/>
      <c r="Q757" s="85"/>
      <c r="R757" s="85"/>
      <c r="S757" s="85"/>
      <c r="T757" s="85"/>
      <c r="U757" s="85"/>
      <c r="V757" s="85"/>
      <c r="W757" s="85"/>
      <c r="X757" s="85"/>
      <c r="Y757" s="85"/>
      <c r="Z757" s="85"/>
      <c r="AA757" s="85"/>
      <c r="AB757" s="86"/>
      <c r="AC757" s="85"/>
      <c r="AD757" s="85"/>
      <c r="AE757" s="85"/>
      <c r="AF757" s="85"/>
      <c r="AG757" s="85"/>
      <c r="AH757" s="85"/>
      <c r="AI757" s="85"/>
      <c r="AJ757" s="85"/>
      <c r="AK757" s="85"/>
      <c r="AL757" s="85"/>
      <c r="AM757" s="85"/>
      <c r="AN757" s="85"/>
      <c r="AO757" s="85"/>
      <c r="AP757" s="85"/>
      <c r="AQ757" s="85"/>
      <c r="AR757" s="85"/>
      <c r="AS757" s="85"/>
      <c r="AT757" s="85"/>
      <c r="AU757" s="85"/>
      <c r="AV757" s="85"/>
      <c r="AW757" s="85"/>
      <c r="AX757" s="85"/>
      <c r="AY757" s="85"/>
      <c r="AZ757" s="85"/>
      <c r="BA757" s="85"/>
      <c r="BB757" s="85"/>
      <c r="BC757" s="85"/>
      <c r="BD757" s="85"/>
      <c r="BE757" s="85"/>
      <c r="BF757" s="85"/>
      <c r="BG757" s="85"/>
    </row>
    <row r="758" spans="1:59" x14ac:dyDescent="0.25">
      <c r="A758" s="85"/>
      <c r="B758" s="85"/>
      <c r="C758" s="85"/>
      <c r="D758" s="85"/>
      <c r="E758" s="85"/>
      <c r="F758" s="85"/>
      <c r="G758" s="85"/>
      <c r="H758" s="85"/>
      <c r="I758" s="85"/>
      <c r="J758" s="85"/>
      <c r="K758" s="85"/>
      <c r="L758" s="85"/>
      <c r="M758" s="85"/>
      <c r="N758" s="85"/>
      <c r="O758" s="85"/>
      <c r="P758" s="85"/>
      <c r="Q758" s="85"/>
      <c r="R758" s="85"/>
      <c r="S758" s="85"/>
      <c r="T758" s="85"/>
      <c r="U758" s="85"/>
      <c r="V758" s="85"/>
      <c r="W758" s="85"/>
      <c r="X758" s="85"/>
      <c r="Y758" s="85"/>
      <c r="Z758" s="85"/>
      <c r="AA758" s="85"/>
      <c r="AB758" s="86"/>
      <c r="AC758" s="85"/>
      <c r="AD758" s="85"/>
      <c r="AE758" s="85"/>
      <c r="AF758" s="85"/>
      <c r="AG758" s="85"/>
      <c r="AH758" s="85"/>
      <c r="AI758" s="85"/>
      <c r="AJ758" s="85"/>
      <c r="AK758" s="85"/>
      <c r="AL758" s="85"/>
      <c r="AM758" s="85"/>
      <c r="AN758" s="85"/>
      <c r="AO758" s="85"/>
      <c r="AP758" s="85"/>
      <c r="AQ758" s="85"/>
      <c r="AR758" s="85"/>
      <c r="AS758" s="85"/>
      <c r="AT758" s="85"/>
      <c r="AU758" s="85"/>
      <c r="AV758" s="85"/>
      <c r="AW758" s="85"/>
      <c r="AX758" s="85"/>
      <c r="AY758" s="85"/>
      <c r="AZ758" s="85"/>
      <c r="BA758" s="85"/>
      <c r="BB758" s="85"/>
      <c r="BC758" s="85"/>
      <c r="BD758" s="85"/>
      <c r="BE758" s="85"/>
      <c r="BF758" s="85"/>
      <c r="BG758" s="85"/>
    </row>
    <row r="759" spans="1:59" x14ac:dyDescent="0.25">
      <c r="A759" s="85"/>
      <c r="B759" s="85"/>
      <c r="C759" s="85"/>
      <c r="D759" s="85"/>
      <c r="E759" s="85"/>
      <c r="F759" s="85"/>
      <c r="G759" s="85"/>
      <c r="H759" s="85"/>
      <c r="I759" s="85"/>
      <c r="J759" s="85"/>
      <c r="K759" s="85"/>
      <c r="L759" s="85"/>
      <c r="M759" s="85"/>
      <c r="N759" s="85"/>
      <c r="O759" s="85"/>
      <c r="P759" s="85"/>
      <c r="Q759" s="85"/>
      <c r="R759" s="85"/>
      <c r="S759" s="85"/>
      <c r="T759" s="85"/>
      <c r="U759" s="85"/>
      <c r="V759" s="85"/>
      <c r="W759" s="85"/>
      <c r="X759" s="85"/>
      <c r="Y759" s="85"/>
      <c r="Z759" s="85"/>
      <c r="AA759" s="85"/>
      <c r="AB759" s="86"/>
      <c r="AC759" s="85"/>
      <c r="AD759" s="85"/>
      <c r="AE759" s="85"/>
      <c r="AF759" s="85"/>
      <c r="AG759" s="85"/>
      <c r="AH759" s="85"/>
      <c r="AI759" s="85"/>
      <c r="AJ759" s="85"/>
      <c r="AK759" s="85"/>
      <c r="AL759" s="85"/>
      <c r="AM759" s="85"/>
      <c r="AN759" s="85"/>
      <c r="AO759" s="85"/>
      <c r="AP759" s="85"/>
      <c r="AQ759" s="85"/>
      <c r="AR759" s="85"/>
      <c r="AS759" s="85"/>
      <c r="AT759" s="85"/>
      <c r="AU759" s="85"/>
      <c r="AV759" s="85"/>
      <c r="AW759" s="85"/>
      <c r="AX759" s="85"/>
      <c r="AY759" s="85"/>
      <c r="AZ759" s="85"/>
      <c r="BA759" s="85"/>
      <c r="BB759" s="85"/>
      <c r="BC759" s="85"/>
      <c r="BD759" s="85"/>
      <c r="BE759" s="85"/>
      <c r="BF759" s="85"/>
      <c r="BG759" s="85"/>
    </row>
    <row r="760" spans="1:59" x14ac:dyDescent="0.25">
      <c r="A760" s="85"/>
      <c r="B760" s="85"/>
      <c r="C760" s="85"/>
      <c r="D760" s="85"/>
      <c r="E760" s="85"/>
      <c r="F760" s="85"/>
      <c r="G760" s="85"/>
      <c r="H760" s="85"/>
      <c r="I760" s="85"/>
      <c r="J760" s="85"/>
      <c r="K760" s="85"/>
      <c r="L760" s="85"/>
      <c r="M760" s="85"/>
      <c r="N760" s="85"/>
      <c r="O760" s="85"/>
      <c r="P760" s="85"/>
      <c r="Q760" s="85"/>
      <c r="R760" s="85"/>
      <c r="S760" s="85"/>
      <c r="T760" s="85"/>
      <c r="U760" s="85"/>
      <c r="V760" s="85"/>
      <c r="W760" s="85"/>
      <c r="X760" s="85"/>
      <c r="Y760" s="85"/>
      <c r="Z760" s="85"/>
      <c r="AA760" s="85"/>
      <c r="AB760" s="86"/>
      <c r="AC760" s="85"/>
      <c r="AD760" s="85"/>
      <c r="AE760" s="85"/>
      <c r="AF760" s="85"/>
      <c r="AG760" s="85"/>
      <c r="AH760" s="85"/>
      <c r="AI760" s="85"/>
      <c r="AJ760" s="85"/>
      <c r="AK760" s="85"/>
      <c r="AL760" s="85"/>
      <c r="AM760" s="85"/>
      <c r="AN760" s="85"/>
      <c r="AO760" s="85"/>
      <c r="AP760" s="85"/>
      <c r="AQ760" s="85"/>
      <c r="AR760" s="85"/>
      <c r="AS760" s="85"/>
      <c r="AT760" s="85"/>
      <c r="AU760" s="85"/>
      <c r="AV760" s="85"/>
      <c r="AW760" s="85"/>
      <c r="AX760" s="85"/>
      <c r="AY760" s="85"/>
      <c r="AZ760" s="85"/>
      <c r="BA760" s="85"/>
      <c r="BB760" s="85"/>
      <c r="BC760" s="85"/>
      <c r="BD760" s="85"/>
      <c r="BE760" s="85"/>
      <c r="BF760" s="85"/>
      <c r="BG760" s="85"/>
    </row>
    <row r="761" spans="1:59" x14ac:dyDescent="0.25">
      <c r="A761" s="85"/>
      <c r="B761" s="85"/>
      <c r="C761" s="85"/>
      <c r="D761" s="85"/>
      <c r="E761" s="85"/>
      <c r="F761" s="85"/>
      <c r="G761" s="85"/>
      <c r="H761" s="85"/>
      <c r="I761" s="85"/>
      <c r="J761" s="85"/>
      <c r="K761" s="85"/>
      <c r="L761" s="85"/>
      <c r="M761" s="85"/>
      <c r="N761" s="85"/>
      <c r="O761" s="85"/>
      <c r="P761" s="85"/>
      <c r="Q761" s="85"/>
      <c r="R761" s="85"/>
      <c r="S761" s="85"/>
      <c r="T761" s="85"/>
      <c r="U761" s="85"/>
      <c r="V761" s="85"/>
      <c r="W761" s="85"/>
      <c r="X761" s="85"/>
      <c r="Y761" s="85"/>
      <c r="Z761" s="85"/>
      <c r="AA761" s="85"/>
      <c r="AB761" s="86"/>
      <c r="AC761" s="85"/>
      <c r="AD761" s="85"/>
      <c r="AE761" s="85"/>
      <c r="AF761" s="85"/>
      <c r="AG761" s="85"/>
      <c r="AH761" s="85"/>
      <c r="AI761" s="85"/>
      <c r="AJ761" s="85"/>
      <c r="AK761" s="85"/>
      <c r="AL761" s="85"/>
      <c r="AM761" s="85"/>
      <c r="AN761" s="85"/>
      <c r="AO761" s="85"/>
      <c r="AP761" s="85"/>
      <c r="AQ761" s="85"/>
      <c r="AR761" s="85"/>
      <c r="AS761" s="85"/>
      <c r="AT761" s="85"/>
      <c r="AU761" s="85"/>
      <c r="AV761" s="85"/>
      <c r="AW761" s="85"/>
      <c r="AX761" s="85"/>
      <c r="AY761" s="85"/>
      <c r="AZ761" s="85"/>
      <c r="BA761" s="85"/>
      <c r="BB761" s="85"/>
      <c r="BC761" s="85"/>
      <c r="BD761" s="85"/>
      <c r="BE761" s="85"/>
      <c r="BF761" s="85"/>
      <c r="BG761" s="85"/>
    </row>
    <row r="762" spans="1:59" x14ac:dyDescent="0.25">
      <c r="A762" s="85"/>
      <c r="B762" s="85"/>
      <c r="C762" s="85"/>
      <c r="D762" s="85"/>
      <c r="E762" s="85"/>
      <c r="F762" s="85"/>
      <c r="G762" s="85"/>
      <c r="H762" s="85"/>
      <c r="I762" s="85"/>
      <c r="J762" s="85"/>
      <c r="K762" s="85"/>
      <c r="L762" s="85"/>
      <c r="M762" s="85"/>
      <c r="N762" s="85"/>
      <c r="O762" s="85"/>
      <c r="P762" s="85"/>
      <c r="Q762" s="85"/>
      <c r="R762" s="85"/>
      <c r="S762" s="85"/>
      <c r="T762" s="85"/>
      <c r="U762" s="85"/>
      <c r="V762" s="85"/>
      <c r="W762" s="85"/>
      <c r="X762" s="85"/>
      <c r="Y762" s="85"/>
      <c r="Z762" s="85"/>
      <c r="AA762" s="85"/>
      <c r="AB762" s="86"/>
      <c r="AC762" s="85"/>
      <c r="AD762" s="85"/>
      <c r="AE762" s="85"/>
      <c r="AF762" s="85"/>
      <c r="AG762" s="85"/>
      <c r="AH762" s="85"/>
      <c r="AI762" s="85"/>
      <c r="AJ762" s="85"/>
      <c r="AK762" s="85"/>
      <c r="AL762" s="85"/>
      <c r="AM762" s="85"/>
      <c r="AN762" s="85"/>
      <c r="AO762" s="85"/>
      <c r="AP762" s="85"/>
      <c r="AQ762" s="85"/>
      <c r="AR762" s="85"/>
      <c r="AS762" s="85"/>
      <c r="AT762" s="85"/>
      <c r="AU762" s="85"/>
      <c r="AV762" s="85"/>
      <c r="AW762" s="85"/>
      <c r="AX762" s="85"/>
      <c r="AY762" s="85"/>
      <c r="AZ762" s="85"/>
      <c r="BA762" s="85"/>
      <c r="BB762" s="85"/>
      <c r="BC762" s="85"/>
      <c r="BD762" s="85"/>
      <c r="BE762" s="85"/>
      <c r="BF762" s="85"/>
      <c r="BG762" s="85"/>
    </row>
    <row r="763" spans="1:59" x14ac:dyDescent="0.25">
      <c r="A763" s="85"/>
      <c r="B763" s="85"/>
      <c r="C763" s="85"/>
      <c r="D763" s="85"/>
      <c r="E763" s="85"/>
      <c r="F763" s="85"/>
      <c r="G763" s="85"/>
      <c r="H763" s="85"/>
      <c r="I763" s="85"/>
      <c r="J763" s="85"/>
      <c r="K763" s="85"/>
      <c r="L763" s="85"/>
      <c r="M763" s="85"/>
      <c r="N763" s="85"/>
      <c r="O763" s="85"/>
      <c r="P763" s="85"/>
      <c r="Q763" s="85"/>
      <c r="R763" s="85"/>
      <c r="S763" s="85"/>
      <c r="T763" s="85"/>
      <c r="U763" s="85"/>
      <c r="V763" s="85"/>
      <c r="W763" s="85"/>
      <c r="X763" s="85"/>
      <c r="Y763" s="85"/>
      <c r="Z763" s="85"/>
      <c r="AA763" s="85"/>
      <c r="AB763" s="86"/>
      <c r="AC763" s="85"/>
      <c r="AD763" s="85"/>
      <c r="AE763" s="85"/>
      <c r="AF763" s="85"/>
      <c r="AG763" s="85"/>
      <c r="AH763" s="85"/>
      <c r="AI763" s="85"/>
      <c r="AJ763" s="85"/>
      <c r="AK763" s="85"/>
      <c r="AL763" s="85"/>
      <c r="AM763" s="85"/>
      <c r="AN763" s="85"/>
      <c r="AO763" s="85"/>
      <c r="AP763" s="85"/>
      <c r="AQ763" s="85"/>
      <c r="AR763" s="85"/>
      <c r="AS763" s="85"/>
      <c r="AT763" s="85"/>
      <c r="AU763" s="85"/>
      <c r="AV763" s="85"/>
      <c r="AW763" s="85"/>
      <c r="AX763" s="85"/>
      <c r="AY763" s="85"/>
      <c r="AZ763" s="85"/>
      <c r="BA763" s="85"/>
      <c r="BB763" s="85"/>
      <c r="BC763" s="85"/>
      <c r="BD763" s="85"/>
      <c r="BE763" s="85"/>
      <c r="BF763" s="85"/>
      <c r="BG763" s="85"/>
    </row>
    <row r="764" spans="1:59" x14ac:dyDescent="0.25">
      <c r="F764" s="88"/>
      <c r="G764" s="89"/>
      <c r="H764" s="89"/>
      <c r="I764" s="89"/>
      <c r="J764" s="89"/>
      <c r="P764" s="88"/>
      <c r="Q764" s="89"/>
      <c r="R764" s="89"/>
      <c r="S764" s="89"/>
      <c r="T764" s="89"/>
      <c r="Y764" s="88"/>
      <c r="Z764" s="89"/>
      <c r="AA764" s="89"/>
      <c r="AB764" s="89"/>
      <c r="AC764" s="89"/>
      <c r="AI764" s="88"/>
      <c r="AJ764" s="89"/>
      <c r="AK764" s="89"/>
      <c r="AL764" s="89"/>
      <c r="AM764" s="89"/>
      <c r="AS764" s="88"/>
      <c r="AT764" s="89"/>
      <c r="AU764" s="89"/>
      <c r="AV764" s="89"/>
      <c r="AW764" s="89"/>
    </row>
  </sheetData>
  <mergeCells count="42">
    <mergeCell ref="G1:I1"/>
    <mergeCell ref="G2:G3"/>
    <mergeCell ref="H2:H3"/>
    <mergeCell ref="I2:I3"/>
    <mergeCell ref="Q2:Q3"/>
    <mergeCell ref="J1:J3"/>
    <mergeCell ref="N1:N3"/>
    <mergeCell ref="P1:P3"/>
    <mergeCell ref="Q1:R1"/>
    <mergeCell ref="R2:R3"/>
    <mergeCell ref="K1:K3"/>
    <mergeCell ref="A1:A3"/>
    <mergeCell ref="B1:B3"/>
    <mergeCell ref="C1:C3"/>
    <mergeCell ref="D1:D3"/>
    <mergeCell ref="F1:F3"/>
    <mergeCell ref="E1:E3"/>
    <mergeCell ref="S1:S3"/>
    <mergeCell ref="AB2:AB3"/>
    <mergeCell ref="AL2:AL3"/>
    <mergeCell ref="W1:W3"/>
    <mergeCell ref="T1:T3"/>
    <mergeCell ref="AQ1:AQ3"/>
    <mergeCell ref="Y1:Y3"/>
    <mergeCell ref="Z1:AB1"/>
    <mergeCell ref="AI1:AI3"/>
    <mergeCell ref="AJ1:AL1"/>
    <mergeCell ref="AC1:AC3"/>
    <mergeCell ref="AG1:AG3"/>
    <mergeCell ref="AJ2:AJ3"/>
    <mergeCell ref="AK2:AK3"/>
    <mergeCell ref="AN1:AN3"/>
    <mergeCell ref="AM1:AM3"/>
    <mergeCell ref="AD1:AD3"/>
    <mergeCell ref="Z2:Z3"/>
    <mergeCell ref="AA2:AA3"/>
    <mergeCell ref="AS1:AS3"/>
    <mergeCell ref="AT1:AV1"/>
    <mergeCell ref="AW1:AW3"/>
    <mergeCell ref="AT2:AT3"/>
    <mergeCell ref="AU2:AU3"/>
    <mergeCell ref="AV2:AV3"/>
  </mergeCells>
  <pageMargins left="0.7" right="0.7" top="0.75" bottom="0.75" header="0.3" footer="0.3"/>
  <pageSetup paperSize="9"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1"/>
  <sheetViews>
    <sheetView workbookViewId="0">
      <selection activeCell="D2" sqref="D2"/>
    </sheetView>
  </sheetViews>
  <sheetFormatPr defaultRowHeight="15" x14ac:dyDescent="0.25"/>
  <cols>
    <col min="1" max="3" width="9.140625" style="26"/>
    <col min="4" max="4" width="60.85546875" style="26" customWidth="1"/>
    <col min="5" max="8" width="7.7109375" style="26" customWidth="1"/>
    <col min="9" max="9" width="9.42578125" style="26" bestFit="1" customWidth="1"/>
    <col min="10" max="11" width="9.28515625" style="26" bestFit="1" customWidth="1"/>
    <col min="12" max="24" width="9.140625" style="26"/>
  </cols>
  <sheetData>
    <row r="1" spans="1:24" x14ac:dyDescent="0.25">
      <c r="A1" s="27" t="s">
        <v>207</v>
      </c>
      <c r="B1" s="27" t="s">
        <v>206</v>
      </c>
      <c r="C1" s="27" t="s">
        <v>208</v>
      </c>
      <c r="D1" s="27" t="s">
        <v>90</v>
      </c>
      <c r="E1" s="28" t="s">
        <v>187</v>
      </c>
      <c r="F1" s="28" t="s">
        <v>188</v>
      </c>
      <c r="G1" s="28" t="s">
        <v>189</v>
      </c>
      <c r="H1" s="28" t="s">
        <v>190</v>
      </c>
      <c r="I1" s="38" t="s">
        <v>191</v>
      </c>
      <c r="J1" s="38" t="s">
        <v>192</v>
      </c>
      <c r="K1" s="38" t="s">
        <v>193</v>
      </c>
      <c r="L1" s="39" t="s">
        <v>194</v>
      </c>
      <c r="M1" s="39" t="s">
        <v>195</v>
      </c>
      <c r="N1" s="39" t="s">
        <v>196</v>
      </c>
      <c r="O1" s="39" t="s">
        <v>197</v>
      </c>
      <c r="P1" s="29" t="s">
        <v>198</v>
      </c>
      <c r="Q1" s="29" t="s">
        <v>199</v>
      </c>
      <c r="R1" s="29" t="s">
        <v>200</v>
      </c>
      <c r="S1" s="29" t="s">
        <v>201</v>
      </c>
      <c r="T1" s="30" t="s">
        <v>202</v>
      </c>
      <c r="U1" s="30" t="s">
        <v>203</v>
      </c>
      <c r="V1" s="30" t="s">
        <v>204</v>
      </c>
      <c r="W1" s="30" t="s">
        <v>205</v>
      </c>
      <c r="X1" s="27" t="s">
        <v>9</v>
      </c>
    </row>
    <row r="2" spans="1:24" x14ac:dyDescent="0.25">
      <c r="A2" s="21">
        <v>79</v>
      </c>
      <c r="B2" s="21">
        <f>Лист1!B27</f>
        <v>1</v>
      </c>
      <c r="C2" s="21">
        <f>Лист1!C27</f>
        <v>2</v>
      </c>
      <c r="D2" s="21" t="str">
        <f>'Рейтинговая таблица организаций'!B28</f>
        <v>МБОУ "Гимназия №1" имени С. М. Омарова</v>
      </c>
      <c r="E2" s="21">
        <f>'Рейтинговая таблица организаций'!M28</f>
        <v>96</v>
      </c>
      <c r="F2" s="21">
        <f>'Рейтинговая таблица организаций'!N28</f>
        <v>100</v>
      </c>
      <c r="G2" s="21">
        <f>'Рейтинговая таблица организаций'!O28</f>
        <v>100</v>
      </c>
      <c r="H2" s="21">
        <f>'Рейтинговая таблица организаций'!P28</f>
        <v>98.8</v>
      </c>
      <c r="I2" s="21">
        <f>'Рейтинговая таблица организаций'!V28</f>
        <v>100</v>
      </c>
      <c r="J2" s="21">
        <f>'Рейтинговая таблица организаций'!X28</f>
        <v>100</v>
      </c>
      <c r="K2" s="21">
        <f>'Рейтинговая таблица организаций'!Y28</f>
        <v>100</v>
      </c>
      <c r="L2" s="21">
        <f>'Рейтинговая таблица организаций'!AD28</f>
        <v>100</v>
      </c>
      <c r="M2" s="21">
        <f>'Рейтинговая таблица организаций'!AE28</f>
        <v>100</v>
      </c>
      <c r="N2" s="22">
        <f>'Рейтинговая таблица организаций'!AF28</f>
        <v>100</v>
      </c>
      <c r="O2" s="21">
        <f>'Рейтинговая таблица организаций'!AG28</f>
        <v>100</v>
      </c>
      <c r="P2" s="21">
        <f>'Рейтинговая таблица организаций'!AN28</f>
        <v>99</v>
      </c>
      <c r="Q2" s="21">
        <f>'Рейтинговая таблица организаций'!AO28</f>
        <v>100</v>
      </c>
      <c r="R2" s="21">
        <f>'Рейтинговая таблица организаций'!AP28</f>
        <v>100</v>
      </c>
      <c r="S2" s="21">
        <f>'Рейтинговая таблица организаций'!AQ28</f>
        <v>99.6</v>
      </c>
      <c r="T2" s="21">
        <f>'Рейтинговая таблица организаций'!AX28</f>
        <v>100</v>
      </c>
      <c r="U2" s="21">
        <f>'Рейтинговая таблица организаций'!AY28</f>
        <v>100</v>
      </c>
      <c r="V2" s="21">
        <f>'Рейтинговая таблица организаций'!AZ28</f>
        <v>100</v>
      </c>
      <c r="W2" s="21">
        <f>'Рейтинговая таблица организаций'!BA28</f>
        <v>100</v>
      </c>
      <c r="X2" s="21">
        <f>'Рейтинговая таблица организаций'!BB28</f>
        <v>99.679999999999993</v>
      </c>
    </row>
    <row r="3" spans="1:24" x14ac:dyDescent="0.25">
      <c r="A3" s="21">
        <v>81</v>
      </c>
      <c r="B3" s="21">
        <f>Лист1!B29</f>
        <v>1</v>
      </c>
      <c r="C3" s="21">
        <f>Лист1!C29</f>
        <v>2</v>
      </c>
      <c r="D3" s="21" t="str">
        <f>'Рейтинговая таблица организаций'!B30</f>
        <v>МБОУ "Многопрофильный лицей №3"</v>
      </c>
      <c r="E3" s="21">
        <f>'Рейтинговая таблица организаций'!M30</f>
        <v>98</v>
      </c>
      <c r="F3" s="21">
        <f>'Рейтинговая таблица организаций'!N30</f>
        <v>100</v>
      </c>
      <c r="G3" s="21">
        <f>'Рейтинговая таблица организаций'!O30</f>
        <v>100</v>
      </c>
      <c r="H3" s="21">
        <f>'Рейтинговая таблица организаций'!P30</f>
        <v>99.4</v>
      </c>
      <c r="I3" s="21">
        <f>'Рейтинговая таблица организаций'!V30</f>
        <v>100</v>
      </c>
      <c r="J3" s="21">
        <f>'Рейтинговая таблица организаций'!X30</f>
        <v>97</v>
      </c>
      <c r="K3" s="21">
        <f>'Рейтинговая таблица организаций'!Y30</f>
        <v>98.5</v>
      </c>
      <c r="L3" s="21">
        <f>'Рейтинговая таблица организаций'!AD30</f>
        <v>80</v>
      </c>
      <c r="M3" s="21">
        <f>'Рейтинговая таблица организаций'!AE30</f>
        <v>100</v>
      </c>
      <c r="N3" s="22">
        <f>'Рейтинговая таблица организаций'!AF30</f>
        <v>100</v>
      </c>
      <c r="O3" s="21">
        <f>'Рейтинговая таблица организаций'!AG30</f>
        <v>94</v>
      </c>
      <c r="P3" s="21">
        <f>'Рейтинговая таблица организаций'!AN30</f>
        <v>99</v>
      </c>
      <c r="Q3" s="21">
        <f>'Рейтинговая таблица организаций'!AO30</f>
        <v>99</v>
      </c>
      <c r="R3" s="21">
        <f>'Рейтинговая таблица организаций'!AP30</f>
        <v>99</v>
      </c>
      <c r="S3" s="21">
        <f>'Рейтинговая таблица организаций'!AQ30</f>
        <v>99</v>
      </c>
      <c r="T3" s="21">
        <f>'Рейтинговая таблица организаций'!AX30</f>
        <v>97</v>
      </c>
      <c r="U3" s="21">
        <f>'Рейтинговая таблица организаций'!AY30</f>
        <v>98</v>
      </c>
      <c r="V3" s="21">
        <f>'Рейтинговая таблица организаций'!AZ30</f>
        <v>100</v>
      </c>
      <c r="W3" s="21">
        <f>'Рейтинговая таблица организаций'!BA30</f>
        <v>98.7</v>
      </c>
      <c r="X3" s="21">
        <f>'Рейтинговая таблица организаций'!BB30</f>
        <v>97.919999999999987</v>
      </c>
    </row>
    <row r="4" spans="1:24" x14ac:dyDescent="0.25">
      <c r="A4" s="21">
        <v>102</v>
      </c>
      <c r="B4" s="21">
        <f>Лист1!B50</f>
        <v>1</v>
      </c>
      <c r="C4" s="21">
        <f>Лист1!C50</f>
        <v>2</v>
      </c>
      <c r="D4" s="21" t="str">
        <f>'Рейтинговая таблица организаций'!B51</f>
        <v>МБОУ "Средняя общеобразовательная школа №58"</v>
      </c>
      <c r="E4" s="21">
        <f>'Рейтинговая таблица организаций'!M51</f>
        <v>95</v>
      </c>
      <c r="F4" s="21">
        <f>'Рейтинговая таблица организаций'!N51</f>
        <v>100</v>
      </c>
      <c r="G4" s="21">
        <f>'Рейтинговая таблица организаций'!O51</f>
        <v>99</v>
      </c>
      <c r="H4" s="21">
        <f>'Рейтинговая таблица организаций'!P51</f>
        <v>98.1</v>
      </c>
      <c r="I4" s="21">
        <f>'Рейтинговая таблица организаций'!V51</f>
        <v>100</v>
      </c>
      <c r="J4" s="21">
        <f>'Рейтинговая таблица организаций'!X51</f>
        <v>99</v>
      </c>
      <c r="K4" s="21">
        <f>'Рейтинговая таблица организаций'!Y51</f>
        <v>99.5</v>
      </c>
      <c r="L4" s="21">
        <f>'Рейтинговая таблица организаций'!AD51</f>
        <v>80</v>
      </c>
      <c r="M4" s="21">
        <f>'Рейтинговая таблица организаций'!AE51</f>
        <v>100</v>
      </c>
      <c r="N4" s="22">
        <f>'Рейтинговая таблица организаций'!AF51</f>
        <v>100</v>
      </c>
      <c r="O4" s="21">
        <f>'Рейтинговая таблица организаций'!AG51</f>
        <v>94</v>
      </c>
      <c r="P4" s="21">
        <f>'Рейтинговая таблица организаций'!AN51</f>
        <v>97</v>
      </c>
      <c r="Q4" s="21">
        <f>'Рейтинговая таблица организаций'!AO51</f>
        <v>97</v>
      </c>
      <c r="R4" s="21">
        <f>'Рейтинговая таблица организаций'!AP51</f>
        <v>97</v>
      </c>
      <c r="S4" s="21">
        <f>'Рейтинговая таблица организаций'!AQ51</f>
        <v>97</v>
      </c>
      <c r="T4" s="21">
        <f>'Рейтинговая таблица организаций'!AX51</f>
        <v>100</v>
      </c>
      <c r="U4" s="21">
        <f>'Рейтинговая таблица организаций'!AY51</f>
        <v>97</v>
      </c>
      <c r="V4" s="21">
        <f>'Рейтинговая таблица организаций'!AZ51</f>
        <v>99</v>
      </c>
      <c r="W4" s="21">
        <f>'Рейтинговая таблица организаций'!BA51</f>
        <v>98.9</v>
      </c>
      <c r="X4" s="21">
        <f>'Рейтинговая таблица организаций'!BB51</f>
        <v>97.5</v>
      </c>
    </row>
    <row r="5" spans="1:24" x14ac:dyDescent="0.25">
      <c r="A5" s="21">
        <v>83</v>
      </c>
      <c r="B5" s="21">
        <f>Лист1!B31</f>
        <v>1</v>
      </c>
      <c r="C5" s="21">
        <f>Лист1!C31</f>
        <v>2</v>
      </c>
      <c r="D5" s="21" t="str">
        <f>'Рейтинговая таблица организаций'!B32</f>
        <v>МБОУ "Гимназия №7"</v>
      </c>
      <c r="E5" s="21">
        <f>'Рейтинговая таблица организаций'!M32</f>
        <v>100</v>
      </c>
      <c r="F5" s="21">
        <f>'Рейтинговая таблица организаций'!N32</f>
        <v>100</v>
      </c>
      <c r="G5" s="21">
        <f>'Рейтинговая таблица организаций'!O32</f>
        <v>100</v>
      </c>
      <c r="H5" s="21">
        <f>'Рейтинговая таблица организаций'!P32</f>
        <v>100</v>
      </c>
      <c r="I5" s="21">
        <f>'Рейтинговая таблица организаций'!V32</f>
        <v>100</v>
      </c>
      <c r="J5" s="21">
        <f>'Рейтинговая таблица организаций'!X32</f>
        <v>100</v>
      </c>
      <c r="K5" s="21">
        <f>'Рейтинговая таблица организаций'!Y32</f>
        <v>100</v>
      </c>
      <c r="L5" s="21">
        <f>'Рейтинговая таблица организаций'!AD32</f>
        <v>80</v>
      </c>
      <c r="M5" s="21">
        <f>'Рейтинговая таблица организаций'!AE32</f>
        <v>80</v>
      </c>
      <c r="N5" s="22">
        <f>'Рейтинговая таблица организаций'!AF32</f>
        <v>100</v>
      </c>
      <c r="O5" s="21">
        <f>'Рейтинговая таблица организаций'!AG32</f>
        <v>86</v>
      </c>
      <c r="P5" s="21">
        <f>'Рейтинговая таблица организаций'!AN32</f>
        <v>99</v>
      </c>
      <c r="Q5" s="21">
        <f>'Рейтинговая таблица организаций'!AO32</f>
        <v>99</v>
      </c>
      <c r="R5" s="21">
        <f>'Рейтинговая таблица организаций'!AP32</f>
        <v>100</v>
      </c>
      <c r="S5" s="21">
        <f>'Рейтинговая таблица организаций'!AQ32</f>
        <v>99.2</v>
      </c>
      <c r="T5" s="21">
        <f>'Рейтинговая таблица организаций'!AX32</f>
        <v>100</v>
      </c>
      <c r="U5" s="21">
        <f>'Рейтинговая таблица организаций'!AY32</f>
        <v>100</v>
      </c>
      <c r="V5" s="21">
        <f>'Рейтинговая таблица организаций'!AZ32</f>
        <v>100</v>
      </c>
      <c r="W5" s="21">
        <f>'Рейтинговая таблица организаций'!BA32</f>
        <v>100</v>
      </c>
      <c r="X5" s="21">
        <f>'Рейтинговая таблица организаций'!BB32</f>
        <v>97.039999999999992</v>
      </c>
    </row>
    <row r="6" spans="1:24" x14ac:dyDescent="0.25">
      <c r="A6" s="21">
        <v>73</v>
      </c>
      <c r="B6" s="21">
        <f>Лист1!B21</f>
        <v>1</v>
      </c>
      <c r="C6" s="21">
        <f>Лист1!C21</f>
        <v>1</v>
      </c>
      <c r="D6" s="21" t="str">
        <f>'Рейтинговая таблица организаций'!B22</f>
        <v>МБДОУ «Детский сад №83»</v>
      </c>
      <c r="E6" s="21">
        <f>'Рейтинговая таблица организаций'!M22</f>
        <v>94</v>
      </c>
      <c r="F6" s="21">
        <f>'Рейтинговая таблица организаций'!N22</f>
        <v>100</v>
      </c>
      <c r="G6" s="21">
        <f>'Рейтинговая таблица организаций'!O22</f>
        <v>98</v>
      </c>
      <c r="H6" s="21">
        <f>'Рейтинговая таблица организаций'!P22</f>
        <v>97.4</v>
      </c>
      <c r="I6" s="21">
        <f>'Рейтинговая таблица организаций'!V22</f>
        <v>100</v>
      </c>
      <c r="J6" s="21">
        <f>'Рейтинговая таблица организаций'!X22</f>
        <v>100</v>
      </c>
      <c r="K6" s="21">
        <f>'Рейтинговая таблица организаций'!Y22</f>
        <v>100</v>
      </c>
      <c r="L6" s="21">
        <f>'Рейтинговая таблица организаций'!AD22</f>
        <v>60</v>
      </c>
      <c r="M6" s="21">
        <f>'Рейтинговая таблица организаций'!AE22</f>
        <v>100</v>
      </c>
      <c r="N6" s="22">
        <f>'Рейтинговая таблица организаций'!AF22</f>
        <v>100</v>
      </c>
      <c r="O6" s="21">
        <f>'Рейтинговая таблица организаций'!AG22</f>
        <v>88</v>
      </c>
      <c r="P6" s="21">
        <f>'Рейтинговая таблица организаций'!AN22</f>
        <v>99</v>
      </c>
      <c r="Q6" s="21">
        <f>'Рейтинговая таблица организаций'!AO22</f>
        <v>100</v>
      </c>
      <c r="R6" s="21">
        <f>'Рейтинговая таблица организаций'!AP22</f>
        <v>97</v>
      </c>
      <c r="S6" s="21">
        <f>'Рейтинговая таблица организаций'!AQ22</f>
        <v>99</v>
      </c>
      <c r="T6" s="21">
        <f>'Рейтинговая таблица организаций'!AX22</f>
        <v>99</v>
      </c>
      <c r="U6" s="21">
        <f>'Рейтинговая таблица организаций'!AY22</f>
        <v>100</v>
      </c>
      <c r="V6" s="21">
        <f>'Рейтинговая таблица организаций'!AZ22</f>
        <v>99</v>
      </c>
      <c r="W6" s="21">
        <f>'Рейтинговая таблица организаций'!BA22</f>
        <v>99.2</v>
      </c>
      <c r="X6" s="21">
        <f>'Рейтинговая таблица организаций'!BB22</f>
        <v>96.72</v>
      </c>
    </row>
    <row r="7" spans="1:24" x14ac:dyDescent="0.25">
      <c r="A7" s="21">
        <v>94</v>
      </c>
      <c r="B7" s="21">
        <f>Лист1!B42</f>
        <v>1</v>
      </c>
      <c r="C7" s="21">
        <f>Лист1!C42</f>
        <v>2</v>
      </c>
      <c r="D7" s="21" t="str">
        <f>'Рейтинговая таблица организаций'!B43</f>
        <v>МБОУ "Лицей №22"</v>
      </c>
      <c r="E7" s="21">
        <f>'Рейтинговая таблица организаций'!M43</f>
        <v>100</v>
      </c>
      <c r="F7" s="21">
        <f>'Рейтинговая таблица организаций'!N43</f>
        <v>100</v>
      </c>
      <c r="G7" s="21">
        <f>'Рейтинговая таблица организаций'!O43</f>
        <v>98</v>
      </c>
      <c r="H7" s="21">
        <f>'Рейтинговая таблица организаций'!P43</f>
        <v>99.2</v>
      </c>
      <c r="I7" s="21">
        <f>'Рейтинговая таблица организаций'!V43</f>
        <v>100</v>
      </c>
      <c r="J7" s="21">
        <f>'Рейтинговая таблица организаций'!X43</f>
        <v>100</v>
      </c>
      <c r="K7" s="21">
        <f>'Рейтинговая таблица организаций'!Y43</f>
        <v>100</v>
      </c>
      <c r="L7" s="21">
        <f>'Рейтинговая таблица организаций'!AD43</f>
        <v>60</v>
      </c>
      <c r="M7" s="21">
        <f>'Рейтинговая таблица организаций'!AE43</f>
        <v>100</v>
      </c>
      <c r="N7" s="22">
        <f>'Рейтинговая таблица организаций'!AF43</f>
        <v>100</v>
      </c>
      <c r="O7" s="21">
        <f>'Рейтинговая таблица организаций'!AG43</f>
        <v>88</v>
      </c>
      <c r="P7" s="21">
        <f>'Рейтинговая таблица организаций'!AN43</f>
        <v>98</v>
      </c>
      <c r="Q7" s="21">
        <f>'Рейтинговая таблица организаций'!AO43</f>
        <v>99</v>
      </c>
      <c r="R7" s="21">
        <f>'Рейтинговая таблица организаций'!AP43</f>
        <v>97</v>
      </c>
      <c r="S7" s="21">
        <f>'Рейтинговая таблица организаций'!AQ43</f>
        <v>98.2</v>
      </c>
      <c r="T7" s="21">
        <f>'Рейтинговая таблица организаций'!AX43</f>
        <v>98</v>
      </c>
      <c r="U7" s="21">
        <f>'Рейтинговая таблица организаций'!AY43</f>
        <v>99</v>
      </c>
      <c r="V7" s="21">
        <f>'Рейтинговая таблица организаций'!AZ43</f>
        <v>98</v>
      </c>
      <c r="W7" s="21">
        <f>'Рейтинговая таблица организаций'!BA43</f>
        <v>98.2</v>
      </c>
      <c r="X7" s="21">
        <f>'Рейтинговая таблица организаций'!BB43</f>
        <v>96.72</v>
      </c>
    </row>
    <row r="8" spans="1:24" x14ac:dyDescent="0.25">
      <c r="A8" s="21">
        <v>86</v>
      </c>
      <c r="B8" s="21">
        <f>Лист1!B34</f>
        <v>1</v>
      </c>
      <c r="C8" s="21">
        <f>Лист1!C34</f>
        <v>2</v>
      </c>
      <c r="D8" s="21" t="str">
        <f>'Рейтинговая таблица организаций'!B35</f>
        <v>МБОУ "Гимназия №11"</v>
      </c>
      <c r="E8" s="21">
        <f>'Рейтинговая таблица организаций'!M35</f>
        <v>100</v>
      </c>
      <c r="F8" s="21">
        <f>'Рейтинговая таблица организаций'!N35</f>
        <v>100</v>
      </c>
      <c r="G8" s="21">
        <f>'Рейтинговая таблица организаций'!O35</f>
        <v>100</v>
      </c>
      <c r="H8" s="21">
        <f>'Рейтинговая таблица организаций'!P35</f>
        <v>100</v>
      </c>
      <c r="I8" s="21">
        <f>'Рейтинговая таблица организаций'!V35</f>
        <v>100</v>
      </c>
      <c r="J8" s="21">
        <f>'Рейтинговая таблица организаций'!X35</f>
        <v>98</v>
      </c>
      <c r="K8" s="21">
        <f>'Рейтинговая таблица организаций'!Y35</f>
        <v>99</v>
      </c>
      <c r="L8" s="21">
        <f>'Рейтинговая таблица организаций'!AD35</f>
        <v>80</v>
      </c>
      <c r="M8" s="21">
        <f>'Рейтинговая таблица организаций'!AE35</f>
        <v>80</v>
      </c>
      <c r="N8" s="22">
        <f>'Рейтинговая таблица организаций'!AF35</f>
        <v>98.550724637681157</v>
      </c>
      <c r="O8" s="21">
        <f>'Рейтинговая таблица организаций'!AG35</f>
        <v>85.6</v>
      </c>
      <c r="P8" s="21">
        <f>'Рейтинговая таблица организаций'!AN35</f>
        <v>98</v>
      </c>
      <c r="Q8" s="21">
        <f>'Рейтинговая таблица организаций'!AO35</f>
        <v>97</v>
      </c>
      <c r="R8" s="21">
        <f>'Рейтинговая таблица организаций'!AP35</f>
        <v>100</v>
      </c>
      <c r="S8" s="21">
        <f>'Рейтинговая таблица организаций'!AQ35</f>
        <v>98</v>
      </c>
      <c r="T8" s="21">
        <f>'Рейтинговая таблица организаций'!AX35</f>
        <v>100</v>
      </c>
      <c r="U8" s="21">
        <f>'Рейтинговая таблица организаций'!AY35</f>
        <v>99</v>
      </c>
      <c r="V8" s="21">
        <f>'Рейтинговая таблица организаций'!AZ35</f>
        <v>99</v>
      </c>
      <c r="W8" s="21">
        <f>'Рейтинговая таблица организаций'!BA35</f>
        <v>99.3</v>
      </c>
      <c r="X8" s="21">
        <f>'Рейтинговая таблица организаций'!BB35</f>
        <v>96.38000000000001</v>
      </c>
    </row>
    <row r="9" spans="1:24" x14ac:dyDescent="0.25">
      <c r="A9" s="21">
        <v>57</v>
      </c>
      <c r="B9" s="21">
        <f>Лист1!B5</f>
        <v>1</v>
      </c>
      <c r="C9" s="21">
        <f>Лист1!C5</f>
        <v>1</v>
      </c>
      <c r="D9" s="21" t="str">
        <f>'Рейтинговая таблица организаций'!B6</f>
        <v>МБДОУ «Детский сад №4»</v>
      </c>
      <c r="E9" s="21">
        <f>'Рейтинговая таблица организаций'!M6</f>
        <v>100</v>
      </c>
      <c r="F9" s="21">
        <f>'Рейтинговая таблица организаций'!N6</f>
        <v>100</v>
      </c>
      <c r="G9" s="21">
        <f>'Рейтинговая таблица организаций'!O6</f>
        <v>99</v>
      </c>
      <c r="H9" s="21">
        <f>'Рейтинговая таблица организаций'!P6</f>
        <v>99.6</v>
      </c>
      <c r="I9" s="21">
        <f>'Рейтинговая таблица организаций'!V6</f>
        <v>100</v>
      </c>
      <c r="J9" s="21">
        <f>'Рейтинговая таблица организаций'!X6</f>
        <v>98</v>
      </c>
      <c r="K9" s="21">
        <f>'Рейтинговая таблица организаций'!Y6</f>
        <v>99</v>
      </c>
      <c r="L9" s="21">
        <f>'Рейтинговая таблица организаций'!AD6</f>
        <v>40</v>
      </c>
      <c r="M9" s="21">
        <f>'Рейтинговая таблица организаций'!AE6</f>
        <v>100</v>
      </c>
      <c r="N9" s="22">
        <f>'Рейтинговая таблица организаций'!AF6</f>
        <v>100</v>
      </c>
      <c r="O9" s="21">
        <f>'Рейтинговая таблица организаций'!AG6</f>
        <v>82</v>
      </c>
      <c r="P9" s="21">
        <f>'Рейтинговая таблица организаций'!AN6</f>
        <v>100</v>
      </c>
      <c r="Q9" s="21">
        <f>'Рейтинговая таблица организаций'!AO6</f>
        <v>98</v>
      </c>
      <c r="R9" s="21">
        <f>'Рейтинговая таблица организаций'!AP6</f>
        <v>100</v>
      </c>
      <c r="S9" s="21">
        <f>'Рейтинговая таблица организаций'!AQ6</f>
        <v>99.2</v>
      </c>
      <c r="T9" s="21">
        <f>'Рейтинговая таблица организаций'!AX6</f>
        <v>100</v>
      </c>
      <c r="U9" s="21">
        <f>'Рейтинговая таблица организаций'!AY6</f>
        <v>100</v>
      </c>
      <c r="V9" s="21">
        <f>'Рейтинговая таблица организаций'!AZ6</f>
        <v>100</v>
      </c>
      <c r="W9" s="21">
        <f>'Рейтинговая таблица организаций'!BA6</f>
        <v>100</v>
      </c>
      <c r="X9" s="21">
        <f>'Рейтинговая таблица организаций'!BB6</f>
        <v>95.960000000000008</v>
      </c>
    </row>
    <row r="10" spans="1:24" x14ac:dyDescent="0.25">
      <c r="A10" s="21">
        <v>87</v>
      </c>
      <c r="B10" s="21">
        <f>Лист1!B35</f>
        <v>1</v>
      </c>
      <c r="C10" s="21">
        <f>Лист1!C35</f>
        <v>2</v>
      </c>
      <c r="D10" s="21" t="str">
        <f>'Рейтинговая таблица организаций'!B36</f>
        <v>МБОУ "Многопрофильная гимназия №13"</v>
      </c>
      <c r="E10" s="21">
        <f>'Рейтинговая таблица организаций'!M36</f>
        <v>99</v>
      </c>
      <c r="F10" s="21">
        <f>'Рейтинговая таблица организаций'!N36</f>
        <v>100</v>
      </c>
      <c r="G10" s="21">
        <f>'Рейтинговая таблица организаций'!O36</f>
        <v>99</v>
      </c>
      <c r="H10" s="21">
        <f>'Рейтинговая таблица организаций'!P36</f>
        <v>99.3</v>
      </c>
      <c r="I10" s="21">
        <f>'Рейтинговая таблица организаций'!V36</f>
        <v>100</v>
      </c>
      <c r="J10" s="21">
        <f>'Рейтинговая таблица организаций'!X36</f>
        <v>100</v>
      </c>
      <c r="K10" s="21">
        <f>'Рейтинговая таблица организаций'!Y36</f>
        <v>100</v>
      </c>
      <c r="L10" s="21">
        <f>'Рейтинговая таблица организаций'!AD36</f>
        <v>60</v>
      </c>
      <c r="M10" s="21">
        <f>'Рейтинговая таблица организаций'!AE36</f>
        <v>80</v>
      </c>
      <c r="N10" s="22">
        <f>'Рейтинговая таблица организаций'!AF36</f>
        <v>100</v>
      </c>
      <c r="O10" s="21">
        <f>'Рейтинговая таблица организаций'!AG36</f>
        <v>80</v>
      </c>
      <c r="P10" s="21">
        <f>'Рейтинговая таблица организаций'!AN36</f>
        <v>99</v>
      </c>
      <c r="Q10" s="21">
        <f>'Рейтинговая таблица организаций'!AO36</f>
        <v>99</v>
      </c>
      <c r="R10" s="21">
        <f>'Рейтинговая таблица организаций'!AP36</f>
        <v>100</v>
      </c>
      <c r="S10" s="21">
        <f>'Рейтинговая таблица организаций'!AQ36</f>
        <v>99.2</v>
      </c>
      <c r="T10" s="21">
        <f>'Рейтинговая таблица организаций'!AX36</f>
        <v>99</v>
      </c>
      <c r="U10" s="21">
        <f>'Рейтинговая таблица организаций'!AY36</f>
        <v>100</v>
      </c>
      <c r="V10" s="21">
        <f>'Рейтинговая таблица организаций'!AZ36</f>
        <v>100</v>
      </c>
      <c r="W10" s="21">
        <f>'Рейтинговая таблица организаций'!BA36</f>
        <v>99.7</v>
      </c>
      <c r="X10" s="21">
        <f>'Рейтинговая таблица организаций'!BB36</f>
        <v>95.64</v>
      </c>
    </row>
    <row r="11" spans="1:24" x14ac:dyDescent="0.25">
      <c r="A11" s="21">
        <v>68</v>
      </c>
      <c r="B11" s="21">
        <f>Лист1!B16</f>
        <v>1</v>
      </c>
      <c r="C11" s="21">
        <f>Лист1!C16</f>
        <v>1</v>
      </c>
      <c r="D11" s="21" t="str">
        <f>'Рейтинговая таблица организаций'!B17</f>
        <v>МБДОУ «ЦРР - детский сад№59»</v>
      </c>
      <c r="E11" s="21">
        <f>'Рейтинговая таблица организаций'!M17</f>
        <v>95</v>
      </c>
      <c r="F11" s="21">
        <f>'Рейтинговая таблица организаций'!N17</f>
        <v>100</v>
      </c>
      <c r="G11" s="21">
        <f>'Рейтинговая таблица организаций'!O17</f>
        <v>100</v>
      </c>
      <c r="H11" s="21">
        <f>'Рейтинговая таблица организаций'!P17</f>
        <v>98.5</v>
      </c>
      <c r="I11" s="21">
        <f>'Рейтинговая таблица организаций'!V17</f>
        <v>100</v>
      </c>
      <c r="J11" s="21">
        <f>'Рейтинговая таблица организаций'!X17</f>
        <v>99</v>
      </c>
      <c r="K11" s="21">
        <f>'Рейтинговая таблица организаций'!Y17</f>
        <v>99.5</v>
      </c>
      <c r="L11" s="21">
        <f>'Рейтинговая таблица организаций'!AD17</f>
        <v>60</v>
      </c>
      <c r="M11" s="21">
        <f>'Рейтинговая таблица организаций'!AE17</f>
        <v>80</v>
      </c>
      <c r="N11" s="22">
        <f>'Рейтинговая таблица организаций'!AF17</f>
        <v>100</v>
      </c>
      <c r="O11" s="21">
        <f>'Рейтинговая таблица организаций'!AG17</f>
        <v>80</v>
      </c>
      <c r="P11" s="21">
        <f>'Рейтинговая таблица организаций'!AN17</f>
        <v>98</v>
      </c>
      <c r="Q11" s="21">
        <f>'Рейтинговая таблица организаций'!AO17</f>
        <v>100</v>
      </c>
      <c r="R11" s="21">
        <f>'Рейтинговая таблица организаций'!AP17</f>
        <v>100</v>
      </c>
      <c r="S11" s="21">
        <f>'Рейтинговая таблица организаций'!AQ17</f>
        <v>99.2</v>
      </c>
      <c r="T11" s="21">
        <f>'Рейтинговая таблица организаций'!AX17</f>
        <v>98</v>
      </c>
      <c r="U11" s="21">
        <f>'Рейтинговая таблица организаций'!AY17</f>
        <v>98</v>
      </c>
      <c r="V11" s="21">
        <f>'Рейтинговая таблица организаций'!AZ17</f>
        <v>98</v>
      </c>
      <c r="W11" s="21">
        <f>'Рейтинговая таблица организаций'!BA17</f>
        <v>98</v>
      </c>
      <c r="X11" s="21">
        <f>'Рейтинговая таблица организаций'!BB17</f>
        <v>95.039999999999992</v>
      </c>
    </row>
    <row r="12" spans="1:24" x14ac:dyDescent="0.25">
      <c r="A12" s="21">
        <v>66</v>
      </c>
      <c r="B12" s="21">
        <f>Лист1!B14</f>
        <v>1</v>
      </c>
      <c r="C12" s="21">
        <f>Лист1!C14</f>
        <v>1</v>
      </c>
      <c r="D12" s="21" t="str">
        <f>'Рейтинговая таблица организаций'!B15</f>
        <v>МБДОУ «ЦРР-детский сад №44»</v>
      </c>
      <c r="E12" s="21">
        <f>'Рейтинговая таблица организаций'!M15</f>
        <v>95</v>
      </c>
      <c r="F12" s="21">
        <f>'Рейтинговая таблица организаций'!N15</f>
        <v>100</v>
      </c>
      <c r="G12" s="21">
        <f>'Рейтинговая таблица организаций'!O15</f>
        <v>99</v>
      </c>
      <c r="H12" s="21">
        <f>'Рейтинговая таблица организаций'!P15</f>
        <v>98.1</v>
      </c>
      <c r="I12" s="21">
        <f>'Рейтинговая таблица организаций'!V15</f>
        <v>100</v>
      </c>
      <c r="J12" s="21">
        <f>'Рейтинговая таблица организаций'!X15</f>
        <v>97</v>
      </c>
      <c r="K12" s="21">
        <f>'Рейтинговая таблица организаций'!Y15</f>
        <v>98.5</v>
      </c>
      <c r="L12" s="21">
        <f>'Рейтинговая таблица организаций'!AD15</f>
        <v>40</v>
      </c>
      <c r="M12" s="21">
        <f>'Рейтинговая таблица организаций'!AE15</f>
        <v>100</v>
      </c>
      <c r="N12" s="22">
        <f>'Рейтинговая таблица организаций'!AF15</f>
        <v>100</v>
      </c>
      <c r="O12" s="21">
        <f>'Рейтинговая таблица организаций'!AG15</f>
        <v>82</v>
      </c>
      <c r="P12" s="21">
        <f>'Рейтинговая таблица организаций'!AN15</f>
        <v>97</v>
      </c>
      <c r="Q12" s="21">
        <f>'Рейтинговая таблица организаций'!AO15</f>
        <v>99</v>
      </c>
      <c r="R12" s="21">
        <f>'Рейтинговая таблица организаций'!AP15</f>
        <v>98</v>
      </c>
      <c r="S12" s="21">
        <f>'Рейтинговая таблица организаций'!AQ15</f>
        <v>98</v>
      </c>
      <c r="T12" s="21">
        <f>'Рейтинговая таблица организаций'!AX15</f>
        <v>97</v>
      </c>
      <c r="U12" s="21">
        <f>'Рейтинговая таблица организаций'!AY15</f>
        <v>97</v>
      </c>
      <c r="V12" s="21">
        <f>'Рейтинговая таблица организаций'!AZ15</f>
        <v>99</v>
      </c>
      <c r="W12" s="21">
        <f>'Рейтинговая таблица организаций'!BA15</f>
        <v>98</v>
      </c>
      <c r="X12" s="21">
        <f>'Рейтинговая таблица организаций'!BB15</f>
        <v>94.92</v>
      </c>
    </row>
    <row r="13" spans="1:24" x14ac:dyDescent="0.25">
      <c r="A13" s="21">
        <v>58</v>
      </c>
      <c r="B13" s="21">
        <f>Лист1!B6</f>
        <v>1</v>
      </c>
      <c r="C13" s="21">
        <f>Лист1!C6</f>
        <v>1</v>
      </c>
      <c r="D13" s="21" t="str">
        <f>'Рейтинговая таблица организаций'!B7</f>
        <v>МБДОУ «ЦРР-детский сад №7»</v>
      </c>
      <c r="E13" s="21">
        <f>'Рейтинговая таблица организаций'!M7</f>
        <v>92</v>
      </c>
      <c r="F13" s="21">
        <f>'Рейтинговая таблица организаций'!N7</f>
        <v>100</v>
      </c>
      <c r="G13" s="21">
        <f>'Рейтинговая таблица организаций'!O7</f>
        <v>100</v>
      </c>
      <c r="H13" s="21">
        <f>'Рейтинговая таблица организаций'!P7</f>
        <v>97.6</v>
      </c>
      <c r="I13" s="21">
        <f>'Рейтинговая таблица организаций'!V7</f>
        <v>100</v>
      </c>
      <c r="J13" s="21">
        <f>'Рейтинговая таблица организаций'!X7</f>
        <v>98</v>
      </c>
      <c r="K13" s="21">
        <f>'Рейтинговая таблица организаций'!Y7</f>
        <v>99</v>
      </c>
      <c r="L13" s="21">
        <f>'Рейтинговая таблица организаций'!AD7</f>
        <v>40</v>
      </c>
      <c r="M13" s="21">
        <f>'Рейтинговая таблица организаций'!AE7</f>
        <v>100</v>
      </c>
      <c r="N13" s="22">
        <f>'Рейтинговая таблица организаций'!AF7</f>
        <v>100</v>
      </c>
      <c r="O13" s="21">
        <f>'Рейтинговая таблица организаций'!AG7</f>
        <v>82</v>
      </c>
      <c r="P13" s="21">
        <f>'Рейтинговая таблица организаций'!AN7</f>
        <v>98</v>
      </c>
      <c r="Q13" s="21">
        <f>'Рейтинговая таблица организаций'!AO7</f>
        <v>97</v>
      </c>
      <c r="R13" s="21">
        <f>'Рейтинговая таблица организаций'!AP7</f>
        <v>98</v>
      </c>
      <c r="S13" s="21">
        <f>'Рейтинговая таблица организаций'!AQ7</f>
        <v>97.6</v>
      </c>
      <c r="T13" s="21">
        <f>'Рейтинговая таблица организаций'!AX7</f>
        <v>99</v>
      </c>
      <c r="U13" s="21">
        <f>'Рейтинговая таблица организаций'!AY7</f>
        <v>97</v>
      </c>
      <c r="V13" s="21">
        <f>'Рейтинговая таблица организаций'!AZ7</f>
        <v>98</v>
      </c>
      <c r="W13" s="21">
        <f>'Рейтинговая таблица организаций'!BA7</f>
        <v>98.1</v>
      </c>
      <c r="X13" s="21">
        <f>'Рейтинговая таблица организаций'!BB7</f>
        <v>94.860000000000014</v>
      </c>
    </row>
    <row r="14" spans="1:24" x14ac:dyDescent="0.25">
      <c r="A14" s="21">
        <v>113</v>
      </c>
      <c r="B14" s="21">
        <f>Лист1!B61</f>
        <v>1</v>
      </c>
      <c r="C14" s="21">
        <f>Лист1!C61</f>
        <v>3</v>
      </c>
      <c r="D14" s="21" t="str">
        <f>'Рейтинговая таблица организаций'!B62</f>
        <v>МБОУ ДО «Детская школа искусств № 8 им.А.Джалиловой»</v>
      </c>
      <c r="E14" s="21">
        <f>'Рейтинговая таблица организаций'!M62</f>
        <v>88</v>
      </c>
      <c r="F14" s="21">
        <f>'Рейтинговая таблица организаций'!N62</f>
        <v>60</v>
      </c>
      <c r="G14" s="21">
        <f>'Рейтинговая таблица организаций'!O62</f>
        <v>98</v>
      </c>
      <c r="H14" s="21">
        <f>'Рейтинговая таблица организаций'!P62</f>
        <v>83.6</v>
      </c>
      <c r="I14" s="21">
        <f>'Рейтинговая таблица организаций'!V62</f>
        <v>100</v>
      </c>
      <c r="J14" s="21">
        <f>'Рейтинговая таблица организаций'!X62</f>
        <v>99</v>
      </c>
      <c r="K14" s="21">
        <f>'Рейтинговая таблица организаций'!Y62</f>
        <v>99.5</v>
      </c>
      <c r="L14" s="21">
        <f>'Рейтинговая таблица организаций'!AD62</f>
        <v>80</v>
      </c>
      <c r="M14" s="21">
        <f>'Рейтинговая таблица организаций'!AE62</f>
        <v>100</v>
      </c>
      <c r="N14" s="22">
        <f>'Рейтинговая таблица организаций'!AF62</f>
        <v>100</v>
      </c>
      <c r="O14" s="21">
        <f>'Рейтинговая таблица организаций'!AG62</f>
        <v>94</v>
      </c>
      <c r="P14" s="21">
        <f>'Рейтинговая таблица организаций'!AN62</f>
        <v>98</v>
      </c>
      <c r="Q14" s="21">
        <f>'Рейтинговая таблица организаций'!AO62</f>
        <v>98</v>
      </c>
      <c r="R14" s="21">
        <f>'Рейтинговая таблица организаций'!AP62</f>
        <v>99</v>
      </c>
      <c r="S14" s="21">
        <f>'Рейтинговая таблица организаций'!AQ62</f>
        <v>98.2</v>
      </c>
      <c r="T14" s="21">
        <f>'Рейтинговая таблица организаций'!AX62</f>
        <v>97</v>
      </c>
      <c r="U14" s="21">
        <f>'Рейтинговая таблица организаций'!AY62</f>
        <v>98</v>
      </c>
      <c r="V14" s="21">
        <f>'Рейтинговая таблица организаций'!AZ62</f>
        <v>99</v>
      </c>
      <c r="W14" s="21">
        <f>'Рейтинговая таблица организаций'!BA62</f>
        <v>98.2</v>
      </c>
      <c r="X14" s="21">
        <f>'Рейтинговая таблица организаций'!BB62</f>
        <v>94.7</v>
      </c>
    </row>
    <row r="15" spans="1:24" x14ac:dyDescent="0.25">
      <c r="A15" s="21">
        <v>84</v>
      </c>
      <c r="B15" s="21">
        <f>Лист1!B32</f>
        <v>1</v>
      </c>
      <c r="C15" s="21">
        <f>Лист1!C32</f>
        <v>2</v>
      </c>
      <c r="D15" s="21" t="str">
        <f>'Рейтинговая таблица организаций'!B33</f>
        <v>МБОУ "Многопрофильный лицей №9"</v>
      </c>
      <c r="E15" s="21">
        <f>'Рейтинговая таблица организаций'!M33</f>
        <v>100</v>
      </c>
      <c r="F15" s="21">
        <f>'Рейтинговая таблица организаций'!N33</f>
        <v>100</v>
      </c>
      <c r="G15" s="21">
        <f>'Рейтинговая таблица организаций'!O33</f>
        <v>100</v>
      </c>
      <c r="H15" s="21">
        <f>'Рейтинговая таблица организаций'!P33</f>
        <v>100</v>
      </c>
      <c r="I15" s="21">
        <f>'Рейтинговая таблица организаций'!V33</f>
        <v>100</v>
      </c>
      <c r="J15" s="21">
        <f>'Рейтинговая таблица организаций'!X33</f>
        <v>100</v>
      </c>
      <c r="K15" s="21">
        <f>'Рейтинговая таблица организаций'!Y33</f>
        <v>100</v>
      </c>
      <c r="L15" s="21">
        <f>'Рейтинговая таблица организаций'!AD33</f>
        <v>40</v>
      </c>
      <c r="M15" s="21">
        <f>'Рейтинговая таблица организаций'!AE33</f>
        <v>80</v>
      </c>
      <c r="N15" s="22">
        <f>'Рейтинговая таблица организаций'!AF33</f>
        <v>100</v>
      </c>
      <c r="O15" s="21">
        <f>'Рейтинговая таблица организаций'!AG33</f>
        <v>74</v>
      </c>
      <c r="P15" s="21">
        <f>'Рейтинговая таблица организаций'!AN33</f>
        <v>99</v>
      </c>
      <c r="Q15" s="21">
        <f>'Рейтинговая таблица организаций'!AO33</f>
        <v>98</v>
      </c>
      <c r="R15" s="21">
        <f>'Рейтинговая таблица организаций'!AP33</f>
        <v>99</v>
      </c>
      <c r="S15" s="21">
        <f>'Рейтинговая таблица организаций'!AQ33</f>
        <v>98.6</v>
      </c>
      <c r="T15" s="21">
        <f>'Рейтинговая таблица организаций'!AX33</f>
        <v>100</v>
      </c>
      <c r="U15" s="21">
        <f>'Рейтинговая таблица организаций'!AY33</f>
        <v>99</v>
      </c>
      <c r="V15" s="21">
        <f>'Рейтинговая таблица организаций'!AZ33</f>
        <v>100</v>
      </c>
      <c r="W15" s="21">
        <f>'Рейтинговая таблица организаций'!BA33</f>
        <v>99.8</v>
      </c>
      <c r="X15" s="21">
        <f>'Рейтинговая таблица организаций'!BB33</f>
        <v>94.48</v>
      </c>
    </row>
    <row r="16" spans="1:24" x14ac:dyDescent="0.25">
      <c r="A16" s="21">
        <v>92</v>
      </c>
      <c r="B16" s="21">
        <f>Лист1!B40</f>
        <v>1</v>
      </c>
      <c r="C16" s="21">
        <f>Лист1!C40</f>
        <v>2</v>
      </c>
      <c r="D16" s="21" t="str">
        <f>'Рейтинговая таблица организаций'!B41</f>
        <v>МБОУ "Средняя общеобразовательная школа №19"</v>
      </c>
      <c r="E16" s="21">
        <f>'Рейтинговая таблица организаций'!M41</f>
        <v>94</v>
      </c>
      <c r="F16" s="21">
        <f>'Рейтинговая таблица организаций'!N41</f>
        <v>100</v>
      </c>
      <c r="G16" s="21">
        <f>'Рейтинговая таблица организаций'!O41</f>
        <v>99</v>
      </c>
      <c r="H16" s="21">
        <f>'Рейтинговая таблица организаций'!P41</f>
        <v>97.8</v>
      </c>
      <c r="I16" s="21">
        <f>'Рейтинговая таблица организаций'!V41</f>
        <v>100</v>
      </c>
      <c r="J16" s="21">
        <f>'Рейтинговая таблица организаций'!X41</f>
        <v>97</v>
      </c>
      <c r="K16" s="21">
        <f>'Рейтинговая таблица организаций'!Y41</f>
        <v>98.5</v>
      </c>
      <c r="L16" s="21">
        <f>'Рейтинговая таблица организаций'!AD41</f>
        <v>20</v>
      </c>
      <c r="M16" s="21">
        <f>'Рейтинговая таблица организаций'!AE41</f>
        <v>100</v>
      </c>
      <c r="N16" s="22">
        <f>'Рейтинговая таблица организаций'!AF41</f>
        <v>100</v>
      </c>
      <c r="O16" s="21">
        <f>'Рейтинговая таблица организаций'!AG41</f>
        <v>76</v>
      </c>
      <c r="P16" s="21">
        <f>'Рейтинговая таблица организаций'!AN41</f>
        <v>100</v>
      </c>
      <c r="Q16" s="21">
        <f>'Рейтинговая таблица организаций'!AO41</f>
        <v>99</v>
      </c>
      <c r="R16" s="21">
        <f>'Рейтинговая таблица организаций'!AP41</f>
        <v>99</v>
      </c>
      <c r="S16" s="21">
        <f>'Рейтинговая таблица организаций'!AQ41</f>
        <v>99.4</v>
      </c>
      <c r="T16" s="21">
        <f>'Рейтинговая таблица организаций'!AX41</f>
        <v>98</v>
      </c>
      <c r="U16" s="21">
        <f>'Рейтинговая таблица организаций'!AY41</f>
        <v>97</v>
      </c>
      <c r="V16" s="21">
        <f>'Рейтинговая таблица организаций'!AZ41</f>
        <v>97</v>
      </c>
      <c r="W16" s="21">
        <f>'Рейтинговая таблица организаций'!BA41</f>
        <v>97.3</v>
      </c>
      <c r="X16" s="21">
        <f>'Рейтинговая таблица организаций'!BB41</f>
        <v>93.800000000000011</v>
      </c>
    </row>
    <row r="17" spans="1:24" x14ac:dyDescent="0.25">
      <c r="A17" s="21">
        <v>93</v>
      </c>
      <c r="B17" s="21">
        <f>Лист1!B41</f>
        <v>1</v>
      </c>
      <c r="C17" s="21">
        <f>Лист1!C41</f>
        <v>2</v>
      </c>
      <c r="D17" s="21" t="str">
        <f>'Рейтинговая таблица организаций'!B42</f>
        <v>МБОУ "Средняя общеобразовательная школа №20"</v>
      </c>
      <c r="E17" s="21">
        <f>'Рейтинговая таблица организаций'!M42</f>
        <v>97</v>
      </c>
      <c r="F17" s="21">
        <f>'Рейтинговая таблица организаций'!N42</f>
        <v>100</v>
      </c>
      <c r="G17" s="21">
        <f>'Рейтинговая таблица организаций'!O42</f>
        <v>98</v>
      </c>
      <c r="H17" s="21">
        <f>'Рейтинговая таблица организаций'!P42</f>
        <v>98.3</v>
      </c>
      <c r="I17" s="21">
        <f>'Рейтинговая таблица организаций'!V42</f>
        <v>100</v>
      </c>
      <c r="J17" s="21">
        <f>'Рейтинговая таблица организаций'!X42</f>
        <v>99</v>
      </c>
      <c r="K17" s="21">
        <f>'Рейтинговая таблица организаций'!Y42</f>
        <v>99.5</v>
      </c>
      <c r="L17" s="21">
        <f>'Рейтинговая таблица организаций'!AD42</f>
        <v>40</v>
      </c>
      <c r="M17" s="21">
        <f>'Рейтинговая таблица организаций'!AE42</f>
        <v>80</v>
      </c>
      <c r="N17" s="22">
        <f>'Рейтинговая таблица организаций'!AF42</f>
        <v>100</v>
      </c>
      <c r="O17" s="21">
        <f>'Рейтинговая таблица организаций'!AG42</f>
        <v>74</v>
      </c>
      <c r="P17" s="21">
        <f>'Рейтинговая таблица организаций'!AN42</f>
        <v>99</v>
      </c>
      <c r="Q17" s="21">
        <f>'Рейтинговая таблица организаций'!AO42</f>
        <v>98</v>
      </c>
      <c r="R17" s="21">
        <f>'Рейтинговая таблица организаций'!AP42</f>
        <v>98</v>
      </c>
      <c r="S17" s="21">
        <f>'Рейтинговая таблица организаций'!AQ42</f>
        <v>98.4</v>
      </c>
      <c r="T17" s="21">
        <f>'Рейтинговая таблица организаций'!AX42</f>
        <v>99</v>
      </c>
      <c r="U17" s="21">
        <f>'Рейтинговая таблица организаций'!AY42</f>
        <v>98</v>
      </c>
      <c r="V17" s="21">
        <f>'Рейтинговая таблица организаций'!AZ42</f>
        <v>99</v>
      </c>
      <c r="W17" s="21">
        <f>'Рейтинговая таблица организаций'!BA42</f>
        <v>98.8</v>
      </c>
      <c r="X17" s="21">
        <f>'Рейтинговая таблица организаций'!BB42</f>
        <v>93.800000000000011</v>
      </c>
    </row>
    <row r="18" spans="1:24" x14ac:dyDescent="0.25">
      <c r="A18" s="21">
        <v>55</v>
      </c>
      <c r="B18" s="21">
        <f>Лист1!B3</f>
        <v>1</v>
      </c>
      <c r="C18" s="21">
        <f>Лист1!C3</f>
        <v>1</v>
      </c>
      <c r="D18" s="21" t="str">
        <f>'Рейтинговая таблица организаций'!B4</f>
        <v>МБДОУ «Детский сад №2»</v>
      </c>
      <c r="E18" s="21">
        <f>'Рейтинговая таблица организаций'!M4</f>
        <v>91</v>
      </c>
      <c r="F18" s="21">
        <f>'Рейтинговая таблица организаций'!N4</f>
        <v>100</v>
      </c>
      <c r="G18" s="21">
        <f>'Рейтинговая таблица организаций'!O4</f>
        <v>99</v>
      </c>
      <c r="H18" s="21">
        <f>'Рейтинговая таблица организаций'!P4</f>
        <v>96.9</v>
      </c>
      <c r="I18" s="21">
        <f>'Рейтинговая таблица организаций'!V4</f>
        <v>100</v>
      </c>
      <c r="J18" s="21">
        <f>'Рейтинговая таблица организаций'!X4</f>
        <v>98</v>
      </c>
      <c r="K18" s="21">
        <f>'Рейтинговая таблица организаций'!Y4</f>
        <v>99</v>
      </c>
      <c r="L18" s="21">
        <f>'Рейтинговая таблица организаций'!AD4</f>
        <v>20</v>
      </c>
      <c r="M18" s="21">
        <f>'Рейтинговая таблица организаций'!AE4</f>
        <v>100</v>
      </c>
      <c r="N18" s="22">
        <f>'Рейтинговая таблица организаций'!AF4</f>
        <v>100</v>
      </c>
      <c r="O18" s="21">
        <f>'Рейтинговая таблица организаций'!AG4</f>
        <v>76</v>
      </c>
      <c r="P18" s="21">
        <f>'Рейтинговая таблица организаций'!AN4</f>
        <v>98</v>
      </c>
      <c r="Q18" s="21">
        <f>'Рейтинговая таблица организаций'!AO4</f>
        <v>99</v>
      </c>
      <c r="R18" s="21">
        <f>'Рейтинговая таблица организаций'!AP4</f>
        <v>98</v>
      </c>
      <c r="S18" s="21">
        <f>'Рейтинговая таблица организаций'!AQ4</f>
        <v>98.4</v>
      </c>
      <c r="T18" s="21">
        <f>'Рейтинговая таблица организаций'!AX4</f>
        <v>98</v>
      </c>
      <c r="U18" s="21">
        <f>'Рейтинговая таблица организаций'!AY4</f>
        <v>98</v>
      </c>
      <c r="V18" s="21">
        <f>'Рейтинговая таблица организаций'!AZ4</f>
        <v>98</v>
      </c>
      <c r="W18" s="21">
        <f>'Рейтинговая таблица организаций'!BA4</f>
        <v>98</v>
      </c>
      <c r="X18" s="21">
        <f>'Рейтинговая таблица организаций'!BB4</f>
        <v>93.66</v>
      </c>
    </row>
    <row r="19" spans="1:24" x14ac:dyDescent="0.25">
      <c r="A19" s="21">
        <v>95</v>
      </c>
      <c r="B19" s="21">
        <f>Лист1!B43</f>
        <v>1</v>
      </c>
      <c r="C19" s="21">
        <f>Лист1!C43</f>
        <v>2</v>
      </c>
      <c r="D19" s="21" t="str">
        <f>'Рейтинговая таблица организаций'!B44</f>
        <v>МБОУ «Гимназия №28 »</v>
      </c>
      <c r="E19" s="21">
        <f>'Рейтинговая таблица организаций'!M44</f>
        <v>100</v>
      </c>
      <c r="F19" s="21">
        <f>'Рейтинговая таблица организаций'!N44</f>
        <v>100</v>
      </c>
      <c r="G19" s="21">
        <f>'Рейтинговая таблица организаций'!O44</f>
        <v>99</v>
      </c>
      <c r="H19" s="21">
        <f>'Рейтинговая таблица организаций'!P44</f>
        <v>99.6</v>
      </c>
      <c r="I19" s="21">
        <f>'Рейтинговая таблица организаций'!V44</f>
        <v>100</v>
      </c>
      <c r="J19" s="21">
        <f>'Рейтинговая таблица организаций'!X44</f>
        <v>100</v>
      </c>
      <c r="K19" s="21">
        <f>'Рейтинговая таблица организаций'!Y44</f>
        <v>100</v>
      </c>
      <c r="L19" s="21">
        <f>'Рейтинговая таблица организаций'!AD44</f>
        <v>60</v>
      </c>
      <c r="M19" s="21">
        <f>'Рейтинговая таблица организаций'!AE44</f>
        <v>60</v>
      </c>
      <c r="N19" s="22">
        <f>'Рейтинговая таблица организаций'!AF44</f>
        <v>97.368421052631575</v>
      </c>
      <c r="O19" s="21">
        <f>'Рейтинговая таблица организаций'!AG44</f>
        <v>71.2</v>
      </c>
      <c r="P19" s="21">
        <f>'Рейтинговая таблица организаций'!AN44</f>
        <v>97</v>
      </c>
      <c r="Q19" s="21">
        <f>'Рейтинговая таблица организаций'!AO44</f>
        <v>99</v>
      </c>
      <c r="R19" s="21">
        <f>'Рейтинговая таблица организаций'!AP44</f>
        <v>97</v>
      </c>
      <c r="S19" s="21">
        <f>'Рейтинговая таблица организаций'!AQ44</f>
        <v>97.8</v>
      </c>
      <c r="T19" s="21">
        <f>'Рейтинговая таблица организаций'!AX44</f>
        <v>99</v>
      </c>
      <c r="U19" s="21">
        <f>'Рейтинговая таблица организаций'!AY44</f>
        <v>100</v>
      </c>
      <c r="V19" s="21">
        <f>'Рейтинговая таблица организаций'!AZ44</f>
        <v>100</v>
      </c>
      <c r="W19" s="21">
        <f>'Рейтинговая таблица организаций'!BA44</f>
        <v>99.7</v>
      </c>
      <c r="X19" s="21">
        <f>'Рейтинговая таблица организаций'!BB44</f>
        <v>93.66</v>
      </c>
    </row>
    <row r="20" spans="1:24" x14ac:dyDescent="0.25">
      <c r="A20" s="21">
        <v>76</v>
      </c>
      <c r="B20" s="21">
        <f>Лист1!B24</f>
        <v>1</v>
      </c>
      <c r="C20" s="21">
        <f>Лист1!C24</f>
        <v>1</v>
      </c>
      <c r="D20" s="21" t="str">
        <f>'Рейтинговая таблица организаций'!B25</f>
        <v>МБДОУ «Детский сад №90</v>
      </c>
      <c r="E20" s="21">
        <f>'Рейтинговая таблица организаций'!M25</f>
        <v>96</v>
      </c>
      <c r="F20" s="21">
        <f>'Рейтинговая таблица организаций'!N25</f>
        <v>90</v>
      </c>
      <c r="G20" s="21">
        <f>'Рейтинговая таблица организаций'!O25</f>
        <v>99</v>
      </c>
      <c r="H20" s="21">
        <f>'Рейтинговая таблица организаций'!P25</f>
        <v>95.4</v>
      </c>
      <c r="I20" s="21">
        <f>'Рейтинговая таблица организаций'!V25</f>
        <v>100</v>
      </c>
      <c r="J20" s="21">
        <f>'Рейтинговая таблица организаций'!X25</f>
        <v>100</v>
      </c>
      <c r="K20" s="21">
        <f>'Рейтинговая таблица организаций'!Y25</f>
        <v>100</v>
      </c>
      <c r="L20" s="21">
        <f>'Рейтинговая таблица организаций'!AD25</f>
        <v>80</v>
      </c>
      <c r="M20" s="21">
        <f>'Рейтинговая таблица организаций'!AE25</f>
        <v>40</v>
      </c>
      <c r="N20" s="22">
        <f>'Рейтинговая таблица организаций'!AF25</f>
        <v>100</v>
      </c>
      <c r="O20" s="21">
        <f>'Рейтинговая таблица организаций'!AG25</f>
        <v>70</v>
      </c>
      <c r="P20" s="21">
        <f>'Рейтинговая таблица организаций'!AN25</f>
        <v>100</v>
      </c>
      <c r="Q20" s="21">
        <f>'Рейтинговая таблица организаций'!AO25</f>
        <v>98</v>
      </c>
      <c r="R20" s="21">
        <f>'Рейтинговая таблица организаций'!AP25</f>
        <v>98</v>
      </c>
      <c r="S20" s="21">
        <f>'Рейтинговая таблица организаций'!AQ25</f>
        <v>98.8</v>
      </c>
      <c r="T20" s="21">
        <f>'Рейтинговая таблица организаций'!AX25</f>
        <v>98</v>
      </c>
      <c r="U20" s="21">
        <f>'Рейтинговая таблица организаций'!AY25</f>
        <v>100</v>
      </c>
      <c r="V20" s="21">
        <f>'Рейтинговая таблица организаций'!AZ25</f>
        <v>100</v>
      </c>
      <c r="W20" s="21">
        <f>'Рейтинговая таблица организаций'!BA25</f>
        <v>99.4</v>
      </c>
      <c r="X20" s="21">
        <f>'Рейтинговая таблица организаций'!BB25</f>
        <v>92.72</v>
      </c>
    </row>
    <row r="21" spans="1:24" x14ac:dyDescent="0.25">
      <c r="A21" s="21">
        <v>85</v>
      </c>
      <c r="B21" s="21">
        <f>Лист1!B33</f>
        <v>1</v>
      </c>
      <c r="C21" s="21">
        <f>Лист1!C33</f>
        <v>2</v>
      </c>
      <c r="D21" s="21" t="str">
        <f>'Рейтинговая таблица организаций'!B34</f>
        <v>МБОУ "Средняя общеобразовательная школа №10"</v>
      </c>
      <c r="E21" s="21">
        <f>'Рейтинговая таблица организаций'!M34</f>
        <v>78</v>
      </c>
      <c r="F21" s="21">
        <f>'Рейтинговая таблица организаций'!N34</f>
        <v>90</v>
      </c>
      <c r="G21" s="21">
        <f>'Рейтинговая таблица организаций'!O34</f>
        <v>99</v>
      </c>
      <c r="H21" s="21">
        <f>'Рейтинговая таблица организаций'!P34</f>
        <v>90</v>
      </c>
      <c r="I21" s="21">
        <f>'Рейтинговая таблица организаций'!V34</f>
        <v>100</v>
      </c>
      <c r="J21" s="21">
        <f>'Рейтинговая таблица организаций'!X34</f>
        <v>98</v>
      </c>
      <c r="K21" s="21">
        <f>'Рейтинговая таблица организаций'!Y34</f>
        <v>99</v>
      </c>
      <c r="L21" s="21">
        <f>'Рейтинговая таблица организаций'!AD34</f>
        <v>80</v>
      </c>
      <c r="M21" s="21">
        <f>'Рейтинговая таблица организаций'!AE34</f>
        <v>60</v>
      </c>
      <c r="N21" s="22">
        <f>'Рейтинговая таблица организаций'!AF34</f>
        <v>98.360655737704917</v>
      </c>
      <c r="O21" s="21">
        <f>'Рейтинговая таблица организаций'!AG34</f>
        <v>77.5</v>
      </c>
      <c r="P21" s="21">
        <f>'Рейтинговая таблица организаций'!AN34</f>
        <v>98</v>
      </c>
      <c r="Q21" s="21">
        <f>'Рейтинговая таблица организаций'!AO34</f>
        <v>98</v>
      </c>
      <c r="R21" s="21">
        <f>'Рейтинговая таблица организаций'!AP34</f>
        <v>97</v>
      </c>
      <c r="S21" s="21">
        <f>'Рейтинговая таблица организаций'!AQ34</f>
        <v>97.8</v>
      </c>
      <c r="T21" s="21">
        <f>'Рейтинговая таблица организаций'!AX34</f>
        <v>99</v>
      </c>
      <c r="U21" s="21">
        <f>'Рейтинговая таблица организаций'!AY34</f>
        <v>98</v>
      </c>
      <c r="V21" s="21">
        <f>'Рейтинговая таблица организаций'!AZ34</f>
        <v>100</v>
      </c>
      <c r="W21" s="21">
        <f>'Рейтинговая таблица организаций'!BA34</f>
        <v>99.3</v>
      </c>
      <c r="X21" s="21">
        <f>'Рейтинговая таблица организаций'!BB34</f>
        <v>92.72</v>
      </c>
    </row>
    <row r="22" spans="1:24" x14ac:dyDescent="0.25">
      <c r="A22" s="21">
        <v>90</v>
      </c>
      <c r="B22" s="21">
        <f>Лист1!B38</f>
        <v>1</v>
      </c>
      <c r="C22" s="21">
        <f>Лист1!C38</f>
        <v>2</v>
      </c>
      <c r="D22" s="21" t="str">
        <f>'Рейтинговая таблица организаций'!B39</f>
        <v>МБОУ "Средняя общеобразовательная школа №16"</v>
      </c>
      <c r="E22" s="21">
        <f>'Рейтинговая таблица организаций'!M39</f>
        <v>90</v>
      </c>
      <c r="F22" s="21">
        <f>'Рейтинговая таблица организаций'!N39</f>
        <v>90</v>
      </c>
      <c r="G22" s="21">
        <f>'Рейтинговая таблица организаций'!O39</f>
        <v>99</v>
      </c>
      <c r="H22" s="21">
        <f>'Рейтинговая таблица организаций'!P39</f>
        <v>93.6</v>
      </c>
      <c r="I22" s="21">
        <f>'Рейтинговая таблица организаций'!V39</f>
        <v>100</v>
      </c>
      <c r="J22" s="21">
        <f>'Рейтинговая таблица организаций'!X39</f>
        <v>100</v>
      </c>
      <c r="K22" s="21">
        <f>'Рейтинговая таблица организаций'!Y39</f>
        <v>100</v>
      </c>
      <c r="L22" s="21">
        <f>'Рейтинговая таблица организаций'!AD39</f>
        <v>60</v>
      </c>
      <c r="M22" s="21">
        <f>'Рейтинговая таблица организаций'!AE39</f>
        <v>60</v>
      </c>
      <c r="N22" s="22">
        <f>'Рейтинговая таблица организаций'!AF39</f>
        <v>100</v>
      </c>
      <c r="O22" s="21">
        <f>'Рейтинговая таблица организаций'!AG39</f>
        <v>72</v>
      </c>
      <c r="P22" s="21">
        <f>'Рейтинговая таблица организаций'!AN39</f>
        <v>98</v>
      </c>
      <c r="Q22" s="21">
        <f>'Рейтинговая таблица организаций'!AO39</f>
        <v>100</v>
      </c>
      <c r="R22" s="21">
        <f>'Рейтинговая таблица организаций'!AP39</f>
        <v>99</v>
      </c>
      <c r="S22" s="21">
        <f>'Рейтинговая таблица организаций'!AQ39</f>
        <v>99</v>
      </c>
      <c r="T22" s="21">
        <f>'Рейтинговая таблица организаций'!AX39</f>
        <v>97</v>
      </c>
      <c r="U22" s="21">
        <f>'Рейтинговая таблица организаций'!AY39</f>
        <v>99</v>
      </c>
      <c r="V22" s="21">
        <f>'Рейтинговая таблица организаций'!AZ39</f>
        <v>100</v>
      </c>
      <c r="W22" s="21">
        <f>'Рейтинговая таблица организаций'!BA39</f>
        <v>98.9</v>
      </c>
      <c r="X22" s="21">
        <f>'Рейтинговая таблица организаций'!BB39</f>
        <v>92.7</v>
      </c>
    </row>
    <row r="23" spans="1:24" x14ac:dyDescent="0.25">
      <c r="A23" s="21">
        <v>71</v>
      </c>
      <c r="B23" s="21">
        <f>Лист1!B19</f>
        <v>1</v>
      </c>
      <c r="C23" s="21">
        <f>Лист1!C19</f>
        <v>1</v>
      </c>
      <c r="D23" s="21" t="str">
        <f>'Рейтинговая таблица организаций'!B20</f>
        <v>МБДОУ «Детский сад №73»</v>
      </c>
      <c r="E23" s="21">
        <f>'Рейтинговая таблица организаций'!M20</f>
        <v>80</v>
      </c>
      <c r="F23" s="21">
        <f>'Рейтинговая таблица организаций'!N20</f>
        <v>100</v>
      </c>
      <c r="G23" s="21">
        <f>'Рейтинговая таблица организаций'!O20</f>
        <v>99</v>
      </c>
      <c r="H23" s="21">
        <f>'Рейтинговая таблица организаций'!P20</f>
        <v>93.6</v>
      </c>
      <c r="I23" s="21">
        <f>'Рейтинговая таблица организаций'!V20</f>
        <v>100</v>
      </c>
      <c r="J23" s="21">
        <f>'Рейтинговая таблица организаций'!X20</f>
        <v>99</v>
      </c>
      <c r="K23" s="21">
        <f>'Рейтинговая таблица организаций'!Y20</f>
        <v>99.5</v>
      </c>
      <c r="L23" s="21">
        <f>'Рейтинговая таблица организаций'!AD20</f>
        <v>60</v>
      </c>
      <c r="M23" s="21">
        <f>'Рейтинговая таблица организаций'!AE20</f>
        <v>60</v>
      </c>
      <c r="N23" s="22">
        <f>'Рейтинговая таблица организаций'!AF20</f>
        <v>100</v>
      </c>
      <c r="O23" s="21">
        <f>'Рейтинговая таблица организаций'!AG20</f>
        <v>72</v>
      </c>
      <c r="P23" s="21">
        <f>'Рейтинговая таблица организаций'!AN20</f>
        <v>100</v>
      </c>
      <c r="Q23" s="21">
        <f>'Рейтинговая таблица организаций'!AO20</f>
        <v>100</v>
      </c>
      <c r="R23" s="21">
        <f>'Рейтинговая таблица организаций'!AP20</f>
        <v>97</v>
      </c>
      <c r="S23" s="21">
        <f>'Рейтинговая таблица организаций'!AQ20</f>
        <v>99.4</v>
      </c>
      <c r="T23" s="21">
        <f>'Рейтинговая таблица организаций'!AX20</f>
        <v>98</v>
      </c>
      <c r="U23" s="21">
        <f>'Рейтинговая таблица организаций'!AY20</f>
        <v>99</v>
      </c>
      <c r="V23" s="21">
        <f>'Рейтинговая таблица организаций'!AZ20</f>
        <v>98</v>
      </c>
      <c r="W23" s="21">
        <f>'Рейтинговая таблица организаций'!BA20</f>
        <v>98.2</v>
      </c>
      <c r="X23" s="21">
        <f>'Рейтинговая таблица организаций'!BB20</f>
        <v>92.539999999999992</v>
      </c>
    </row>
    <row r="24" spans="1:24" x14ac:dyDescent="0.25">
      <c r="A24" s="21">
        <v>89</v>
      </c>
      <c r="B24" s="21">
        <f>Лист1!B37</f>
        <v>1</v>
      </c>
      <c r="C24" s="21">
        <f>Лист1!C37</f>
        <v>2</v>
      </c>
      <c r="D24" s="21" t="str">
        <f>'Рейтинговая таблица организаций'!B38</f>
        <v>МБОУ "Средняя общеобразовательная школа №15"</v>
      </c>
      <c r="E24" s="21">
        <f>'Рейтинговая таблица организаций'!M38</f>
        <v>90</v>
      </c>
      <c r="F24" s="21">
        <f>'Рейтинговая таблица организаций'!N38</f>
        <v>100</v>
      </c>
      <c r="G24" s="21">
        <f>'Рейтинговая таблица организаций'!O38</f>
        <v>99</v>
      </c>
      <c r="H24" s="21">
        <f>'Рейтинговая таблица организаций'!P38</f>
        <v>96.6</v>
      </c>
      <c r="I24" s="21">
        <f>'Рейтинговая таблица организаций'!V38</f>
        <v>100</v>
      </c>
      <c r="J24" s="21">
        <f>'Рейтинговая таблица организаций'!X38</f>
        <v>97</v>
      </c>
      <c r="K24" s="21">
        <f>'Рейтинговая таблица организаций'!Y38</f>
        <v>98.5</v>
      </c>
      <c r="L24" s="21">
        <f>'Рейтинговая таблица организаций'!AD38</f>
        <v>40</v>
      </c>
      <c r="M24" s="21">
        <f>'Рейтинговая таблица организаций'!AE38</f>
        <v>60</v>
      </c>
      <c r="N24" s="22">
        <f>'Рейтинговая таблица организаций'!AF38</f>
        <v>100</v>
      </c>
      <c r="O24" s="21">
        <f>'Рейтинговая таблица организаций'!AG38</f>
        <v>66</v>
      </c>
      <c r="P24" s="21">
        <f>'Рейтинговая таблица организаций'!AN38</f>
        <v>99</v>
      </c>
      <c r="Q24" s="21">
        <f>'Рейтинговая таблица организаций'!AO38</f>
        <v>99</v>
      </c>
      <c r="R24" s="21">
        <f>'Рейтинговая таблица организаций'!AP38</f>
        <v>100</v>
      </c>
      <c r="S24" s="21">
        <f>'Рейтинговая таблица организаций'!AQ38</f>
        <v>99.2</v>
      </c>
      <c r="T24" s="21">
        <f>'Рейтинговая таблица организаций'!AX38</f>
        <v>100</v>
      </c>
      <c r="U24" s="21">
        <f>'Рейтинговая таблица организаций'!AY38</f>
        <v>100</v>
      </c>
      <c r="V24" s="21">
        <f>'Рейтинговая таблица организаций'!AZ38</f>
        <v>97</v>
      </c>
      <c r="W24" s="21">
        <f>'Рейтинговая таблица организаций'!BA38</f>
        <v>98.5</v>
      </c>
      <c r="X24" s="21">
        <f>'Рейтинговая таблица организаций'!BB38</f>
        <v>91.76</v>
      </c>
    </row>
    <row r="25" spans="1:24" x14ac:dyDescent="0.25">
      <c r="A25" s="21">
        <v>100</v>
      </c>
      <c r="B25" s="21">
        <f>Лист1!B48</f>
        <v>1</v>
      </c>
      <c r="C25" s="21">
        <f>Лист1!C48</f>
        <v>2</v>
      </c>
      <c r="D25" s="21" t="str">
        <f>'Рейтинговая таблица организаций'!B49</f>
        <v>МБОУ "Средняя общеобразовательная школа №48"</v>
      </c>
      <c r="E25" s="21">
        <f>'Рейтинговая таблица организаций'!M49</f>
        <v>97</v>
      </c>
      <c r="F25" s="21">
        <f>'Рейтинговая таблица организаций'!N49</f>
        <v>100</v>
      </c>
      <c r="G25" s="21">
        <f>'Рейтинговая таблица организаций'!O49</f>
        <v>98</v>
      </c>
      <c r="H25" s="21">
        <f>'Рейтинговая таблица организаций'!P49</f>
        <v>98.3</v>
      </c>
      <c r="I25" s="21">
        <f>'Рейтинговая таблица организаций'!V49</f>
        <v>100</v>
      </c>
      <c r="J25" s="21">
        <f>'Рейтинговая таблица организаций'!X49</f>
        <v>97</v>
      </c>
      <c r="K25" s="21">
        <f>'Рейтинговая таблица организаций'!Y49</f>
        <v>98.5</v>
      </c>
      <c r="L25" s="21">
        <f>'Рейтинговая таблица организаций'!AD49</f>
        <v>60</v>
      </c>
      <c r="M25" s="21">
        <f>'Рейтинговая таблица организаций'!AE49</f>
        <v>40</v>
      </c>
      <c r="N25" s="22">
        <f>'Рейтинговая таблица организаций'!AF49</f>
        <v>100</v>
      </c>
      <c r="O25" s="21">
        <f>'Рейтинговая таблица организаций'!AG49</f>
        <v>64</v>
      </c>
      <c r="P25" s="21">
        <f>'Рейтинговая таблица организаций'!AN49</f>
        <v>97</v>
      </c>
      <c r="Q25" s="21">
        <f>'Рейтинговая таблица организаций'!AO49</f>
        <v>97</v>
      </c>
      <c r="R25" s="21">
        <f>'Рейтинговая таблица организаций'!AP49</f>
        <v>99</v>
      </c>
      <c r="S25" s="21">
        <f>'Рейтинговая таблица организаций'!AQ49</f>
        <v>97.4</v>
      </c>
      <c r="T25" s="21">
        <f>'Рейтинговая таблица организаций'!AX49</f>
        <v>99</v>
      </c>
      <c r="U25" s="21">
        <f>'Рейтинговая таблица организаций'!AY49</f>
        <v>97</v>
      </c>
      <c r="V25" s="21">
        <f>'Рейтинговая таблица организаций'!AZ49</f>
        <v>100</v>
      </c>
      <c r="W25" s="21">
        <f>'Рейтинговая таблица организаций'!BA49</f>
        <v>99.1</v>
      </c>
      <c r="X25" s="21">
        <f>'Рейтинговая таблица организаций'!BB49</f>
        <v>91.460000000000008</v>
      </c>
    </row>
    <row r="26" spans="1:24" x14ac:dyDescent="0.25">
      <c r="A26" s="21">
        <v>88</v>
      </c>
      <c r="B26" s="21">
        <f>Лист1!B36</f>
        <v>1</v>
      </c>
      <c r="C26" s="21">
        <f>Лист1!C36</f>
        <v>2</v>
      </c>
      <c r="D26" s="21" t="str">
        <f>'Рейтинговая таблица организаций'!B37</f>
        <v>МБОУ "Средняя общеобразовательная школа №14"</v>
      </c>
      <c r="E26" s="21">
        <f>'Рейтинговая таблица организаций'!M37</f>
        <v>90</v>
      </c>
      <c r="F26" s="21">
        <f>'Рейтинговая таблица организаций'!N37</f>
        <v>100</v>
      </c>
      <c r="G26" s="21">
        <f>'Рейтинговая таблица организаций'!O37</f>
        <v>99</v>
      </c>
      <c r="H26" s="21">
        <f>'Рейтинговая таблица организаций'!P37</f>
        <v>96.6</v>
      </c>
      <c r="I26" s="21">
        <f>'Рейтинговая таблица организаций'!V37</f>
        <v>100</v>
      </c>
      <c r="J26" s="21">
        <f>'Рейтинговая таблица организаций'!X37</f>
        <v>97</v>
      </c>
      <c r="K26" s="21">
        <f>'Рейтинговая таблица организаций'!Y37</f>
        <v>98.5</v>
      </c>
      <c r="L26" s="21">
        <f>'Рейтинговая таблица организаций'!AD37</f>
        <v>40</v>
      </c>
      <c r="M26" s="21">
        <f>'Рейтинговая таблица организаций'!AE37</f>
        <v>60</v>
      </c>
      <c r="N26" s="22">
        <f>'Рейтинговая таблица организаций'!AF37</f>
        <v>97.368421052631575</v>
      </c>
      <c r="O26" s="21">
        <f>'Рейтинговая таблица организаций'!AG37</f>
        <v>65.2</v>
      </c>
      <c r="P26" s="21">
        <f>'Рейтинговая таблица организаций'!AN37</f>
        <v>98</v>
      </c>
      <c r="Q26" s="21">
        <f>'Рейтинговая таблица организаций'!AO37</f>
        <v>97</v>
      </c>
      <c r="R26" s="21">
        <f>'Рейтинговая таблица организаций'!AP37</f>
        <v>97</v>
      </c>
      <c r="S26" s="21">
        <f>'Рейтинговая таблица организаций'!AQ37</f>
        <v>97.4</v>
      </c>
      <c r="T26" s="21">
        <f>'Рейтинговая таблица организаций'!AX37</f>
        <v>98</v>
      </c>
      <c r="U26" s="21">
        <f>'Рейтинговая таблица организаций'!AY37</f>
        <v>98</v>
      </c>
      <c r="V26" s="21">
        <f>'Рейтинговая таблица организаций'!AZ37</f>
        <v>100</v>
      </c>
      <c r="W26" s="21">
        <f>'Рейтинговая таблица организаций'!BA37</f>
        <v>99</v>
      </c>
      <c r="X26" s="21">
        <f>'Рейтинговая таблица организаций'!BB37</f>
        <v>91.34</v>
      </c>
    </row>
    <row r="27" spans="1:24" x14ac:dyDescent="0.25">
      <c r="A27" s="21">
        <v>97</v>
      </c>
      <c r="B27" s="21">
        <f>Лист1!B45</f>
        <v>1</v>
      </c>
      <c r="C27" s="21">
        <f>Лист1!C45</f>
        <v>2</v>
      </c>
      <c r="D27" s="21" t="str">
        <f>'Рейтинговая таблица организаций'!B46</f>
        <v>МБОУ "Гимназия №33"</v>
      </c>
      <c r="E27" s="21">
        <f>'Рейтинговая таблица организаций'!M46</f>
        <v>100</v>
      </c>
      <c r="F27" s="21">
        <f>'Рейтинговая таблица организаций'!N46</f>
        <v>100</v>
      </c>
      <c r="G27" s="21">
        <f>'Рейтинговая таблица организаций'!O46</f>
        <v>98</v>
      </c>
      <c r="H27" s="21">
        <f>'Рейтинговая таблица организаций'!P46</f>
        <v>99.2</v>
      </c>
      <c r="I27" s="21">
        <f>'Рейтинговая таблица организаций'!V46</f>
        <v>100</v>
      </c>
      <c r="J27" s="21">
        <f>'Рейтинговая таблица организаций'!X46</f>
        <v>100</v>
      </c>
      <c r="K27" s="21">
        <f>'Рейтинговая таблица организаций'!Y46</f>
        <v>100</v>
      </c>
      <c r="L27" s="21">
        <f>'Рейтинговая таблица организаций'!AD46</f>
        <v>20</v>
      </c>
      <c r="M27" s="21">
        <f>'Рейтинговая таблица организаций'!AE46</f>
        <v>60</v>
      </c>
      <c r="N27" s="22">
        <f>'Рейтинговая таблица организаций'!AF46</f>
        <v>97.014925373134332</v>
      </c>
      <c r="O27" s="21">
        <f>'Рейтинговая таблица организаций'!AG46</f>
        <v>59.1</v>
      </c>
      <c r="P27" s="21">
        <f>'Рейтинговая таблица организаций'!AN46</f>
        <v>98</v>
      </c>
      <c r="Q27" s="21">
        <f>'Рейтинговая таблица организаций'!AO46</f>
        <v>100</v>
      </c>
      <c r="R27" s="21">
        <f>'Рейтинговая таблица организаций'!AP46</f>
        <v>99</v>
      </c>
      <c r="S27" s="21">
        <f>'Рейтинговая таблица организаций'!AQ46</f>
        <v>99</v>
      </c>
      <c r="T27" s="21">
        <f>'Рейтинговая таблица организаций'!AX46</f>
        <v>98</v>
      </c>
      <c r="U27" s="21">
        <f>'Рейтинговая таблица организаций'!AY46</f>
        <v>99</v>
      </c>
      <c r="V27" s="21">
        <f>'Рейтинговая таблица организаций'!AZ46</f>
        <v>97</v>
      </c>
      <c r="W27" s="21">
        <f>'Рейтинговая таблица организаций'!BA46</f>
        <v>97.7</v>
      </c>
      <c r="X27" s="21">
        <f>'Рейтинговая таблица организаций'!BB46</f>
        <v>91</v>
      </c>
    </row>
    <row r="28" spans="1:24" x14ac:dyDescent="0.25">
      <c r="A28" s="21">
        <v>103</v>
      </c>
      <c r="B28" s="21">
        <f>Лист1!B51</f>
        <v>1</v>
      </c>
      <c r="C28" s="21">
        <f>Лист1!C51</f>
        <v>3</v>
      </c>
      <c r="D28" s="21" t="str">
        <f>'Рейтинговая таблица организаций'!B52</f>
        <v>МБУ ДО «Центр детского творчества»</v>
      </c>
      <c r="E28" s="21">
        <f>'Рейтинговая таблица организаций'!M52</f>
        <v>85</v>
      </c>
      <c r="F28" s="21">
        <f>'Рейтинговая таблица организаций'!N52</f>
        <v>100</v>
      </c>
      <c r="G28" s="21">
        <f>'Рейтинговая таблица организаций'!O52</f>
        <v>99</v>
      </c>
      <c r="H28" s="21">
        <f>'Рейтинговая таблица организаций'!P52</f>
        <v>95.1</v>
      </c>
      <c r="I28" s="21">
        <f>'Рейтинговая таблица организаций'!V52</f>
        <v>100</v>
      </c>
      <c r="J28" s="21">
        <f>'Рейтинговая таблица организаций'!X52</f>
        <v>99</v>
      </c>
      <c r="K28" s="21">
        <f>'Рейтинговая таблица организаций'!Y52</f>
        <v>99.5</v>
      </c>
      <c r="L28" s="21">
        <f>'Рейтинговая таблица организаций'!AD52</f>
        <v>60</v>
      </c>
      <c r="M28" s="21">
        <f>'Рейтинговая таблица организаций'!AE52</f>
        <v>40</v>
      </c>
      <c r="N28" s="22">
        <f>'Рейтинговая таблица организаций'!AF52</f>
        <v>98.214285714285708</v>
      </c>
      <c r="O28" s="21">
        <f>'Рейтинговая таблица организаций'!AG52</f>
        <v>63.5</v>
      </c>
      <c r="P28" s="21">
        <f>'Рейтинговая таблица организаций'!AN52</f>
        <v>98</v>
      </c>
      <c r="Q28" s="21">
        <f>'Рейтинговая таблица организаций'!AO52</f>
        <v>99</v>
      </c>
      <c r="R28" s="21">
        <f>'Рейтинговая таблица организаций'!AP52</f>
        <v>98</v>
      </c>
      <c r="S28" s="21">
        <f>'Рейтинговая таблица организаций'!AQ52</f>
        <v>98.4</v>
      </c>
      <c r="T28" s="21">
        <f>'Рейтинговая таблица организаций'!AX52</f>
        <v>99</v>
      </c>
      <c r="U28" s="21">
        <f>'Рейтинговая таблица организаций'!AY52</f>
        <v>99</v>
      </c>
      <c r="V28" s="21">
        <f>'Рейтинговая таблица организаций'!AZ52</f>
        <v>97</v>
      </c>
      <c r="W28" s="21">
        <f>'Рейтинговая таблица организаций'!BA52</f>
        <v>98</v>
      </c>
      <c r="X28" s="21">
        <f>'Рейтинговая таблица организаций'!BB52</f>
        <v>90.9</v>
      </c>
    </row>
    <row r="29" spans="1:24" x14ac:dyDescent="0.25">
      <c r="A29" s="21">
        <v>105</v>
      </c>
      <c r="B29" s="21">
        <f>Лист1!B53</f>
        <v>1</v>
      </c>
      <c r="C29" s="21">
        <f>Лист1!C53</f>
        <v>3</v>
      </c>
      <c r="D29" s="21" t="str">
        <f>'Рейтинговая таблица организаций'!B54</f>
        <v>МБОУ ДОД «Муниципальный центр хореографического искусства – народный ансамбль «Асса»</v>
      </c>
      <c r="E29" s="21">
        <f>'Рейтинговая таблица организаций'!M54</f>
        <v>90</v>
      </c>
      <c r="F29" s="21">
        <f>'Рейтинговая таблица организаций'!N54</f>
        <v>100</v>
      </c>
      <c r="G29" s="21">
        <f>'Рейтинговая таблица организаций'!O54</f>
        <v>99</v>
      </c>
      <c r="H29" s="21">
        <f>'Рейтинговая таблица организаций'!P54</f>
        <v>96.6</v>
      </c>
      <c r="I29" s="21">
        <f>'Рейтинговая таблица организаций'!V54</f>
        <v>100</v>
      </c>
      <c r="J29" s="21">
        <f>'Рейтинговая таблица организаций'!X54</f>
        <v>100</v>
      </c>
      <c r="K29" s="21">
        <f>'Рейтинговая таблица организаций'!Y54</f>
        <v>100</v>
      </c>
      <c r="L29" s="21">
        <f>'Рейтинговая таблица организаций'!AD54</f>
        <v>40</v>
      </c>
      <c r="M29" s="21">
        <f>'Рейтинговая таблица организаций'!AE54</f>
        <v>40</v>
      </c>
      <c r="N29" s="22">
        <f>'Рейтинговая таблица организаций'!AF54</f>
        <v>100</v>
      </c>
      <c r="O29" s="21">
        <f>'Рейтинговая таблица организаций'!AG54</f>
        <v>58</v>
      </c>
      <c r="P29" s="21">
        <f>'Рейтинговая таблица организаций'!AN54</f>
        <v>100</v>
      </c>
      <c r="Q29" s="21">
        <f>'Рейтинговая таблица организаций'!AO54</f>
        <v>100</v>
      </c>
      <c r="R29" s="21">
        <f>'Рейтинговая таблица организаций'!AP54</f>
        <v>100</v>
      </c>
      <c r="S29" s="21">
        <f>'Рейтинговая таблица организаций'!AQ54</f>
        <v>100</v>
      </c>
      <c r="T29" s="21">
        <f>'Рейтинговая таблица организаций'!AX54</f>
        <v>100</v>
      </c>
      <c r="U29" s="21">
        <f>'Рейтинговая таблица организаций'!AY54</f>
        <v>98</v>
      </c>
      <c r="V29" s="21">
        <f>'Рейтинговая таблица организаций'!AZ54</f>
        <v>98</v>
      </c>
      <c r="W29" s="21">
        <f>'Рейтинговая таблица организаций'!BA54</f>
        <v>98.6</v>
      </c>
      <c r="X29" s="21">
        <f>'Рейтинговая таблица организаций'!BB54</f>
        <v>90.640000000000015</v>
      </c>
    </row>
    <row r="30" spans="1:24" x14ac:dyDescent="0.25">
      <c r="A30" s="21">
        <v>99</v>
      </c>
      <c r="B30" s="21">
        <f>Лист1!B47</f>
        <v>1</v>
      </c>
      <c r="C30" s="21">
        <f>Лист1!C47</f>
        <v>2</v>
      </c>
      <c r="D30" s="21" t="str">
        <f>'Рейтинговая таблица организаций'!B48</f>
        <v>МБОУ "Средняя общеобразовательная школа №44"</v>
      </c>
      <c r="E30" s="21">
        <f>'Рейтинговая таблица организаций'!M48</f>
        <v>100</v>
      </c>
      <c r="F30" s="21">
        <f>'Рейтинговая таблица организаций'!N48</f>
        <v>100</v>
      </c>
      <c r="G30" s="21">
        <f>'Рейтинговая таблица организаций'!O48</f>
        <v>99</v>
      </c>
      <c r="H30" s="21">
        <f>'Рейтинговая таблица организаций'!P48</f>
        <v>99.6</v>
      </c>
      <c r="I30" s="21">
        <f>'Рейтинговая таблица организаций'!V48</f>
        <v>100</v>
      </c>
      <c r="J30" s="21">
        <f>'Рейтинговая таблица организаций'!X48</f>
        <v>99</v>
      </c>
      <c r="K30" s="21">
        <f>'Рейтинговая таблица организаций'!Y48</f>
        <v>99.5</v>
      </c>
      <c r="L30" s="21">
        <f>'Рейтинговая таблица организаций'!AD48</f>
        <v>40</v>
      </c>
      <c r="M30" s="21">
        <f>'Рейтинговая таблица организаций'!AE48</f>
        <v>40</v>
      </c>
      <c r="N30" s="22">
        <f>'Рейтинговая таблица организаций'!AF48</f>
        <v>98.461538461538467</v>
      </c>
      <c r="O30" s="21">
        <f>'Рейтинговая таблица организаций'!AG48</f>
        <v>57.5</v>
      </c>
      <c r="P30" s="21">
        <f>'Рейтинговая таблица организаций'!AN48</f>
        <v>98</v>
      </c>
      <c r="Q30" s="21">
        <f>'Рейтинговая таблица организаций'!AO48</f>
        <v>99</v>
      </c>
      <c r="R30" s="21">
        <f>'Рейтинговая таблица организаций'!AP48</f>
        <v>97</v>
      </c>
      <c r="S30" s="21">
        <f>'Рейтинговая таблица организаций'!AQ48</f>
        <v>98.2</v>
      </c>
      <c r="T30" s="21">
        <f>'Рейтинговая таблица организаций'!AX48</f>
        <v>99</v>
      </c>
      <c r="U30" s="21">
        <f>'Рейтинговая таблица организаций'!AY48</f>
        <v>99</v>
      </c>
      <c r="V30" s="21">
        <f>'Рейтинговая таблица организаций'!AZ48</f>
        <v>97</v>
      </c>
      <c r="W30" s="21">
        <f>'Рейтинговая таблица организаций'!BA48</f>
        <v>98</v>
      </c>
      <c r="X30" s="21">
        <f>'Рейтинговая таблица организаций'!BB48</f>
        <v>90.56</v>
      </c>
    </row>
    <row r="31" spans="1:24" x14ac:dyDescent="0.25">
      <c r="A31" s="21">
        <v>101</v>
      </c>
      <c r="B31" s="21">
        <f>Лист1!B49</f>
        <v>1</v>
      </c>
      <c r="C31" s="21">
        <f>Лист1!C49</f>
        <v>2</v>
      </c>
      <c r="D31" s="21" t="str">
        <f>'Рейтинговая таблица организаций'!B50</f>
        <v>МБОУ "Многопрофильная гимназия №56"</v>
      </c>
      <c r="E31" s="21">
        <f>'Рейтинговая таблица организаций'!M50</f>
        <v>92</v>
      </c>
      <c r="F31" s="21">
        <f>'Рейтинговая таблица организаций'!N50</f>
        <v>100</v>
      </c>
      <c r="G31" s="21">
        <f>'Рейтинговая таблица организаций'!O50</f>
        <v>97</v>
      </c>
      <c r="H31" s="21">
        <f>'Рейтинговая таблица организаций'!P50</f>
        <v>96.4</v>
      </c>
      <c r="I31" s="21">
        <f>'Рейтинговая таблица организаций'!V50</f>
        <v>100</v>
      </c>
      <c r="J31" s="21">
        <f>'Рейтинговая таблица организаций'!X50</f>
        <v>97</v>
      </c>
      <c r="K31" s="21">
        <f>'Рейтинговая таблица организаций'!Y50</f>
        <v>98.5</v>
      </c>
      <c r="L31" s="21">
        <f>'Рейтинговая таблица организаций'!AD50</f>
        <v>20</v>
      </c>
      <c r="M31" s="21">
        <f>'Рейтинговая таблица организаций'!AE50</f>
        <v>60</v>
      </c>
      <c r="N31" s="22">
        <f>'Рейтинговая таблица организаций'!AF50</f>
        <v>98.412698412698418</v>
      </c>
      <c r="O31" s="21">
        <f>'Рейтинговая таблица организаций'!AG50</f>
        <v>59.5</v>
      </c>
      <c r="P31" s="21">
        <f>'Рейтинговая таблица организаций'!AN50</f>
        <v>99</v>
      </c>
      <c r="Q31" s="21">
        <f>'Рейтинговая таблица организаций'!AO50</f>
        <v>99</v>
      </c>
      <c r="R31" s="21">
        <f>'Рейтинговая таблица организаций'!AP50</f>
        <v>97</v>
      </c>
      <c r="S31" s="21">
        <f>'Рейтинговая таблица организаций'!AQ50</f>
        <v>98.6</v>
      </c>
      <c r="T31" s="21">
        <f>'Рейтинговая таблица организаций'!AX50</f>
        <v>98</v>
      </c>
      <c r="U31" s="21">
        <f>'Рейтинговая таблица организаций'!AY50</f>
        <v>99</v>
      </c>
      <c r="V31" s="21">
        <f>'Рейтинговая таблица организаций'!AZ50</f>
        <v>99</v>
      </c>
      <c r="W31" s="21">
        <f>'Рейтинговая таблица организаций'!BA50</f>
        <v>98.7</v>
      </c>
      <c r="X31" s="21">
        <f>'Рейтинговая таблица организаций'!BB50</f>
        <v>90.34</v>
      </c>
    </row>
    <row r="32" spans="1:24" x14ac:dyDescent="0.25">
      <c r="A32" s="21">
        <v>96</v>
      </c>
      <c r="B32" s="21">
        <f>Лист1!B44</f>
        <v>1</v>
      </c>
      <c r="C32" s="21">
        <f>Лист1!C44</f>
        <v>2</v>
      </c>
      <c r="D32" s="21" t="str">
        <f>'Рейтинговая таблица организаций'!B45</f>
        <v>МБОУ "Средняя общеобразовательная школа №31"</v>
      </c>
      <c r="E32" s="21">
        <f>'Рейтинговая таблица организаций'!M45</f>
        <v>76</v>
      </c>
      <c r="F32" s="21">
        <f>'Рейтинговая таблица организаций'!N45</f>
        <v>90</v>
      </c>
      <c r="G32" s="21">
        <f>'Рейтинговая таблица организаций'!O45</f>
        <v>100</v>
      </c>
      <c r="H32" s="21">
        <f>'Рейтинговая таблица организаций'!P45</f>
        <v>89.8</v>
      </c>
      <c r="I32" s="21">
        <f>'Рейтинговая таблица организаций'!V45</f>
        <v>100</v>
      </c>
      <c r="J32" s="21">
        <f>'Рейтинговая таблица организаций'!X45</f>
        <v>98</v>
      </c>
      <c r="K32" s="21">
        <f>'Рейтинговая таблица организаций'!Y45</f>
        <v>99</v>
      </c>
      <c r="L32" s="21">
        <f>'Рейтинговая таблица организаций'!AD45</f>
        <v>40</v>
      </c>
      <c r="M32" s="21">
        <f>'Рейтинговая таблица организаций'!AE45</f>
        <v>60</v>
      </c>
      <c r="N32" s="22">
        <f>'Рейтинговая таблица организаций'!AF45</f>
        <v>100</v>
      </c>
      <c r="O32" s="21">
        <f>'Рейтинговая таблица организаций'!AG45</f>
        <v>66</v>
      </c>
      <c r="P32" s="21">
        <f>'Рейтинговая таблица организаций'!AN45</f>
        <v>98</v>
      </c>
      <c r="Q32" s="21">
        <f>'Рейтинговая таблица организаций'!AO45</f>
        <v>97</v>
      </c>
      <c r="R32" s="21">
        <f>'Рейтинговая таблица организаций'!AP45</f>
        <v>99</v>
      </c>
      <c r="S32" s="21">
        <f>'Рейтинговая таблица организаций'!AQ45</f>
        <v>97.8</v>
      </c>
      <c r="T32" s="21">
        <f>'Рейтинговая таблица организаций'!AX45</f>
        <v>100</v>
      </c>
      <c r="U32" s="21">
        <f>'Рейтинговая таблица организаций'!AY45</f>
        <v>99</v>
      </c>
      <c r="V32" s="21">
        <f>'Рейтинговая таблица организаций'!AZ45</f>
        <v>98</v>
      </c>
      <c r="W32" s="21">
        <f>'Рейтинговая таблица организаций'!BA45</f>
        <v>98.8</v>
      </c>
      <c r="X32" s="21">
        <f>'Рейтинговая таблица организаций'!BB45</f>
        <v>90.28</v>
      </c>
    </row>
    <row r="33" spans="1:24" x14ac:dyDescent="0.25">
      <c r="A33" s="21">
        <v>98</v>
      </c>
      <c r="B33" s="21">
        <f>Лист1!B46</f>
        <v>1</v>
      </c>
      <c r="C33" s="21">
        <f>Лист1!C46</f>
        <v>2</v>
      </c>
      <c r="D33" s="21" t="str">
        <f>'Рейтинговая таблица организаций'!B47</f>
        <v>МБОУ "Средняя общеобразовательная школа №34"</v>
      </c>
      <c r="E33" s="21">
        <f>'Рейтинговая таблица организаций'!M47</f>
        <v>80</v>
      </c>
      <c r="F33" s="21">
        <f>'Рейтинговая таблица организаций'!N47</f>
        <v>100</v>
      </c>
      <c r="G33" s="21">
        <f>'Рейтинговая таблица организаций'!O47</f>
        <v>100</v>
      </c>
      <c r="H33" s="21">
        <f>'Рейтинговая таблица организаций'!P47</f>
        <v>94</v>
      </c>
      <c r="I33" s="21">
        <f>'Рейтинговая таблица организаций'!V47</f>
        <v>100</v>
      </c>
      <c r="J33" s="21">
        <f>'Рейтинговая таблица организаций'!X47</f>
        <v>98</v>
      </c>
      <c r="K33" s="21">
        <f>'Рейтинговая таблица организаций'!Y47</f>
        <v>99</v>
      </c>
      <c r="L33" s="21">
        <f>'Рейтинговая таблица организаций'!AD47</f>
        <v>20</v>
      </c>
      <c r="M33" s="21">
        <f>'Рейтинговая таблица организаций'!AE47</f>
        <v>60</v>
      </c>
      <c r="N33" s="22">
        <f>'Рейтинговая таблица организаций'!AF47</f>
        <v>98.275862068965523</v>
      </c>
      <c r="O33" s="21">
        <f>'Рейтинговая таблица организаций'!AG47</f>
        <v>59.5</v>
      </c>
      <c r="P33" s="21">
        <f>'Рейтинговая таблица организаций'!AN47</f>
        <v>99</v>
      </c>
      <c r="Q33" s="21">
        <f>'Рейтинговая таблица организаций'!AO47</f>
        <v>99</v>
      </c>
      <c r="R33" s="21">
        <f>'Рейтинговая таблица организаций'!AP47</f>
        <v>100</v>
      </c>
      <c r="S33" s="21">
        <f>'Рейтинговая таблица организаций'!AQ47</f>
        <v>99.2</v>
      </c>
      <c r="T33" s="21">
        <f>'Рейтинговая таблица организаций'!AX47</f>
        <v>98</v>
      </c>
      <c r="U33" s="21">
        <f>'Рейтинговая таблица организаций'!AY47</f>
        <v>99</v>
      </c>
      <c r="V33" s="21">
        <f>'Рейтинговая таблица организаций'!AZ47</f>
        <v>99</v>
      </c>
      <c r="W33" s="21">
        <f>'Рейтинговая таблица организаций'!BA47</f>
        <v>98.7</v>
      </c>
      <c r="X33" s="21">
        <f>'Рейтинговая таблица организаций'!BB47</f>
        <v>90.08</v>
      </c>
    </row>
    <row r="34" spans="1:24" x14ac:dyDescent="0.25">
      <c r="A34" s="21">
        <v>64</v>
      </c>
      <c r="B34" s="21">
        <f>Лист1!B12</f>
        <v>1</v>
      </c>
      <c r="C34" s="21">
        <f>Лист1!C12</f>
        <v>1</v>
      </c>
      <c r="D34" s="21" t="str">
        <f>'Рейтинговая таблица организаций'!B13</f>
        <v>МБДОУ «Детский сад №35»</v>
      </c>
      <c r="E34" s="21">
        <f>'Рейтинговая таблица организаций'!M13</f>
        <v>87</v>
      </c>
      <c r="F34" s="21">
        <f>'Рейтинговая таблица организаций'!N13</f>
        <v>90</v>
      </c>
      <c r="G34" s="21">
        <f>'Рейтинговая таблица организаций'!O13</f>
        <v>97</v>
      </c>
      <c r="H34" s="21">
        <f>'Рейтинговая таблица организаций'!P13</f>
        <v>91.9</v>
      </c>
      <c r="I34" s="21">
        <f>'Рейтинговая таблица организаций'!V13</f>
        <v>100</v>
      </c>
      <c r="J34" s="21">
        <f>'Рейтинговая таблица организаций'!X13</f>
        <v>97</v>
      </c>
      <c r="K34" s="21">
        <f>'Рейтинговая таблица организаций'!Y13</f>
        <v>98.5</v>
      </c>
      <c r="L34" s="21">
        <f>'Рейтинговая таблица организаций'!AD13</f>
        <v>20</v>
      </c>
      <c r="M34" s="21">
        <f>'Рейтинговая таблица организаций'!AE13</f>
        <v>60</v>
      </c>
      <c r="N34" s="22">
        <f>'Рейтинговая таблица организаций'!AF13</f>
        <v>100</v>
      </c>
      <c r="O34" s="21">
        <f>'Рейтинговая таблица организаций'!AG13</f>
        <v>60</v>
      </c>
      <c r="P34" s="21">
        <f>'Рейтинговая таблица организаций'!AN13</f>
        <v>100</v>
      </c>
      <c r="Q34" s="21">
        <f>'Рейтинговая таблица организаций'!AO13</f>
        <v>100</v>
      </c>
      <c r="R34" s="21">
        <f>'Рейтинговая таблица организаций'!AP13</f>
        <v>98</v>
      </c>
      <c r="S34" s="21">
        <f>'Рейтинговая таблица организаций'!AQ13</f>
        <v>99.6</v>
      </c>
      <c r="T34" s="21">
        <f>'Рейтинговая таблица организаций'!AX13</f>
        <v>100</v>
      </c>
      <c r="U34" s="21">
        <f>'Рейтинговая таблица организаций'!AY13</f>
        <v>99</v>
      </c>
      <c r="V34" s="21">
        <f>'Рейтинговая таблица организаций'!AZ13</f>
        <v>99</v>
      </c>
      <c r="W34" s="21">
        <f>'Рейтинговая таблица организаций'!BA13</f>
        <v>99.3</v>
      </c>
      <c r="X34" s="21">
        <f>'Рейтинговая таблица организаций'!BB13</f>
        <v>89.86</v>
      </c>
    </row>
    <row r="35" spans="1:24" x14ac:dyDescent="0.25">
      <c r="A35" s="21">
        <v>107</v>
      </c>
      <c r="B35" s="21">
        <f>Лист1!B55</f>
        <v>1</v>
      </c>
      <c r="C35" s="21">
        <f>Лист1!C55</f>
        <v>3</v>
      </c>
      <c r="D35" s="21" t="str">
        <f>'Рейтинговая таблица организаций'!B56</f>
        <v>МБОУ ДО «Детская школа искусств № 2»</v>
      </c>
      <c r="E35" s="21">
        <f>'Рейтинговая таблица организаций'!M56</f>
        <v>83</v>
      </c>
      <c r="F35" s="21">
        <f>'Рейтинговая таблица организаций'!N56</f>
        <v>100</v>
      </c>
      <c r="G35" s="21">
        <f>'Рейтинговая таблица организаций'!O56</f>
        <v>98</v>
      </c>
      <c r="H35" s="21">
        <f>'Рейтинговая таблица организаций'!P56</f>
        <v>94.1</v>
      </c>
      <c r="I35" s="21">
        <f>'Рейтинговая таблица организаций'!V56</f>
        <v>100</v>
      </c>
      <c r="J35" s="21">
        <f>'Рейтинговая таблица организаций'!X56</f>
        <v>100</v>
      </c>
      <c r="K35" s="21">
        <f>'Рейтинговая таблица организаций'!Y56</f>
        <v>100</v>
      </c>
      <c r="L35" s="21">
        <f>'Рейтинговая таблица организаций'!AD56</f>
        <v>60</v>
      </c>
      <c r="M35" s="21">
        <f>'Рейтинговая таблица организаций'!AE56</f>
        <v>20</v>
      </c>
      <c r="N35" s="22">
        <f>'Рейтинговая таблица организаций'!AF56</f>
        <v>100</v>
      </c>
      <c r="O35" s="21">
        <f>'Рейтинговая таблица организаций'!AG56</f>
        <v>56</v>
      </c>
      <c r="P35" s="21">
        <f>'Рейтинговая таблица организаций'!AN56</f>
        <v>100</v>
      </c>
      <c r="Q35" s="21">
        <f>'Рейтинговая таблица организаций'!AO56</f>
        <v>98</v>
      </c>
      <c r="R35" s="21">
        <f>'Рейтинговая таблица организаций'!AP56</f>
        <v>98</v>
      </c>
      <c r="S35" s="21">
        <f>'Рейтинговая таблица организаций'!AQ56</f>
        <v>98.8</v>
      </c>
      <c r="T35" s="21">
        <f>'Рейтинговая таблица организаций'!AX56</f>
        <v>100</v>
      </c>
      <c r="U35" s="21">
        <f>'Рейтинговая таблица организаций'!AY56</f>
        <v>99</v>
      </c>
      <c r="V35" s="21">
        <f>'Рейтинговая таблица организаций'!AZ56</f>
        <v>99</v>
      </c>
      <c r="W35" s="21">
        <f>'Рейтинговая таблица организаций'!BA56</f>
        <v>99.3</v>
      </c>
      <c r="X35" s="21">
        <f>'Рейтинговая таблица организаций'!BB56</f>
        <v>89.64</v>
      </c>
    </row>
    <row r="36" spans="1:24" x14ac:dyDescent="0.25">
      <c r="A36" s="21">
        <v>77</v>
      </c>
      <c r="B36" s="21">
        <f>Лист1!B25</f>
        <v>1</v>
      </c>
      <c r="C36" s="21">
        <f>Лист1!C25</f>
        <v>1</v>
      </c>
      <c r="D36" s="21" t="str">
        <f>'Рейтинговая таблица организаций'!B26</f>
        <v>МБДОУ «Детский сад №93»</v>
      </c>
      <c r="E36" s="21">
        <f>'Рейтинговая таблица организаций'!M26</f>
        <v>66</v>
      </c>
      <c r="F36" s="21">
        <f>'Рейтинговая таблица организаций'!N26</f>
        <v>100</v>
      </c>
      <c r="G36" s="21">
        <f>'Рейтинговая таблица организаций'!O26</f>
        <v>99</v>
      </c>
      <c r="H36" s="21">
        <f>'Рейтинговая таблица организаций'!P26</f>
        <v>89.4</v>
      </c>
      <c r="I36" s="21">
        <f>'Рейтинговая таблица организаций'!V26</f>
        <v>100</v>
      </c>
      <c r="J36" s="21">
        <f>'Рейтинговая таблица организаций'!X26</f>
        <v>100</v>
      </c>
      <c r="K36" s="21">
        <f>'Рейтинговая таблица организаций'!Y26</f>
        <v>100</v>
      </c>
      <c r="L36" s="21">
        <f>'Рейтинговая таблица организаций'!AD26</f>
        <v>20</v>
      </c>
      <c r="M36" s="21">
        <f>'Рейтинговая таблица организаций'!AE26</f>
        <v>60</v>
      </c>
      <c r="N36" s="22">
        <f>'Рейтинговая таблица организаций'!AF26</f>
        <v>100</v>
      </c>
      <c r="O36" s="21">
        <f>'Рейтинговая таблица организаций'!AG26</f>
        <v>60</v>
      </c>
      <c r="P36" s="21">
        <f>'Рейтинговая таблица организаций'!AN26</f>
        <v>98</v>
      </c>
      <c r="Q36" s="21">
        <f>'Рейтинговая таблица организаций'!AO26</f>
        <v>98</v>
      </c>
      <c r="R36" s="21">
        <f>'Рейтинговая таблица организаций'!AP26</f>
        <v>100</v>
      </c>
      <c r="S36" s="21">
        <f>'Рейтинговая таблица организаций'!AQ26</f>
        <v>98.4</v>
      </c>
      <c r="T36" s="21">
        <f>'Рейтинговая таблица организаций'!AX26</f>
        <v>98</v>
      </c>
      <c r="U36" s="21">
        <f>'Рейтинговая таблица организаций'!AY26</f>
        <v>100</v>
      </c>
      <c r="V36" s="21">
        <f>'Рейтинговая таблица организаций'!AZ26</f>
        <v>100</v>
      </c>
      <c r="W36" s="21">
        <f>'Рейтинговая таблица организаций'!BA26</f>
        <v>99.4</v>
      </c>
      <c r="X36" s="21">
        <f>'Рейтинговая таблица организаций'!BB26</f>
        <v>89.440000000000012</v>
      </c>
    </row>
    <row r="37" spans="1:24" x14ac:dyDescent="0.25">
      <c r="A37" s="21">
        <v>67</v>
      </c>
      <c r="B37" s="21">
        <f>Лист1!B15</f>
        <v>1</v>
      </c>
      <c r="C37" s="21">
        <f>Лист1!C15</f>
        <v>1</v>
      </c>
      <c r="D37" s="21" t="str">
        <f>'Рейтинговая таблица организаций'!B16</f>
        <v>МБДОУ «Детский сад №45»</v>
      </c>
      <c r="E37" s="21">
        <f>'Рейтинговая таблица организаций'!M16</f>
        <v>96</v>
      </c>
      <c r="F37" s="21">
        <f>'Рейтинговая таблица организаций'!N16</f>
        <v>100</v>
      </c>
      <c r="G37" s="21">
        <f>'Рейтинговая таблица организаций'!O16</f>
        <v>98</v>
      </c>
      <c r="H37" s="21">
        <f>'Рейтинговая таблица организаций'!P16</f>
        <v>98</v>
      </c>
      <c r="I37" s="21">
        <f>'Рейтинговая таблица организаций'!V16</f>
        <v>100</v>
      </c>
      <c r="J37" s="21">
        <f>'Рейтинговая таблица организаций'!X16</f>
        <v>100</v>
      </c>
      <c r="K37" s="21">
        <f>'Рейтинговая таблица организаций'!Y16</f>
        <v>100</v>
      </c>
      <c r="L37" s="21">
        <f>'Рейтинговая таблица организаций'!AD16</f>
        <v>20</v>
      </c>
      <c r="M37" s="21">
        <f>'Рейтинговая таблица организаций'!AE16</f>
        <v>40</v>
      </c>
      <c r="N37" s="22">
        <f>'Рейтинговая таблица организаций'!AF16</f>
        <v>100</v>
      </c>
      <c r="O37" s="21">
        <f>'Рейтинговая таблица организаций'!AG16</f>
        <v>52</v>
      </c>
      <c r="P37" s="21">
        <f>'Рейтинговая таблица организаций'!AN16</f>
        <v>100</v>
      </c>
      <c r="Q37" s="21">
        <f>'Рейтинговая таблица организаций'!AO16</f>
        <v>98</v>
      </c>
      <c r="R37" s="21">
        <f>'Рейтинговая таблица организаций'!AP16</f>
        <v>100</v>
      </c>
      <c r="S37" s="21">
        <f>'Рейтинговая таблица организаций'!AQ16</f>
        <v>99.2</v>
      </c>
      <c r="T37" s="21">
        <f>'Рейтинговая таблица организаций'!AX16</f>
        <v>98</v>
      </c>
      <c r="U37" s="21">
        <f>'Рейтинговая таблица организаций'!AY16</f>
        <v>98</v>
      </c>
      <c r="V37" s="21">
        <f>'Рейтинговая таблица организаций'!AZ16</f>
        <v>98</v>
      </c>
      <c r="W37" s="21">
        <f>'Рейтинговая таблица организаций'!BA16</f>
        <v>98</v>
      </c>
      <c r="X37" s="21">
        <f>'Рейтинговая таблица организаций'!BB16</f>
        <v>89.44</v>
      </c>
    </row>
    <row r="38" spans="1:24" x14ac:dyDescent="0.25">
      <c r="A38" s="21">
        <v>69</v>
      </c>
      <c r="B38" s="21">
        <f>Лист1!B17</f>
        <v>1</v>
      </c>
      <c r="C38" s="21">
        <f>Лист1!C17</f>
        <v>1</v>
      </c>
      <c r="D38" s="21" t="str">
        <f>'Рейтинговая таблица организаций'!B18</f>
        <v>МБДОУ «Детский сад №67»</v>
      </c>
      <c r="E38" s="21">
        <f>'Рейтинговая таблица организаций'!M18</f>
        <v>65</v>
      </c>
      <c r="F38" s="21">
        <f>'Рейтинговая таблица организаций'!N18</f>
        <v>100</v>
      </c>
      <c r="G38" s="21">
        <f>'Рейтинговая таблица организаций'!O18</f>
        <v>98</v>
      </c>
      <c r="H38" s="21">
        <f>'Рейтинговая таблица организаций'!P18</f>
        <v>88.7</v>
      </c>
      <c r="I38" s="21">
        <f>'Рейтинговая таблица организаций'!V18</f>
        <v>100</v>
      </c>
      <c r="J38" s="21">
        <f>'Рейтинговая таблица организаций'!X18</f>
        <v>100</v>
      </c>
      <c r="K38" s="21">
        <f>'Рейтинговая таблица организаций'!Y18</f>
        <v>100</v>
      </c>
      <c r="L38" s="21">
        <f>'Рейтинговая таблица организаций'!AD18</f>
        <v>20</v>
      </c>
      <c r="M38" s="21">
        <f>'Рейтинговая таблица организаций'!AE18</f>
        <v>60</v>
      </c>
      <c r="N38" s="22">
        <f>'Рейтинговая таблица организаций'!AF18</f>
        <v>98</v>
      </c>
      <c r="O38" s="21">
        <f>'Рейтинговая таблица организаций'!AG18</f>
        <v>59.4</v>
      </c>
      <c r="P38" s="21">
        <f>'Рейтинговая таблица организаций'!AN18</f>
        <v>100</v>
      </c>
      <c r="Q38" s="21">
        <f>'Рейтинговая таблица организаций'!AO18</f>
        <v>100</v>
      </c>
      <c r="R38" s="21">
        <f>'Рейтинговая таблица организаций'!AP18</f>
        <v>98</v>
      </c>
      <c r="S38" s="21">
        <f>'Рейтинговая таблица организаций'!AQ18</f>
        <v>99.6</v>
      </c>
      <c r="T38" s="21">
        <f>'Рейтинговая таблица организаций'!AX18</f>
        <v>100</v>
      </c>
      <c r="U38" s="21">
        <f>'Рейтинговая таблица организаций'!AY18</f>
        <v>99</v>
      </c>
      <c r="V38" s="21">
        <f>'Рейтинговая таблица организаций'!AZ18</f>
        <v>99</v>
      </c>
      <c r="W38" s="21">
        <f>'Рейтинговая таблица организаций'!BA18</f>
        <v>99.3</v>
      </c>
      <c r="X38" s="21">
        <f>'Рейтинговая таблица организаций'!BB18</f>
        <v>89.4</v>
      </c>
    </row>
    <row r="39" spans="1:24" x14ac:dyDescent="0.25">
      <c r="A39" s="21">
        <v>65</v>
      </c>
      <c r="B39" s="21">
        <f>Лист1!B13</f>
        <v>1</v>
      </c>
      <c r="C39" s="21">
        <f>Лист1!C13</f>
        <v>1</v>
      </c>
      <c r="D39" s="21" t="str">
        <f>'Рейтинговая таблица организаций'!B14</f>
        <v>МБДОУ «Детский сад №41»</v>
      </c>
      <c r="E39" s="21">
        <f>'Рейтинговая таблица организаций'!M14</f>
        <v>94</v>
      </c>
      <c r="F39" s="21">
        <f>'Рейтинговая таблица организаций'!N14</f>
        <v>100</v>
      </c>
      <c r="G39" s="21">
        <f>'Рейтинговая таблица организаций'!O14</f>
        <v>100</v>
      </c>
      <c r="H39" s="21">
        <f>'Рейтинговая таблица организаций'!P14</f>
        <v>98.2</v>
      </c>
      <c r="I39" s="21">
        <f>'Рейтинговая таблица организаций'!V14</f>
        <v>100</v>
      </c>
      <c r="J39" s="21">
        <f>'Рейтинговая таблица организаций'!X14</f>
        <v>98</v>
      </c>
      <c r="K39" s="21">
        <f>'Рейтинговая таблица организаций'!Y14</f>
        <v>99</v>
      </c>
      <c r="L39" s="21">
        <f>'Рейтинговая таблица организаций'!AD14</f>
        <v>0</v>
      </c>
      <c r="M39" s="21">
        <f>'Рейтинговая таблица организаций'!AE14</f>
        <v>60</v>
      </c>
      <c r="N39" s="22">
        <f>'Рейтинговая таблица организаций'!AF14</f>
        <v>98.148148148148152</v>
      </c>
      <c r="O39" s="21">
        <f>'Рейтинговая таблица организаций'!AG14</f>
        <v>53.4</v>
      </c>
      <c r="P39" s="21">
        <f>'Рейтинговая таблица организаций'!AN14</f>
        <v>97</v>
      </c>
      <c r="Q39" s="21">
        <f>'Рейтинговая таблица организаций'!AO14</f>
        <v>97</v>
      </c>
      <c r="R39" s="21">
        <f>'Рейтинговая таблица организаций'!AP14</f>
        <v>100</v>
      </c>
      <c r="S39" s="21">
        <f>'Рейтинговая таблица организаций'!AQ14</f>
        <v>97.6</v>
      </c>
      <c r="T39" s="21">
        <f>'Рейтинговая таблица организаций'!AX14</f>
        <v>99</v>
      </c>
      <c r="U39" s="21">
        <f>'Рейтинговая таблица организаций'!AY14</f>
        <v>99</v>
      </c>
      <c r="V39" s="21">
        <f>'Рейтинговая таблица организаций'!AZ14</f>
        <v>98</v>
      </c>
      <c r="W39" s="21">
        <f>'Рейтинговая таблица организаций'!BA14</f>
        <v>98.5</v>
      </c>
      <c r="X39" s="21">
        <f>'Рейтинговая таблица организаций'!BB14</f>
        <v>89.34</v>
      </c>
    </row>
    <row r="40" spans="1:24" x14ac:dyDescent="0.25">
      <c r="A40" s="21">
        <v>80</v>
      </c>
      <c r="B40" s="21">
        <f>Лист1!B28</f>
        <v>1</v>
      </c>
      <c r="C40" s="21">
        <f>Лист1!C28</f>
        <v>2</v>
      </c>
      <c r="D40" s="21" t="str">
        <f>'Рейтинговая таблица организаций'!B29</f>
        <v>МБОУ "Средняя общеобразовательная школа №2"</v>
      </c>
      <c r="E40" s="21">
        <f>'Рейтинговая таблица организаций'!M29</f>
        <v>90</v>
      </c>
      <c r="F40" s="21">
        <f>'Рейтинговая таблица организаций'!N29</f>
        <v>100</v>
      </c>
      <c r="G40" s="21">
        <f>'Рейтинговая таблица организаций'!O29</f>
        <v>99</v>
      </c>
      <c r="H40" s="21">
        <f>'Рейтинговая таблица организаций'!P29</f>
        <v>96.6</v>
      </c>
      <c r="I40" s="21">
        <f>'Рейтинговая таблица организаций'!V29</f>
        <v>100</v>
      </c>
      <c r="J40" s="21">
        <f>'Рейтинговая таблица организаций'!X29</f>
        <v>99</v>
      </c>
      <c r="K40" s="21">
        <f>'Рейтинговая таблица организаций'!Y29</f>
        <v>99.5</v>
      </c>
      <c r="L40" s="21">
        <f>'Рейтинговая таблица организаций'!AD29</f>
        <v>20</v>
      </c>
      <c r="M40" s="21">
        <f>'Рейтинговая таблица организаций'!AE29</f>
        <v>40</v>
      </c>
      <c r="N40" s="22">
        <f>'Рейтинговая таблица организаций'!AF29</f>
        <v>100</v>
      </c>
      <c r="O40" s="21">
        <f>'Рейтинговая таблица организаций'!AG29</f>
        <v>52</v>
      </c>
      <c r="P40" s="21">
        <f>'Рейтинговая таблица организаций'!AN29</f>
        <v>100</v>
      </c>
      <c r="Q40" s="21">
        <f>'Рейтинговая таблица организаций'!AO29</f>
        <v>100</v>
      </c>
      <c r="R40" s="21">
        <f>'Рейтинговая таблица организаций'!AP29</f>
        <v>97</v>
      </c>
      <c r="S40" s="21">
        <f>'Рейтинговая таблица организаций'!AQ29</f>
        <v>99.4</v>
      </c>
      <c r="T40" s="21">
        <f>'Рейтинговая таблица организаций'!AX29</f>
        <v>100</v>
      </c>
      <c r="U40" s="21">
        <f>'Рейтинговая таблица организаций'!AY29</f>
        <v>97</v>
      </c>
      <c r="V40" s="21">
        <f>'Рейтинговая таблица организаций'!AZ29</f>
        <v>98</v>
      </c>
      <c r="W40" s="21">
        <f>'Рейтинговая таблица организаций'!BA29</f>
        <v>98.4</v>
      </c>
      <c r="X40" s="21">
        <f>'Рейтинговая таблица организаций'!BB29</f>
        <v>89.179999999999993</v>
      </c>
    </row>
    <row r="41" spans="1:24" x14ac:dyDescent="0.25">
      <c r="A41" s="21">
        <v>82</v>
      </c>
      <c r="B41" s="21">
        <f>Лист1!B30</f>
        <v>1</v>
      </c>
      <c r="C41" s="21">
        <f>Лист1!C30</f>
        <v>2</v>
      </c>
      <c r="D41" s="21" t="str">
        <f>'Рейтинговая таблица организаций'!B31</f>
        <v>МБОУ "Многопрофильный лицей №5"</v>
      </c>
      <c r="E41" s="21">
        <f>'Рейтинговая таблица организаций'!M31</f>
        <v>96</v>
      </c>
      <c r="F41" s="21">
        <f>'Рейтинговая таблица организаций'!N31</f>
        <v>100</v>
      </c>
      <c r="G41" s="21">
        <f>'Рейтинговая таблица организаций'!O31</f>
        <v>98</v>
      </c>
      <c r="H41" s="21">
        <f>'Рейтинговая таблица организаций'!P31</f>
        <v>98</v>
      </c>
      <c r="I41" s="21">
        <f>'Рейтинговая таблица организаций'!V31</f>
        <v>100</v>
      </c>
      <c r="J41" s="21">
        <f>'Рейтинговая таблица организаций'!X31</f>
        <v>97</v>
      </c>
      <c r="K41" s="21">
        <f>'Рейтинговая таблица организаций'!Y31</f>
        <v>98.5</v>
      </c>
      <c r="L41" s="21">
        <f>'Рейтинговая таблица организаций'!AD31</f>
        <v>0</v>
      </c>
      <c r="M41" s="21">
        <f>'Рейтинговая таблица организаций'!AE31</f>
        <v>60</v>
      </c>
      <c r="N41" s="22">
        <f>'Рейтинговая таблица организаций'!AF31</f>
        <v>97.142857142857139</v>
      </c>
      <c r="O41" s="21">
        <f>'Рейтинговая таблица организаций'!AG31</f>
        <v>53.1</v>
      </c>
      <c r="P41" s="21">
        <f>'Рейтинговая таблица организаций'!AN31</f>
        <v>97</v>
      </c>
      <c r="Q41" s="21">
        <f>'Рейтинговая таблица организаций'!AO31</f>
        <v>100</v>
      </c>
      <c r="R41" s="21">
        <f>'Рейтинговая таблица организаций'!AP31</f>
        <v>98</v>
      </c>
      <c r="S41" s="21">
        <f>'Рейтинговая таблица организаций'!AQ31</f>
        <v>98.4</v>
      </c>
      <c r="T41" s="21">
        <f>'Рейтинговая таблица организаций'!AX31</f>
        <v>97</v>
      </c>
      <c r="U41" s="21">
        <f>'Рейтинговая таблица организаций'!AY31</f>
        <v>98</v>
      </c>
      <c r="V41" s="21">
        <f>'Рейтинговая таблица организаций'!AZ31</f>
        <v>98</v>
      </c>
      <c r="W41" s="21">
        <f>'Рейтинговая таблица организаций'!BA31</f>
        <v>97.7</v>
      </c>
      <c r="X41" s="21">
        <f>'Рейтинговая таблица организаций'!BB31</f>
        <v>89.14</v>
      </c>
    </row>
    <row r="42" spans="1:24" x14ac:dyDescent="0.25">
      <c r="A42" s="21">
        <v>108</v>
      </c>
      <c r="B42" s="21">
        <f>Лист1!B56</f>
        <v>1</v>
      </c>
      <c r="C42" s="21">
        <f>Лист1!C56</f>
        <v>3</v>
      </c>
      <c r="D42" s="21" t="str">
        <f>'Рейтинговая таблица организаций'!B57</f>
        <v>МБОУ ДО «Детская школа искусств №3 им.А.Цурмилова»</v>
      </c>
      <c r="E42" s="21">
        <f>'Рейтинговая таблица организаций'!M57</f>
        <v>93</v>
      </c>
      <c r="F42" s="21">
        <f>'Рейтинговая таблица организаций'!N57</f>
        <v>100</v>
      </c>
      <c r="G42" s="21">
        <f>'Рейтинговая таблица организаций'!O57</f>
        <v>98</v>
      </c>
      <c r="H42" s="21">
        <f>'Рейтинговая таблица организаций'!P57</f>
        <v>97.1</v>
      </c>
      <c r="I42" s="21">
        <f>'Рейтинговая таблица организаций'!V57</f>
        <v>100</v>
      </c>
      <c r="J42" s="21">
        <f>'Рейтинговая таблица организаций'!X57</f>
        <v>100</v>
      </c>
      <c r="K42" s="21">
        <f>'Рейтинговая таблица организаций'!Y57</f>
        <v>100</v>
      </c>
      <c r="L42" s="21">
        <f>'Рейтинговая таблица организаций'!AD57</f>
        <v>40</v>
      </c>
      <c r="M42" s="21">
        <f>'Рейтинговая таблица организаций'!AE57</f>
        <v>20</v>
      </c>
      <c r="N42" s="22">
        <f>'Рейтинговая таблица организаций'!AF57</f>
        <v>100</v>
      </c>
      <c r="O42" s="21">
        <f>'Рейтинговая таблица организаций'!AG57</f>
        <v>50</v>
      </c>
      <c r="P42" s="21">
        <f>'Рейтинговая таблица организаций'!AN57</f>
        <v>100</v>
      </c>
      <c r="Q42" s="21">
        <f>'Рейтинговая таблица организаций'!AO57</f>
        <v>97</v>
      </c>
      <c r="R42" s="21">
        <f>'Рейтинговая таблица организаций'!AP57</f>
        <v>100</v>
      </c>
      <c r="S42" s="21">
        <f>'Рейтинговая таблица организаций'!AQ57</f>
        <v>98.8</v>
      </c>
      <c r="T42" s="21">
        <f>'Рейтинговая таблица организаций'!AX57</f>
        <v>99</v>
      </c>
      <c r="U42" s="21">
        <f>'Рейтинговая таблица организаций'!AY57</f>
        <v>100</v>
      </c>
      <c r="V42" s="21">
        <f>'Рейтинговая таблица организаций'!AZ57</f>
        <v>100</v>
      </c>
      <c r="W42" s="21">
        <f>'Рейтинговая таблица организаций'!BA57</f>
        <v>99.7</v>
      </c>
      <c r="X42" s="21">
        <f>'Рейтинговая таблица организаций'!BB57</f>
        <v>89.11999999999999</v>
      </c>
    </row>
    <row r="43" spans="1:24" x14ac:dyDescent="0.25">
      <c r="A43" s="21">
        <v>91</v>
      </c>
      <c r="B43" s="21">
        <f>Лист1!B39</f>
        <v>1</v>
      </c>
      <c r="C43" s="21">
        <f>Лист1!C39</f>
        <v>2</v>
      </c>
      <c r="D43" s="21" t="str">
        <f>'Рейтинговая таблица организаций'!B40</f>
        <v>МБОУ "Средняя общеобразовательная школа №18 "</v>
      </c>
      <c r="E43" s="21">
        <f>'Рейтинговая таблица организаций'!M40</f>
        <v>75</v>
      </c>
      <c r="F43" s="21">
        <f>'Рейтинговая таблица организаций'!N40</f>
        <v>100</v>
      </c>
      <c r="G43" s="21">
        <f>'Рейтинговая таблица организаций'!O40</f>
        <v>98</v>
      </c>
      <c r="H43" s="21">
        <f>'Рейтинговая таблица организаций'!P40</f>
        <v>91.7</v>
      </c>
      <c r="I43" s="21">
        <f>'Рейтинговая таблица организаций'!V40</f>
        <v>100</v>
      </c>
      <c r="J43" s="21">
        <f>'Рейтинговая таблица организаций'!X40</f>
        <v>98</v>
      </c>
      <c r="K43" s="21">
        <f>'Рейтинговая таблица организаций'!Y40</f>
        <v>99</v>
      </c>
      <c r="L43" s="21">
        <f>'Рейтинговая таблица организаций'!AD40</f>
        <v>40</v>
      </c>
      <c r="M43" s="21">
        <f>'Рейтинговая таблица организаций'!AE40</f>
        <v>40</v>
      </c>
      <c r="N43" s="22">
        <f>'Рейтинговая таблица организаций'!AF40</f>
        <v>100</v>
      </c>
      <c r="O43" s="21">
        <f>'Рейтинговая таблица организаций'!AG40</f>
        <v>58</v>
      </c>
      <c r="P43" s="21">
        <f>'Рейтинговая таблица организаций'!AN40</f>
        <v>98</v>
      </c>
      <c r="Q43" s="21">
        <f>'Рейтинговая таблица организаций'!AO40</f>
        <v>99</v>
      </c>
      <c r="R43" s="21">
        <f>'Рейтинговая таблица организаций'!AP40</f>
        <v>100</v>
      </c>
      <c r="S43" s="21">
        <f>'Рейтинговая таблица организаций'!AQ40</f>
        <v>98.8</v>
      </c>
      <c r="T43" s="21">
        <f>'Рейтинговая таблица организаций'!AX40</f>
        <v>97</v>
      </c>
      <c r="U43" s="21">
        <f>'Рейтинговая таблица организаций'!AY40</f>
        <v>100</v>
      </c>
      <c r="V43" s="21">
        <f>'Рейтинговая таблица организаций'!AZ40</f>
        <v>97</v>
      </c>
      <c r="W43" s="21">
        <f>'Рейтинговая таблица организаций'!BA40</f>
        <v>97.6</v>
      </c>
      <c r="X43" s="21">
        <f>'Рейтинговая таблица организаций'!BB40</f>
        <v>89.02000000000001</v>
      </c>
    </row>
    <row r="44" spans="1:24" x14ac:dyDescent="0.25">
      <c r="A44" s="21">
        <v>56</v>
      </c>
      <c r="B44" s="21">
        <f>Лист1!B4</f>
        <v>1</v>
      </c>
      <c r="C44" s="21">
        <f>Лист1!C4</f>
        <v>1</v>
      </c>
      <c r="D44" s="21" t="str">
        <f>'Рейтинговая таблица организаций'!B5</f>
        <v>МБДОУ «Детский сад №3»</v>
      </c>
      <c r="E44" s="21">
        <f>'Рейтинговая таблица организаций'!M5</f>
        <v>100</v>
      </c>
      <c r="F44" s="21">
        <f>'Рейтинговая таблица организаций'!N5</f>
        <v>100</v>
      </c>
      <c r="G44" s="21">
        <f>'Рейтинговая таблица организаций'!O5</f>
        <v>100</v>
      </c>
      <c r="H44" s="21">
        <f>'Рейтинговая таблица организаций'!P5</f>
        <v>100</v>
      </c>
      <c r="I44" s="21">
        <f>'Рейтинговая таблица организаций'!V5</f>
        <v>100</v>
      </c>
      <c r="J44" s="21">
        <f>'Рейтинговая таблица организаций'!X5</f>
        <v>100</v>
      </c>
      <c r="K44" s="21">
        <f>'Рейтинговая таблица организаций'!Y5</f>
        <v>100</v>
      </c>
      <c r="L44" s="21">
        <f>'Рейтинговая таблица организаций'!AD5</f>
        <v>20</v>
      </c>
      <c r="M44" s="21">
        <f>'Рейтинговая таблица организаций'!AE5</f>
        <v>20</v>
      </c>
      <c r="N44" s="22">
        <f>'Рейтинговая таблица организаций'!AF5</f>
        <v>100</v>
      </c>
      <c r="O44" s="21">
        <f>'Рейтинговая таблица организаций'!AG5</f>
        <v>44</v>
      </c>
      <c r="P44" s="21">
        <f>'Рейтинговая таблица организаций'!AN5</f>
        <v>100</v>
      </c>
      <c r="Q44" s="21">
        <f>'Рейтинговая таблица организаций'!AO5</f>
        <v>99</v>
      </c>
      <c r="R44" s="21">
        <f>'Рейтинговая таблица организаций'!AP5</f>
        <v>100</v>
      </c>
      <c r="S44" s="21">
        <f>'Рейтинговая таблица организаций'!AQ5</f>
        <v>99.6</v>
      </c>
      <c r="T44" s="21">
        <f>'Рейтинговая таблица организаций'!AX5</f>
        <v>99</v>
      </c>
      <c r="U44" s="21">
        <f>'Рейтинговая таблица организаций'!AY5</f>
        <v>100</v>
      </c>
      <c r="V44" s="21">
        <f>'Рейтинговая таблица организаций'!AZ5</f>
        <v>100</v>
      </c>
      <c r="W44" s="21">
        <f>'Рейтинговая таблица организаций'!BA5</f>
        <v>99.7</v>
      </c>
      <c r="X44" s="21">
        <f>'Рейтинговая таблица организаций'!BB5</f>
        <v>88.66</v>
      </c>
    </row>
    <row r="45" spans="1:24" x14ac:dyDescent="0.25">
      <c r="A45" s="21">
        <v>60</v>
      </c>
      <c r="B45" s="21">
        <f>Лист1!B8</f>
        <v>1</v>
      </c>
      <c r="C45" s="21">
        <f>Лист1!C8</f>
        <v>1</v>
      </c>
      <c r="D45" s="21" t="str">
        <f>'Рейтинговая таблица организаций'!B9</f>
        <v>МБДОУ «Детский сад №19»</v>
      </c>
      <c r="E45" s="21">
        <f>'Рейтинговая таблица организаций'!M9</f>
        <v>80</v>
      </c>
      <c r="F45" s="21">
        <f>'Рейтинговая таблица организаций'!N9</f>
        <v>100</v>
      </c>
      <c r="G45" s="21">
        <f>'Рейтинговая таблица организаций'!O9</f>
        <v>98</v>
      </c>
      <c r="H45" s="21">
        <f>'Рейтинговая таблица организаций'!P9</f>
        <v>93.2</v>
      </c>
      <c r="I45" s="21">
        <f>'Рейтинговая таблица организаций'!V9</f>
        <v>100</v>
      </c>
      <c r="J45" s="21">
        <f>'Рейтинговая таблица организаций'!X9</f>
        <v>98</v>
      </c>
      <c r="K45" s="21">
        <f>'Рейтинговая таблица организаций'!Y9</f>
        <v>99</v>
      </c>
      <c r="L45" s="21">
        <f>'Рейтинговая таблица организаций'!AD9</f>
        <v>20</v>
      </c>
      <c r="M45" s="21">
        <f>'Рейтинговая таблица организаций'!AE9</f>
        <v>40</v>
      </c>
      <c r="N45" s="22">
        <f>'Рейтинговая таблица организаций'!AF9</f>
        <v>100</v>
      </c>
      <c r="O45" s="21">
        <f>'Рейтинговая таблица организаций'!AG9</f>
        <v>52</v>
      </c>
      <c r="P45" s="21">
        <f>'Рейтинговая таблица организаций'!AN9</f>
        <v>99</v>
      </c>
      <c r="Q45" s="21">
        <f>'Рейтинговая таблица организаций'!AO9</f>
        <v>97</v>
      </c>
      <c r="R45" s="21">
        <f>'Рейтинговая таблица организаций'!AP9</f>
        <v>100</v>
      </c>
      <c r="S45" s="21">
        <f>'Рейтинговая таблица организаций'!AQ9</f>
        <v>98.4</v>
      </c>
      <c r="T45" s="21">
        <f>'Рейтинговая таблица организаций'!AX9</f>
        <v>99</v>
      </c>
      <c r="U45" s="21">
        <f>'Рейтинговая таблица организаций'!AY9</f>
        <v>98</v>
      </c>
      <c r="V45" s="21">
        <f>'Рейтинговая таблица организаций'!AZ9</f>
        <v>100</v>
      </c>
      <c r="W45" s="21">
        <f>'Рейтинговая таблица организаций'!BA9</f>
        <v>99.3</v>
      </c>
      <c r="X45" s="21">
        <f>'Рейтинговая таблица организаций'!BB9</f>
        <v>88.38000000000001</v>
      </c>
    </row>
    <row r="46" spans="1:24" x14ac:dyDescent="0.25">
      <c r="A46" s="21">
        <v>70</v>
      </c>
      <c r="B46" s="21">
        <f>Лист1!B18</f>
        <v>1</v>
      </c>
      <c r="C46" s="21">
        <f>Лист1!C18</f>
        <v>1</v>
      </c>
      <c r="D46" s="21" t="str">
        <f>'Рейтинговая таблица организаций'!B19</f>
        <v>МБДОУ «ЦРР - детский сад №70</v>
      </c>
      <c r="E46" s="21">
        <f>'Рейтинговая таблица организаций'!M19</f>
        <v>94</v>
      </c>
      <c r="F46" s="21">
        <f>'Рейтинговая таблица организаций'!N19</f>
        <v>100</v>
      </c>
      <c r="G46" s="21">
        <f>'Рейтинговая таблица организаций'!O19</f>
        <v>100</v>
      </c>
      <c r="H46" s="21">
        <f>'Рейтинговая таблица организаций'!P19</f>
        <v>98.2</v>
      </c>
      <c r="I46" s="21">
        <f>'Рейтинговая таблица организаций'!V19</f>
        <v>100</v>
      </c>
      <c r="J46" s="21">
        <f>'Рейтинговая таблица организаций'!X19</f>
        <v>97</v>
      </c>
      <c r="K46" s="21">
        <f>'Рейтинговая таблица организаций'!Y19</f>
        <v>98.5</v>
      </c>
      <c r="L46" s="21">
        <f>'Рейтинговая таблица организаций'!AD19</f>
        <v>0</v>
      </c>
      <c r="M46" s="21">
        <f>'Рейтинговая таблица организаций'!AE19</f>
        <v>40</v>
      </c>
      <c r="N46" s="22">
        <f>'Рейтинговая таблица организаций'!AF19</f>
        <v>100</v>
      </c>
      <c r="O46" s="21">
        <f>'Рейтинговая таблица организаций'!AG19</f>
        <v>46</v>
      </c>
      <c r="P46" s="21">
        <f>'Рейтинговая таблица организаций'!AN19</f>
        <v>100</v>
      </c>
      <c r="Q46" s="21">
        <f>'Рейтинговая таблица организаций'!AO19</f>
        <v>100</v>
      </c>
      <c r="R46" s="21">
        <f>'Рейтинговая таблица организаций'!AP19</f>
        <v>99</v>
      </c>
      <c r="S46" s="21">
        <f>'Рейтинговая таблица организаций'!AQ19</f>
        <v>99.8</v>
      </c>
      <c r="T46" s="21">
        <f>'Рейтинговая таблица организаций'!AX19</f>
        <v>99</v>
      </c>
      <c r="U46" s="21">
        <f>'Рейтинговая таблица организаций'!AY19</f>
        <v>98</v>
      </c>
      <c r="V46" s="21">
        <f>'Рейтинговая таблица организаций'!AZ19</f>
        <v>99</v>
      </c>
      <c r="W46" s="21">
        <f>'Рейтинговая таблица организаций'!BA19</f>
        <v>98.8</v>
      </c>
      <c r="X46" s="21">
        <f>'Рейтинговая таблица организаций'!BB19</f>
        <v>88.26</v>
      </c>
    </row>
    <row r="47" spans="1:24" x14ac:dyDescent="0.25">
      <c r="A47" s="21">
        <v>62</v>
      </c>
      <c r="B47" s="21">
        <f>Лист1!B10</f>
        <v>1</v>
      </c>
      <c r="C47" s="21">
        <f>Лист1!C10</f>
        <v>1</v>
      </c>
      <c r="D47" s="21" t="str">
        <f>'Рейтинговая таблица организаций'!B11</f>
        <v>МБДОУ «ЦРР - детский сад №30»</v>
      </c>
      <c r="E47" s="21">
        <f>'Рейтинговая таблица организаций'!M11</f>
        <v>88</v>
      </c>
      <c r="F47" s="21">
        <f>'Рейтинговая таблица организаций'!N11</f>
        <v>100</v>
      </c>
      <c r="G47" s="21">
        <f>'Рейтинговая таблица организаций'!O11</f>
        <v>100</v>
      </c>
      <c r="H47" s="21">
        <f>'Рейтинговая таблица организаций'!P11</f>
        <v>96.4</v>
      </c>
      <c r="I47" s="21">
        <f>'Рейтинговая таблица организаций'!V11</f>
        <v>100</v>
      </c>
      <c r="J47" s="21">
        <f>'Рейтинговая таблица организаций'!X11</f>
        <v>99</v>
      </c>
      <c r="K47" s="21">
        <f>'Рейтинговая таблица организаций'!Y11</f>
        <v>99.5</v>
      </c>
      <c r="L47" s="21">
        <f>'Рейтинговая таблица организаций'!AD11</f>
        <v>0</v>
      </c>
      <c r="M47" s="21">
        <f>'Рейтинговая таблица организаций'!AE11</f>
        <v>40</v>
      </c>
      <c r="N47" s="22">
        <f>'Рейтинговая таблица организаций'!AF11</f>
        <v>100</v>
      </c>
      <c r="O47" s="21">
        <f>'Рейтинговая таблица организаций'!AG11</f>
        <v>46</v>
      </c>
      <c r="P47" s="21">
        <f>'Рейтинговая таблица организаций'!AN11</f>
        <v>100</v>
      </c>
      <c r="Q47" s="21">
        <f>'Рейтинговая таблица организаций'!AO11</f>
        <v>99</v>
      </c>
      <c r="R47" s="21">
        <f>'Рейтинговая таблица организаций'!AP11</f>
        <v>100</v>
      </c>
      <c r="S47" s="21">
        <f>'Рейтинговая таблица организаций'!AQ11</f>
        <v>99.6</v>
      </c>
      <c r="T47" s="21">
        <f>'Рейтинговая таблица организаций'!AX11</f>
        <v>100</v>
      </c>
      <c r="U47" s="21">
        <f>'Рейтинговая таблица организаций'!AY11</f>
        <v>100</v>
      </c>
      <c r="V47" s="21">
        <f>'Рейтинговая таблица организаций'!AZ11</f>
        <v>99</v>
      </c>
      <c r="W47" s="21">
        <f>'Рейтинговая таблица организаций'!BA11</f>
        <v>99.5</v>
      </c>
      <c r="X47" s="21">
        <f>'Рейтинговая таблица организаций'!BB11</f>
        <v>88.2</v>
      </c>
    </row>
    <row r="48" spans="1:24" x14ac:dyDescent="0.25">
      <c r="A48" s="21">
        <v>61</v>
      </c>
      <c r="B48" s="21">
        <f>Лист1!B9</f>
        <v>1</v>
      </c>
      <c r="C48" s="21">
        <f>Лист1!C9</f>
        <v>1</v>
      </c>
      <c r="D48" s="21" t="str">
        <f>'Рейтинговая таблица организаций'!B10</f>
        <v>МБДОУ «ЦРР- детский сад №22»</v>
      </c>
      <c r="E48" s="21">
        <f>'Рейтинговая таблица организаций'!M10</f>
        <v>92</v>
      </c>
      <c r="F48" s="21">
        <f>'Рейтинговая таблица организаций'!N10</f>
        <v>100</v>
      </c>
      <c r="G48" s="21">
        <f>'Рейтинговая таблица организаций'!O10</f>
        <v>99</v>
      </c>
      <c r="H48" s="21">
        <f>'Рейтинговая таблица организаций'!P10</f>
        <v>97.2</v>
      </c>
      <c r="I48" s="21">
        <f>'Рейтинговая таблица организаций'!V10</f>
        <v>100</v>
      </c>
      <c r="J48" s="21">
        <f>'Рейтинговая таблица организаций'!X10</f>
        <v>99</v>
      </c>
      <c r="K48" s="21">
        <f>'Рейтинговая таблица организаций'!Y10</f>
        <v>99.5</v>
      </c>
      <c r="L48" s="21">
        <f>'Рейтинговая таблица организаций'!AD10</f>
        <v>0</v>
      </c>
      <c r="M48" s="21">
        <f>'Рейтинговая таблица организаций'!AE10</f>
        <v>40</v>
      </c>
      <c r="N48" s="22">
        <f>'Рейтинговая таблица организаций'!AF10</f>
        <v>100</v>
      </c>
      <c r="O48" s="21">
        <f>'Рейтинговая таблица организаций'!AG10</f>
        <v>46</v>
      </c>
      <c r="P48" s="21">
        <f>'Рейтинговая таблица организаций'!AN10</f>
        <v>99</v>
      </c>
      <c r="Q48" s="21">
        <f>'Рейтинговая таблица организаций'!AO10</f>
        <v>98</v>
      </c>
      <c r="R48" s="21">
        <f>'Рейтинговая таблица организаций'!AP10</f>
        <v>100</v>
      </c>
      <c r="S48" s="21">
        <f>'Рейтинговая таблица организаций'!AQ10</f>
        <v>98.8</v>
      </c>
      <c r="T48" s="21">
        <f>'Рейтинговая таблица организаций'!AX10</f>
        <v>99</v>
      </c>
      <c r="U48" s="21">
        <f>'Рейтинговая таблица организаций'!AY10</f>
        <v>100</v>
      </c>
      <c r="V48" s="21">
        <f>'Рейтинговая таблица организаций'!AZ10</f>
        <v>98</v>
      </c>
      <c r="W48" s="21">
        <f>'Рейтинговая таблица организаций'!BA10</f>
        <v>98.7</v>
      </c>
      <c r="X48" s="21">
        <f>'Рейтинговая таблица организаций'!BB10</f>
        <v>88.039999999999992</v>
      </c>
    </row>
    <row r="49" spans="1:24" x14ac:dyDescent="0.25">
      <c r="A49" s="21">
        <v>74</v>
      </c>
      <c r="B49" s="21">
        <f>Лист1!B22</f>
        <v>1</v>
      </c>
      <c r="C49" s="21">
        <f>Лист1!C22</f>
        <v>1</v>
      </c>
      <c r="D49" s="21" t="str">
        <f>'Рейтинговая таблица организаций'!B23</f>
        <v>МБДОУ «ЦРР - Детский сад №85»</v>
      </c>
      <c r="E49" s="21">
        <f>'Рейтинговая таблица организаций'!M23</f>
        <v>85</v>
      </c>
      <c r="F49" s="21">
        <f>'Рейтинговая таблица организаций'!N23</f>
        <v>100</v>
      </c>
      <c r="G49" s="21">
        <f>'Рейтинговая таблица организаций'!O23</f>
        <v>100</v>
      </c>
      <c r="H49" s="21">
        <f>'Рейтинговая таблица организаций'!P23</f>
        <v>95.5</v>
      </c>
      <c r="I49" s="21">
        <f>'Рейтинговая таблица организаций'!V23</f>
        <v>100</v>
      </c>
      <c r="J49" s="21">
        <f>'Рейтинговая таблица организаций'!X23</f>
        <v>100</v>
      </c>
      <c r="K49" s="21">
        <f>'Рейтинговая таблица организаций'!Y23</f>
        <v>100</v>
      </c>
      <c r="L49" s="21">
        <f>'Рейтинговая таблица организаций'!AD23</f>
        <v>20</v>
      </c>
      <c r="M49" s="21">
        <f>'Рейтинговая таблица организаций'!AE23</f>
        <v>20</v>
      </c>
      <c r="N49" s="22">
        <f>'Рейтинговая таблица организаций'!AF23</f>
        <v>100</v>
      </c>
      <c r="O49" s="21">
        <f>'Рейтинговая таблица организаций'!AG23</f>
        <v>44</v>
      </c>
      <c r="P49" s="21">
        <f>'Рейтинговая таблица организаций'!AN23</f>
        <v>100</v>
      </c>
      <c r="Q49" s="21">
        <f>'Рейтинговая таблица организаций'!AO23</f>
        <v>100</v>
      </c>
      <c r="R49" s="21">
        <f>'Рейтинговая таблица организаций'!AP23</f>
        <v>100</v>
      </c>
      <c r="S49" s="21">
        <f>'Рейтинговая таблица организаций'!AQ23</f>
        <v>100</v>
      </c>
      <c r="T49" s="21">
        <f>'Рейтинговая таблица организаций'!AX23</f>
        <v>100</v>
      </c>
      <c r="U49" s="21">
        <f>'Рейтинговая таблица организаций'!AY23</f>
        <v>100</v>
      </c>
      <c r="V49" s="21">
        <f>'Рейтинговая таблица организаций'!AZ23</f>
        <v>100</v>
      </c>
      <c r="W49" s="21">
        <f>'Рейтинговая таблица организаций'!BA23</f>
        <v>100</v>
      </c>
      <c r="X49" s="21">
        <f>'Рейтинговая таблица организаций'!BB23</f>
        <v>87.9</v>
      </c>
    </row>
    <row r="50" spans="1:24" x14ac:dyDescent="0.25">
      <c r="A50" s="21">
        <v>109</v>
      </c>
      <c r="B50" s="21">
        <f>Лист1!B57</f>
        <v>1</v>
      </c>
      <c r="C50" s="21">
        <f>Лист1!C57</f>
        <v>3</v>
      </c>
      <c r="D50" s="21" t="str">
        <f>'Рейтинговая таблица организаций'!B58</f>
        <v>МБОУ ДО «Детская школа искусств № 4»</v>
      </c>
      <c r="E50" s="21">
        <f>'Рейтинговая таблица организаций'!M58</f>
        <v>74</v>
      </c>
      <c r="F50" s="21">
        <f>'Рейтинговая таблица организаций'!N58</f>
        <v>100</v>
      </c>
      <c r="G50" s="21">
        <f>'Рейтинговая таблица организаций'!O58</f>
        <v>99</v>
      </c>
      <c r="H50" s="21">
        <f>'Рейтинговая таблица организаций'!P58</f>
        <v>91.8</v>
      </c>
      <c r="I50" s="21">
        <f>'Рейтинговая таблица организаций'!V58</f>
        <v>100</v>
      </c>
      <c r="J50" s="21">
        <f>'Рейтинговая таблица организаций'!X58</f>
        <v>99</v>
      </c>
      <c r="K50" s="21">
        <f>'Рейтинговая таблица организаций'!Y58</f>
        <v>99.5</v>
      </c>
      <c r="L50" s="21">
        <f>'Рейтинговая таблица организаций'!AD58</f>
        <v>40</v>
      </c>
      <c r="M50" s="21">
        <f>'Рейтинговая таблица организаций'!AE58</f>
        <v>20</v>
      </c>
      <c r="N50" s="22">
        <f>'Рейтинговая таблица организаций'!AF58</f>
        <v>100</v>
      </c>
      <c r="O50" s="21">
        <f>'Рейтинговая таблица организаций'!AG58</f>
        <v>50</v>
      </c>
      <c r="P50" s="21">
        <f>'Рейтинговая таблица организаций'!AN58</f>
        <v>100</v>
      </c>
      <c r="Q50" s="21">
        <f>'Рейтинговая таблица организаций'!AO58</f>
        <v>98</v>
      </c>
      <c r="R50" s="21">
        <f>'Рейтинговая таблица организаций'!AP58</f>
        <v>98</v>
      </c>
      <c r="S50" s="21">
        <f>'Рейтинговая таблица организаций'!AQ58</f>
        <v>98.8</v>
      </c>
      <c r="T50" s="21">
        <f>'Рейтинговая таблица организаций'!AX58</f>
        <v>99</v>
      </c>
      <c r="U50" s="21">
        <f>'Рейтинговая таблица организаций'!AY58</f>
        <v>98</v>
      </c>
      <c r="V50" s="21">
        <f>'Рейтинговая таблица организаций'!AZ58</f>
        <v>99</v>
      </c>
      <c r="W50" s="21">
        <f>'Рейтинговая таблица организаций'!BA58</f>
        <v>98.8</v>
      </c>
      <c r="X50" s="21">
        <f>'Рейтинговая таблица организаций'!BB58</f>
        <v>87.78</v>
      </c>
    </row>
    <row r="51" spans="1:24" x14ac:dyDescent="0.25">
      <c r="A51" s="21">
        <v>59</v>
      </c>
      <c r="B51" s="21">
        <f>Лист1!B7</f>
        <v>1</v>
      </c>
      <c r="C51" s="21">
        <f>Лист1!C7</f>
        <v>1</v>
      </c>
      <c r="D51" s="21" t="str">
        <f>'Рейтинговая таблица организаций'!B8</f>
        <v>МБДОУ «Детский сад №15»</v>
      </c>
      <c r="E51" s="21">
        <f>'Рейтинговая таблица организаций'!M8</f>
        <v>71</v>
      </c>
      <c r="F51" s="21">
        <f>'Рейтинговая таблица организаций'!N8</f>
        <v>100</v>
      </c>
      <c r="G51" s="21">
        <f>'Рейтинговая таблица организаций'!O8</f>
        <v>100</v>
      </c>
      <c r="H51" s="21">
        <f>'Рейтинговая таблица организаций'!P8</f>
        <v>91.3</v>
      </c>
      <c r="I51" s="21">
        <f>'Рейтинговая таблица организаций'!V8</f>
        <v>100</v>
      </c>
      <c r="J51" s="21">
        <f>'Рейтинговая таблица организаций'!X8</f>
        <v>100</v>
      </c>
      <c r="K51" s="21">
        <f>'Рейтинговая таблица организаций'!Y8</f>
        <v>100</v>
      </c>
      <c r="L51" s="21">
        <f>'Рейтинговая таблица организаций'!AD8</f>
        <v>0</v>
      </c>
      <c r="M51" s="21">
        <f>'Рейтинговая таблица организаций'!AE8</f>
        <v>40</v>
      </c>
      <c r="N51" s="22">
        <f>'Рейтинговая таблица организаций'!AF8</f>
        <v>100</v>
      </c>
      <c r="O51" s="21">
        <f>'Рейтинговая таблица организаций'!AG8</f>
        <v>46</v>
      </c>
      <c r="P51" s="21">
        <f>'Рейтинговая таблица организаций'!AN8</f>
        <v>100</v>
      </c>
      <c r="Q51" s="21">
        <f>'Рейтинговая таблица организаций'!AO8</f>
        <v>100</v>
      </c>
      <c r="R51" s="21">
        <f>'Рейтинговая таблица организаций'!AP8</f>
        <v>100</v>
      </c>
      <c r="S51" s="21">
        <f>'Рейтинговая таблица организаций'!AQ8</f>
        <v>100</v>
      </c>
      <c r="T51" s="21">
        <f>'Рейтинговая таблица организаций'!AX8</f>
        <v>98</v>
      </c>
      <c r="U51" s="21">
        <f>'Рейтинговая таблица организаций'!AY8</f>
        <v>98</v>
      </c>
      <c r="V51" s="21">
        <f>'Рейтинговая таблица организаций'!AZ8</f>
        <v>98</v>
      </c>
      <c r="W51" s="21">
        <f>'Рейтинговая таблица организаций'!BA8</f>
        <v>98</v>
      </c>
      <c r="X51" s="21">
        <f>'Рейтинговая таблица организаций'!BB8</f>
        <v>87.06</v>
      </c>
    </row>
    <row r="52" spans="1:24" x14ac:dyDescent="0.25">
      <c r="A52" s="21">
        <v>106</v>
      </c>
      <c r="B52" s="21">
        <f>Лист1!B54</f>
        <v>1</v>
      </c>
      <c r="C52" s="21">
        <f>Лист1!C54</f>
        <v>3</v>
      </c>
      <c r="D52" s="21" t="str">
        <f>'Рейтинговая таблица организаций'!B55</f>
        <v>МБОУ ДО «Детская школа искусств №1 им.П.Чайковского»</v>
      </c>
      <c r="E52" s="21">
        <f>'Рейтинговая таблица организаций'!M55</f>
        <v>79</v>
      </c>
      <c r="F52" s="21">
        <f>'Рейтинговая таблица организаций'!N55</f>
        <v>100</v>
      </c>
      <c r="G52" s="21">
        <f>'Рейтинговая таблица организаций'!O55</f>
        <v>100</v>
      </c>
      <c r="H52" s="21">
        <f>'Рейтинговая таблица организаций'!P55</f>
        <v>93.7</v>
      </c>
      <c r="I52" s="21">
        <f>'Рейтинговая таблица организаций'!V55</f>
        <v>100</v>
      </c>
      <c r="J52" s="21">
        <f>'Рейтинговая таблица организаций'!X55</f>
        <v>100</v>
      </c>
      <c r="K52" s="21">
        <f>'Рейтинговая таблица организаций'!Y55</f>
        <v>100</v>
      </c>
      <c r="L52" s="21">
        <f>'Рейтинговая таблица организаций'!AD55</f>
        <v>20</v>
      </c>
      <c r="M52" s="21">
        <f>'Рейтинговая таблица организаций'!AE55</f>
        <v>20</v>
      </c>
      <c r="N52" s="22">
        <f>'Рейтинговая таблица организаций'!AF55</f>
        <v>98.387096774193552</v>
      </c>
      <c r="O52" s="21">
        <f>'Рейтинговая таблица организаций'!AG55</f>
        <v>43.5</v>
      </c>
      <c r="P52" s="21">
        <f>'Рейтинговая таблица организаций'!AN55</f>
        <v>100</v>
      </c>
      <c r="Q52" s="21">
        <f>'Рейтинговая таблица организаций'!AO55</f>
        <v>98</v>
      </c>
      <c r="R52" s="21">
        <f>'Рейтинговая таблица организаций'!AP55</f>
        <v>97</v>
      </c>
      <c r="S52" s="21">
        <f>'Рейтинговая таблица организаций'!AQ55</f>
        <v>98.6</v>
      </c>
      <c r="T52" s="21">
        <f>'Рейтинговая таблица организаций'!AX55</f>
        <v>99</v>
      </c>
      <c r="U52" s="21">
        <f>'Рейтинговая таблица организаций'!AY55</f>
        <v>100</v>
      </c>
      <c r="V52" s="21">
        <f>'Рейтинговая таблица организаций'!AZ55</f>
        <v>99</v>
      </c>
      <c r="W52" s="21">
        <f>'Рейтинговая таблица организаций'!BA55</f>
        <v>99.2</v>
      </c>
      <c r="X52" s="21">
        <f>'Рейтинговая таблица организаций'!BB55</f>
        <v>86.999999999999986</v>
      </c>
    </row>
    <row r="53" spans="1:24" x14ac:dyDescent="0.25">
      <c r="A53" s="21">
        <v>72</v>
      </c>
      <c r="B53" s="21">
        <f>Лист1!B20</f>
        <v>1</v>
      </c>
      <c r="C53" s="21">
        <f>Лист1!C20</f>
        <v>1</v>
      </c>
      <c r="D53" s="21" t="str">
        <f>'Рейтинговая таблица организаций'!B21</f>
        <v>МБДОУ «Детский сад №77»</v>
      </c>
      <c r="E53" s="21">
        <f>'Рейтинговая таблица организаций'!M21</f>
        <v>81</v>
      </c>
      <c r="F53" s="21">
        <f>'Рейтинговая таблица организаций'!N21</f>
        <v>100</v>
      </c>
      <c r="G53" s="21">
        <f>'Рейтинговая таблица организаций'!O21</f>
        <v>99</v>
      </c>
      <c r="H53" s="21">
        <f>'Рейтинговая таблица организаций'!P21</f>
        <v>93.9</v>
      </c>
      <c r="I53" s="21">
        <f>'Рейтинговая таблица организаций'!V21</f>
        <v>100</v>
      </c>
      <c r="J53" s="21">
        <f>'Рейтинговая таблица организаций'!X21</f>
        <v>98</v>
      </c>
      <c r="K53" s="21">
        <f>'Рейтинговая таблица организаций'!Y21</f>
        <v>99</v>
      </c>
      <c r="L53" s="21">
        <f>'Рейтинговая таблица организаций'!AD21</f>
        <v>20</v>
      </c>
      <c r="M53" s="21">
        <f>'Рейтинговая таблица организаций'!AE21</f>
        <v>20</v>
      </c>
      <c r="N53" s="22">
        <f>'Рейтинговая таблица организаций'!AF21</f>
        <v>100</v>
      </c>
      <c r="O53" s="21">
        <f>'Рейтинговая таблица организаций'!AG21</f>
        <v>44</v>
      </c>
      <c r="P53" s="21">
        <f>'Рейтинговая таблица организаций'!AN21</f>
        <v>100</v>
      </c>
      <c r="Q53" s="21">
        <f>'Рейтинговая таблица организаций'!AO21</f>
        <v>100</v>
      </c>
      <c r="R53" s="21">
        <f>'Рейтинговая таблица организаций'!AP21</f>
        <v>99</v>
      </c>
      <c r="S53" s="21">
        <f>'Рейтинговая таблица организаций'!AQ21</f>
        <v>99.8</v>
      </c>
      <c r="T53" s="21">
        <f>'Рейтинговая таблица организаций'!AX21</f>
        <v>97</v>
      </c>
      <c r="U53" s="21">
        <f>'Рейтинговая таблица организаций'!AY21</f>
        <v>99</v>
      </c>
      <c r="V53" s="21">
        <f>'Рейтинговая таблица организаций'!AZ21</f>
        <v>97</v>
      </c>
      <c r="W53" s="21">
        <f>'Рейтинговая таблица организаций'!BA21</f>
        <v>97.4</v>
      </c>
      <c r="X53" s="21">
        <f>'Рейтинговая таблица организаций'!BB21</f>
        <v>86.820000000000007</v>
      </c>
    </row>
    <row r="54" spans="1:24" x14ac:dyDescent="0.25">
      <c r="A54" s="21">
        <v>112</v>
      </c>
      <c r="B54" s="21">
        <f>Лист1!B60</f>
        <v>1</v>
      </c>
      <c r="C54" s="21">
        <f>Лист1!C60</f>
        <v>3</v>
      </c>
      <c r="D54" s="21" t="str">
        <f>'Рейтинговая таблица организаций'!B61</f>
        <v>МБОУ ДО «Детская школа искусств № 7»</v>
      </c>
      <c r="E54" s="21">
        <f>'Рейтинговая таблица организаций'!M61</f>
        <v>58</v>
      </c>
      <c r="F54" s="21">
        <f>'Рейтинговая таблица организаций'!N61</f>
        <v>90</v>
      </c>
      <c r="G54" s="21">
        <f>'Рейтинговая таблица организаций'!O61</f>
        <v>97</v>
      </c>
      <c r="H54" s="21">
        <f>'Рейтинговая таблица организаций'!P61</f>
        <v>83.2</v>
      </c>
      <c r="I54" s="21">
        <f>'Рейтинговая таблица организаций'!V61</f>
        <v>100</v>
      </c>
      <c r="J54" s="21">
        <f>'Рейтинговая таблица организаций'!X61</f>
        <v>97</v>
      </c>
      <c r="K54" s="21">
        <f>'Рейтинговая таблица организаций'!Y61</f>
        <v>98.5</v>
      </c>
      <c r="L54" s="21">
        <f>'Рейтинговая таблица организаций'!AD61</f>
        <v>20</v>
      </c>
      <c r="M54" s="21">
        <f>'Рейтинговая таблица организаций'!AE61</f>
        <v>40</v>
      </c>
      <c r="N54" s="22">
        <f>'Рейтинговая таблица организаций'!AF61</f>
        <v>100</v>
      </c>
      <c r="O54" s="21">
        <f>'Рейтинговая таблица организаций'!AG61</f>
        <v>52</v>
      </c>
      <c r="P54" s="21">
        <f>'Рейтинговая таблица организаций'!AN61</f>
        <v>99</v>
      </c>
      <c r="Q54" s="21">
        <f>'Рейтинговая таблица организаций'!AO61</f>
        <v>98</v>
      </c>
      <c r="R54" s="21">
        <f>'Рейтинговая таблица организаций'!AP61</f>
        <v>98</v>
      </c>
      <c r="S54" s="21">
        <f>'Рейтинговая таблица организаций'!AQ61</f>
        <v>98.4</v>
      </c>
      <c r="T54" s="21">
        <f>'Рейтинговая таблица организаций'!AX61</f>
        <v>99</v>
      </c>
      <c r="U54" s="21">
        <f>'Рейтинговая таблица организаций'!AY61</f>
        <v>99</v>
      </c>
      <c r="V54" s="21">
        <f>'Рейтинговая таблица организаций'!AZ61</f>
        <v>100</v>
      </c>
      <c r="W54" s="21">
        <f>'Рейтинговая таблица организаций'!BA61</f>
        <v>99.5</v>
      </c>
      <c r="X54" s="21">
        <f>'Рейтинговая таблица организаций'!BB61</f>
        <v>86.320000000000007</v>
      </c>
    </row>
    <row r="55" spans="1:24" x14ac:dyDescent="0.25">
      <c r="A55" s="21">
        <v>63</v>
      </c>
      <c r="B55" s="21">
        <f>Лист1!B11</f>
        <v>1</v>
      </c>
      <c r="C55" s="21">
        <f>Лист1!C11</f>
        <v>1</v>
      </c>
      <c r="D55" s="21" t="str">
        <f>'Рейтинговая таблица организаций'!B12</f>
        <v>МБДОУ «Детский сад №33»</v>
      </c>
      <c r="E55" s="21">
        <f>'Рейтинговая таблица организаций'!M12</f>
        <v>84</v>
      </c>
      <c r="F55" s="21">
        <f>'Рейтинговая таблица организаций'!N12</f>
        <v>100</v>
      </c>
      <c r="G55" s="21">
        <f>'Рейтинговая таблица организаций'!O12</f>
        <v>100</v>
      </c>
      <c r="H55" s="21">
        <f>'Рейтинговая таблица организаций'!P12</f>
        <v>95.2</v>
      </c>
      <c r="I55" s="21">
        <f>'Рейтинговая таблица организаций'!V12</f>
        <v>100</v>
      </c>
      <c r="J55" s="21">
        <f>'Рейтинговая таблица организаций'!X12</f>
        <v>99</v>
      </c>
      <c r="K55" s="21">
        <f>'Рейтинговая таблица организаций'!Y12</f>
        <v>99.5</v>
      </c>
      <c r="L55" s="21">
        <f>'Рейтинговая таблица организаций'!AD12</f>
        <v>0</v>
      </c>
      <c r="M55" s="21">
        <f>'Рейтинговая таблица организаций'!AE12</f>
        <v>20</v>
      </c>
      <c r="N55" s="22">
        <f>'Рейтинговая таблица организаций'!AF12</f>
        <v>100</v>
      </c>
      <c r="O55" s="21">
        <f>'Рейтинговая таблица организаций'!AG12</f>
        <v>38</v>
      </c>
      <c r="P55" s="21">
        <f>'Рейтинговая таблица организаций'!AN12</f>
        <v>98</v>
      </c>
      <c r="Q55" s="21">
        <f>'Рейтинговая таблица организаций'!AO12</f>
        <v>100</v>
      </c>
      <c r="R55" s="21">
        <f>'Рейтинговая таблица организаций'!AP12</f>
        <v>100</v>
      </c>
      <c r="S55" s="21">
        <f>'Рейтинговая таблица организаций'!AQ12</f>
        <v>99.2</v>
      </c>
      <c r="T55" s="21">
        <f>'Рейтинговая таблица организаций'!AX12</f>
        <v>99</v>
      </c>
      <c r="U55" s="21">
        <f>'Рейтинговая таблица организаций'!AY12</f>
        <v>100</v>
      </c>
      <c r="V55" s="21">
        <f>'Рейтинговая таблица организаций'!AZ12</f>
        <v>100</v>
      </c>
      <c r="W55" s="21">
        <f>'Рейтинговая таблица организаций'!BA12</f>
        <v>99.7</v>
      </c>
      <c r="X55" s="21">
        <f>'Рейтинговая таблица организаций'!BB12</f>
        <v>86.32</v>
      </c>
    </row>
    <row r="56" spans="1:24" x14ac:dyDescent="0.25">
      <c r="A56" s="21">
        <v>110</v>
      </c>
      <c r="B56" s="21">
        <f>Лист1!B58</f>
        <v>1</v>
      </c>
      <c r="C56" s="21">
        <f>Лист1!C58</f>
        <v>3</v>
      </c>
      <c r="D56" s="21" t="str">
        <f>'Рейтинговая таблица организаций'!B59</f>
        <v>МБОУ ДО «Детская школа искусств № 5 им.Т.Мурадова»</v>
      </c>
      <c r="E56" s="21">
        <f>'Рейтинговая таблица организаций'!M59</f>
        <v>69</v>
      </c>
      <c r="F56" s="21">
        <f>'Рейтинговая таблица организаций'!N59</f>
        <v>100</v>
      </c>
      <c r="G56" s="21">
        <f>'Рейтинговая таблица организаций'!O59</f>
        <v>99</v>
      </c>
      <c r="H56" s="21">
        <f>'Рейтинговая таблица организаций'!P59</f>
        <v>90.3</v>
      </c>
      <c r="I56" s="21">
        <f>'Рейтинговая таблица организаций'!V59</f>
        <v>100</v>
      </c>
      <c r="J56" s="21">
        <f>'Рейтинговая таблица организаций'!X59</f>
        <v>97</v>
      </c>
      <c r="K56" s="21">
        <f>'Рейтинговая таблица организаций'!Y59</f>
        <v>98.5</v>
      </c>
      <c r="L56" s="21">
        <f>'Рейтинговая таблица организаций'!AD59</f>
        <v>0</v>
      </c>
      <c r="M56" s="21">
        <f>'Рейтинговая таблица организаций'!AE59</f>
        <v>40</v>
      </c>
      <c r="N56" s="22">
        <f>'Рейтинговая таблица организаций'!AF59</f>
        <v>100</v>
      </c>
      <c r="O56" s="21">
        <f>'Рейтинговая таблица организаций'!AG59</f>
        <v>46</v>
      </c>
      <c r="P56" s="21">
        <f>'Рейтинговая таблица организаций'!AN59</f>
        <v>97</v>
      </c>
      <c r="Q56" s="21">
        <f>'Рейтинговая таблица организаций'!AO59</f>
        <v>97</v>
      </c>
      <c r="R56" s="21">
        <f>'Рейтинговая таблица организаций'!AP59</f>
        <v>100</v>
      </c>
      <c r="S56" s="21">
        <f>'Рейтинговая таблица организаций'!AQ59</f>
        <v>97.6</v>
      </c>
      <c r="T56" s="21">
        <f>'Рейтинговая таблица организаций'!AX59</f>
        <v>97</v>
      </c>
      <c r="U56" s="21">
        <f>'Рейтинговая таблица организаций'!AY59</f>
        <v>100</v>
      </c>
      <c r="V56" s="21">
        <f>'Рейтинговая таблица организаций'!AZ59</f>
        <v>98</v>
      </c>
      <c r="W56" s="21">
        <f>'Рейтинговая таблица организаций'!BA59</f>
        <v>98.1</v>
      </c>
      <c r="X56" s="21">
        <f>'Рейтинговая таблица организаций'!BB59</f>
        <v>86.1</v>
      </c>
    </row>
    <row r="57" spans="1:24" x14ac:dyDescent="0.25">
      <c r="A57" s="21">
        <v>111</v>
      </c>
      <c r="B57" s="21">
        <f>Лист1!B59</f>
        <v>1</v>
      </c>
      <c r="C57" s="21">
        <f>Лист1!C59</f>
        <v>3</v>
      </c>
      <c r="D57" s="21" t="str">
        <f>'Рейтинговая таблица организаций'!B60</f>
        <v>МБОУ ДО «Детская школа искусств № 6 им. С. Керимова»</v>
      </c>
      <c r="E57" s="21">
        <f>'Рейтинговая таблица организаций'!M60</f>
        <v>65</v>
      </c>
      <c r="F57" s="21">
        <f>'Рейтинговая таблица организаций'!N60</f>
        <v>100</v>
      </c>
      <c r="G57" s="21">
        <f>'Рейтинговая таблица организаций'!O60</f>
        <v>97</v>
      </c>
      <c r="H57" s="21">
        <f>'Рейтинговая таблица организаций'!P60</f>
        <v>88.3</v>
      </c>
      <c r="I57" s="21">
        <f>'Рейтинговая таблица организаций'!V60</f>
        <v>100</v>
      </c>
      <c r="J57" s="21">
        <f>'Рейтинговая таблица организаций'!X60</f>
        <v>97</v>
      </c>
      <c r="K57" s="21">
        <f>'Рейтинговая таблица организаций'!Y60</f>
        <v>98.5</v>
      </c>
      <c r="L57" s="21">
        <f>'Рейтинговая таблица организаций'!AD60</f>
        <v>0</v>
      </c>
      <c r="M57" s="21">
        <f>'Рейтинговая таблица организаций'!AE60</f>
        <v>40</v>
      </c>
      <c r="N57" s="22">
        <f>'Рейтинговая таблица организаций'!AF60</f>
        <v>100</v>
      </c>
      <c r="O57" s="21">
        <f>'Рейтинговая таблица организаций'!AG60</f>
        <v>46</v>
      </c>
      <c r="P57" s="21">
        <f>'Рейтинговая таблица организаций'!AN60</f>
        <v>99</v>
      </c>
      <c r="Q57" s="21">
        <f>'Рейтинговая таблица организаций'!AO60</f>
        <v>99</v>
      </c>
      <c r="R57" s="21">
        <f>'Рейтинговая таблица организаций'!AP60</f>
        <v>99</v>
      </c>
      <c r="S57" s="21">
        <f>'Рейтинговая таблица организаций'!AQ60</f>
        <v>99</v>
      </c>
      <c r="T57" s="21">
        <f>'Рейтинговая таблица организаций'!AX60</f>
        <v>100</v>
      </c>
      <c r="U57" s="21">
        <f>'Рейтинговая таблица организаций'!AY60</f>
        <v>99</v>
      </c>
      <c r="V57" s="21">
        <f>'Рейтинговая таблица организаций'!AZ60</f>
        <v>97</v>
      </c>
      <c r="W57" s="21">
        <f>'Рейтинговая таблица организаций'!BA60</f>
        <v>98.3</v>
      </c>
      <c r="X57" s="21">
        <f>'Рейтинговая таблица организаций'!BB60</f>
        <v>86.02000000000001</v>
      </c>
    </row>
    <row r="58" spans="1:24" x14ac:dyDescent="0.25">
      <c r="A58" s="21">
        <v>104</v>
      </c>
      <c r="B58" s="21">
        <f>Лист1!B52</f>
        <v>1</v>
      </c>
      <c r="C58" s="21">
        <f>Лист1!C52</f>
        <v>3</v>
      </c>
      <c r="D58" s="21" t="str">
        <f>'Рейтинговая таблица организаций'!B53</f>
        <v>МБОУ ДОД «Детский Морской Центр «Алые паруса»</v>
      </c>
      <c r="E58" s="21">
        <f>'Рейтинговая таблица организаций'!M53</f>
        <v>69</v>
      </c>
      <c r="F58" s="21">
        <f>'Рейтинговая таблица организаций'!N53</f>
        <v>100</v>
      </c>
      <c r="G58" s="21">
        <f>'Рейтинговая таблица организаций'!O53</f>
        <v>100</v>
      </c>
      <c r="H58" s="21">
        <f>'Рейтинговая таблица организаций'!P53</f>
        <v>90.7</v>
      </c>
      <c r="I58" s="21">
        <f>'Рейтинговая таблица организаций'!V53</f>
        <v>100</v>
      </c>
      <c r="J58" s="21">
        <f>'Рейтинговая таблица организаций'!X53</f>
        <v>99</v>
      </c>
      <c r="K58" s="21">
        <f>'Рейтинговая таблица организаций'!Y53</f>
        <v>99.5</v>
      </c>
      <c r="L58" s="21">
        <f>'Рейтинговая таблица организаций'!AD53</f>
        <v>20</v>
      </c>
      <c r="M58" s="21">
        <f>'Рейтинговая таблица организаций'!AE53</f>
        <v>20</v>
      </c>
      <c r="N58" s="22">
        <f>'Рейтинговая таблица организаций'!AF53</f>
        <v>98.684210526315795</v>
      </c>
      <c r="O58" s="21">
        <f>'Рейтинговая таблица организаций'!AG53</f>
        <v>43.6</v>
      </c>
      <c r="P58" s="21">
        <f>'Рейтинговая таблица организаций'!AN53</f>
        <v>97</v>
      </c>
      <c r="Q58" s="21">
        <f>'Рейтинговая таблица организаций'!AO53</f>
        <v>97</v>
      </c>
      <c r="R58" s="21">
        <f>'Рейтинговая таблица организаций'!AP53</f>
        <v>97</v>
      </c>
      <c r="S58" s="21">
        <f>'Рейтинговая таблица организаций'!AQ53</f>
        <v>97</v>
      </c>
      <c r="T58" s="21">
        <f>'Рейтинговая таблица организаций'!AX53</f>
        <v>100</v>
      </c>
      <c r="U58" s="21">
        <f>'Рейтинговая таблица организаций'!AY53</f>
        <v>97</v>
      </c>
      <c r="V58" s="21">
        <f>'Рейтинговая таблица организаций'!AZ53</f>
        <v>99</v>
      </c>
      <c r="W58" s="21">
        <f>'Рейтинговая таблица организаций'!BA53</f>
        <v>98.9</v>
      </c>
      <c r="X58" s="21">
        <f>'Рейтинговая таблица организаций'!BB53</f>
        <v>85.939999999999984</v>
      </c>
    </row>
    <row r="59" spans="1:24" x14ac:dyDescent="0.25">
      <c r="A59" s="21">
        <v>75</v>
      </c>
      <c r="B59" s="21">
        <f>Лист1!B23</f>
        <v>1</v>
      </c>
      <c r="C59" s="21">
        <f>Лист1!C23</f>
        <v>1</v>
      </c>
      <c r="D59" s="21" t="str">
        <f>'Рейтинговая таблица организаций'!B24</f>
        <v>МБДОУ «ЦРР- Детский сад №86»</v>
      </c>
      <c r="E59" s="21">
        <f>'Рейтинговая таблица организаций'!M24</f>
        <v>78</v>
      </c>
      <c r="F59" s="21">
        <f>'Рейтинговая таблица организаций'!N24</f>
        <v>100</v>
      </c>
      <c r="G59" s="21">
        <f>'Рейтинговая таблица организаций'!O24</f>
        <v>99</v>
      </c>
      <c r="H59" s="21">
        <f>'Рейтинговая таблица организаций'!P24</f>
        <v>93</v>
      </c>
      <c r="I59" s="21">
        <f>'Рейтинговая таблица организаций'!V24</f>
        <v>100</v>
      </c>
      <c r="J59" s="21">
        <f>'Рейтинговая таблица организаций'!X24</f>
        <v>98</v>
      </c>
      <c r="K59" s="21">
        <f>'Рейтинговая таблица организаций'!Y24</f>
        <v>99</v>
      </c>
      <c r="L59" s="21">
        <f>'Рейтинговая таблица организаций'!AD24</f>
        <v>0</v>
      </c>
      <c r="M59" s="21">
        <f>'Рейтинговая таблица организаций'!AE24</f>
        <v>20</v>
      </c>
      <c r="N59" s="22">
        <f>'Рейтинговая таблица организаций'!AF24</f>
        <v>100</v>
      </c>
      <c r="O59" s="21">
        <f>'Рейтинговая таблица организаций'!AG24</f>
        <v>38</v>
      </c>
      <c r="P59" s="21">
        <f>'Рейтинговая таблица организаций'!AN24</f>
        <v>98</v>
      </c>
      <c r="Q59" s="21">
        <f>'Рейтинговая таблица организаций'!AO24</f>
        <v>98</v>
      </c>
      <c r="R59" s="21">
        <f>'Рейтинговая таблица организаций'!AP24</f>
        <v>100</v>
      </c>
      <c r="S59" s="21">
        <f>'Рейтинговая таблица организаций'!AQ24</f>
        <v>98.4</v>
      </c>
      <c r="T59" s="21">
        <f>'Рейтинговая таблица организаций'!AX24</f>
        <v>100</v>
      </c>
      <c r="U59" s="21">
        <f>'Рейтинговая таблица организаций'!AY24</f>
        <v>100</v>
      </c>
      <c r="V59" s="21">
        <f>'Рейтинговая таблица организаций'!AZ24</f>
        <v>100</v>
      </c>
      <c r="W59" s="21">
        <f>'Рейтинговая таблица организаций'!BA24</f>
        <v>100</v>
      </c>
      <c r="X59" s="21">
        <f>'Рейтинговая таблица организаций'!BB24</f>
        <v>85.679999999999993</v>
      </c>
    </row>
    <row r="60" spans="1:24" x14ac:dyDescent="0.25">
      <c r="A60" s="21">
        <v>78</v>
      </c>
      <c r="B60" s="21">
        <f>Лист1!B26</f>
        <v>1</v>
      </c>
      <c r="C60" s="21">
        <f>Лист1!C26</f>
        <v>1</v>
      </c>
      <c r="D60" s="21" t="str">
        <f>'Рейтинговая таблица организаций'!B27</f>
        <v>МБДОУ «Детский сад №94»</v>
      </c>
      <c r="E60" s="21">
        <f>'Рейтинговая таблица организаций'!M27</f>
        <v>61</v>
      </c>
      <c r="F60" s="21">
        <f>'Рейтинговая таблица организаций'!N27</f>
        <v>100</v>
      </c>
      <c r="G60" s="21">
        <f>'Рейтинговая таблица организаций'!O27</f>
        <v>99</v>
      </c>
      <c r="H60" s="21">
        <f>'Рейтинговая таблица организаций'!P27</f>
        <v>87.9</v>
      </c>
      <c r="I60" s="21">
        <f>'Рейтинговая таблица организаций'!V27</f>
        <v>100</v>
      </c>
      <c r="J60" s="21">
        <f>'Рейтинговая таблица организаций'!X27</f>
        <v>100</v>
      </c>
      <c r="K60" s="21">
        <f>'Рейтинговая таблица организаций'!Y27</f>
        <v>100</v>
      </c>
      <c r="L60" s="21">
        <f>'Рейтинговая таблица организаций'!AD27</f>
        <v>0</v>
      </c>
      <c r="M60" s="21">
        <f>'Рейтинговая таблица организаций'!AE27</f>
        <v>20</v>
      </c>
      <c r="N60" s="22">
        <f>'Рейтинговая таблица организаций'!AF27</f>
        <v>100</v>
      </c>
      <c r="O60" s="21">
        <f>'Рейтинговая таблица организаций'!AG27</f>
        <v>38</v>
      </c>
      <c r="P60" s="21">
        <f>'Рейтинговая таблица организаций'!AN27</f>
        <v>100</v>
      </c>
      <c r="Q60" s="21">
        <f>'Рейтинговая таблица организаций'!AO27</f>
        <v>99</v>
      </c>
      <c r="R60" s="21">
        <f>'Рейтинговая таблица организаций'!AP27</f>
        <v>100</v>
      </c>
      <c r="S60" s="21">
        <f>'Рейтинговая таблица организаций'!AQ27</f>
        <v>99.6</v>
      </c>
      <c r="T60" s="21">
        <f>'Рейтинговая таблица организаций'!AX27</f>
        <v>98</v>
      </c>
      <c r="U60" s="21">
        <f>'Рейтинговая таблица организаций'!AY27</f>
        <v>97</v>
      </c>
      <c r="V60" s="21">
        <f>'Рейтинговая таблица организаций'!AZ27</f>
        <v>99</v>
      </c>
      <c r="W60" s="21">
        <f>'Рейтинговая таблица организаций'!BA27</f>
        <v>98.3</v>
      </c>
      <c r="X60" s="21">
        <f>'Рейтинговая таблица организаций'!BB27</f>
        <v>84.76</v>
      </c>
    </row>
    <row r="61" spans="1:24" x14ac:dyDescent="0.25">
      <c r="A61" s="21">
        <v>114</v>
      </c>
      <c r="B61" s="21">
        <f>Лист1!B62</f>
        <v>1</v>
      </c>
      <c r="C61" s="21">
        <f>Лист1!C62</f>
        <v>3</v>
      </c>
      <c r="D61" s="21" t="str">
        <f>'Рейтинговая таблица организаций'!B63</f>
        <v>МБОУ ДО "Детская художественная школа"</v>
      </c>
      <c r="E61" s="21">
        <f>'Рейтинговая таблица организаций'!M63</f>
        <v>84</v>
      </c>
      <c r="F61" s="21">
        <f>'Рейтинговая таблица организаций'!N63</f>
        <v>100</v>
      </c>
      <c r="G61" s="21">
        <f>'Рейтинговая таблица организаций'!O63</f>
        <v>99</v>
      </c>
      <c r="H61" s="21">
        <f>'Рейтинговая таблица организаций'!P63</f>
        <v>94.8</v>
      </c>
      <c r="I61" s="21">
        <f>'Рейтинговая таблица организаций'!V63</f>
        <v>100</v>
      </c>
      <c r="J61" s="21">
        <f>'Рейтинговая таблица организаций'!X63</f>
        <v>98</v>
      </c>
      <c r="K61" s="21">
        <f>'Рейтинговая таблица организаций'!Y63</f>
        <v>49</v>
      </c>
      <c r="L61" s="21">
        <f>'Рейтинговая таблица организаций'!AD63</f>
        <v>0</v>
      </c>
      <c r="M61" s="21">
        <f>'Рейтинговая таблица организаций'!AE63</f>
        <v>20</v>
      </c>
      <c r="N61" s="22">
        <f>'Рейтинговая таблица организаций'!AF63</f>
        <v>100</v>
      </c>
      <c r="O61" s="21">
        <f>'Рейтинговая таблица организаций'!AG63</f>
        <v>38</v>
      </c>
      <c r="P61" s="21">
        <f>'Рейтинговая таблица организаций'!AN63</f>
        <v>97</v>
      </c>
      <c r="Q61" s="21">
        <f>'Рейтинговая таблица организаций'!AO63</f>
        <v>97</v>
      </c>
      <c r="R61" s="21">
        <f>'Рейтинговая таблица организаций'!AP63</f>
        <v>100</v>
      </c>
      <c r="S61" s="21">
        <f>'Рейтинговая таблица организаций'!AQ63</f>
        <v>97.6</v>
      </c>
      <c r="T61" s="21">
        <f>'Рейтинговая таблица организаций'!AX63</f>
        <v>98</v>
      </c>
      <c r="U61" s="21">
        <f>'Рейтинговая таблица организаций'!AY63</f>
        <v>99</v>
      </c>
      <c r="V61" s="21">
        <f>'Рейтинговая таблица организаций'!AZ63</f>
        <v>99</v>
      </c>
      <c r="W61" s="21">
        <f>'Рейтинговая таблица организаций'!BA63</f>
        <v>98.7</v>
      </c>
      <c r="X61" s="21">
        <f>'Рейтинговая таблица организаций'!BB63</f>
        <v>75.61999999999999</v>
      </c>
    </row>
    <row r="62" spans="1:24" x14ac:dyDescent="0.25">
      <c r="A62" s="21"/>
      <c r="B62" s="21"/>
      <c r="C62" s="21"/>
      <c r="D62" s="21"/>
      <c r="E62" s="21"/>
      <c r="F62" s="21"/>
      <c r="G62" s="21"/>
      <c r="H62" s="21"/>
      <c r="I62" s="21"/>
      <c r="J62" s="21"/>
      <c r="K62" s="21"/>
      <c r="L62" s="21"/>
      <c r="M62" s="21"/>
      <c r="N62" s="22"/>
      <c r="O62" s="21"/>
      <c r="P62" s="21"/>
      <c r="Q62" s="21"/>
      <c r="R62" s="21"/>
      <c r="S62" s="21"/>
      <c r="T62" s="21"/>
      <c r="U62" s="21"/>
      <c r="V62" s="21"/>
      <c r="W62" s="21"/>
      <c r="X62" s="21"/>
    </row>
    <row r="63" spans="1:24" x14ac:dyDescent="0.25">
      <c r="A63" s="21"/>
      <c r="B63" s="21"/>
      <c r="C63" s="21"/>
      <c r="D63" s="21"/>
      <c r="E63" s="21"/>
      <c r="F63" s="21"/>
      <c r="G63" s="21"/>
      <c r="H63" s="21"/>
      <c r="I63" s="21"/>
      <c r="J63" s="21"/>
      <c r="K63" s="21"/>
      <c r="L63" s="21"/>
      <c r="M63" s="21"/>
      <c r="N63" s="22"/>
      <c r="O63" s="21"/>
      <c r="P63" s="21"/>
      <c r="Q63" s="21"/>
      <c r="R63" s="21"/>
      <c r="S63" s="21"/>
      <c r="T63" s="21"/>
      <c r="U63" s="21"/>
      <c r="V63" s="21"/>
      <c r="W63" s="21"/>
      <c r="X63" s="21"/>
    </row>
    <row r="64" spans="1:24" x14ac:dyDescent="0.25">
      <c r="A64" s="21"/>
      <c r="B64" s="21"/>
      <c r="C64" s="21"/>
      <c r="D64" s="21"/>
      <c r="E64" s="21"/>
      <c r="F64" s="21"/>
      <c r="G64" s="21"/>
      <c r="H64" s="21"/>
      <c r="I64" s="21"/>
      <c r="J64" s="21"/>
      <c r="K64" s="21"/>
      <c r="L64" s="21"/>
      <c r="M64" s="21"/>
      <c r="N64" s="22"/>
      <c r="O64" s="21"/>
      <c r="P64" s="21"/>
      <c r="Q64" s="21"/>
      <c r="R64" s="21"/>
      <c r="S64" s="21"/>
      <c r="T64" s="21"/>
      <c r="U64" s="21"/>
      <c r="V64" s="21"/>
      <c r="W64" s="21"/>
      <c r="X64" s="21"/>
    </row>
    <row r="65" spans="1:24" x14ac:dyDescent="0.25">
      <c r="A65" s="21"/>
      <c r="B65" s="21"/>
      <c r="C65" s="21"/>
      <c r="D65" s="21"/>
      <c r="E65" s="21"/>
      <c r="F65" s="21"/>
      <c r="G65" s="21"/>
      <c r="H65" s="21"/>
      <c r="I65" s="21"/>
      <c r="J65" s="21"/>
      <c r="K65" s="21"/>
      <c r="L65" s="21"/>
      <c r="M65" s="21"/>
      <c r="N65" s="22"/>
      <c r="O65" s="21"/>
      <c r="P65" s="21"/>
      <c r="Q65" s="21"/>
      <c r="R65" s="21"/>
      <c r="S65" s="21"/>
      <c r="T65" s="21"/>
      <c r="U65" s="21"/>
      <c r="V65" s="21"/>
      <c r="W65" s="21"/>
      <c r="X65" s="21"/>
    </row>
    <row r="66" spans="1:24" x14ac:dyDescent="0.25">
      <c r="A66" s="21"/>
      <c r="B66" s="21"/>
      <c r="C66" s="21"/>
      <c r="D66" s="21"/>
      <c r="E66" s="21"/>
      <c r="F66" s="21"/>
      <c r="G66" s="21"/>
      <c r="H66" s="21"/>
      <c r="I66" s="21"/>
      <c r="J66" s="21"/>
      <c r="K66" s="21"/>
      <c r="L66" s="21"/>
      <c r="M66" s="21"/>
      <c r="N66" s="22"/>
      <c r="O66" s="21"/>
      <c r="P66" s="21"/>
      <c r="Q66" s="21"/>
      <c r="R66" s="21"/>
      <c r="S66" s="21"/>
      <c r="T66" s="21"/>
      <c r="U66" s="21"/>
      <c r="V66" s="21"/>
      <c r="W66" s="21"/>
      <c r="X66" s="21"/>
    </row>
    <row r="67" spans="1:24" x14ac:dyDescent="0.25">
      <c r="A67" s="21"/>
      <c r="B67" s="21"/>
      <c r="C67" s="21"/>
      <c r="D67" s="21"/>
      <c r="E67" s="21"/>
      <c r="F67" s="21"/>
      <c r="G67" s="21"/>
      <c r="H67" s="21"/>
      <c r="I67" s="21"/>
      <c r="J67" s="21"/>
      <c r="K67" s="21"/>
      <c r="L67" s="21"/>
      <c r="M67" s="21"/>
      <c r="N67" s="22"/>
      <c r="O67" s="21"/>
      <c r="P67" s="21"/>
      <c r="Q67" s="21"/>
      <c r="R67" s="21"/>
      <c r="S67" s="21"/>
      <c r="T67" s="21"/>
      <c r="U67" s="21"/>
      <c r="V67" s="21"/>
      <c r="W67" s="21"/>
      <c r="X67" s="21"/>
    </row>
    <row r="68" spans="1:24" x14ac:dyDescent="0.25">
      <c r="A68" s="21"/>
      <c r="B68" s="21"/>
      <c r="C68" s="21"/>
      <c r="D68" s="21"/>
      <c r="E68" s="21"/>
      <c r="F68" s="21"/>
      <c r="G68" s="21"/>
      <c r="H68" s="21"/>
      <c r="I68" s="21"/>
      <c r="J68" s="21"/>
      <c r="K68" s="21"/>
      <c r="L68" s="21"/>
      <c r="M68" s="21"/>
      <c r="N68" s="22"/>
      <c r="O68" s="21"/>
      <c r="P68" s="21"/>
      <c r="Q68" s="21"/>
      <c r="R68" s="21"/>
      <c r="S68" s="21"/>
      <c r="T68" s="21"/>
      <c r="U68" s="21"/>
      <c r="V68" s="21"/>
      <c r="W68" s="21"/>
      <c r="X68" s="21"/>
    </row>
    <row r="69" spans="1:24" x14ac:dyDescent="0.25">
      <c r="A69" s="21"/>
      <c r="B69" s="21"/>
      <c r="C69" s="21"/>
      <c r="D69" s="21"/>
      <c r="E69" s="21"/>
      <c r="F69" s="21"/>
      <c r="G69" s="21"/>
      <c r="H69" s="21"/>
      <c r="I69" s="21"/>
      <c r="J69" s="21"/>
      <c r="K69" s="21"/>
      <c r="L69" s="21"/>
      <c r="M69" s="21"/>
      <c r="N69" s="22"/>
      <c r="O69" s="21"/>
      <c r="P69" s="21"/>
      <c r="Q69" s="21"/>
      <c r="R69" s="21"/>
      <c r="S69" s="21"/>
      <c r="T69" s="21"/>
      <c r="U69" s="21"/>
      <c r="V69" s="21"/>
      <c r="W69" s="21"/>
      <c r="X69" s="21"/>
    </row>
    <row r="70" spans="1:24" x14ac:dyDescent="0.25">
      <c r="A70" s="21"/>
      <c r="B70" s="21"/>
      <c r="C70" s="21"/>
      <c r="D70" s="21"/>
      <c r="E70" s="21"/>
      <c r="F70" s="21"/>
      <c r="G70" s="21"/>
      <c r="H70" s="21"/>
      <c r="I70" s="21"/>
      <c r="J70" s="21"/>
      <c r="K70" s="21"/>
      <c r="L70" s="21"/>
      <c r="M70" s="21"/>
      <c r="N70" s="22"/>
      <c r="O70" s="21"/>
      <c r="P70" s="21"/>
      <c r="Q70" s="21"/>
      <c r="R70" s="21"/>
      <c r="S70" s="21"/>
      <c r="T70" s="21"/>
      <c r="U70" s="21"/>
      <c r="V70" s="21"/>
      <c r="W70" s="21"/>
      <c r="X70" s="21"/>
    </row>
    <row r="71" spans="1:24" x14ac:dyDescent="0.25">
      <c r="A71" s="21"/>
      <c r="B71" s="21"/>
      <c r="C71" s="21"/>
      <c r="D71" s="21"/>
      <c r="E71" s="21"/>
      <c r="F71" s="21"/>
      <c r="G71" s="21"/>
      <c r="H71" s="21"/>
      <c r="I71" s="21"/>
      <c r="J71" s="21"/>
      <c r="K71" s="21"/>
      <c r="L71" s="21"/>
      <c r="M71" s="21"/>
      <c r="N71" s="22"/>
      <c r="O71" s="21"/>
      <c r="P71" s="21"/>
      <c r="Q71" s="21"/>
      <c r="R71" s="21"/>
      <c r="S71" s="21"/>
      <c r="T71" s="21"/>
      <c r="U71" s="21"/>
      <c r="V71" s="21"/>
      <c r="W71" s="21"/>
      <c r="X71" s="21"/>
    </row>
    <row r="72" spans="1:24" x14ac:dyDescent="0.25">
      <c r="A72" s="21"/>
      <c r="B72" s="21"/>
      <c r="C72" s="21"/>
      <c r="D72" s="21"/>
      <c r="E72" s="21"/>
      <c r="F72" s="21"/>
      <c r="G72" s="21"/>
      <c r="H72" s="21"/>
      <c r="I72" s="21"/>
      <c r="J72" s="21"/>
      <c r="K72" s="21"/>
      <c r="L72" s="21"/>
      <c r="M72" s="21"/>
      <c r="N72" s="22"/>
      <c r="O72" s="21"/>
      <c r="P72" s="21"/>
      <c r="Q72" s="21"/>
      <c r="R72" s="21"/>
      <c r="S72" s="21"/>
      <c r="T72" s="21"/>
      <c r="U72" s="21"/>
      <c r="V72" s="21"/>
      <c r="W72" s="21"/>
      <c r="X72" s="21"/>
    </row>
    <row r="73" spans="1:24" x14ac:dyDescent="0.25">
      <c r="A73" s="21"/>
      <c r="B73" s="21"/>
      <c r="C73" s="21"/>
      <c r="D73" s="21"/>
      <c r="E73" s="21"/>
      <c r="F73" s="21"/>
      <c r="G73" s="21"/>
      <c r="H73" s="21"/>
      <c r="I73" s="21"/>
      <c r="J73" s="21"/>
      <c r="K73" s="21"/>
      <c r="L73" s="21"/>
      <c r="M73" s="21"/>
      <c r="N73" s="22"/>
      <c r="O73" s="21"/>
      <c r="P73" s="21"/>
      <c r="Q73" s="21"/>
      <c r="R73" s="21"/>
      <c r="S73" s="21"/>
      <c r="T73" s="21"/>
      <c r="U73" s="21"/>
      <c r="V73" s="21"/>
      <c r="W73" s="21"/>
      <c r="X73" s="21"/>
    </row>
    <row r="74" spans="1:24" x14ac:dyDescent="0.25">
      <c r="A74" s="21"/>
      <c r="B74" s="21"/>
      <c r="C74" s="21"/>
      <c r="D74" s="21"/>
      <c r="E74" s="21"/>
      <c r="F74" s="21"/>
      <c r="G74" s="21"/>
      <c r="H74" s="21"/>
      <c r="I74" s="21"/>
      <c r="J74" s="21"/>
      <c r="K74" s="21"/>
      <c r="L74" s="21"/>
      <c r="M74" s="21"/>
      <c r="N74" s="22"/>
      <c r="O74" s="21"/>
      <c r="P74" s="21"/>
      <c r="Q74" s="21"/>
      <c r="R74" s="21"/>
      <c r="S74" s="21"/>
      <c r="T74" s="21"/>
      <c r="U74" s="21"/>
      <c r="V74" s="21"/>
      <c r="W74" s="21"/>
      <c r="X74" s="21"/>
    </row>
    <row r="75" spans="1:24" x14ac:dyDescent="0.25">
      <c r="A75" s="21"/>
      <c r="B75" s="21"/>
      <c r="C75" s="21"/>
      <c r="D75" s="21"/>
      <c r="E75" s="21"/>
      <c r="F75" s="21"/>
      <c r="G75" s="21"/>
      <c r="H75" s="21"/>
      <c r="I75" s="21"/>
      <c r="J75" s="21"/>
      <c r="K75" s="21"/>
      <c r="L75" s="21"/>
      <c r="M75" s="21"/>
      <c r="N75" s="22"/>
      <c r="O75" s="21"/>
      <c r="P75" s="21"/>
      <c r="Q75" s="21"/>
      <c r="R75" s="21"/>
      <c r="S75" s="21"/>
      <c r="T75" s="21"/>
      <c r="U75" s="21"/>
      <c r="V75" s="21"/>
      <c r="W75" s="21"/>
      <c r="X75" s="21"/>
    </row>
    <row r="76" spans="1:24" x14ac:dyDescent="0.25">
      <c r="A76" s="21"/>
      <c r="B76" s="21"/>
      <c r="C76" s="21"/>
      <c r="D76" s="21"/>
      <c r="E76" s="21"/>
      <c r="F76" s="21"/>
      <c r="G76" s="21"/>
      <c r="H76" s="21"/>
      <c r="I76" s="21"/>
      <c r="J76" s="21"/>
      <c r="K76" s="21"/>
      <c r="L76" s="21"/>
      <c r="M76" s="21"/>
      <c r="N76" s="22"/>
      <c r="O76" s="21"/>
      <c r="P76" s="21"/>
      <c r="Q76" s="21"/>
      <c r="R76" s="21"/>
      <c r="S76" s="21"/>
      <c r="T76" s="21"/>
      <c r="U76" s="21"/>
      <c r="V76" s="21"/>
      <c r="W76" s="21"/>
      <c r="X76" s="21"/>
    </row>
    <row r="77" spans="1:24" x14ac:dyDescent="0.25">
      <c r="A77" s="21"/>
      <c r="B77" s="21"/>
      <c r="C77" s="21"/>
      <c r="D77" s="21"/>
      <c r="E77" s="21"/>
      <c r="F77" s="21"/>
      <c r="G77" s="21"/>
      <c r="H77" s="21"/>
      <c r="I77" s="21"/>
      <c r="J77" s="21"/>
      <c r="K77" s="21"/>
      <c r="L77" s="21"/>
      <c r="M77" s="21"/>
      <c r="N77" s="22"/>
      <c r="O77" s="21"/>
      <c r="P77" s="21"/>
      <c r="Q77" s="21"/>
      <c r="R77" s="21"/>
      <c r="S77" s="21"/>
      <c r="T77" s="21"/>
      <c r="U77" s="21"/>
      <c r="V77" s="21"/>
      <c r="W77" s="21"/>
      <c r="X77" s="21"/>
    </row>
    <row r="78" spans="1:24" x14ac:dyDescent="0.25">
      <c r="A78" s="21"/>
      <c r="B78" s="21"/>
      <c r="C78" s="21"/>
      <c r="D78" s="21"/>
      <c r="E78" s="21"/>
      <c r="F78" s="21"/>
      <c r="G78" s="21"/>
      <c r="H78" s="21"/>
      <c r="I78" s="21"/>
      <c r="J78" s="21"/>
      <c r="K78" s="21"/>
      <c r="L78" s="21"/>
      <c r="M78" s="21"/>
      <c r="N78" s="22"/>
      <c r="O78" s="21"/>
      <c r="P78" s="21"/>
      <c r="Q78" s="21"/>
      <c r="R78" s="21"/>
      <c r="S78" s="21"/>
      <c r="T78" s="21"/>
      <c r="U78" s="21"/>
      <c r="V78" s="21"/>
      <c r="W78" s="21"/>
      <c r="X78" s="21"/>
    </row>
    <row r="79" spans="1:24" x14ac:dyDescent="0.25">
      <c r="A79" s="21"/>
      <c r="B79" s="21"/>
      <c r="C79" s="21"/>
      <c r="D79" s="21"/>
      <c r="E79" s="21"/>
      <c r="F79" s="21"/>
      <c r="G79" s="21"/>
      <c r="H79" s="21"/>
      <c r="I79" s="21"/>
      <c r="J79" s="21"/>
      <c r="K79" s="21"/>
      <c r="L79" s="21"/>
      <c r="M79" s="21"/>
      <c r="N79" s="22"/>
      <c r="O79" s="21"/>
      <c r="P79" s="21"/>
      <c r="Q79" s="21"/>
      <c r="R79" s="21"/>
      <c r="S79" s="21"/>
      <c r="T79" s="21"/>
      <c r="U79" s="21"/>
      <c r="V79" s="21"/>
      <c r="W79" s="21"/>
      <c r="X79" s="21"/>
    </row>
    <row r="80" spans="1:24" x14ac:dyDescent="0.25">
      <c r="A80" s="21"/>
      <c r="B80" s="21"/>
      <c r="C80" s="21"/>
      <c r="D80" s="21"/>
      <c r="E80" s="21"/>
      <c r="F80" s="21"/>
      <c r="G80" s="21"/>
      <c r="H80" s="21"/>
      <c r="I80" s="21"/>
      <c r="J80" s="21"/>
      <c r="K80" s="21"/>
      <c r="L80" s="21"/>
      <c r="M80" s="21"/>
      <c r="N80" s="22"/>
      <c r="O80" s="21"/>
      <c r="P80" s="21"/>
      <c r="Q80" s="21"/>
      <c r="R80" s="21"/>
      <c r="S80" s="21"/>
      <c r="T80" s="21"/>
      <c r="U80" s="21"/>
      <c r="V80" s="21"/>
      <c r="W80" s="21"/>
      <c r="X80" s="21"/>
    </row>
    <row r="81" spans="1:24" x14ac:dyDescent="0.25">
      <c r="A81" s="21"/>
      <c r="B81" s="21"/>
      <c r="C81" s="21"/>
      <c r="D81" s="21"/>
      <c r="E81" s="21"/>
      <c r="F81" s="21"/>
      <c r="G81" s="21"/>
      <c r="H81" s="21"/>
      <c r="I81" s="21"/>
      <c r="J81" s="21"/>
      <c r="K81" s="21"/>
      <c r="L81" s="21"/>
      <c r="M81" s="21"/>
      <c r="N81" s="22"/>
      <c r="O81" s="21"/>
      <c r="P81" s="21"/>
      <c r="Q81" s="21"/>
      <c r="R81" s="21"/>
      <c r="S81" s="21"/>
      <c r="T81" s="21"/>
      <c r="U81" s="21"/>
      <c r="V81" s="21"/>
      <c r="W81" s="21"/>
      <c r="X81" s="21"/>
    </row>
    <row r="82" spans="1:24" x14ac:dyDescent="0.25">
      <c r="A82" s="21"/>
      <c r="B82" s="21"/>
      <c r="C82" s="21"/>
      <c r="D82" s="21"/>
      <c r="E82" s="21"/>
      <c r="F82" s="21"/>
      <c r="G82" s="21"/>
      <c r="H82" s="21"/>
      <c r="I82" s="21"/>
      <c r="J82" s="21"/>
      <c r="K82" s="21"/>
      <c r="L82" s="21"/>
      <c r="M82" s="21"/>
      <c r="N82" s="22"/>
      <c r="O82" s="21"/>
      <c r="P82" s="21"/>
      <c r="Q82" s="21"/>
      <c r="R82" s="21"/>
      <c r="S82" s="21"/>
      <c r="T82" s="21"/>
      <c r="U82" s="21"/>
      <c r="V82" s="21"/>
      <c r="W82" s="21"/>
      <c r="X82" s="21"/>
    </row>
    <row r="83" spans="1:24" x14ac:dyDescent="0.25">
      <c r="A83" s="21"/>
      <c r="B83" s="21"/>
      <c r="C83" s="21"/>
      <c r="D83" s="21"/>
      <c r="E83" s="21"/>
      <c r="F83" s="21"/>
      <c r="G83" s="21"/>
      <c r="H83" s="21"/>
      <c r="I83" s="21"/>
      <c r="J83" s="21"/>
      <c r="K83" s="21"/>
      <c r="L83" s="21"/>
      <c r="M83" s="21"/>
      <c r="N83" s="22"/>
      <c r="O83" s="21"/>
      <c r="P83" s="21"/>
      <c r="Q83" s="21"/>
      <c r="R83" s="21"/>
      <c r="S83" s="21"/>
      <c r="T83" s="21"/>
      <c r="U83" s="21"/>
      <c r="V83" s="21"/>
      <c r="W83" s="21"/>
      <c r="X83" s="21"/>
    </row>
    <row r="84" spans="1:24" x14ac:dyDescent="0.25">
      <c r="A84" s="21"/>
      <c r="B84" s="21"/>
      <c r="C84" s="21"/>
      <c r="D84" s="21"/>
      <c r="E84" s="21"/>
      <c r="F84" s="21"/>
      <c r="G84" s="21"/>
      <c r="H84" s="21"/>
      <c r="I84" s="21"/>
      <c r="J84" s="21"/>
      <c r="K84" s="21"/>
      <c r="L84" s="21"/>
      <c r="M84" s="21"/>
      <c r="N84" s="22"/>
      <c r="O84" s="21"/>
      <c r="P84" s="21"/>
      <c r="Q84" s="21"/>
      <c r="R84" s="21"/>
      <c r="S84" s="21"/>
      <c r="T84" s="21"/>
      <c r="U84" s="21"/>
      <c r="V84" s="21"/>
      <c r="W84" s="21"/>
      <c r="X84" s="21"/>
    </row>
    <row r="85" spans="1:24" x14ac:dyDescent="0.25">
      <c r="A85" s="21"/>
      <c r="B85" s="21"/>
      <c r="C85" s="21"/>
      <c r="D85" s="21"/>
      <c r="E85" s="21"/>
      <c r="F85" s="21"/>
      <c r="G85" s="21"/>
      <c r="H85" s="21"/>
      <c r="I85" s="21"/>
      <c r="J85" s="21"/>
      <c r="K85" s="21"/>
      <c r="L85" s="21"/>
      <c r="M85" s="21"/>
      <c r="N85" s="22"/>
      <c r="O85" s="21"/>
      <c r="P85" s="21"/>
      <c r="Q85" s="21"/>
      <c r="R85" s="21"/>
      <c r="S85" s="21"/>
      <c r="T85" s="21"/>
      <c r="U85" s="21"/>
      <c r="V85" s="21"/>
      <c r="W85" s="21"/>
      <c r="X85" s="21"/>
    </row>
    <row r="86" spans="1:24" x14ac:dyDescent="0.25">
      <c r="A86" s="21"/>
      <c r="B86" s="21"/>
      <c r="C86" s="21"/>
      <c r="D86" s="21"/>
      <c r="E86" s="21"/>
      <c r="F86" s="21"/>
      <c r="G86" s="21"/>
      <c r="H86" s="21"/>
      <c r="I86" s="21"/>
      <c r="J86" s="21"/>
      <c r="K86" s="21"/>
      <c r="L86" s="21"/>
      <c r="M86" s="21"/>
      <c r="N86" s="22"/>
      <c r="O86" s="21"/>
      <c r="P86" s="21"/>
      <c r="Q86" s="21"/>
      <c r="R86" s="21"/>
      <c r="S86" s="21"/>
      <c r="T86" s="21"/>
      <c r="U86" s="21"/>
      <c r="V86" s="21"/>
      <c r="W86" s="21"/>
      <c r="X86" s="21"/>
    </row>
    <row r="87" spans="1:24" x14ac:dyDescent="0.25">
      <c r="A87" s="21"/>
      <c r="B87" s="21"/>
      <c r="C87" s="21"/>
      <c r="D87" s="21"/>
      <c r="E87" s="21"/>
      <c r="F87" s="21"/>
      <c r="G87" s="21"/>
      <c r="H87" s="21"/>
      <c r="I87" s="21"/>
      <c r="J87" s="21"/>
      <c r="K87" s="21"/>
      <c r="L87" s="21"/>
      <c r="M87" s="21"/>
      <c r="N87" s="22"/>
      <c r="O87" s="21"/>
      <c r="P87" s="21"/>
      <c r="Q87" s="21"/>
      <c r="R87" s="21"/>
      <c r="S87" s="21"/>
      <c r="T87" s="21"/>
      <c r="U87" s="21"/>
      <c r="V87" s="21"/>
      <c r="W87" s="21"/>
      <c r="X87" s="21"/>
    </row>
    <row r="88" spans="1:24" x14ac:dyDescent="0.25">
      <c r="A88" s="21"/>
      <c r="B88" s="21"/>
      <c r="C88" s="21"/>
      <c r="D88" s="21"/>
      <c r="E88" s="21"/>
      <c r="F88" s="21"/>
      <c r="G88" s="21"/>
      <c r="H88" s="21"/>
      <c r="I88" s="21"/>
      <c r="J88" s="21"/>
      <c r="K88" s="21"/>
      <c r="L88" s="21"/>
      <c r="M88" s="21"/>
      <c r="N88" s="22"/>
      <c r="O88" s="21"/>
      <c r="P88" s="21"/>
      <c r="Q88" s="21"/>
      <c r="R88" s="21"/>
      <c r="S88" s="21"/>
      <c r="T88" s="21"/>
      <c r="U88" s="21"/>
      <c r="V88" s="21"/>
      <c r="W88" s="21"/>
      <c r="X88" s="21"/>
    </row>
    <row r="89" spans="1:24" x14ac:dyDescent="0.25">
      <c r="A89" s="21"/>
      <c r="B89" s="21"/>
      <c r="C89" s="21"/>
      <c r="D89" s="21"/>
      <c r="E89" s="21"/>
      <c r="F89" s="21"/>
      <c r="G89" s="21"/>
      <c r="H89" s="21"/>
      <c r="I89" s="21"/>
      <c r="J89" s="21"/>
      <c r="K89" s="21"/>
      <c r="L89" s="21"/>
      <c r="M89" s="21"/>
      <c r="N89" s="22"/>
      <c r="O89" s="21"/>
      <c r="P89" s="21"/>
      <c r="Q89" s="21"/>
      <c r="R89" s="21"/>
      <c r="S89" s="21"/>
      <c r="T89" s="21"/>
      <c r="U89" s="21"/>
      <c r="V89" s="21"/>
      <c r="W89" s="21"/>
      <c r="X89" s="21"/>
    </row>
    <row r="90" spans="1:24" x14ac:dyDescent="0.25">
      <c r="A90" s="21"/>
      <c r="B90" s="21"/>
      <c r="C90" s="21"/>
      <c r="D90" s="21"/>
      <c r="E90" s="21"/>
      <c r="F90" s="21"/>
      <c r="G90" s="21"/>
      <c r="H90" s="21"/>
      <c r="I90" s="21"/>
      <c r="J90" s="21"/>
      <c r="K90" s="21"/>
      <c r="L90" s="21"/>
      <c r="M90" s="21"/>
      <c r="N90" s="22"/>
      <c r="O90" s="21"/>
      <c r="P90" s="21"/>
      <c r="Q90" s="21"/>
      <c r="R90" s="21"/>
      <c r="S90" s="21"/>
      <c r="T90" s="21"/>
      <c r="U90" s="21"/>
      <c r="V90" s="21"/>
      <c r="W90" s="21"/>
      <c r="X90" s="21"/>
    </row>
    <row r="91" spans="1:24" x14ac:dyDescent="0.25">
      <c r="A91" s="21"/>
      <c r="B91" s="21"/>
      <c r="C91" s="21"/>
      <c r="D91" s="21"/>
      <c r="E91" s="21"/>
      <c r="F91" s="21"/>
      <c r="G91" s="21"/>
      <c r="H91" s="21"/>
      <c r="I91" s="21"/>
      <c r="J91" s="21"/>
      <c r="K91" s="21"/>
      <c r="L91" s="21"/>
      <c r="M91" s="21"/>
      <c r="N91" s="22"/>
      <c r="O91" s="21"/>
      <c r="P91" s="21"/>
      <c r="Q91" s="21"/>
      <c r="R91" s="21"/>
      <c r="S91" s="21"/>
      <c r="T91" s="21"/>
      <c r="U91" s="21"/>
      <c r="V91" s="21"/>
      <c r="W91" s="21"/>
      <c r="X91" s="21"/>
    </row>
    <row r="92" spans="1:24" x14ac:dyDescent="0.25">
      <c r="A92" s="21"/>
      <c r="B92" s="21"/>
      <c r="C92" s="21"/>
      <c r="D92" s="21"/>
      <c r="E92" s="21"/>
      <c r="F92" s="21"/>
      <c r="G92" s="21"/>
      <c r="H92" s="21"/>
      <c r="I92" s="21"/>
      <c r="J92" s="21"/>
      <c r="K92" s="21"/>
      <c r="L92" s="21"/>
      <c r="M92" s="21"/>
      <c r="N92" s="22"/>
      <c r="O92" s="21"/>
      <c r="P92" s="21"/>
      <c r="Q92" s="21"/>
      <c r="R92" s="21"/>
      <c r="S92" s="21"/>
      <c r="T92" s="21"/>
      <c r="U92" s="21"/>
      <c r="V92" s="21"/>
      <c r="W92" s="21"/>
      <c r="X92" s="21"/>
    </row>
    <row r="93" spans="1:24" x14ac:dyDescent="0.25">
      <c r="A93" s="21"/>
      <c r="B93" s="21"/>
      <c r="C93" s="21"/>
      <c r="D93" s="21"/>
      <c r="E93" s="21"/>
      <c r="F93" s="21"/>
      <c r="G93" s="21"/>
      <c r="H93" s="21"/>
      <c r="I93" s="21"/>
      <c r="J93" s="21"/>
      <c r="K93" s="21"/>
      <c r="L93" s="21"/>
      <c r="M93" s="21"/>
      <c r="N93" s="22"/>
      <c r="O93" s="21"/>
      <c r="P93" s="21"/>
      <c r="Q93" s="21"/>
      <c r="R93" s="21"/>
      <c r="S93" s="21"/>
      <c r="T93" s="21"/>
      <c r="U93" s="21"/>
      <c r="V93" s="21"/>
      <c r="W93" s="21"/>
      <c r="X93" s="21"/>
    </row>
    <row r="94" spans="1:24" x14ac:dyDescent="0.25">
      <c r="A94" s="21"/>
      <c r="B94" s="21"/>
      <c r="C94" s="21"/>
      <c r="D94" s="21"/>
      <c r="E94" s="21"/>
      <c r="F94" s="21"/>
      <c r="G94" s="21"/>
      <c r="H94" s="21"/>
      <c r="I94" s="21"/>
      <c r="J94" s="21"/>
      <c r="K94" s="21"/>
      <c r="L94" s="21"/>
      <c r="M94" s="21"/>
      <c r="N94" s="22"/>
      <c r="O94" s="21"/>
      <c r="P94" s="21"/>
      <c r="Q94" s="21"/>
      <c r="R94" s="21"/>
      <c r="S94" s="21"/>
      <c r="T94" s="21"/>
      <c r="U94" s="21"/>
      <c r="V94" s="21"/>
      <c r="W94" s="21"/>
      <c r="X94" s="21"/>
    </row>
    <row r="95" spans="1:24" x14ac:dyDescent="0.25">
      <c r="A95" s="21"/>
      <c r="B95" s="21"/>
      <c r="C95" s="21"/>
      <c r="D95" s="21"/>
      <c r="E95" s="21"/>
      <c r="F95" s="21"/>
      <c r="G95" s="21"/>
      <c r="H95" s="21"/>
      <c r="I95" s="21"/>
      <c r="J95" s="21"/>
      <c r="K95" s="21"/>
      <c r="L95" s="21"/>
      <c r="M95" s="21"/>
      <c r="N95" s="22"/>
      <c r="O95" s="21"/>
      <c r="P95" s="21"/>
      <c r="Q95" s="21"/>
      <c r="R95" s="21"/>
      <c r="S95" s="21"/>
      <c r="T95" s="21"/>
      <c r="U95" s="21"/>
      <c r="V95" s="21"/>
      <c r="W95" s="21"/>
      <c r="X95" s="21"/>
    </row>
    <row r="96" spans="1:24" x14ac:dyDescent="0.25">
      <c r="A96" s="21"/>
      <c r="B96" s="21"/>
      <c r="C96" s="21"/>
      <c r="D96" s="21"/>
      <c r="E96" s="21"/>
      <c r="F96" s="21"/>
      <c r="G96" s="21"/>
      <c r="H96" s="21"/>
      <c r="I96" s="21"/>
      <c r="J96" s="21"/>
      <c r="K96" s="21"/>
      <c r="L96" s="21"/>
      <c r="M96" s="21"/>
      <c r="N96" s="22"/>
      <c r="O96" s="21"/>
      <c r="P96" s="21"/>
      <c r="Q96" s="21"/>
      <c r="R96" s="21"/>
      <c r="S96" s="21"/>
      <c r="T96" s="21"/>
      <c r="U96" s="21"/>
      <c r="V96" s="21"/>
      <c r="W96" s="21"/>
      <c r="X96" s="21"/>
    </row>
    <row r="97" spans="1:24" x14ac:dyDescent="0.25">
      <c r="A97" s="21"/>
      <c r="B97" s="21"/>
      <c r="C97" s="21"/>
      <c r="D97" s="21"/>
      <c r="E97" s="21"/>
      <c r="F97" s="21"/>
      <c r="G97" s="21"/>
      <c r="H97" s="21"/>
      <c r="I97" s="21"/>
      <c r="J97" s="21"/>
      <c r="K97" s="21"/>
      <c r="L97" s="21"/>
      <c r="M97" s="21"/>
      <c r="N97" s="22"/>
      <c r="O97" s="21"/>
      <c r="P97" s="21"/>
      <c r="Q97" s="21"/>
      <c r="R97" s="21"/>
      <c r="S97" s="21"/>
      <c r="T97" s="21"/>
      <c r="U97" s="21"/>
      <c r="V97" s="21"/>
      <c r="W97" s="21"/>
      <c r="X97" s="21"/>
    </row>
    <row r="98" spans="1:24" x14ac:dyDescent="0.25">
      <c r="A98" s="21"/>
      <c r="B98" s="21"/>
      <c r="C98" s="21"/>
      <c r="D98" s="21"/>
      <c r="E98" s="21"/>
      <c r="F98" s="21"/>
      <c r="G98" s="21"/>
      <c r="H98" s="21"/>
      <c r="I98" s="21"/>
      <c r="J98" s="21"/>
      <c r="K98" s="21"/>
      <c r="L98" s="21"/>
      <c r="M98" s="21"/>
      <c r="N98" s="22"/>
      <c r="O98" s="21"/>
      <c r="P98" s="21"/>
      <c r="Q98" s="21"/>
      <c r="R98" s="21"/>
      <c r="S98" s="21"/>
      <c r="T98" s="21"/>
      <c r="U98" s="21"/>
      <c r="V98" s="21"/>
      <c r="W98" s="21"/>
      <c r="X98" s="21"/>
    </row>
    <row r="99" spans="1:24" x14ac:dyDescent="0.25">
      <c r="A99" s="21"/>
      <c r="B99" s="21"/>
      <c r="C99" s="21"/>
      <c r="D99" s="21"/>
      <c r="E99" s="21"/>
      <c r="F99" s="21"/>
      <c r="G99" s="21"/>
      <c r="H99" s="21"/>
      <c r="I99" s="21"/>
      <c r="J99" s="21"/>
      <c r="K99" s="21"/>
      <c r="L99" s="21"/>
      <c r="M99" s="21"/>
      <c r="N99" s="22"/>
      <c r="O99" s="21"/>
      <c r="P99" s="21"/>
      <c r="Q99" s="21"/>
      <c r="R99" s="21"/>
      <c r="S99" s="21"/>
      <c r="T99" s="21"/>
      <c r="U99" s="21"/>
      <c r="V99" s="21"/>
      <c r="W99" s="21"/>
      <c r="X99" s="21"/>
    </row>
    <row r="100" spans="1:24" x14ac:dyDescent="0.25">
      <c r="A100" s="21"/>
      <c r="B100" s="21"/>
      <c r="C100" s="21"/>
      <c r="D100" s="21"/>
      <c r="E100" s="21"/>
      <c r="F100" s="21"/>
      <c r="G100" s="21"/>
      <c r="H100" s="21"/>
      <c r="I100" s="21"/>
      <c r="J100" s="21"/>
      <c r="K100" s="21"/>
      <c r="L100" s="21"/>
      <c r="M100" s="21"/>
      <c r="N100" s="22"/>
      <c r="O100" s="21"/>
      <c r="P100" s="21"/>
      <c r="Q100" s="21"/>
      <c r="R100" s="21"/>
      <c r="S100" s="21"/>
      <c r="T100" s="21"/>
      <c r="U100" s="21"/>
      <c r="V100" s="21"/>
      <c r="W100" s="21"/>
      <c r="X100" s="21"/>
    </row>
    <row r="101" spans="1:24" x14ac:dyDescent="0.25">
      <c r="A101" s="21"/>
      <c r="B101" s="21"/>
      <c r="C101" s="21"/>
      <c r="D101" s="21"/>
      <c r="E101" s="21"/>
      <c r="F101" s="21"/>
      <c r="G101" s="21"/>
      <c r="H101" s="21"/>
      <c r="I101" s="21"/>
      <c r="J101" s="21"/>
      <c r="K101" s="21"/>
      <c r="L101" s="21"/>
      <c r="M101" s="21"/>
      <c r="N101" s="22"/>
      <c r="O101" s="21"/>
      <c r="P101" s="21"/>
      <c r="Q101" s="21"/>
      <c r="R101" s="21"/>
      <c r="S101" s="21"/>
      <c r="T101" s="21"/>
      <c r="U101" s="21"/>
      <c r="V101" s="21"/>
      <c r="W101" s="21"/>
      <c r="X101" s="21"/>
    </row>
    <row r="102" spans="1:24" x14ac:dyDescent="0.25">
      <c r="A102" s="21"/>
      <c r="B102" s="21"/>
      <c r="C102" s="21"/>
      <c r="D102" s="21"/>
      <c r="E102" s="21"/>
      <c r="F102" s="21"/>
      <c r="G102" s="21"/>
      <c r="H102" s="21"/>
      <c r="I102" s="21"/>
      <c r="J102" s="21"/>
      <c r="K102" s="21"/>
      <c r="L102" s="21"/>
      <c r="M102" s="21"/>
      <c r="N102" s="22"/>
      <c r="O102" s="21"/>
      <c r="P102" s="21"/>
      <c r="Q102" s="21"/>
      <c r="R102" s="21"/>
      <c r="S102" s="21"/>
      <c r="T102" s="21"/>
      <c r="U102" s="21"/>
      <c r="V102" s="21"/>
      <c r="W102" s="21"/>
      <c r="X102" s="21"/>
    </row>
    <row r="103" spans="1:24" x14ac:dyDescent="0.25">
      <c r="A103" s="21"/>
      <c r="B103" s="21"/>
      <c r="C103" s="21"/>
      <c r="D103" s="21"/>
      <c r="E103" s="21"/>
      <c r="F103" s="21"/>
      <c r="G103" s="21"/>
      <c r="H103" s="21"/>
      <c r="I103" s="21"/>
      <c r="J103" s="21"/>
      <c r="K103" s="21"/>
      <c r="L103" s="21"/>
      <c r="M103" s="21"/>
      <c r="N103" s="22"/>
      <c r="O103" s="21"/>
      <c r="P103" s="21"/>
      <c r="Q103" s="21"/>
      <c r="R103" s="21"/>
      <c r="S103" s="21"/>
      <c r="T103" s="21"/>
      <c r="U103" s="21"/>
      <c r="V103" s="21"/>
      <c r="W103" s="21"/>
      <c r="X103" s="21"/>
    </row>
    <row r="104" spans="1:24" x14ac:dyDescent="0.25">
      <c r="A104" s="21"/>
      <c r="B104" s="21"/>
      <c r="C104" s="21"/>
      <c r="D104" s="21"/>
      <c r="E104" s="21"/>
      <c r="F104" s="21"/>
      <c r="G104" s="21"/>
      <c r="H104" s="21"/>
      <c r="I104" s="21"/>
      <c r="J104" s="21"/>
      <c r="K104" s="21"/>
      <c r="L104" s="21"/>
      <c r="M104" s="21"/>
      <c r="N104" s="22"/>
      <c r="O104" s="21"/>
      <c r="P104" s="21"/>
      <c r="Q104" s="21"/>
      <c r="R104" s="21"/>
      <c r="S104" s="21"/>
      <c r="T104" s="21"/>
      <c r="U104" s="21"/>
      <c r="V104" s="21"/>
      <c r="W104" s="21"/>
      <c r="X104" s="21"/>
    </row>
    <row r="105" spans="1:24" x14ac:dyDescent="0.25">
      <c r="A105" s="21"/>
      <c r="B105" s="21"/>
      <c r="C105" s="21"/>
      <c r="D105" s="21"/>
      <c r="E105" s="21"/>
      <c r="F105" s="21"/>
      <c r="G105" s="21"/>
      <c r="H105" s="21"/>
      <c r="I105" s="21"/>
      <c r="J105" s="21"/>
      <c r="K105" s="21"/>
      <c r="L105" s="21"/>
      <c r="M105" s="21"/>
      <c r="N105" s="22"/>
      <c r="O105" s="21"/>
      <c r="P105" s="21"/>
      <c r="Q105" s="21"/>
      <c r="R105" s="21"/>
      <c r="S105" s="21"/>
      <c r="T105" s="21"/>
      <c r="U105" s="21"/>
      <c r="V105" s="21"/>
      <c r="W105" s="21"/>
      <c r="X105" s="21"/>
    </row>
    <row r="106" spans="1:24" x14ac:dyDescent="0.25">
      <c r="A106" s="21"/>
      <c r="B106" s="21"/>
      <c r="C106" s="21"/>
      <c r="D106" s="21"/>
      <c r="E106" s="21"/>
      <c r="F106" s="21"/>
      <c r="G106" s="21"/>
      <c r="H106" s="21"/>
      <c r="I106" s="21"/>
      <c r="J106" s="21"/>
      <c r="K106" s="21"/>
      <c r="L106" s="21"/>
      <c r="M106" s="21"/>
      <c r="N106" s="22"/>
      <c r="O106" s="21"/>
      <c r="P106" s="21"/>
      <c r="Q106" s="21"/>
      <c r="R106" s="21"/>
      <c r="S106" s="21"/>
      <c r="T106" s="21"/>
      <c r="U106" s="21"/>
      <c r="V106" s="21"/>
      <c r="W106" s="21"/>
      <c r="X106" s="21"/>
    </row>
    <row r="107" spans="1:24" x14ac:dyDescent="0.25">
      <c r="A107" s="21"/>
      <c r="B107" s="21"/>
      <c r="C107" s="21"/>
      <c r="D107" s="21"/>
      <c r="E107" s="21"/>
      <c r="F107" s="21"/>
      <c r="G107" s="21"/>
      <c r="H107" s="21"/>
      <c r="I107" s="21"/>
      <c r="J107" s="21"/>
      <c r="K107" s="21"/>
      <c r="L107" s="21"/>
      <c r="M107" s="21"/>
      <c r="N107" s="22"/>
      <c r="O107" s="21"/>
      <c r="P107" s="21"/>
      <c r="Q107" s="21"/>
      <c r="R107" s="21"/>
      <c r="S107" s="21"/>
      <c r="T107" s="21"/>
      <c r="U107" s="21"/>
      <c r="V107" s="21"/>
      <c r="W107" s="21"/>
      <c r="X107" s="21"/>
    </row>
    <row r="108" spans="1:24" x14ac:dyDescent="0.25">
      <c r="A108" s="21"/>
      <c r="B108" s="21"/>
      <c r="C108" s="21"/>
      <c r="D108" s="21"/>
      <c r="E108" s="21"/>
      <c r="F108" s="21"/>
      <c r="G108" s="21"/>
      <c r="H108" s="21"/>
      <c r="I108" s="21"/>
      <c r="J108" s="21"/>
      <c r="K108" s="21"/>
      <c r="L108" s="21"/>
      <c r="M108" s="21"/>
      <c r="N108" s="22"/>
      <c r="O108" s="21"/>
      <c r="P108" s="21"/>
      <c r="Q108" s="21"/>
      <c r="R108" s="21"/>
      <c r="S108" s="21"/>
      <c r="T108" s="21"/>
      <c r="U108" s="21"/>
      <c r="V108" s="21"/>
      <c r="W108" s="21"/>
      <c r="X108" s="21"/>
    </row>
    <row r="109" spans="1:24" x14ac:dyDescent="0.25">
      <c r="A109" s="21"/>
      <c r="B109" s="21"/>
      <c r="C109" s="21"/>
      <c r="D109" s="21"/>
      <c r="E109" s="21"/>
      <c r="F109" s="21"/>
      <c r="G109" s="21"/>
      <c r="H109" s="21"/>
      <c r="I109" s="21"/>
      <c r="J109" s="21"/>
      <c r="K109" s="21"/>
      <c r="L109" s="21"/>
      <c r="M109" s="21"/>
      <c r="N109" s="22"/>
      <c r="O109" s="21"/>
      <c r="P109" s="21"/>
      <c r="Q109" s="21"/>
      <c r="R109" s="21"/>
      <c r="S109" s="21"/>
      <c r="T109" s="21"/>
      <c r="U109" s="21"/>
      <c r="V109" s="21"/>
      <c r="W109" s="21"/>
      <c r="X109" s="21"/>
    </row>
    <row r="110" spans="1:24" x14ac:dyDescent="0.25">
      <c r="A110" s="21"/>
      <c r="B110" s="21"/>
      <c r="C110" s="21"/>
      <c r="D110" s="21"/>
      <c r="E110" s="21"/>
      <c r="F110" s="21"/>
      <c r="G110" s="21"/>
      <c r="H110" s="21"/>
      <c r="I110" s="21"/>
      <c r="J110" s="21"/>
      <c r="K110" s="21"/>
      <c r="L110" s="21"/>
      <c r="M110" s="21"/>
      <c r="N110" s="22"/>
      <c r="O110" s="21"/>
      <c r="P110" s="21"/>
      <c r="Q110" s="21"/>
      <c r="R110" s="21"/>
      <c r="S110" s="21"/>
      <c r="T110" s="21"/>
      <c r="U110" s="21"/>
      <c r="V110" s="21"/>
      <c r="W110" s="21"/>
      <c r="X110" s="21"/>
    </row>
    <row r="111" spans="1:24" x14ac:dyDescent="0.25">
      <c r="A111" s="21"/>
      <c r="B111" s="21"/>
      <c r="C111" s="21"/>
      <c r="D111" s="21"/>
      <c r="E111" s="21"/>
      <c r="F111" s="21"/>
      <c r="G111" s="21"/>
      <c r="H111" s="21"/>
      <c r="I111" s="21"/>
      <c r="J111" s="21"/>
      <c r="K111" s="21"/>
      <c r="L111" s="21"/>
      <c r="M111" s="21"/>
      <c r="N111" s="22"/>
      <c r="O111" s="21"/>
      <c r="P111" s="21"/>
      <c r="Q111" s="21"/>
      <c r="R111" s="21"/>
      <c r="S111" s="21"/>
      <c r="T111" s="21"/>
      <c r="U111" s="21"/>
      <c r="V111" s="21"/>
      <c r="W111" s="21"/>
      <c r="X111" s="21"/>
    </row>
    <row r="112" spans="1:24" x14ac:dyDescent="0.25">
      <c r="A112" s="21"/>
      <c r="B112" s="21"/>
      <c r="C112" s="21"/>
      <c r="D112" s="21"/>
      <c r="E112" s="21"/>
      <c r="F112" s="21"/>
      <c r="G112" s="21"/>
      <c r="H112" s="21"/>
      <c r="I112" s="21"/>
      <c r="J112" s="21"/>
      <c r="K112" s="21"/>
      <c r="L112" s="21"/>
      <c r="M112" s="21"/>
      <c r="N112" s="22"/>
      <c r="O112" s="21"/>
      <c r="P112" s="21"/>
      <c r="Q112" s="21"/>
      <c r="R112" s="21"/>
      <c r="S112" s="21"/>
      <c r="T112" s="21"/>
      <c r="U112" s="21"/>
      <c r="V112" s="21"/>
      <c r="W112" s="21"/>
      <c r="X112" s="21"/>
    </row>
    <row r="113" spans="1:24" x14ac:dyDescent="0.25">
      <c r="A113" s="21"/>
      <c r="B113" s="21"/>
      <c r="C113" s="21"/>
      <c r="D113" s="21"/>
      <c r="E113" s="21"/>
      <c r="F113" s="21"/>
      <c r="G113" s="21"/>
      <c r="H113" s="21"/>
      <c r="I113" s="21"/>
      <c r="J113" s="21"/>
      <c r="K113" s="21"/>
      <c r="L113" s="21"/>
      <c r="M113" s="21"/>
      <c r="N113" s="22"/>
      <c r="O113" s="21"/>
      <c r="P113" s="21"/>
      <c r="Q113" s="21"/>
      <c r="R113" s="21"/>
      <c r="S113" s="21"/>
      <c r="T113" s="21"/>
      <c r="U113" s="21"/>
      <c r="V113" s="21"/>
      <c r="W113" s="21"/>
      <c r="X113" s="21"/>
    </row>
    <row r="114" spans="1:24" x14ac:dyDescent="0.25">
      <c r="A114" s="21"/>
      <c r="B114" s="21"/>
      <c r="C114" s="21"/>
      <c r="D114" s="21"/>
      <c r="E114" s="21"/>
      <c r="F114" s="21"/>
      <c r="G114" s="21"/>
      <c r="H114" s="21"/>
      <c r="I114" s="21"/>
      <c r="J114" s="21"/>
      <c r="K114" s="21"/>
      <c r="L114" s="21"/>
      <c r="M114" s="21"/>
      <c r="N114" s="22"/>
      <c r="O114" s="21"/>
      <c r="P114" s="21"/>
      <c r="Q114" s="21"/>
      <c r="R114" s="21"/>
      <c r="S114" s="21"/>
      <c r="T114" s="21"/>
      <c r="U114" s="21"/>
      <c r="V114" s="21"/>
      <c r="W114" s="21"/>
      <c r="X114" s="21"/>
    </row>
    <row r="115" spans="1:24" x14ac:dyDescent="0.25">
      <c r="A115" s="21"/>
      <c r="B115" s="21"/>
      <c r="C115" s="21"/>
      <c r="D115" s="21"/>
      <c r="E115" s="21"/>
      <c r="F115" s="21"/>
      <c r="G115" s="21"/>
      <c r="H115" s="21"/>
      <c r="I115" s="21"/>
      <c r="J115" s="21"/>
      <c r="K115" s="21"/>
      <c r="L115" s="21"/>
      <c r="M115" s="21"/>
      <c r="N115" s="22"/>
      <c r="O115" s="21"/>
      <c r="P115" s="21"/>
      <c r="Q115" s="21"/>
      <c r="R115" s="21"/>
      <c r="S115" s="21"/>
      <c r="T115" s="21"/>
      <c r="U115" s="21"/>
      <c r="V115" s="21"/>
      <c r="W115" s="21"/>
      <c r="X115" s="21"/>
    </row>
    <row r="116" spans="1:24" x14ac:dyDescent="0.25">
      <c r="A116" s="21"/>
      <c r="B116" s="21"/>
      <c r="C116" s="21"/>
      <c r="D116" s="21"/>
      <c r="E116" s="21"/>
      <c r="F116" s="21"/>
      <c r="G116" s="21"/>
      <c r="H116" s="21"/>
      <c r="I116" s="21"/>
      <c r="J116" s="21"/>
      <c r="K116" s="21"/>
      <c r="L116" s="21"/>
      <c r="M116" s="21"/>
      <c r="N116" s="22"/>
      <c r="O116" s="21"/>
      <c r="P116" s="21"/>
      <c r="Q116" s="21"/>
      <c r="R116" s="21"/>
      <c r="S116" s="21"/>
      <c r="T116" s="21"/>
      <c r="U116" s="21"/>
      <c r="V116" s="21"/>
      <c r="W116" s="21"/>
      <c r="X116" s="21"/>
    </row>
    <row r="117" spans="1:24" x14ac:dyDescent="0.25">
      <c r="A117" s="21"/>
      <c r="B117" s="21"/>
      <c r="C117" s="21"/>
      <c r="D117" s="21"/>
      <c r="E117" s="21"/>
      <c r="F117" s="21"/>
      <c r="G117" s="21"/>
      <c r="H117" s="21"/>
      <c r="I117" s="21"/>
      <c r="J117" s="21"/>
      <c r="K117" s="21"/>
      <c r="L117" s="21"/>
      <c r="M117" s="21"/>
      <c r="N117" s="22"/>
      <c r="O117" s="21"/>
      <c r="P117" s="21"/>
      <c r="Q117" s="21"/>
      <c r="R117" s="21"/>
      <c r="S117" s="21"/>
      <c r="T117" s="21"/>
      <c r="U117" s="21"/>
      <c r="V117" s="21"/>
      <c r="W117" s="21"/>
      <c r="X117" s="21"/>
    </row>
    <row r="118" spans="1:24" x14ac:dyDescent="0.25">
      <c r="A118" s="21"/>
      <c r="B118" s="21"/>
      <c r="C118" s="21"/>
      <c r="D118" s="21"/>
      <c r="E118" s="21"/>
      <c r="F118" s="21"/>
      <c r="G118" s="21"/>
      <c r="H118" s="21"/>
      <c r="I118" s="21"/>
      <c r="J118" s="21"/>
      <c r="K118" s="21"/>
      <c r="L118" s="21"/>
      <c r="M118" s="21"/>
      <c r="N118" s="22"/>
      <c r="O118" s="21"/>
      <c r="P118" s="21"/>
      <c r="Q118" s="21"/>
      <c r="R118" s="21"/>
      <c r="S118" s="21"/>
      <c r="T118" s="21"/>
      <c r="U118" s="21"/>
      <c r="V118" s="21"/>
      <c r="W118" s="21"/>
      <c r="X118" s="21"/>
    </row>
    <row r="119" spans="1:24" x14ac:dyDescent="0.25">
      <c r="A119" s="21"/>
      <c r="B119" s="21"/>
      <c r="C119" s="21"/>
      <c r="D119" s="21"/>
      <c r="E119" s="21"/>
      <c r="F119" s="21"/>
      <c r="G119" s="21"/>
      <c r="H119" s="21"/>
      <c r="I119" s="21"/>
      <c r="J119" s="21"/>
      <c r="K119" s="21"/>
      <c r="L119" s="21"/>
      <c r="M119" s="21"/>
      <c r="N119" s="22"/>
      <c r="O119" s="21"/>
      <c r="P119" s="21"/>
      <c r="Q119" s="21"/>
      <c r="R119" s="21"/>
      <c r="S119" s="21"/>
      <c r="T119" s="21"/>
      <c r="U119" s="21"/>
      <c r="V119" s="21"/>
      <c r="W119" s="21"/>
      <c r="X119" s="21"/>
    </row>
    <row r="120" spans="1:24" x14ac:dyDescent="0.25">
      <c r="A120" s="21"/>
      <c r="B120" s="21"/>
      <c r="C120" s="21"/>
      <c r="D120" s="21"/>
      <c r="E120" s="21"/>
      <c r="F120" s="21"/>
      <c r="G120" s="21"/>
      <c r="H120" s="21"/>
      <c r="I120" s="21"/>
      <c r="J120" s="21"/>
      <c r="K120" s="21"/>
      <c r="L120" s="21"/>
      <c r="M120" s="21"/>
      <c r="N120" s="22"/>
      <c r="O120" s="21"/>
      <c r="P120" s="21"/>
      <c r="Q120" s="21"/>
      <c r="R120" s="21"/>
      <c r="S120" s="21"/>
      <c r="T120" s="21"/>
      <c r="U120" s="21"/>
      <c r="V120" s="21"/>
      <c r="W120" s="21"/>
      <c r="X120" s="21"/>
    </row>
    <row r="121" spans="1:24" x14ac:dyDescent="0.25">
      <c r="A121" s="21"/>
      <c r="B121" s="21"/>
      <c r="C121" s="21"/>
      <c r="D121" s="21"/>
      <c r="E121" s="21"/>
      <c r="F121" s="21"/>
      <c r="G121" s="21"/>
      <c r="H121" s="21"/>
      <c r="I121" s="21"/>
      <c r="J121" s="21"/>
      <c r="K121" s="21"/>
      <c r="L121" s="21"/>
      <c r="M121" s="21"/>
      <c r="N121" s="22"/>
      <c r="O121" s="21"/>
      <c r="P121" s="21"/>
      <c r="Q121" s="21"/>
      <c r="R121" s="21"/>
      <c r="S121" s="21"/>
      <c r="T121" s="21"/>
      <c r="U121" s="21"/>
      <c r="V121" s="21"/>
      <c r="W121" s="21"/>
      <c r="X121" s="21"/>
    </row>
    <row r="122" spans="1:24" x14ac:dyDescent="0.25">
      <c r="A122" s="21"/>
      <c r="B122" s="21"/>
      <c r="C122" s="21"/>
      <c r="D122" s="21"/>
      <c r="E122" s="21"/>
      <c r="F122" s="21"/>
      <c r="G122" s="21"/>
      <c r="H122" s="21"/>
      <c r="I122" s="21"/>
      <c r="J122" s="21"/>
      <c r="K122" s="21"/>
      <c r="L122" s="21"/>
      <c r="M122" s="21"/>
      <c r="N122" s="22"/>
      <c r="O122" s="21"/>
      <c r="P122" s="21"/>
      <c r="Q122" s="21"/>
      <c r="R122" s="21"/>
      <c r="S122" s="21"/>
      <c r="T122" s="21"/>
      <c r="U122" s="21"/>
      <c r="V122" s="21"/>
      <c r="W122" s="21"/>
      <c r="X122" s="21"/>
    </row>
    <row r="123" spans="1:24" x14ac:dyDescent="0.25">
      <c r="A123" s="21"/>
      <c r="B123" s="21"/>
      <c r="C123" s="21"/>
      <c r="D123" s="21"/>
      <c r="E123" s="21"/>
      <c r="F123" s="21"/>
      <c r="G123" s="21"/>
      <c r="H123" s="21"/>
      <c r="I123" s="21"/>
      <c r="J123" s="21"/>
      <c r="K123" s="21"/>
      <c r="L123" s="21"/>
      <c r="M123" s="21"/>
      <c r="N123" s="22"/>
      <c r="O123" s="21"/>
      <c r="P123" s="21"/>
      <c r="Q123" s="21"/>
      <c r="R123" s="21"/>
      <c r="S123" s="21"/>
      <c r="T123" s="21"/>
      <c r="U123" s="21"/>
      <c r="V123" s="21"/>
      <c r="W123" s="21"/>
      <c r="X123" s="21"/>
    </row>
    <row r="124" spans="1:24" x14ac:dyDescent="0.25">
      <c r="A124" s="21"/>
      <c r="B124" s="21"/>
      <c r="C124" s="21"/>
      <c r="D124" s="21"/>
      <c r="E124" s="21"/>
      <c r="F124" s="21"/>
      <c r="G124" s="21"/>
      <c r="H124" s="21"/>
      <c r="I124" s="21"/>
      <c r="J124" s="21"/>
      <c r="K124" s="21"/>
      <c r="L124" s="21"/>
      <c r="M124" s="21"/>
      <c r="N124" s="22"/>
      <c r="O124" s="21"/>
      <c r="P124" s="21"/>
      <c r="Q124" s="21"/>
      <c r="R124" s="21"/>
      <c r="S124" s="21"/>
      <c r="T124" s="21"/>
      <c r="U124" s="21"/>
      <c r="V124" s="21"/>
      <c r="W124" s="21"/>
      <c r="X124" s="21"/>
    </row>
    <row r="125" spans="1:24" x14ac:dyDescent="0.25">
      <c r="A125" s="21"/>
      <c r="B125" s="21"/>
      <c r="C125" s="21"/>
      <c r="D125" s="21"/>
      <c r="E125" s="21"/>
      <c r="F125" s="21"/>
      <c r="G125" s="21"/>
      <c r="H125" s="21"/>
      <c r="I125" s="21"/>
      <c r="J125" s="21"/>
      <c r="K125" s="21"/>
      <c r="L125" s="21"/>
      <c r="M125" s="21"/>
      <c r="N125" s="22"/>
      <c r="O125" s="21"/>
      <c r="P125" s="21"/>
      <c r="Q125" s="21"/>
      <c r="R125" s="21"/>
      <c r="S125" s="21"/>
      <c r="T125" s="21"/>
      <c r="U125" s="21"/>
      <c r="V125" s="21"/>
      <c r="W125" s="21"/>
      <c r="X125" s="21"/>
    </row>
    <row r="126" spans="1:24" x14ac:dyDescent="0.25">
      <c r="A126" s="21"/>
      <c r="B126" s="21"/>
      <c r="C126" s="21"/>
      <c r="D126" s="21"/>
      <c r="E126" s="21"/>
      <c r="F126" s="21"/>
      <c r="G126" s="21"/>
      <c r="H126" s="21"/>
      <c r="I126" s="21"/>
      <c r="J126" s="21"/>
      <c r="K126" s="21"/>
      <c r="L126" s="21"/>
      <c r="M126" s="21"/>
      <c r="N126" s="22"/>
      <c r="O126" s="21"/>
      <c r="P126" s="21"/>
      <c r="Q126" s="21"/>
      <c r="R126" s="21"/>
      <c r="S126" s="21"/>
      <c r="T126" s="21"/>
      <c r="U126" s="21"/>
      <c r="V126" s="21"/>
      <c r="W126" s="21"/>
      <c r="X126" s="21"/>
    </row>
    <row r="127" spans="1:24" x14ac:dyDescent="0.25">
      <c r="A127" s="21"/>
      <c r="B127" s="21"/>
      <c r="C127" s="21"/>
      <c r="D127" s="21"/>
      <c r="E127" s="21"/>
      <c r="F127" s="21"/>
      <c r="G127" s="21"/>
      <c r="H127" s="21"/>
      <c r="I127" s="21"/>
      <c r="J127" s="21"/>
      <c r="K127" s="21"/>
      <c r="L127" s="21"/>
      <c r="M127" s="21"/>
      <c r="N127" s="22"/>
      <c r="O127" s="21"/>
      <c r="P127" s="21"/>
      <c r="Q127" s="21"/>
      <c r="R127" s="21"/>
      <c r="S127" s="21"/>
      <c r="T127" s="21"/>
      <c r="U127" s="21"/>
      <c r="V127" s="21"/>
      <c r="W127" s="21"/>
      <c r="X127" s="21"/>
    </row>
    <row r="128" spans="1:24" x14ac:dyDescent="0.25">
      <c r="A128" s="21"/>
      <c r="B128" s="21"/>
      <c r="C128" s="21"/>
      <c r="D128" s="21"/>
      <c r="E128" s="21"/>
      <c r="F128" s="21"/>
      <c r="G128" s="21"/>
      <c r="H128" s="21"/>
      <c r="I128" s="21"/>
      <c r="J128" s="21"/>
      <c r="K128" s="21"/>
      <c r="L128" s="21"/>
      <c r="M128" s="21"/>
      <c r="N128" s="22"/>
      <c r="O128" s="21"/>
      <c r="P128" s="21"/>
      <c r="Q128" s="21"/>
      <c r="R128" s="21"/>
      <c r="S128" s="21"/>
      <c r="T128" s="21"/>
      <c r="U128" s="21"/>
      <c r="V128" s="21"/>
      <c r="W128" s="21"/>
      <c r="X128" s="21"/>
    </row>
    <row r="129" spans="1:24" x14ac:dyDescent="0.25">
      <c r="A129" s="21"/>
      <c r="B129" s="21"/>
      <c r="C129" s="21"/>
      <c r="D129" s="21"/>
      <c r="E129" s="21"/>
      <c r="F129" s="21"/>
      <c r="G129" s="21"/>
      <c r="H129" s="21"/>
      <c r="I129" s="21"/>
      <c r="J129" s="21"/>
      <c r="K129" s="21"/>
      <c r="L129" s="21"/>
      <c r="M129" s="21"/>
      <c r="N129" s="22"/>
      <c r="O129" s="21"/>
      <c r="P129" s="21"/>
      <c r="Q129" s="21"/>
      <c r="R129" s="21"/>
      <c r="S129" s="21"/>
      <c r="T129" s="21"/>
      <c r="U129" s="21"/>
      <c r="V129" s="21"/>
      <c r="W129" s="21"/>
      <c r="X129" s="21"/>
    </row>
    <row r="130" spans="1:24" x14ac:dyDescent="0.25">
      <c r="A130" s="21"/>
      <c r="B130" s="21"/>
      <c r="C130" s="21"/>
      <c r="D130" s="21"/>
      <c r="E130" s="21"/>
      <c r="F130" s="21"/>
      <c r="G130" s="21"/>
      <c r="H130" s="21"/>
      <c r="I130" s="21"/>
      <c r="J130" s="21"/>
      <c r="K130" s="21"/>
      <c r="L130" s="21"/>
      <c r="M130" s="21"/>
      <c r="N130" s="22"/>
      <c r="O130" s="21"/>
      <c r="P130" s="21"/>
      <c r="Q130" s="21"/>
      <c r="R130" s="21"/>
      <c r="S130" s="21"/>
      <c r="T130" s="21"/>
      <c r="U130" s="21"/>
      <c r="V130" s="21"/>
      <c r="W130" s="21"/>
      <c r="X130" s="21"/>
    </row>
    <row r="131" spans="1:24" x14ac:dyDescent="0.25">
      <c r="A131" s="21"/>
      <c r="B131" s="21"/>
      <c r="C131" s="21"/>
      <c r="D131" s="21"/>
      <c r="E131" s="21"/>
      <c r="F131" s="21"/>
      <c r="G131" s="21"/>
      <c r="H131" s="21"/>
      <c r="I131" s="21"/>
      <c r="J131" s="21"/>
      <c r="K131" s="21"/>
      <c r="L131" s="21"/>
      <c r="M131" s="21"/>
      <c r="N131" s="22"/>
      <c r="O131" s="21"/>
      <c r="P131" s="21"/>
      <c r="Q131" s="21"/>
      <c r="R131" s="21"/>
      <c r="S131" s="21"/>
      <c r="T131" s="21"/>
      <c r="U131" s="21"/>
      <c r="V131" s="21"/>
      <c r="W131" s="21"/>
      <c r="X131" s="21"/>
    </row>
    <row r="132" spans="1:24" x14ac:dyDescent="0.25">
      <c r="A132" s="21"/>
      <c r="B132" s="21"/>
      <c r="C132" s="21"/>
      <c r="D132" s="21"/>
      <c r="E132" s="21"/>
      <c r="F132" s="21"/>
      <c r="G132" s="21"/>
      <c r="H132" s="21"/>
      <c r="I132" s="21"/>
      <c r="J132" s="21"/>
      <c r="K132" s="21"/>
      <c r="L132" s="21"/>
      <c r="M132" s="21"/>
      <c r="N132" s="22"/>
      <c r="O132" s="21"/>
      <c r="P132" s="21"/>
      <c r="Q132" s="21"/>
      <c r="R132" s="21"/>
      <c r="S132" s="21"/>
      <c r="T132" s="21"/>
      <c r="U132" s="21"/>
      <c r="V132" s="21"/>
      <c r="W132" s="21"/>
      <c r="X132" s="21"/>
    </row>
    <row r="133" spans="1:24" x14ac:dyDescent="0.25">
      <c r="A133" s="21"/>
      <c r="B133" s="21"/>
      <c r="C133" s="21"/>
      <c r="D133" s="21"/>
      <c r="E133" s="21"/>
      <c r="F133" s="21"/>
      <c r="G133" s="21"/>
      <c r="H133" s="21"/>
      <c r="I133" s="21"/>
      <c r="J133" s="21"/>
      <c r="K133" s="21"/>
      <c r="L133" s="21"/>
      <c r="M133" s="21"/>
      <c r="N133" s="22"/>
      <c r="O133" s="21"/>
      <c r="P133" s="21"/>
      <c r="Q133" s="21"/>
      <c r="R133" s="21"/>
      <c r="S133" s="21"/>
      <c r="T133" s="21"/>
      <c r="U133" s="21"/>
      <c r="V133" s="21"/>
      <c r="W133" s="21"/>
      <c r="X133" s="21"/>
    </row>
    <row r="134" spans="1:24" x14ac:dyDescent="0.25">
      <c r="A134" s="21"/>
      <c r="B134" s="21"/>
      <c r="C134" s="21"/>
      <c r="D134" s="21"/>
      <c r="E134" s="21"/>
      <c r="F134" s="21"/>
      <c r="G134" s="21"/>
      <c r="H134" s="21"/>
      <c r="I134" s="21"/>
      <c r="J134" s="21"/>
      <c r="K134" s="21"/>
      <c r="L134" s="21"/>
      <c r="M134" s="21"/>
      <c r="N134" s="22"/>
      <c r="O134" s="21"/>
      <c r="P134" s="21"/>
      <c r="Q134" s="21"/>
      <c r="R134" s="21"/>
      <c r="S134" s="21"/>
      <c r="T134" s="21"/>
      <c r="U134" s="21"/>
      <c r="V134" s="21"/>
      <c r="W134" s="21"/>
      <c r="X134" s="21"/>
    </row>
    <row r="135" spans="1:24" x14ac:dyDescent="0.25">
      <c r="A135" s="21"/>
      <c r="B135" s="21"/>
      <c r="C135" s="21"/>
      <c r="D135" s="21"/>
      <c r="E135" s="21"/>
      <c r="F135" s="21"/>
      <c r="G135" s="21"/>
      <c r="H135" s="21"/>
      <c r="I135" s="21"/>
      <c r="J135" s="21"/>
      <c r="K135" s="21"/>
      <c r="L135" s="21"/>
      <c r="M135" s="21"/>
      <c r="N135" s="22"/>
      <c r="O135" s="21"/>
      <c r="P135" s="21"/>
      <c r="Q135" s="21"/>
      <c r="R135" s="21"/>
      <c r="S135" s="21"/>
      <c r="T135" s="21"/>
      <c r="U135" s="21"/>
      <c r="V135" s="21"/>
      <c r="W135" s="21"/>
      <c r="X135" s="21"/>
    </row>
    <row r="136" spans="1:24" x14ac:dyDescent="0.25">
      <c r="A136" s="21"/>
      <c r="B136" s="21"/>
      <c r="C136" s="21"/>
      <c r="D136" s="21"/>
      <c r="E136" s="21"/>
      <c r="F136" s="21"/>
      <c r="G136" s="21"/>
      <c r="H136" s="21"/>
      <c r="I136" s="21"/>
      <c r="J136" s="21"/>
      <c r="K136" s="21"/>
      <c r="L136" s="21"/>
      <c r="M136" s="21"/>
      <c r="N136" s="22"/>
      <c r="O136" s="21"/>
      <c r="P136" s="21"/>
      <c r="Q136" s="21"/>
      <c r="R136" s="21"/>
      <c r="S136" s="21"/>
      <c r="T136" s="21"/>
      <c r="U136" s="21"/>
      <c r="V136" s="21"/>
      <c r="W136" s="21"/>
      <c r="X136" s="21"/>
    </row>
    <row r="137" spans="1:24" x14ac:dyDescent="0.25">
      <c r="A137" s="21"/>
      <c r="B137" s="21"/>
      <c r="C137" s="21"/>
      <c r="D137" s="21"/>
      <c r="E137" s="21"/>
      <c r="F137" s="21"/>
      <c r="G137" s="21"/>
      <c r="H137" s="21"/>
      <c r="I137" s="21"/>
      <c r="J137" s="21"/>
      <c r="K137" s="21"/>
      <c r="L137" s="21"/>
      <c r="M137" s="21"/>
      <c r="N137" s="22"/>
      <c r="O137" s="21"/>
      <c r="P137" s="21"/>
      <c r="Q137" s="21"/>
      <c r="R137" s="21"/>
      <c r="S137" s="21"/>
      <c r="T137" s="21"/>
      <c r="U137" s="21"/>
      <c r="V137" s="21"/>
      <c r="W137" s="21"/>
      <c r="X137" s="21"/>
    </row>
    <row r="138" spans="1:24" x14ac:dyDescent="0.25">
      <c r="A138" s="21"/>
      <c r="B138" s="21"/>
      <c r="C138" s="21"/>
      <c r="D138" s="21"/>
      <c r="E138" s="21"/>
      <c r="F138" s="21"/>
      <c r="G138" s="21"/>
      <c r="H138" s="21"/>
      <c r="I138" s="21"/>
      <c r="J138" s="21"/>
      <c r="K138" s="21"/>
      <c r="L138" s="21"/>
      <c r="M138" s="21"/>
      <c r="N138" s="22"/>
      <c r="O138" s="21"/>
      <c r="P138" s="21"/>
      <c r="Q138" s="21"/>
      <c r="R138" s="21"/>
      <c r="S138" s="21"/>
      <c r="T138" s="21"/>
      <c r="U138" s="21"/>
      <c r="V138" s="21"/>
      <c r="W138" s="21"/>
      <c r="X138" s="21"/>
    </row>
    <row r="139" spans="1:24" x14ac:dyDescent="0.25">
      <c r="A139" s="21"/>
      <c r="B139" s="21"/>
      <c r="C139" s="21"/>
      <c r="D139" s="21"/>
      <c r="E139" s="21"/>
      <c r="F139" s="21"/>
      <c r="G139" s="21"/>
      <c r="H139" s="21"/>
      <c r="I139" s="21"/>
      <c r="J139" s="21"/>
      <c r="K139" s="21"/>
      <c r="L139" s="21"/>
      <c r="M139" s="21"/>
      <c r="N139" s="22"/>
      <c r="O139" s="21"/>
      <c r="P139" s="21"/>
      <c r="Q139" s="21"/>
      <c r="R139" s="21"/>
      <c r="S139" s="21"/>
      <c r="T139" s="21"/>
      <c r="U139" s="21"/>
      <c r="V139" s="21"/>
      <c r="W139" s="21"/>
      <c r="X139" s="21"/>
    </row>
    <row r="140" spans="1:24" x14ac:dyDescent="0.25">
      <c r="A140" s="21"/>
      <c r="B140" s="21"/>
      <c r="C140" s="21"/>
      <c r="D140" s="21"/>
      <c r="E140" s="21"/>
      <c r="F140" s="21"/>
      <c r="G140" s="21"/>
      <c r="H140" s="21"/>
      <c r="I140" s="21"/>
      <c r="J140" s="21"/>
      <c r="K140" s="21"/>
      <c r="L140" s="21"/>
      <c r="M140" s="21"/>
      <c r="N140" s="22"/>
      <c r="O140" s="21"/>
      <c r="P140" s="21"/>
      <c r="Q140" s="21"/>
      <c r="R140" s="21"/>
      <c r="S140" s="21"/>
      <c r="T140" s="21"/>
      <c r="U140" s="21"/>
      <c r="V140" s="21"/>
      <c r="W140" s="21"/>
      <c r="X140" s="21"/>
    </row>
    <row r="141" spans="1:24" x14ac:dyDescent="0.25">
      <c r="A141" s="21"/>
      <c r="B141" s="21"/>
      <c r="C141" s="21"/>
      <c r="D141" s="21"/>
      <c r="E141" s="21"/>
      <c r="F141" s="21"/>
      <c r="G141" s="21"/>
      <c r="H141" s="21"/>
      <c r="I141" s="21"/>
      <c r="J141" s="21"/>
      <c r="K141" s="21"/>
      <c r="L141" s="21"/>
      <c r="M141" s="21"/>
      <c r="N141" s="22"/>
      <c r="O141" s="21"/>
      <c r="P141" s="21"/>
      <c r="Q141" s="21"/>
      <c r="R141" s="21"/>
      <c r="S141" s="21"/>
      <c r="T141" s="21"/>
      <c r="U141" s="21"/>
      <c r="V141" s="21"/>
      <c r="W141" s="21"/>
      <c r="X141" s="21"/>
    </row>
    <row r="142" spans="1:24" x14ac:dyDescent="0.25">
      <c r="A142" s="21"/>
      <c r="B142" s="21"/>
      <c r="C142" s="21"/>
      <c r="D142" s="21"/>
      <c r="E142" s="21"/>
      <c r="F142" s="21"/>
      <c r="G142" s="21"/>
      <c r="H142" s="21"/>
      <c r="I142" s="21"/>
      <c r="J142" s="21"/>
      <c r="K142" s="21"/>
      <c r="L142" s="21"/>
      <c r="M142" s="21"/>
      <c r="N142" s="22"/>
      <c r="O142" s="21"/>
      <c r="P142" s="21"/>
      <c r="Q142" s="21"/>
      <c r="R142" s="21"/>
      <c r="S142" s="21"/>
      <c r="T142" s="21"/>
      <c r="U142" s="21"/>
      <c r="V142" s="21"/>
      <c r="W142" s="21"/>
      <c r="X142" s="21"/>
    </row>
    <row r="143" spans="1:24" x14ac:dyDescent="0.25">
      <c r="A143" s="21"/>
      <c r="B143" s="21"/>
      <c r="C143" s="21"/>
      <c r="D143" s="21"/>
      <c r="E143" s="21"/>
      <c r="F143" s="21"/>
      <c r="G143" s="21"/>
      <c r="H143" s="21"/>
      <c r="I143" s="21"/>
      <c r="J143" s="21"/>
      <c r="K143" s="21"/>
      <c r="L143" s="21"/>
      <c r="M143" s="21"/>
      <c r="N143" s="22"/>
      <c r="O143" s="21"/>
      <c r="P143" s="21"/>
      <c r="Q143" s="21"/>
      <c r="R143" s="21"/>
      <c r="S143" s="21"/>
      <c r="T143" s="21"/>
      <c r="U143" s="21"/>
      <c r="V143" s="21"/>
      <c r="W143" s="21"/>
      <c r="X143" s="21"/>
    </row>
    <row r="144" spans="1:24" x14ac:dyDescent="0.25">
      <c r="A144" s="21"/>
      <c r="B144" s="21"/>
      <c r="C144" s="21"/>
      <c r="D144" s="21"/>
      <c r="E144" s="21"/>
      <c r="F144" s="21"/>
      <c r="G144" s="21"/>
      <c r="H144" s="21"/>
      <c r="I144" s="21"/>
      <c r="J144" s="21"/>
      <c r="K144" s="21"/>
      <c r="L144" s="21"/>
      <c r="M144" s="21"/>
      <c r="N144" s="22"/>
      <c r="O144" s="21"/>
      <c r="P144" s="21"/>
      <c r="Q144" s="21"/>
      <c r="R144" s="21"/>
      <c r="S144" s="21"/>
      <c r="T144" s="21"/>
      <c r="U144" s="21"/>
      <c r="V144" s="21"/>
      <c r="W144" s="21"/>
      <c r="X144" s="21"/>
    </row>
    <row r="145" spans="1:24" x14ac:dyDescent="0.25">
      <c r="A145" s="21"/>
      <c r="B145" s="21"/>
      <c r="C145" s="21"/>
      <c r="D145" s="21"/>
      <c r="E145" s="21"/>
      <c r="F145" s="21"/>
      <c r="G145" s="21"/>
      <c r="H145" s="21"/>
      <c r="I145" s="21"/>
      <c r="J145" s="21"/>
      <c r="K145" s="21"/>
      <c r="L145" s="21"/>
      <c r="M145" s="21"/>
      <c r="N145" s="22"/>
      <c r="O145" s="21"/>
      <c r="P145" s="21"/>
      <c r="Q145" s="21"/>
      <c r="R145" s="21"/>
      <c r="S145" s="21"/>
      <c r="T145" s="21"/>
      <c r="U145" s="21"/>
      <c r="V145" s="21"/>
      <c r="W145" s="21"/>
      <c r="X145" s="21"/>
    </row>
    <row r="146" spans="1:24" x14ac:dyDescent="0.25">
      <c r="A146" s="21"/>
      <c r="B146" s="21"/>
      <c r="C146" s="21"/>
      <c r="D146" s="21"/>
      <c r="E146" s="21"/>
      <c r="F146" s="21"/>
      <c r="G146" s="21"/>
      <c r="H146" s="21"/>
      <c r="I146" s="21"/>
      <c r="J146" s="21"/>
      <c r="K146" s="21"/>
      <c r="L146" s="21"/>
      <c r="M146" s="21"/>
      <c r="N146" s="22"/>
      <c r="O146" s="21"/>
      <c r="P146" s="21"/>
      <c r="Q146" s="21"/>
      <c r="R146" s="21"/>
      <c r="S146" s="21"/>
      <c r="T146" s="21"/>
      <c r="U146" s="21"/>
      <c r="V146" s="21"/>
      <c r="W146" s="21"/>
      <c r="X146" s="21"/>
    </row>
    <row r="147" spans="1:24" x14ac:dyDescent="0.25">
      <c r="A147" s="21"/>
      <c r="B147" s="21"/>
      <c r="C147" s="21"/>
      <c r="D147" s="21"/>
      <c r="E147" s="21"/>
      <c r="F147" s="21"/>
      <c r="G147" s="21"/>
      <c r="H147" s="21"/>
      <c r="I147" s="21"/>
      <c r="J147" s="21"/>
      <c r="K147" s="21"/>
      <c r="L147" s="21"/>
      <c r="M147" s="21"/>
      <c r="N147" s="22"/>
      <c r="O147" s="21"/>
      <c r="P147" s="21"/>
      <c r="Q147" s="21"/>
      <c r="R147" s="21"/>
      <c r="S147" s="21"/>
      <c r="T147" s="21"/>
      <c r="U147" s="21"/>
      <c r="V147" s="21"/>
      <c r="W147" s="21"/>
      <c r="X147" s="21"/>
    </row>
    <row r="148" spans="1:24" x14ac:dyDescent="0.25">
      <c r="A148" s="21"/>
      <c r="B148" s="21"/>
      <c r="C148" s="21"/>
      <c r="D148" s="21"/>
      <c r="E148" s="21"/>
      <c r="F148" s="21"/>
      <c r="G148" s="21"/>
      <c r="H148" s="21"/>
      <c r="I148" s="21"/>
      <c r="J148" s="21"/>
      <c r="K148" s="21"/>
      <c r="L148" s="21"/>
      <c r="M148" s="21"/>
      <c r="N148" s="22"/>
      <c r="O148" s="21"/>
      <c r="P148" s="21"/>
      <c r="Q148" s="21"/>
      <c r="R148" s="21"/>
      <c r="S148" s="21"/>
      <c r="T148" s="21"/>
      <c r="U148" s="21"/>
      <c r="V148" s="21"/>
      <c r="W148" s="21"/>
      <c r="X148" s="21"/>
    </row>
    <row r="149" spans="1:24" x14ac:dyDescent="0.25">
      <c r="A149" s="21"/>
      <c r="B149" s="21"/>
      <c r="C149" s="21"/>
      <c r="D149" s="21"/>
      <c r="E149" s="21"/>
      <c r="F149" s="21"/>
      <c r="G149" s="21"/>
      <c r="H149" s="21"/>
      <c r="I149" s="21"/>
      <c r="J149" s="21"/>
      <c r="K149" s="21"/>
      <c r="L149" s="21"/>
      <c r="M149" s="21"/>
      <c r="N149" s="22"/>
      <c r="O149" s="21"/>
      <c r="P149" s="21"/>
      <c r="Q149" s="21"/>
      <c r="R149" s="21"/>
      <c r="S149" s="21"/>
      <c r="T149" s="21"/>
      <c r="U149" s="21"/>
      <c r="V149" s="21"/>
      <c r="W149" s="21"/>
      <c r="X149" s="21"/>
    </row>
    <row r="150" spans="1:24" x14ac:dyDescent="0.25">
      <c r="A150" s="21"/>
      <c r="B150" s="21"/>
      <c r="C150" s="21"/>
      <c r="D150" s="21"/>
      <c r="E150" s="21"/>
      <c r="F150" s="21"/>
      <c r="G150" s="21"/>
      <c r="H150" s="21"/>
      <c r="I150" s="21"/>
      <c r="J150" s="21"/>
      <c r="K150" s="21"/>
      <c r="L150" s="21"/>
      <c r="M150" s="21"/>
      <c r="N150" s="22"/>
      <c r="O150" s="21"/>
      <c r="P150" s="21"/>
      <c r="Q150" s="21"/>
      <c r="R150" s="21"/>
      <c r="S150" s="21"/>
      <c r="T150" s="21"/>
      <c r="U150" s="21"/>
      <c r="V150" s="21"/>
      <c r="W150" s="21"/>
      <c r="X150" s="21"/>
    </row>
    <row r="151" spans="1:24" x14ac:dyDescent="0.25">
      <c r="A151" s="21"/>
      <c r="B151" s="21"/>
      <c r="C151" s="21"/>
      <c r="D151" s="21"/>
      <c r="E151" s="21"/>
      <c r="F151" s="21"/>
      <c r="G151" s="21"/>
      <c r="H151" s="21"/>
      <c r="I151" s="21"/>
      <c r="J151" s="21"/>
      <c r="K151" s="21"/>
      <c r="L151" s="21"/>
      <c r="M151" s="21"/>
      <c r="N151" s="22"/>
      <c r="O151" s="21"/>
      <c r="P151" s="21"/>
      <c r="Q151" s="21"/>
      <c r="R151" s="21"/>
      <c r="S151" s="21"/>
      <c r="T151" s="21"/>
      <c r="U151" s="21"/>
      <c r="V151" s="21"/>
      <c r="W151" s="21"/>
      <c r="X151" s="21"/>
    </row>
    <row r="152" spans="1:24" x14ac:dyDescent="0.25">
      <c r="A152" s="21"/>
      <c r="B152" s="21"/>
      <c r="C152" s="21"/>
      <c r="D152" s="21"/>
      <c r="E152" s="21"/>
      <c r="F152" s="21"/>
      <c r="G152" s="21"/>
      <c r="H152" s="21"/>
      <c r="I152" s="21"/>
      <c r="J152" s="21"/>
      <c r="K152" s="21"/>
      <c r="L152" s="21"/>
      <c r="M152" s="21"/>
      <c r="N152" s="22"/>
      <c r="O152" s="21"/>
      <c r="P152" s="21"/>
      <c r="Q152" s="21"/>
      <c r="R152" s="21"/>
      <c r="S152" s="21"/>
      <c r="T152" s="21"/>
      <c r="U152" s="21"/>
      <c r="V152" s="21"/>
      <c r="W152" s="21"/>
      <c r="X152" s="21"/>
    </row>
    <row r="153" spans="1:24" x14ac:dyDescent="0.25">
      <c r="A153" s="21"/>
      <c r="B153" s="21"/>
      <c r="C153" s="21"/>
      <c r="D153" s="21"/>
      <c r="E153" s="21"/>
      <c r="F153" s="21"/>
      <c r="G153" s="21"/>
      <c r="H153" s="21"/>
      <c r="I153" s="21"/>
      <c r="J153" s="21"/>
      <c r="K153" s="21"/>
      <c r="L153" s="21"/>
      <c r="M153" s="21"/>
      <c r="N153" s="22"/>
      <c r="O153" s="21"/>
      <c r="P153" s="21"/>
      <c r="Q153" s="21"/>
      <c r="R153" s="21"/>
      <c r="S153" s="21"/>
      <c r="T153" s="21"/>
      <c r="U153" s="21"/>
      <c r="V153" s="21"/>
      <c r="W153" s="21"/>
      <c r="X153" s="21"/>
    </row>
    <row r="154" spans="1:24" x14ac:dyDescent="0.25">
      <c r="A154" s="21"/>
      <c r="B154" s="21"/>
      <c r="C154" s="21"/>
      <c r="D154" s="21"/>
      <c r="E154" s="21"/>
      <c r="F154" s="21"/>
      <c r="G154" s="21"/>
      <c r="H154" s="21"/>
      <c r="I154" s="21"/>
      <c r="J154" s="21"/>
      <c r="K154" s="21"/>
      <c r="L154" s="21"/>
      <c r="M154" s="21"/>
      <c r="N154" s="22"/>
      <c r="O154" s="21"/>
      <c r="P154" s="21"/>
      <c r="Q154" s="21"/>
      <c r="R154" s="21"/>
      <c r="S154" s="21"/>
      <c r="T154" s="21"/>
      <c r="U154" s="21"/>
      <c r="V154" s="21"/>
      <c r="W154" s="21"/>
      <c r="X154" s="21"/>
    </row>
    <row r="155" spans="1:24" x14ac:dyDescent="0.25">
      <c r="A155" s="21"/>
      <c r="B155" s="21"/>
      <c r="C155" s="21"/>
      <c r="D155" s="21"/>
      <c r="E155" s="21"/>
      <c r="F155" s="21"/>
      <c r="G155" s="21"/>
      <c r="H155" s="21"/>
      <c r="I155" s="21"/>
      <c r="J155" s="21"/>
      <c r="K155" s="21"/>
      <c r="L155" s="21"/>
      <c r="M155" s="21"/>
      <c r="N155" s="22"/>
      <c r="O155" s="21"/>
      <c r="P155" s="21"/>
      <c r="Q155" s="21"/>
      <c r="R155" s="21"/>
      <c r="S155" s="21"/>
      <c r="T155" s="21"/>
      <c r="U155" s="21"/>
      <c r="V155" s="21"/>
      <c r="W155" s="21"/>
      <c r="X155" s="21"/>
    </row>
    <row r="156" spans="1:24" x14ac:dyDescent="0.25">
      <c r="A156" s="21"/>
      <c r="B156" s="21"/>
      <c r="C156" s="21"/>
      <c r="D156" s="21"/>
      <c r="E156" s="21"/>
      <c r="F156" s="21"/>
      <c r="G156" s="21"/>
      <c r="H156" s="21"/>
      <c r="I156" s="21"/>
      <c r="J156" s="21"/>
      <c r="K156" s="21"/>
      <c r="L156" s="21"/>
      <c r="M156" s="21"/>
      <c r="N156" s="22"/>
      <c r="O156" s="21"/>
      <c r="P156" s="21"/>
      <c r="Q156" s="21"/>
      <c r="R156" s="21"/>
      <c r="S156" s="21"/>
      <c r="T156" s="21"/>
      <c r="U156" s="21"/>
      <c r="V156" s="21"/>
      <c r="W156" s="21"/>
      <c r="X156" s="21"/>
    </row>
    <row r="157" spans="1:24" x14ac:dyDescent="0.25">
      <c r="A157" s="21"/>
      <c r="B157" s="21"/>
      <c r="C157" s="21"/>
      <c r="D157" s="21"/>
      <c r="E157" s="21"/>
      <c r="F157" s="21"/>
      <c r="G157" s="21"/>
      <c r="H157" s="21"/>
      <c r="I157" s="21"/>
      <c r="J157" s="21"/>
      <c r="K157" s="21"/>
      <c r="L157" s="21"/>
      <c r="M157" s="21"/>
      <c r="N157" s="22"/>
      <c r="O157" s="21"/>
      <c r="P157" s="21"/>
      <c r="Q157" s="21"/>
      <c r="R157" s="21"/>
      <c r="S157" s="21"/>
      <c r="T157" s="21"/>
      <c r="U157" s="21"/>
      <c r="V157" s="21"/>
      <c r="W157" s="21"/>
      <c r="X157" s="21"/>
    </row>
    <row r="158" spans="1:24" x14ac:dyDescent="0.25">
      <c r="A158" s="21"/>
      <c r="B158" s="21"/>
      <c r="C158" s="21"/>
      <c r="D158" s="21"/>
      <c r="E158" s="21"/>
      <c r="F158" s="21"/>
      <c r="G158" s="21"/>
      <c r="H158" s="21"/>
      <c r="I158" s="21"/>
      <c r="J158" s="21"/>
      <c r="K158" s="21"/>
      <c r="L158" s="21"/>
      <c r="M158" s="21"/>
      <c r="N158" s="22"/>
      <c r="O158" s="21"/>
      <c r="P158" s="21"/>
      <c r="Q158" s="21"/>
      <c r="R158" s="21"/>
      <c r="S158" s="21"/>
      <c r="T158" s="21"/>
      <c r="U158" s="21"/>
      <c r="V158" s="21"/>
      <c r="W158" s="21"/>
      <c r="X158" s="21"/>
    </row>
    <row r="159" spans="1:24" x14ac:dyDescent="0.25">
      <c r="A159" s="21"/>
      <c r="B159" s="21"/>
      <c r="C159" s="21"/>
      <c r="D159" s="21"/>
      <c r="E159" s="21"/>
      <c r="F159" s="21"/>
      <c r="G159" s="21"/>
      <c r="H159" s="21"/>
      <c r="I159" s="21"/>
      <c r="J159" s="21"/>
      <c r="K159" s="21"/>
      <c r="L159" s="21"/>
      <c r="M159" s="21"/>
      <c r="N159" s="22"/>
      <c r="O159" s="21"/>
      <c r="P159" s="21"/>
      <c r="Q159" s="21"/>
      <c r="R159" s="21"/>
      <c r="S159" s="21"/>
      <c r="T159" s="21"/>
      <c r="U159" s="21"/>
      <c r="V159" s="21"/>
      <c r="W159" s="21"/>
      <c r="X159" s="21"/>
    </row>
    <row r="160" spans="1:24" x14ac:dyDescent="0.25">
      <c r="A160" s="21"/>
      <c r="B160" s="21"/>
      <c r="C160" s="21"/>
      <c r="D160" s="21"/>
      <c r="E160" s="21"/>
      <c r="F160" s="21"/>
      <c r="G160" s="21"/>
      <c r="H160" s="21"/>
      <c r="I160" s="21"/>
      <c r="J160" s="21"/>
      <c r="K160" s="21"/>
      <c r="L160" s="21"/>
      <c r="M160" s="21"/>
      <c r="N160" s="22"/>
      <c r="O160" s="21"/>
      <c r="P160" s="21"/>
      <c r="Q160" s="21"/>
      <c r="R160" s="21"/>
      <c r="S160" s="21"/>
      <c r="T160" s="21"/>
      <c r="U160" s="21"/>
      <c r="V160" s="21"/>
      <c r="W160" s="21"/>
      <c r="X160" s="21"/>
    </row>
    <row r="161" spans="1:24" x14ac:dyDescent="0.25">
      <c r="A161" s="21"/>
      <c r="B161" s="21"/>
      <c r="C161" s="21"/>
      <c r="D161" s="21"/>
      <c r="E161" s="21"/>
      <c r="F161" s="21"/>
      <c r="G161" s="21"/>
      <c r="H161" s="21"/>
      <c r="I161" s="21"/>
      <c r="J161" s="21"/>
      <c r="K161" s="21"/>
      <c r="L161" s="21"/>
      <c r="M161" s="21"/>
      <c r="N161" s="22"/>
      <c r="O161" s="21"/>
      <c r="P161" s="21"/>
      <c r="Q161" s="21"/>
      <c r="R161" s="21"/>
      <c r="S161" s="21"/>
      <c r="T161" s="21"/>
      <c r="U161" s="21"/>
      <c r="V161" s="21"/>
      <c r="W161" s="21"/>
      <c r="X161" s="21"/>
    </row>
    <row r="162" spans="1:24" x14ac:dyDescent="0.25">
      <c r="A162" s="21"/>
      <c r="B162" s="21"/>
      <c r="C162" s="21"/>
      <c r="D162" s="21"/>
      <c r="E162" s="21"/>
      <c r="F162" s="21"/>
      <c r="G162" s="21"/>
      <c r="H162" s="21"/>
      <c r="I162" s="21"/>
      <c r="J162" s="21"/>
      <c r="K162" s="21"/>
      <c r="L162" s="21"/>
      <c r="M162" s="21"/>
      <c r="N162" s="22"/>
      <c r="O162" s="21"/>
      <c r="P162" s="21"/>
      <c r="Q162" s="21"/>
      <c r="R162" s="21"/>
      <c r="S162" s="21"/>
      <c r="T162" s="21"/>
      <c r="U162" s="21"/>
      <c r="V162" s="21"/>
      <c r="W162" s="21"/>
      <c r="X162" s="21"/>
    </row>
    <row r="163" spans="1:24" x14ac:dyDescent="0.25">
      <c r="A163" s="21"/>
      <c r="B163" s="21"/>
      <c r="C163" s="21"/>
      <c r="D163" s="21"/>
      <c r="E163" s="21"/>
      <c r="F163" s="21"/>
      <c r="G163" s="21"/>
      <c r="H163" s="21"/>
      <c r="I163" s="21"/>
      <c r="J163" s="21"/>
      <c r="K163" s="21"/>
      <c r="L163" s="21"/>
      <c r="M163" s="21"/>
      <c r="N163" s="22"/>
      <c r="O163" s="21"/>
      <c r="P163" s="21"/>
      <c r="Q163" s="21"/>
      <c r="R163" s="21"/>
      <c r="S163" s="21"/>
      <c r="T163" s="21"/>
      <c r="U163" s="21"/>
      <c r="V163" s="21"/>
      <c r="W163" s="21"/>
      <c r="X163" s="21"/>
    </row>
    <row r="164" spans="1:24" x14ac:dyDescent="0.25">
      <c r="A164" s="21"/>
      <c r="B164" s="21"/>
      <c r="C164" s="21"/>
      <c r="D164" s="21"/>
      <c r="E164" s="21"/>
      <c r="F164" s="21"/>
      <c r="G164" s="21"/>
      <c r="H164" s="21"/>
      <c r="I164" s="21"/>
      <c r="J164" s="21"/>
      <c r="K164" s="21"/>
      <c r="L164" s="21"/>
      <c r="M164" s="21"/>
      <c r="N164" s="22"/>
      <c r="O164" s="21"/>
      <c r="P164" s="21"/>
      <c r="Q164" s="21"/>
      <c r="R164" s="21"/>
      <c r="S164" s="21"/>
      <c r="T164" s="21"/>
      <c r="U164" s="21"/>
      <c r="V164" s="21"/>
      <c r="W164" s="21"/>
      <c r="X164" s="21"/>
    </row>
    <row r="165" spans="1:24" x14ac:dyDescent="0.25">
      <c r="A165" s="21"/>
      <c r="B165" s="21"/>
      <c r="C165" s="21"/>
      <c r="D165" s="21"/>
      <c r="E165" s="21"/>
      <c r="F165" s="21"/>
      <c r="G165" s="21"/>
      <c r="H165" s="21"/>
      <c r="I165" s="21"/>
      <c r="J165" s="21"/>
      <c r="K165" s="21"/>
      <c r="L165" s="21"/>
      <c r="M165" s="21"/>
      <c r="N165" s="22"/>
      <c r="O165" s="21"/>
      <c r="P165" s="21"/>
      <c r="Q165" s="21"/>
      <c r="R165" s="21"/>
      <c r="S165" s="21"/>
      <c r="T165" s="21"/>
      <c r="U165" s="21"/>
      <c r="V165" s="21"/>
      <c r="W165" s="21"/>
      <c r="X165" s="21"/>
    </row>
    <row r="166" spans="1:24" x14ac:dyDescent="0.25">
      <c r="A166" s="21"/>
      <c r="B166" s="21"/>
      <c r="C166" s="21"/>
      <c r="D166" s="21"/>
      <c r="E166" s="21"/>
      <c r="F166" s="21"/>
      <c r="G166" s="21"/>
      <c r="H166" s="21"/>
      <c r="I166" s="21"/>
      <c r="J166" s="21"/>
      <c r="K166" s="21"/>
      <c r="L166" s="21"/>
      <c r="M166" s="21"/>
      <c r="N166" s="22"/>
      <c r="O166" s="21"/>
      <c r="P166" s="21"/>
      <c r="Q166" s="21"/>
      <c r="R166" s="21"/>
      <c r="S166" s="21"/>
      <c r="T166" s="21"/>
      <c r="U166" s="21"/>
      <c r="V166" s="21"/>
      <c r="W166" s="21"/>
      <c r="X166" s="21"/>
    </row>
    <row r="167" spans="1:24" x14ac:dyDescent="0.25">
      <c r="A167" s="21"/>
      <c r="B167" s="21"/>
      <c r="C167" s="21"/>
      <c r="D167" s="21"/>
      <c r="E167" s="21"/>
      <c r="F167" s="21"/>
      <c r="G167" s="21"/>
      <c r="H167" s="21"/>
      <c r="I167" s="21"/>
      <c r="J167" s="21"/>
      <c r="K167" s="21"/>
      <c r="L167" s="21"/>
      <c r="M167" s="21"/>
      <c r="N167" s="22"/>
      <c r="O167" s="21"/>
      <c r="P167" s="21"/>
      <c r="Q167" s="21"/>
      <c r="R167" s="21"/>
      <c r="S167" s="21"/>
      <c r="T167" s="21"/>
      <c r="U167" s="21"/>
      <c r="V167" s="21"/>
      <c r="W167" s="21"/>
      <c r="X167" s="21"/>
    </row>
    <row r="168" spans="1:24" x14ac:dyDescent="0.25">
      <c r="A168" s="21"/>
      <c r="B168" s="21"/>
      <c r="C168" s="21"/>
      <c r="D168" s="21"/>
      <c r="E168" s="21"/>
      <c r="F168" s="21"/>
      <c r="G168" s="21"/>
      <c r="H168" s="21"/>
      <c r="I168" s="21"/>
      <c r="J168" s="21"/>
      <c r="K168" s="21"/>
      <c r="L168" s="21"/>
      <c r="M168" s="21"/>
      <c r="N168" s="22"/>
      <c r="O168" s="21"/>
      <c r="P168" s="21"/>
      <c r="Q168" s="21"/>
      <c r="R168" s="21"/>
      <c r="S168" s="21"/>
      <c r="T168" s="21"/>
      <c r="U168" s="21"/>
      <c r="V168" s="21"/>
      <c r="W168" s="21"/>
      <c r="X168" s="21"/>
    </row>
    <row r="169" spans="1:24" x14ac:dyDescent="0.25">
      <c r="A169" s="21"/>
      <c r="B169" s="21"/>
      <c r="C169" s="21"/>
      <c r="D169" s="21"/>
      <c r="E169" s="21"/>
      <c r="F169" s="21"/>
      <c r="G169" s="21"/>
      <c r="H169" s="21"/>
      <c r="I169" s="21"/>
      <c r="J169" s="21"/>
      <c r="K169" s="21"/>
      <c r="L169" s="21"/>
      <c r="M169" s="21"/>
      <c r="N169" s="22"/>
      <c r="O169" s="21"/>
      <c r="P169" s="21"/>
      <c r="Q169" s="21"/>
      <c r="R169" s="21"/>
      <c r="S169" s="21"/>
      <c r="T169" s="21"/>
      <c r="U169" s="21"/>
      <c r="V169" s="21"/>
      <c r="W169" s="21"/>
      <c r="X169" s="21"/>
    </row>
    <row r="170" spans="1:24" x14ac:dyDescent="0.25">
      <c r="A170" s="21"/>
      <c r="B170" s="21"/>
      <c r="C170" s="21"/>
      <c r="D170" s="21"/>
      <c r="E170" s="21"/>
      <c r="F170" s="21"/>
      <c r="G170" s="21"/>
      <c r="H170" s="21"/>
      <c r="I170" s="21"/>
      <c r="J170" s="21"/>
      <c r="K170" s="21"/>
      <c r="L170" s="21"/>
      <c r="M170" s="21"/>
      <c r="N170" s="22"/>
      <c r="O170" s="21"/>
      <c r="P170" s="21"/>
      <c r="Q170" s="21"/>
      <c r="R170" s="21"/>
      <c r="S170" s="21"/>
      <c r="T170" s="21"/>
      <c r="U170" s="21"/>
      <c r="V170" s="21"/>
      <c r="W170" s="21"/>
      <c r="X170" s="21"/>
    </row>
    <row r="171" spans="1:24" x14ac:dyDescent="0.25">
      <c r="A171" s="21"/>
      <c r="B171" s="21"/>
      <c r="C171" s="21"/>
      <c r="D171" s="21"/>
      <c r="E171" s="21"/>
      <c r="F171" s="21"/>
      <c r="G171" s="21"/>
      <c r="H171" s="21"/>
      <c r="I171" s="21"/>
      <c r="J171" s="21"/>
      <c r="K171" s="21"/>
      <c r="L171" s="21"/>
      <c r="M171" s="21"/>
      <c r="N171" s="22"/>
      <c r="O171" s="21"/>
      <c r="P171" s="21"/>
      <c r="Q171" s="21"/>
      <c r="R171" s="21"/>
      <c r="S171" s="21"/>
      <c r="T171" s="21"/>
      <c r="U171" s="21"/>
      <c r="V171" s="21"/>
      <c r="W171" s="21"/>
      <c r="X171" s="21"/>
    </row>
    <row r="172" spans="1:24" x14ac:dyDescent="0.25">
      <c r="A172" s="21"/>
      <c r="B172" s="21"/>
      <c r="C172" s="21"/>
      <c r="D172" s="21"/>
      <c r="E172" s="21"/>
      <c r="F172" s="21"/>
      <c r="G172" s="21"/>
      <c r="H172" s="21"/>
      <c r="I172" s="21"/>
      <c r="J172" s="21"/>
      <c r="K172" s="21"/>
      <c r="L172" s="21"/>
      <c r="M172" s="21"/>
      <c r="N172" s="22"/>
      <c r="O172" s="21"/>
      <c r="P172" s="21"/>
      <c r="Q172" s="21"/>
      <c r="R172" s="21"/>
      <c r="S172" s="21"/>
      <c r="T172" s="21"/>
      <c r="U172" s="21"/>
      <c r="V172" s="21"/>
      <c r="W172" s="21"/>
      <c r="X172" s="21"/>
    </row>
    <row r="173" spans="1:24" x14ac:dyDescent="0.25">
      <c r="A173" s="21"/>
      <c r="B173" s="21"/>
      <c r="C173" s="21"/>
      <c r="D173" s="21"/>
      <c r="E173" s="21"/>
      <c r="F173" s="21"/>
      <c r="G173" s="21"/>
      <c r="H173" s="21"/>
      <c r="I173" s="21"/>
      <c r="J173" s="21"/>
      <c r="K173" s="21"/>
      <c r="L173" s="21"/>
      <c r="M173" s="21"/>
      <c r="N173" s="22"/>
      <c r="O173" s="21"/>
      <c r="P173" s="21"/>
      <c r="Q173" s="21"/>
      <c r="R173" s="21"/>
      <c r="S173" s="21"/>
      <c r="T173" s="21"/>
      <c r="U173" s="21"/>
      <c r="V173" s="21"/>
      <c r="W173" s="21"/>
      <c r="X173" s="21"/>
    </row>
    <row r="174" spans="1:24" x14ac:dyDescent="0.25">
      <c r="A174" s="21"/>
      <c r="B174" s="21"/>
      <c r="C174" s="21"/>
      <c r="D174" s="21"/>
      <c r="E174" s="21"/>
      <c r="F174" s="21"/>
      <c r="G174" s="21"/>
      <c r="H174" s="21"/>
      <c r="I174" s="21"/>
      <c r="J174" s="21"/>
      <c r="K174" s="21"/>
      <c r="L174" s="21"/>
      <c r="M174" s="21"/>
      <c r="N174" s="22"/>
      <c r="O174" s="21"/>
      <c r="P174" s="21"/>
      <c r="Q174" s="21"/>
      <c r="R174" s="21"/>
      <c r="S174" s="21"/>
      <c r="T174" s="21"/>
      <c r="U174" s="21"/>
      <c r="V174" s="21"/>
      <c r="W174" s="21"/>
      <c r="X174" s="21"/>
    </row>
    <row r="175" spans="1:24" x14ac:dyDescent="0.25">
      <c r="A175" s="21"/>
      <c r="B175" s="21"/>
      <c r="C175" s="21"/>
      <c r="D175" s="21"/>
      <c r="E175" s="21"/>
      <c r="F175" s="21"/>
      <c r="G175" s="21"/>
      <c r="H175" s="21"/>
      <c r="I175" s="21"/>
      <c r="J175" s="21"/>
      <c r="K175" s="21"/>
      <c r="L175" s="21"/>
      <c r="M175" s="21"/>
      <c r="N175" s="22"/>
      <c r="O175" s="21"/>
      <c r="P175" s="21"/>
      <c r="Q175" s="21"/>
      <c r="R175" s="21"/>
      <c r="S175" s="21"/>
      <c r="T175" s="21"/>
      <c r="U175" s="21"/>
      <c r="V175" s="21"/>
      <c r="W175" s="21"/>
      <c r="X175" s="21"/>
    </row>
    <row r="176" spans="1:24" x14ac:dyDescent="0.25">
      <c r="A176" s="21"/>
      <c r="B176" s="21"/>
      <c r="C176" s="21"/>
      <c r="D176" s="21"/>
      <c r="E176" s="21"/>
      <c r="F176" s="21"/>
      <c r="G176" s="21"/>
      <c r="H176" s="21"/>
      <c r="I176" s="21"/>
      <c r="J176" s="21"/>
      <c r="K176" s="21"/>
      <c r="L176" s="21"/>
      <c r="M176" s="21"/>
      <c r="N176" s="22"/>
      <c r="O176" s="21"/>
      <c r="P176" s="21"/>
      <c r="Q176" s="21"/>
      <c r="R176" s="21"/>
      <c r="S176" s="21"/>
      <c r="T176" s="21"/>
      <c r="U176" s="21"/>
      <c r="V176" s="21"/>
      <c r="W176" s="21"/>
      <c r="X176" s="21"/>
    </row>
    <row r="177" spans="1:24" x14ac:dyDescent="0.25">
      <c r="A177" s="21"/>
      <c r="B177" s="21"/>
      <c r="C177" s="21"/>
      <c r="D177" s="21"/>
      <c r="E177" s="21"/>
      <c r="F177" s="21"/>
      <c r="G177" s="21"/>
      <c r="H177" s="21"/>
      <c r="I177" s="21"/>
      <c r="J177" s="21"/>
      <c r="K177" s="21"/>
      <c r="L177" s="21"/>
      <c r="M177" s="21"/>
      <c r="N177" s="22"/>
      <c r="O177" s="21"/>
      <c r="P177" s="21"/>
      <c r="Q177" s="21"/>
      <c r="R177" s="21"/>
      <c r="S177" s="21"/>
      <c r="T177" s="21"/>
      <c r="U177" s="21"/>
      <c r="V177" s="21"/>
      <c r="W177" s="21"/>
      <c r="X177" s="21"/>
    </row>
    <row r="178" spans="1:24" x14ac:dyDescent="0.25">
      <c r="A178" s="21"/>
      <c r="B178" s="21"/>
      <c r="C178" s="21"/>
      <c r="D178" s="21"/>
      <c r="E178" s="21"/>
      <c r="F178" s="21"/>
      <c r="G178" s="21"/>
      <c r="H178" s="21"/>
      <c r="I178" s="21"/>
      <c r="J178" s="21"/>
      <c r="K178" s="21"/>
      <c r="L178" s="21"/>
      <c r="M178" s="21"/>
      <c r="N178" s="22"/>
      <c r="O178" s="21"/>
      <c r="P178" s="21"/>
      <c r="Q178" s="21"/>
      <c r="R178" s="21"/>
      <c r="S178" s="21"/>
      <c r="T178" s="21"/>
      <c r="U178" s="21"/>
      <c r="V178" s="21"/>
      <c r="W178" s="21"/>
      <c r="X178" s="21"/>
    </row>
    <row r="179" spans="1:24" x14ac:dyDescent="0.25">
      <c r="A179" s="21"/>
      <c r="B179" s="21"/>
      <c r="C179" s="21"/>
      <c r="D179" s="21"/>
      <c r="E179" s="21"/>
      <c r="F179" s="21"/>
      <c r="G179" s="21"/>
      <c r="H179" s="21"/>
      <c r="I179" s="21"/>
      <c r="J179" s="21"/>
      <c r="K179" s="21"/>
      <c r="L179" s="21"/>
      <c r="M179" s="21"/>
      <c r="N179" s="22"/>
      <c r="O179" s="21"/>
      <c r="P179" s="21"/>
      <c r="Q179" s="21"/>
      <c r="R179" s="21"/>
      <c r="S179" s="21"/>
      <c r="T179" s="21"/>
      <c r="U179" s="21"/>
      <c r="V179" s="21"/>
      <c r="W179" s="21"/>
      <c r="X179" s="21"/>
    </row>
    <row r="180" spans="1:24" x14ac:dyDescent="0.25">
      <c r="A180" s="21"/>
      <c r="B180" s="21"/>
      <c r="C180" s="21"/>
      <c r="D180" s="21"/>
      <c r="E180" s="21"/>
      <c r="F180" s="21"/>
      <c r="G180" s="21"/>
      <c r="H180" s="21"/>
      <c r="I180" s="21"/>
      <c r="J180" s="21"/>
      <c r="K180" s="21"/>
      <c r="L180" s="21"/>
      <c r="M180" s="21"/>
      <c r="N180" s="22"/>
      <c r="O180" s="21"/>
      <c r="P180" s="21"/>
      <c r="Q180" s="21"/>
      <c r="R180" s="21"/>
      <c r="S180" s="21"/>
      <c r="T180" s="21"/>
      <c r="U180" s="21"/>
      <c r="V180" s="21"/>
      <c r="W180" s="21"/>
      <c r="X180" s="21"/>
    </row>
    <row r="181" spans="1:24" x14ac:dyDescent="0.25">
      <c r="A181" s="21"/>
      <c r="B181" s="21"/>
      <c r="C181" s="21"/>
      <c r="D181" s="21"/>
      <c r="E181" s="21"/>
      <c r="F181" s="21"/>
      <c r="G181" s="21"/>
      <c r="H181" s="21"/>
      <c r="I181" s="21"/>
      <c r="J181" s="21"/>
      <c r="K181" s="21"/>
      <c r="L181" s="21"/>
      <c r="M181" s="21"/>
      <c r="N181" s="22"/>
      <c r="O181" s="21"/>
      <c r="P181" s="21"/>
      <c r="Q181" s="21"/>
      <c r="R181" s="21"/>
      <c r="S181" s="21"/>
      <c r="T181" s="21"/>
      <c r="U181" s="21"/>
      <c r="V181" s="21"/>
      <c r="W181" s="21"/>
      <c r="X181" s="21"/>
    </row>
    <row r="182" spans="1:24" x14ac:dyDescent="0.25">
      <c r="A182" s="21"/>
      <c r="B182" s="21"/>
      <c r="C182" s="21"/>
      <c r="D182" s="21"/>
      <c r="E182" s="21"/>
      <c r="F182" s="21"/>
      <c r="G182" s="21"/>
      <c r="H182" s="21"/>
      <c r="I182" s="21"/>
      <c r="J182" s="21"/>
      <c r="K182" s="21"/>
      <c r="L182" s="21"/>
      <c r="M182" s="21"/>
      <c r="N182" s="22"/>
      <c r="O182" s="21"/>
      <c r="P182" s="21"/>
      <c r="Q182" s="21"/>
      <c r="R182" s="21"/>
      <c r="S182" s="21"/>
      <c r="T182" s="21"/>
      <c r="U182" s="21"/>
      <c r="V182" s="21"/>
      <c r="W182" s="21"/>
      <c r="X182" s="21"/>
    </row>
    <row r="183" spans="1:24" x14ac:dyDescent="0.25">
      <c r="A183" s="21"/>
      <c r="B183" s="21"/>
      <c r="C183" s="21"/>
      <c r="D183" s="21"/>
      <c r="E183" s="21"/>
      <c r="F183" s="21"/>
      <c r="G183" s="21"/>
      <c r="H183" s="21"/>
      <c r="I183" s="21"/>
      <c r="J183" s="21"/>
      <c r="K183" s="21"/>
      <c r="L183" s="21"/>
      <c r="M183" s="21"/>
      <c r="N183" s="22"/>
      <c r="O183" s="21"/>
      <c r="P183" s="21"/>
      <c r="Q183" s="21"/>
      <c r="R183" s="21"/>
      <c r="S183" s="21"/>
      <c r="T183" s="21"/>
      <c r="U183" s="21"/>
      <c r="V183" s="21"/>
      <c r="W183" s="21"/>
      <c r="X183" s="21"/>
    </row>
    <row r="184" spans="1:24" x14ac:dyDescent="0.25">
      <c r="A184" s="21"/>
      <c r="B184" s="21"/>
      <c r="C184" s="21"/>
      <c r="D184" s="21"/>
      <c r="E184" s="21"/>
      <c r="F184" s="21"/>
      <c r="G184" s="21"/>
      <c r="H184" s="21"/>
      <c r="I184" s="21"/>
      <c r="J184" s="21"/>
      <c r="K184" s="21"/>
      <c r="L184" s="21"/>
      <c r="M184" s="21"/>
      <c r="N184" s="22"/>
      <c r="O184" s="21"/>
      <c r="P184" s="21"/>
      <c r="Q184" s="21"/>
      <c r="R184" s="21"/>
      <c r="S184" s="21"/>
      <c r="T184" s="21"/>
      <c r="U184" s="21"/>
      <c r="V184" s="21"/>
      <c r="W184" s="21"/>
      <c r="X184" s="21"/>
    </row>
    <row r="185" spans="1:24" x14ac:dyDescent="0.25">
      <c r="A185" s="21"/>
      <c r="B185" s="21"/>
      <c r="C185" s="21"/>
      <c r="D185" s="21"/>
      <c r="E185" s="21"/>
      <c r="F185" s="21"/>
      <c r="G185" s="21"/>
      <c r="H185" s="21"/>
      <c r="I185" s="21"/>
      <c r="J185" s="21"/>
      <c r="K185" s="21"/>
      <c r="L185" s="21"/>
      <c r="M185" s="21"/>
      <c r="N185" s="22"/>
      <c r="O185" s="21"/>
      <c r="P185" s="21"/>
      <c r="Q185" s="21"/>
      <c r="R185" s="21"/>
      <c r="S185" s="21"/>
      <c r="T185" s="21"/>
      <c r="U185" s="21"/>
      <c r="V185" s="21"/>
      <c r="W185" s="21"/>
      <c r="X185" s="21"/>
    </row>
    <row r="186" spans="1:24" x14ac:dyDescent="0.25">
      <c r="A186" s="21"/>
      <c r="B186" s="21"/>
      <c r="C186" s="21"/>
      <c r="D186" s="21"/>
      <c r="E186" s="21"/>
      <c r="F186" s="21"/>
      <c r="G186" s="21"/>
      <c r="H186" s="21"/>
      <c r="I186" s="21"/>
      <c r="J186" s="21"/>
      <c r="K186" s="21"/>
      <c r="L186" s="21"/>
      <c r="M186" s="21"/>
      <c r="N186" s="22"/>
      <c r="O186" s="21"/>
      <c r="P186" s="21"/>
      <c r="Q186" s="21"/>
      <c r="R186" s="21"/>
      <c r="S186" s="21"/>
      <c r="T186" s="21"/>
      <c r="U186" s="21"/>
      <c r="V186" s="21"/>
      <c r="W186" s="21"/>
      <c r="X186" s="21"/>
    </row>
    <row r="187" spans="1:24" x14ac:dyDescent="0.25">
      <c r="A187" s="21"/>
      <c r="B187" s="21"/>
      <c r="C187" s="21"/>
      <c r="D187" s="21"/>
      <c r="E187" s="21"/>
      <c r="F187" s="21"/>
      <c r="G187" s="21"/>
      <c r="H187" s="21"/>
      <c r="I187" s="21"/>
      <c r="J187" s="21"/>
      <c r="K187" s="21"/>
      <c r="L187" s="21"/>
      <c r="M187" s="21"/>
      <c r="N187" s="22"/>
      <c r="O187" s="21"/>
      <c r="P187" s="21"/>
      <c r="Q187" s="21"/>
      <c r="R187" s="21"/>
      <c r="S187" s="21"/>
      <c r="T187" s="21"/>
      <c r="U187" s="21"/>
      <c r="V187" s="21"/>
      <c r="W187" s="21"/>
      <c r="X187" s="21"/>
    </row>
    <row r="188" spans="1:24" x14ac:dyDescent="0.25">
      <c r="A188" s="21"/>
      <c r="B188" s="21"/>
      <c r="C188" s="21"/>
      <c r="D188" s="21"/>
      <c r="E188" s="21"/>
      <c r="F188" s="21"/>
      <c r="G188" s="21"/>
      <c r="H188" s="21"/>
      <c r="I188" s="21"/>
      <c r="J188" s="21"/>
      <c r="K188" s="21"/>
      <c r="L188" s="21"/>
      <c r="M188" s="21"/>
      <c r="N188" s="22"/>
      <c r="O188" s="21"/>
      <c r="P188" s="21"/>
      <c r="Q188" s="21"/>
      <c r="R188" s="21"/>
      <c r="S188" s="21"/>
      <c r="T188" s="21"/>
      <c r="U188" s="21"/>
      <c r="V188" s="21"/>
      <c r="W188" s="21"/>
      <c r="X188" s="21"/>
    </row>
    <row r="189" spans="1:24" x14ac:dyDescent="0.25">
      <c r="A189" s="21"/>
      <c r="B189" s="21"/>
      <c r="C189" s="21"/>
      <c r="D189" s="21"/>
      <c r="E189" s="21"/>
      <c r="F189" s="21"/>
      <c r="G189" s="21"/>
      <c r="H189" s="21"/>
      <c r="I189" s="21"/>
      <c r="J189" s="21"/>
      <c r="K189" s="21"/>
      <c r="L189" s="21"/>
      <c r="M189" s="21"/>
      <c r="N189" s="22"/>
      <c r="O189" s="21"/>
      <c r="P189" s="21"/>
      <c r="Q189" s="21"/>
      <c r="R189" s="21"/>
      <c r="S189" s="21"/>
      <c r="T189" s="21"/>
      <c r="U189" s="21"/>
      <c r="V189" s="21"/>
      <c r="W189" s="21"/>
      <c r="X189" s="21"/>
    </row>
    <row r="190" spans="1:24" x14ac:dyDescent="0.25">
      <c r="A190" s="21"/>
      <c r="B190" s="21"/>
      <c r="C190" s="21"/>
      <c r="D190" s="21"/>
      <c r="E190" s="21"/>
      <c r="F190" s="21"/>
      <c r="G190" s="21"/>
      <c r="H190" s="21"/>
      <c r="I190" s="21"/>
      <c r="J190" s="21"/>
      <c r="K190" s="21"/>
      <c r="L190" s="21"/>
      <c r="M190" s="21"/>
      <c r="N190" s="22"/>
      <c r="O190" s="21"/>
      <c r="P190" s="21"/>
      <c r="Q190" s="21"/>
      <c r="R190" s="21"/>
      <c r="S190" s="21"/>
      <c r="T190" s="21"/>
      <c r="U190" s="21"/>
      <c r="V190" s="21"/>
      <c r="W190" s="21"/>
      <c r="X190" s="21"/>
    </row>
    <row r="191" spans="1:24" x14ac:dyDescent="0.25">
      <c r="A191" s="21"/>
      <c r="B191" s="21"/>
      <c r="C191" s="21"/>
      <c r="D191" s="21"/>
      <c r="E191" s="21"/>
      <c r="F191" s="21"/>
      <c r="G191" s="21"/>
      <c r="H191" s="21"/>
      <c r="I191" s="21"/>
      <c r="J191" s="21"/>
      <c r="K191" s="21"/>
      <c r="L191" s="21"/>
      <c r="M191" s="21"/>
      <c r="N191" s="22"/>
      <c r="O191" s="21"/>
      <c r="P191" s="21"/>
      <c r="Q191" s="21"/>
      <c r="R191" s="21"/>
      <c r="S191" s="21"/>
      <c r="T191" s="21"/>
      <c r="U191" s="21"/>
      <c r="V191" s="21"/>
      <c r="W191" s="21"/>
      <c r="X191" s="21"/>
    </row>
    <row r="192" spans="1:24" x14ac:dyDescent="0.25">
      <c r="A192" s="21"/>
      <c r="B192" s="21"/>
      <c r="C192" s="21"/>
      <c r="D192" s="21"/>
      <c r="E192" s="21"/>
      <c r="F192" s="21"/>
      <c r="G192" s="21"/>
      <c r="H192" s="21"/>
      <c r="I192" s="21"/>
      <c r="J192" s="21"/>
      <c r="K192" s="21"/>
      <c r="L192" s="21"/>
      <c r="M192" s="21"/>
      <c r="N192" s="22"/>
      <c r="O192" s="21"/>
      <c r="P192" s="21"/>
      <c r="Q192" s="21"/>
      <c r="R192" s="21"/>
      <c r="S192" s="21"/>
      <c r="T192" s="21"/>
      <c r="U192" s="21"/>
      <c r="V192" s="21"/>
      <c r="W192" s="21"/>
      <c r="X192" s="21"/>
    </row>
    <row r="193" spans="1:24" x14ac:dyDescent="0.25">
      <c r="A193" s="21"/>
      <c r="B193" s="21"/>
      <c r="C193" s="21"/>
      <c r="D193" s="21"/>
      <c r="E193" s="21"/>
      <c r="F193" s="21"/>
      <c r="G193" s="21"/>
      <c r="H193" s="21"/>
      <c r="I193" s="21"/>
      <c r="J193" s="21"/>
      <c r="K193" s="21"/>
      <c r="L193" s="21"/>
      <c r="M193" s="21"/>
      <c r="N193" s="22"/>
      <c r="O193" s="21"/>
      <c r="P193" s="21"/>
      <c r="Q193" s="21"/>
      <c r="R193" s="21"/>
      <c r="S193" s="21"/>
      <c r="T193" s="21"/>
      <c r="U193" s="21"/>
      <c r="V193" s="21"/>
      <c r="W193" s="21"/>
      <c r="X193" s="21"/>
    </row>
    <row r="194" spans="1:24" x14ac:dyDescent="0.25">
      <c r="A194" s="21"/>
      <c r="B194" s="21"/>
      <c r="C194" s="21"/>
      <c r="D194" s="21"/>
      <c r="E194" s="21"/>
      <c r="F194" s="21"/>
      <c r="G194" s="21"/>
      <c r="H194" s="21"/>
      <c r="I194" s="21"/>
      <c r="J194" s="21"/>
      <c r="K194" s="21"/>
      <c r="L194" s="21"/>
      <c r="M194" s="21"/>
      <c r="N194" s="22"/>
      <c r="O194" s="21"/>
      <c r="P194" s="21"/>
      <c r="Q194" s="21"/>
      <c r="R194" s="21"/>
      <c r="S194" s="21"/>
      <c r="T194" s="21"/>
      <c r="U194" s="21"/>
      <c r="V194" s="21"/>
      <c r="W194" s="21"/>
      <c r="X194" s="21"/>
    </row>
    <row r="195" spans="1:24" x14ac:dyDescent="0.25">
      <c r="A195" s="21"/>
      <c r="B195" s="21"/>
      <c r="C195" s="21"/>
      <c r="D195" s="21"/>
      <c r="E195" s="21"/>
      <c r="F195" s="21"/>
      <c r="G195" s="21"/>
      <c r="H195" s="21"/>
      <c r="I195" s="21"/>
      <c r="J195" s="21"/>
      <c r="K195" s="21"/>
      <c r="L195" s="21"/>
      <c r="M195" s="21"/>
      <c r="N195" s="22"/>
      <c r="O195" s="21"/>
      <c r="P195" s="21"/>
      <c r="Q195" s="21"/>
      <c r="R195" s="21"/>
      <c r="S195" s="21"/>
      <c r="T195" s="21"/>
      <c r="U195" s="21"/>
      <c r="V195" s="21"/>
      <c r="W195" s="21"/>
      <c r="X195" s="21"/>
    </row>
    <row r="196" spans="1:24" x14ac:dyDescent="0.25">
      <c r="A196" s="21"/>
      <c r="B196" s="21"/>
      <c r="C196" s="21"/>
      <c r="D196" s="21"/>
      <c r="E196" s="21"/>
      <c r="F196" s="21"/>
      <c r="G196" s="21"/>
      <c r="H196" s="21"/>
      <c r="I196" s="21"/>
      <c r="J196" s="21"/>
      <c r="K196" s="21"/>
      <c r="L196" s="21"/>
      <c r="M196" s="21"/>
      <c r="N196" s="22"/>
      <c r="O196" s="21"/>
      <c r="P196" s="21"/>
      <c r="Q196" s="21"/>
      <c r="R196" s="21"/>
      <c r="S196" s="21"/>
      <c r="T196" s="21"/>
      <c r="U196" s="21"/>
      <c r="V196" s="21"/>
      <c r="W196" s="21"/>
      <c r="X196" s="21"/>
    </row>
    <row r="197" spans="1:24" x14ac:dyDescent="0.25">
      <c r="A197" s="21"/>
      <c r="B197" s="21"/>
      <c r="C197" s="21"/>
      <c r="D197" s="21"/>
      <c r="E197" s="21"/>
      <c r="F197" s="21"/>
      <c r="G197" s="21"/>
      <c r="H197" s="21"/>
      <c r="I197" s="21"/>
      <c r="J197" s="21"/>
      <c r="K197" s="21"/>
      <c r="L197" s="21"/>
      <c r="M197" s="21"/>
      <c r="N197" s="22"/>
      <c r="O197" s="21"/>
      <c r="P197" s="21"/>
      <c r="Q197" s="21"/>
      <c r="R197" s="21"/>
      <c r="S197" s="21"/>
      <c r="T197" s="21"/>
      <c r="U197" s="21"/>
      <c r="V197" s="21"/>
      <c r="W197" s="21"/>
      <c r="X197" s="21"/>
    </row>
    <row r="198" spans="1:24" x14ac:dyDescent="0.25">
      <c r="A198" s="21"/>
      <c r="B198" s="21"/>
      <c r="C198" s="21"/>
      <c r="D198" s="21"/>
      <c r="E198" s="21"/>
      <c r="F198" s="21"/>
      <c r="G198" s="21"/>
      <c r="H198" s="21"/>
      <c r="I198" s="21"/>
      <c r="J198" s="21"/>
      <c r="K198" s="21"/>
      <c r="L198" s="21"/>
      <c r="M198" s="21"/>
      <c r="N198" s="22"/>
      <c r="O198" s="21"/>
      <c r="P198" s="21"/>
      <c r="Q198" s="21"/>
      <c r="R198" s="21"/>
      <c r="S198" s="21"/>
      <c r="T198" s="21"/>
      <c r="U198" s="21"/>
      <c r="V198" s="21"/>
      <c r="W198" s="21"/>
      <c r="X198" s="21"/>
    </row>
    <row r="199" spans="1:24" x14ac:dyDescent="0.25">
      <c r="A199" s="21"/>
      <c r="B199" s="21"/>
      <c r="C199" s="21"/>
      <c r="D199" s="21"/>
      <c r="E199" s="21"/>
      <c r="F199" s="21"/>
      <c r="G199" s="21"/>
      <c r="H199" s="21"/>
      <c r="I199" s="21"/>
      <c r="J199" s="21"/>
      <c r="K199" s="21"/>
      <c r="L199" s="21"/>
      <c r="M199" s="21"/>
      <c r="N199" s="22"/>
      <c r="O199" s="21"/>
      <c r="P199" s="21"/>
      <c r="Q199" s="21"/>
      <c r="R199" s="21"/>
      <c r="S199" s="21"/>
      <c r="T199" s="21"/>
      <c r="U199" s="21"/>
      <c r="V199" s="21"/>
      <c r="W199" s="21"/>
      <c r="X199" s="21"/>
    </row>
    <row r="200" spans="1:24" x14ac:dyDescent="0.25">
      <c r="A200" s="21"/>
      <c r="B200" s="21"/>
      <c r="C200" s="21"/>
      <c r="D200" s="21"/>
      <c r="E200" s="21"/>
      <c r="F200" s="21"/>
      <c r="G200" s="21"/>
      <c r="H200" s="21"/>
      <c r="I200" s="21"/>
      <c r="J200" s="21"/>
      <c r="K200" s="21"/>
      <c r="L200" s="21"/>
      <c r="M200" s="21"/>
      <c r="N200" s="22"/>
      <c r="O200" s="21"/>
      <c r="P200" s="21"/>
      <c r="Q200" s="21"/>
      <c r="R200" s="21"/>
      <c r="S200" s="21"/>
      <c r="T200" s="21"/>
      <c r="U200" s="21"/>
      <c r="V200" s="21"/>
      <c r="W200" s="21"/>
      <c r="X200" s="21"/>
    </row>
    <row r="201" spans="1:24" x14ac:dyDescent="0.25">
      <c r="A201" s="21"/>
      <c r="B201" s="21"/>
      <c r="C201" s="21"/>
      <c r="D201" s="21"/>
      <c r="E201" s="21"/>
      <c r="F201" s="21"/>
      <c r="G201" s="21"/>
      <c r="H201" s="21"/>
      <c r="I201" s="21"/>
      <c r="J201" s="21"/>
      <c r="K201" s="21"/>
      <c r="L201" s="21"/>
      <c r="M201" s="21"/>
      <c r="N201" s="22"/>
      <c r="O201" s="21"/>
      <c r="P201" s="21"/>
      <c r="Q201" s="21"/>
      <c r="R201" s="21"/>
      <c r="S201" s="21"/>
      <c r="T201" s="21"/>
      <c r="U201" s="21"/>
      <c r="V201" s="21"/>
      <c r="W201" s="21"/>
      <c r="X201" s="21"/>
    </row>
    <row r="202" spans="1:24" x14ac:dyDescent="0.25">
      <c r="A202" s="21"/>
      <c r="B202" s="21"/>
      <c r="C202" s="21"/>
      <c r="D202" s="21"/>
      <c r="E202" s="21"/>
      <c r="F202" s="21"/>
      <c r="G202" s="21"/>
      <c r="H202" s="21"/>
      <c r="I202" s="21"/>
      <c r="J202" s="21"/>
      <c r="K202" s="21"/>
      <c r="L202" s="21"/>
      <c r="M202" s="21"/>
      <c r="N202" s="22"/>
      <c r="O202" s="21"/>
      <c r="P202" s="21"/>
      <c r="Q202" s="21"/>
      <c r="R202" s="21"/>
      <c r="S202" s="21"/>
      <c r="T202" s="21"/>
      <c r="U202" s="21"/>
      <c r="V202" s="21"/>
      <c r="W202" s="21"/>
      <c r="X202" s="21"/>
    </row>
    <row r="203" spans="1:24" x14ac:dyDescent="0.25">
      <c r="A203" s="21"/>
      <c r="B203" s="21"/>
      <c r="C203" s="21"/>
      <c r="D203" s="21"/>
      <c r="E203" s="21"/>
      <c r="F203" s="21"/>
      <c r="G203" s="21"/>
      <c r="H203" s="21"/>
      <c r="I203" s="21"/>
      <c r="J203" s="21"/>
      <c r="K203" s="21"/>
      <c r="L203" s="21"/>
      <c r="M203" s="21"/>
      <c r="N203" s="22"/>
      <c r="O203" s="21"/>
      <c r="P203" s="21"/>
      <c r="Q203" s="21"/>
      <c r="R203" s="21"/>
      <c r="S203" s="21"/>
      <c r="T203" s="21"/>
      <c r="U203" s="21"/>
      <c r="V203" s="21"/>
      <c r="W203" s="21"/>
      <c r="X203" s="21"/>
    </row>
    <row r="204" spans="1:24" x14ac:dyDescent="0.25">
      <c r="A204" s="21"/>
      <c r="B204" s="21"/>
      <c r="C204" s="21"/>
      <c r="D204" s="21"/>
      <c r="E204" s="21"/>
      <c r="F204" s="21"/>
      <c r="G204" s="21"/>
      <c r="H204" s="21"/>
      <c r="I204" s="21"/>
      <c r="J204" s="21"/>
      <c r="K204" s="21"/>
      <c r="L204" s="21"/>
      <c r="M204" s="21"/>
      <c r="N204" s="22"/>
      <c r="O204" s="21"/>
      <c r="P204" s="21"/>
      <c r="Q204" s="21"/>
      <c r="R204" s="21"/>
      <c r="S204" s="21"/>
      <c r="T204" s="21"/>
      <c r="U204" s="21"/>
      <c r="V204" s="21"/>
      <c r="W204" s="21"/>
      <c r="X204" s="21"/>
    </row>
    <row r="205" spans="1:24" x14ac:dyDescent="0.25">
      <c r="A205" s="21"/>
      <c r="B205" s="21"/>
      <c r="C205" s="21"/>
      <c r="D205" s="21"/>
      <c r="E205" s="21"/>
      <c r="F205" s="21"/>
      <c r="G205" s="21"/>
      <c r="H205" s="21"/>
      <c r="I205" s="21"/>
      <c r="J205" s="21"/>
      <c r="K205" s="21"/>
      <c r="L205" s="21"/>
      <c r="M205" s="21"/>
      <c r="N205" s="22"/>
      <c r="O205" s="21"/>
      <c r="P205" s="21"/>
      <c r="Q205" s="21"/>
      <c r="R205" s="21"/>
      <c r="S205" s="21"/>
      <c r="T205" s="21"/>
      <c r="U205" s="21"/>
      <c r="V205" s="21"/>
      <c r="W205" s="21"/>
      <c r="X205" s="21"/>
    </row>
    <row r="206" spans="1:24" x14ac:dyDescent="0.25">
      <c r="A206" s="21"/>
      <c r="B206" s="21"/>
      <c r="C206" s="21"/>
      <c r="D206" s="21"/>
      <c r="E206" s="21"/>
      <c r="F206" s="21"/>
      <c r="G206" s="21"/>
      <c r="H206" s="21"/>
      <c r="I206" s="21"/>
      <c r="J206" s="21"/>
      <c r="K206" s="21"/>
      <c r="L206" s="21"/>
      <c r="M206" s="21"/>
      <c r="N206" s="22"/>
      <c r="O206" s="21"/>
      <c r="P206" s="21"/>
      <c r="Q206" s="21"/>
      <c r="R206" s="21"/>
      <c r="S206" s="21"/>
      <c r="T206" s="21"/>
      <c r="U206" s="21"/>
      <c r="V206" s="21"/>
      <c r="W206" s="21"/>
      <c r="X206" s="21"/>
    </row>
    <row r="207" spans="1:24" x14ac:dyDescent="0.25">
      <c r="A207" s="21"/>
      <c r="B207" s="21"/>
      <c r="C207" s="21"/>
      <c r="D207" s="21"/>
      <c r="E207" s="21"/>
      <c r="F207" s="21"/>
      <c r="G207" s="21"/>
      <c r="H207" s="21"/>
      <c r="I207" s="21"/>
      <c r="J207" s="21"/>
      <c r="K207" s="21"/>
      <c r="L207" s="21"/>
      <c r="M207" s="21"/>
      <c r="N207" s="22"/>
      <c r="O207" s="21"/>
      <c r="P207" s="21"/>
      <c r="Q207" s="21"/>
      <c r="R207" s="21"/>
      <c r="S207" s="21"/>
      <c r="T207" s="21"/>
      <c r="U207" s="21"/>
      <c r="V207" s="21"/>
      <c r="W207" s="21"/>
      <c r="X207" s="21"/>
    </row>
    <row r="208" spans="1:24" x14ac:dyDescent="0.25">
      <c r="A208" s="21"/>
      <c r="B208" s="21"/>
      <c r="C208" s="21"/>
      <c r="D208" s="21"/>
      <c r="E208" s="21"/>
      <c r="F208" s="21"/>
      <c r="G208" s="21"/>
      <c r="H208" s="21"/>
      <c r="I208" s="21"/>
      <c r="J208" s="21"/>
      <c r="K208" s="21"/>
      <c r="L208" s="21"/>
      <c r="M208" s="21"/>
      <c r="N208" s="22"/>
      <c r="O208" s="21"/>
      <c r="P208" s="21"/>
      <c r="Q208" s="21"/>
      <c r="R208" s="21"/>
      <c r="S208" s="21"/>
      <c r="T208" s="21"/>
      <c r="U208" s="21"/>
      <c r="V208" s="21"/>
      <c r="W208" s="21"/>
      <c r="X208" s="21"/>
    </row>
    <row r="209" spans="1:24" x14ac:dyDescent="0.25">
      <c r="A209" s="21"/>
      <c r="B209" s="21"/>
      <c r="C209" s="21"/>
      <c r="D209" s="21"/>
      <c r="E209" s="21"/>
      <c r="F209" s="21"/>
      <c r="G209" s="21"/>
      <c r="H209" s="21"/>
      <c r="I209" s="21"/>
      <c r="J209" s="21"/>
      <c r="K209" s="21"/>
      <c r="L209" s="21"/>
      <c r="M209" s="21"/>
      <c r="N209" s="22"/>
      <c r="O209" s="21"/>
      <c r="P209" s="21"/>
      <c r="Q209" s="21"/>
      <c r="R209" s="21"/>
      <c r="S209" s="21"/>
      <c r="T209" s="21"/>
      <c r="U209" s="21"/>
      <c r="V209" s="21"/>
      <c r="W209" s="21"/>
      <c r="X209" s="21"/>
    </row>
    <row r="210" spans="1:24" x14ac:dyDescent="0.25">
      <c r="A210" s="21"/>
      <c r="B210" s="21"/>
      <c r="C210" s="21"/>
      <c r="D210" s="21"/>
      <c r="E210" s="21"/>
      <c r="F210" s="21"/>
      <c r="G210" s="21"/>
      <c r="H210" s="21"/>
      <c r="I210" s="21"/>
      <c r="J210" s="21"/>
      <c r="K210" s="21"/>
      <c r="L210" s="21"/>
      <c r="M210" s="21"/>
      <c r="N210" s="22"/>
      <c r="O210" s="21"/>
      <c r="P210" s="21"/>
      <c r="Q210" s="21"/>
      <c r="R210" s="21"/>
      <c r="S210" s="21"/>
      <c r="T210" s="21"/>
      <c r="U210" s="21"/>
      <c r="V210" s="21"/>
      <c r="W210" s="21"/>
      <c r="X210" s="21"/>
    </row>
    <row r="211" spans="1:24" x14ac:dyDescent="0.25">
      <c r="A211" s="21"/>
      <c r="B211" s="21"/>
      <c r="C211" s="21"/>
      <c r="D211" s="21"/>
      <c r="E211" s="21"/>
      <c r="F211" s="21"/>
      <c r="G211" s="21"/>
      <c r="H211" s="21"/>
      <c r="I211" s="21"/>
      <c r="J211" s="21"/>
      <c r="K211" s="21"/>
      <c r="L211" s="21"/>
      <c r="M211" s="21"/>
      <c r="N211" s="22"/>
      <c r="O211" s="21"/>
      <c r="P211" s="21"/>
      <c r="Q211" s="21"/>
      <c r="R211" s="21"/>
      <c r="S211" s="21"/>
      <c r="T211" s="21"/>
      <c r="U211" s="21"/>
      <c r="V211" s="21"/>
      <c r="W211" s="21"/>
      <c r="X211" s="21"/>
    </row>
    <row r="212" spans="1:24" x14ac:dyDescent="0.25">
      <c r="A212" s="21"/>
      <c r="B212" s="21"/>
      <c r="C212" s="21"/>
      <c r="D212" s="21"/>
      <c r="E212" s="21"/>
      <c r="F212" s="21"/>
      <c r="G212" s="21"/>
      <c r="H212" s="21"/>
      <c r="I212" s="21"/>
      <c r="J212" s="21"/>
      <c r="K212" s="21"/>
      <c r="L212" s="21"/>
      <c r="M212" s="21"/>
      <c r="N212" s="22"/>
      <c r="O212" s="21"/>
      <c r="P212" s="21"/>
      <c r="Q212" s="21"/>
      <c r="R212" s="21"/>
      <c r="S212" s="21"/>
      <c r="T212" s="21"/>
      <c r="U212" s="21"/>
      <c r="V212" s="21"/>
      <c r="W212" s="21"/>
      <c r="X212" s="21"/>
    </row>
    <row r="213" spans="1:24" x14ac:dyDescent="0.25">
      <c r="A213" s="21"/>
      <c r="B213" s="21"/>
      <c r="C213" s="21"/>
      <c r="D213" s="21"/>
      <c r="E213" s="21"/>
      <c r="F213" s="21"/>
      <c r="G213" s="21"/>
      <c r="H213" s="21"/>
      <c r="I213" s="21"/>
      <c r="J213" s="21"/>
      <c r="K213" s="21"/>
      <c r="L213" s="21"/>
      <c r="M213" s="21"/>
      <c r="N213" s="22"/>
      <c r="O213" s="21"/>
      <c r="P213" s="21"/>
      <c r="Q213" s="21"/>
      <c r="R213" s="21"/>
      <c r="S213" s="21"/>
      <c r="T213" s="21"/>
      <c r="U213" s="21"/>
      <c r="V213" s="21"/>
      <c r="W213" s="21"/>
      <c r="X213" s="21"/>
    </row>
    <row r="214" spans="1:24" x14ac:dyDescent="0.25">
      <c r="A214" s="21"/>
      <c r="B214" s="21"/>
      <c r="C214" s="21"/>
      <c r="D214" s="21"/>
      <c r="E214" s="21"/>
      <c r="F214" s="21"/>
      <c r="G214" s="21"/>
      <c r="H214" s="21"/>
      <c r="I214" s="21"/>
      <c r="J214" s="21"/>
      <c r="K214" s="21"/>
      <c r="L214" s="21"/>
      <c r="M214" s="21"/>
      <c r="N214" s="22"/>
      <c r="O214" s="21"/>
      <c r="P214" s="21"/>
      <c r="Q214" s="21"/>
      <c r="R214" s="21"/>
      <c r="S214" s="21"/>
      <c r="T214" s="21"/>
      <c r="U214" s="21"/>
      <c r="V214" s="21"/>
      <c r="W214" s="21"/>
      <c r="X214" s="21"/>
    </row>
    <row r="215" spans="1:24" x14ac:dyDescent="0.25">
      <c r="A215" s="21"/>
      <c r="B215" s="21"/>
      <c r="C215" s="21"/>
      <c r="D215" s="21"/>
      <c r="E215" s="21"/>
      <c r="F215" s="21"/>
      <c r="G215" s="21"/>
      <c r="H215" s="21"/>
      <c r="I215" s="21"/>
      <c r="J215" s="21"/>
      <c r="K215" s="21"/>
      <c r="L215" s="21"/>
      <c r="M215" s="21"/>
      <c r="N215" s="22"/>
      <c r="O215" s="21"/>
      <c r="P215" s="21"/>
      <c r="Q215" s="21"/>
      <c r="R215" s="21"/>
      <c r="S215" s="21"/>
      <c r="T215" s="21"/>
      <c r="U215" s="21"/>
      <c r="V215" s="21"/>
      <c r="W215" s="21"/>
      <c r="X215" s="21"/>
    </row>
    <row r="216" spans="1:24" x14ac:dyDescent="0.25">
      <c r="A216" s="21"/>
      <c r="B216" s="21"/>
      <c r="C216" s="21"/>
      <c r="D216" s="21"/>
      <c r="E216" s="21"/>
      <c r="F216" s="21"/>
      <c r="G216" s="21"/>
      <c r="H216" s="21"/>
      <c r="I216" s="21"/>
      <c r="J216" s="21"/>
      <c r="K216" s="21"/>
      <c r="L216" s="21"/>
      <c r="M216" s="21"/>
      <c r="N216" s="22"/>
      <c r="O216" s="21"/>
      <c r="P216" s="21"/>
      <c r="Q216" s="21"/>
      <c r="R216" s="21"/>
      <c r="S216" s="21"/>
      <c r="T216" s="21"/>
      <c r="U216" s="21"/>
      <c r="V216" s="21"/>
      <c r="W216" s="21"/>
      <c r="X216" s="21"/>
    </row>
    <row r="217" spans="1:24" x14ac:dyDescent="0.25">
      <c r="A217" s="21"/>
      <c r="B217" s="21"/>
      <c r="C217" s="21"/>
      <c r="D217" s="21"/>
      <c r="E217" s="21"/>
      <c r="F217" s="21"/>
      <c r="G217" s="21"/>
      <c r="H217" s="21"/>
      <c r="I217" s="21"/>
      <c r="J217" s="21"/>
      <c r="K217" s="21"/>
      <c r="L217" s="21"/>
      <c r="M217" s="21"/>
      <c r="N217" s="22"/>
      <c r="O217" s="21"/>
      <c r="P217" s="21"/>
      <c r="Q217" s="21"/>
      <c r="R217" s="21"/>
      <c r="S217" s="21"/>
      <c r="T217" s="21"/>
      <c r="U217" s="21"/>
      <c r="V217" s="21"/>
      <c r="W217" s="21"/>
      <c r="X217" s="21"/>
    </row>
    <row r="218" spans="1:24" x14ac:dyDescent="0.25">
      <c r="A218" s="21"/>
      <c r="B218" s="21"/>
      <c r="C218" s="21"/>
      <c r="D218" s="21"/>
      <c r="E218" s="21"/>
      <c r="F218" s="21"/>
      <c r="G218" s="21"/>
      <c r="H218" s="21"/>
      <c r="I218" s="21"/>
      <c r="J218" s="21"/>
      <c r="K218" s="21"/>
      <c r="L218" s="21"/>
      <c r="M218" s="21"/>
      <c r="N218" s="22"/>
      <c r="O218" s="21"/>
      <c r="P218" s="21"/>
      <c r="Q218" s="21"/>
      <c r="R218" s="21"/>
      <c r="S218" s="21"/>
      <c r="T218" s="21"/>
      <c r="U218" s="21"/>
      <c r="V218" s="21"/>
      <c r="W218" s="21"/>
      <c r="X218" s="21"/>
    </row>
    <row r="219" spans="1:24" x14ac:dyDescent="0.25">
      <c r="A219" s="21"/>
      <c r="B219" s="21"/>
      <c r="C219" s="21"/>
      <c r="D219" s="21"/>
      <c r="E219" s="21"/>
      <c r="F219" s="21"/>
      <c r="G219" s="21"/>
      <c r="H219" s="21"/>
      <c r="I219" s="21"/>
      <c r="J219" s="21"/>
      <c r="K219" s="21"/>
      <c r="L219" s="21"/>
      <c r="M219" s="21"/>
      <c r="N219" s="22"/>
      <c r="O219" s="21"/>
      <c r="P219" s="21"/>
      <c r="Q219" s="21"/>
      <c r="R219" s="21"/>
      <c r="S219" s="21"/>
      <c r="T219" s="21"/>
      <c r="U219" s="21"/>
      <c r="V219" s="21"/>
      <c r="W219" s="21"/>
      <c r="X219" s="21"/>
    </row>
    <row r="220" spans="1:24" x14ac:dyDescent="0.25">
      <c r="A220" s="21"/>
      <c r="B220" s="21"/>
      <c r="C220" s="21"/>
      <c r="D220" s="21"/>
      <c r="E220" s="21"/>
      <c r="F220" s="21"/>
      <c r="G220" s="21"/>
      <c r="H220" s="21"/>
      <c r="I220" s="21"/>
      <c r="J220" s="21"/>
      <c r="K220" s="21"/>
      <c r="L220" s="21"/>
      <c r="M220" s="21"/>
      <c r="N220" s="22"/>
      <c r="O220" s="21"/>
      <c r="P220" s="21"/>
      <c r="Q220" s="21"/>
      <c r="R220" s="21"/>
      <c r="S220" s="21"/>
      <c r="T220" s="21"/>
      <c r="U220" s="21"/>
      <c r="V220" s="21"/>
      <c r="W220" s="21"/>
      <c r="X220" s="21"/>
    </row>
    <row r="221" spans="1:24" x14ac:dyDescent="0.25">
      <c r="A221" s="21"/>
      <c r="B221" s="21"/>
      <c r="C221" s="21"/>
      <c r="D221" s="21"/>
      <c r="E221" s="21"/>
      <c r="F221" s="21"/>
      <c r="G221" s="21"/>
      <c r="H221" s="21"/>
      <c r="I221" s="21"/>
      <c r="J221" s="21"/>
      <c r="K221" s="21"/>
      <c r="L221" s="21"/>
      <c r="M221" s="21"/>
      <c r="N221" s="22"/>
      <c r="O221" s="21"/>
      <c r="P221" s="21"/>
      <c r="Q221" s="21"/>
      <c r="R221" s="21"/>
      <c r="S221" s="21"/>
      <c r="T221" s="21"/>
      <c r="U221" s="21"/>
      <c r="V221" s="21"/>
      <c r="W221" s="21"/>
      <c r="X221" s="21"/>
    </row>
    <row r="222" spans="1:24" x14ac:dyDescent="0.25">
      <c r="A222" s="21"/>
      <c r="B222" s="21"/>
      <c r="C222" s="21"/>
      <c r="D222" s="21"/>
      <c r="E222" s="21"/>
      <c r="F222" s="21"/>
      <c r="G222" s="21"/>
      <c r="H222" s="21"/>
      <c r="I222" s="21"/>
      <c r="J222" s="21"/>
      <c r="K222" s="21"/>
      <c r="L222" s="21"/>
      <c r="M222" s="21"/>
      <c r="N222" s="22"/>
      <c r="O222" s="21"/>
      <c r="P222" s="21"/>
      <c r="Q222" s="21"/>
      <c r="R222" s="21"/>
      <c r="S222" s="21"/>
      <c r="T222" s="21"/>
      <c r="U222" s="21"/>
      <c r="V222" s="21"/>
      <c r="W222" s="21"/>
      <c r="X222" s="21"/>
    </row>
    <row r="223" spans="1:24" x14ac:dyDescent="0.25">
      <c r="A223" s="21"/>
      <c r="B223" s="21"/>
      <c r="C223" s="21"/>
      <c r="D223" s="21"/>
      <c r="E223" s="21"/>
      <c r="F223" s="21"/>
      <c r="G223" s="21"/>
      <c r="H223" s="21"/>
      <c r="I223" s="21"/>
      <c r="J223" s="21"/>
      <c r="K223" s="21"/>
      <c r="L223" s="21"/>
      <c r="M223" s="21"/>
      <c r="N223" s="22"/>
      <c r="O223" s="21"/>
      <c r="P223" s="21"/>
      <c r="Q223" s="21"/>
      <c r="R223" s="21"/>
      <c r="S223" s="21"/>
      <c r="T223" s="21"/>
      <c r="U223" s="21"/>
      <c r="V223" s="21"/>
      <c r="W223" s="21"/>
      <c r="X223" s="21"/>
    </row>
    <row r="224" spans="1:24" x14ac:dyDescent="0.25">
      <c r="A224" s="21"/>
      <c r="B224" s="21"/>
      <c r="C224" s="21"/>
      <c r="D224" s="21"/>
      <c r="E224" s="21"/>
      <c r="F224" s="21"/>
      <c r="G224" s="21"/>
      <c r="H224" s="21"/>
      <c r="I224" s="21"/>
      <c r="J224" s="21"/>
      <c r="K224" s="21"/>
      <c r="L224" s="21"/>
      <c r="M224" s="21"/>
      <c r="N224" s="22"/>
      <c r="O224" s="21"/>
      <c r="P224" s="21"/>
      <c r="Q224" s="21"/>
      <c r="R224" s="21"/>
      <c r="S224" s="21"/>
      <c r="T224" s="21"/>
      <c r="U224" s="21"/>
      <c r="V224" s="21"/>
      <c r="W224" s="21"/>
      <c r="X224" s="21"/>
    </row>
    <row r="225" spans="1:24" x14ac:dyDescent="0.25">
      <c r="A225" s="21"/>
      <c r="B225" s="21"/>
      <c r="C225" s="21"/>
      <c r="D225" s="21"/>
      <c r="E225" s="21"/>
      <c r="F225" s="21"/>
      <c r="G225" s="21"/>
      <c r="H225" s="21"/>
      <c r="I225" s="21"/>
      <c r="J225" s="21"/>
      <c r="K225" s="21"/>
      <c r="L225" s="21"/>
      <c r="M225" s="21"/>
      <c r="N225" s="22"/>
      <c r="O225" s="21"/>
      <c r="P225" s="21"/>
      <c r="Q225" s="21"/>
      <c r="R225" s="21"/>
      <c r="S225" s="21"/>
      <c r="T225" s="21"/>
      <c r="U225" s="21"/>
      <c r="V225" s="21"/>
      <c r="W225" s="21"/>
      <c r="X225" s="21"/>
    </row>
    <row r="226" spans="1:24" x14ac:dyDescent="0.25">
      <c r="A226" s="21"/>
      <c r="B226" s="21"/>
      <c r="C226" s="21"/>
      <c r="D226" s="21"/>
      <c r="E226" s="21"/>
      <c r="F226" s="21"/>
      <c r="G226" s="21"/>
      <c r="H226" s="21"/>
      <c r="I226" s="21"/>
      <c r="J226" s="21"/>
      <c r="K226" s="21"/>
      <c r="L226" s="21"/>
      <c r="M226" s="21"/>
      <c r="N226" s="22"/>
      <c r="O226" s="21"/>
      <c r="P226" s="21"/>
      <c r="Q226" s="21"/>
      <c r="R226" s="21"/>
      <c r="S226" s="21"/>
      <c r="T226" s="21"/>
      <c r="U226" s="21"/>
      <c r="V226" s="21"/>
      <c r="W226" s="21"/>
      <c r="X226" s="21"/>
    </row>
    <row r="227" spans="1:24" x14ac:dyDescent="0.25">
      <c r="A227" s="21"/>
      <c r="B227" s="21"/>
      <c r="C227" s="21"/>
      <c r="D227" s="21"/>
      <c r="E227" s="21"/>
      <c r="F227" s="21"/>
      <c r="G227" s="21"/>
      <c r="H227" s="21"/>
      <c r="I227" s="21"/>
      <c r="J227" s="21"/>
      <c r="K227" s="21"/>
      <c r="L227" s="21"/>
      <c r="M227" s="21"/>
      <c r="N227" s="22"/>
      <c r="O227" s="21"/>
      <c r="P227" s="21"/>
      <c r="Q227" s="21"/>
      <c r="R227" s="21"/>
      <c r="S227" s="21"/>
      <c r="T227" s="21"/>
      <c r="U227" s="21"/>
      <c r="V227" s="21"/>
      <c r="W227" s="21"/>
      <c r="X227" s="21"/>
    </row>
    <row r="228" spans="1:24" x14ac:dyDescent="0.25">
      <c r="A228" s="21"/>
      <c r="B228" s="21"/>
      <c r="C228" s="21"/>
      <c r="D228" s="21"/>
      <c r="E228" s="21"/>
      <c r="F228" s="21"/>
      <c r="G228" s="21"/>
      <c r="H228" s="21"/>
      <c r="I228" s="21"/>
      <c r="J228" s="21"/>
      <c r="K228" s="21"/>
      <c r="L228" s="21"/>
      <c r="M228" s="21"/>
      <c r="N228" s="22"/>
      <c r="O228" s="21"/>
      <c r="P228" s="21"/>
      <c r="Q228" s="21"/>
      <c r="R228" s="21"/>
      <c r="S228" s="21"/>
      <c r="T228" s="21"/>
      <c r="U228" s="21"/>
      <c r="V228" s="21"/>
      <c r="W228" s="21"/>
      <c r="X228" s="21"/>
    </row>
    <row r="229" spans="1:24" x14ac:dyDescent="0.25">
      <c r="A229" s="21"/>
      <c r="B229" s="21"/>
      <c r="C229" s="21"/>
      <c r="D229" s="21"/>
      <c r="E229" s="21"/>
      <c r="F229" s="21"/>
      <c r="G229" s="21"/>
      <c r="H229" s="21"/>
      <c r="I229" s="21"/>
      <c r="J229" s="21"/>
      <c r="K229" s="21"/>
      <c r="L229" s="21"/>
      <c r="M229" s="21"/>
      <c r="N229" s="22"/>
      <c r="O229" s="21"/>
      <c r="P229" s="21"/>
      <c r="Q229" s="21"/>
      <c r="R229" s="21"/>
      <c r="S229" s="21"/>
      <c r="T229" s="21"/>
      <c r="U229" s="21"/>
      <c r="V229" s="21"/>
      <c r="W229" s="21"/>
      <c r="X229" s="21"/>
    </row>
    <row r="230" spans="1:24" x14ac:dyDescent="0.25">
      <c r="A230" s="21"/>
      <c r="B230" s="21"/>
      <c r="C230" s="21"/>
      <c r="D230" s="21"/>
      <c r="E230" s="21"/>
      <c r="F230" s="21"/>
      <c r="G230" s="21"/>
      <c r="H230" s="21"/>
      <c r="I230" s="21"/>
      <c r="J230" s="21"/>
      <c r="K230" s="21"/>
      <c r="L230" s="21"/>
      <c r="M230" s="21"/>
      <c r="N230" s="22"/>
      <c r="O230" s="21"/>
      <c r="P230" s="21"/>
      <c r="Q230" s="21"/>
      <c r="R230" s="21"/>
      <c r="S230" s="21"/>
      <c r="T230" s="21"/>
      <c r="U230" s="21"/>
      <c r="V230" s="21"/>
      <c r="W230" s="21"/>
      <c r="X230" s="21"/>
    </row>
    <row r="231" spans="1:24" x14ac:dyDescent="0.25">
      <c r="A231" s="21"/>
      <c r="B231" s="21"/>
      <c r="C231" s="21"/>
      <c r="D231" s="21"/>
      <c r="E231" s="21"/>
      <c r="F231" s="21"/>
      <c r="G231" s="21"/>
      <c r="H231" s="21"/>
      <c r="I231" s="21"/>
      <c r="J231" s="21"/>
      <c r="K231" s="21"/>
      <c r="L231" s="21"/>
      <c r="M231" s="21"/>
      <c r="N231" s="22"/>
      <c r="O231" s="21"/>
      <c r="P231" s="21"/>
      <c r="Q231" s="21"/>
      <c r="R231" s="21"/>
      <c r="S231" s="21"/>
      <c r="T231" s="21"/>
      <c r="U231" s="21"/>
      <c r="V231" s="21"/>
      <c r="W231" s="21"/>
      <c r="X231" s="21"/>
    </row>
    <row r="232" spans="1:24" x14ac:dyDescent="0.25">
      <c r="A232" s="21"/>
      <c r="B232" s="21"/>
      <c r="C232" s="21"/>
      <c r="D232" s="21"/>
      <c r="E232" s="21"/>
      <c r="F232" s="21"/>
      <c r="G232" s="21"/>
      <c r="H232" s="21"/>
      <c r="I232" s="21"/>
      <c r="J232" s="21"/>
      <c r="K232" s="21"/>
      <c r="L232" s="21"/>
      <c r="M232" s="21"/>
      <c r="N232" s="22"/>
      <c r="O232" s="21"/>
      <c r="P232" s="21"/>
      <c r="Q232" s="21"/>
      <c r="R232" s="21"/>
      <c r="S232" s="21"/>
      <c r="T232" s="21"/>
      <c r="U232" s="21"/>
      <c r="V232" s="21"/>
      <c r="W232" s="21"/>
      <c r="X232" s="21"/>
    </row>
    <row r="233" spans="1:24" x14ac:dyDescent="0.25">
      <c r="A233" s="21"/>
      <c r="B233" s="21"/>
      <c r="C233" s="21"/>
      <c r="D233" s="21"/>
      <c r="E233" s="21"/>
      <c r="F233" s="21"/>
      <c r="G233" s="21"/>
      <c r="H233" s="21"/>
      <c r="I233" s="21"/>
      <c r="J233" s="21"/>
      <c r="K233" s="21"/>
      <c r="L233" s="21"/>
      <c r="M233" s="21"/>
      <c r="N233" s="22"/>
      <c r="O233" s="21"/>
      <c r="P233" s="21"/>
      <c r="Q233" s="21"/>
      <c r="R233" s="21"/>
      <c r="S233" s="21"/>
      <c r="T233" s="21"/>
      <c r="U233" s="21"/>
      <c r="V233" s="21"/>
      <c r="W233" s="21"/>
      <c r="X233" s="21"/>
    </row>
    <row r="234" spans="1:24" x14ac:dyDescent="0.25">
      <c r="A234" s="21"/>
      <c r="B234" s="21"/>
      <c r="C234" s="21"/>
      <c r="D234" s="21"/>
      <c r="E234" s="21"/>
      <c r="F234" s="21"/>
      <c r="G234" s="21"/>
      <c r="H234" s="21"/>
      <c r="I234" s="21"/>
      <c r="J234" s="21"/>
      <c r="K234" s="21"/>
      <c r="L234" s="21"/>
      <c r="M234" s="21"/>
      <c r="N234" s="22"/>
      <c r="O234" s="21"/>
      <c r="P234" s="21"/>
      <c r="Q234" s="21"/>
      <c r="R234" s="21"/>
      <c r="S234" s="21"/>
      <c r="T234" s="21"/>
      <c r="U234" s="21"/>
      <c r="V234" s="21"/>
      <c r="W234" s="21"/>
      <c r="X234" s="21"/>
    </row>
    <row r="235" spans="1:24" x14ac:dyDescent="0.25">
      <c r="A235" s="21"/>
      <c r="B235" s="21"/>
      <c r="C235" s="21"/>
      <c r="D235" s="21"/>
      <c r="E235" s="21"/>
      <c r="F235" s="21"/>
      <c r="G235" s="21"/>
      <c r="H235" s="21"/>
      <c r="I235" s="21"/>
      <c r="J235" s="21"/>
      <c r="K235" s="21"/>
      <c r="L235" s="21"/>
      <c r="M235" s="21"/>
      <c r="N235" s="22"/>
      <c r="O235" s="21"/>
      <c r="P235" s="21"/>
      <c r="Q235" s="21"/>
      <c r="R235" s="21"/>
      <c r="S235" s="21"/>
      <c r="T235" s="21"/>
      <c r="U235" s="21"/>
      <c r="V235" s="21"/>
      <c r="W235" s="21"/>
      <c r="X235" s="21"/>
    </row>
    <row r="236" spans="1:24" x14ac:dyDescent="0.25">
      <c r="A236" s="21"/>
      <c r="B236" s="21"/>
      <c r="C236" s="21"/>
      <c r="D236" s="21"/>
      <c r="E236" s="21"/>
      <c r="F236" s="21"/>
      <c r="G236" s="21"/>
      <c r="H236" s="21"/>
      <c r="I236" s="21"/>
      <c r="J236" s="21"/>
      <c r="K236" s="21"/>
      <c r="L236" s="21"/>
      <c r="M236" s="21"/>
      <c r="N236" s="22"/>
      <c r="O236" s="21"/>
      <c r="P236" s="21"/>
      <c r="Q236" s="21"/>
      <c r="R236" s="21"/>
      <c r="S236" s="21"/>
      <c r="T236" s="21"/>
      <c r="U236" s="21"/>
      <c r="V236" s="21"/>
      <c r="W236" s="21"/>
      <c r="X236" s="21"/>
    </row>
    <row r="237" spans="1:24" x14ac:dyDescent="0.25">
      <c r="A237" s="21"/>
      <c r="B237" s="21"/>
      <c r="C237" s="21"/>
      <c r="D237" s="21"/>
      <c r="E237" s="21"/>
      <c r="F237" s="21"/>
      <c r="G237" s="21"/>
      <c r="H237" s="21"/>
      <c r="I237" s="21"/>
      <c r="J237" s="21"/>
      <c r="K237" s="21"/>
      <c r="L237" s="21"/>
      <c r="M237" s="21"/>
      <c r="N237" s="22"/>
      <c r="O237" s="21"/>
      <c r="P237" s="21"/>
      <c r="Q237" s="21"/>
      <c r="R237" s="21"/>
      <c r="S237" s="21"/>
      <c r="T237" s="21"/>
      <c r="U237" s="21"/>
      <c r="V237" s="21"/>
      <c r="W237" s="21"/>
      <c r="X237" s="21"/>
    </row>
    <row r="238" spans="1:24" x14ac:dyDescent="0.25">
      <c r="A238" s="21"/>
      <c r="B238" s="21"/>
      <c r="C238" s="21"/>
      <c r="D238" s="21"/>
      <c r="E238" s="21"/>
      <c r="F238" s="21"/>
      <c r="G238" s="21"/>
      <c r="H238" s="21"/>
      <c r="I238" s="21"/>
      <c r="J238" s="21"/>
      <c r="K238" s="21"/>
      <c r="L238" s="21"/>
      <c r="M238" s="21"/>
      <c r="N238" s="22"/>
      <c r="O238" s="21"/>
      <c r="P238" s="21"/>
      <c r="Q238" s="21"/>
      <c r="R238" s="21"/>
      <c r="S238" s="21"/>
      <c r="T238" s="21"/>
      <c r="U238" s="21"/>
      <c r="V238" s="21"/>
      <c r="W238" s="21"/>
      <c r="X238" s="21"/>
    </row>
    <row r="239" spans="1:24" x14ac:dyDescent="0.25">
      <c r="A239" s="21"/>
      <c r="B239" s="21"/>
      <c r="C239" s="21"/>
      <c r="D239" s="21"/>
      <c r="E239" s="21"/>
      <c r="F239" s="21"/>
      <c r="G239" s="21"/>
      <c r="H239" s="21"/>
      <c r="I239" s="21"/>
      <c r="J239" s="21"/>
      <c r="K239" s="21"/>
      <c r="L239" s="21"/>
      <c r="M239" s="21"/>
      <c r="N239" s="22"/>
      <c r="O239" s="21"/>
      <c r="P239" s="21"/>
      <c r="Q239" s="21"/>
      <c r="R239" s="21"/>
      <c r="S239" s="21"/>
      <c r="T239" s="21"/>
      <c r="U239" s="21"/>
      <c r="V239" s="21"/>
      <c r="W239" s="21"/>
      <c r="X239" s="21"/>
    </row>
    <row r="240" spans="1:24" x14ac:dyDescent="0.25">
      <c r="A240" s="21"/>
      <c r="B240" s="21"/>
      <c r="C240" s="21"/>
      <c r="D240" s="21"/>
      <c r="E240" s="21"/>
      <c r="F240" s="21"/>
      <c r="G240" s="21"/>
      <c r="H240" s="21"/>
      <c r="I240" s="21"/>
      <c r="J240" s="21"/>
      <c r="K240" s="21"/>
      <c r="L240" s="21"/>
      <c r="M240" s="21"/>
      <c r="N240" s="22"/>
      <c r="O240" s="21"/>
      <c r="P240" s="21"/>
      <c r="Q240" s="21"/>
      <c r="R240" s="21"/>
      <c r="S240" s="21"/>
      <c r="T240" s="21"/>
      <c r="U240" s="21"/>
      <c r="V240" s="21"/>
      <c r="W240" s="21"/>
      <c r="X240" s="21"/>
    </row>
    <row r="241" spans="1:24" x14ac:dyDescent="0.25">
      <c r="A241" s="21"/>
      <c r="B241" s="21"/>
      <c r="C241" s="21"/>
      <c r="D241" s="21"/>
      <c r="E241" s="21"/>
      <c r="F241" s="21"/>
      <c r="G241" s="21"/>
      <c r="H241" s="21"/>
      <c r="I241" s="21"/>
      <c r="J241" s="21"/>
      <c r="K241" s="21"/>
      <c r="L241" s="21"/>
      <c r="M241" s="21"/>
      <c r="N241" s="22"/>
      <c r="O241" s="21"/>
      <c r="P241" s="21"/>
      <c r="Q241" s="21"/>
      <c r="R241" s="21"/>
      <c r="S241" s="21"/>
      <c r="T241" s="21"/>
      <c r="U241" s="21"/>
      <c r="V241" s="21"/>
      <c r="W241" s="21"/>
      <c r="X241" s="21"/>
    </row>
    <row r="242" spans="1:24" x14ac:dyDescent="0.25">
      <c r="A242" s="21"/>
      <c r="B242" s="21"/>
      <c r="C242" s="21"/>
      <c r="D242" s="21"/>
      <c r="E242" s="21"/>
      <c r="F242" s="21"/>
      <c r="G242" s="21"/>
      <c r="H242" s="21"/>
      <c r="I242" s="21"/>
      <c r="J242" s="21"/>
      <c r="K242" s="21"/>
      <c r="L242" s="21"/>
      <c r="M242" s="21"/>
      <c r="N242" s="22"/>
      <c r="O242" s="21"/>
      <c r="P242" s="21"/>
      <c r="Q242" s="21"/>
      <c r="R242" s="21"/>
      <c r="S242" s="21"/>
      <c r="T242" s="21"/>
      <c r="U242" s="21"/>
      <c r="V242" s="21"/>
      <c r="W242" s="21"/>
      <c r="X242" s="21"/>
    </row>
    <row r="243" spans="1:24" x14ac:dyDescent="0.25">
      <c r="A243" s="21"/>
      <c r="B243" s="21"/>
      <c r="C243" s="21"/>
      <c r="D243" s="21"/>
      <c r="E243" s="21"/>
      <c r="F243" s="21"/>
      <c r="G243" s="21"/>
      <c r="H243" s="21"/>
      <c r="I243" s="21"/>
      <c r="J243" s="21"/>
      <c r="K243" s="21"/>
      <c r="L243" s="21"/>
      <c r="M243" s="21"/>
      <c r="N243" s="22"/>
      <c r="O243" s="21"/>
      <c r="P243" s="21"/>
      <c r="Q243" s="21"/>
      <c r="R243" s="21"/>
      <c r="S243" s="21"/>
      <c r="T243" s="21"/>
      <c r="U243" s="21"/>
      <c r="V243" s="21"/>
      <c r="W243" s="21"/>
      <c r="X243" s="21"/>
    </row>
    <row r="244" spans="1:24" x14ac:dyDescent="0.25">
      <c r="A244" s="21"/>
      <c r="B244" s="21"/>
      <c r="C244" s="21"/>
      <c r="D244" s="21"/>
      <c r="E244" s="21"/>
      <c r="F244" s="21"/>
      <c r="G244" s="21"/>
      <c r="H244" s="21"/>
      <c r="I244" s="21"/>
      <c r="J244" s="21"/>
      <c r="K244" s="21"/>
      <c r="L244" s="21"/>
      <c r="M244" s="21"/>
      <c r="N244" s="22"/>
      <c r="O244" s="21"/>
      <c r="P244" s="21"/>
      <c r="Q244" s="21"/>
      <c r="R244" s="21"/>
      <c r="S244" s="21"/>
      <c r="T244" s="21"/>
      <c r="U244" s="21"/>
      <c r="V244" s="21"/>
      <c r="W244" s="21"/>
      <c r="X244" s="21"/>
    </row>
    <row r="245" spans="1:24" x14ac:dyDescent="0.25">
      <c r="A245" s="21"/>
      <c r="B245" s="21"/>
      <c r="C245" s="21"/>
      <c r="D245" s="21"/>
      <c r="E245" s="21"/>
      <c r="F245" s="21"/>
      <c r="G245" s="21"/>
      <c r="H245" s="21"/>
      <c r="I245" s="21"/>
      <c r="J245" s="21"/>
      <c r="K245" s="21"/>
      <c r="L245" s="21"/>
      <c r="M245" s="21"/>
      <c r="N245" s="22"/>
      <c r="O245" s="21"/>
      <c r="P245" s="21"/>
      <c r="Q245" s="21"/>
      <c r="R245" s="21"/>
      <c r="S245" s="21"/>
      <c r="T245" s="21"/>
      <c r="U245" s="21"/>
      <c r="V245" s="21"/>
      <c r="W245" s="21"/>
      <c r="X245" s="21"/>
    </row>
    <row r="246" spans="1:24" x14ac:dyDescent="0.25">
      <c r="A246" s="21"/>
      <c r="B246" s="21"/>
      <c r="C246" s="21"/>
      <c r="D246" s="21"/>
      <c r="E246" s="21"/>
      <c r="F246" s="21"/>
      <c r="G246" s="21"/>
      <c r="H246" s="21"/>
      <c r="I246" s="21"/>
      <c r="J246" s="21"/>
      <c r="K246" s="21"/>
      <c r="L246" s="21"/>
      <c r="M246" s="21"/>
      <c r="N246" s="22"/>
      <c r="O246" s="21"/>
      <c r="P246" s="21"/>
      <c r="Q246" s="21"/>
      <c r="R246" s="21"/>
      <c r="S246" s="21"/>
      <c r="T246" s="21"/>
      <c r="U246" s="21"/>
      <c r="V246" s="21"/>
      <c r="W246" s="21"/>
      <c r="X246" s="21"/>
    </row>
    <row r="247" spans="1:24" x14ac:dyDescent="0.25">
      <c r="A247" s="21"/>
      <c r="B247" s="21"/>
      <c r="C247" s="21"/>
      <c r="D247" s="21"/>
      <c r="E247" s="21"/>
      <c r="F247" s="21"/>
      <c r="G247" s="21"/>
      <c r="H247" s="21"/>
      <c r="I247" s="21"/>
      <c r="J247" s="21"/>
      <c r="K247" s="21"/>
      <c r="L247" s="21"/>
      <c r="M247" s="21"/>
      <c r="N247" s="22"/>
      <c r="O247" s="21"/>
      <c r="P247" s="21"/>
      <c r="Q247" s="21"/>
      <c r="R247" s="21"/>
      <c r="S247" s="21"/>
      <c r="T247" s="21"/>
      <c r="U247" s="21"/>
      <c r="V247" s="21"/>
      <c r="W247" s="21"/>
      <c r="X247" s="21"/>
    </row>
    <row r="248" spans="1:24" x14ac:dyDescent="0.25">
      <c r="A248" s="21"/>
      <c r="B248" s="21"/>
      <c r="C248" s="21"/>
      <c r="D248" s="21"/>
      <c r="E248" s="21"/>
      <c r="F248" s="21"/>
      <c r="G248" s="21"/>
      <c r="H248" s="21"/>
      <c r="I248" s="21"/>
      <c r="J248" s="21"/>
      <c r="K248" s="21"/>
      <c r="L248" s="21"/>
      <c r="M248" s="21"/>
      <c r="N248" s="22"/>
      <c r="O248" s="21"/>
      <c r="P248" s="21"/>
      <c r="Q248" s="21"/>
      <c r="R248" s="21"/>
      <c r="S248" s="21"/>
      <c r="T248" s="21"/>
      <c r="U248" s="21"/>
      <c r="V248" s="21"/>
      <c r="W248" s="21"/>
      <c r="X248" s="21"/>
    </row>
    <row r="249" spans="1:24" x14ac:dyDescent="0.25">
      <c r="A249" s="21"/>
      <c r="B249" s="21"/>
      <c r="C249" s="21"/>
      <c r="D249" s="21"/>
      <c r="E249" s="21"/>
      <c r="F249" s="21"/>
      <c r="G249" s="21"/>
      <c r="H249" s="21"/>
      <c r="I249" s="21"/>
      <c r="J249" s="21"/>
      <c r="K249" s="21"/>
      <c r="L249" s="21"/>
      <c r="M249" s="21"/>
      <c r="N249" s="22"/>
      <c r="O249" s="21"/>
      <c r="P249" s="21"/>
      <c r="Q249" s="21"/>
      <c r="R249" s="21"/>
      <c r="S249" s="21"/>
      <c r="T249" s="21"/>
      <c r="U249" s="21"/>
      <c r="V249" s="21"/>
      <c r="W249" s="21"/>
      <c r="X249" s="21"/>
    </row>
    <row r="250" spans="1:24" x14ac:dyDescent="0.25">
      <c r="A250" s="21"/>
      <c r="B250" s="21"/>
      <c r="C250" s="21"/>
      <c r="D250" s="21"/>
      <c r="E250" s="21"/>
      <c r="F250" s="21"/>
      <c r="G250" s="21"/>
      <c r="H250" s="21"/>
      <c r="I250" s="21"/>
      <c r="J250" s="21"/>
      <c r="K250" s="21"/>
      <c r="L250" s="21"/>
      <c r="M250" s="21"/>
      <c r="N250" s="22"/>
      <c r="O250" s="21"/>
      <c r="P250" s="21"/>
      <c r="Q250" s="21"/>
      <c r="R250" s="21"/>
      <c r="S250" s="21"/>
      <c r="T250" s="21"/>
      <c r="U250" s="21"/>
      <c r="V250" s="21"/>
      <c r="W250" s="21"/>
      <c r="X250" s="21"/>
    </row>
    <row r="251" spans="1:24" x14ac:dyDescent="0.25">
      <c r="A251" s="21"/>
      <c r="B251" s="21"/>
      <c r="C251" s="21"/>
      <c r="D251" s="21"/>
      <c r="E251" s="21"/>
      <c r="F251" s="21"/>
      <c r="G251" s="21"/>
      <c r="H251" s="21"/>
      <c r="I251" s="21"/>
      <c r="J251" s="21"/>
      <c r="K251" s="21"/>
      <c r="L251" s="21"/>
      <c r="M251" s="21"/>
      <c r="N251" s="22"/>
      <c r="O251" s="21"/>
      <c r="P251" s="21"/>
      <c r="Q251" s="21"/>
      <c r="R251" s="21"/>
      <c r="S251" s="21"/>
      <c r="T251" s="21"/>
      <c r="U251" s="21"/>
      <c r="V251" s="21"/>
      <c r="W251" s="21"/>
      <c r="X251" s="21"/>
    </row>
    <row r="252" spans="1:24" x14ac:dyDescent="0.25">
      <c r="A252" s="21"/>
      <c r="B252" s="21"/>
      <c r="C252" s="21"/>
      <c r="D252" s="21"/>
      <c r="E252" s="21"/>
      <c r="F252" s="21"/>
      <c r="G252" s="21"/>
      <c r="H252" s="21"/>
      <c r="I252" s="21"/>
      <c r="J252" s="21"/>
      <c r="K252" s="21"/>
      <c r="L252" s="21"/>
      <c r="M252" s="21"/>
      <c r="N252" s="22"/>
      <c r="O252" s="21"/>
      <c r="P252" s="21"/>
      <c r="Q252" s="21"/>
      <c r="R252" s="21"/>
      <c r="S252" s="21"/>
      <c r="T252" s="21"/>
      <c r="U252" s="21"/>
      <c r="V252" s="21"/>
      <c r="W252" s="21"/>
      <c r="X252" s="21"/>
    </row>
    <row r="253" spans="1:24" x14ac:dyDescent="0.25">
      <c r="A253" s="21"/>
      <c r="B253" s="21"/>
      <c r="C253" s="21"/>
      <c r="D253" s="21"/>
      <c r="E253" s="21"/>
      <c r="F253" s="21"/>
      <c r="G253" s="21"/>
      <c r="H253" s="21"/>
      <c r="I253" s="21"/>
      <c r="J253" s="21"/>
      <c r="K253" s="21"/>
      <c r="L253" s="21"/>
      <c r="M253" s="21"/>
      <c r="N253" s="22"/>
      <c r="O253" s="21"/>
      <c r="P253" s="21"/>
      <c r="Q253" s="21"/>
      <c r="R253" s="21"/>
      <c r="S253" s="21"/>
      <c r="T253" s="21"/>
      <c r="U253" s="21"/>
      <c r="V253" s="21"/>
      <c r="W253" s="21"/>
      <c r="X253" s="21"/>
    </row>
    <row r="254" spans="1:24" x14ac:dyDescent="0.25">
      <c r="A254" s="21"/>
      <c r="B254" s="21"/>
      <c r="C254" s="21"/>
      <c r="D254" s="21"/>
      <c r="E254" s="21"/>
      <c r="F254" s="21"/>
      <c r="G254" s="21"/>
      <c r="H254" s="21"/>
      <c r="I254" s="21"/>
      <c r="J254" s="21"/>
      <c r="K254" s="21"/>
      <c r="L254" s="21"/>
      <c r="M254" s="21"/>
      <c r="N254" s="22"/>
      <c r="O254" s="21"/>
      <c r="P254" s="21"/>
      <c r="Q254" s="21"/>
      <c r="R254" s="21"/>
      <c r="S254" s="21"/>
      <c r="T254" s="21"/>
      <c r="U254" s="21"/>
      <c r="V254" s="21"/>
      <c r="W254" s="21"/>
      <c r="X254" s="21"/>
    </row>
    <row r="255" spans="1:24" x14ac:dyDescent="0.25">
      <c r="A255" s="21"/>
      <c r="B255" s="21"/>
      <c r="C255" s="21"/>
      <c r="D255" s="21"/>
      <c r="E255" s="21"/>
      <c r="F255" s="21"/>
      <c r="G255" s="21"/>
      <c r="H255" s="21"/>
      <c r="I255" s="21"/>
      <c r="J255" s="21"/>
      <c r="K255" s="21"/>
      <c r="L255" s="21"/>
      <c r="M255" s="21"/>
      <c r="N255" s="22"/>
      <c r="O255" s="21"/>
      <c r="P255" s="21"/>
      <c r="Q255" s="21"/>
      <c r="R255" s="21"/>
      <c r="S255" s="21"/>
      <c r="T255" s="21"/>
      <c r="U255" s="21"/>
      <c r="V255" s="21"/>
      <c r="W255" s="21"/>
      <c r="X255" s="21"/>
    </row>
    <row r="256" spans="1:24" x14ac:dyDescent="0.25">
      <c r="A256" s="21"/>
      <c r="B256" s="21"/>
      <c r="C256" s="21"/>
      <c r="D256" s="21"/>
      <c r="E256" s="21"/>
      <c r="F256" s="21"/>
      <c r="G256" s="21"/>
      <c r="H256" s="21"/>
      <c r="I256" s="21"/>
      <c r="J256" s="21"/>
      <c r="K256" s="21"/>
      <c r="L256" s="21"/>
      <c r="M256" s="21"/>
      <c r="N256" s="22"/>
      <c r="O256" s="21"/>
      <c r="P256" s="21"/>
      <c r="Q256" s="21"/>
      <c r="R256" s="21"/>
      <c r="S256" s="21"/>
      <c r="T256" s="21"/>
      <c r="U256" s="21"/>
      <c r="V256" s="21"/>
      <c r="W256" s="21"/>
      <c r="X256" s="21"/>
    </row>
    <row r="257" spans="1:24" x14ac:dyDescent="0.25">
      <c r="A257" s="21"/>
      <c r="B257" s="21"/>
      <c r="C257" s="21"/>
      <c r="D257" s="21"/>
      <c r="E257" s="21"/>
      <c r="F257" s="21"/>
      <c r="G257" s="21"/>
      <c r="H257" s="21"/>
      <c r="I257" s="21"/>
      <c r="J257" s="21"/>
      <c r="K257" s="21"/>
      <c r="L257" s="21"/>
      <c r="M257" s="21"/>
      <c r="N257" s="22"/>
      <c r="O257" s="21"/>
      <c r="P257" s="21"/>
      <c r="Q257" s="21"/>
      <c r="R257" s="21"/>
      <c r="S257" s="21"/>
      <c r="T257" s="21"/>
      <c r="U257" s="21"/>
      <c r="V257" s="21"/>
      <c r="W257" s="21"/>
      <c r="X257" s="21"/>
    </row>
    <row r="258" spans="1:24" x14ac:dyDescent="0.25">
      <c r="A258" s="21"/>
      <c r="B258" s="21"/>
      <c r="C258" s="21"/>
      <c r="D258" s="21"/>
      <c r="E258" s="21"/>
      <c r="F258" s="21"/>
      <c r="G258" s="21"/>
      <c r="H258" s="21"/>
      <c r="I258" s="21"/>
      <c r="J258" s="21"/>
      <c r="K258" s="21"/>
      <c r="L258" s="21"/>
      <c r="M258" s="21"/>
      <c r="N258" s="22"/>
      <c r="O258" s="21"/>
      <c r="P258" s="21"/>
      <c r="Q258" s="21"/>
      <c r="R258" s="21"/>
      <c r="S258" s="21"/>
      <c r="T258" s="21"/>
      <c r="U258" s="21"/>
      <c r="V258" s="21"/>
      <c r="W258" s="21"/>
      <c r="X258" s="21"/>
    </row>
    <row r="259" spans="1:24" x14ac:dyDescent="0.25">
      <c r="A259" s="21"/>
      <c r="B259" s="21"/>
      <c r="C259" s="21"/>
      <c r="D259" s="21"/>
      <c r="E259" s="21"/>
      <c r="F259" s="21"/>
      <c r="G259" s="21"/>
      <c r="H259" s="21"/>
      <c r="I259" s="21"/>
      <c r="J259" s="21"/>
      <c r="K259" s="21"/>
      <c r="L259" s="21"/>
      <c r="M259" s="21"/>
      <c r="N259" s="22"/>
      <c r="O259" s="21"/>
      <c r="P259" s="21"/>
      <c r="Q259" s="21"/>
      <c r="R259" s="21"/>
      <c r="S259" s="21"/>
      <c r="T259" s="21"/>
      <c r="U259" s="21"/>
      <c r="V259" s="21"/>
      <c r="W259" s="21"/>
      <c r="X259" s="21"/>
    </row>
    <row r="260" spans="1:24" x14ac:dyDescent="0.25">
      <c r="A260" s="21"/>
      <c r="B260" s="21"/>
      <c r="C260" s="21"/>
      <c r="D260" s="21"/>
      <c r="E260" s="21"/>
      <c r="F260" s="21"/>
      <c r="G260" s="21"/>
      <c r="H260" s="21"/>
      <c r="I260" s="21"/>
      <c r="J260" s="21"/>
      <c r="K260" s="21"/>
      <c r="L260" s="21"/>
      <c r="M260" s="21"/>
      <c r="N260" s="22"/>
      <c r="O260" s="21"/>
      <c r="P260" s="21"/>
      <c r="Q260" s="21"/>
      <c r="R260" s="21"/>
      <c r="S260" s="21"/>
      <c r="T260" s="21"/>
      <c r="U260" s="21"/>
      <c r="V260" s="21"/>
      <c r="W260" s="21"/>
      <c r="X260" s="21"/>
    </row>
    <row r="261" spans="1:24" x14ac:dyDescent="0.25">
      <c r="A261" s="21"/>
      <c r="B261" s="21"/>
      <c r="C261" s="21"/>
      <c r="D261" s="21"/>
      <c r="E261" s="21"/>
      <c r="F261" s="21"/>
      <c r="G261" s="21"/>
      <c r="H261" s="21"/>
      <c r="I261" s="21"/>
      <c r="J261" s="21"/>
      <c r="K261" s="21"/>
      <c r="L261" s="21"/>
      <c r="M261" s="21"/>
      <c r="N261" s="22"/>
      <c r="O261" s="21"/>
      <c r="P261" s="21"/>
      <c r="Q261" s="21"/>
      <c r="R261" s="21"/>
      <c r="S261" s="21"/>
      <c r="T261" s="21"/>
      <c r="U261" s="21"/>
      <c r="V261" s="21"/>
      <c r="W261" s="21"/>
      <c r="X261" s="21"/>
    </row>
    <row r="262" spans="1:24" x14ac:dyDescent="0.25">
      <c r="A262" s="21"/>
      <c r="B262" s="21"/>
      <c r="C262" s="21"/>
      <c r="D262" s="21"/>
      <c r="E262" s="21"/>
      <c r="F262" s="21"/>
      <c r="G262" s="21"/>
      <c r="H262" s="21"/>
      <c r="I262" s="21"/>
      <c r="J262" s="21"/>
      <c r="K262" s="21"/>
      <c r="L262" s="21"/>
      <c r="M262" s="21"/>
      <c r="N262" s="22"/>
      <c r="O262" s="21"/>
      <c r="P262" s="21"/>
      <c r="Q262" s="21"/>
      <c r="R262" s="21"/>
      <c r="S262" s="21"/>
      <c r="T262" s="21"/>
      <c r="U262" s="21"/>
      <c r="V262" s="21"/>
      <c r="W262" s="21"/>
      <c r="X262" s="21"/>
    </row>
    <row r="263" spans="1:24" x14ac:dyDescent="0.25">
      <c r="A263" s="21"/>
      <c r="B263" s="21"/>
      <c r="C263" s="21"/>
      <c r="D263" s="21"/>
      <c r="E263" s="21"/>
      <c r="F263" s="21"/>
      <c r="G263" s="21"/>
      <c r="H263" s="21"/>
      <c r="I263" s="21"/>
      <c r="J263" s="21"/>
      <c r="K263" s="21"/>
      <c r="L263" s="21"/>
      <c r="M263" s="21"/>
      <c r="N263" s="22"/>
      <c r="O263" s="21"/>
      <c r="P263" s="21"/>
      <c r="Q263" s="21"/>
      <c r="R263" s="21"/>
      <c r="S263" s="21"/>
      <c r="T263" s="21"/>
      <c r="U263" s="21"/>
      <c r="V263" s="21"/>
      <c r="W263" s="21"/>
      <c r="X263" s="21"/>
    </row>
    <row r="264" spans="1:24" x14ac:dyDescent="0.25">
      <c r="A264" s="21"/>
      <c r="B264" s="21"/>
      <c r="C264" s="21"/>
      <c r="D264" s="21"/>
      <c r="E264" s="21"/>
      <c r="F264" s="21"/>
      <c r="G264" s="21"/>
      <c r="H264" s="21"/>
      <c r="I264" s="21"/>
      <c r="J264" s="21"/>
      <c r="K264" s="21"/>
      <c r="L264" s="21"/>
      <c r="M264" s="21"/>
      <c r="N264" s="22"/>
      <c r="O264" s="21"/>
      <c r="P264" s="21"/>
      <c r="Q264" s="21"/>
      <c r="R264" s="21"/>
      <c r="S264" s="21"/>
      <c r="T264" s="21"/>
      <c r="U264" s="21"/>
      <c r="V264" s="21"/>
      <c r="W264" s="21"/>
      <c r="X264" s="21"/>
    </row>
    <row r="265" spans="1:24" x14ac:dyDescent="0.25">
      <c r="A265" s="21"/>
      <c r="B265" s="21"/>
      <c r="C265" s="21"/>
      <c r="D265" s="21"/>
      <c r="E265" s="21"/>
      <c r="F265" s="21"/>
      <c r="G265" s="21"/>
      <c r="H265" s="21"/>
      <c r="I265" s="21"/>
      <c r="J265" s="21"/>
      <c r="K265" s="21"/>
      <c r="L265" s="21"/>
      <c r="M265" s="21"/>
      <c r="N265" s="22"/>
      <c r="O265" s="21"/>
      <c r="P265" s="21"/>
      <c r="Q265" s="21"/>
      <c r="R265" s="21"/>
      <c r="S265" s="21"/>
      <c r="T265" s="21"/>
      <c r="U265" s="21"/>
      <c r="V265" s="21"/>
      <c r="W265" s="21"/>
      <c r="X265" s="21"/>
    </row>
    <row r="266" spans="1:24" x14ac:dyDescent="0.25">
      <c r="A266" s="21"/>
      <c r="B266" s="21"/>
      <c r="C266" s="21"/>
      <c r="D266" s="21"/>
      <c r="E266" s="21"/>
      <c r="F266" s="21"/>
      <c r="G266" s="21"/>
      <c r="H266" s="21"/>
      <c r="I266" s="21"/>
      <c r="J266" s="21"/>
      <c r="K266" s="21"/>
      <c r="L266" s="21"/>
      <c r="M266" s="21"/>
      <c r="N266" s="22"/>
      <c r="O266" s="21"/>
      <c r="P266" s="21"/>
      <c r="Q266" s="21"/>
      <c r="R266" s="21"/>
      <c r="S266" s="21"/>
      <c r="T266" s="21"/>
      <c r="U266" s="21"/>
      <c r="V266" s="21"/>
      <c r="W266" s="21"/>
      <c r="X266" s="21"/>
    </row>
    <row r="267" spans="1:24" x14ac:dyDescent="0.25">
      <c r="A267" s="21"/>
      <c r="B267" s="21"/>
      <c r="C267" s="21"/>
      <c r="D267" s="21"/>
      <c r="E267" s="21"/>
      <c r="F267" s="21"/>
      <c r="G267" s="21"/>
      <c r="H267" s="21"/>
      <c r="I267" s="21"/>
      <c r="J267" s="21"/>
      <c r="K267" s="21"/>
      <c r="L267" s="21"/>
      <c r="M267" s="21"/>
      <c r="N267" s="22"/>
      <c r="O267" s="21"/>
      <c r="P267" s="21"/>
      <c r="Q267" s="21"/>
      <c r="R267" s="21"/>
      <c r="S267" s="21"/>
      <c r="T267" s="21"/>
      <c r="U267" s="21"/>
      <c r="V267" s="21"/>
      <c r="W267" s="21"/>
      <c r="X267" s="21"/>
    </row>
    <row r="268" spans="1:24" x14ac:dyDescent="0.25">
      <c r="A268" s="21"/>
      <c r="B268" s="21"/>
      <c r="C268" s="21"/>
      <c r="D268" s="21"/>
      <c r="E268" s="21"/>
      <c r="F268" s="21"/>
      <c r="G268" s="21"/>
      <c r="H268" s="21"/>
      <c r="I268" s="21"/>
      <c r="J268" s="21"/>
      <c r="K268" s="21"/>
      <c r="L268" s="21"/>
      <c r="M268" s="21"/>
      <c r="N268" s="22"/>
      <c r="O268" s="21"/>
      <c r="P268" s="21"/>
      <c r="Q268" s="21"/>
      <c r="R268" s="21"/>
      <c r="S268" s="21"/>
      <c r="T268" s="21"/>
      <c r="U268" s="21"/>
      <c r="V268" s="21"/>
      <c r="W268" s="21"/>
      <c r="X268" s="21"/>
    </row>
    <row r="269" spans="1:24" x14ac:dyDescent="0.25">
      <c r="A269" s="21"/>
      <c r="B269" s="21"/>
      <c r="C269" s="21"/>
      <c r="D269" s="21"/>
      <c r="E269" s="21"/>
      <c r="F269" s="21"/>
      <c r="G269" s="21"/>
      <c r="H269" s="21"/>
      <c r="I269" s="21"/>
      <c r="J269" s="21"/>
      <c r="K269" s="21"/>
      <c r="L269" s="21"/>
      <c r="M269" s="21"/>
      <c r="N269" s="22"/>
      <c r="O269" s="21"/>
      <c r="P269" s="21"/>
      <c r="Q269" s="21"/>
      <c r="R269" s="21"/>
      <c r="S269" s="21"/>
      <c r="T269" s="21"/>
      <c r="U269" s="21"/>
      <c r="V269" s="21"/>
      <c r="W269" s="21"/>
      <c r="X269" s="21"/>
    </row>
    <row r="270" spans="1:24" x14ac:dyDescent="0.25">
      <c r="A270" s="21"/>
      <c r="B270" s="21"/>
      <c r="C270" s="21"/>
      <c r="D270" s="21"/>
      <c r="E270" s="21"/>
      <c r="F270" s="21"/>
      <c r="G270" s="21"/>
      <c r="H270" s="21"/>
      <c r="I270" s="21"/>
      <c r="J270" s="21"/>
      <c r="K270" s="21"/>
      <c r="L270" s="21"/>
      <c r="M270" s="21"/>
      <c r="N270" s="22"/>
      <c r="O270" s="21"/>
      <c r="P270" s="21"/>
      <c r="Q270" s="21"/>
      <c r="R270" s="21"/>
      <c r="S270" s="21"/>
      <c r="T270" s="21"/>
      <c r="U270" s="21"/>
      <c r="V270" s="21"/>
      <c r="W270" s="21"/>
      <c r="X270" s="21"/>
    </row>
    <row r="271" spans="1:24" x14ac:dyDescent="0.25">
      <c r="A271" s="21"/>
      <c r="B271" s="21"/>
      <c r="C271" s="21"/>
      <c r="D271" s="21"/>
      <c r="E271" s="21"/>
      <c r="F271" s="21"/>
      <c r="G271" s="21"/>
      <c r="H271" s="21"/>
      <c r="I271" s="21"/>
      <c r="J271" s="21"/>
      <c r="K271" s="21"/>
      <c r="L271" s="21"/>
      <c r="M271" s="21"/>
      <c r="N271" s="22"/>
      <c r="O271" s="21"/>
      <c r="P271" s="21"/>
      <c r="Q271" s="21"/>
      <c r="R271" s="21"/>
      <c r="S271" s="21"/>
      <c r="T271" s="21"/>
      <c r="U271" s="21"/>
      <c r="V271" s="21"/>
      <c r="W271" s="21"/>
      <c r="X271" s="21"/>
    </row>
    <row r="272" spans="1:24" x14ac:dyDescent="0.25">
      <c r="A272" s="21"/>
      <c r="B272" s="21"/>
      <c r="C272" s="21"/>
      <c r="D272" s="21"/>
      <c r="E272" s="21"/>
      <c r="F272" s="21"/>
      <c r="G272" s="21"/>
      <c r="H272" s="21"/>
      <c r="I272" s="21"/>
      <c r="J272" s="21"/>
      <c r="K272" s="21"/>
      <c r="L272" s="21"/>
      <c r="M272" s="21"/>
      <c r="N272" s="22"/>
      <c r="O272" s="21"/>
      <c r="P272" s="21"/>
      <c r="Q272" s="21"/>
      <c r="R272" s="21"/>
      <c r="S272" s="21"/>
      <c r="T272" s="21"/>
      <c r="U272" s="21"/>
      <c r="V272" s="21"/>
      <c r="W272" s="21"/>
      <c r="X272" s="21"/>
    </row>
    <row r="273" spans="1:24" x14ac:dyDescent="0.25">
      <c r="A273" s="21"/>
      <c r="B273" s="21"/>
      <c r="C273" s="21"/>
      <c r="D273" s="21"/>
      <c r="E273" s="21"/>
      <c r="F273" s="21"/>
      <c r="G273" s="21"/>
      <c r="H273" s="21"/>
      <c r="I273" s="21"/>
      <c r="J273" s="21"/>
      <c r="K273" s="21"/>
      <c r="L273" s="21"/>
      <c r="M273" s="21"/>
      <c r="N273" s="22"/>
      <c r="O273" s="21"/>
      <c r="P273" s="21"/>
      <c r="Q273" s="21"/>
      <c r="R273" s="21"/>
      <c r="S273" s="21"/>
      <c r="T273" s="21"/>
      <c r="U273" s="21"/>
      <c r="V273" s="21"/>
      <c r="W273" s="21"/>
      <c r="X273" s="21"/>
    </row>
    <row r="274" spans="1:24" x14ac:dyDescent="0.25">
      <c r="A274" s="21"/>
      <c r="B274" s="21"/>
      <c r="C274" s="21"/>
      <c r="D274" s="21"/>
      <c r="E274" s="21"/>
      <c r="F274" s="21"/>
      <c r="G274" s="21"/>
      <c r="H274" s="21"/>
      <c r="I274" s="21"/>
      <c r="J274" s="21"/>
      <c r="K274" s="21"/>
      <c r="L274" s="21"/>
      <c r="M274" s="21"/>
      <c r="N274" s="22"/>
      <c r="O274" s="21"/>
      <c r="P274" s="21"/>
      <c r="Q274" s="21"/>
      <c r="R274" s="21"/>
      <c r="S274" s="21"/>
      <c r="T274" s="21"/>
      <c r="U274" s="21"/>
      <c r="V274" s="21"/>
      <c r="W274" s="21"/>
      <c r="X274" s="21"/>
    </row>
    <row r="275" spans="1:24" x14ac:dyDescent="0.25">
      <c r="A275" s="21"/>
      <c r="B275" s="21"/>
      <c r="C275" s="21"/>
      <c r="D275" s="21"/>
      <c r="E275" s="21"/>
      <c r="F275" s="21"/>
      <c r="G275" s="21"/>
      <c r="H275" s="21"/>
      <c r="I275" s="21"/>
      <c r="J275" s="21"/>
      <c r="K275" s="21"/>
      <c r="L275" s="21"/>
      <c r="M275" s="21"/>
      <c r="N275" s="22"/>
      <c r="O275" s="21"/>
      <c r="P275" s="21"/>
      <c r="Q275" s="21"/>
      <c r="R275" s="21"/>
      <c r="S275" s="21"/>
      <c r="T275" s="21"/>
      <c r="U275" s="21"/>
      <c r="V275" s="21"/>
      <c r="W275" s="21"/>
      <c r="X275" s="21"/>
    </row>
    <row r="276" spans="1:24" x14ac:dyDescent="0.25">
      <c r="A276" s="21"/>
      <c r="B276" s="21"/>
      <c r="C276" s="21"/>
      <c r="D276" s="21"/>
      <c r="E276" s="21"/>
      <c r="F276" s="21"/>
      <c r="G276" s="21"/>
      <c r="H276" s="21"/>
      <c r="I276" s="21"/>
      <c r="J276" s="21"/>
      <c r="K276" s="21"/>
      <c r="L276" s="21"/>
      <c r="M276" s="21"/>
      <c r="N276" s="22"/>
      <c r="O276" s="21"/>
      <c r="P276" s="21"/>
      <c r="Q276" s="21"/>
      <c r="R276" s="21"/>
      <c r="S276" s="21"/>
      <c r="T276" s="21"/>
      <c r="U276" s="21"/>
      <c r="V276" s="21"/>
      <c r="W276" s="21"/>
      <c r="X276" s="21"/>
    </row>
    <row r="277" spans="1:24" x14ac:dyDescent="0.25">
      <c r="A277" s="21"/>
      <c r="B277" s="21"/>
      <c r="C277" s="21"/>
      <c r="D277" s="21"/>
      <c r="E277" s="21"/>
      <c r="F277" s="21"/>
      <c r="G277" s="21"/>
      <c r="H277" s="21"/>
      <c r="I277" s="21"/>
      <c r="J277" s="21"/>
      <c r="K277" s="21"/>
      <c r="L277" s="21"/>
      <c r="M277" s="21"/>
      <c r="N277" s="22"/>
      <c r="O277" s="21"/>
      <c r="P277" s="21"/>
      <c r="Q277" s="21"/>
      <c r="R277" s="21"/>
      <c r="S277" s="21"/>
      <c r="T277" s="21"/>
      <c r="U277" s="21"/>
      <c r="V277" s="21"/>
      <c r="W277" s="21"/>
      <c r="X277" s="21"/>
    </row>
    <row r="278" spans="1:24" x14ac:dyDescent="0.25">
      <c r="A278" s="21"/>
      <c r="B278" s="21"/>
      <c r="C278" s="21"/>
      <c r="D278" s="21"/>
      <c r="E278" s="21"/>
      <c r="F278" s="21"/>
      <c r="G278" s="21"/>
      <c r="H278" s="21"/>
      <c r="I278" s="21"/>
      <c r="J278" s="21"/>
      <c r="K278" s="21"/>
      <c r="L278" s="21"/>
      <c r="M278" s="21"/>
      <c r="N278" s="22"/>
      <c r="O278" s="21"/>
      <c r="P278" s="21"/>
      <c r="Q278" s="21"/>
      <c r="R278" s="21"/>
      <c r="S278" s="21"/>
      <c r="T278" s="21"/>
      <c r="U278" s="21"/>
      <c r="V278" s="21"/>
      <c r="W278" s="21"/>
      <c r="X278" s="21"/>
    </row>
    <row r="279" spans="1:24" x14ac:dyDescent="0.25">
      <c r="A279" s="21"/>
      <c r="B279" s="21"/>
      <c r="C279" s="21"/>
      <c r="D279" s="21"/>
      <c r="E279" s="21"/>
      <c r="F279" s="21"/>
      <c r="G279" s="21"/>
      <c r="H279" s="21"/>
      <c r="I279" s="21"/>
      <c r="J279" s="21"/>
      <c r="K279" s="21"/>
      <c r="L279" s="21"/>
      <c r="M279" s="21"/>
      <c r="N279" s="22"/>
      <c r="O279" s="21"/>
      <c r="P279" s="21"/>
      <c r="Q279" s="21"/>
      <c r="R279" s="21"/>
      <c r="S279" s="21"/>
      <c r="T279" s="21"/>
      <c r="U279" s="21"/>
      <c r="V279" s="21"/>
      <c r="W279" s="21"/>
      <c r="X279" s="21"/>
    </row>
    <row r="280" spans="1:24" x14ac:dyDescent="0.25">
      <c r="A280" s="21"/>
      <c r="B280" s="21"/>
      <c r="C280" s="21"/>
      <c r="D280" s="21"/>
      <c r="E280" s="21"/>
      <c r="F280" s="21"/>
      <c r="G280" s="21"/>
      <c r="H280" s="21"/>
      <c r="I280" s="21"/>
      <c r="J280" s="21"/>
      <c r="K280" s="21"/>
      <c r="L280" s="21"/>
      <c r="M280" s="21"/>
      <c r="N280" s="22"/>
      <c r="O280" s="21"/>
      <c r="P280" s="21"/>
      <c r="Q280" s="21"/>
      <c r="R280" s="21"/>
      <c r="S280" s="21"/>
      <c r="T280" s="21"/>
      <c r="U280" s="21"/>
      <c r="V280" s="21"/>
      <c r="W280" s="21"/>
      <c r="X280" s="21"/>
    </row>
    <row r="281" spans="1:24" x14ac:dyDescent="0.25">
      <c r="A281" s="21"/>
      <c r="B281" s="21"/>
      <c r="C281" s="21"/>
      <c r="D281" s="21"/>
      <c r="E281" s="21"/>
      <c r="F281" s="21"/>
      <c r="G281" s="21"/>
      <c r="H281" s="21"/>
      <c r="I281" s="21"/>
      <c r="J281" s="21"/>
      <c r="K281" s="21"/>
      <c r="L281" s="21"/>
      <c r="M281" s="21"/>
      <c r="N281" s="22"/>
      <c r="O281" s="21"/>
      <c r="P281" s="21"/>
      <c r="Q281" s="21"/>
      <c r="R281" s="21"/>
      <c r="S281" s="21"/>
      <c r="T281" s="21"/>
      <c r="U281" s="21"/>
      <c r="V281" s="21"/>
      <c r="W281" s="21"/>
      <c r="X281" s="21"/>
    </row>
    <row r="282" spans="1:24" x14ac:dyDescent="0.25">
      <c r="A282" s="21"/>
      <c r="B282" s="21"/>
      <c r="C282" s="21"/>
      <c r="D282" s="21"/>
      <c r="E282" s="21"/>
      <c r="F282" s="21"/>
      <c r="G282" s="21"/>
      <c r="H282" s="21"/>
      <c r="I282" s="21"/>
      <c r="J282" s="21"/>
      <c r="K282" s="21"/>
      <c r="L282" s="21"/>
      <c r="M282" s="21"/>
      <c r="N282" s="22"/>
      <c r="O282" s="21"/>
      <c r="P282" s="21"/>
      <c r="Q282" s="21"/>
      <c r="R282" s="21"/>
      <c r="S282" s="21"/>
      <c r="T282" s="21"/>
      <c r="U282" s="21"/>
      <c r="V282" s="21"/>
      <c r="W282" s="21"/>
      <c r="X282" s="21"/>
    </row>
    <row r="283" spans="1:24" x14ac:dyDescent="0.25">
      <c r="A283" s="21"/>
      <c r="B283" s="21"/>
      <c r="C283" s="21"/>
      <c r="D283" s="21"/>
      <c r="E283" s="21"/>
      <c r="F283" s="21"/>
      <c r="G283" s="21"/>
      <c r="H283" s="21"/>
      <c r="I283" s="21"/>
      <c r="J283" s="21"/>
      <c r="K283" s="21"/>
      <c r="L283" s="21"/>
      <c r="M283" s="21"/>
      <c r="N283" s="22"/>
      <c r="O283" s="21"/>
      <c r="P283" s="21"/>
      <c r="Q283" s="21"/>
      <c r="R283" s="21"/>
      <c r="S283" s="21"/>
      <c r="T283" s="21"/>
      <c r="U283" s="21"/>
      <c r="V283" s="21"/>
      <c r="W283" s="21"/>
      <c r="X283" s="21"/>
    </row>
    <row r="284" spans="1:24" x14ac:dyDescent="0.25">
      <c r="A284" s="21"/>
      <c r="B284" s="21"/>
      <c r="C284" s="21"/>
      <c r="D284" s="21"/>
      <c r="E284" s="21"/>
      <c r="F284" s="21"/>
      <c r="G284" s="21"/>
      <c r="H284" s="21"/>
      <c r="I284" s="21"/>
      <c r="J284" s="21"/>
      <c r="K284" s="21"/>
      <c r="L284" s="21"/>
      <c r="M284" s="21"/>
      <c r="N284" s="22"/>
      <c r="O284" s="21"/>
      <c r="P284" s="21"/>
      <c r="Q284" s="21"/>
      <c r="R284" s="21"/>
      <c r="S284" s="21"/>
      <c r="T284" s="21"/>
      <c r="U284" s="21"/>
      <c r="V284" s="21"/>
      <c r="W284" s="21"/>
      <c r="X284" s="21"/>
    </row>
    <row r="285" spans="1:24" x14ac:dyDescent="0.25">
      <c r="A285" s="21"/>
      <c r="B285" s="21"/>
      <c r="C285" s="21"/>
      <c r="D285" s="21"/>
      <c r="E285" s="21"/>
      <c r="F285" s="21"/>
      <c r="G285" s="21"/>
      <c r="H285" s="21"/>
      <c r="I285" s="21"/>
      <c r="J285" s="21"/>
      <c r="K285" s="21"/>
      <c r="L285" s="21"/>
      <c r="M285" s="21"/>
      <c r="N285" s="22"/>
      <c r="O285" s="21"/>
      <c r="P285" s="21"/>
      <c r="Q285" s="21"/>
      <c r="R285" s="21"/>
      <c r="S285" s="21"/>
      <c r="T285" s="21"/>
      <c r="U285" s="21"/>
      <c r="V285" s="21"/>
      <c r="W285" s="21"/>
      <c r="X285" s="21"/>
    </row>
    <row r="286" spans="1:24" x14ac:dyDescent="0.25">
      <c r="A286" s="21"/>
      <c r="B286" s="21"/>
      <c r="C286" s="21"/>
      <c r="D286" s="21"/>
      <c r="E286" s="21"/>
      <c r="F286" s="21"/>
      <c r="G286" s="21"/>
      <c r="H286" s="21"/>
      <c r="I286" s="21"/>
      <c r="J286" s="21"/>
      <c r="K286" s="21"/>
      <c r="L286" s="21"/>
      <c r="M286" s="21"/>
      <c r="N286" s="22"/>
      <c r="O286" s="21"/>
      <c r="P286" s="21"/>
      <c r="Q286" s="21"/>
      <c r="R286" s="21"/>
      <c r="S286" s="21"/>
      <c r="T286" s="21"/>
      <c r="U286" s="21"/>
      <c r="V286" s="21"/>
      <c r="W286" s="21"/>
      <c r="X286" s="21"/>
    </row>
    <row r="287" spans="1:24" x14ac:dyDescent="0.25">
      <c r="A287" s="21"/>
      <c r="B287" s="21"/>
      <c r="C287" s="21"/>
      <c r="D287" s="21"/>
      <c r="E287" s="21"/>
      <c r="F287" s="21"/>
      <c r="G287" s="21"/>
      <c r="H287" s="21"/>
      <c r="I287" s="21"/>
      <c r="J287" s="21"/>
      <c r="K287" s="21"/>
      <c r="L287" s="21"/>
      <c r="M287" s="21"/>
      <c r="N287" s="22"/>
      <c r="O287" s="21"/>
      <c r="P287" s="21"/>
      <c r="Q287" s="21"/>
      <c r="R287" s="21"/>
      <c r="S287" s="21"/>
      <c r="T287" s="21"/>
      <c r="U287" s="21"/>
      <c r="V287" s="21"/>
      <c r="W287" s="21"/>
      <c r="X287" s="21"/>
    </row>
    <row r="288" spans="1:24" x14ac:dyDescent="0.25">
      <c r="A288" s="21"/>
      <c r="B288" s="21"/>
      <c r="C288" s="21"/>
      <c r="D288" s="21"/>
      <c r="E288" s="21"/>
      <c r="F288" s="21"/>
      <c r="G288" s="21"/>
      <c r="H288" s="21"/>
      <c r="I288" s="21"/>
      <c r="J288" s="21"/>
      <c r="K288" s="21"/>
      <c r="L288" s="21"/>
      <c r="M288" s="21"/>
      <c r="N288" s="22"/>
      <c r="O288" s="21"/>
      <c r="P288" s="21"/>
      <c r="Q288" s="21"/>
      <c r="R288" s="21"/>
      <c r="S288" s="21"/>
      <c r="T288" s="21"/>
      <c r="U288" s="21"/>
      <c r="V288" s="21"/>
      <c r="W288" s="21"/>
      <c r="X288" s="21"/>
    </row>
    <row r="289" spans="1:24" x14ac:dyDescent="0.25">
      <c r="A289" s="21"/>
      <c r="B289" s="21"/>
      <c r="C289" s="21"/>
      <c r="D289" s="21"/>
      <c r="E289" s="21"/>
      <c r="F289" s="21"/>
      <c r="G289" s="21"/>
      <c r="H289" s="21"/>
      <c r="I289" s="21"/>
      <c r="J289" s="21"/>
      <c r="K289" s="21"/>
      <c r="L289" s="21"/>
      <c r="M289" s="21"/>
      <c r="N289" s="22"/>
      <c r="O289" s="21"/>
      <c r="P289" s="21"/>
      <c r="Q289" s="21"/>
      <c r="R289" s="21"/>
      <c r="S289" s="21"/>
      <c r="T289" s="21"/>
      <c r="U289" s="21"/>
      <c r="V289" s="21"/>
      <c r="W289" s="21"/>
      <c r="X289" s="21"/>
    </row>
    <row r="290" spans="1:24" x14ac:dyDescent="0.25">
      <c r="A290" s="21"/>
      <c r="B290" s="21"/>
      <c r="C290" s="21"/>
      <c r="D290" s="21"/>
      <c r="E290" s="21"/>
      <c r="F290" s="21"/>
      <c r="G290" s="21"/>
      <c r="H290" s="21"/>
      <c r="I290" s="21"/>
      <c r="J290" s="21"/>
      <c r="K290" s="21"/>
      <c r="L290" s="21"/>
      <c r="M290" s="21"/>
      <c r="N290" s="22"/>
      <c r="O290" s="21"/>
      <c r="P290" s="21"/>
      <c r="Q290" s="21"/>
      <c r="R290" s="21"/>
      <c r="S290" s="21"/>
      <c r="T290" s="21"/>
      <c r="U290" s="21"/>
      <c r="V290" s="21"/>
      <c r="W290" s="21"/>
      <c r="X290" s="21"/>
    </row>
    <row r="291" spans="1:24" x14ac:dyDescent="0.25">
      <c r="A291" s="21"/>
      <c r="B291" s="21"/>
      <c r="C291" s="21"/>
      <c r="D291" s="21"/>
      <c r="E291" s="21"/>
      <c r="F291" s="21"/>
      <c r="G291" s="21"/>
      <c r="H291" s="21"/>
      <c r="I291" s="21"/>
      <c r="J291" s="21"/>
      <c r="K291" s="21"/>
      <c r="L291" s="21"/>
      <c r="M291" s="21"/>
      <c r="N291" s="22"/>
      <c r="O291" s="21"/>
      <c r="P291" s="21"/>
      <c r="Q291" s="21"/>
      <c r="R291" s="21"/>
      <c r="S291" s="21"/>
      <c r="T291" s="21"/>
      <c r="U291" s="21"/>
      <c r="V291" s="21"/>
      <c r="W291" s="21"/>
      <c r="X291" s="21"/>
    </row>
    <row r="292" spans="1:24" x14ac:dyDescent="0.25">
      <c r="A292" s="21"/>
      <c r="B292" s="21"/>
      <c r="C292" s="21"/>
      <c r="D292" s="21"/>
      <c r="E292" s="21"/>
      <c r="F292" s="21"/>
      <c r="G292" s="21"/>
      <c r="H292" s="21"/>
      <c r="I292" s="21"/>
      <c r="J292" s="21"/>
      <c r="K292" s="21"/>
      <c r="L292" s="21"/>
      <c r="M292" s="21"/>
      <c r="N292" s="22"/>
      <c r="O292" s="21"/>
      <c r="P292" s="21"/>
      <c r="Q292" s="21"/>
      <c r="R292" s="21"/>
      <c r="S292" s="21"/>
      <c r="T292" s="21"/>
      <c r="U292" s="21"/>
      <c r="V292" s="21"/>
      <c r="W292" s="21"/>
      <c r="X292" s="21"/>
    </row>
    <row r="293" spans="1:24" x14ac:dyDescent="0.25">
      <c r="A293" s="21"/>
      <c r="B293" s="21"/>
      <c r="C293" s="21"/>
      <c r="D293" s="21"/>
      <c r="E293" s="21"/>
      <c r="F293" s="21"/>
      <c r="G293" s="21"/>
      <c r="H293" s="21"/>
      <c r="I293" s="21"/>
      <c r="J293" s="21"/>
      <c r="K293" s="21"/>
      <c r="L293" s="21"/>
      <c r="M293" s="21"/>
      <c r="N293" s="22"/>
      <c r="O293" s="21"/>
      <c r="P293" s="21"/>
      <c r="Q293" s="21"/>
      <c r="R293" s="21"/>
      <c r="S293" s="21"/>
      <c r="T293" s="21"/>
      <c r="U293" s="21"/>
      <c r="V293" s="21"/>
      <c r="W293" s="21"/>
      <c r="X293" s="21"/>
    </row>
    <row r="294" spans="1:24" x14ac:dyDescent="0.25">
      <c r="A294" s="21"/>
      <c r="B294" s="21"/>
      <c r="C294" s="21"/>
      <c r="D294" s="21"/>
      <c r="E294" s="21"/>
      <c r="F294" s="21"/>
      <c r="G294" s="21"/>
      <c r="H294" s="21"/>
      <c r="I294" s="21"/>
      <c r="J294" s="21"/>
      <c r="K294" s="21"/>
      <c r="L294" s="21"/>
      <c r="M294" s="21"/>
      <c r="N294" s="22"/>
      <c r="O294" s="21"/>
      <c r="P294" s="21"/>
      <c r="Q294" s="21"/>
      <c r="R294" s="21"/>
      <c r="S294" s="21"/>
      <c r="T294" s="21"/>
      <c r="U294" s="21"/>
      <c r="V294" s="21"/>
      <c r="W294" s="21"/>
      <c r="X294" s="21"/>
    </row>
    <row r="295" spans="1:24" x14ac:dyDescent="0.25">
      <c r="A295" s="21"/>
      <c r="B295" s="21"/>
      <c r="C295" s="21"/>
      <c r="D295" s="21"/>
      <c r="E295" s="21"/>
      <c r="F295" s="21"/>
      <c r="G295" s="21"/>
      <c r="H295" s="21"/>
      <c r="I295" s="21"/>
      <c r="J295" s="21"/>
      <c r="K295" s="21"/>
      <c r="L295" s="21"/>
      <c r="M295" s="21"/>
      <c r="N295" s="22"/>
      <c r="O295" s="21"/>
      <c r="P295" s="21"/>
      <c r="Q295" s="21"/>
      <c r="R295" s="21"/>
      <c r="S295" s="21"/>
      <c r="T295" s="21"/>
      <c r="U295" s="21"/>
      <c r="V295" s="21"/>
      <c r="W295" s="21"/>
      <c r="X295" s="21"/>
    </row>
    <row r="296" spans="1:24" x14ac:dyDescent="0.25">
      <c r="A296" s="21"/>
      <c r="B296" s="21"/>
      <c r="C296" s="21"/>
      <c r="D296" s="21"/>
      <c r="E296" s="21"/>
      <c r="F296" s="21"/>
      <c r="G296" s="21"/>
      <c r="H296" s="21"/>
      <c r="I296" s="21"/>
      <c r="J296" s="21"/>
      <c r="K296" s="21"/>
      <c r="L296" s="21"/>
      <c r="M296" s="21"/>
      <c r="N296" s="22"/>
      <c r="O296" s="21"/>
      <c r="P296" s="21"/>
      <c r="Q296" s="21"/>
      <c r="R296" s="21"/>
      <c r="S296" s="21"/>
      <c r="T296" s="21"/>
      <c r="U296" s="21"/>
      <c r="V296" s="21"/>
      <c r="W296" s="21"/>
      <c r="X296" s="21"/>
    </row>
    <row r="297" spans="1:24" x14ac:dyDescent="0.25">
      <c r="A297" s="21"/>
      <c r="B297" s="21"/>
      <c r="C297" s="21"/>
      <c r="D297" s="21"/>
      <c r="E297" s="21"/>
      <c r="F297" s="21"/>
      <c r="G297" s="21"/>
      <c r="H297" s="21"/>
      <c r="I297" s="21"/>
      <c r="J297" s="21"/>
      <c r="K297" s="21"/>
      <c r="L297" s="21"/>
      <c r="M297" s="21"/>
      <c r="N297" s="22"/>
      <c r="O297" s="21"/>
      <c r="P297" s="21"/>
      <c r="Q297" s="21"/>
      <c r="R297" s="21"/>
      <c r="S297" s="21"/>
      <c r="T297" s="21"/>
      <c r="U297" s="21"/>
      <c r="V297" s="21"/>
      <c r="W297" s="21"/>
      <c r="X297" s="21"/>
    </row>
    <row r="298" spans="1:24" x14ac:dyDescent="0.25">
      <c r="A298" s="21"/>
      <c r="B298" s="21"/>
      <c r="C298" s="21"/>
      <c r="D298" s="21"/>
      <c r="E298" s="21"/>
      <c r="F298" s="21"/>
      <c r="G298" s="21"/>
      <c r="H298" s="21"/>
      <c r="I298" s="21"/>
      <c r="J298" s="21"/>
      <c r="K298" s="21"/>
      <c r="L298" s="21"/>
      <c r="M298" s="21"/>
      <c r="N298" s="22"/>
      <c r="O298" s="21"/>
      <c r="P298" s="21"/>
      <c r="Q298" s="21"/>
      <c r="R298" s="21"/>
      <c r="S298" s="21"/>
      <c r="T298" s="21"/>
      <c r="U298" s="21"/>
      <c r="V298" s="21"/>
      <c r="W298" s="21"/>
      <c r="X298" s="21"/>
    </row>
    <row r="299" spans="1:24" x14ac:dyDescent="0.25">
      <c r="A299" s="21"/>
      <c r="B299" s="21"/>
      <c r="C299" s="21"/>
      <c r="D299" s="21"/>
      <c r="E299" s="21"/>
      <c r="F299" s="21"/>
      <c r="G299" s="21"/>
      <c r="H299" s="21"/>
      <c r="I299" s="21"/>
      <c r="J299" s="21"/>
      <c r="K299" s="21"/>
      <c r="L299" s="21"/>
      <c r="M299" s="21"/>
      <c r="N299" s="22"/>
      <c r="O299" s="21"/>
      <c r="P299" s="21"/>
      <c r="Q299" s="21"/>
      <c r="R299" s="21"/>
      <c r="S299" s="21"/>
      <c r="T299" s="21"/>
      <c r="U299" s="21"/>
      <c r="V299" s="21"/>
      <c r="W299" s="21"/>
      <c r="X299" s="21"/>
    </row>
    <row r="300" spans="1:24" x14ac:dyDescent="0.25">
      <c r="A300" s="21"/>
      <c r="B300" s="21"/>
      <c r="C300" s="21"/>
      <c r="D300" s="21"/>
      <c r="E300" s="21"/>
      <c r="F300" s="21"/>
      <c r="G300" s="21"/>
      <c r="H300" s="21"/>
      <c r="I300" s="21"/>
      <c r="J300" s="21"/>
      <c r="K300" s="21"/>
      <c r="L300" s="21"/>
      <c r="M300" s="21"/>
      <c r="N300" s="22"/>
      <c r="O300" s="21"/>
      <c r="P300" s="21"/>
      <c r="Q300" s="21"/>
      <c r="R300" s="21"/>
      <c r="S300" s="21"/>
      <c r="T300" s="21"/>
      <c r="U300" s="21"/>
      <c r="V300" s="21"/>
      <c r="W300" s="21"/>
      <c r="X300" s="21"/>
    </row>
    <row r="301" spans="1:24" x14ac:dyDescent="0.25">
      <c r="A301" s="21"/>
      <c r="B301" s="21"/>
      <c r="C301" s="21"/>
      <c r="D301" s="21"/>
      <c r="E301" s="21"/>
      <c r="F301" s="21"/>
      <c r="G301" s="21"/>
      <c r="H301" s="21"/>
      <c r="I301" s="21"/>
      <c r="J301" s="21"/>
      <c r="K301" s="21"/>
      <c r="L301" s="21"/>
      <c r="M301" s="21"/>
      <c r="N301" s="22"/>
      <c r="O301" s="21"/>
      <c r="P301" s="21"/>
      <c r="Q301" s="21"/>
      <c r="R301" s="21"/>
      <c r="S301" s="21"/>
      <c r="T301" s="21"/>
      <c r="U301" s="21"/>
      <c r="V301" s="21"/>
      <c r="W301" s="21"/>
      <c r="X301" s="21"/>
    </row>
    <row r="302" spans="1:24" x14ac:dyDescent="0.25">
      <c r="A302" s="21"/>
      <c r="B302" s="21"/>
      <c r="C302" s="21"/>
      <c r="D302" s="21"/>
      <c r="E302" s="21"/>
      <c r="F302" s="21"/>
      <c r="G302" s="21"/>
      <c r="H302" s="21"/>
      <c r="I302" s="21"/>
      <c r="J302" s="21"/>
      <c r="K302" s="21"/>
      <c r="L302" s="21"/>
      <c r="M302" s="21"/>
      <c r="N302" s="22"/>
      <c r="O302" s="21"/>
      <c r="P302" s="21"/>
      <c r="Q302" s="21"/>
      <c r="R302" s="21"/>
      <c r="S302" s="21"/>
      <c r="T302" s="21"/>
      <c r="U302" s="21"/>
      <c r="V302" s="21"/>
      <c r="W302" s="21"/>
      <c r="X302" s="21"/>
    </row>
    <row r="303" spans="1:24" x14ac:dyDescent="0.25">
      <c r="A303" s="21"/>
      <c r="B303" s="21"/>
      <c r="C303" s="21"/>
      <c r="D303" s="21"/>
      <c r="E303" s="21"/>
      <c r="F303" s="21"/>
      <c r="G303" s="21"/>
      <c r="H303" s="21"/>
      <c r="I303" s="21"/>
      <c r="J303" s="21"/>
      <c r="K303" s="21"/>
      <c r="L303" s="21"/>
      <c r="M303" s="21"/>
      <c r="N303" s="22"/>
      <c r="O303" s="21"/>
      <c r="P303" s="21"/>
      <c r="Q303" s="21"/>
      <c r="R303" s="21"/>
      <c r="S303" s="21"/>
      <c r="T303" s="21"/>
      <c r="U303" s="21"/>
      <c r="V303" s="21"/>
      <c r="W303" s="21"/>
      <c r="X303" s="21"/>
    </row>
    <row r="304" spans="1:24" x14ac:dyDescent="0.25">
      <c r="A304" s="21"/>
      <c r="B304" s="21"/>
      <c r="C304" s="21"/>
      <c r="D304" s="21"/>
      <c r="E304" s="21"/>
      <c r="F304" s="21"/>
      <c r="G304" s="21"/>
      <c r="H304" s="21"/>
      <c r="I304" s="21"/>
      <c r="J304" s="21"/>
      <c r="K304" s="21"/>
      <c r="L304" s="21"/>
      <c r="M304" s="21"/>
      <c r="N304" s="22"/>
      <c r="O304" s="21"/>
      <c r="P304" s="21"/>
      <c r="Q304" s="21"/>
      <c r="R304" s="21"/>
      <c r="S304" s="21"/>
      <c r="T304" s="21"/>
      <c r="U304" s="21"/>
      <c r="V304" s="21"/>
      <c r="W304" s="21"/>
      <c r="X304" s="21"/>
    </row>
    <row r="305" spans="1:24" x14ac:dyDescent="0.25">
      <c r="A305" s="21"/>
      <c r="B305" s="21"/>
      <c r="C305" s="21"/>
      <c r="D305" s="21"/>
      <c r="E305" s="21"/>
      <c r="F305" s="21"/>
      <c r="G305" s="21"/>
      <c r="H305" s="21"/>
      <c r="I305" s="21"/>
      <c r="J305" s="21"/>
      <c r="K305" s="21"/>
      <c r="L305" s="21"/>
      <c r="M305" s="21"/>
      <c r="N305" s="22"/>
      <c r="O305" s="21"/>
      <c r="P305" s="21"/>
      <c r="Q305" s="21"/>
      <c r="R305" s="21"/>
      <c r="S305" s="21"/>
      <c r="T305" s="21"/>
      <c r="U305" s="21"/>
      <c r="V305" s="21"/>
      <c r="W305" s="21"/>
      <c r="X305" s="21"/>
    </row>
    <row r="306" spans="1:24" x14ac:dyDescent="0.25">
      <c r="A306" s="21"/>
      <c r="B306" s="21"/>
      <c r="C306" s="21"/>
      <c r="D306" s="21"/>
      <c r="E306" s="21"/>
      <c r="F306" s="21"/>
      <c r="G306" s="21"/>
      <c r="H306" s="21"/>
      <c r="I306" s="21"/>
      <c r="J306" s="21"/>
      <c r="K306" s="21"/>
      <c r="L306" s="21"/>
      <c r="M306" s="21"/>
      <c r="N306" s="22"/>
      <c r="O306" s="21"/>
      <c r="P306" s="21"/>
      <c r="Q306" s="21"/>
      <c r="R306" s="21"/>
      <c r="S306" s="21"/>
      <c r="T306" s="21"/>
      <c r="U306" s="21"/>
      <c r="V306" s="21"/>
      <c r="W306" s="21"/>
      <c r="X306" s="21"/>
    </row>
    <row r="307" spans="1:24" x14ac:dyDescent="0.25">
      <c r="A307" s="21"/>
      <c r="B307" s="21"/>
      <c r="C307" s="21"/>
      <c r="D307" s="21"/>
      <c r="E307" s="21"/>
      <c r="F307" s="21"/>
      <c r="G307" s="21"/>
      <c r="H307" s="21"/>
      <c r="I307" s="21"/>
      <c r="J307" s="21"/>
      <c r="K307" s="21"/>
      <c r="L307" s="21"/>
      <c r="M307" s="21"/>
      <c r="N307" s="22"/>
      <c r="O307" s="21"/>
      <c r="P307" s="21"/>
      <c r="Q307" s="21"/>
      <c r="R307" s="21"/>
      <c r="S307" s="21"/>
      <c r="T307" s="21"/>
      <c r="U307" s="21"/>
      <c r="V307" s="21"/>
      <c r="W307" s="21"/>
      <c r="X307" s="21"/>
    </row>
    <row r="308" spans="1:24" x14ac:dyDescent="0.25">
      <c r="A308" s="21"/>
      <c r="B308" s="21"/>
      <c r="C308" s="21"/>
      <c r="D308" s="21"/>
      <c r="E308" s="21"/>
      <c r="F308" s="21"/>
      <c r="G308" s="21"/>
      <c r="H308" s="21"/>
      <c r="I308" s="21"/>
      <c r="J308" s="21"/>
      <c r="K308" s="21"/>
      <c r="L308" s="21"/>
      <c r="M308" s="21"/>
      <c r="N308" s="22"/>
      <c r="O308" s="21"/>
      <c r="P308" s="21"/>
      <c r="Q308" s="21"/>
      <c r="R308" s="21"/>
      <c r="S308" s="21"/>
      <c r="T308" s="21"/>
      <c r="U308" s="21"/>
      <c r="V308" s="21"/>
      <c r="W308" s="21"/>
      <c r="X308" s="21"/>
    </row>
    <row r="309" spans="1:24" x14ac:dyDescent="0.25">
      <c r="A309" s="21"/>
      <c r="B309" s="21"/>
      <c r="C309" s="21"/>
      <c r="D309" s="21"/>
      <c r="E309" s="21"/>
      <c r="F309" s="21"/>
      <c r="G309" s="21"/>
      <c r="H309" s="21"/>
      <c r="I309" s="21"/>
      <c r="J309" s="21"/>
      <c r="K309" s="21"/>
      <c r="L309" s="21"/>
      <c r="M309" s="21"/>
      <c r="N309" s="22"/>
      <c r="O309" s="21"/>
      <c r="P309" s="21"/>
      <c r="Q309" s="21"/>
      <c r="R309" s="21"/>
      <c r="S309" s="21"/>
      <c r="T309" s="21"/>
      <c r="U309" s="21"/>
      <c r="V309" s="21"/>
      <c r="W309" s="21"/>
      <c r="X309" s="21"/>
    </row>
    <row r="310" spans="1:24" x14ac:dyDescent="0.25">
      <c r="A310" s="21"/>
      <c r="B310" s="21"/>
      <c r="C310" s="21"/>
      <c r="D310" s="21"/>
      <c r="E310" s="21"/>
      <c r="F310" s="21"/>
      <c r="G310" s="21"/>
      <c r="H310" s="21"/>
      <c r="I310" s="21"/>
      <c r="J310" s="21"/>
      <c r="K310" s="21"/>
      <c r="L310" s="21"/>
      <c r="M310" s="21"/>
      <c r="N310" s="22"/>
      <c r="O310" s="21"/>
      <c r="P310" s="21"/>
      <c r="Q310" s="21"/>
      <c r="R310" s="21"/>
      <c r="S310" s="21"/>
      <c r="T310" s="21"/>
      <c r="U310" s="21"/>
      <c r="V310" s="21"/>
      <c r="W310" s="21"/>
      <c r="X310" s="21"/>
    </row>
    <row r="311" spans="1:24" x14ac:dyDescent="0.25">
      <c r="A311" s="21"/>
      <c r="B311" s="21"/>
      <c r="C311" s="21"/>
      <c r="D311" s="21"/>
      <c r="E311" s="21"/>
      <c r="F311" s="21"/>
      <c r="G311" s="21"/>
      <c r="H311" s="21"/>
      <c r="I311" s="21"/>
      <c r="J311" s="21"/>
      <c r="K311" s="21"/>
      <c r="L311" s="21"/>
      <c r="M311" s="21"/>
      <c r="N311" s="22"/>
      <c r="O311" s="21"/>
      <c r="P311" s="21"/>
      <c r="Q311" s="21"/>
      <c r="R311" s="21"/>
      <c r="S311" s="21"/>
      <c r="T311" s="21"/>
      <c r="U311" s="21"/>
      <c r="V311" s="21"/>
      <c r="W311" s="21"/>
      <c r="X311" s="21"/>
    </row>
    <row r="312" spans="1:24" x14ac:dyDescent="0.25">
      <c r="A312" s="21"/>
      <c r="B312" s="21"/>
      <c r="C312" s="21"/>
      <c r="D312" s="21"/>
      <c r="E312" s="21"/>
      <c r="F312" s="21"/>
      <c r="G312" s="21"/>
      <c r="H312" s="21"/>
      <c r="I312" s="21"/>
      <c r="J312" s="21"/>
      <c r="K312" s="21"/>
      <c r="L312" s="21"/>
      <c r="M312" s="21"/>
      <c r="N312" s="22"/>
      <c r="O312" s="21"/>
      <c r="P312" s="21"/>
      <c r="Q312" s="21"/>
      <c r="R312" s="21"/>
      <c r="S312" s="21"/>
      <c r="T312" s="21"/>
      <c r="U312" s="21"/>
      <c r="V312" s="21"/>
      <c r="W312" s="21"/>
      <c r="X312" s="21"/>
    </row>
    <row r="313" spans="1:24" x14ac:dyDescent="0.25">
      <c r="A313" s="21"/>
      <c r="B313" s="21"/>
      <c r="C313" s="21"/>
      <c r="D313" s="21"/>
      <c r="E313" s="21"/>
      <c r="F313" s="21"/>
      <c r="G313" s="21"/>
      <c r="H313" s="21"/>
      <c r="I313" s="21"/>
      <c r="J313" s="21"/>
      <c r="K313" s="21"/>
      <c r="L313" s="21"/>
      <c r="M313" s="21"/>
      <c r="N313" s="22"/>
      <c r="O313" s="21"/>
      <c r="P313" s="21"/>
      <c r="Q313" s="21"/>
      <c r="R313" s="21"/>
      <c r="S313" s="21"/>
      <c r="T313" s="21"/>
      <c r="U313" s="21"/>
      <c r="V313" s="21"/>
      <c r="W313" s="21"/>
      <c r="X313" s="21"/>
    </row>
    <row r="314" spans="1:24" x14ac:dyDescent="0.25">
      <c r="A314" s="21"/>
      <c r="B314" s="21"/>
      <c r="C314" s="21"/>
      <c r="D314" s="21"/>
      <c r="E314" s="21"/>
      <c r="F314" s="21"/>
      <c r="G314" s="21"/>
      <c r="H314" s="21"/>
      <c r="I314" s="21"/>
      <c r="J314" s="21"/>
      <c r="K314" s="21"/>
      <c r="L314" s="21"/>
      <c r="M314" s="21"/>
      <c r="N314" s="22"/>
      <c r="O314" s="21"/>
      <c r="P314" s="21"/>
      <c r="Q314" s="21"/>
      <c r="R314" s="21"/>
      <c r="S314" s="21"/>
      <c r="T314" s="21"/>
      <c r="U314" s="21"/>
      <c r="V314" s="21"/>
      <c r="W314" s="21"/>
      <c r="X314" s="21"/>
    </row>
    <row r="315" spans="1:24" x14ac:dyDescent="0.25">
      <c r="A315" s="21"/>
      <c r="B315" s="21"/>
      <c r="C315" s="21"/>
      <c r="D315" s="21"/>
      <c r="E315" s="21"/>
      <c r="F315" s="21"/>
      <c r="G315" s="21"/>
      <c r="H315" s="21"/>
      <c r="I315" s="21"/>
      <c r="J315" s="21"/>
      <c r="K315" s="21"/>
      <c r="L315" s="21"/>
      <c r="M315" s="21"/>
      <c r="N315" s="22"/>
      <c r="O315" s="21"/>
      <c r="P315" s="21"/>
      <c r="Q315" s="21"/>
      <c r="R315" s="21"/>
      <c r="S315" s="21"/>
      <c r="T315" s="21"/>
      <c r="U315" s="21"/>
      <c r="V315" s="21"/>
      <c r="W315" s="21"/>
      <c r="X315" s="21"/>
    </row>
    <row r="316" spans="1:24" x14ac:dyDescent="0.25">
      <c r="A316" s="21"/>
      <c r="B316" s="21"/>
      <c r="C316" s="21"/>
      <c r="D316" s="21"/>
      <c r="E316" s="21"/>
      <c r="F316" s="21"/>
      <c r="G316" s="21"/>
      <c r="H316" s="21"/>
      <c r="I316" s="21"/>
      <c r="J316" s="21"/>
      <c r="K316" s="21"/>
      <c r="L316" s="21"/>
      <c r="M316" s="21"/>
      <c r="N316" s="22"/>
      <c r="O316" s="21"/>
      <c r="P316" s="21"/>
      <c r="Q316" s="21"/>
      <c r="R316" s="21"/>
      <c r="S316" s="21"/>
      <c r="T316" s="21"/>
      <c r="U316" s="21"/>
      <c r="V316" s="21"/>
      <c r="W316" s="21"/>
      <c r="X316" s="21"/>
    </row>
    <row r="317" spans="1:24" x14ac:dyDescent="0.25">
      <c r="A317" s="21"/>
      <c r="B317" s="21"/>
      <c r="C317" s="21"/>
      <c r="D317" s="21"/>
      <c r="E317" s="21"/>
      <c r="F317" s="21"/>
      <c r="G317" s="21"/>
      <c r="H317" s="21"/>
      <c r="I317" s="21"/>
      <c r="J317" s="21"/>
      <c r="K317" s="21"/>
      <c r="L317" s="21"/>
      <c r="M317" s="21"/>
      <c r="N317" s="22"/>
      <c r="O317" s="21"/>
      <c r="P317" s="21"/>
      <c r="Q317" s="21"/>
      <c r="R317" s="21"/>
      <c r="S317" s="21"/>
      <c r="T317" s="21"/>
      <c r="U317" s="21"/>
      <c r="V317" s="21"/>
      <c r="W317" s="21"/>
      <c r="X317" s="21"/>
    </row>
    <row r="318" spans="1:24" x14ac:dyDescent="0.25">
      <c r="A318" s="21"/>
      <c r="B318" s="21"/>
      <c r="C318" s="21"/>
      <c r="D318" s="21"/>
      <c r="E318" s="21"/>
      <c r="F318" s="21"/>
      <c r="G318" s="21"/>
      <c r="H318" s="21"/>
      <c r="I318" s="21"/>
      <c r="J318" s="21"/>
      <c r="K318" s="21"/>
      <c r="L318" s="21"/>
      <c r="M318" s="21"/>
      <c r="N318" s="22"/>
      <c r="O318" s="21"/>
      <c r="P318" s="21"/>
      <c r="Q318" s="21"/>
      <c r="R318" s="21"/>
      <c r="S318" s="21"/>
      <c r="T318" s="21"/>
      <c r="U318" s="21"/>
      <c r="V318" s="21"/>
      <c r="W318" s="21"/>
      <c r="X318" s="21"/>
    </row>
    <row r="319" spans="1:24" x14ac:dyDescent="0.25">
      <c r="A319" s="21"/>
      <c r="B319" s="21"/>
      <c r="C319" s="21"/>
      <c r="D319" s="21"/>
      <c r="E319" s="21"/>
      <c r="F319" s="21"/>
      <c r="G319" s="21"/>
      <c r="H319" s="21"/>
      <c r="I319" s="21"/>
      <c r="J319" s="21"/>
      <c r="K319" s="21"/>
      <c r="L319" s="21"/>
      <c r="M319" s="21"/>
      <c r="N319" s="22"/>
      <c r="O319" s="21"/>
      <c r="P319" s="21"/>
      <c r="Q319" s="21"/>
      <c r="R319" s="21"/>
      <c r="S319" s="21"/>
      <c r="T319" s="21"/>
      <c r="U319" s="21"/>
      <c r="V319" s="21"/>
      <c r="W319" s="21"/>
      <c r="X319" s="21"/>
    </row>
    <row r="320" spans="1:24" x14ac:dyDescent="0.25">
      <c r="A320" s="21"/>
      <c r="B320" s="21"/>
      <c r="C320" s="21"/>
      <c r="D320" s="21"/>
      <c r="E320" s="21"/>
      <c r="F320" s="21"/>
      <c r="G320" s="21"/>
      <c r="H320" s="21"/>
      <c r="I320" s="21"/>
      <c r="J320" s="21"/>
      <c r="K320" s="21"/>
      <c r="L320" s="21"/>
      <c r="M320" s="21"/>
      <c r="N320" s="22"/>
      <c r="O320" s="21"/>
      <c r="P320" s="21"/>
      <c r="Q320" s="21"/>
      <c r="R320" s="21"/>
      <c r="S320" s="21"/>
      <c r="T320" s="21"/>
      <c r="U320" s="21"/>
      <c r="V320" s="21"/>
      <c r="W320" s="21"/>
      <c r="X320" s="21"/>
    </row>
    <row r="321" spans="1:24" x14ac:dyDescent="0.25">
      <c r="A321" s="21"/>
      <c r="B321" s="21"/>
      <c r="C321" s="21"/>
      <c r="D321" s="21"/>
      <c r="E321" s="21"/>
      <c r="F321" s="21"/>
      <c r="G321" s="21"/>
      <c r="H321" s="21"/>
      <c r="I321" s="21"/>
      <c r="J321" s="21"/>
      <c r="K321" s="21"/>
      <c r="L321" s="21"/>
      <c r="M321" s="21"/>
      <c r="N321" s="22"/>
      <c r="O321" s="21"/>
      <c r="P321" s="21"/>
      <c r="Q321" s="21"/>
      <c r="R321" s="21"/>
      <c r="S321" s="21"/>
      <c r="T321" s="21"/>
      <c r="U321" s="21"/>
      <c r="V321" s="21"/>
      <c r="W321" s="21"/>
      <c r="X321" s="21"/>
    </row>
    <row r="322" spans="1:24" x14ac:dyDescent="0.25">
      <c r="A322" s="21"/>
      <c r="B322" s="21"/>
      <c r="C322" s="21"/>
      <c r="D322" s="21"/>
      <c r="E322" s="21"/>
      <c r="F322" s="21"/>
      <c r="G322" s="21"/>
      <c r="H322" s="21"/>
      <c r="I322" s="21"/>
      <c r="J322" s="21"/>
      <c r="K322" s="21"/>
      <c r="L322" s="21"/>
      <c r="M322" s="21"/>
      <c r="N322" s="22"/>
      <c r="O322" s="21"/>
      <c r="P322" s="21"/>
      <c r="Q322" s="21"/>
      <c r="R322" s="21"/>
      <c r="S322" s="21"/>
      <c r="T322" s="21"/>
      <c r="U322" s="21"/>
      <c r="V322" s="21"/>
      <c r="W322" s="21"/>
      <c r="X322" s="21"/>
    </row>
    <row r="323" spans="1:24" x14ac:dyDescent="0.25">
      <c r="A323" s="21"/>
      <c r="B323" s="21"/>
      <c r="C323" s="21"/>
      <c r="D323" s="21"/>
      <c r="E323" s="21"/>
      <c r="F323" s="21"/>
      <c r="G323" s="21"/>
      <c r="H323" s="21"/>
      <c r="I323" s="21"/>
      <c r="J323" s="21"/>
      <c r="K323" s="21"/>
      <c r="L323" s="21"/>
      <c r="M323" s="21"/>
      <c r="N323" s="22"/>
      <c r="O323" s="21"/>
      <c r="P323" s="21"/>
      <c r="Q323" s="21"/>
      <c r="R323" s="21"/>
      <c r="S323" s="21"/>
      <c r="T323" s="21"/>
      <c r="U323" s="21"/>
      <c r="V323" s="21"/>
      <c r="W323" s="21"/>
      <c r="X323" s="21"/>
    </row>
    <row r="324" spans="1:24" x14ac:dyDescent="0.25">
      <c r="A324" s="21"/>
      <c r="B324" s="21"/>
      <c r="C324" s="21"/>
      <c r="D324" s="21"/>
      <c r="E324" s="21"/>
      <c r="F324" s="21"/>
      <c r="G324" s="21"/>
      <c r="H324" s="21"/>
      <c r="I324" s="21"/>
      <c r="J324" s="21"/>
      <c r="K324" s="21"/>
      <c r="L324" s="21"/>
      <c r="M324" s="21"/>
      <c r="N324" s="22"/>
      <c r="O324" s="21"/>
      <c r="P324" s="21"/>
      <c r="Q324" s="21"/>
      <c r="R324" s="21"/>
      <c r="S324" s="21"/>
      <c r="T324" s="21"/>
      <c r="U324" s="21"/>
      <c r="V324" s="21"/>
      <c r="W324" s="21"/>
      <c r="X324" s="21"/>
    </row>
    <row r="325" spans="1:24" x14ac:dyDescent="0.25">
      <c r="A325" s="21"/>
      <c r="B325" s="21"/>
      <c r="C325" s="21"/>
      <c r="D325" s="21"/>
      <c r="E325" s="21"/>
      <c r="F325" s="21"/>
      <c r="G325" s="21"/>
      <c r="H325" s="21"/>
      <c r="I325" s="21"/>
      <c r="J325" s="21"/>
      <c r="K325" s="21"/>
      <c r="L325" s="21"/>
      <c r="M325" s="21"/>
      <c r="N325" s="22"/>
      <c r="O325" s="21"/>
      <c r="P325" s="21"/>
      <c r="Q325" s="21"/>
      <c r="R325" s="21"/>
      <c r="S325" s="21"/>
      <c r="T325" s="21"/>
      <c r="U325" s="21"/>
      <c r="V325" s="21"/>
      <c r="W325" s="21"/>
      <c r="X325" s="21"/>
    </row>
    <row r="326" spans="1:24" x14ac:dyDescent="0.25">
      <c r="A326" s="21"/>
      <c r="B326" s="21"/>
      <c r="C326" s="21"/>
      <c r="D326" s="21"/>
      <c r="E326" s="21"/>
      <c r="F326" s="21"/>
      <c r="G326" s="21"/>
      <c r="H326" s="21"/>
      <c r="I326" s="21"/>
      <c r="J326" s="21"/>
      <c r="K326" s="21"/>
      <c r="L326" s="21"/>
      <c r="M326" s="21"/>
      <c r="N326" s="22"/>
      <c r="O326" s="21"/>
      <c r="P326" s="21"/>
      <c r="Q326" s="21"/>
      <c r="R326" s="21"/>
      <c r="S326" s="21"/>
      <c r="T326" s="21"/>
      <c r="U326" s="21"/>
      <c r="V326" s="21"/>
      <c r="W326" s="21"/>
      <c r="X326" s="21"/>
    </row>
    <row r="327" spans="1:24" x14ac:dyDescent="0.25">
      <c r="A327" s="21"/>
      <c r="B327" s="21"/>
      <c r="C327" s="21"/>
      <c r="D327" s="21"/>
      <c r="E327" s="21"/>
      <c r="F327" s="21"/>
      <c r="G327" s="21"/>
      <c r="H327" s="21"/>
      <c r="I327" s="21"/>
      <c r="J327" s="21"/>
      <c r="K327" s="21"/>
      <c r="L327" s="21"/>
      <c r="M327" s="21"/>
      <c r="N327" s="22"/>
      <c r="O327" s="21"/>
      <c r="P327" s="21"/>
      <c r="Q327" s="21"/>
      <c r="R327" s="21"/>
      <c r="S327" s="21"/>
      <c r="T327" s="21"/>
      <c r="U327" s="21"/>
      <c r="V327" s="21"/>
      <c r="W327" s="21"/>
      <c r="X327" s="21"/>
    </row>
    <row r="328" spans="1:24" x14ac:dyDescent="0.25">
      <c r="A328" s="21"/>
      <c r="B328" s="21"/>
      <c r="C328" s="21"/>
      <c r="D328" s="21"/>
      <c r="E328" s="21"/>
      <c r="F328" s="21"/>
      <c r="G328" s="21"/>
      <c r="H328" s="21"/>
      <c r="I328" s="21"/>
      <c r="J328" s="21"/>
      <c r="K328" s="21"/>
      <c r="L328" s="21"/>
      <c r="M328" s="21"/>
      <c r="N328" s="22"/>
      <c r="O328" s="21"/>
      <c r="P328" s="21"/>
      <c r="Q328" s="21"/>
      <c r="R328" s="21"/>
      <c r="S328" s="21"/>
      <c r="T328" s="21"/>
      <c r="U328" s="21"/>
      <c r="V328" s="21"/>
      <c r="W328" s="21"/>
      <c r="X328" s="21"/>
    </row>
    <row r="329" spans="1:24" x14ac:dyDescent="0.25">
      <c r="A329" s="21"/>
      <c r="B329" s="21"/>
      <c r="C329" s="21"/>
      <c r="D329" s="21"/>
      <c r="E329" s="21"/>
      <c r="F329" s="21"/>
      <c r="G329" s="21"/>
      <c r="H329" s="21"/>
      <c r="I329" s="21"/>
      <c r="J329" s="21"/>
      <c r="K329" s="21"/>
      <c r="L329" s="21"/>
      <c r="M329" s="21"/>
      <c r="N329" s="22"/>
      <c r="O329" s="21"/>
      <c r="P329" s="21"/>
      <c r="Q329" s="21"/>
      <c r="R329" s="21"/>
      <c r="S329" s="21"/>
      <c r="T329" s="21"/>
      <c r="U329" s="21"/>
      <c r="V329" s="21"/>
      <c r="W329" s="21"/>
      <c r="X329" s="21"/>
    </row>
    <row r="330" spans="1:24" x14ac:dyDescent="0.25">
      <c r="A330" s="21"/>
      <c r="B330" s="21"/>
      <c r="C330" s="21"/>
      <c r="D330" s="21"/>
      <c r="E330" s="21"/>
      <c r="F330" s="21"/>
      <c r="G330" s="21"/>
      <c r="H330" s="21"/>
      <c r="I330" s="21"/>
      <c r="J330" s="21"/>
      <c r="K330" s="21"/>
      <c r="L330" s="21"/>
      <c r="M330" s="21"/>
      <c r="N330" s="22"/>
      <c r="O330" s="21"/>
      <c r="P330" s="21"/>
      <c r="Q330" s="21"/>
      <c r="R330" s="21"/>
      <c r="S330" s="21"/>
      <c r="T330" s="21"/>
      <c r="U330" s="21"/>
      <c r="V330" s="21"/>
      <c r="W330" s="21"/>
      <c r="X330" s="21"/>
    </row>
    <row r="331" spans="1:24" x14ac:dyDescent="0.25">
      <c r="A331" s="21"/>
      <c r="B331" s="21"/>
      <c r="C331" s="21"/>
      <c r="D331" s="21"/>
      <c r="E331" s="21"/>
      <c r="F331" s="21"/>
      <c r="G331" s="21"/>
      <c r="H331" s="21"/>
      <c r="I331" s="21"/>
      <c r="J331" s="21"/>
      <c r="K331" s="21"/>
      <c r="L331" s="21"/>
      <c r="M331" s="21"/>
      <c r="N331" s="22"/>
      <c r="O331" s="21"/>
      <c r="P331" s="21"/>
      <c r="Q331" s="21"/>
      <c r="R331" s="21"/>
      <c r="S331" s="21"/>
      <c r="T331" s="21"/>
      <c r="U331" s="21"/>
      <c r="V331" s="21"/>
      <c r="W331" s="21"/>
      <c r="X331" s="21"/>
    </row>
    <row r="332" spans="1:24" x14ac:dyDescent="0.25">
      <c r="A332" s="21"/>
      <c r="B332" s="21"/>
      <c r="C332" s="21"/>
      <c r="D332" s="21"/>
      <c r="E332" s="21"/>
      <c r="F332" s="21"/>
      <c r="G332" s="21"/>
      <c r="H332" s="21"/>
      <c r="I332" s="21"/>
      <c r="J332" s="21"/>
      <c r="K332" s="21"/>
      <c r="L332" s="21"/>
      <c r="M332" s="21"/>
      <c r="N332" s="22"/>
      <c r="O332" s="21"/>
      <c r="P332" s="21"/>
      <c r="Q332" s="21"/>
      <c r="R332" s="21"/>
      <c r="S332" s="21"/>
      <c r="T332" s="21"/>
      <c r="U332" s="21"/>
      <c r="V332" s="21"/>
      <c r="W332" s="21"/>
      <c r="X332" s="21"/>
    </row>
    <row r="333" spans="1:24" x14ac:dyDescent="0.25">
      <c r="A333" s="21"/>
      <c r="B333" s="21"/>
      <c r="C333" s="21"/>
      <c r="D333" s="21"/>
      <c r="E333" s="21"/>
      <c r="F333" s="21"/>
      <c r="G333" s="21"/>
      <c r="H333" s="21"/>
      <c r="I333" s="21"/>
      <c r="J333" s="21"/>
      <c r="K333" s="21"/>
      <c r="L333" s="21"/>
      <c r="M333" s="21"/>
      <c r="N333" s="22"/>
      <c r="O333" s="21"/>
      <c r="P333" s="21"/>
      <c r="Q333" s="21"/>
      <c r="R333" s="21"/>
      <c r="S333" s="21"/>
      <c r="T333" s="21"/>
      <c r="U333" s="21"/>
      <c r="V333" s="21"/>
      <c r="W333" s="21"/>
      <c r="X333" s="21"/>
    </row>
    <row r="334" spans="1:24" x14ac:dyDescent="0.25">
      <c r="A334" s="21"/>
      <c r="B334" s="21"/>
      <c r="C334" s="21"/>
      <c r="D334" s="21"/>
      <c r="E334" s="21"/>
      <c r="F334" s="21"/>
      <c r="G334" s="21"/>
      <c r="H334" s="21"/>
      <c r="I334" s="21"/>
      <c r="J334" s="21"/>
      <c r="K334" s="21"/>
      <c r="L334" s="21"/>
      <c r="M334" s="21"/>
      <c r="N334" s="22"/>
      <c r="O334" s="21"/>
      <c r="P334" s="21"/>
      <c r="Q334" s="21"/>
      <c r="R334" s="21"/>
      <c r="S334" s="21"/>
      <c r="T334" s="21"/>
      <c r="U334" s="21"/>
      <c r="V334" s="21"/>
      <c r="W334" s="21"/>
      <c r="X334" s="21"/>
    </row>
    <row r="335" spans="1:24" x14ac:dyDescent="0.25">
      <c r="A335" s="21"/>
      <c r="B335" s="21"/>
      <c r="C335" s="21"/>
      <c r="D335" s="21"/>
      <c r="E335" s="21"/>
      <c r="F335" s="21"/>
      <c r="G335" s="21"/>
      <c r="H335" s="21"/>
      <c r="I335" s="21"/>
      <c r="J335" s="21"/>
      <c r="K335" s="21"/>
      <c r="L335" s="21"/>
      <c r="M335" s="21"/>
      <c r="N335" s="22"/>
      <c r="O335" s="21"/>
      <c r="P335" s="21"/>
      <c r="Q335" s="21"/>
      <c r="R335" s="21"/>
      <c r="S335" s="21"/>
      <c r="T335" s="21"/>
      <c r="U335" s="21"/>
      <c r="V335" s="21"/>
      <c r="W335" s="21"/>
      <c r="X335" s="21"/>
    </row>
    <row r="336" spans="1:24" x14ac:dyDescent="0.25">
      <c r="A336" s="21"/>
      <c r="B336" s="21"/>
      <c r="C336" s="21"/>
      <c r="D336" s="21"/>
      <c r="E336" s="21"/>
      <c r="F336" s="21"/>
      <c r="G336" s="21"/>
      <c r="H336" s="21"/>
      <c r="I336" s="21"/>
      <c r="J336" s="21"/>
      <c r="K336" s="21"/>
      <c r="L336" s="21"/>
      <c r="M336" s="21"/>
      <c r="N336" s="22"/>
      <c r="O336" s="21"/>
      <c r="P336" s="21"/>
      <c r="Q336" s="21"/>
      <c r="R336" s="21"/>
      <c r="S336" s="21"/>
      <c r="T336" s="21"/>
      <c r="U336" s="21"/>
      <c r="V336" s="21"/>
      <c r="W336" s="21"/>
      <c r="X336" s="21"/>
    </row>
    <row r="337" spans="1:24" x14ac:dyDescent="0.25">
      <c r="A337" s="21"/>
      <c r="B337" s="21"/>
      <c r="C337" s="21"/>
      <c r="D337" s="21"/>
      <c r="E337" s="21"/>
      <c r="F337" s="21"/>
      <c r="G337" s="21"/>
      <c r="H337" s="21"/>
      <c r="I337" s="21"/>
      <c r="J337" s="21"/>
      <c r="K337" s="21"/>
      <c r="L337" s="21"/>
      <c r="M337" s="21"/>
      <c r="N337" s="22"/>
      <c r="O337" s="21"/>
      <c r="P337" s="21"/>
      <c r="Q337" s="21"/>
      <c r="R337" s="21"/>
      <c r="S337" s="21"/>
      <c r="T337" s="21"/>
      <c r="U337" s="21"/>
      <c r="V337" s="21"/>
      <c r="W337" s="21"/>
      <c r="X337" s="21"/>
    </row>
    <row r="338" spans="1:24" x14ac:dyDescent="0.25">
      <c r="A338" s="21"/>
      <c r="B338" s="21"/>
      <c r="C338" s="21"/>
      <c r="D338" s="21"/>
      <c r="E338" s="21"/>
      <c r="F338" s="21"/>
      <c r="G338" s="21"/>
      <c r="H338" s="21"/>
      <c r="I338" s="21"/>
      <c r="J338" s="21"/>
      <c r="K338" s="21"/>
      <c r="L338" s="21"/>
      <c r="M338" s="21"/>
      <c r="N338" s="22"/>
      <c r="O338" s="21"/>
      <c r="P338" s="21"/>
      <c r="Q338" s="21"/>
      <c r="R338" s="21"/>
      <c r="S338" s="21"/>
      <c r="T338" s="21"/>
      <c r="U338" s="21"/>
      <c r="V338" s="21"/>
      <c r="W338" s="21"/>
      <c r="X338" s="21"/>
    </row>
    <row r="339" spans="1:24" x14ac:dyDescent="0.25">
      <c r="A339" s="21"/>
      <c r="B339" s="21"/>
      <c r="C339" s="21"/>
      <c r="D339" s="21"/>
      <c r="E339" s="21"/>
      <c r="F339" s="21"/>
      <c r="G339" s="21"/>
      <c r="H339" s="21"/>
      <c r="I339" s="21"/>
      <c r="J339" s="21"/>
      <c r="K339" s="21"/>
      <c r="L339" s="21"/>
      <c r="M339" s="21"/>
      <c r="N339" s="22"/>
      <c r="O339" s="21"/>
      <c r="P339" s="21"/>
      <c r="Q339" s="21"/>
      <c r="R339" s="21"/>
      <c r="S339" s="21"/>
      <c r="T339" s="21"/>
      <c r="U339" s="21"/>
      <c r="V339" s="21"/>
      <c r="W339" s="21"/>
      <c r="X339" s="21"/>
    </row>
    <row r="340" spans="1:24" x14ac:dyDescent="0.25">
      <c r="A340" s="21"/>
      <c r="B340" s="21"/>
      <c r="C340" s="21"/>
      <c r="D340" s="21"/>
      <c r="E340" s="21"/>
      <c r="F340" s="21"/>
      <c r="G340" s="21"/>
      <c r="H340" s="21"/>
      <c r="I340" s="21"/>
      <c r="J340" s="21"/>
      <c r="K340" s="21"/>
      <c r="L340" s="21"/>
      <c r="M340" s="21"/>
      <c r="N340" s="22"/>
      <c r="O340" s="21"/>
      <c r="P340" s="21"/>
      <c r="Q340" s="21"/>
      <c r="R340" s="21"/>
      <c r="S340" s="21"/>
      <c r="T340" s="21"/>
      <c r="U340" s="21"/>
      <c r="V340" s="21"/>
      <c r="W340" s="21"/>
      <c r="X340" s="21"/>
    </row>
    <row r="341" spans="1:24" x14ac:dyDescent="0.25">
      <c r="A341" s="21"/>
      <c r="B341" s="21"/>
      <c r="C341" s="21"/>
      <c r="D341" s="21"/>
      <c r="E341" s="21"/>
      <c r="F341" s="21"/>
      <c r="G341" s="21"/>
      <c r="H341" s="21"/>
      <c r="I341" s="21"/>
      <c r="J341" s="21"/>
      <c r="K341" s="21"/>
      <c r="L341" s="21"/>
      <c r="M341" s="21"/>
      <c r="N341" s="22"/>
      <c r="O341" s="21"/>
      <c r="P341" s="21"/>
      <c r="Q341" s="21"/>
      <c r="R341" s="21"/>
      <c r="S341" s="21"/>
      <c r="T341" s="21"/>
      <c r="U341" s="21"/>
      <c r="V341" s="21"/>
      <c r="W341" s="21"/>
      <c r="X341" s="21"/>
    </row>
    <row r="342" spans="1:24" x14ac:dyDescent="0.25">
      <c r="A342" s="21"/>
      <c r="B342" s="21"/>
      <c r="C342" s="21"/>
      <c r="D342" s="21"/>
      <c r="E342" s="21"/>
      <c r="F342" s="21"/>
      <c r="G342" s="21"/>
      <c r="H342" s="21"/>
      <c r="I342" s="21"/>
      <c r="J342" s="21"/>
      <c r="K342" s="21"/>
      <c r="L342" s="21"/>
      <c r="M342" s="21"/>
      <c r="N342" s="22"/>
      <c r="O342" s="21"/>
      <c r="P342" s="21"/>
      <c r="Q342" s="21"/>
      <c r="R342" s="21"/>
      <c r="S342" s="21"/>
      <c r="T342" s="21"/>
      <c r="U342" s="21"/>
      <c r="V342" s="21"/>
      <c r="W342" s="21"/>
      <c r="X342" s="21"/>
    </row>
    <row r="343" spans="1:24" x14ac:dyDescent="0.25">
      <c r="A343" s="21"/>
      <c r="B343" s="21"/>
      <c r="C343" s="21"/>
      <c r="D343" s="21"/>
      <c r="E343" s="21"/>
      <c r="F343" s="21"/>
      <c r="G343" s="21"/>
      <c r="H343" s="21"/>
      <c r="I343" s="21"/>
      <c r="J343" s="21"/>
      <c r="K343" s="21"/>
      <c r="L343" s="21"/>
      <c r="M343" s="21"/>
      <c r="N343" s="22"/>
      <c r="O343" s="21"/>
      <c r="P343" s="21"/>
      <c r="Q343" s="21"/>
      <c r="R343" s="21"/>
      <c r="S343" s="21"/>
      <c r="T343" s="21"/>
      <c r="U343" s="21"/>
      <c r="V343" s="21"/>
      <c r="W343" s="21"/>
      <c r="X343" s="21"/>
    </row>
    <row r="344" spans="1:24" x14ac:dyDescent="0.25">
      <c r="A344" s="21"/>
      <c r="B344" s="21"/>
      <c r="C344" s="21"/>
      <c r="D344" s="21"/>
      <c r="E344" s="21"/>
      <c r="F344" s="21"/>
      <c r="G344" s="21"/>
      <c r="H344" s="21"/>
      <c r="I344" s="21"/>
      <c r="J344" s="21"/>
      <c r="K344" s="21"/>
      <c r="L344" s="21"/>
      <c r="M344" s="21"/>
      <c r="N344" s="22"/>
      <c r="O344" s="21"/>
      <c r="P344" s="21"/>
      <c r="Q344" s="21"/>
      <c r="R344" s="21"/>
      <c r="S344" s="21"/>
      <c r="T344" s="21"/>
      <c r="U344" s="21"/>
      <c r="V344" s="21"/>
      <c r="W344" s="21"/>
      <c r="X344" s="21"/>
    </row>
    <row r="345" spans="1:24" x14ac:dyDescent="0.25">
      <c r="A345" s="21"/>
      <c r="B345" s="21"/>
      <c r="C345" s="21"/>
      <c r="D345" s="21"/>
      <c r="E345" s="21"/>
      <c r="F345" s="21"/>
      <c r="G345" s="21"/>
      <c r="H345" s="21"/>
      <c r="I345" s="21"/>
      <c r="J345" s="21"/>
      <c r="K345" s="21"/>
      <c r="L345" s="21"/>
      <c r="M345" s="21"/>
      <c r="N345" s="22"/>
      <c r="O345" s="21"/>
      <c r="P345" s="21"/>
      <c r="Q345" s="21"/>
      <c r="R345" s="21"/>
      <c r="S345" s="21"/>
      <c r="T345" s="21"/>
      <c r="U345" s="21"/>
      <c r="V345" s="21"/>
      <c r="W345" s="21"/>
      <c r="X345" s="21"/>
    </row>
    <row r="346" spans="1:24" x14ac:dyDescent="0.25">
      <c r="A346" s="21"/>
      <c r="B346" s="21"/>
      <c r="C346" s="21"/>
      <c r="D346" s="21"/>
      <c r="E346" s="21"/>
      <c r="F346" s="21"/>
      <c r="G346" s="21"/>
      <c r="H346" s="21"/>
      <c r="I346" s="21"/>
      <c r="J346" s="21"/>
      <c r="K346" s="21"/>
      <c r="L346" s="21"/>
      <c r="M346" s="21"/>
      <c r="N346" s="22"/>
      <c r="O346" s="21"/>
      <c r="P346" s="21"/>
      <c r="Q346" s="21"/>
      <c r="R346" s="21"/>
      <c r="S346" s="21"/>
      <c r="T346" s="21"/>
      <c r="U346" s="21"/>
      <c r="V346" s="21"/>
      <c r="W346" s="21"/>
      <c r="X346" s="21"/>
    </row>
    <row r="347" spans="1:24" x14ac:dyDescent="0.25">
      <c r="A347" s="21"/>
      <c r="B347" s="21"/>
      <c r="C347" s="21"/>
      <c r="D347" s="21"/>
      <c r="E347" s="21"/>
      <c r="F347" s="21"/>
      <c r="G347" s="21"/>
      <c r="H347" s="21"/>
      <c r="I347" s="21"/>
      <c r="J347" s="21"/>
      <c r="K347" s="21"/>
      <c r="L347" s="21"/>
      <c r="M347" s="21"/>
      <c r="N347" s="22"/>
      <c r="O347" s="21"/>
      <c r="P347" s="21"/>
      <c r="Q347" s="21"/>
      <c r="R347" s="21"/>
      <c r="S347" s="21"/>
      <c r="T347" s="21"/>
      <c r="U347" s="21"/>
      <c r="V347" s="21"/>
      <c r="W347" s="21"/>
      <c r="X347" s="21"/>
    </row>
    <row r="348" spans="1:24" x14ac:dyDescent="0.25">
      <c r="A348" s="21"/>
      <c r="B348" s="21"/>
      <c r="C348" s="21"/>
      <c r="D348" s="21"/>
      <c r="E348" s="21"/>
      <c r="F348" s="21"/>
      <c r="G348" s="21"/>
      <c r="H348" s="21"/>
      <c r="I348" s="21"/>
      <c r="J348" s="21"/>
      <c r="K348" s="21"/>
      <c r="L348" s="21"/>
      <c r="M348" s="21"/>
      <c r="N348" s="22"/>
      <c r="O348" s="21"/>
      <c r="P348" s="21"/>
      <c r="Q348" s="21"/>
      <c r="R348" s="21"/>
      <c r="S348" s="21"/>
      <c r="T348" s="21"/>
      <c r="U348" s="21"/>
      <c r="V348" s="21"/>
      <c r="W348" s="21"/>
      <c r="X348" s="21"/>
    </row>
    <row r="349" spans="1:24" x14ac:dyDescent="0.25">
      <c r="A349" s="21"/>
      <c r="B349" s="21"/>
      <c r="C349" s="21"/>
      <c r="D349" s="21"/>
      <c r="E349" s="21"/>
      <c r="F349" s="21"/>
      <c r="G349" s="21"/>
      <c r="H349" s="21"/>
      <c r="I349" s="21"/>
      <c r="J349" s="21"/>
      <c r="K349" s="21"/>
      <c r="L349" s="21"/>
      <c r="M349" s="21"/>
      <c r="N349" s="22"/>
      <c r="O349" s="21"/>
      <c r="P349" s="21"/>
      <c r="Q349" s="21"/>
      <c r="R349" s="21"/>
      <c r="S349" s="21"/>
      <c r="T349" s="21"/>
      <c r="U349" s="21"/>
      <c r="V349" s="21"/>
      <c r="W349" s="21"/>
      <c r="X349" s="21"/>
    </row>
    <row r="350" spans="1:24" x14ac:dyDescent="0.25">
      <c r="A350" s="21"/>
      <c r="B350" s="21"/>
      <c r="C350" s="21"/>
      <c r="D350" s="21"/>
      <c r="E350" s="21"/>
      <c r="F350" s="21"/>
      <c r="G350" s="21"/>
      <c r="H350" s="21"/>
      <c r="I350" s="21"/>
      <c r="J350" s="21"/>
      <c r="K350" s="21"/>
      <c r="L350" s="21"/>
      <c r="M350" s="21"/>
      <c r="N350" s="22"/>
      <c r="O350" s="21"/>
      <c r="P350" s="21"/>
      <c r="Q350" s="21"/>
      <c r="R350" s="21"/>
      <c r="S350" s="21"/>
      <c r="T350" s="21"/>
      <c r="U350" s="21"/>
      <c r="V350" s="21"/>
      <c r="W350" s="21"/>
      <c r="X350" s="21"/>
    </row>
    <row r="351" spans="1:24" x14ac:dyDescent="0.25">
      <c r="A351" s="21"/>
      <c r="B351" s="21"/>
      <c r="C351" s="21"/>
      <c r="D351" s="21"/>
      <c r="E351" s="21"/>
      <c r="F351" s="21"/>
      <c r="G351" s="21"/>
      <c r="H351" s="21"/>
      <c r="I351" s="21"/>
      <c r="J351" s="21"/>
      <c r="K351" s="21"/>
      <c r="L351" s="21"/>
      <c r="M351" s="21"/>
      <c r="N351" s="22"/>
      <c r="O351" s="21"/>
      <c r="P351" s="21"/>
      <c r="Q351" s="21"/>
      <c r="R351" s="21"/>
      <c r="S351" s="21"/>
      <c r="T351" s="21"/>
      <c r="U351" s="21"/>
      <c r="V351" s="21"/>
      <c r="W351" s="21"/>
      <c r="X351" s="21"/>
    </row>
    <row r="352" spans="1:24" x14ac:dyDescent="0.25">
      <c r="A352" s="21"/>
      <c r="B352" s="21"/>
      <c r="C352" s="21"/>
      <c r="D352" s="21"/>
      <c r="E352" s="21"/>
      <c r="F352" s="21"/>
      <c r="G352" s="21"/>
      <c r="H352" s="21"/>
      <c r="I352" s="21"/>
      <c r="J352" s="21"/>
      <c r="K352" s="21"/>
      <c r="L352" s="21"/>
      <c r="M352" s="21"/>
      <c r="N352" s="22"/>
      <c r="O352" s="21"/>
      <c r="P352" s="21"/>
      <c r="Q352" s="21"/>
      <c r="R352" s="21"/>
      <c r="S352" s="21"/>
      <c r="T352" s="21"/>
      <c r="U352" s="21"/>
      <c r="V352" s="21"/>
      <c r="W352" s="21"/>
      <c r="X352" s="21"/>
    </row>
    <row r="353" spans="1:24" x14ac:dyDescent="0.25">
      <c r="A353" s="21"/>
      <c r="B353" s="21"/>
      <c r="C353" s="21"/>
      <c r="D353" s="21"/>
      <c r="E353" s="21"/>
      <c r="F353" s="21"/>
      <c r="G353" s="21"/>
      <c r="H353" s="21"/>
      <c r="I353" s="21"/>
      <c r="J353" s="21"/>
      <c r="K353" s="21"/>
      <c r="L353" s="21"/>
      <c r="M353" s="21"/>
      <c r="N353" s="22"/>
      <c r="O353" s="21"/>
      <c r="P353" s="21"/>
      <c r="Q353" s="21"/>
      <c r="R353" s="21"/>
      <c r="S353" s="21"/>
      <c r="T353" s="21"/>
      <c r="U353" s="21"/>
      <c r="V353" s="21"/>
      <c r="W353" s="21"/>
      <c r="X353" s="21"/>
    </row>
    <row r="354" spans="1:24" x14ac:dyDescent="0.25">
      <c r="A354" s="21"/>
      <c r="B354" s="21"/>
      <c r="C354" s="21"/>
      <c r="D354" s="21"/>
      <c r="E354" s="21"/>
      <c r="F354" s="21"/>
      <c r="G354" s="21"/>
      <c r="H354" s="21"/>
      <c r="I354" s="21"/>
      <c r="J354" s="21"/>
      <c r="K354" s="21"/>
      <c r="L354" s="21"/>
      <c r="M354" s="21"/>
      <c r="N354" s="22"/>
      <c r="O354" s="21"/>
      <c r="P354" s="21"/>
      <c r="Q354" s="21"/>
      <c r="R354" s="21"/>
      <c r="S354" s="21"/>
      <c r="T354" s="21"/>
      <c r="U354" s="21"/>
      <c r="V354" s="21"/>
      <c r="W354" s="21"/>
      <c r="X354" s="21"/>
    </row>
    <row r="355" spans="1:24" x14ac:dyDescent="0.25">
      <c r="A355" s="21"/>
      <c r="B355" s="21"/>
      <c r="C355" s="21"/>
      <c r="D355" s="21"/>
      <c r="E355" s="21"/>
      <c r="F355" s="21"/>
      <c r="G355" s="21"/>
      <c r="H355" s="21"/>
      <c r="I355" s="21"/>
      <c r="J355" s="21"/>
      <c r="K355" s="21"/>
      <c r="L355" s="21"/>
      <c r="M355" s="21"/>
      <c r="N355" s="22"/>
      <c r="O355" s="21"/>
      <c r="P355" s="21"/>
      <c r="Q355" s="21"/>
      <c r="R355" s="21"/>
      <c r="S355" s="21"/>
      <c r="T355" s="21"/>
      <c r="U355" s="21"/>
      <c r="V355" s="21"/>
      <c r="W355" s="21"/>
      <c r="X355" s="21"/>
    </row>
    <row r="356" spans="1:24" x14ac:dyDescent="0.25">
      <c r="A356" s="21"/>
      <c r="B356" s="21"/>
      <c r="C356" s="21"/>
      <c r="D356" s="21"/>
      <c r="E356" s="21"/>
      <c r="F356" s="21"/>
      <c r="G356" s="21"/>
      <c r="H356" s="21"/>
      <c r="I356" s="21"/>
      <c r="J356" s="21"/>
      <c r="K356" s="21"/>
      <c r="L356" s="21"/>
      <c r="M356" s="21"/>
      <c r="N356" s="22"/>
      <c r="O356" s="21"/>
      <c r="P356" s="21"/>
      <c r="Q356" s="21"/>
      <c r="R356" s="21"/>
      <c r="S356" s="21"/>
      <c r="T356" s="21"/>
      <c r="U356" s="21"/>
      <c r="V356" s="21"/>
      <c r="W356" s="21"/>
      <c r="X356" s="21"/>
    </row>
    <row r="357" spans="1:24" x14ac:dyDescent="0.25">
      <c r="A357" s="21"/>
      <c r="B357" s="21"/>
      <c r="C357" s="21"/>
      <c r="D357" s="21"/>
      <c r="E357" s="21"/>
      <c r="F357" s="21"/>
      <c r="G357" s="21"/>
      <c r="H357" s="21"/>
      <c r="I357" s="21"/>
      <c r="J357" s="21"/>
      <c r="K357" s="21"/>
      <c r="L357" s="21"/>
      <c r="M357" s="21"/>
      <c r="N357" s="22"/>
      <c r="O357" s="21"/>
      <c r="P357" s="21"/>
      <c r="Q357" s="21"/>
      <c r="R357" s="21"/>
      <c r="S357" s="21"/>
      <c r="T357" s="21"/>
      <c r="U357" s="21"/>
      <c r="V357" s="21"/>
      <c r="W357" s="21"/>
      <c r="X357" s="21"/>
    </row>
    <row r="358" spans="1:24" x14ac:dyDescent="0.25">
      <c r="A358" s="21"/>
      <c r="B358" s="21"/>
      <c r="C358" s="21"/>
      <c r="D358" s="21"/>
      <c r="E358" s="21"/>
      <c r="F358" s="21"/>
      <c r="G358" s="21"/>
      <c r="H358" s="21"/>
      <c r="I358" s="21"/>
      <c r="J358" s="21"/>
      <c r="K358" s="21"/>
      <c r="L358" s="21"/>
      <c r="M358" s="21"/>
      <c r="N358" s="22"/>
      <c r="O358" s="21"/>
      <c r="P358" s="21"/>
      <c r="Q358" s="21"/>
      <c r="R358" s="21"/>
      <c r="S358" s="21"/>
      <c r="T358" s="21"/>
      <c r="U358" s="21"/>
      <c r="V358" s="21"/>
      <c r="W358" s="21"/>
      <c r="X358" s="21"/>
    </row>
    <row r="359" spans="1:24" x14ac:dyDescent="0.25">
      <c r="A359" s="21"/>
      <c r="B359" s="21"/>
      <c r="C359" s="21"/>
      <c r="D359" s="21"/>
      <c r="E359" s="21"/>
      <c r="F359" s="21"/>
      <c r="G359" s="21"/>
      <c r="H359" s="21"/>
      <c r="I359" s="21"/>
      <c r="J359" s="21"/>
      <c r="K359" s="21"/>
      <c r="L359" s="21"/>
      <c r="M359" s="21"/>
      <c r="N359" s="22"/>
      <c r="O359" s="21"/>
      <c r="P359" s="21"/>
      <c r="Q359" s="21"/>
      <c r="R359" s="21"/>
      <c r="S359" s="21"/>
      <c r="T359" s="21"/>
      <c r="U359" s="21"/>
      <c r="V359" s="21"/>
      <c r="W359" s="21"/>
      <c r="X359" s="21"/>
    </row>
    <row r="360" spans="1:24" x14ac:dyDescent="0.25">
      <c r="A360" s="21"/>
      <c r="B360" s="21"/>
      <c r="C360" s="21"/>
      <c r="D360" s="21"/>
      <c r="E360" s="21"/>
      <c r="F360" s="21"/>
      <c r="G360" s="21"/>
      <c r="H360" s="21"/>
      <c r="I360" s="21"/>
      <c r="J360" s="21"/>
      <c r="K360" s="21"/>
      <c r="L360" s="21"/>
      <c r="M360" s="21"/>
      <c r="N360" s="22"/>
      <c r="O360" s="21"/>
      <c r="P360" s="21"/>
      <c r="Q360" s="21"/>
      <c r="R360" s="21"/>
      <c r="S360" s="21"/>
      <c r="T360" s="21"/>
      <c r="U360" s="21"/>
      <c r="V360" s="21"/>
      <c r="W360" s="21"/>
      <c r="X360" s="21"/>
    </row>
    <row r="361" spans="1:24" x14ac:dyDescent="0.25">
      <c r="A361" s="21"/>
      <c r="B361" s="21"/>
      <c r="C361" s="21"/>
      <c r="D361" s="21"/>
      <c r="E361" s="21"/>
      <c r="F361" s="21"/>
      <c r="G361" s="21"/>
      <c r="H361" s="21"/>
      <c r="I361" s="21"/>
      <c r="J361" s="21"/>
      <c r="K361" s="21"/>
      <c r="L361" s="21"/>
      <c r="M361" s="21"/>
      <c r="N361" s="22"/>
      <c r="O361" s="21"/>
      <c r="P361" s="21"/>
      <c r="Q361" s="21"/>
      <c r="R361" s="21"/>
      <c r="S361" s="21"/>
      <c r="T361" s="21"/>
      <c r="U361" s="21"/>
      <c r="V361" s="21"/>
      <c r="W361" s="21"/>
      <c r="X361" s="21"/>
    </row>
    <row r="362" spans="1:24" x14ac:dyDescent="0.25">
      <c r="A362" s="21"/>
      <c r="B362" s="21"/>
      <c r="C362" s="21"/>
      <c r="D362" s="21"/>
      <c r="E362" s="21"/>
      <c r="F362" s="21"/>
      <c r="G362" s="21"/>
      <c r="H362" s="21"/>
      <c r="I362" s="21"/>
      <c r="J362" s="21"/>
      <c r="K362" s="21"/>
      <c r="L362" s="21"/>
      <c r="M362" s="21"/>
      <c r="N362" s="22"/>
      <c r="O362" s="21"/>
      <c r="P362" s="21"/>
      <c r="Q362" s="21"/>
      <c r="R362" s="21"/>
      <c r="S362" s="21"/>
      <c r="T362" s="21"/>
      <c r="U362" s="21"/>
      <c r="V362" s="21"/>
      <c r="W362" s="21"/>
      <c r="X362" s="21"/>
    </row>
    <row r="363" spans="1:24" x14ac:dyDescent="0.25">
      <c r="A363" s="21"/>
      <c r="B363" s="21"/>
      <c r="C363" s="21"/>
      <c r="D363" s="21"/>
      <c r="E363" s="21"/>
      <c r="F363" s="21"/>
      <c r="G363" s="21"/>
      <c r="H363" s="21"/>
      <c r="I363" s="21"/>
      <c r="J363" s="21"/>
      <c r="K363" s="21"/>
      <c r="L363" s="21"/>
      <c r="M363" s="21"/>
      <c r="N363" s="22"/>
      <c r="O363" s="21"/>
      <c r="P363" s="21"/>
      <c r="Q363" s="21"/>
      <c r="R363" s="21"/>
      <c r="S363" s="21"/>
      <c r="T363" s="21"/>
      <c r="U363" s="21"/>
      <c r="V363" s="21"/>
      <c r="W363" s="21"/>
      <c r="X363" s="21"/>
    </row>
    <row r="364" spans="1:24" x14ac:dyDescent="0.25">
      <c r="A364" s="21"/>
      <c r="B364" s="21"/>
      <c r="C364" s="21"/>
      <c r="D364" s="21"/>
      <c r="E364" s="21"/>
      <c r="F364" s="21"/>
      <c r="G364" s="21"/>
      <c r="H364" s="21"/>
      <c r="I364" s="21"/>
      <c r="J364" s="21"/>
      <c r="K364" s="21"/>
      <c r="L364" s="21"/>
      <c r="M364" s="21"/>
      <c r="N364" s="22"/>
      <c r="O364" s="21"/>
      <c r="P364" s="21"/>
      <c r="Q364" s="21"/>
      <c r="R364" s="21"/>
      <c r="S364" s="21"/>
      <c r="T364" s="21"/>
      <c r="U364" s="21"/>
      <c r="V364" s="21"/>
      <c r="W364" s="21"/>
      <c r="X364" s="21"/>
    </row>
    <row r="365" spans="1:24" x14ac:dyDescent="0.25">
      <c r="A365" s="21"/>
      <c r="B365" s="21"/>
      <c r="C365" s="21"/>
      <c r="D365" s="21"/>
      <c r="E365" s="21"/>
      <c r="F365" s="21"/>
      <c r="G365" s="21"/>
      <c r="H365" s="21"/>
      <c r="I365" s="21"/>
      <c r="J365" s="21"/>
      <c r="K365" s="21"/>
      <c r="L365" s="21"/>
      <c r="M365" s="21"/>
      <c r="N365" s="22"/>
      <c r="O365" s="21"/>
      <c r="P365" s="21"/>
      <c r="Q365" s="21"/>
      <c r="R365" s="21"/>
      <c r="S365" s="21"/>
      <c r="T365" s="21"/>
      <c r="U365" s="21"/>
      <c r="V365" s="21"/>
      <c r="W365" s="21"/>
      <c r="X365" s="21"/>
    </row>
    <row r="366" spans="1:24" x14ac:dyDescent="0.25">
      <c r="A366" s="21"/>
      <c r="B366" s="21"/>
      <c r="C366" s="21"/>
      <c r="D366" s="21"/>
      <c r="E366" s="21"/>
      <c r="F366" s="21"/>
      <c r="G366" s="21"/>
      <c r="H366" s="21"/>
      <c r="I366" s="21"/>
      <c r="J366" s="21"/>
      <c r="K366" s="21"/>
      <c r="L366" s="21"/>
      <c r="M366" s="21"/>
      <c r="N366" s="22"/>
      <c r="O366" s="21"/>
      <c r="P366" s="21"/>
      <c r="Q366" s="21"/>
      <c r="R366" s="21"/>
      <c r="S366" s="21"/>
      <c r="T366" s="21"/>
      <c r="U366" s="21"/>
      <c r="V366" s="21"/>
      <c r="W366" s="21"/>
      <c r="X366" s="21"/>
    </row>
    <row r="367" spans="1:24" x14ac:dyDescent="0.25">
      <c r="A367" s="21"/>
      <c r="B367" s="21"/>
      <c r="C367" s="21"/>
      <c r="D367" s="21"/>
      <c r="E367" s="21"/>
      <c r="F367" s="21"/>
      <c r="G367" s="21"/>
      <c r="H367" s="21"/>
      <c r="I367" s="21"/>
      <c r="J367" s="21"/>
      <c r="K367" s="21"/>
      <c r="L367" s="21"/>
      <c r="M367" s="21"/>
      <c r="N367" s="22"/>
      <c r="O367" s="21"/>
      <c r="P367" s="21"/>
      <c r="Q367" s="21"/>
      <c r="R367" s="21"/>
      <c r="S367" s="21"/>
      <c r="T367" s="21"/>
      <c r="U367" s="21"/>
      <c r="V367" s="21"/>
      <c r="W367" s="21"/>
      <c r="X367" s="21"/>
    </row>
    <row r="368" spans="1:24" x14ac:dyDescent="0.25">
      <c r="A368" s="21"/>
      <c r="B368" s="21"/>
      <c r="C368" s="21"/>
      <c r="D368" s="21"/>
      <c r="E368" s="21"/>
      <c r="F368" s="21"/>
      <c r="G368" s="21"/>
      <c r="H368" s="21"/>
      <c r="I368" s="21"/>
      <c r="J368" s="21"/>
      <c r="K368" s="21"/>
      <c r="L368" s="21"/>
      <c r="M368" s="21"/>
      <c r="N368" s="22"/>
      <c r="O368" s="21"/>
      <c r="P368" s="21"/>
      <c r="Q368" s="21"/>
      <c r="R368" s="21"/>
      <c r="S368" s="21"/>
      <c r="T368" s="21"/>
      <c r="U368" s="21"/>
      <c r="V368" s="21"/>
      <c r="W368" s="21"/>
      <c r="X368" s="21"/>
    </row>
    <row r="369" spans="1:24" x14ac:dyDescent="0.25">
      <c r="A369" s="21"/>
      <c r="B369" s="21"/>
      <c r="C369" s="21"/>
      <c r="D369" s="21"/>
      <c r="E369" s="21"/>
      <c r="F369" s="21"/>
      <c r="G369" s="21"/>
      <c r="H369" s="21"/>
      <c r="I369" s="21"/>
      <c r="J369" s="21"/>
      <c r="K369" s="21"/>
      <c r="L369" s="21"/>
      <c r="M369" s="21"/>
      <c r="N369" s="22"/>
      <c r="O369" s="21"/>
      <c r="P369" s="21"/>
      <c r="Q369" s="21"/>
      <c r="R369" s="21"/>
      <c r="S369" s="21"/>
      <c r="T369" s="21"/>
      <c r="U369" s="21"/>
      <c r="V369" s="21"/>
      <c r="W369" s="21"/>
      <c r="X369" s="21"/>
    </row>
    <row r="370" spans="1:24" x14ac:dyDescent="0.25">
      <c r="A370" s="21"/>
      <c r="B370" s="21"/>
      <c r="C370" s="21"/>
      <c r="D370" s="21"/>
      <c r="E370" s="21"/>
      <c r="F370" s="21"/>
      <c r="G370" s="21"/>
      <c r="H370" s="21"/>
      <c r="I370" s="21"/>
      <c r="J370" s="21"/>
      <c r="K370" s="21"/>
      <c r="L370" s="21"/>
      <c r="M370" s="21"/>
      <c r="N370" s="22"/>
      <c r="O370" s="21"/>
      <c r="P370" s="21"/>
      <c r="Q370" s="21"/>
      <c r="R370" s="21"/>
      <c r="S370" s="21"/>
      <c r="T370" s="21"/>
      <c r="U370" s="21"/>
      <c r="V370" s="21"/>
      <c r="W370" s="21"/>
      <c r="X370" s="21"/>
    </row>
    <row r="371" spans="1:24" x14ac:dyDescent="0.25">
      <c r="A371" s="21"/>
      <c r="B371" s="21"/>
      <c r="C371" s="21"/>
      <c r="D371" s="21"/>
      <c r="E371" s="21"/>
      <c r="F371" s="21"/>
      <c r="G371" s="21"/>
      <c r="H371" s="21"/>
      <c r="I371" s="21"/>
      <c r="J371" s="21"/>
      <c r="K371" s="21"/>
      <c r="L371" s="21"/>
      <c r="M371" s="21"/>
      <c r="N371" s="22"/>
      <c r="O371" s="21"/>
      <c r="P371" s="21"/>
      <c r="Q371" s="21"/>
      <c r="R371" s="21"/>
      <c r="S371" s="21"/>
      <c r="T371" s="21"/>
      <c r="U371" s="21"/>
      <c r="V371" s="21"/>
      <c r="W371" s="21"/>
      <c r="X371" s="21"/>
    </row>
    <row r="372" spans="1:24" x14ac:dyDescent="0.25">
      <c r="A372" s="21"/>
      <c r="B372" s="21"/>
      <c r="C372" s="21"/>
      <c r="D372" s="21"/>
      <c r="E372" s="21"/>
      <c r="F372" s="21"/>
      <c r="G372" s="21"/>
      <c r="H372" s="21"/>
      <c r="I372" s="21"/>
      <c r="J372" s="21"/>
      <c r="K372" s="21"/>
      <c r="L372" s="21"/>
      <c r="M372" s="21"/>
      <c r="N372" s="22"/>
      <c r="O372" s="21"/>
      <c r="P372" s="21"/>
      <c r="Q372" s="21"/>
      <c r="R372" s="21"/>
      <c r="S372" s="21"/>
      <c r="T372" s="21"/>
      <c r="U372" s="21"/>
      <c r="V372" s="21"/>
      <c r="W372" s="21"/>
      <c r="X372" s="21"/>
    </row>
    <row r="373" spans="1:24" x14ac:dyDescent="0.25">
      <c r="A373" s="21"/>
      <c r="B373" s="21"/>
      <c r="C373" s="21"/>
      <c r="D373" s="21"/>
      <c r="E373" s="21"/>
      <c r="F373" s="21"/>
      <c r="G373" s="21"/>
      <c r="H373" s="21"/>
      <c r="I373" s="21"/>
      <c r="J373" s="21"/>
      <c r="K373" s="21"/>
      <c r="L373" s="21"/>
      <c r="M373" s="21"/>
      <c r="N373" s="22"/>
      <c r="O373" s="21"/>
      <c r="P373" s="21"/>
      <c r="Q373" s="21"/>
      <c r="R373" s="21"/>
      <c r="S373" s="21"/>
      <c r="T373" s="21"/>
      <c r="U373" s="21"/>
      <c r="V373" s="21"/>
      <c r="W373" s="21"/>
      <c r="X373" s="21"/>
    </row>
    <row r="374" spans="1:24" x14ac:dyDescent="0.25">
      <c r="A374" s="21"/>
      <c r="B374" s="21"/>
      <c r="C374" s="21"/>
      <c r="D374" s="21"/>
      <c r="E374" s="21"/>
      <c r="F374" s="21"/>
      <c r="G374" s="21"/>
      <c r="H374" s="21"/>
      <c r="I374" s="21"/>
      <c r="J374" s="21"/>
      <c r="K374" s="21"/>
      <c r="L374" s="21"/>
      <c r="M374" s="21"/>
      <c r="N374" s="22"/>
      <c r="O374" s="21"/>
      <c r="P374" s="21"/>
      <c r="Q374" s="21"/>
      <c r="R374" s="21"/>
      <c r="S374" s="21"/>
      <c r="T374" s="21"/>
      <c r="U374" s="21"/>
      <c r="V374" s="21"/>
      <c r="W374" s="21"/>
      <c r="X374" s="21"/>
    </row>
    <row r="375" spans="1:24" x14ac:dyDescent="0.25">
      <c r="A375" s="21"/>
      <c r="B375" s="21"/>
      <c r="C375" s="21"/>
      <c r="D375" s="21"/>
      <c r="E375" s="21"/>
      <c r="F375" s="21"/>
      <c r="G375" s="21"/>
      <c r="H375" s="21"/>
      <c r="I375" s="21"/>
      <c r="J375" s="21"/>
      <c r="K375" s="21"/>
      <c r="L375" s="21"/>
      <c r="M375" s="21"/>
      <c r="N375" s="22"/>
      <c r="O375" s="21"/>
      <c r="P375" s="21"/>
      <c r="Q375" s="21"/>
      <c r="R375" s="21"/>
      <c r="S375" s="21"/>
      <c r="T375" s="21"/>
      <c r="U375" s="21"/>
      <c r="V375" s="21"/>
      <c r="W375" s="21"/>
      <c r="X375" s="21"/>
    </row>
    <row r="376" spans="1:24" x14ac:dyDescent="0.25">
      <c r="A376" s="21"/>
      <c r="B376" s="21"/>
      <c r="C376" s="21"/>
      <c r="D376" s="21"/>
      <c r="E376" s="21"/>
      <c r="F376" s="21"/>
      <c r="G376" s="21"/>
      <c r="H376" s="21"/>
      <c r="I376" s="21"/>
      <c r="J376" s="21"/>
      <c r="K376" s="21"/>
      <c r="L376" s="21"/>
      <c r="M376" s="21"/>
      <c r="N376" s="22"/>
      <c r="O376" s="21"/>
      <c r="P376" s="21"/>
      <c r="Q376" s="21"/>
      <c r="R376" s="21"/>
      <c r="S376" s="21"/>
      <c r="T376" s="21"/>
      <c r="U376" s="21"/>
      <c r="V376" s="21"/>
      <c r="W376" s="21"/>
      <c r="X376" s="21"/>
    </row>
    <row r="377" spans="1:24" x14ac:dyDescent="0.25">
      <c r="A377" s="21"/>
      <c r="B377" s="21"/>
      <c r="C377" s="21"/>
      <c r="D377" s="21"/>
      <c r="E377" s="21"/>
      <c r="F377" s="21"/>
      <c r="G377" s="21"/>
      <c r="H377" s="21"/>
      <c r="I377" s="21"/>
      <c r="J377" s="21"/>
      <c r="K377" s="21"/>
      <c r="L377" s="21"/>
      <c r="M377" s="21"/>
      <c r="N377" s="22"/>
      <c r="O377" s="21"/>
      <c r="P377" s="21"/>
      <c r="Q377" s="21"/>
      <c r="R377" s="21"/>
      <c r="S377" s="21"/>
      <c r="T377" s="21"/>
      <c r="U377" s="21"/>
      <c r="V377" s="21"/>
      <c r="W377" s="21"/>
      <c r="X377" s="21"/>
    </row>
    <row r="378" spans="1:24" x14ac:dyDescent="0.25">
      <c r="A378" s="21"/>
      <c r="B378" s="21"/>
      <c r="C378" s="21"/>
      <c r="D378" s="21"/>
      <c r="E378" s="21"/>
      <c r="F378" s="21"/>
      <c r="G378" s="21"/>
      <c r="H378" s="21"/>
      <c r="I378" s="21"/>
      <c r="J378" s="21"/>
      <c r="K378" s="21"/>
      <c r="L378" s="21"/>
      <c r="M378" s="21"/>
      <c r="N378" s="22"/>
      <c r="O378" s="21"/>
      <c r="P378" s="21"/>
      <c r="Q378" s="21"/>
      <c r="R378" s="21"/>
      <c r="S378" s="21"/>
      <c r="T378" s="21"/>
      <c r="U378" s="21"/>
      <c r="V378" s="21"/>
      <c r="W378" s="21"/>
      <c r="X378" s="21"/>
    </row>
    <row r="379" spans="1:24" x14ac:dyDescent="0.25">
      <c r="A379" s="21"/>
      <c r="B379" s="21"/>
      <c r="C379" s="21"/>
      <c r="D379" s="21"/>
      <c r="E379" s="21"/>
      <c r="F379" s="21"/>
      <c r="G379" s="21"/>
      <c r="H379" s="21"/>
      <c r="I379" s="21"/>
      <c r="J379" s="21"/>
      <c r="K379" s="21"/>
      <c r="L379" s="21"/>
      <c r="M379" s="21"/>
      <c r="N379" s="22"/>
      <c r="O379" s="21"/>
      <c r="P379" s="21"/>
      <c r="Q379" s="21"/>
      <c r="R379" s="21"/>
      <c r="S379" s="21"/>
      <c r="T379" s="21"/>
      <c r="U379" s="21"/>
      <c r="V379" s="21"/>
      <c r="W379" s="21"/>
      <c r="X379" s="21"/>
    </row>
    <row r="380" spans="1:24" x14ac:dyDescent="0.25">
      <c r="A380" s="21"/>
      <c r="B380" s="21"/>
      <c r="C380" s="21"/>
      <c r="D380" s="21"/>
      <c r="E380" s="21"/>
      <c r="F380" s="21"/>
      <c r="G380" s="21"/>
      <c r="H380" s="21"/>
      <c r="I380" s="21"/>
      <c r="J380" s="21"/>
      <c r="K380" s="21"/>
      <c r="L380" s="21"/>
      <c r="M380" s="21"/>
      <c r="N380" s="22"/>
      <c r="O380" s="21"/>
      <c r="P380" s="21"/>
      <c r="Q380" s="21"/>
      <c r="R380" s="21"/>
      <c r="S380" s="21"/>
      <c r="T380" s="21"/>
      <c r="U380" s="21"/>
      <c r="V380" s="21"/>
      <c r="W380" s="21"/>
      <c r="X380" s="21"/>
    </row>
    <row r="381" spans="1:24" x14ac:dyDescent="0.25">
      <c r="A381" s="21"/>
      <c r="B381" s="21"/>
      <c r="C381" s="21"/>
      <c r="D381" s="21"/>
      <c r="E381" s="21"/>
      <c r="F381" s="21"/>
      <c r="G381" s="21"/>
      <c r="H381" s="21"/>
      <c r="I381" s="21"/>
      <c r="J381" s="21"/>
      <c r="K381" s="21"/>
      <c r="L381" s="21"/>
      <c r="M381" s="21"/>
      <c r="N381" s="22"/>
      <c r="O381" s="21"/>
      <c r="P381" s="21"/>
      <c r="Q381" s="21"/>
      <c r="R381" s="21"/>
      <c r="S381" s="21"/>
      <c r="T381" s="21"/>
      <c r="U381" s="21"/>
      <c r="V381" s="21"/>
      <c r="W381" s="21"/>
      <c r="X381" s="21"/>
    </row>
    <row r="382" spans="1:24" x14ac:dyDescent="0.25">
      <c r="A382" s="21"/>
      <c r="B382" s="21"/>
      <c r="C382" s="21"/>
      <c r="D382" s="21"/>
      <c r="E382" s="21"/>
      <c r="F382" s="21"/>
      <c r="G382" s="21"/>
      <c r="H382" s="21"/>
      <c r="I382" s="21"/>
      <c r="J382" s="21"/>
      <c r="K382" s="21"/>
      <c r="L382" s="21"/>
      <c r="M382" s="21"/>
      <c r="N382" s="22"/>
      <c r="O382" s="21"/>
      <c r="P382" s="21"/>
      <c r="Q382" s="21"/>
      <c r="R382" s="21"/>
      <c r="S382" s="21"/>
      <c r="T382" s="21"/>
      <c r="U382" s="21"/>
      <c r="V382" s="21"/>
      <c r="W382" s="21"/>
      <c r="X382" s="21"/>
    </row>
    <row r="383" spans="1:24" x14ac:dyDescent="0.25">
      <c r="A383" s="21"/>
      <c r="B383" s="21"/>
      <c r="C383" s="21"/>
      <c r="D383" s="21"/>
      <c r="E383" s="21"/>
      <c r="F383" s="21"/>
      <c r="G383" s="21"/>
      <c r="H383" s="21"/>
      <c r="I383" s="21"/>
      <c r="J383" s="21"/>
      <c r="K383" s="21"/>
      <c r="L383" s="21"/>
      <c r="M383" s="21"/>
      <c r="N383" s="22"/>
      <c r="O383" s="21"/>
      <c r="P383" s="21"/>
      <c r="Q383" s="21"/>
      <c r="R383" s="21"/>
      <c r="S383" s="21"/>
      <c r="T383" s="21"/>
      <c r="U383" s="21"/>
      <c r="V383" s="21"/>
      <c r="W383" s="21"/>
      <c r="X383" s="21"/>
    </row>
    <row r="384" spans="1:24" x14ac:dyDescent="0.25">
      <c r="A384" s="21"/>
      <c r="B384" s="21"/>
      <c r="C384" s="21"/>
      <c r="D384" s="21"/>
      <c r="E384" s="21"/>
      <c r="F384" s="21"/>
      <c r="G384" s="21"/>
      <c r="H384" s="21"/>
      <c r="I384" s="21"/>
      <c r="J384" s="21"/>
      <c r="K384" s="21"/>
      <c r="L384" s="21"/>
      <c r="M384" s="21"/>
      <c r="N384" s="22"/>
      <c r="O384" s="21"/>
      <c r="P384" s="21"/>
      <c r="Q384" s="21"/>
      <c r="R384" s="21"/>
      <c r="S384" s="21"/>
      <c r="T384" s="21"/>
      <c r="U384" s="21"/>
      <c r="V384" s="21"/>
      <c r="W384" s="21"/>
      <c r="X384" s="21"/>
    </row>
    <row r="385" spans="1:24" x14ac:dyDescent="0.25">
      <c r="A385" s="21"/>
      <c r="B385" s="21"/>
      <c r="C385" s="21"/>
      <c r="D385" s="21"/>
      <c r="E385" s="21"/>
      <c r="F385" s="21"/>
      <c r="G385" s="21"/>
      <c r="H385" s="21"/>
      <c r="I385" s="21"/>
      <c r="J385" s="21"/>
      <c r="K385" s="21"/>
      <c r="L385" s="21"/>
      <c r="M385" s="21"/>
      <c r="N385" s="22"/>
      <c r="O385" s="21"/>
      <c r="P385" s="21"/>
      <c r="Q385" s="21"/>
      <c r="R385" s="21"/>
      <c r="S385" s="21"/>
      <c r="T385" s="21"/>
      <c r="U385" s="21"/>
      <c r="V385" s="21"/>
      <c r="W385" s="21"/>
      <c r="X385" s="21"/>
    </row>
    <row r="386" spans="1:24" x14ac:dyDescent="0.25">
      <c r="A386" s="21"/>
      <c r="B386" s="21"/>
      <c r="C386" s="21"/>
      <c r="D386" s="21"/>
      <c r="E386" s="21"/>
      <c r="F386" s="21"/>
      <c r="G386" s="21"/>
      <c r="H386" s="21"/>
      <c r="I386" s="21"/>
      <c r="J386" s="21"/>
      <c r="K386" s="21"/>
      <c r="L386" s="21"/>
      <c r="M386" s="21"/>
      <c r="N386" s="22"/>
      <c r="O386" s="21"/>
      <c r="P386" s="21"/>
      <c r="Q386" s="21"/>
      <c r="R386" s="21"/>
      <c r="S386" s="21"/>
      <c r="T386" s="21"/>
      <c r="U386" s="21"/>
      <c r="V386" s="21"/>
      <c r="W386" s="21"/>
      <c r="X386" s="21"/>
    </row>
    <row r="387" spans="1:24" x14ac:dyDescent="0.25">
      <c r="A387" s="21"/>
      <c r="B387" s="21"/>
      <c r="C387" s="21"/>
      <c r="D387" s="21"/>
      <c r="E387" s="21"/>
      <c r="F387" s="21"/>
      <c r="G387" s="21"/>
      <c r="H387" s="21"/>
      <c r="I387" s="21"/>
      <c r="J387" s="21"/>
      <c r="K387" s="21"/>
      <c r="L387" s="21"/>
      <c r="M387" s="21"/>
      <c r="N387" s="22"/>
      <c r="O387" s="21"/>
      <c r="P387" s="21"/>
      <c r="Q387" s="21"/>
      <c r="R387" s="21"/>
      <c r="S387" s="21"/>
      <c r="T387" s="21"/>
      <c r="U387" s="21"/>
      <c r="V387" s="21"/>
      <c r="W387" s="21"/>
      <c r="X387" s="21"/>
    </row>
    <row r="388" spans="1:24" x14ac:dyDescent="0.25">
      <c r="A388" s="21"/>
      <c r="B388" s="21"/>
      <c r="C388" s="21"/>
      <c r="D388" s="21"/>
      <c r="E388" s="21"/>
      <c r="F388" s="21"/>
      <c r="G388" s="21"/>
      <c r="H388" s="21"/>
      <c r="I388" s="21"/>
      <c r="J388" s="21"/>
      <c r="K388" s="21"/>
      <c r="L388" s="21"/>
      <c r="M388" s="21"/>
      <c r="N388" s="22"/>
      <c r="O388" s="21"/>
      <c r="P388" s="21"/>
      <c r="Q388" s="21"/>
      <c r="R388" s="21"/>
      <c r="S388" s="21"/>
      <c r="T388" s="21"/>
      <c r="U388" s="21"/>
      <c r="V388" s="21"/>
      <c r="W388" s="21"/>
      <c r="X388" s="21"/>
    </row>
    <row r="389" spans="1:24" x14ac:dyDescent="0.25">
      <c r="A389" s="21"/>
      <c r="B389" s="21"/>
      <c r="C389" s="21"/>
      <c r="D389" s="21"/>
      <c r="E389" s="21"/>
      <c r="F389" s="21"/>
      <c r="G389" s="21"/>
      <c r="H389" s="21"/>
      <c r="I389" s="21"/>
      <c r="J389" s="21"/>
      <c r="K389" s="21"/>
      <c r="L389" s="21"/>
      <c r="M389" s="21"/>
      <c r="N389" s="22"/>
      <c r="O389" s="21"/>
      <c r="P389" s="21"/>
      <c r="Q389" s="21"/>
      <c r="R389" s="21"/>
      <c r="S389" s="21"/>
      <c r="T389" s="21"/>
      <c r="U389" s="21"/>
      <c r="V389" s="21"/>
      <c r="W389" s="21"/>
      <c r="X389" s="21"/>
    </row>
    <row r="390" spans="1:24" x14ac:dyDescent="0.25">
      <c r="A390" s="21"/>
      <c r="B390" s="21"/>
      <c r="C390" s="21"/>
      <c r="D390" s="21"/>
      <c r="E390" s="21"/>
      <c r="F390" s="21"/>
      <c r="G390" s="21"/>
      <c r="H390" s="21"/>
      <c r="I390" s="21"/>
      <c r="J390" s="21"/>
      <c r="K390" s="21"/>
      <c r="L390" s="21"/>
      <c r="M390" s="21"/>
      <c r="N390" s="22"/>
      <c r="O390" s="21"/>
      <c r="P390" s="21"/>
      <c r="Q390" s="21"/>
      <c r="R390" s="21"/>
      <c r="S390" s="21"/>
      <c r="T390" s="21"/>
      <c r="U390" s="21"/>
      <c r="V390" s="21"/>
      <c r="W390" s="21"/>
      <c r="X390" s="21"/>
    </row>
    <row r="391" spans="1:24" x14ac:dyDescent="0.25">
      <c r="A391" s="21"/>
      <c r="B391" s="21"/>
      <c r="C391" s="21"/>
      <c r="D391" s="21"/>
      <c r="E391" s="21"/>
      <c r="F391" s="21"/>
      <c r="G391" s="21"/>
      <c r="H391" s="21"/>
      <c r="I391" s="21"/>
      <c r="J391" s="21"/>
      <c r="K391" s="21"/>
      <c r="L391" s="21"/>
      <c r="M391" s="21"/>
      <c r="N391" s="22"/>
      <c r="O391" s="21"/>
      <c r="P391" s="21"/>
      <c r="Q391" s="21"/>
      <c r="R391" s="21"/>
      <c r="S391" s="21"/>
      <c r="T391" s="21"/>
      <c r="U391" s="21"/>
      <c r="V391" s="21"/>
      <c r="W391" s="21"/>
      <c r="X391" s="21"/>
    </row>
    <row r="392" spans="1:24" x14ac:dyDescent="0.25">
      <c r="A392" s="21"/>
      <c r="B392" s="21"/>
      <c r="C392" s="21"/>
      <c r="D392" s="21"/>
      <c r="E392" s="21"/>
      <c r="F392" s="21"/>
      <c r="G392" s="21"/>
      <c r="H392" s="21"/>
      <c r="I392" s="21"/>
      <c r="J392" s="21"/>
      <c r="K392" s="21"/>
      <c r="L392" s="21"/>
      <c r="M392" s="21"/>
      <c r="N392" s="22"/>
      <c r="O392" s="21"/>
      <c r="P392" s="21"/>
      <c r="Q392" s="21"/>
      <c r="R392" s="21"/>
      <c r="S392" s="21"/>
      <c r="T392" s="21"/>
      <c r="U392" s="21"/>
      <c r="V392" s="21"/>
      <c r="W392" s="21"/>
      <c r="X392" s="21"/>
    </row>
    <row r="393" spans="1:24" x14ac:dyDescent="0.25">
      <c r="A393" s="21"/>
      <c r="B393" s="21"/>
      <c r="C393" s="21"/>
      <c r="D393" s="21"/>
      <c r="E393" s="21"/>
      <c r="F393" s="21"/>
      <c r="G393" s="21"/>
      <c r="H393" s="21"/>
      <c r="I393" s="21"/>
      <c r="J393" s="21"/>
      <c r="K393" s="21"/>
      <c r="L393" s="21"/>
      <c r="M393" s="21"/>
      <c r="N393" s="22"/>
      <c r="O393" s="21"/>
      <c r="P393" s="21"/>
      <c r="Q393" s="21"/>
      <c r="R393" s="21"/>
      <c r="S393" s="21"/>
      <c r="T393" s="21"/>
      <c r="U393" s="21"/>
      <c r="V393" s="21"/>
      <c r="W393" s="21"/>
      <c r="X393" s="21"/>
    </row>
    <row r="394" spans="1:24" x14ac:dyDescent="0.25">
      <c r="A394" s="21"/>
      <c r="B394" s="21"/>
      <c r="C394" s="21"/>
      <c r="D394" s="21"/>
      <c r="E394" s="21"/>
      <c r="F394" s="21"/>
      <c r="G394" s="21"/>
      <c r="H394" s="21"/>
      <c r="I394" s="21"/>
      <c r="J394" s="21"/>
      <c r="K394" s="21"/>
      <c r="L394" s="21"/>
      <c r="M394" s="21"/>
      <c r="N394" s="22"/>
      <c r="O394" s="21"/>
      <c r="P394" s="21"/>
      <c r="Q394" s="21"/>
      <c r="R394" s="21"/>
      <c r="S394" s="21"/>
      <c r="T394" s="21"/>
      <c r="U394" s="21"/>
      <c r="V394" s="21"/>
      <c r="W394" s="21"/>
      <c r="X394" s="21"/>
    </row>
    <row r="395" spans="1:24" x14ac:dyDescent="0.25">
      <c r="A395" s="21"/>
      <c r="B395" s="21"/>
      <c r="C395" s="21"/>
      <c r="D395" s="21"/>
      <c r="E395" s="21"/>
      <c r="F395" s="21"/>
      <c r="G395" s="21"/>
      <c r="H395" s="21"/>
      <c r="I395" s="21"/>
      <c r="J395" s="21"/>
      <c r="K395" s="21"/>
      <c r="L395" s="21"/>
      <c r="M395" s="21"/>
      <c r="N395" s="22"/>
      <c r="O395" s="21"/>
      <c r="P395" s="21"/>
      <c r="Q395" s="21"/>
      <c r="R395" s="21"/>
      <c r="S395" s="21"/>
      <c r="T395" s="21"/>
      <c r="U395" s="21"/>
      <c r="V395" s="21"/>
      <c r="W395" s="21"/>
      <c r="X395" s="21"/>
    </row>
    <row r="396" spans="1:24" x14ac:dyDescent="0.25">
      <c r="A396" s="21"/>
      <c r="B396" s="21"/>
      <c r="C396" s="21"/>
      <c r="D396" s="21"/>
      <c r="E396" s="21"/>
      <c r="F396" s="21"/>
      <c r="G396" s="21"/>
      <c r="H396" s="21"/>
      <c r="I396" s="21"/>
      <c r="J396" s="21"/>
      <c r="K396" s="21"/>
      <c r="L396" s="21"/>
      <c r="M396" s="21"/>
      <c r="N396" s="22"/>
      <c r="O396" s="21"/>
      <c r="P396" s="21"/>
      <c r="Q396" s="21"/>
      <c r="R396" s="21"/>
      <c r="S396" s="21"/>
      <c r="T396" s="21"/>
      <c r="U396" s="21"/>
      <c r="V396" s="21"/>
      <c r="W396" s="21"/>
      <c r="X396" s="21"/>
    </row>
    <row r="397" spans="1:24" x14ac:dyDescent="0.25">
      <c r="A397" s="21"/>
      <c r="B397" s="21"/>
      <c r="C397" s="21"/>
      <c r="D397" s="21"/>
      <c r="E397" s="21"/>
      <c r="F397" s="21"/>
      <c r="G397" s="21"/>
      <c r="H397" s="21"/>
      <c r="I397" s="21"/>
      <c r="J397" s="21"/>
      <c r="K397" s="21"/>
      <c r="L397" s="21"/>
      <c r="M397" s="21"/>
      <c r="N397" s="22"/>
      <c r="O397" s="21"/>
      <c r="P397" s="21"/>
      <c r="Q397" s="21"/>
      <c r="R397" s="21"/>
      <c r="S397" s="21"/>
      <c r="T397" s="21"/>
      <c r="U397" s="21"/>
      <c r="V397" s="21"/>
      <c r="W397" s="21"/>
      <c r="X397" s="21"/>
    </row>
    <row r="398" spans="1:24" x14ac:dyDescent="0.25">
      <c r="A398" s="21"/>
      <c r="B398" s="21"/>
      <c r="C398" s="21"/>
      <c r="D398" s="21"/>
      <c r="E398" s="21"/>
      <c r="F398" s="21"/>
      <c r="G398" s="21"/>
      <c r="H398" s="21"/>
      <c r="I398" s="21"/>
      <c r="J398" s="21"/>
      <c r="K398" s="21"/>
      <c r="L398" s="21"/>
      <c r="M398" s="21"/>
      <c r="N398" s="22"/>
      <c r="O398" s="21"/>
      <c r="P398" s="21"/>
      <c r="Q398" s="21"/>
      <c r="R398" s="21"/>
      <c r="S398" s="21"/>
      <c r="T398" s="21"/>
      <c r="U398" s="21"/>
      <c r="V398" s="21"/>
      <c r="W398" s="21"/>
      <c r="X398" s="21"/>
    </row>
    <row r="399" spans="1:24" x14ac:dyDescent="0.25">
      <c r="A399" s="21"/>
      <c r="B399" s="21"/>
      <c r="C399" s="21"/>
      <c r="D399" s="21"/>
      <c r="E399" s="21"/>
      <c r="F399" s="21"/>
      <c r="G399" s="21"/>
      <c r="H399" s="21"/>
      <c r="I399" s="21"/>
      <c r="J399" s="21"/>
      <c r="K399" s="21"/>
      <c r="L399" s="21"/>
      <c r="M399" s="21"/>
      <c r="N399" s="22"/>
      <c r="O399" s="21"/>
      <c r="P399" s="21"/>
      <c r="Q399" s="21"/>
      <c r="R399" s="21"/>
      <c r="S399" s="21"/>
      <c r="T399" s="21"/>
      <c r="U399" s="21"/>
      <c r="V399" s="21"/>
      <c r="W399" s="21"/>
      <c r="X399" s="21"/>
    </row>
    <row r="400" spans="1:24" x14ac:dyDescent="0.25">
      <c r="A400" s="21"/>
      <c r="B400" s="21"/>
      <c r="C400" s="21"/>
      <c r="D400" s="21"/>
      <c r="E400" s="21"/>
      <c r="F400" s="21"/>
      <c r="G400" s="21"/>
      <c r="H400" s="21"/>
      <c r="I400" s="21"/>
      <c r="J400" s="21"/>
      <c r="K400" s="21"/>
      <c r="L400" s="21"/>
      <c r="M400" s="21"/>
      <c r="N400" s="22"/>
      <c r="O400" s="21"/>
      <c r="P400" s="21"/>
      <c r="Q400" s="21"/>
      <c r="R400" s="21"/>
      <c r="S400" s="21"/>
      <c r="T400" s="21"/>
      <c r="U400" s="21"/>
      <c r="V400" s="21"/>
      <c r="W400" s="21"/>
      <c r="X400" s="21"/>
    </row>
    <row r="401" spans="1:24" x14ac:dyDescent="0.25">
      <c r="A401" s="21"/>
      <c r="B401" s="21"/>
      <c r="C401" s="21"/>
      <c r="D401" s="21"/>
      <c r="E401" s="21"/>
      <c r="F401" s="21"/>
      <c r="G401" s="21"/>
      <c r="H401" s="21"/>
      <c r="I401" s="21"/>
      <c r="J401" s="21"/>
      <c r="K401" s="21"/>
      <c r="L401" s="21"/>
      <c r="M401" s="21"/>
      <c r="N401" s="22"/>
      <c r="O401" s="21"/>
      <c r="P401" s="21"/>
      <c r="Q401" s="21"/>
      <c r="R401" s="21"/>
      <c r="S401" s="21"/>
      <c r="T401" s="21"/>
      <c r="U401" s="21"/>
      <c r="V401" s="21"/>
      <c r="W401" s="21"/>
      <c r="X401" s="21"/>
    </row>
    <row r="402" spans="1:24" x14ac:dyDescent="0.25">
      <c r="A402" s="21"/>
      <c r="B402" s="21"/>
      <c r="C402" s="21"/>
      <c r="D402" s="21"/>
      <c r="E402" s="21"/>
      <c r="F402" s="21"/>
      <c r="G402" s="21"/>
      <c r="H402" s="21"/>
      <c r="I402" s="21"/>
      <c r="J402" s="21"/>
      <c r="K402" s="21"/>
      <c r="L402" s="21"/>
      <c r="M402" s="21"/>
      <c r="N402" s="22"/>
      <c r="O402" s="21"/>
      <c r="P402" s="21"/>
      <c r="Q402" s="21"/>
      <c r="R402" s="21"/>
      <c r="S402" s="21"/>
      <c r="T402" s="21"/>
      <c r="U402" s="21"/>
      <c r="V402" s="21"/>
      <c r="W402" s="21"/>
      <c r="X402" s="21"/>
    </row>
    <row r="403" spans="1:24" x14ac:dyDescent="0.25">
      <c r="A403" s="21"/>
      <c r="B403" s="21"/>
      <c r="C403" s="21"/>
      <c r="D403" s="21"/>
      <c r="E403" s="21"/>
      <c r="F403" s="21"/>
      <c r="G403" s="21"/>
      <c r="H403" s="21"/>
      <c r="I403" s="21"/>
      <c r="J403" s="21"/>
      <c r="K403" s="21"/>
      <c r="L403" s="21"/>
      <c r="M403" s="21"/>
      <c r="N403" s="22"/>
      <c r="O403" s="21"/>
      <c r="P403" s="21"/>
      <c r="Q403" s="21"/>
      <c r="R403" s="21"/>
      <c r="S403" s="21"/>
      <c r="T403" s="21"/>
      <c r="U403" s="21"/>
      <c r="V403" s="21"/>
      <c r="W403" s="21"/>
      <c r="X403" s="21"/>
    </row>
    <row r="404" spans="1:24" x14ac:dyDescent="0.25">
      <c r="A404" s="21"/>
      <c r="B404" s="21"/>
      <c r="C404" s="21"/>
      <c r="D404" s="21"/>
      <c r="E404" s="21"/>
      <c r="F404" s="21"/>
      <c r="G404" s="21"/>
      <c r="H404" s="21"/>
      <c r="I404" s="21"/>
      <c r="J404" s="21"/>
      <c r="K404" s="21"/>
      <c r="L404" s="21"/>
      <c r="M404" s="21"/>
      <c r="N404" s="22"/>
      <c r="O404" s="21"/>
      <c r="P404" s="21"/>
      <c r="Q404" s="21"/>
      <c r="R404" s="21"/>
      <c r="S404" s="21"/>
      <c r="T404" s="21"/>
      <c r="U404" s="21"/>
      <c r="V404" s="21"/>
      <c r="W404" s="21"/>
      <c r="X404" s="21"/>
    </row>
    <row r="405" spans="1:24" x14ac:dyDescent="0.25">
      <c r="A405" s="21"/>
      <c r="B405" s="21"/>
      <c r="C405" s="21"/>
      <c r="D405" s="21"/>
      <c r="E405" s="21"/>
      <c r="F405" s="21"/>
      <c r="G405" s="21"/>
      <c r="H405" s="21"/>
      <c r="I405" s="21"/>
      <c r="J405" s="21"/>
      <c r="K405" s="21"/>
      <c r="L405" s="21"/>
      <c r="M405" s="21"/>
      <c r="N405" s="22"/>
      <c r="O405" s="21"/>
      <c r="P405" s="21"/>
      <c r="Q405" s="21"/>
      <c r="R405" s="21"/>
      <c r="S405" s="21"/>
      <c r="T405" s="21"/>
      <c r="U405" s="21"/>
      <c r="V405" s="21"/>
      <c r="W405" s="21"/>
      <c r="X405" s="21"/>
    </row>
    <row r="406" spans="1:24" x14ac:dyDescent="0.25">
      <c r="A406" s="21"/>
      <c r="B406" s="21"/>
      <c r="C406" s="21"/>
      <c r="D406" s="21"/>
      <c r="E406" s="21"/>
      <c r="F406" s="21"/>
      <c r="G406" s="21"/>
      <c r="H406" s="21"/>
      <c r="I406" s="21"/>
      <c r="J406" s="21"/>
      <c r="K406" s="21"/>
      <c r="L406" s="21"/>
      <c r="M406" s="21"/>
      <c r="N406" s="22"/>
      <c r="O406" s="21"/>
      <c r="P406" s="21"/>
      <c r="Q406" s="21"/>
      <c r="R406" s="21"/>
      <c r="S406" s="21"/>
      <c r="T406" s="21"/>
      <c r="U406" s="21"/>
      <c r="V406" s="21"/>
      <c r="W406" s="21"/>
      <c r="X406" s="21"/>
    </row>
    <row r="407" spans="1:24" x14ac:dyDescent="0.25">
      <c r="A407" s="21"/>
      <c r="B407" s="21"/>
      <c r="C407" s="21"/>
      <c r="D407" s="21"/>
      <c r="E407" s="21"/>
      <c r="F407" s="21"/>
      <c r="G407" s="21"/>
      <c r="H407" s="21"/>
      <c r="I407" s="21"/>
      <c r="J407" s="21"/>
      <c r="K407" s="21"/>
      <c r="L407" s="21"/>
      <c r="M407" s="21"/>
      <c r="N407" s="22"/>
      <c r="O407" s="21"/>
      <c r="P407" s="21"/>
      <c r="Q407" s="21"/>
      <c r="R407" s="21"/>
      <c r="S407" s="21"/>
      <c r="T407" s="21"/>
      <c r="U407" s="21"/>
      <c r="V407" s="21"/>
      <c r="W407" s="21"/>
      <c r="X407" s="21"/>
    </row>
    <row r="408" spans="1:24" x14ac:dyDescent="0.25">
      <c r="A408" s="21"/>
      <c r="B408" s="21"/>
      <c r="C408" s="21"/>
      <c r="D408" s="21"/>
      <c r="E408" s="21"/>
      <c r="F408" s="21"/>
      <c r="G408" s="21"/>
      <c r="H408" s="21"/>
      <c r="I408" s="21"/>
      <c r="J408" s="21"/>
      <c r="K408" s="21"/>
      <c r="L408" s="21"/>
      <c r="M408" s="21"/>
      <c r="N408" s="22"/>
      <c r="O408" s="21"/>
      <c r="P408" s="21"/>
      <c r="Q408" s="21"/>
      <c r="R408" s="21"/>
      <c r="S408" s="21"/>
      <c r="T408" s="21"/>
      <c r="U408" s="21"/>
      <c r="V408" s="21"/>
      <c r="W408" s="21"/>
      <c r="X408" s="21"/>
    </row>
    <row r="409" spans="1:24" x14ac:dyDescent="0.25">
      <c r="A409" s="21"/>
      <c r="B409" s="21"/>
      <c r="C409" s="21"/>
      <c r="D409" s="21"/>
      <c r="E409" s="21"/>
      <c r="F409" s="21"/>
      <c r="G409" s="21"/>
      <c r="H409" s="21"/>
      <c r="I409" s="21"/>
      <c r="J409" s="21"/>
      <c r="K409" s="21"/>
      <c r="L409" s="21"/>
      <c r="M409" s="21"/>
      <c r="N409" s="22"/>
      <c r="O409" s="21"/>
      <c r="P409" s="21"/>
      <c r="Q409" s="21"/>
      <c r="R409" s="21"/>
      <c r="S409" s="21"/>
      <c r="T409" s="21"/>
      <c r="U409" s="21"/>
      <c r="V409" s="21"/>
      <c r="W409" s="21"/>
      <c r="X409" s="21"/>
    </row>
    <row r="410" spans="1:24" x14ac:dyDescent="0.25">
      <c r="A410" s="21"/>
      <c r="B410" s="21"/>
      <c r="C410" s="21"/>
      <c r="D410" s="21"/>
      <c r="E410" s="21"/>
      <c r="F410" s="21"/>
      <c r="G410" s="21"/>
      <c r="H410" s="21"/>
      <c r="I410" s="21"/>
      <c r="J410" s="21"/>
      <c r="K410" s="21"/>
      <c r="L410" s="21"/>
      <c r="M410" s="21"/>
      <c r="N410" s="22"/>
      <c r="O410" s="21"/>
      <c r="P410" s="21"/>
      <c r="Q410" s="21"/>
      <c r="R410" s="21"/>
      <c r="S410" s="21"/>
      <c r="T410" s="21"/>
      <c r="U410" s="21"/>
      <c r="V410" s="21"/>
      <c r="W410" s="21"/>
      <c r="X410" s="21"/>
    </row>
    <row r="411" spans="1:24" x14ac:dyDescent="0.25">
      <c r="A411" s="21"/>
      <c r="B411" s="21"/>
      <c r="C411" s="21"/>
      <c r="D411" s="21"/>
      <c r="E411" s="21"/>
      <c r="F411" s="21"/>
      <c r="G411" s="21"/>
      <c r="H411" s="21"/>
      <c r="I411" s="21"/>
      <c r="J411" s="21"/>
      <c r="K411" s="21"/>
      <c r="L411" s="21"/>
      <c r="M411" s="21"/>
      <c r="N411" s="22"/>
      <c r="O411" s="21"/>
      <c r="P411" s="21"/>
      <c r="Q411" s="21"/>
      <c r="R411" s="21"/>
      <c r="S411" s="21"/>
      <c r="T411" s="21"/>
      <c r="U411" s="21"/>
      <c r="V411" s="21"/>
      <c r="W411" s="21"/>
      <c r="X411" s="21"/>
    </row>
    <row r="412" spans="1:24" x14ac:dyDescent="0.25">
      <c r="A412" s="21"/>
      <c r="B412" s="21"/>
      <c r="C412" s="21"/>
      <c r="D412" s="21"/>
      <c r="E412" s="21"/>
      <c r="F412" s="21"/>
      <c r="G412" s="21"/>
      <c r="H412" s="21"/>
      <c r="I412" s="21"/>
      <c r="J412" s="21"/>
      <c r="K412" s="21"/>
      <c r="L412" s="21"/>
      <c r="M412" s="21"/>
      <c r="N412" s="22"/>
      <c r="O412" s="21"/>
      <c r="P412" s="21"/>
      <c r="Q412" s="21"/>
      <c r="R412" s="21"/>
      <c r="S412" s="21"/>
      <c r="T412" s="21"/>
      <c r="U412" s="21"/>
      <c r="V412" s="21"/>
      <c r="W412" s="21"/>
      <c r="X412" s="21"/>
    </row>
    <row r="413" spans="1:24" x14ac:dyDescent="0.25">
      <c r="A413" s="21"/>
      <c r="B413" s="21"/>
      <c r="C413" s="21"/>
      <c r="D413" s="21"/>
      <c r="E413" s="21"/>
      <c r="F413" s="21"/>
      <c r="G413" s="21"/>
      <c r="H413" s="21"/>
      <c r="I413" s="21"/>
      <c r="J413" s="21"/>
      <c r="K413" s="21"/>
      <c r="L413" s="21"/>
      <c r="M413" s="21"/>
      <c r="N413" s="22"/>
      <c r="O413" s="21"/>
      <c r="P413" s="21"/>
      <c r="Q413" s="21"/>
      <c r="R413" s="21"/>
      <c r="S413" s="21"/>
      <c r="T413" s="21"/>
      <c r="U413" s="21"/>
      <c r="V413" s="21"/>
      <c r="W413" s="21"/>
      <c r="X413" s="21"/>
    </row>
    <row r="414" spans="1:24" x14ac:dyDescent="0.25">
      <c r="A414" s="21"/>
      <c r="B414" s="21"/>
      <c r="C414" s="21"/>
      <c r="D414" s="21"/>
      <c r="E414" s="21"/>
      <c r="F414" s="21"/>
      <c r="G414" s="21"/>
      <c r="H414" s="21"/>
      <c r="I414" s="21"/>
      <c r="J414" s="21"/>
      <c r="K414" s="21"/>
      <c r="L414" s="21"/>
      <c r="M414" s="21"/>
      <c r="N414" s="22"/>
      <c r="O414" s="21"/>
      <c r="P414" s="21"/>
      <c r="Q414" s="21"/>
      <c r="R414" s="21"/>
      <c r="S414" s="21"/>
      <c r="T414" s="21"/>
      <c r="U414" s="21"/>
      <c r="V414" s="21"/>
      <c r="W414" s="21"/>
      <c r="X414" s="21"/>
    </row>
    <row r="415" spans="1:24" x14ac:dyDescent="0.25">
      <c r="A415" s="21"/>
      <c r="B415" s="21"/>
      <c r="C415" s="21"/>
      <c r="D415" s="21"/>
      <c r="E415" s="21"/>
      <c r="F415" s="21"/>
      <c r="G415" s="21"/>
      <c r="H415" s="21"/>
      <c r="I415" s="21"/>
      <c r="J415" s="21"/>
      <c r="K415" s="21"/>
      <c r="L415" s="21"/>
      <c r="M415" s="21"/>
      <c r="N415" s="22"/>
      <c r="O415" s="21"/>
      <c r="P415" s="21"/>
      <c r="Q415" s="21"/>
      <c r="R415" s="21"/>
      <c r="S415" s="21"/>
      <c r="T415" s="21"/>
      <c r="U415" s="21"/>
      <c r="V415" s="21"/>
      <c r="W415" s="21"/>
      <c r="X415" s="21"/>
    </row>
    <row r="416" spans="1:24" x14ac:dyDescent="0.25">
      <c r="A416" s="21"/>
      <c r="B416" s="21"/>
      <c r="C416" s="21"/>
      <c r="D416" s="21"/>
      <c r="E416" s="21"/>
      <c r="F416" s="21"/>
      <c r="G416" s="21"/>
      <c r="H416" s="21"/>
      <c r="I416" s="21"/>
      <c r="J416" s="21"/>
      <c r="K416" s="21"/>
      <c r="L416" s="21"/>
      <c r="M416" s="21"/>
      <c r="N416" s="22"/>
      <c r="O416" s="21"/>
      <c r="P416" s="21"/>
      <c r="Q416" s="21"/>
      <c r="R416" s="21"/>
      <c r="S416" s="21"/>
      <c r="T416" s="21"/>
      <c r="U416" s="21"/>
      <c r="V416" s="21"/>
      <c r="W416" s="21"/>
      <c r="X416" s="21"/>
    </row>
    <row r="417" spans="1:24" x14ac:dyDescent="0.25">
      <c r="A417" s="21"/>
      <c r="B417" s="21"/>
      <c r="C417" s="21"/>
      <c r="D417" s="21"/>
      <c r="E417" s="21"/>
      <c r="F417" s="21"/>
      <c r="G417" s="21"/>
      <c r="H417" s="21"/>
      <c r="I417" s="21"/>
      <c r="J417" s="21"/>
      <c r="K417" s="21"/>
      <c r="L417" s="21"/>
      <c r="M417" s="21"/>
      <c r="N417" s="22"/>
      <c r="O417" s="21"/>
      <c r="P417" s="21"/>
      <c r="Q417" s="21"/>
      <c r="R417" s="21"/>
      <c r="S417" s="21"/>
      <c r="T417" s="21"/>
      <c r="U417" s="21"/>
      <c r="V417" s="21"/>
      <c r="W417" s="21"/>
      <c r="X417" s="21"/>
    </row>
    <row r="418" spans="1:24" x14ac:dyDescent="0.25">
      <c r="A418" s="21"/>
      <c r="B418" s="21"/>
      <c r="C418" s="21"/>
      <c r="D418" s="21"/>
      <c r="E418" s="21"/>
      <c r="F418" s="21"/>
      <c r="G418" s="21"/>
      <c r="H418" s="21"/>
      <c r="I418" s="21"/>
      <c r="J418" s="21"/>
      <c r="K418" s="21"/>
      <c r="L418" s="21"/>
      <c r="M418" s="21"/>
      <c r="N418" s="22"/>
      <c r="O418" s="21"/>
      <c r="P418" s="21"/>
      <c r="Q418" s="21"/>
      <c r="R418" s="21"/>
      <c r="S418" s="21"/>
      <c r="T418" s="21"/>
      <c r="U418" s="21"/>
      <c r="V418" s="21"/>
      <c r="W418" s="21"/>
      <c r="X418" s="21"/>
    </row>
    <row r="419" spans="1:24" x14ac:dyDescent="0.25">
      <c r="A419" s="21"/>
      <c r="B419" s="21"/>
      <c r="C419" s="21"/>
      <c r="D419" s="21"/>
      <c r="E419" s="21"/>
      <c r="F419" s="21"/>
      <c r="G419" s="21"/>
      <c r="H419" s="21"/>
      <c r="I419" s="21"/>
      <c r="J419" s="21"/>
      <c r="K419" s="21"/>
      <c r="L419" s="21"/>
      <c r="M419" s="21"/>
      <c r="N419" s="22"/>
      <c r="O419" s="21"/>
      <c r="P419" s="21"/>
      <c r="Q419" s="21"/>
      <c r="R419" s="21"/>
      <c r="S419" s="21"/>
      <c r="T419" s="21"/>
      <c r="U419" s="21"/>
      <c r="V419" s="21"/>
      <c r="W419" s="21"/>
      <c r="X419" s="21"/>
    </row>
    <row r="420" spans="1:24" x14ac:dyDescent="0.25">
      <c r="A420" s="21"/>
      <c r="B420" s="21"/>
      <c r="C420" s="21"/>
      <c r="D420" s="21"/>
      <c r="E420" s="21"/>
      <c r="F420" s="21"/>
      <c r="G420" s="21"/>
      <c r="H420" s="21"/>
      <c r="I420" s="21"/>
      <c r="J420" s="21"/>
      <c r="K420" s="21"/>
      <c r="L420" s="21"/>
      <c r="M420" s="21"/>
      <c r="N420" s="22"/>
      <c r="O420" s="21"/>
      <c r="P420" s="21"/>
      <c r="Q420" s="21"/>
      <c r="R420" s="21"/>
      <c r="S420" s="21"/>
      <c r="T420" s="21"/>
      <c r="U420" s="21"/>
      <c r="V420" s="21"/>
      <c r="W420" s="21"/>
      <c r="X420" s="21"/>
    </row>
    <row r="421" spans="1:24" x14ac:dyDescent="0.25">
      <c r="A421" s="21"/>
      <c r="B421" s="21"/>
      <c r="C421" s="21"/>
      <c r="D421" s="21"/>
      <c r="E421" s="21"/>
      <c r="F421" s="21"/>
      <c r="G421" s="21"/>
      <c r="H421" s="21"/>
      <c r="I421" s="21"/>
      <c r="J421" s="21"/>
      <c r="K421" s="21"/>
      <c r="L421" s="21"/>
      <c r="M421" s="21"/>
      <c r="N421" s="22"/>
      <c r="O421" s="21"/>
      <c r="P421" s="21"/>
      <c r="Q421" s="21"/>
      <c r="R421" s="21"/>
      <c r="S421" s="21"/>
      <c r="T421" s="21"/>
      <c r="U421" s="21"/>
      <c r="V421" s="21"/>
      <c r="W421" s="21"/>
      <c r="X421" s="21"/>
    </row>
    <row r="422" spans="1:24" x14ac:dyDescent="0.25">
      <c r="A422" s="21"/>
      <c r="B422" s="21"/>
      <c r="C422" s="21"/>
      <c r="D422" s="21"/>
      <c r="E422" s="21"/>
      <c r="F422" s="21"/>
      <c r="G422" s="21"/>
      <c r="H422" s="21"/>
      <c r="I422" s="21"/>
      <c r="J422" s="21"/>
      <c r="K422" s="21"/>
      <c r="L422" s="21"/>
      <c r="M422" s="21"/>
      <c r="N422" s="22"/>
      <c r="O422" s="21"/>
      <c r="P422" s="21"/>
      <c r="Q422" s="21"/>
      <c r="R422" s="21"/>
      <c r="S422" s="21"/>
      <c r="T422" s="21"/>
      <c r="U422" s="21"/>
      <c r="V422" s="21"/>
      <c r="W422" s="21"/>
      <c r="X422" s="21"/>
    </row>
    <row r="423" spans="1:24" x14ac:dyDescent="0.25">
      <c r="A423" s="21"/>
      <c r="B423" s="21"/>
      <c r="C423" s="21"/>
      <c r="D423" s="21"/>
      <c r="E423" s="21"/>
      <c r="F423" s="21"/>
      <c r="G423" s="21"/>
      <c r="H423" s="21"/>
      <c r="I423" s="21"/>
      <c r="J423" s="21"/>
      <c r="K423" s="21"/>
      <c r="L423" s="21"/>
      <c r="M423" s="21"/>
      <c r="N423" s="22"/>
      <c r="O423" s="21"/>
      <c r="P423" s="21"/>
      <c r="Q423" s="21"/>
      <c r="R423" s="21"/>
      <c r="S423" s="21"/>
      <c r="T423" s="21"/>
      <c r="U423" s="21"/>
      <c r="V423" s="21"/>
      <c r="W423" s="21"/>
      <c r="X423" s="21"/>
    </row>
    <row r="424" spans="1:24" x14ac:dyDescent="0.25">
      <c r="A424" s="21"/>
      <c r="B424" s="21"/>
      <c r="C424" s="21"/>
      <c r="D424" s="21"/>
      <c r="E424" s="21"/>
      <c r="F424" s="21"/>
      <c r="G424" s="21"/>
      <c r="H424" s="21"/>
      <c r="I424" s="21"/>
      <c r="J424" s="21"/>
      <c r="K424" s="21"/>
      <c r="L424" s="21"/>
      <c r="M424" s="21"/>
      <c r="N424" s="22"/>
      <c r="O424" s="21"/>
      <c r="P424" s="21"/>
      <c r="Q424" s="21"/>
      <c r="R424" s="21"/>
      <c r="S424" s="21"/>
      <c r="T424" s="21"/>
      <c r="U424" s="21"/>
      <c r="V424" s="21"/>
      <c r="W424" s="21"/>
      <c r="X424" s="21"/>
    </row>
    <row r="425" spans="1:24" x14ac:dyDescent="0.25">
      <c r="A425" s="21"/>
      <c r="B425" s="21"/>
      <c r="C425" s="21"/>
      <c r="D425" s="21"/>
      <c r="E425" s="21"/>
      <c r="F425" s="21"/>
      <c r="G425" s="21"/>
      <c r="H425" s="21"/>
      <c r="I425" s="21"/>
      <c r="J425" s="21"/>
      <c r="K425" s="21"/>
      <c r="L425" s="21"/>
      <c r="M425" s="21"/>
      <c r="N425" s="22"/>
      <c r="O425" s="21"/>
      <c r="P425" s="21"/>
      <c r="Q425" s="21"/>
      <c r="R425" s="21"/>
      <c r="S425" s="21"/>
      <c r="T425" s="21"/>
      <c r="U425" s="21"/>
      <c r="V425" s="21"/>
      <c r="W425" s="21"/>
      <c r="X425" s="21"/>
    </row>
    <row r="426" spans="1:24" x14ac:dyDescent="0.25">
      <c r="A426" s="21"/>
      <c r="B426" s="21"/>
      <c r="C426" s="21"/>
      <c r="D426" s="21"/>
      <c r="E426" s="21"/>
      <c r="F426" s="21"/>
      <c r="G426" s="21"/>
      <c r="H426" s="21"/>
      <c r="I426" s="21"/>
      <c r="J426" s="21"/>
      <c r="K426" s="21"/>
      <c r="L426" s="21"/>
      <c r="M426" s="21"/>
      <c r="N426" s="22"/>
      <c r="O426" s="21"/>
      <c r="P426" s="21"/>
      <c r="Q426" s="21"/>
      <c r="R426" s="21"/>
      <c r="S426" s="21"/>
      <c r="T426" s="21"/>
      <c r="U426" s="21"/>
      <c r="V426" s="21"/>
      <c r="W426" s="21"/>
      <c r="X426" s="21"/>
    </row>
    <row r="427" spans="1:24" x14ac:dyDescent="0.25">
      <c r="A427" s="21"/>
      <c r="B427" s="21"/>
      <c r="C427" s="21"/>
      <c r="D427" s="21"/>
      <c r="E427" s="21"/>
      <c r="F427" s="21"/>
      <c r="G427" s="21"/>
      <c r="H427" s="21"/>
      <c r="I427" s="21"/>
      <c r="J427" s="21"/>
      <c r="K427" s="21"/>
      <c r="L427" s="21"/>
      <c r="M427" s="21"/>
      <c r="N427" s="22"/>
      <c r="O427" s="21"/>
      <c r="P427" s="21"/>
      <c r="Q427" s="21"/>
      <c r="R427" s="21"/>
      <c r="S427" s="21"/>
      <c r="T427" s="21"/>
      <c r="U427" s="21"/>
      <c r="V427" s="21"/>
      <c r="W427" s="21"/>
      <c r="X427" s="21"/>
    </row>
    <row r="428" spans="1:24" x14ac:dyDescent="0.25">
      <c r="A428" s="21"/>
      <c r="B428" s="21"/>
      <c r="C428" s="21"/>
      <c r="D428" s="21"/>
      <c r="E428" s="21"/>
      <c r="F428" s="21"/>
      <c r="G428" s="21"/>
      <c r="H428" s="21"/>
      <c r="I428" s="21"/>
      <c r="J428" s="21"/>
      <c r="K428" s="21"/>
      <c r="L428" s="21"/>
      <c r="M428" s="21"/>
      <c r="N428" s="22"/>
      <c r="O428" s="21"/>
      <c r="P428" s="21"/>
      <c r="Q428" s="21"/>
      <c r="R428" s="21"/>
      <c r="S428" s="21"/>
      <c r="T428" s="21"/>
      <c r="U428" s="21"/>
      <c r="V428" s="21"/>
      <c r="W428" s="21"/>
      <c r="X428" s="21"/>
    </row>
    <row r="429" spans="1:24" x14ac:dyDescent="0.25">
      <c r="A429" s="21"/>
      <c r="B429" s="21"/>
      <c r="C429" s="21"/>
      <c r="D429" s="21"/>
      <c r="E429" s="21"/>
      <c r="F429" s="21"/>
      <c r="G429" s="21"/>
      <c r="H429" s="21"/>
      <c r="I429" s="21"/>
      <c r="J429" s="21"/>
      <c r="K429" s="21"/>
      <c r="L429" s="21"/>
      <c r="M429" s="21"/>
      <c r="N429" s="22"/>
      <c r="O429" s="21"/>
      <c r="P429" s="21"/>
      <c r="Q429" s="21"/>
      <c r="R429" s="21"/>
      <c r="S429" s="21"/>
      <c r="T429" s="21"/>
      <c r="U429" s="21"/>
      <c r="V429" s="21"/>
      <c r="W429" s="21"/>
      <c r="X429" s="21"/>
    </row>
    <row r="430" spans="1:24" x14ac:dyDescent="0.25">
      <c r="A430" s="21"/>
      <c r="B430" s="21"/>
      <c r="C430" s="21"/>
      <c r="D430" s="21"/>
      <c r="E430" s="21"/>
      <c r="F430" s="21"/>
      <c r="G430" s="21"/>
      <c r="H430" s="21"/>
      <c r="I430" s="21"/>
      <c r="J430" s="21"/>
      <c r="K430" s="21"/>
      <c r="L430" s="21"/>
      <c r="M430" s="21"/>
      <c r="N430" s="22"/>
      <c r="O430" s="21"/>
      <c r="P430" s="21"/>
      <c r="Q430" s="21"/>
      <c r="R430" s="21"/>
      <c r="S430" s="21"/>
      <c r="T430" s="21"/>
      <c r="U430" s="21"/>
      <c r="V430" s="21"/>
      <c r="W430" s="21"/>
      <c r="X430" s="21"/>
    </row>
    <row r="431" spans="1:24" x14ac:dyDescent="0.25">
      <c r="A431" s="21"/>
      <c r="B431" s="21"/>
      <c r="C431" s="21"/>
      <c r="D431" s="21"/>
      <c r="E431" s="21"/>
      <c r="F431" s="21"/>
      <c r="G431" s="21"/>
      <c r="H431" s="21"/>
      <c r="I431" s="21"/>
      <c r="J431" s="21"/>
      <c r="K431" s="21"/>
      <c r="L431" s="21"/>
      <c r="M431" s="21"/>
      <c r="N431" s="22"/>
      <c r="O431" s="21"/>
      <c r="P431" s="21"/>
      <c r="Q431" s="21"/>
      <c r="R431" s="21"/>
      <c r="S431" s="21"/>
      <c r="T431" s="21"/>
      <c r="U431" s="21"/>
      <c r="V431" s="21"/>
      <c r="W431" s="21"/>
      <c r="X431" s="21"/>
    </row>
    <row r="432" spans="1:24" x14ac:dyDescent="0.25">
      <c r="A432" s="21"/>
      <c r="B432" s="21"/>
      <c r="C432" s="21"/>
      <c r="D432" s="21"/>
      <c r="E432" s="21"/>
      <c r="F432" s="21"/>
      <c r="G432" s="21"/>
      <c r="H432" s="21"/>
      <c r="I432" s="21"/>
      <c r="J432" s="21"/>
      <c r="K432" s="21"/>
      <c r="L432" s="21"/>
      <c r="M432" s="21"/>
      <c r="N432" s="22"/>
      <c r="O432" s="21"/>
      <c r="P432" s="21"/>
      <c r="Q432" s="21"/>
      <c r="R432" s="21"/>
      <c r="S432" s="21"/>
      <c r="T432" s="21"/>
      <c r="U432" s="21"/>
      <c r="V432" s="21"/>
      <c r="W432" s="21"/>
      <c r="X432" s="21"/>
    </row>
    <row r="433" spans="1:24" x14ac:dyDescent="0.25">
      <c r="A433" s="21"/>
      <c r="B433" s="21"/>
      <c r="C433" s="21"/>
      <c r="D433" s="21"/>
      <c r="E433" s="21"/>
      <c r="F433" s="21"/>
      <c r="G433" s="21"/>
      <c r="H433" s="21"/>
      <c r="I433" s="21"/>
      <c r="J433" s="21"/>
      <c r="K433" s="21"/>
      <c r="L433" s="21"/>
      <c r="M433" s="21"/>
      <c r="N433" s="22"/>
      <c r="O433" s="21"/>
      <c r="P433" s="21"/>
      <c r="Q433" s="21"/>
      <c r="R433" s="21"/>
      <c r="S433" s="21"/>
      <c r="T433" s="21"/>
      <c r="U433" s="21"/>
      <c r="V433" s="21"/>
      <c r="W433" s="21"/>
      <c r="X433" s="21"/>
    </row>
    <row r="434" spans="1:24" x14ac:dyDescent="0.25">
      <c r="A434" s="21"/>
      <c r="B434" s="21"/>
      <c r="C434" s="21"/>
      <c r="D434" s="21"/>
      <c r="E434" s="21"/>
      <c r="F434" s="21"/>
      <c r="G434" s="21"/>
      <c r="H434" s="21"/>
      <c r="I434" s="21"/>
      <c r="J434" s="21"/>
      <c r="K434" s="21"/>
      <c r="L434" s="21"/>
      <c r="M434" s="21"/>
      <c r="N434" s="22"/>
      <c r="O434" s="21"/>
      <c r="P434" s="21"/>
      <c r="Q434" s="21"/>
      <c r="R434" s="21"/>
      <c r="S434" s="21"/>
      <c r="T434" s="21"/>
      <c r="U434" s="21"/>
      <c r="V434" s="21"/>
      <c r="W434" s="21"/>
      <c r="X434" s="21"/>
    </row>
    <row r="435" spans="1:24" x14ac:dyDescent="0.25">
      <c r="A435" s="21"/>
      <c r="B435" s="21"/>
      <c r="C435" s="21"/>
      <c r="D435" s="21"/>
      <c r="E435" s="21"/>
      <c r="F435" s="21"/>
      <c r="G435" s="21"/>
      <c r="H435" s="21"/>
      <c r="I435" s="21"/>
      <c r="J435" s="21"/>
      <c r="K435" s="21"/>
      <c r="L435" s="21"/>
      <c r="M435" s="21"/>
      <c r="N435" s="22"/>
      <c r="O435" s="21"/>
      <c r="P435" s="21"/>
      <c r="Q435" s="21"/>
      <c r="R435" s="21"/>
      <c r="S435" s="21"/>
      <c r="T435" s="21"/>
      <c r="U435" s="21"/>
      <c r="V435" s="21"/>
      <c r="W435" s="21"/>
      <c r="X435" s="21"/>
    </row>
    <row r="436" spans="1:24" x14ac:dyDescent="0.25">
      <c r="A436" s="21"/>
      <c r="B436" s="21"/>
      <c r="C436" s="21"/>
      <c r="D436" s="21"/>
      <c r="E436" s="21"/>
      <c r="F436" s="21"/>
      <c r="G436" s="21"/>
      <c r="H436" s="21"/>
      <c r="I436" s="21"/>
      <c r="J436" s="21"/>
      <c r="K436" s="21"/>
      <c r="L436" s="21"/>
      <c r="M436" s="21"/>
      <c r="N436" s="22"/>
      <c r="O436" s="21"/>
      <c r="P436" s="21"/>
      <c r="Q436" s="21"/>
      <c r="R436" s="21"/>
      <c r="S436" s="21"/>
      <c r="T436" s="21"/>
      <c r="U436" s="21"/>
      <c r="V436" s="21"/>
      <c r="W436" s="21"/>
      <c r="X436" s="21"/>
    </row>
    <row r="437" spans="1:24" x14ac:dyDescent="0.25">
      <c r="A437" s="21"/>
      <c r="B437" s="21"/>
      <c r="C437" s="21"/>
      <c r="D437" s="21"/>
      <c r="E437" s="21"/>
      <c r="F437" s="21"/>
      <c r="G437" s="21"/>
      <c r="H437" s="21"/>
      <c r="I437" s="21"/>
      <c r="J437" s="21"/>
      <c r="K437" s="21"/>
      <c r="L437" s="21"/>
      <c r="M437" s="21"/>
      <c r="N437" s="22"/>
      <c r="O437" s="21"/>
      <c r="P437" s="21"/>
      <c r="Q437" s="21"/>
      <c r="R437" s="21"/>
      <c r="S437" s="21"/>
      <c r="T437" s="21"/>
      <c r="U437" s="21"/>
      <c r="V437" s="21"/>
      <c r="W437" s="21"/>
      <c r="X437" s="21"/>
    </row>
    <row r="438" spans="1:24" x14ac:dyDescent="0.25">
      <c r="A438" s="21"/>
      <c r="B438" s="21"/>
      <c r="C438" s="21"/>
      <c r="D438" s="21"/>
      <c r="E438" s="21"/>
      <c r="F438" s="21"/>
      <c r="G438" s="21"/>
      <c r="H438" s="21"/>
      <c r="I438" s="21"/>
      <c r="J438" s="21"/>
      <c r="K438" s="21"/>
      <c r="L438" s="21"/>
      <c r="M438" s="21"/>
      <c r="N438" s="22"/>
      <c r="O438" s="21"/>
      <c r="P438" s="21"/>
      <c r="Q438" s="21"/>
      <c r="R438" s="21"/>
      <c r="S438" s="21"/>
      <c r="T438" s="21"/>
      <c r="U438" s="21"/>
      <c r="V438" s="21"/>
      <c r="W438" s="21"/>
      <c r="X438" s="21"/>
    </row>
    <row r="439" spans="1:24" x14ac:dyDescent="0.25">
      <c r="A439" s="21"/>
      <c r="B439" s="21"/>
      <c r="C439" s="21"/>
      <c r="D439" s="21"/>
      <c r="E439" s="21"/>
      <c r="F439" s="21"/>
      <c r="G439" s="21"/>
      <c r="H439" s="21"/>
      <c r="I439" s="21"/>
      <c r="J439" s="21"/>
      <c r="K439" s="21"/>
      <c r="L439" s="21"/>
      <c r="M439" s="21"/>
      <c r="N439" s="22"/>
      <c r="O439" s="21"/>
      <c r="P439" s="21"/>
      <c r="Q439" s="21"/>
      <c r="R439" s="21"/>
      <c r="S439" s="21"/>
      <c r="T439" s="21"/>
      <c r="U439" s="21"/>
      <c r="V439" s="21"/>
      <c r="W439" s="21"/>
      <c r="X439" s="21"/>
    </row>
    <row r="440" spans="1:24" x14ac:dyDescent="0.25">
      <c r="A440" s="21"/>
      <c r="B440" s="21"/>
      <c r="C440" s="21"/>
      <c r="D440" s="21"/>
      <c r="E440" s="21"/>
      <c r="F440" s="21"/>
      <c r="G440" s="21"/>
      <c r="H440" s="21"/>
      <c r="I440" s="21"/>
      <c r="J440" s="21"/>
      <c r="K440" s="21"/>
      <c r="L440" s="21"/>
      <c r="M440" s="21"/>
      <c r="N440" s="22"/>
      <c r="O440" s="21"/>
      <c r="P440" s="21"/>
      <c r="Q440" s="21"/>
      <c r="R440" s="21"/>
      <c r="S440" s="21"/>
      <c r="T440" s="21"/>
      <c r="U440" s="21"/>
      <c r="V440" s="21"/>
      <c r="W440" s="21"/>
      <c r="X440" s="21"/>
    </row>
    <row r="441" spans="1:24" x14ac:dyDescent="0.25">
      <c r="A441" s="21"/>
      <c r="B441" s="21"/>
      <c r="C441" s="21"/>
      <c r="D441" s="21"/>
      <c r="E441" s="21"/>
      <c r="F441" s="21"/>
      <c r="G441" s="21"/>
      <c r="H441" s="21"/>
      <c r="I441" s="21"/>
      <c r="J441" s="21"/>
      <c r="K441" s="21"/>
      <c r="L441" s="21"/>
      <c r="M441" s="21"/>
      <c r="N441" s="22"/>
      <c r="O441" s="21"/>
      <c r="P441" s="21"/>
      <c r="Q441" s="21"/>
      <c r="R441" s="21"/>
      <c r="S441" s="21"/>
      <c r="T441" s="21"/>
      <c r="U441" s="21"/>
      <c r="V441" s="21"/>
      <c r="W441" s="21"/>
      <c r="X441" s="21"/>
    </row>
    <row r="442" spans="1:24" x14ac:dyDescent="0.25">
      <c r="A442" s="21"/>
      <c r="B442" s="21"/>
      <c r="C442" s="21"/>
      <c r="D442" s="21"/>
      <c r="E442" s="21"/>
      <c r="F442" s="21"/>
      <c r="G442" s="21"/>
      <c r="H442" s="21"/>
      <c r="I442" s="21"/>
      <c r="J442" s="21"/>
      <c r="K442" s="21"/>
      <c r="L442" s="21"/>
      <c r="M442" s="21"/>
      <c r="N442" s="22"/>
      <c r="O442" s="21"/>
      <c r="P442" s="21"/>
      <c r="Q442" s="21"/>
      <c r="R442" s="21"/>
      <c r="S442" s="21"/>
      <c r="T442" s="21"/>
      <c r="U442" s="21"/>
      <c r="V442" s="21"/>
      <c r="W442" s="21"/>
      <c r="X442" s="21"/>
    </row>
    <row r="443" spans="1:24" x14ac:dyDescent="0.25">
      <c r="A443" s="21"/>
      <c r="B443" s="21"/>
      <c r="C443" s="21"/>
      <c r="D443" s="21"/>
      <c r="E443" s="21"/>
      <c r="F443" s="21"/>
      <c r="G443" s="21"/>
      <c r="H443" s="21"/>
      <c r="I443" s="21"/>
      <c r="J443" s="21"/>
      <c r="K443" s="21"/>
      <c r="L443" s="21"/>
      <c r="M443" s="21"/>
      <c r="N443" s="22"/>
      <c r="O443" s="21"/>
      <c r="P443" s="21"/>
      <c r="Q443" s="21"/>
      <c r="R443" s="21"/>
      <c r="S443" s="21"/>
      <c r="T443" s="21"/>
      <c r="U443" s="21"/>
      <c r="V443" s="21"/>
      <c r="W443" s="21"/>
      <c r="X443" s="21"/>
    </row>
    <row r="444" spans="1:24" x14ac:dyDescent="0.25">
      <c r="A444" s="21"/>
      <c r="B444" s="21"/>
      <c r="C444" s="21"/>
      <c r="D444" s="21"/>
      <c r="E444" s="21"/>
      <c r="F444" s="21"/>
      <c r="G444" s="21"/>
      <c r="H444" s="21"/>
      <c r="I444" s="21"/>
      <c r="J444" s="21"/>
      <c r="K444" s="21"/>
      <c r="L444" s="21"/>
      <c r="M444" s="21"/>
      <c r="N444" s="22"/>
      <c r="O444" s="21"/>
      <c r="P444" s="21"/>
      <c r="Q444" s="21"/>
      <c r="R444" s="21"/>
      <c r="S444" s="21"/>
      <c r="T444" s="21"/>
      <c r="U444" s="21"/>
      <c r="V444" s="21"/>
      <c r="W444" s="21"/>
      <c r="X444" s="21"/>
    </row>
    <row r="445" spans="1:24" x14ac:dyDescent="0.25">
      <c r="A445" s="21"/>
      <c r="B445" s="21"/>
      <c r="C445" s="21"/>
      <c r="D445" s="21"/>
      <c r="E445" s="21"/>
      <c r="F445" s="21"/>
      <c r="G445" s="21"/>
      <c r="H445" s="21"/>
      <c r="I445" s="21"/>
      <c r="J445" s="21"/>
      <c r="K445" s="21"/>
      <c r="L445" s="21"/>
      <c r="M445" s="21"/>
      <c r="N445" s="22"/>
      <c r="O445" s="21"/>
      <c r="P445" s="21"/>
      <c r="Q445" s="21"/>
      <c r="R445" s="21"/>
      <c r="S445" s="21"/>
      <c r="T445" s="21"/>
      <c r="U445" s="21"/>
      <c r="V445" s="21"/>
      <c r="W445" s="21"/>
      <c r="X445" s="21"/>
    </row>
    <row r="446" spans="1:24" x14ac:dyDescent="0.25">
      <c r="A446" s="21"/>
      <c r="B446" s="21"/>
      <c r="C446" s="21"/>
      <c r="D446" s="21"/>
      <c r="E446" s="21"/>
      <c r="F446" s="21"/>
      <c r="G446" s="21"/>
      <c r="H446" s="21"/>
      <c r="I446" s="21"/>
      <c r="J446" s="21"/>
      <c r="K446" s="21"/>
      <c r="L446" s="21"/>
      <c r="M446" s="21"/>
      <c r="N446" s="22"/>
      <c r="O446" s="21"/>
      <c r="P446" s="21"/>
      <c r="Q446" s="21"/>
      <c r="R446" s="21"/>
      <c r="S446" s="21"/>
      <c r="T446" s="21"/>
      <c r="U446" s="21"/>
      <c r="V446" s="21"/>
      <c r="W446" s="21"/>
      <c r="X446" s="21"/>
    </row>
    <row r="447" spans="1:24" x14ac:dyDescent="0.25">
      <c r="A447" s="21"/>
      <c r="B447" s="21"/>
      <c r="C447" s="21"/>
      <c r="D447" s="21"/>
      <c r="E447" s="21"/>
      <c r="F447" s="21"/>
      <c r="G447" s="21"/>
      <c r="H447" s="21"/>
      <c r="I447" s="21"/>
      <c r="J447" s="21"/>
      <c r="K447" s="21"/>
      <c r="L447" s="21"/>
      <c r="M447" s="21"/>
      <c r="N447" s="22"/>
      <c r="O447" s="21"/>
      <c r="P447" s="21"/>
      <c r="Q447" s="21"/>
      <c r="R447" s="21"/>
      <c r="S447" s="21"/>
      <c r="T447" s="21"/>
      <c r="U447" s="21"/>
      <c r="V447" s="21"/>
      <c r="W447" s="21"/>
      <c r="X447" s="21"/>
    </row>
    <row r="448" spans="1:24" x14ac:dyDescent="0.25">
      <c r="A448" s="21"/>
      <c r="B448" s="21"/>
      <c r="C448" s="21"/>
      <c r="D448" s="21"/>
      <c r="E448" s="21"/>
      <c r="F448" s="21"/>
      <c r="G448" s="21"/>
      <c r="H448" s="21"/>
      <c r="I448" s="21"/>
      <c r="J448" s="21"/>
      <c r="K448" s="21"/>
      <c r="L448" s="21"/>
      <c r="M448" s="21"/>
      <c r="N448" s="22"/>
      <c r="O448" s="21"/>
      <c r="P448" s="21"/>
      <c r="Q448" s="21"/>
      <c r="R448" s="21"/>
      <c r="S448" s="21"/>
      <c r="T448" s="21"/>
      <c r="U448" s="21"/>
      <c r="V448" s="21"/>
      <c r="W448" s="21"/>
      <c r="X448" s="21"/>
    </row>
    <row r="449" spans="1:24" x14ac:dyDescent="0.25">
      <c r="A449" s="21"/>
      <c r="B449" s="21"/>
      <c r="C449" s="21"/>
      <c r="D449" s="21"/>
      <c r="E449" s="21"/>
      <c r="F449" s="21"/>
      <c r="G449" s="21"/>
      <c r="H449" s="21"/>
      <c r="I449" s="21"/>
      <c r="J449" s="21"/>
      <c r="K449" s="21"/>
      <c r="L449" s="21"/>
      <c r="M449" s="21"/>
      <c r="N449" s="22"/>
      <c r="O449" s="21"/>
      <c r="P449" s="21"/>
      <c r="Q449" s="21"/>
      <c r="R449" s="21"/>
      <c r="S449" s="21"/>
      <c r="T449" s="21"/>
      <c r="U449" s="21"/>
      <c r="V449" s="21"/>
      <c r="W449" s="21"/>
      <c r="X449" s="21"/>
    </row>
    <row r="450" spans="1:24" x14ac:dyDescent="0.25">
      <c r="A450" s="21"/>
      <c r="B450" s="21"/>
      <c r="C450" s="21"/>
      <c r="D450" s="21"/>
      <c r="E450" s="21"/>
      <c r="F450" s="21"/>
      <c r="G450" s="21"/>
      <c r="H450" s="21"/>
      <c r="I450" s="21"/>
      <c r="J450" s="21"/>
      <c r="K450" s="21"/>
      <c r="L450" s="21"/>
      <c r="M450" s="21"/>
      <c r="N450" s="22"/>
      <c r="O450" s="21"/>
      <c r="P450" s="21"/>
      <c r="Q450" s="21"/>
      <c r="R450" s="21"/>
      <c r="S450" s="21"/>
      <c r="T450" s="21"/>
      <c r="U450" s="21"/>
      <c r="V450" s="21"/>
      <c r="W450" s="21"/>
      <c r="X450" s="21"/>
    </row>
    <row r="451" spans="1:24" x14ac:dyDescent="0.25">
      <c r="A451" s="21"/>
      <c r="B451" s="21"/>
      <c r="C451" s="21"/>
      <c r="D451" s="21"/>
      <c r="E451" s="21"/>
      <c r="F451" s="21"/>
      <c r="G451" s="21"/>
      <c r="H451" s="21"/>
      <c r="I451" s="21"/>
      <c r="J451" s="21"/>
      <c r="K451" s="21"/>
      <c r="L451" s="21"/>
      <c r="M451" s="21"/>
      <c r="N451" s="22"/>
      <c r="O451" s="21"/>
      <c r="P451" s="21"/>
      <c r="Q451" s="21"/>
      <c r="R451" s="21"/>
      <c r="S451" s="21"/>
      <c r="T451" s="21"/>
      <c r="U451" s="21"/>
      <c r="V451" s="21"/>
      <c r="W451" s="21"/>
      <c r="X451" s="21"/>
    </row>
    <row r="452" spans="1:24" x14ac:dyDescent="0.25">
      <c r="A452" s="21"/>
      <c r="B452" s="21"/>
      <c r="C452" s="21"/>
      <c r="D452" s="21"/>
      <c r="E452" s="21"/>
      <c r="F452" s="21"/>
      <c r="G452" s="21"/>
      <c r="H452" s="21"/>
      <c r="I452" s="21"/>
      <c r="J452" s="21"/>
      <c r="K452" s="21"/>
      <c r="L452" s="21"/>
      <c r="M452" s="21"/>
      <c r="N452" s="22"/>
      <c r="O452" s="21"/>
      <c r="P452" s="21"/>
      <c r="Q452" s="21"/>
      <c r="R452" s="21"/>
      <c r="S452" s="21"/>
      <c r="T452" s="21"/>
      <c r="U452" s="21"/>
      <c r="V452" s="21"/>
      <c r="W452" s="21"/>
      <c r="X452" s="21"/>
    </row>
    <row r="453" spans="1:24" x14ac:dyDescent="0.25">
      <c r="A453" s="21"/>
      <c r="B453" s="21"/>
      <c r="C453" s="21"/>
      <c r="D453" s="21"/>
      <c r="E453" s="21"/>
      <c r="F453" s="21"/>
      <c r="G453" s="21"/>
      <c r="H453" s="21"/>
      <c r="I453" s="21"/>
      <c r="J453" s="21"/>
      <c r="K453" s="21"/>
      <c r="L453" s="21"/>
      <c r="M453" s="21"/>
      <c r="N453" s="22"/>
      <c r="O453" s="21"/>
      <c r="P453" s="21"/>
      <c r="Q453" s="21"/>
      <c r="R453" s="21"/>
      <c r="S453" s="21"/>
      <c r="T453" s="21"/>
      <c r="U453" s="21"/>
      <c r="V453" s="21"/>
      <c r="W453" s="21"/>
      <c r="X453" s="21"/>
    </row>
    <row r="454" spans="1:24" x14ac:dyDescent="0.25">
      <c r="A454" s="21"/>
      <c r="B454" s="21"/>
      <c r="C454" s="21"/>
      <c r="D454" s="21"/>
      <c r="E454" s="21"/>
      <c r="F454" s="21"/>
      <c r="G454" s="21"/>
      <c r="H454" s="21"/>
      <c r="I454" s="21"/>
      <c r="J454" s="21"/>
      <c r="K454" s="21"/>
      <c r="L454" s="21"/>
      <c r="M454" s="21"/>
      <c r="N454" s="22"/>
      <c r="O454" s="21"/>
      <c r="P454" s="21"/>
      <c r="Q454" s="21"/>
      <c r="R454" s="21"/>
      <c r="S454" s="21"/>
      <c r="T454" s="21"/>
      <c r="U454" s="21"/>
      <c r="V454" s="21"/>
      <c r="W454" s="21"/>
      <c r="X454" s="21"/>
    </row>
    <row r="455" spans="1:24" x14ac:dyDescent="0.25">
      <c r="A455" s="21"/>
      <c r="B455" s="21"/>
      <c r="C455" s="21"/>
      <c r="D455" s="21"/>
      <c r="E455" s="21"/>
      <c r="F455" s="21"/>
      <c r="G455" s="21"/>
      <c r="H455" s="21"/>
      <c r="I455" s="21"/>
      <c r="J455" s="21"/>
      <c r="K455" s="21"/>
      <c r="L455" s="21"/>
      <c r="M455" s="21"/>
      <c r="N455" s="22"/>
      <c r="O455" s="21"/>
      <c r="P455" s="21"/>
      <c r="Q455" s="21"/>
      <c r="R455" s="21"/>
      <c r="S455" s="21"/>
      <c r="T455" s="21"/>
      <c r="U455" s="21"/>
      <c r="V455" s="21"/>
      <c r="W455" s="21"/>
      <c r="X455" s="21"/>
    </row>
    <row r="456" spans="1:24" x14ac:dyDescent="0.25">
      <c r="A456" s="21"/>
      <c r="B456" s="21"/>
      <c r="C456" s="21"/>
      <c r="D456" s="21"/>
      <c r="E456" s="21"/>
      <c r="F456" s="21"/>
      <c r="G456" s="21"/>
      <c r="H456" s="21"/>
      <c r="I456" s="21"/>
      <c r="J456" s="21"/>
      <c r="K456" s="21"/>
      <c r="L456" s="21"/>
      <c r="M456" s="21"/>
      <c r="N456" s="22"/>
      <c r="O456" s="21"/>
      <c r="P456" s="21"/>
      <c r="Q456" s="21"/>
      <c r="R456" s="21"/>
      <c r="S456" s="21"/>
      <c r="T456" s="21"/>
      <c r="U456" s="21"/>
      <c r="V456" s="21"/>
      <c r="W456" s="21"/>
      <c r="X456" s="21"/>
    </row>
    <row r="457" spans="1:24" x14ac:dyDescent="0.25">
      <c r="A457" s="21"/>
      <c r="B457" s="21"/>
      <c r="C457" s="21"/>
      <c r="D457" s="21"/>
      <c r="E457" s="21"/>
      <c r="F457" s="21"/>
      <c r="G457" s="21"/>
      <c r="H457" s="21"/>
      <c r="I457" s="21"/>
      <c r="J457" s="21"/>
      <c r="K457" s="21"/>
      <c r="L457" s="21"/>
      <c r="M457" s="21"/>
      <c r="N457" s="22"/>
      <c r="O457" s="21"/>
      <c r="P457" s="21"/>
      <c r="Q457" s="21"/>
      <c r="R457" s="21"/>
      <c r="S457" s="21"/>
      <c r="T457" s="21"/>
      <c r="U457" s="21"/>
      <c r="V457" s="21"/>
      <c r="W457" s="21"/>
      <c r="X457" s="21"/>
    </row>
    <row r="458" spans="1:24" x14ac:dyDescent="0.25">
      <c r="A458" s="21"/>
      <c r="B458" s="21"/>
      <c r="C458" s="21"/>
      <c r="D458" s="21"/>
      <c r="E458" s="21"/>
      <c r="F458" s="21"/>
      <c r="G458" s="21"/>
      <c r="H458" s="21"/>
      <c r="I458" s="21"/>
      <c r="J458" s="21"/>
      <c r="K458" s="21"/>
      <c r="L458" s="21"/>
      <c r="M458" s="21"/>
      <c r="N458" s="22"/>
      <c r="O458" s="21"/>
      <c r="P458" s="21"/>
      <c r="Q458" s="21"/>
      <c r="R458" s="21"/>
      <c r="S458" s="21"/>
      <c r="T458" s="21"/>
      <c r="U458" s="21"/>
      <c r="V458" s="21"/>
      <c r="W458" s="21"/>
      <c r="X458" s="21"/>
    </row>
    <row r="459" spans="1:24" x14ac:dyDescent="0.25">
      <c r="A459" s="21"/>
      <c r="B459" s="21"/>
      <c r="C459" s="21"/>
      <c r="D459" s="21"/>
      <c r="E459" s="21"/>
      <c r="F459" s="21"/>
      <c r="G459" s="21"/>
      <c r="H459" s="21"/>
      <c r="I459" s="21"/>
      <c r="J459" s="21"/>
      <c r="K459" s="21"/>
      <c r="L459" s="21"/>
      <c r="M459" s="21"/>
      <c r="N459" s="22"/>
      <c r="O459" s="21"/>
      <c r="P459" s="21"/>
      <c r="Q459" s="21"/>
      <c r="R459" s="21"/>
      <c r="S459" s="21"/>
      <c r="T459" s="21"/>
      <c r="U459" s="21"/>
      <c r="V459" s="21"/>
      <c r="W459" s="21"/>
      <c r="X459" s="21"/>
    </row>
    <row r="460" spans="1:24" x14ac:dyDescent="0.25">
      <c r="A460" s="21"/>
      <c r="B460" s="21"/>
      <c r="C460" s="21"/>
      <c r="D460" s="21"/>
      <c r="E460" s="21"/>
      <c r="F460" s="21"/>
      <c r="G460" s="21"/>
      <c r="H460" s="21"/>
      <c r="I460" s="21"/>
      <c r="J460" s="21"/>
      <c r="K460" s="21"/>
      <c r="L460" s="21"/>
      <c r="M460" s="21"/>
      <c r="N460" s="22"/>
      <c r="O460" s="21"/>
      <c r="P460" s="21"/>
      <c r="Q460" s="21"/>
      <c r="R460" s="21"/>
      <c r="S460" s="21"/>
      <c r="T460" s="21"/>
      <c r="U460" s="21"/>
      <c r="V460" s="21"/>
      <c r="W460" s="21"/>
      <c r="X460" s="21"/>
    </row>
    <row r="461" spans="1:24" x14ac:dyDescent="0.25">
      <c r="A461" s="21"/>
      <c r="B461" s="21"/>
      <c r="C461" s="21"/>
      <c r="D461" s="21"/>
      <c r="E461" s="21"/>
      <c r="F461" s="21"/>
      <c r="G461" s="21"/>
      <c r="H461" s="21"/>
      <c r="I461" s="21"/>
      <c r="J461" s="21"/>
      <c r="K461" s="21"/>
      <c r="L461" s="21"/>
      <c r="M461" s="21"/>
      <c r="N461" s="22"/>
      <c r="O461" s="21"/>
      <c r="P461" s="21"/>
      <c r="Q461" s="21"/>
      <c r="R461" s="21"/>
      <c r="S461" s="21"/>
      <c r="T461" s="21"/>
      <c r="U461" s="21"/>
      <c r="V461" s="21"/>
      <c r="W461" s="21"/>
      <c r="X461" s="21"/>
    </row>
    <row r="462" spans="1:24" x14ac:dyDescent="0.25">
      <c r="A462" s="21"/>
      <c r="B462" s="21"/>
      <c r="C462" s="21"/>
      <c r="D462" s="21"/>
      <c r="E462" s="21"/>
      <c r="F462" s="21"/>
      <c r="G462" s="21"/>
      <c r="H462" s="21"/>
      <c r="I462" s="21"/>
      <c r="J462" s="21"/>
      <c r="K462" s="21"/>
      <c r="L462" s="21"/>
      <c r="M462" s="21"/>
      <c r="N462" s="22"/>
      <c r="O462" s="21"/>
      <c r="P462" s="21"/>
      <c r="Q462" s="21"/>
      <c r="R462" s="21"/>
      <c r="S462" s="21"/>
      <c r="T462" s="21"/>
      <c r="U462" s="21"/>
      <c r="V462" s="21"/>
      <c r="W462" s="21"/>
      <c r="X462" s="21"/>
    </row>
    <row r="463" spans="1:24" x14ac:dyDescent="0.25">
      <c r="A463" s="21"/>
      <c r="B463" s="21"/>
      <c r="C463" s="21"/>
      <c r="D463" s="21"/>
      <c r="E463" s="21"/>
      <c r="F463" s="21"/>
      <c r="G463" s="21"/>
      <c r="H463" s="21"/>
      <c r="I463" s="21"/>
      <c r="J463" s="21"/>
      <c r="K463" s="21"/>
      <c r="L463" s="21"/>
      <c r="M463" s="21"/>
      <c r="N463" s="22"/>
      <c r="O463" s="21"/>
      <c r="P463" s="21"/>
      <c r="Q463" s="21"/>
      <c r="R463" s="21"/>
      <c r="S463" s="21"/>
      <c r="T463" s="21"/>
      <c r="U463" s="21"/>
      <c r="V463" s="21"/>
      <c r="W463" s="21"/>
      <c r="X463" s="21"/>
    </row>
    <row r="464" spans="1:24" x14ac:dyDescent="0.25">
      <c r="A464" s="21"/>
      <c r="B464" s="21"/>
      <c r="C464" s="21"/>
      <c r="D464" s="21"/>
      <c r="E464" s="21"/>
      <c r="F464" s="21"/>
      <c r="G464" s="21"/>
      <c r="H464" s="21"/>
      <c r="I464" s="21"/>
      <c r="J464" s="21"/>
      <c r="K464" s="21"/>
      <c r="L464" s="21"/>
      <c r="M464" s="21"/>
      <c r="N464" s="22"/>
      <c r="O464" s="21"/>
      <c r="P464" s="21"/>
      <c r="Q464" s="21"/>
      <c r="R464" s="21"/>
      <c r="S464" s="21"/>
      <c r="T464" s="21"/>
      <c r="U464" s="21"/>
      <c r="V464" s="21"/>
      <c r="W464" s="21"/>
      <c r="X464" s="21"/>
    </row>
    <row r="465" spans="1:24" x14ac:dyDescent="0.25">
      <c r="A465" s="21"/>
      <c r="B465" s="21"/>
      <c r="C465" s="21"/>
      <c r="D465" s="21"/>
      <c r="E465" s="21"/>
      <c r="F465" s="21"/>
      <c r="G465" s="21"/>
      <c r="H465" s="21"/>
      <c r="I465" s="21"/>
      <c r="J465" s="21"/>
      <c r="K465" s="21"/>
      <c r="L465" s="21"/>
      <c r="M465" s="21"/>
      <c r="N465" s="22"/>
      <c r="O465" s="21"/>
      <c r="P465" s="21"/>
      <c r="Q465" s="21"/>
      <c r="R465" s="21"/>
      <c r="S465" s="21"/>
      <c r="T465" s="21"/>
      <c r="U465" s="21"/>
      <c r="V465" s="21"/>
      <c r="W465" s="21"/>
      <c r="X465" s="21"/>
    </row>
    <row r="466" spans="1:24" x14ac:dyDescent="0.25">
      <c r="A466" s="21"/>
      <c r="B466" s="21"/>
      <c r="C466" s="21"/>
      <c r="D466" s="21"/>
      <c r="E466" s="21"/>
      <c r="F466" s="21"/>
      <c r="G466" s="21"/>
      <c r="H466" s="21"/>
      <c r="I466" s="21"/>
      <c r="J466" s="21"/>
      <c r="K466" s="21"/>
      <c r="L466" s="21"/>
      <c r="M466" s="21"/>
      <c r="N466" s="22"/>
      <c r="O466" s="21"/>
      <c r="P466" s="21"/>
      <c r="Q466" s="21"/>
      <c r="R466" s="21"/>
      <c r="S466" s="21"/>
      <c r="T466" s="21"/>
      <c r="U466" s="21"/>
      <c r="V466" s="21"/>
      <c r="W466" s="21"/>
      <c r="X466" s="21"/>
    </row>
    <row r="467" spans="1:24" x14ac:dyDescent="0.25">
      <c r="A467" s="21"/>
      <c r="B467" s="21"/>
      <c r="C467" s="21"/>
      <c r="D467" s="21"/>
      <c r="E467" s="21"/>
      <c r="F467" s="21"/>
      <c r="G467" s="21"/>
      <c r="H467" s="21"/>
      <c r="I467" s="21"/>
      <c r="J467" s="21"/>
      <c r="K467" s="21"/>
      <c r="L467" s="21"/>
      <c r="M467" s="21"/>
      <c r="N467" s="22"/>
      <c r="O467" s="21"/>
      <c r="P467" s="21"/>
      <c r="Q467" s="21"/>
      <c r="R467" s="21"/>
      <c r="S467" s="21"/>
      <c r="T467" s="21"/>
      <c r="U467" s="21"/>
      <c r="V467" s="21"/>
      <c r="W467" s="21"/>
      <c r="X467" s="21"/>
    </row>
    <row r="468" spans="1:24" x14ac:dyDescent="0.25">
      <c r="A468" s="21"/>
      <c r="B468" s="21"/>
      <c r="C468" s="21"/>
      <c r="D468" s="21"/>
      <c r="E468" s="21"/>
      <c r="F468" s="21"/>
      <c r="G468" s="21"/>
      <c r="H468" s="21"/>
      <c r="I468" s="21"/>
      <c r="J468" s="21"/>
      <c r="K468" s="21"/>
      <c r="L468" s="21"/>
      <c r="M468" s="21"/>
      <c r="N468" s="22"/>
      <c r="O468" s="21"/>
      <c r="P468" s="21"/>
      <c r="Q468" s="21"/>
      <c r="R468" s="21"/>
      <c r="S468" s="21"/>
      <c r="T468" s="21"/>
      <c r="U468" s="21"/>
      <c r="V468" s="21"/>
      <c r="W468" s="21"/>
      <c r="X468" s="21"/>
    </row>
    <row r="469" spans="1:24" x14ac:dyDescent="0.25">
      <c r="A469" s="21"/>
      <c r="B469" s="21"/>
      <c r="C469" s="21"/>
      <c r="D469" s="21"/>
      <c r="E469" s="21"/>
      <c r="F469" s="21"/>
      <c r="G469" s="21"/>
      <c r="H469" s="21"/>
      <c r="I469" s="21"/>
      <c r="J469" s="21"/>
      <c r="K469" s="21"/>
      <c r="L469" s="21"/>
      <c r="M469" s="21"/>
      <c r="N469" s="22"/>
      <c r="O469" s="21"/>
      <c r="P469" s="21"/>
      <c r="Q469" s="21"/>
      <c r="R469" s="21"/>
      <c r="S469" s="21"/>
      <c r="T469" s="21"/>
      <c r="U469" s="21"/>
      <c r="V469" s="21"/>
      <c r="W469" s="21"/>
      <c r="X469" s="21"/>
    </row>
    <row r="470" spans="1:24" x14ac:dyDescent="0.25">
      <c r="A470" s="21"/>
      <c r="B470" s="21"/>
      <c r="C470" s="21"/>
      <c r="D470" s="21"/>
      <c r="E470" s="21"/>
      <c r="F470" s="21"/>
      <c r="G470" s="21"/>
      <c r="H470" s="21"/>
      <c r="I470" s="21"/>
      <c r="J470" s="21"/>
      <c r="K470" s="21"/>
      <c r="L470" s="21"/>
      <c r="M470" s="21"/>
      <c r="N470" s="22"/>
      <c r="O470" s="21"/>
      <c r="P470" s="21"/>
      <c r="Q470" s="21"/>
      <c r="R470" s="21"/>
      <c r="S470" s="21"/>
      <c r="T470" s="21"/>
      <c r="U470" s="21"/>
      <c r="V470" s="21"/>
      <c r="W470" s="21"/>
      <c r="X470" s="21"/>
    </row>
    <row r="471" spans="1:24" x14ac:dyDescent="0.25">
      <c r="A471" s="21"/>
      <c r="B471" s="21"/>
      <c r="C471" s="21"/>
      <c r="D471" s="21"/>
      <c r="E471" s="21"/>
      <c r="F471" s="21"/>
      <c r="G471" s="21"/>
      <c r="H471" s="21"/>
      <c r="I471" s="21"/>
      <c r="J471" s="21"/>
      <c r="K471" s="21"/>
      <c r="L471" s="21"/>
      <c r="M471" s="21"/>
      <c r="N471" s="22"/>
      <c r="O471" s="21"/>
      <c r="P471" s="21"/>
      <c r="Q471" s="21"/>
      <c r="R471" s="21"/>
      <c r="S471" s="21"/>
      <c r="T471" s="21"/>
      <c r="U471" s="21"/>
      <c r="V471" s="21"/>
      <c r="W471" s="21"/>
      <c r="X471" s="21"/>
    </row>
    <row r="472" spans="1:24" x14ac:dyDescent="0.25">
      <c r="A472" s="21"/>
      <c r="B472" s="21"/>
      <c r="C472" s="21"/>
      <c r="D472" s="21"/>
      <c r="E472" s="21"/>
      <c r="F472" s="21"/>
      <c r="G472" s="21"/>
      <c r="H472" s="21"/>
      <c r="I472" s="21"/>
      <c r="J472" s="21"/>
      <c r="K472" s="21"/>
      <c r="L472" s="21"/>
      <c r="M472" s="21"/>
      <c r="N472" s="22"/>
      <c r="O472" s="21"/>
      <c r="P472" s="21"/>
      <c r="Q472" s="21"/>
      <c r="R472" s="21"/>
      <c r="S472" s="21"/>
      <c r="T472" s="21"/>
      <c r="U472" s="21"/>
      <c r="V472" s="21"/>
      <c r="W472" s="21"/>
      <c r="X472" s="21"/>
    </row>
    <row r="473" spans="1:24" x14ac:dyDescent="0.25">
      <c r="A473" s="21"/>
      <c r="B473" s="21"/>
      <c r="C473" s="21"/>
      <c r="D473" s="21"/>
      <c r="E473" s="21"/>
      <c r="F473" s="21"/>
      <c r="G473" s="21"/>
      <c r="H473" s="21"/>
      <c r="I473" s="21"/>
      <c r="J473" s="21"/>
      <c r="K473" s="21"/>
      <c r="L473" s="21"/>
      <c r="M473" s="21"/>
      <c r="N473" s="22"/>
      <c r="O473" s="21"/>
      <c r="P473" s="21"/>
      <c r="Q473" s="21"/>
      <c r="R473" s="21"/>
      <c r="S473" s="21"/>
      <c r="T473" s="21"/>
      <c r="U473" s="21"/>
      <c r="V473" s="21"/>
      <c r="W473" s="21"/>
      <c r="X473" s="21"/>
    </row>
    <row r="474" spans="1:24" x14ac:dyDescent="0.25">
      <c r="A474" s="21"/>
      <c r="B474" s="21"/>
      <c r="C474" s="21"/>
      <c r="D474" s="21"/>
      <c r="E474" s="21"/>
      <c r="F474" s="21"/>
      <c r="G474" s="21"/>
      <c r="H474" s="21"/>
      <c r="I474" s="21"/>
      <c r="J474" s="21"/>
      <c r="K474" s="21"/>
      <c r="L474" s="21"/>
      <c r="M474" s="21"/>
      <c r="N474" s="22"/>
      <c r="O474" s="21"/>
      <c r="P474" s="21"/>
      <c r="Q474" s="21"/>
      <c r="R474" s="21"/>
      <c r="S474" s="21"/>
      <c r="T474" s="21"/>
      <c r="U474" s="21"/>
      <c r="V474" s="21"/>
      <c r="W474" s="21"/>
      <c r="X474" s="21"/>
    </row>
    <row r="475" spans="1:24" x14ac:dyDescent="0.25">
      <c r="A475" s="21"/>
      <c r="B475" s="21"/>
      <c r="C475" s="21"/>
      <c r="D475" s="21"/>
      <c r="E475" s="21"/>
      <c r="F475" s="21"/>
      <c r="G475" s="21"/>
      <c r="H475" s="21"/>
      <c r="I475" s="21"/>
      <c r="J475" s="21"/>
      <c r="K475" s="21"/>
      <c r="L475" s="21"/>
      <c r="M475" s="21"/>
      <c r="N475" s="22"/>
      <c r="O475" s="21"/>
      <c r="P475" s="21"/>
      <c r="Q475" s="21"/>
      <c r="R475" s="21"/>
      <c r="S475" s="21"/>
      <c r="T475" s="21"/>
      <c r="U475" s="21"/>
      <c r="V475" s="21"/>
      <c r="W475" s="21"/>
      <c r="X475" s="21"/>
    </row>
    <row r="476" spans="1:24" x14ac:dyDescent="0.25">
      <c r="A476" s="21"/>
      <c r="B476" s="21"/>
      <c r="C476" s="21"/>
      <c r="D476" s="21"/>
      <c r="E476" s="21"/>
      <c r="F476" s="21"/>
      <c r="G476" s="21"/>
      <c r="H476" s="21"/>
      <c r="I476" s="21"/>
      <c r="J476" s="21"/>
      <c r="K476" s="21"/>
      <c r="L476" s="21"/>
      <c r="M476" s="21"/>
      <c r="N476" s="22"/>
      <c r="O476" s="21"/>
      <c r="P476" s="21"/>
      <c r="Q476" s="21"/>
      <c r="R476" s="21"/>
      <c r="S476" s="21"/>
      <c r="T476" s="21"/>
      <c r="U476" s="21"/>
      <c r="V476" s="21"/>
      <c r="W476" s="21"/>
      <c r="X476" s="21"/>
    </row>
    <row r="477" spans="1:24" x14ac:dyDescent="0.25">
      <c r="A477" s="21"/>
      <c r="B477" s="21"/>
      <c r="C477" s="21"/>
      <c r="D477" s="21"/>
      <c r="E477" s="21"/>
      <c r="F477" s="21"/>
      <c r="G477" s="21"/>
      <c r="H477" s="21"/>
      <c r="I477" s="21"/>
      <c r="J477" s="21"/>
      <c r="K477" s="21"/>
      <c r="L477" s="21"/>
      <c r="M477" s="21"/>
      <c r="N477" s="22"/>
      <c r="O477" s="21"/>
      <c r="P477" s="21"/>
      <c r="Q477" s="21"/>
      <c r="R477" s="21"/>
      <c r="S477" s="21"/>
      <c r="T477" s="21"/>
      <c r="U477" s="21"/>
      <c r="V477" s="21"/>
      <c r="W477" s="21"/>
      <c r="X477" s="21"/>
    </row>
    <row r="478" spans="1:24" x14ac:dyDescent="0.25">
      <c r="A478" s="21"/>
      <c r="B478" s="21"/>
      <c r="C478" s="21"/>
      <c r="D478" s="21"/>
      <c r="E478" s="21"/>
      <c r="F478" s="21"/>
      <c r="G478" s="21"/>
      <c r="H478" s="21"/>
      <c r="I478" s="21"/>
      <c r="J478" s="21"/>
      <c r="K478" s="21"/>
      <c r="L478" s="21"/>
      <c r="M478" s="21"/>
      <c r="N478" s="22"/>
      <c r="O478" s="21"/>
      <c r="P478" s="21"/>
      <c r="Q478" s="21"/>
      <c r="R478" s="21"/>
      <c r="S478" s="21"/>
      <c r="T478" s="21"/>
      <c r="U478" s="21"/>
      <c r="V478" s="21"/>
      <c r="W478" s="21"/>
      <c r="X478" s="21"/>
    </row>
    <row r="479" spans="1:24" x14ac:dyDescent="0.25">
      <c r="A479" s="21"/>
      <c r="B479" s="21"/>
      <c r="C479" s="21"/>
      <c r="D479" s="21"/>
      <c r="E479" s="21"/>
      <c r="F479" s="21"/>
      <c r="G479" s="21"/>
      <c r="H479" s="21"/>
      <c r="I479" s="21"/>
      <c r="J479" s="21"/>
      <c r="K479" s="21"/>
      <c r="L479" s="21"/>
      <c r="M479" s="21"/>
      <c r="N479" s="22"/>
      <c r="O479" s="21"/>
      <c r="P479" s="21"/>
      <c r="Q479" s="21"/>
      <c r="R479" s="21"/>
      <c r="S479" s="21"/>
      <c r="T479" s="21"/>
      <c r="U479" s="21"/>
      <c r="V479" s="21"/>
      <c r="W479" s="21"/>
      <c r="X479" s="21"/>
    </row>
    <row r="480" spans="1:24" x14ac:dyDescent="0.25">
      <c r="A480" s="21"/>
      <c r="B480" s="21"/>
      <c r="C480" s="21"/>
      <c r="D480" s="21"/>
      <c r="E480" s="21"/>
      <c r="F480" s="21"/>
      <c r="G480" s="21"/>
      <c r="H480" s="21"/>
      <c r="I480" s="21"/>
      <c r="J480" s="21"/>
      <c r="K480" s="21"/>
      <c r="L480" s="21"/>
      <c r="M480" s="21"/>
      <c r="N480" s="22"/>
      <c r="O480" s="21"/>
      <c r="P480" s="21"/>
      <c r="Q480" s="21"/>
      <c r="R480" s="21"/>
      <c r="S480" s="21"/>
      <c r="T480" s="21"/>
      <c r="U480" s="21"/>
      <c r="V480" s="21"/>
      <c r="W480" s="21"/>
      <c r="X480" s="21"/>
    </row>
    <row r="481" spans="1:24" x14ac:dyDescent="0.25">
      <c r="A481" s="21"/>
      <c r="B481" s="21"/>
      <c r="C481" s="21"/>
      <c r="D481" s="21"/>
      <c r="E481" s="21"/>
      <c r="F481" s="21"/>
      <c r="G481" s="21"/>
      <c r="H481" s="21"/>
      <c r="I481" s="21"/>
      <c r="J481" s="21"/>
      <c r="K481" s="21"/>
      <c r="L481" s="21"/>
      <c r="M481" s="21"/>
      <c r="N481" s="22"/>
      <c r="O481" s="21"/>
      <c r="P481" s="21"/>
      <c r="Q481" s="21"/>
      <c r="R481" s="21"/>
      <c r="S481" s="21"/>
      <c r="T481" s="21"/>
      <c r="U481" s="21"/>
      <c r="V481" s="21"/>
      <c r="W481" s="21"/>
      <c r="X481" s="21"/>
    </row>
    <row r="482" spans="1:24" x14ac:dyDescent="0.25">
      <c r="A482" s="21"/>
      <c r="B482" s="21"/>
      <c r="C482" s="21"/>
      <c r="D482" s="21"/>
      <c r="E482" s="21"/>
      <c r="F482" s="21"/>
      <c r="G482" s="21"/>
      <c r="H482" s="21"/>
      <c r="I482" s="21"/>
      <c r="J482" s="21"/>
      <c r="K482" s="21"/>
      <c r="L482" s="21"/>
      <c r="M482" s="21"/>
      <c r="N482" s="22"/>
      <c r="O482" s="21"/>
      <c r="P482" s="21"/>
      <c r="Q482" s="21"/>
      <c r="R482" s="21"/>
      <c r="S482" s="21"/>
      <c r="T482" s="21"/>
      <c r="U482" s="21"/>
      <c r="V482" s="21"/>
      <c r="W482" s="21"/>
      <c r="X482" s="21"/>
    </row>
    <row r="483" spans="1:24" x14ac:dyDescent="0.25">
      <c r="A483" s="21"/>
      <c r="B483" s="21"/>
      <c r="C483" s="21"/>
      <c r="D483" s="21"/>
      <c r="E483" s="21"/>
      <c r="F483" s="21"/>
      <c r="G483" s="21"/>
      <c r="H483" s="21"/>
      <c r="I483" s="21"/>
      <c r="J483" s="21"/>
      <c r="K483" s="21"/>
      <c r="L483" s="21"/>
      <c r="M483" s="21"/>
      <c r="N483" s="22"/>
      <c r="O483" s="21"/>
      <c r="P483" s="21"/>
      <c r="Q483" s="21"/>
      <c r="R483" s="21"/>
      <c r="S483" s="21"/>
      <c r="T483" s="21"/>
      <c r="U483" s="21"/>
      <c r="V483" s="21"/>
      <c r="W483" s="21"/>
      <c r="X483" s="21"/>
    </row>
    <row r="484" spans="1:24" x14ac:dyDescent="0.25">
      <c r="A484" s="21"/>
      <c r="B484" s="21"/>
      <c r="C484" s="21"/>
      <c r="D484" s="21"/>
      <c r="E484" s="21"/>
      <c r="F484" s="21"/>
      <c r="G484" s="21"/>
      <c r="H484" s="21"/>
      <c r="I484" s="21"/>
      <c r="J484" s="21"/>
      <c r="K484" s="21"/>
      <c r="L484" s="21"/>
      <c r="M484" s="21"/>
      <c r="N484" s="22"/>
      <c r="O484" s="21"/>
      <c r="P484" s="21"/>
      <c r="Q484" s="21"/>
      <c r="R484" s="21"/>
      <c r="S484" s="21"/>
      <c r="T484" s="21"/>
      <c r="U484" s="21"/>
      <c r="V484" s="21"/>
      <c r="W484" s="21"/>
      <c r="X484" s="21"/>
    </row>
    <row r="485" spans="1:24" x14ac:dyDescent="0.25">
      <c r="A485" s="21"/>
      <c r="B485" s="21"/>
      <c r="C485" s="21"/>
      <c r="D485" s="21"/>
      <c r="E485" s="21"/>
      <c r="F485" s="21"/>
      <c r="G485" s="21"/>
      <c r="H485" s="21"/>
      <c r="I485" s="21"/>
      <c r="J485" s="21"/>
      <c r="K485" s="21"/>
      <c r="L485" s="21"/>
      <c r="M485" s="21"/>
      <c r="N485" s="22"/>
      <c r="O485" s="21"/>
      <c r="P485" s="21"/>
      <c r="Q485" s="21"/>
      <c r="R485" s="21"/>
      <c r="S485" s="21"/>
      <c r="T485" s="21"/>
      <c r="U485" s="21"/>
      <c r="V485" s="21"/>
      <c r="W485" s="21"/>
      <c r="X485" s="21"/>
    </row>
    <row r="486" spans="1:24" x14ac:dyDescent="0.25">
      <c r="A486" s="21"/>
      <c r="B486" s="21"/>
      <c r="C486" s="21"/>
      <c r="D486" s="21"/>
      <c r="E486" s="21"/>
      <c r="F486" s="21"/>
      <c r="G486" s="21"/>
      <c r="H486" s="21"/>
      <c r="I486" s="21"/>
      <c r="J486" s="21"/>
      <c r="K486" s="21"/>
      <c r="L486" s="21"/>
      <c r="M486" s="21"/>
      <c r="N486" s="22"/>
      <c r="O486" s="21"/>
      <c r="P486" s="21"/>
      <c r="Q486" s="21"/>
      <c r="R486" s="21"/>
      <c r="S486" s="21"/>
      <c r="T486" s="21"/>
      <c r="U486" s="21"/>
      <c r="V486" s="21"/>
      <c r="W486" s="21"/>
      <c r="X486" s="21"/>
    </row>
    <row r="487" spans="1:24" x14ac:dyDescent="0.25">
      <c r="A487" s="21"/>
      <c r="B487" s="21"/>
      <c r="C487" s="21"/>
      <c r="D487" s="21"/>
      <c r="E487" s="21"/>
      <c r="F487" s="21"/>
      <c r="G487" s="21"/>
      <c r="H487" s="21"/>
      <c r="I487" s="21"/>
      <c r="J487" s="21"/>
      <c r="K487" s="21"/>
      <c r="L487" s="21"/>
      <c r="M487" s="21"/>
      <c r="N487" s="22"/>
      <c r="O487" s="21"/>
      <c r="P487" s="21"/>
      <c r="Q487" s="21"/>
      <c r="R487" s="21"/>
      <c r="S487" s="21"/>
      <c r="T487" s="21"/>
      <c r="U487" s="21"/>
      <c r="V487" s="21"/>
      <c r="W487" s="21"/>
      <c r="X487" s="21"/>
    </row>
    <row r="488" spans="1:24" x14ac:dyDescent="0.25">
      <c r="A488" s="21"/>
      <c r="B488" s="21"/>
      <c r="C488" s="21"/>
      <c r="D488" s="21"/>
      <c r="E488" s="21"/>
      <c r="F488" s="21"/>
      <c r="G488" s="21"/>
      <c r="H488" s="21"/>
      <c r="I488" s="21"/>
      <c r="J488" s="21"/>
      <c r="K488" s="21"/>
      <c r="L488" s="21"/>
      <c r="M488" s="21"/>
      <c r="N488" s="22"/>
      <c r="O488" s="21"/>
      <c r="P488" s="21"/>
      <c r="Q488" s="21"/>
      <c r="R488" s="21"/>
      <c r="S488" s="21"/>
      <c r="T488" s="21"/>
      <c r="U488" s="21"/>
      <c r="V488" s="21"/>
      <c r="W488" s="21"/>
      <c r="X488" s="21"/>
    </row>
    <row r="489" spans="1:24" x14ac:dyDescent="0.25">
      <c r="A489" s="21"/>
      <c r="B489" s="21"/>
      <c r="C489" s="21"/>
      <c r="D489" s="21"/>
      <c r="E489" s="21"/>
      <c r="F489" s="21"/>
      <c r="G489" s="21"/>
      <c r="H489" s="21"/>
      <c r="I489" s="21"/>
      <c r="J489" s="21"/>
      <c r="K489" s="21"/>
      <c r="L489" s="21"/>
      <c r="M489" s="21"/>
      <c r="N489" s="22"/>
      <c r="O489" s="21"/>
      <c r="P489" s="21"/>
      <c r="Q489" s="21"/>
      <c r="R489" s="21"/>
      <c r="S489" s="21"/>
      <c r="T489" s="21"/>
      <c r="U489" s="21"/>
      <c r="V489" s="21"/>
      <c r="W489" s="21"/>
      <c r="X489" s="21"/>
    </row>
    <row r="490" spans="1:24" x14ac:dyDescent="0.25">
      <c r="A490" s="21"/>
      <c r="B490" s="21"/>
      <c r="C490" s="21"/>
      <c r="D490" s="21"/>
      <c r="E490" s="21"/>
      <c r="F490" s="21"/>
      <c r="G490" s="21"/>
      <c r="H490" s="21"/>
      <c r="I490" s="21"/>
      <c r="J490" s="21"/>
      <c r="K490" s="21"/>
      <c r="L490" s="21"/>
      <c r="M490" s="21"/>
      <c r="N490" s="22"/>
      <c r="O490" s="21"/>
      <c r="P490" s="21"/>
      <c r="Q490" s="21"/>
      <c r="R490" s="21"/>
      <c r="S490" s="21"/>
      <c r="T490" s="21"/>
      <c r="U490" s="21"/>
      <c r="V490" s="21"/>
      <c r="W490" s="21"/>
      <c r="X490" s="21"/>
    </row>
    <row r="491" spans="1:24" x14ac:dyDescent="0.25">
      <c r="A491" s="21"/>
      <c r="B491" s="21"/>
      <c r="C491" s="21"/>
      <c r="D491" s="21"/>
      <c r="E491" s="21"/>
      <c r="F491" s="21"/>
      <c r="G491" s="21"/>
      <c r="H491" s="21"/>
      <c r="I491" s="21"/>
      <c r="J491" s="21"/>
      <c r="K491" s="21"/>
      <c r="L491" s="21"/>
      <c r="M491" s="21"/>
      <c r="N491" s="22"/>
      <c r="O491" s="21"/>
      <c r="P491" s="21"/>
      <c r="Q491" s="21"/>
      <c r="R491" s="21"/>
      <c r="S491" s="21"/>
      <c r="T491" s="21"/>
      <c r="U491" s="21"/>
      <c r="V491" s="21"/>
      <c r="W491" s="21"/>
      <c r="X491" s="21"/>
    </row>
    <row r="492" spans="1:24" x14ac:dyDescent="0.25">
      <c r="A492" s="21"/>
      <c r="B492" s="21"/>
      <c r="C492" s="21"/>
      <c r="D492" s="21"/>
      <c r="E492" s="21"/>
      <c r="F492" s="21"/>
      <c r="G492" s="21"/>
      <c r="H492" s="21"/>
      <c r="I492" s="21"/>
      <c r="J492" s="21"/>
      <c r="K492" s="21"/>
      <c r="L492" s="21"/>
      <c r="M492" s="21"/>
      <c r="N492" s="22"/>
      <c r="O492" s="21"/>
      <c r="P492" s="21"/>
      <c r="Q492" s="21"/>
      <c r="R492" s="21"/>
      <c r="S492" s="21"/>
      <c r="T492" s="21"/>
      <c r="U492" s="21"/>
      <c r="V492" s="21"/>
      <c r="W492" s="21"/>
      <c r="X492" s="21"/>
    </row>
    <row r="493" spans="1:24" x14ac:dyDescent="0.25">
      <c r="A493" s="21"/>
      <c r="B493" s="21"/>
      <c r="C493" s="21"/>
      <c r="D493" s="21"/>
      <c r="E493" s="21"/>
      <c r="F493" s="21"/>
      <c r="G493" s="21"/>
      <c r="H493" s="21"/>
      <c r="I493" s="21"/>
      <c r="J493" s="21"/>
      <c r="K493" s="21"/>
      <c r="L493" s="21"/>
      <c r="M493" s="21"/>
      <c r="N493" s="22"/>
      <c r="O493" s="21"/>
      <c r="P493" s="21"/>
      <c r="Q493" s="21"/>
      <c r="R493" s="21"/>
      <c r="S493" s="21"/>
      <c r="T493" s="21"/>
      <c r="U493" s="21"/>
      <c r="V493" s="21"/>
      <c r="W493" s="21"/>
      <c r="X493" s="21"/>
    </row>
    <row r="494" spans="1:24" x14ac:dyDescent="0.25">
      <c r="A494" s="21"/>
      <c r="B494" s="21"/>
      <c r="C494" s="21"/>
      <c r="D494" s="21"/>
      <c r="E494" s="21"/>
      <c r="F494" s="21"/>
      <c r="G494" s="21"/>
      <c r="H494" s="21"/>
      <c r="I494" s="21"/>
      <c r="J494" s="21"/>
      <c r="K494" s="21"/>
      <c r="L494" s="21"/>
      <c r="M494" s="21"/>
      <c r="N494" s="22"/>
      <c r="O494" s="21"/>
      <c r="P494" s="21"/>
      <c r="Q494" s="21"/>
      <c r="R494" s="21"/>
      <c r="S494" s="21"/>
      <c r="T494" s="21"/>
      <c r="U494" s="21"/>
      <c r="V494" s="21"/>
      <c r="W494" s="21"/>
      <c r="X494" s="21"/>
    </row>
    <row r="495" spans="1:24" x14ac:dyDescent="0.25">
      <c r="A495" s="21"/>
      <c r="B495" s="21"/>
      <c r="C495" s="21"/>
      <c r="D495" s="21"/>
      <c r="E495" s="21"/>
      <c r="F495" s="21"/>
      <c r="G495" s="21"/>
      <c r="H495" s="21"/>
      <c r="I495" s="21"/>
      <c r="J495" s="21"/>
      <c r="K495" s="21"/>
      <c r="L495" s="21"/>
      <c r="M495" s="21"/>
      <c r="N495" s="22"/>
      <c r="O495" s="21"/>
      <c r="P495" s="21"/>
      <c r="Q495" s="21"/>
      <c r="R495" s="21"/>
      <c r="S495" s="21"/>
      <c r="T495" s="21"/>
      <c r="U495" s="21"/>
      <c r="V495" s="21"/>
      <c r="W495" s="21"/>
      <c r="X495" s="21"/>
    </row>
    <row r="496" spans="1:24" x14ac:dyDescent="0.25">
      <c r="A496" s="21"/>
      <c r="B496" s="21"/>
      <c r="C496" s="21"/>
      <c r="D496" s="21"/>
      <c r="E496" s="21"/>
      <c r="F496" s="21"/>
      <c r="G496" s="21"/>
      <c r="H496" s="21"/>
      <c r="I496" s="21"/>
      <c r="J496" s="21"/>
      <c r="K496" s="21"/>
      <c r="L496" s="21"/>
      <c r="M496" s="21"/>
      <c r="N496" s="22"/>
      <c r="O496" s="21"/>
      <c r="P496" s="21"/>
      <c r="Q496" s="21"/>
      <c r="R496" s="21"/>
      <c r="S496" s="21"/>
      <c r="T496" s="21"/>
      <c r="U496" s="21"/>
      <c r="V496" s="21"/>
      <c r="W496" s="21"/>
      <c r="X496" s="21"/>
    </row>
    <row r="497" spans="1:24" x14ac:dyDescent="0.25">
      <c r="A497" s="21"/>
      <c r="B497" s="21"/>
      <c r="C497" s="21"/>
      <c r="D497" s="21"/>
      <c r="E497" s="21"/>
      <c r="F497" s="21"/>
      <c r="G497" s="21"/>
      <c r="H497" s="21"/>
      <c r="I497" s="21"/>
      <c r="J497" s="21"/>
      <c r="K497" s="21"/>
      <c r="L497" s="21"/>
      <c r="M497" s="21"/>
      <c r="N497" s="22"/>
      <c r="O497" s="21"/>
      <c r="P497" s="21"/>
      <c r="Q497" s="21"/>
      <c r="R497" s="21"/>
      <c r="S497" s="21"/>
      <c r="T497" s="21"/>
      <c r="U497" s="21"/>
      <c r="V497" s="21"/>
      <c r="W497" s="21"/>
      <c r="X497" s="21"/>
    </row>
    <row r="498" spans="1:24" x14ac:dyDescent="0.25">
      <c r="A498" s="21"/>
      <c r="B498" s="21"/>
      <c r="C498" s="21"/>
      <c r="D498" s="21"/>
      <c r="E498" s="21"/>
      <c r="F498" s="21"/>
      <c r="G498" s="21"/>
      <c r="H498" s="21"/>
      <c r="I498" s="21"/>
      <c r="J498" s="21"/>
      <c r="K498" s="21"/>
      <c r="L498" s="21"/>
      <c r="M498" s="21"/>
      <c r="N498" s="22"/>
      <c r="O498" s="21"/>
      <c r="P498" s="21"/>
      <c r="Q498" s="21"/>
      <c r="R498" s="21"/>
      <c r="S498" s="21"/>
      <c r="T498" s="21"/>
      <c r="U498" s="21"/>
      <c r="V498" s="21"/>
      <c r="W498" s="21"/>
      <c r="X498" s="21"/>
    </row>
    <row r="499" spans="1:24" x14ac:dyDescent="0.25">
      <c r="A499" s="21"/>
      <c r="B499" s="21"/>
      <c r="C499" s="21"/>
      <c r="D499" s="21"/>
      <c r="E499" s="21"/>
      <c r="F499" s="21"/>
      <c r="G499" s="21"/>
      <c r="H499" s="21"/>
      <c r="I499" s="21"/>
      <c r="J499" s="21"/>
      <c r="K499" s="21"/>
      <c r="L499" s="21"/>
      <c r="M499" s="21"/>
      <c r="N499" s="22"/>
      <c r="O499" s="21"/>
      <c r="P499" s="21"/>
      <c r="Q499" s="21"/>
      <c r="R499" s="21"/>
      <c r="S499" s="21"/>
      <c r="T499" s="21"/>
      <c r="U499" s="21"/>
      <c r="V499" s="21"/>
      <c r="W499" s="21"/>
      <c r="X499" s="21"/>
    </row>
    <row r="500" spans="1:24" x14ac:dyDescent="0.25">
      <c r="A500" s="21"/>
      <c r="B500" s="21"/>
      <c r="C500" s="21"/>
      <c r="D500" s="21"/>
      <c r="E500" s="21"/>
      <c r="F500" s="21"/>
      <c r="G500" s="21"/>
      <c r="H500" s="21"/>
      <c r="I500" s="21"/>
      <c r="J500" s="21"/>
      <c r="K500" s="21"/>
      <c r="L500" s="21"/>
      <c r="M500" s="21"/>
      <c r="N500" s="22"/>
      <c r="O500" s="21"/>
      <c r="P500" s="21"/>
      <c r="Q500" s="21"/>
      <c r="R500" s="21"/>
      <c r="S500" s="21"/>
      <c r="T500" s="21"/>
      <c r="U500" s="21"/>
      <c r="V500" s="21"/>
      <c r="W500" s="21"/>
      <c r="X500" s="21"/>
    </row>
    <row r="501" spans="1:24" x14ac:dyDescent="0.25">
      <c r="A501" s="21"/>
      <c r="B501" s="21"/>
      <c r="C501" s="21"/>
      <c r="D501" s="21"/>
      <c r="E501" s="21"/>
      <c r="F501" s="21"/>
      <c r="G501" s="21"/>
      <c r="H501" s="21"/>
      <c r="I501" s="21"/>
      <c r="J501" s="21"/>
      <c r="K501" s="21"/>
      <c r="L501" s="21"/>
      <c r="M501" s="21"/>
      <c r="N501" s="22"/>
      <c r="O501" s="21"/>
      <c r="P501" s="21"/>
      <c r="Q501" s="21"/>
      <c r="R501" s="21"/>
      <c r="S501" s="21"/>
      <c r="T501" s="21"/>
      <c r="U501" s="21"/>
      <c r="V501" s="21"/>
      <c r="W501" s="21"/>
      <c r="X501" s="21"/>
    </row>
    <row r="502" spans="1:24" x14ac:dyDescent="0.25">
      <c r="A502" s="21"/>
      <c r="B502" s="21"/>
      <c r="C502" s="21"/>
      <c r="D502" s="21"/>
      <c r="E502" s="21"/>
      <c r="F502" s="21"/>
      <c r="G502" s="21"/>
      <c r="H502" s="21"/>
      <c r="I502" s="21"/>
      <c r="J502" s="21"/>
      <c r="K502" s="21"/>
      <c r="L502" s="21"/>
      <c r="M502" s="21"/>
      <c r="N502" s="22"/>
      <c r="O502" s="21"/>
      <c r="P502" s="21"/>
      <c r="Q502" s="21"/>
      <c r="R502" s="21"/>
      <c r="S502" s="21"/>
      <c r="T502" s="21"/>
      <c r="U502" s="21"/>
      <c r="V502" s="21"/>
      <c r="W502" s="21"/>
      <c r="X502" s="21"/>
    </row>
    <row r="503" spans="1:24" x14ac:dyDescent="0.25">
      <c r="A503" s="21"/>
      <c r="B503" s="21"/>
      <c r="C503" s="21"/>
      <c r="D503" s="21"/>
      <c r="E503" s="21"/>
      <c r="F503" s="21"/>
      <c r="G503" s="21"/>
      <c r="H503" s="21"/>
      <c r="I503" s="21"/>
      <c r="J503" s="21"/>
      <c r="K503" s="21"/>
      <c r="L503" s="21"/>
      <c r="M503" s="21"/>
      <c r="N503" s="22"/>
      <c r="O503" s="21"/>
      <c r="P503" s="21"/>
      <c r="Q503" s="21"/>
      <c r="R503" s="21"/>
      <c r="S503" s="21"/>
      <c r="T503" s="21"/>
      <c r="U503" s="21"/>
      <c r="V503" s="21"/>
      <c r="W503" s="21"/>
      <c r="X503" s="21"/>
    </row>
    <row r="504" spans="1:24" x14ac:dyDescent="0.25">
      <c r="A504" s="21"/>
      <c r="B504" s="21"/>
      <c r="C504" s="21"/>
      <c r="D504" s="21"/>
      <c r="E504" s="21"/>
      <c r="F504" s="21"/>
      <c r="G504" s="21"/>
      <c r="H504" s="21"/>
      <c r="I504" s="21"/>
      <c r="J504" s="21"/>
      <c r="K504" s="21"/>
      <c r="L504" s="21"/>
      <c r="M504" s="21"/>
      <c r="N504" s="22"/>
      <c r="O504" s="21"/>
      <c r="P504" s="21"/>
      <c r="Q504" s="21"/>
      <c r="R504" s="21"/>
      <c r="S504" s="21"/>
      <c r="T504" s="21"/>
      <c r="U504" s="21"/>
      <c r="V504" s="21"/>
      <c r="W504" s="21"/>
      <c r="X504" s="21"/>
    </row>
    <row r="505" spans="1:24" x14ac:dyDescent="0.25">
      <c r="A505" s="21"/>
      <c r="B505" s="21"/>
      <c r="C505" s="21"/>
      <c r="D505" s="21"/>
      <c r="E505" s="21"/>
      <c r="F505" s="21"/>
      <c r="G505" s="21"/>
      <c r="H505" s="21"/>
      <c r="I505" s="21"/>
      <c r="J505" s="21"/>
      <c r="K505" s="21"/>
      <c r="L505" s="21"/>
      <c r="M505" s="21"/>
      <c r="N505" s="22"/>
      <c r="O505" s="21"/>
      <c r="P505" s="21"/>
      <c r="Q505" s="21"/>
      <c r="R505" s="21"/>
      <c r="S505" s="21"/>
      <c r="T505" s="21"/>
      <c r="U505" s="21"/>
      <c r="V505" s="21"/>
      <c r="W505" s="21"/>
      <c r="X505" s="21"/>
    </row>
    <row r="506" spans="1:24" x14ac:dyDescent="0.25">
      <c r="A506" s="21"/>
      <c r="B506" s="21"/>
      <c r="C506" s="21"/>
      <c r="D506" s="21"/>
      <c r="E506" s="21"/>
      <c r="F506" s="21"/>
      <c r="G506" s="21"/>
      <c r="H506" s="21"/>
      <c r="I506" s="21"/>
      <c r="J506" s="21"/>
      <c r="K506" s="21"/>
      <c r="L506" s="21"/>
      <c r="M506" s="21"/>
      <c r="N506" s="22"/>
      <c r="O506" s="21"/>
      <c r="P506" s="21"/>
      <c r="Q506" s="21"/>
      <c r="R506" s="21"/>
      <c r="S506" s="21"/>
      <c r="T506" s="21"/>
      <c r="U506" s="21"/>
      <c r="V506" s="21"/>
      <c r="W506" s="21"/>
      <c r="X506" s="21"/>
    </row>
    <row r="507" spans="1:24" x14ac:dyDescent="0.25">
      <c r="A507" s="21"/>
      <c r="B507" s="21"/>
      <c r="C507" s="21"/>
      <c r="D507" s="21"/>
      <c r="E507" s="21"/>
      <c r="F507" s="21"/>
      <c r="G507" s="21"/>
      <c r="H507" s="21"/>
      <c r="I507" s="21"/>
      <c r="J507" s="21"/>
      <c r="K507" s="21"/>
      <c r="L507" s="21"/>
      <c r="M507" s="21"/>
      <c r="N507" s="22"/>
      <c r="O507" s="21"/>
      <c r="P507" s="21"/>
      <c r="Q507" s="21"/>
      <c r="R507" s="21"/>
      <c r="S507" s="21"/>
      <c r="T507" s="21"/>
      <c r="U507" s="21"/>
      <c r="V507" s="21"/>
      <c r="W507" s="21"/>
      <c r="X507" s="21"/>
    </row>
    <row r="508" spans="1:24" x14ac:dyDescent="0.25">
      <c r="A508" s="21"/>
      <c r="B508" s="21"/>
      <c r="C508" s="21"/>
      <c r="D508" s="21"/>
      <c r="E508" s="21"/>
      <c r="F508" s="21"/>
      <c r="G508" s="21"/>
      <c r="H508" s="21"/>
      <c r="I508" s="21"/>
      <c r="J508" s="21"/>
      <c r="K508" s="21"/>
      <c r="L508" s="21"/>
      <c r="M508" s="21"/>
      <c r="N508" s="22"/>
      <c r="O508" s="21"/>
      <c r="P508" s="21"/>
      <c r="Q508" s="21"/>
      <c r="R508" s="21"/>
      <c r="S508" s="21"/>
      <c r="T508" s="21"/>
      <c r="U508" s="21"/>
      <c r="V508" s="21"/>
      <c r="W508" s="21"/>
      <c r="X508" s="21"/>
    </row>
    <row r="509" spans="1:24" x14ac:dyDescent="0.25">
      <c r="A509" s="21"/>
      <c r="B509" s="21"/>
      <c r="C509" s="21"/>
      <c r="D509" s="21"/>
      <c r="E509" s="21"/>
      <c r="F509" s="21"/>
      <c r="G509" s="21"/>
      <c r="H509" s="21"/>
      <c r="I509" s="21"/>
      <c r="J509" s="21"/>
      <c r="K509" s="21"/>
      <c r="L509" s="21"/>
      <c r="M509" s="21"/>
      <c r="N509" s="22"/>
      <c r="O509" s="21"/>
      <c r="P509" s="21"/>
      <c r="Q509" s="21"/>
      <c r="R509" s="21"/>
      <c r="S509" s="21"/>
      <c r="T509" s="21"/>
      <c r="U509" s="21"/>
      <c r="V509" s="21"/>
      <c r="W509" s="21"/>
      <c r="X509" s="21"/>
    </row>
    <row r="510" spans="1:24" x14ac:dyDescent="0.25">
      <c r="A510" s="21"/>
      <c r="B510" s="21"/>
      <c r="C510" s="21"/>
      <c r="D510" s="21"/>
      <c r="E510" s="21"/>
      <c r="F510" s="21"/>
      <c r="G510" s="21"/>
      <c r="H510" s="21"/>
      <c r="I510" s="21"/>
      <c r="J510" s="21"/>
      <c r="K510" s="21"/>
      <c r="L510" s="21"/>
      <c r="M510" s="21"/>
      <c r="N510" s="22"/>
      <c r="O510" s="21"/>
      <c r="P510" s="21"/>
      <c r="Q510" s="21"/>
      <c r="R510" s="21"/>
      <c r="S510" s="21"/>
      <c r="T510" s="21"/>
      <c r="U510" s="21"/>
      <c r="V510" s="21"/>
      <c r="W510" s="21"/>
      <c r="X510" s="21"/>
    </row>
    <row r="511" spans="1:24" x14ac:dyDescent="0.25">
      <c r="A511" s="21"/>
      <c r="B511" s="21"/>
      <c r="C511" s="21"/>
      <c r="D511" s="21"/>
      <c r="E511" s="21"/>
      <c r="F511" s="21"/>
      <c r="G511" s="21"/>
      <c r="H511" s="21"/>
      <c r="I511" s="21"/>
      <c r="J511" s="21"/>
      <c r="K511" s="21"/>
      <c r="L511" s="21"/>
      <c r="M511" s="21"/>
      <c r="N511" s="22"/>
      <c r="O511" s="21"/>
      <c r="P511" s="21"/>
      <c r="Q511" s="21"/>
      <c r="R511" s="21"/>
      <c r="S511" s="21"/>
      <c r="T511" s="21"/>
      <c r="U511" s="21"/>
      <c r="V511" s="21"/>
      <c r="W511" s="21"/>
      <c r="X511" s="21"/>
    </row>
    <row r="512" spans="1:24" x14ac:dyDescent="0.25">
      <c r="A512" s="21"/>
      <c r="B512" s="21"/>
      <c r="C512" s="21"/>
      <c r="D512" s="21"/>
      <c r="E512" s="21"/>
      <c r="F512" s="21"/>
      <c r="G512" s="21"/>
      <c r="H512" s="21"/>
      <c r="I512" s="21"/>
      <c r="J512" s="21"/>
      <c r="K512" s="21"/>
      <c r="L512" s="21"/>
      <c r="M512" s="21"/>
      <c r="N512" s="22"/>
      <c r="O512" s="21"/>
      <c r="P512" s="21"/>
      <c r="Q512" s="21"/>
      <c r="R512" s="21"/>
      <c r="S512" s="21"/>
      <c r="T512" s="21"/>
      <c r="U512" s="21"/>
      <c r="V512" s="21"/>
      <c r="W512" s="21"/>
      <c r="X512" s="21"/>
    </row>
    <row r="513" spans="1:24" x14ac:dyDescent="0.25">
      <c r="A513" s="21"/>
      <c r="B513" s="21"/>
      <c r="C513" s="21"/>
      <c r="D513" s="21"/>
      <c r="E513" s="21"/>
      <c r="F513" s="21"/>
      <c r="G513" s="21"/>
      <c r="H513" s="21"/>
      <c r="I513" s="21"/>
      <c r="J513" s="21"/>
      <c r="K513" s="21"/>
      <c r="L513" s="21"/>
      <c r="M513" s="21"/>
      <c r="N513" s="22"/>
      <c r="O513" s="21"/>
      <c r="P513" s="21"/>
      <c r="Q513" s="21"/>
      <c r="R513" s="21"/>
      <c r="S513" s="21"/>
      <c r="T513" s="21"/>
      <c r="U513" s="21"/>
      <c r="V513" s="21"/>
      <c r="W513" s="21"/>
      <c r="X513" s="21"/>
    </row>
    <row r="514" spans="1:24" x14ac:dyDescent="0.25">
      <c r="A514" s="21"/>
      <c r="B514" s="21"/>
      <c r="C514" s="21"/>
      <c r="D514" s="21"/>
      <c r="E514" s="21"/>
      <c r="F514" s="21"/>
      <c r="G514" s="21"/>
      <c r="H514" s="21"/>
      <c r="I514" s="21"/>
      <c r="J514" s="21"/>
      <c r="K514" s="21"/>
      <c r="L514" s="21"/>
      <c r="M514" s="21"/>
      <c r="N514" s="22"/>
      <c r="O514" s="21"/>
      <c r="P514" s="21"/>
      <c r="Q514" s="21"/>
      <c r="R514" s="21"/>
      <c r="S514" s="21"/>
      <c r="T514" s="21"/>
      <c r="U514" s="21"/>
      <c r="V514" s="21"/>
      <c r="W514" s="21"/>
      <c r="X514" s="21"/>
    </row>
    <row r="515" spans="1:24" x14ac:dyDescent="0.25">
      <c r="A515" s="21"/>
      <c r="B515" s="21"/>
      <c r="C515" s="21"/>
      <c r="D515" s="21"/>
      <c r="E515" s="21"/>
      <c r="F515" s="21"/>
      <c r="G515" s="21"/>
      <c r="H515" s="21"/>
      <c r="I515" s="21"/>
      <c r="J515" s="21"/>
      <c r="K515" s="21"/>
      <c r="L515" s="21"/>
      <c r="M515" s="21"/>
      <c r="N515" s="22"/>
      <c r="O515" s="21"/>
      <c r="P515" s="21"/>
      <c r="Q515" s="21"/>
      <c r="R515" s="21"/>
      <c r="S515" s="21"/>
      <c r="T515" s="21"/>
      <c r="U515" s="21"/>
      <c r="V515" s="21"/>
      <c r="W515" s="21"/>
      <c r="X515" s="21"/>
    </row>
    <row r="516" spans="1:24" x14ac:dyDescent="0.25">
      <c r="A516" s="21"/>
      <c r="B516" s="21"/>
      <c r="C516" s="21"/>
      <c r="D516" s="21"/>
      <c r="E516" s="21"/>
      <c r="F516" s="21"/>
      <c r="G516" s="21"/>
      <c r="H516" s="21"/>
      <c r="I516" s="21"/>
      <c r="J516" s="21"/>
      <c r="K516" s="21"/>
      <c r="L516" s="21"/>
      <c r="M516" s="21"/>
      <c r="N516" s="22"/>
      <c r="O516" s="21"/>
      <c r="P516" s="21"/>
      <c r="Q516" s="21"/>
      <c r="R516" s="21"/>
      <c r="S516" s="21"/>
      <c r="T516" s="21"/>
      <c r="U516" s="21"/>
      <c r="V516" s="21"/>
      <c r="W516" s="21"/>
      <c r="X516" s="21"/>
    </row>
    <row r="517" spans="1:24" x14ac:dyDescent="0.25">
      <c r="A517" s="21"/>
      <c r="B517" s="21"/>
      <c r="C517" s="21"/>
      <c r="D517" s="21"/>
      <c r="E517" s="21"/>
      <c r="F517" s="21"/>
      <c r="G517" s="21"/>
      <c r="H517" s="21"/>
      <c r="I517" s="21"/>
      <c r="J517" s="21"/>
      <c r="K517" s="21"/>
      <c r="L517" s="21"/>
      <c r="M517" s="21"/>
      <c r="N517" s="22"/>
      <c r="O517" s="21"/>
      <c r="P517" s="21"/>
      <c r="Q517" s="21"/>
      <c r="R517" s="21"/>
      <c r="S517" s="21"/>
      <c r="T517" s="21"/>
      <c r="U517" s="21"/>
      <c r="V517" s="21"/>
      <c r="W517" s="21"/>
      <c r="X517" s="21"/>
    </row>
    <row r="518" spans="1:24" x14ac:dyDescent="0.25">
      <c r="A518" s="21"/>
      <c r="B518" s="21"/>
      <c r="C518" s="21"/>
      <c r="D518" s="21"/>
      <c r="E518" s="21"/>
      <c r="F518" s="21"/>
      <c r="G518" s="21"/>
      <c r="H518" s="21"/>
      <c r="I518" s="21"/>
      <c r="J518" s="21"/>
      <c r="K518" s="21"/>
      <c r="L518" s="21"/>
      <c r="M518" s="21"/>
      <c r="N518" s="22"/>
      <c r="O518" s="21"/>
      <c r="P518" s="21"/>
      <c r="Q518" s="21"/>
      <c r="R518" s="21"/>
      <c r="S518" s="21"/>
      <c r="T518" s="21"/>
      <c r="U518" s="21"/>
      <c r="V518" s="21"/>
      <c r="W518" s="21"/>
      <c r="X518" s="21"/>
    </row>
    <row r="519" spans="1:24" x14ac:dyDescent="0.25">
      <c r="A519" s="21"/>
      <c r="B519" s="21"/>
      <c r="C519" s="21"/>
      <c r="D519" s="21"/>
      <c r="E519" s="21"/>
      <c r="F519" s="21"/>
      <c r="G519" s="21"/>
      <c r="H519" s="21"/>
      <c r="I519" s="21"/>
      <c r="J519" s="21"/>
      <c r="K519" s="21"/>
      <c r="L519" s="21"/>
      <c r="M519" s="21"/>
      <c r="N519" s="22"/>
      <c r="O519" s="21"/>
      <c r="P519" s="21"/>
      <c r="Q519" s="21"/>
      <c r="R519" s="21"/>
      <c r="S519" s="21"/>
      <c r="T519" s="21"/>
      <c r="U519" s="21"/>
      <c r="V519" s="21"/>
      <c r="W519" s="21"/>
      <c r="X519" s="21"/>
    </row>
    <row r="520" spans="1:24" x14ac:dyDescent="0.25">
      <c r="A520" s="21"/>
      <c r="B520" s="21"/>
      <c r="C520" s="21"/>
      <c r="D520" s="21"/>
      <c r="E520" s="21"/>
      <c r="F520" s="21"/>
      <c r="G520" s="21"/>
      <c r="H520" s="21"/>
      <c r="I520" s="21"/>
      <c r="J520" s="21"/>
      <c r="K520" s="21"/>
      <c r="L520" s="21"/>
      <c r="M520" s="21"/>
      <c r="N520" s="22"/>
      <c r="O520" s="21"/>
      <c r="P520" s="21"/>
      <c r="Q520" s="21"/>
      <c r="R520" s="21"/>
      <c r="S520" s="21"/>
      <c r="T520" s="21"/>
      <c r="U520" s="21"/>
      <c r="V520" s="21"/>
      <c r="W520" s="21"/>
      <c r="X520" s="21"/>
    </row>
    <row r="521" spans="1:24" x14ac:dyDescent="0.25">
      <c r="A521" s="21"/>
      <c r="B521" s="21"/>
      <c r="C521" s="21"/>
      <c r="D521" s="21"/>
      <c r="E521" s="21"/>
      <c r="F521" s="21"/>
      <c r="G521" s="21"/>
      <c r="H521" s="21"/>
      <c r="I521" s="21"/>
      <c r="J521" s="21"/>
      <c r="K521" s="21"/>
      <c r="L521" s="21"/>
      <c r="M521" s="21"/>
      <c r="N521" s="22"/>
      <c r="O521" s="21"/>
      <c r="P521" s="21"/>
      <c r="Q521" s="21"/>
      <c r="R521" s="21"/>
      <c r="S521" s="21"/>
      <c r="T521" s="21"/>
      <c r="U521" s="21"/>
      <c r="V521" s="21"/>
      <c r="W521" s="21"/>
      <c r="X521" s="21"/>
    </row>
    <row r="522" spans="1:24" x14ac:dyDescent="0.25">
      <c r="A522" s="21"/>
      <c r="B522" s="21"/>
      <c r="C522" s="21"/>
      <c r="D522" s="21"/>
      <c r="E522" s="21"/>
      <c r="F522" s="21"/>
      <c r="G522" s="21"/>
      <c r="H522" s="21"/>
      <c r="I522" s="21"/>
      <c r="J522" s="21"/>
      <c r="K522" s="21"/>
      <c r="L522" s="21"/>
      <c r="M522" s="21"/>
      <c r="N522" s="22"/>
      <c r="O522" s="21"/>
      <c r="P522" s="21"/>
      <c r="Q522" s="21"/>
      <c r="R522" s="21"/>
      <c r="S522" s="21"/>
      <c r="T522" s="21"/>
      <c r="U522" s="21"/>
      <c r="V522" s="21"/>
      <c r="W522" s="21"/>
      <c r="X522" s="21"/>
    </row>
    <row r="523" spans="1:24" x14ac:dyDescent="0.25">
      <c r="A523" s="21"/>
      <c r="B523" s="21"/>
      <c r="C523" s="21"/>
      <c r="D523" s="21"/>
      <c r="E523" s="21"/>
      <c r="F523" s="21"/>
      <c r="G523" s="21"/>
      <c r="H523" s="21"/>
      <c r="I523" s="21"/>
      <c r="J523" s="21"/>
      <c r="K523" s="21"/>
      <c r="L523" s="21"/>
      <c r="M523" s="21"/>
      <c r="N523" s="22"/>
      <c r="O523" s="21"/>
      <c r="P523" s="21"/>
      <c r="Q523" s="21"/>
      <c r="R523" s="21"/>
      <c r="S523" s="21"/>
      <c r="T523" s="21"/>
      <c r="U523" s="21"/>
      <c r="V523" s="21"/>
      <c r="W523" s="21"/>
      <c r="X523" s="21"/>
    </row>
    <row r="524" spans="1:24" x14ac:dyDescent="0.25">
      <c r="A524" s="21"/>
      <c r="B524" s="21"/>
      <c r="C524" s="21"/>
      <c r="D524" s="21"/>
      <c r="E524" s="21"/>
      <c r="F524" s="21"/>
      <c r="G524" s="21"/>
      <c r="H524" s="21"/>
      <c r="I524" s="21"/>
      <c r="J524" s="21"/>
      <c r="K524" s="21"/>
      <c r="L524" s="21"/>
      <c r="M524" s="21"/>
      <c r="N524" s="22"/>
      <c r="O524" s="21"/>
      <c r="P524" s="21"/>
      <c r="Q524" s="21"/>
      <c r="R524" s="21"/>
      <c r="S524" s="21"/>
      <c r="T524" s="21"/>
      <c r="U524" s="21"/>
      <c r="V524" s="21"/>
      <c r="W524" s="21"/>
      <c r="X524" s="21"/>
    </row>
    <row r="525" spans="1:24" x14ac:dyDescent="0.25">
      <c r="A525" s="21"/>
      <c r="B525" s="21"/>
      <c r="C525" s="21"/>
      <c r="D525" s="21"/>
      <c r="E525" s="21"/>
      <c r="F525" s="21"/>
      <c r="G525" s="21"/>
      <c r="H525" s="21"/>
      <c r="I525" s="21"/>
      <c r="J525" s="21"/>
      <c r="K525" s="21"/>
      <c r="L525" s="21"/>
      <c r="M525" s="21"/>
      <c r="N525" s="22"/>
      <c r="O525" s="21"/>
      <c r="P525" s="21"/>
      <c r="Q525" s="21"/>
      <c r="R525" s="21"/>
      <c r="S525" s="21"/>
      <c r="T525" s="21"/>
      <c r="U525" s="21"/>
      <c r="V525" s="21"/>
      <c r="W525" s="21"/>
      <c r="X525" s="21"/>
    </row>
    <row r="526" spans="1:24" x14ac:dyDescent="0.25">
      <c r="A526" s="21"/>
      <c r="B526" s="21"/>
      <c r="C526" s="21"/>
      <c r="D526" s="21"/>
      <c r="E526" s="21"/>
      <c r="F526" s="21"/>
      <c r="G526" s="21"/>
      <c r="H526" s="21"/>
      <c r="I526" s="21"/>
      <c r="J526" s="21"/>
      <c r="K526" s="21"/>
      <c r="L526" s="21"/>
      <c r="M526" s="21"/>
      <c r="N526" s="22"/>
      <c r="O526" s="21"/>
      <c r="P526" s="21"/>
      <c r="Q526" s="21"/>
      <c r="R526" s="21"/>
      <c r="S526" s="21"/>
      <c r="T526" s="21"/>
      <c r="U526" s="21"/>
      <c r="V526" s="21"/>
      <c r="W526" s="21"/>
      <c r="X526" s="21"/>
    </row>
    <row r="527" spans="1:24" x14ac:dyDescent="0.25">
      <c r="A527" s="21"/>
      <c r="B527" s="21"/>
      <c r="C527" s="21"/>
      <c r="D527" s="21"/>
      <c r="E527" s="21"/>
      <c r="F527" s="21"/>
      <c r="G527" s="21"/>
      <c r="H527" s="21"/>
      <c r="I527" s="21"/>
      <c r="J527" s="21"/>
      <c r="K527" s="21"/>
      <c r="L527" s="21"/>
      <c r="M527" s="21"/>
      <c r="N527" s="22"/>
      <c r="O527" s="21"/>
      <c r="P527" s="21"/>
      <c r="Q527" s="21"/>
      <c r="R527" s="21"/>
      <c r="S527" s="21"/>
      <c r="T527" s="21"/>
      <c r="U527" s="21"/>
      <c r="V527" s="21"/>
      <c r="W527" s="21"/>
      <c r="X527" s="21"/>
    </row>
    <row r="528" spans="1:24" x14ac:dyDescent="0.25">
      <c r="A528" s="21"/>
      <c r="B528" s="21"/>
      <c r="C528" s="21"/>
      <c r="D528" s="21"/>
      <c r="E528" s="21"/>
      <c r="F528" s="21"/>
      <c r="G528" s="21"/>
      <c r="H528" s="21"/>
      <c r="I528" s="21"/>
      <c r="J528" s="21"/>
      <c r="K528" s="21"/>
      <c r="L528" s="21"/>
      <c r="M528" s="21"/>
      <c r="N528" s="22"/>
      <c r="O528" s="21"/>
      <c r="P528" s="21"/>
      <c r="Q528" s="21"/>
      <c r="R528" s="21"/>
      <c r="S528" s="21"/>
      <c r="T528" s="21"/>
      <c r="U528" s="21"/>
      <c r="V528" s="21"/>
      <c r="W528" s="21"/>
      <c r="X528" s="21"/>
    </row>
    <row r="529" spans="1:24" x14ac:dyDescent="0.25">
      <c r="A529" s="21"/>
      <c r="B529" s="21"/>
      <c r="C529" s="21"/>
      <c r="D529" s="21"/>
      <c r="E529" s="21"/>
      <c r="F529" s="21"/>
      <c r="G529" s="21"/>
      <c r="H529" s="21"/>
      <c r="I529" s="21"/>
      <c r="J529" s="21"/>
      <c r="K529" s="21"/>
      <c r="L529" s="21"/>
      <c r="M529" s="21"/>
      <c r="N529" s="22"/>
      <c r="O529" s="21"/>
      <c r="P529" s="21"/>
      <c r="Q529" s="21"/>
      <c r="R529" s="21"/>
      <c r="S529" s="21"/>
      <c r="T529" s="21"/>
      <c r="U529" s="21"/>
      <c r="V529" s="21"/>
      <c r="W529" s="21"/>
      <c r="X529" s="21"/>
    </row>
    <row r="530" spans="1:24" x14ac:dyDescent="0.25">
      <c r="A530" s="21"/>
      <c r="B530" s="21"/>
      <c r="C530" s="21"/>
      <c r="D530" s="21"/>
      <c r="E530" s="21"/>
      <c r="F530" s="21"/>
      <c r="G530" s="21"/>
      <c r="H530" s="21"/>
      <c r="I530" s="21"/>
      <c r="J530" s="21"/>
      <c r="K530" s="21"/>
      <c r="L530" s="21"/>
      <c r="M530" s="21"/>
      <c r="N530" s="22"/>
      <c r="O530" s="21"/>
      <c r="P530" s="21"/>
      <c r="Q530" s="21"/>
      <c r="R530" s="21"/>
      <c r="S530" s="21"/>
      <c r="T530" s="21"/>
      <c r="U530" s="21"/>
      <c r="V530" s="21"/>
      <c r="W530" s="21"/>
      <c r="X530" s="21"/>
    </row>
    <row r="531" spans="1:24" x14ac:dyDescent="0.25">
      <c r="A531" s="21"/>
      <c r="B531" s="21"/>
      <c r="C531" s="21"/>
      <c r="D531" s="21"/>
      <c r="E531" s="21"/>
      <c r="F531" s="21"/>
      <c r="G531" s="21"/>
      <c r="H531" s="21"/>
      <c r="I531" s="21"/>
      <c r="J531" s="21"/>
      <c r="K531" s="21"/>
      <c r="L531" s="21"/>
      <c r="M531" s="21"/>
      <c r="N531" s="22"/>
      <c r="O531" s="21"/>
      <c r="P531" s="21"/>
      <c r="Q531" s="21"/>
      <c r="R531" s="21"/>
      <c r="S531" s="21"/>
      <c r="T531" s="21"/>
      <c r="U531" s="21"/>
      <c r="V531" s="21"/>
      <c r="W531" s="21"/>
      <c r="X531" s="21"/>
    </row>
    <row r="532" spans="1:24" x14ac:dyDescent="0.25">
      <c r="A532" s="21"/>
      <c r="B532" s="21"/>
      <c r="C532" s="21"/>
      <c r="D532" s="21"/>
      <c r="E532" s="21"/>
      <c r="F532" s="21"/>
      <c r="G532" s="21"/>
      <c r="H532" s="21"/>
      <c r="I532" s="21"/>
      <c r="J532" s="21"/>
      <c r="K532" s="21"/>
      <c r="L532" s="21"/>
      <c r="M532" s="21"/>
      <c r="N532" s="22"/>
      <c r="O532" s="21"/>
      <c r="P532" s="21"/>
      <c r="Q532" s="21"/>
      <c r="R532" s="21"/>
      <c r="S532" s="21"/>
      <c r="T532" s="21"/>
      <c r="U532" s="21"/>
      <c r="V532" s="21"/>
      <c r="W532" s="21"/>
      <c r="X532" s="21"/>
    </row>
    <row r="533" spans="1:24" x14ac:dyDescent="0.25">
      <c r="A533" s="21"/>
      <c r="B533" s="21"/>
      <c r="C533" s="21"/>
      <c r="D533" s="21"/>
      <c r="E533" s="21"/>
      <c r="F533" s="21"/>
      <c r="G533" s="21"/>
      <c r="H533" s="21"/>
      <c r="I533" s="21"/>
      <c r="J533" s="21"/>
      <c r="K533" s="21"/>
      <c r="L533" s="21"/>
      <c r="M533" s="21"/>
      <c r="N533" s="22"/>
      <c r="O533" s="21"/>
      <c r="P533" s="21"/>
      <c r="Q533" s="21"/>
      <c r="R533" s="21"/>
      <c r="S533" s="21"/>
      <c r="T533" s="21"/>
      <c r="U533" s="21"/>
      <c r="V533" s="21"/>
      <c r="W533" s="21"/>
      <c r="X533" s="21"/>
    </row>
    <row r="534" spans="1:24" x14ac:dyDescent="0.25">
      <c r="A534" s="21"/>
      <c r="B534" s="21"/>
      <c r="C534" s="21"/>
      <c r="D534" s="21"/>
      <c r="E534" s="21"/>
      <c r="F534" s="21"/>
      <c r="G534" s="21"/>
      <c r="H534" s="21"/>
      <c r="I534" s="21"/>
      <c r="J534" s="21"/>
      <c r="K534" s="21"/>
      <c r="L534" s="21"/>
      <c r="M534" s="21"/>
      <c r="N534" s="22"/>
      <c r="O534" s="21"/>
      <c r="P534" s="21"/>
      <c r="Q534" s="21"/>
      <c r="R534" s="21"/>
      <c r="S534" s="21"/>
      <c r="T534" s="21"/>
      <c r="U534" s="21"/>
      <c r="V534" s="21"/>
      <c r="W534" s="21"/>
      <c r="X534" s="21"/>
    </row>
    <row r="535" spans="1:24" x14ac:dyDescent="0.25">
      <c r="A535" s="21"/>
      <c r="B535" s="21"/>
      <c r="C535" s="21"/>
      <c r="D535" s="21"/>
      <c r="E535" s="21"/>
      <c r="F535" s="21"/>
      <c r="G535" s="21"/>
      <c r="H535" s="21"/>
      <c r="I535" s="21"/>
      <c r="J535" s="21"/>
      <c r="K535" s="21"/>
      <c r="L535" s="21"/>
      <c r="M535" s="21"/>
      <c r="N535" s="22"/>
      <c r="O535" s="21"/>
      <c r="P535" s="21"/>
      <c r="Q535" s="21"/>
      <c r="R535" s="21"/>
      <c r="S535" s="21"/>
      <c r="T535" s="21"/>
      <c r="U535" s="21"/>
      <c r="V535" s="21"/>
      <c r="W535" s="21"/>
      <c r="X535" s="21"/>
    </row>
    <row r="536" spans="1:24" x14ac:dyDescent="0.25">
      <c r="A536" s="21"/>
      <c r="B536" s="21"/>
      <c r="C536" s="21"/>
      <c r="D536" s="21"/>
      <c r="E536" s="21"/>
      <c r="F536" s="21"/>
      <c r="G536" s="21"/>
      <c r="H536" s="21"/>
      <c r="I536" s="21"/>
      <c r="J536" s="21"/>
      <c r="K536" s="21"/>
      <c r="L536" s="21"/>
      <c r="M536" s="21"/>
      <c r="N536" s="22"/>
      <c r="O536" s="21"/>
      <c r="P536" s="21"/>
      <c r="Q536" s="21"/>
      <c r="R536" s="21"/>
      <c r="S536" s="21"/>
      <c r="T536" s="21"/>
      <c r="U536" s="21"/>
      <c r="V536" s="21"/>
      <c r="W536" s="21"/>
      <c r="X536" s="21"/>
    </row>
    <row r="537" spans="1:24" x14ac:dyDescent="0.25">
      <c r="A537" s="21"/>
      <c r="B537" s="21"/>
      <c r="C537" s="21"/>
      <c r="D537" s="21"/>
      <c r="E537" s="21"/>
      <c r="F537" s="21"/>
      <c r="G537" s="21"/>
      <c r="H537" s="21"/>
      <c r="I537" s="21"/>
      <c r="J537" s="21"/>
      <c r="K537" s="21"/>
      <c r="L537" s="21"/>
      <c r="M537" s="21"/>
      <c r="N537" s="22"/>
      <c r="O537" s="21"/>
      <c r="P537" s="21"/>
      <c r="Q537" s="21"/>
      <c r="R537" s="21"/>
      <c r="S537" s="21"/>
      <c r="T537" s="21"/>
      <c r="U537" s="21"/>
      <c r="V537" s="21"/>
      <c r="W537" s="21"/>
      <c r="X537" s="21"/>
    </row>
    <row r="538" spans="1:24" x14ac:dyDescent="0.25">
      <c r="A538" s="21"/>
      <c r="B538" s="21"/>
      <c r="C538" s="21"/>
      <c r="D538" s="21"/>
      <c r="E538" s="21"/>
      <c r="F538" s="21"/>
      <c r="G538" s="21"/>
      <c r="H538" s="21"/>
      <c r="I538" s="21"/>
      <c r="J538" s="21"/>
      <c r="K538" s="21"/>
      <c r="L538" s="21"/>
      <c r="M538" s="21"/>
      <c r="N538" s="22"/>
      <c r="O538" s="21"/>
      <c r="P538" s="21"/>
      <c r="Q538" s="21"/>
      <c r="R538" s="21"/>
      <c r="S538" s="21"/>
      <c r="T538" s="21"/>
      <c r="U538" s="21"/>
      <c r="V538" s="21"/>
      <c r="W538" s="21"/>
      <c r="X538" s="21"/>
    </row>
    <row r="539" spans="1:24" x14ac:dyDescent="0.25">
      <c r="A539" s="21"/>
      <c r="B539" s="21"/>
      <c r="C539" s="21"/>
      <c r="D539" s="21"/>
      <c r="E539" s="21"/>
      <c r="F539" s="21"/>
      <c r="G539" s="21"/>
      <c r="H539" s="21"/>
      <c r="I539" s="21"/>
      <c r="J539" s="21"/>
      <c r="K539" s="21"/>
      <c r="L539" s="21"/>
      <c r="M539" s="21"/>
      <c r="N539" s="22"/>
      <c r="O539" s="21"/>
      <c r="P539" s="21"/>
      <c r="Q539" s="21"/>
      <c r="R539" s="21"/>
      <c r="S539" s="21"/>
      <c r="T539" s="21"/>
      <c r="U539" s="21"/>
      <c r="V539" s="21"/>
      <c r="W539" s="21"/>
      <c r="X539" s="21"/>
    </row>
    <row r="540" spans="1:24" x14ac:dyDescent="0.25">
      <c r="A540" s="21"/>
      <c r="B540" s="21"/>
      <c r="C540" s="21"/>
      <c r="D540" s="21"/>
      <c r="E540" s="21"/>
      <c r="F540" s="21"/>
      <c r="G540" s="21"/>
      <c r="H540" s="21"/>
      <c r="I540" s="21"/>
      <c r="J540" s="21"/>
      <c r="K540" s="21"/>
      <c r="L540" s="21"/>
      <c r="M540" s="21"/>
      <c r="N540" s="22"/>
      <c r="O540" s="21"/>
      <c r="P540" s="21"/>
      <c r="Q540" s="21"/>
      <c r="R540" s="21"/>
      <c r="S540" s="21"/>
      <c r="T540" s="21"/>
      <c r="U540" s="21"/>
      <c r="V540" s="21"/>
      <c r="W540" s="21"/>
      <c r="X540" s="21"/>
    </row>
    <row r="541" spans="1:24" x14ac:dyDescent="0.25">
      <c r="A541" s="21"/>
      <c r="B541" s="21"/>
      <c r="C541" s="21"/>
      <c r="D541" s="21"/>
      <c r="E541" s="21"/>
      <c r="F541" s="21"/>
      <c r="G541" s="21"/>
      <c r="H541" s="21"/>
      <c r="I541" s="21"/>
      <c r="J541" s="21"/>
      <c r="K541" s="21"/>
      <c r="L541" s="21"/>
      <c r="M541" s="21"/>
      <c r="N541" s="22"/>
      <c r="O541" s="21"/>
      <c r="P541" s="21"/>
      <c r="Q541" s="21"/>
      <c r="R541" s="21"/>
      <c r="S541" s="21"/>
      <c r="T541" s="21"/>
      <c r="U541" s="21"/>
      <c r="V541" s="21"/>
      <c r="W541" s="21"/>
      <c r="X541" s="21"/>
    </row>
    <row r="542" spans="1:24" x14ac:dyDescent="0.25">
      <c r="A542" s="21"/>
      <c r="B542" s="21"/>
      <c r="C542" s="21"/>
      <c r="D542" s="21"/>
      <c r="E542" s="21"/>
      <c r="F542" s="21"/>
      <c r="G542" s="21"/>
      <c r="H542" s="21"/>
      <c r="I542" s="21"/>
      <c r="J542" s="21"/>
      <c r="K542" s="21"/>
      <c r="L542" s="21"/>
      <c r="M542" s="21"/>
      <c r="N542" s="22"/>
      <c r="O542" s="21"/>
      <c r="P542" s="21"/>
      <c r="Q542" s="21"/>
      <c r="R542" s="21"/>
      <c r="S542" s="21"/>
      <c r="T542" s="21"/>
      <c r="U542" s="21"/>
      <c r="V542" s="21"/>
      <c r="W542" s="21"/>
      <c r="X542" s="21"/>
    </row>
    <row r="543" spans="1:24" x14ac:dyDescent="0.25">
      <c r="A543" s="21"/>
      <c r="B543" s="21"/>
      <c r="C543" s="21"/>
      <c r="D543" s="21"/>
      <c r="E543" s="21"/>
      <c r="F543" s="21"/>
      <c r="G543" s="21"/>
      <c r="H543" s="21"/>
      <c r="I543" s="21"/>
      <c r="J543" s="21"/>
      <c r="K543" s="21"/>
      <c r="L543" s="21"/>
      <c r="M543" s="21"/>
      <c r="N543" s="22"/>
      <c r="O543" s="21"/>
      <c r="P543" s="21"/>
      <c r="Q543" s="21"/>
      <c r="R543" s="21"/>
      <c r="S543" s="21"/>
      <c r="T543" s="21"/>
      <c r="U543" s="21"/>
      <c r="V543" s="21"/>
      <c r="W543" s="21"/>
      <c r="X543" s="21"/>
    </row>
    <row r="544" spans="1:24" x14ac:dyDescent="0.25">
      <c r="A544" s="21"/>
      <c r="B544" s="21"/>
      <c r="C544" s="21"/>
      <c r="D544" s="21"/>
      <c r="E544" s="21"/>
      <c r="F544" s="21"/>
      <c r="G544" s="21"/>
      <c r="H544" s="21"/>
      <c r="I544" s="21"/>
      <c r="J544" s="21"/>
      <c r="K544" s="21"/>
      <c r="L544" s="21"/>
      <c r="M544" s="21"/>
      <c r="N544" s="22"/>
      <c r="O544" s="21"/>
      <c r="P544" s="21"/>
      <c r="Q544" s="21"/>
      <c r="R544" s="21"/>
      <c r="S544" s="21"/>
      <c r="T544" s="21"/>
      <c r="U544" s="21"/>
      <c r="V544" s="21"/>
      <c r="W544" s="21"/>
      <c r="X544" s="21"/>
    </row>
    <row r="545" spans="1:24" x14ac:dyDescent="0.25">
      <c r="A545" s="21"/>
      <c r="B545" s="21"/>
      <c r="C545" s="21"/>
      <c r="D545" s="21"/>
      <c r="E545" s="21"/>
      <c r="F545" s="21"/>
      <c r="G545" s="21"/>
      <c r="H545" s="21"/>
      <c r="I545" s="21"/>
      <c r="J545" s="21"/>
      <c r="K545" s="21"/>
      <c r="L545" s="21"/>
      <c r="M545" s="21"/>
      <c r="N545" s="22"/>
      <c r="O545" s="21"/>
      <c r="P545" s="21"/>
      <c r="Q545" s="21"/>
      <c r="R545" s="21"/>
      <c r="S545" s="21"/>
      <c r="T545" s="21"/>
      <c r="U545" s="21"/>
      <c r="V545" s="21"/>
      <c r="W545" s="21"/>
      <c r="X545" s="21"/>
    </row>
    <row r="546" spans="1:24" x14ac:dyDescent="0.25">
      <c r="A546" s="21"/>
      <c r="B546" s="21"/>
      <c r="C546" s="21"/>
      <c r="D546" s="21"/>
      <c r="E546" s="21"/>
      <c r="F546" s="21"/>
      <c r="G546" s="21"/>
      <c r="H546" s="21"/>
      <c r="I546" s="21"/>
      <c r="J546" s="21"/>
      <c r="K546" s="21"/>
      <c r="L546" s="21"/>
      <c r="M546" s="21"/>
      <c r="N546" s="22"/>
      <c r="O546" s="21"/>
      <c r="P546" s="21"/>
      <c r="Q546" s="21"/>
      <c r="R546" s="21"/>
      <c r="S546" s="21"/>
      <c r="T546" s="21"/>
      <c r="U546" s="21"/>
      <c r="V546" s="21"/>
      <c r="W546" s="21"/>
      <c r="X546" s="21"/>
    </row>
    <row r="547" spans="1:24" x14ac:dyDescent="0.25">
      <c r="A547" s="21"/>
      <c r="B547" s="21"/>
      <c r="C547" s="21"/>
      <c r="D547" s="21"/>
      <c r="E547" s="21"/>
      <c r="F547" s="21"/>
      <c r="G547" s="21"/>
      <c r="H547" s="21"/>
      <c r="I547" s="21"/>
      <c r="J547" s="21"/>
      <c r="K547" s="21"/>
      <c r="L547" s="21"/>
      <c r="M547" s="21"/>
      <c r="N547" s="22"/>
      <c r="O547" s="21"/>
      <c r="P547" s="21"/>
      <c r="Q547" s="21"/>
      <c r="R547" s="21"/>
      <c r="S547" s="21"/>
      <c r="T547" s="21"/>
      <c r="U547" s="21"/>
      <c r="V547" s="21"/>
      <c r="W547" s="21"/>
      <c r="X547" s="21"/>
    </row>
    <row r="548" spans="1:24" x14ac:dyDescent="0.25">
      <c r="A548" s="21"/>
      <c r="B548" s="21"/>
      <c r="C548" s="21"/>
      <c r="D548" s="21"/>
      <c r="E548" s="21"/>
      <c r="F548" s="21"/>
      <c r="G548" s="21"/>
      <c r="H548" s="21"/>
      <c r="I548" s="21"/>
      <c r="J548" s="21"/>
      <c r="K548" s="21"/>
      <c r="L548" s="21"/>
      <c r="M548" s="21"/>
      <c r="N548" s="22"/>
      <c r="O548" s="21"/>
      <c r="P548" s="21"/>
      <c r="Q548" s="21"/>
      <c r="R548" s="21"/>
      <c r="S548" s="21"/>
      <c r="T548" s="21"/>
      <c r="U548" s="21"/>
      <c r="V548" s="21"/>
      <c r="W548" s="21"/>
      <c r="X548" s="21"/>
    </row>
    <row r="549" spans="1:24" x14ac:dyDescent="0.25">
      <c r="A549" s="21"/>
      <c r="B549" s="21"/>
      <c r="C549" s="21"/>
      <c r="D549" s="21"/>
      <c r="E549" s="21"/>
      <c r="F549" s="21"/>
      <c r="G549" s="21"/>
      <c r="H549" s="21"/>
      <c r="I549" s="21"/>
      <c r="J549" s="21"/>
      <c r="K549" s="21"/>
      <c r="L549" s="21"/>
      <c r="M549" s="21"/>
      <c r="N549" s="22"/>
      <c r="O549" s="21"/>
      <c r="P549" s="21"/>
      <c r="Q549" s="21"/>
      <c r="R549" s="21"/>
      <c r="S549" s="21"/>
      <c r="T549" s="21"/>
      <c r="U549" s="21"/>
      <c r="V549" s="21"/>
      <c r="W549" s="21"/>
      <c r="X549" s="21"/>
    </row>
    <row r="550" spans="1:24" x14ac:dyDescent="0.25">
      <c r="A550" s="21"/>
      <c r="B550" s="21"/>
      <c r="C550" s="21"/>
      <c r="D550" s="21"/>
      <c r="E550" s="21"/>
      <c r="F550" s="21"/>
      <c r="G550" s="21"/>
      <c r="H550" s="21"/>
      <c r="I550" s="21"/>
      <c r="J550" s="21"/>
      <c r="K550" s="21"/>
      <c r="L550" s="21"/>
      <c r="M550" s="21"/>
      <c r="N550" s="22"/>
      <c r="O550" s="21"/>
      <c r="P550" s="21"/>
      <c r="Q550" s="21"/>
      <c r="R550" s="21"/>
      <c r="S550" s="21"/>
      <c r="T550" s="21"/>
      <c r="U550" s="21"/>
      <c r="V550" s="21"/>
      <c r="W550" s="21"/>
      <c r="X550" s="21"/>
    </row>
    <row r="551" spans="1:24" x14ac:dyDescent="0.25">
      <c r="A551" s="21"/>
      <c r="B551" s="21"/>
      <c r="C551" s="21"/>
      <c r="D551" s="21"/>
      <c r="E551" s="21"/>
      <c r="F551" s="21"/>
      <c r="G551" s="21"/>
      <c r="H551" s="21"/>
      <c r="I551" s="21"/>
      <c r="J551" s="21"/>
      <c r="K551" s="21"/>
      <c r="L551" s="21"/>
      <c r="M551" s="21"/>
      <c r="N551" s="22"/>
      <c r="O551" s="21"/>
      <c r="P551" s="21"/>
      <c r="Q551" s="21"/>
      <c r="R551" s="21"/>
      <c r="S551" s="21"/>
      <c r="T551" s="21"/>
      <c r="U551" s="21"/>
      <c r="V551" s="21"/>
      <c r="W551" s="21"/>
      <c r="X551" s="21"/>
    </row>
    <row r="552" spans="1:24" x14ac:dyDescent="0.25">
      <c r="A552" s="21"/>
      <c r="B552" s="21"/>
      <c r="C552" s="21"/>
      <c r="D552" s="21"/>
      <c r="E552" s="21"/>
      <c r="F552" s="21"/>
      <c r="G552" s="21"/>
      <c r="H552" s="21"/>
      <c r="I552" s="21"/>
      <c r="J552" s="21"/>
      <c r="K552" s="21"/>
      <c r="L552" s="21"/>
      <c r="M552" s="21"/>
      <c r="N552" s="22"/>
      <c r="O552" s="21"/>
      <c r="P552" s="21"/>
      <c r="Q552" s="21"/>
      <c r="R552" s="21"/>
      <c r="S552" s="21"/>
      <c r="T552" s="21"/>
      <c r="U552" s="21"/>
      <c r="V552" s="21"/>
      <c r="W552" s="21"/>
      <c r="X552" s="21"/>
    </row>
    <row r="553" spans="1:24" x14ac:dyDescent="0.25">
      <c r="A553" s="21"/>
      <c r="B553" s="21"/>
      <c r="C553" s="21"/>
      <c r="D553" s="21"/>
      <c r="E553" s="21"/>
      <c r="F553" s="21"/>
      <c r="G553" s="21"/>
      <c r="H553" s="21"/>
      <c r="I553" s="21"/>
      <c r="J553" s="21"/>
      <c r="K553" s="21"/>
      <c r="L553" s="21"/>
      <c r="M553" s="21"/>
      <c r="N553" s="22"/>
      <c r="O553" s="21"/>
      <c r="P553" s="21"/>
      <c r="Q553" s="21"/>
      <c r="R553" s="21"/>
      <c r="S553" s="21"/>
      <c r="T553" s="21"/>
      <c r="U553" s="21"/>
      <c r="V553" s="21"/>
      <c r="W553" s="21"/>
      <c r="X553" s="21"/>
    </row>
    <row r="554" spans="1:24" x14ac:dyDescent="0.25">
      <c r="A554" s="21"/>
      <c r="B554" s="21"/>
      <c r="C554" s="21"/>
      <c r="D554" s="21"/>
      <c r="E554" s="21"/>
      <c r="F554" s="21"/>
      <c r="G554" s="21"/>
      <c r="H554" s="21"/>
      <c r="I554" s="21"/>
      <c r="J554" s="21"/>
      <c r="K554" s="21"/>
      <c r="L554" s="21"/>
      <c r="M554" s="21"/>
      <c r="N554" s="22"/>
      <c r="O554" s="21"/>
      <c r="P554" s="21"/>
      <c r="Q554" s="21"/>
      <c r="R554" s="21"/>
      <c r="S554" s="21"/>
      <c r="T554" s="21"/>
      <c r="U554" s="21"/>
      <c r="V554" s="21"/>
      <c r="W554" s="21"/>
      <c r="X554" s="21"/>
    </row>
    <row r="555" spans="1:24" x14ac:dyDescent="0.25">
      <c r="A555" s="21"/>
      <c r="B555" s="21"/>
      <c r="C555" s="21"/>
      <c r="D555" s="21"/>
      <c r="E555" s="21"/>
      <c r="F555" s="21"/>
      <c r="G555" s="21"/>
      <c r="H555" s="21"/>
      <c r="I555" s="21"/>
      <c r="J555" s="21"/>
      <c r="K555" s="21"/>
      <c r="L555" s="21"/>
      <c r="M555" s="21"/>
      <c r="N555" s="22"/>
      <c r="O555" s="21"/>
      <c r="P555" s="21"/>
      <c r="Q555" s="21"/>
      <c r="R555" s="21"/>
      <c r="S555" s="21"/>
      <c r="T555" s="21"/>
      <c r="U555" s="21"/>
      <c r="V555" s="21"/>
      <c r="W555" s="21"/>
      <c r="X555" s="21"/>
    </row>
    <row r="556" spans="1:24" x14ac:dyDescent="0.25">
      <c r="A556" s="21"/>
      <c r="B556" s="21"/>
      <c r="C556" s="21"/>
      <c r="D556" s="21"/>
      <c r="E556" s="21"/>
      <c r="F556" s="21"/>
      <c r="G556" s="21"/>
      <c r="H556" s="21"/>
      <c r="I556" s="21"/>
      <c r="J556" s="21"/>
      <c r="K556" s="21"/>
      <c r="L556" s="21"/>
      <c r="M556" s="21"/>
      <c r="N556" s="22"/>
      <c r="O556" s="21"/>
      <c r="P556" s="21"/>
      <c r="Q556" s="21"/>
      <c r="R556" s="21"/>
      <c r="S556" s="21"/>
      <c r="T556" s="21"/>
      <c r="U556" s="21"/>
      <c r="V556" s="21"/>
      <c r="W556" s="21"/>
      <c r="X556" s="21"/>
    </row>
    <row r="557" spans="1:24" x14ac:dyDescent="0.25">
      <c r="A557" s="21"/>
      <c r="B557" s="21"/>
      <c r="C557" s="21"/>
      <c r="D557" s="21"/>
      <c r="E557" s="21"/>
      <c r="F557" s="21"/>
      <c r="G557" s="21"/>
      <c r="H557" s="21"/>
      <c r="I557" s="21"/>
      <c r="J557" s="21"/>
      <c r="K557" s="21"/>
      <c r="L557" s="21"/>
      <c r="M557" s="21"/>
      <c r="N557" s="22"/>
      <c r="O557" s="21"/>
      <c r="P557" s="21"/>
      <c r="Q557" s="21"/>
      <c r="R557" s="21"/>
      <c r="S557" s="21"/>
      <c r="T557" s="21"/>
      <c r="U557" s="21"/>
      <c r="V557" s="21"/>
      <c r="W557" s="21"/>
      <c r="X557" s="21"/>
    </row>
    <row r="558" spans="1:24" x14ac:dyDescent="0.25">
      <c r="A558" s="21"/>
      <c r="B558" s="21"/>
      <c r="C558" s="21"/>
      <c r="D558" s="21"/>
      <c r="E558" s="21"/>
      <c r="F558" s="21"/>
      <c r="G558" s="21"/>
      <c r="H558" s="21"/>
      <c r="I558" s="21"/>
      <c r="J558" s="21"/>
      <c r="K558" s="21"/>
      <c r="L558" s="21"/>
      <c r="M558" s="21"/>
      <c r="N558" s="22"/>
      <c r="O558" s="21"/>
      <c r="P558" s="21"/>
      <c r="Q558" s="21"/>
      <c r="R558" s="21"/>
      <c r="S558" s="21"/>
      <c r="T558" s="21"/>
      <c r="U558" s="21"/>
      <c r="V558" s="21"/>
      <c r="W558" s="21"/>
      <c r="X558" s="21"/>
    </row>
    <row r="559" spans="1:24" x14ac:dyDescent="0.25">
      <c r="A559" s="21"/>
      <c r="B559" s="21"/>
      <c r="C559" s="21"/>
      <c r="D559" s="21"/>
      <c r="E559" s="21"/>
      <c r="F559" s="21"/>
      <c r="G559" s="21"/>
      <c r="H559" s="21"/>
      <c r="I559" s="21"/>
      <c r="J559" s="21"/>
      <c r="K559" s="21"/>
      <c r="L559" s="21"/>
      <c r="M559" s="21"/>
      <c r="N559" s="22"/>
      <c r="O559" s="21"/>
      <c r="P559" s="21"/>
      <c r="Q559" s="21"/>
      <c r="R559" s="21"/>
      <c r="S559" s="21"/>
      <c r="T559" s="21"/>
      <c r="U559" s="21"/>
      <c r="V559" s="21"/>
      <c r="W559" s="21"/>
      <c r="X559" s="21"/>
    </row>
    <row r="560" spans="1:24" x14ac:dyDescent="0.25">
      <c r="A560" s="21"/>
      <c r="B560" s="21"/>
      <c r="C560" s="21"/>
      <c r="D560" s="21"/>
      <c r="E560" s="21"/>
      <c r="F560" s="21"/>
      <c r="G560" s="21"/>
      <c r="H560" s="21"/>
      <c r="I560" s="21"/>
      <c r="J560" s="21"/>
      <c r="K560" s="21"/>
      <c r="L560" s="21"/>
      <c r="M560" s="21"/>
      <c r="N560" s="22"/>
      <c r="O560" s="21"/>
      <c r="P560" s="21"/>
      <c r="Q560" s="21"/>
      <c r="R560" s="21"/>
      <c r="S560" s="21"/>
      <c r="T560" s="21"/>
      <c r="U560" s="21"/>
      <c r="V560" s="21"/>
      <c r="W560" s="21"/>
      <c r="X560" s="21"/>
    </row>
    <row r="561" spans="1:24" x14ac:dyDescent="0.25">
      <c r="A561" s="21"/>
      <c r="B561" s="21"/>
      <c r="C561" s="21"/>
      <c r="D561" s="21"/>
      <c r="E561" s="21"/>
      <c r="F561" s="21"/>
      <c r="G561" s="21"/>
      <c r="H561" s="21"/>
      <c r="I561" s="21"/>
      <c r="J561" s="21"/>
      <c r="K561" s="21"/>
      <c r="L561" s="21"/>
      <c r="M561" s="21"/>
      <c r="N561" s="22"/>
      <c r="O561" s="21"/>
      <c r="P561" s="21"/>
      <c r="Q561" s="21"/>
      <c r="R561" s="21"/>
      <c r="S561" s="21"/>
      <c r="T561" s="21"/>
      <c r="U561" s="21"/>
      <c r="V561" s="21"/>
      <c r="W561" s="21"/>
      <c r="X561" s="21"/>
    </row>
    <row r="562" spans="1:24" x14ac:dyDescent="0.25">
      <c r="A562" s="21"/>
      <c r="B562" s="21"/>
      <c r="C562" s="21"/>
      <c r="D562" s="21"/>
      <c r="E562" s="21"/>
      <c r="F562" s="21"/>
      <c r="G562" s="21"/>
      <c r="H562" s="21"/>
      <c r="I562" s="21"/>
      <c r="J562" s="21"/>
      <c r="K562" s="21"/>
      <c r="L562" s="21"/>
      <c r="M562" s="21"/>
      <c r="N562" s="22"/>
      <c r="O562" s="21"/>
      <c r="P562" s="21"/>
      <c r="Q562" s="21"/>
      <c r="R562" s="21"/>
      <c r="S562" s="21"/>
      <c r="T562" s="21"/>
      <c r="U562" s="21"/>
      <c r="V562" s="21"/>
      <c r="W562" s="21"/>
      <c r="X562" s="21"/>
    </row>
    <row r="563" spans="1:24" x14ac:dyDescent="0.25">
      <c r="A563" s="21"/>
      <c r="B563" s="21"/>
      <c r="C563" s="21"/>
      <c r="D563" s="21"/>
      <c r="E563" s="21"/>
      <c r="F563" s="21"/>
      <c r="G563" s="21"/>
      <c r="H563" s="21"/>
      <c r="I563" s="21"/>
      <c r="J563" s="21"/>
      <c r="K563" s="21"/>
      <c r="L563" s="21"/>
      <c r="M563" s="21"/>
      <c r="N563" s="22"/>
      <c r="O563" s="21"/>
      <c r="P563" s="21"/>
      <c r="Q563" s="21"/>
      <c r="R563" s="21"/>
      <c r="S563" s="21"/>
      <c r="T563" s="21"/>
      <c r="U563" s="21"/>
      <c r="V563" s="21"/>
      <c r="W563" s="21"/>
      <c r="X563" s="21"/>
    </row>
    <row r="564" spans="1:24" x14ac:dyDescent="0.25">
      <c r="A564" s="21"/>
      <c r="B564" s="21"/>
      <c r="C564" s="21"/>
      <c r="D564" s="21"/>
      <c r="E564" s="21"/>
      <c r="F564" s="21"/>
      <c r="G564" s="21"/>
      <c r="H564" s="21"/>
      <c r="I564" s="21"/>
      <c r="J564" s="21"/>
      <c r="K564" s="21"/>
      <c r="L564" s="21"/>
      <c r="M564" s="21"/>
      <c r="N564" s="22"/>
      <c r="O564" s="21"/>
      <c r="P564" s="21"/>
      <c r="Q564" s="21"/>
      <c r="R564" s="21"/>
      <c r="S564" s="21"/>
      <c r="T564" s="21"/>
      <c r="U564" s="21"/>
      <c r="V564" s="21"/>
      <c r="W564" s="21"/>
      <c r="X564" s="21"/>
    </row>
    <row r="565" spans="1:24" x14ac:dyDescent="0.25">
      <c r="A565" s="21"/>
      <c r="B565" s="21"/>
      <c r="C565" s="21"/>
      <c r="D565" s="21"/>
      <c r="E565" s="21"/>
      <c r="F565" s="21"/>
      <c r="G565" s="21"/>
      <c r="H565" s="21"/>
      <c r="I565" s="21"/>
      <c r="J565" s="21"/>
      <c r="K565" s="21"/>
      <c r="L565" s="21"/>
      <c r="M565" s="21"/>
      <c r="N565" s="22"/>
      <c r="O565" s="21"/>
      <c r="P565" s="21"/>
      <c r="Q565" s="21"/>
      <c r="R565" s="21"/>
      <c r="S565" s="21"/>
      <c r="T565" s="21"/>
      <c r="U565" s="21"/>
      <c r="V565" s="21"/>
      <c r="W565" s="21"/>
      <c r="X565" s="21"/>
    </row>
    <row r="566" spans="1:24" x14ac:dyDescent="0.25">
      <c r="A566" s="21"/>
      <c r="B566" s="21"/>
      <c r="C566" s="21"/>
      <c r="D566" s="21"/>
      <c r="E566" s="21"/>
      <c r="F566" s="21"/>
      <c r="G566" s="21"/>
      <c r="H566" s="21"/>
      <c r="I566" s="21"/>
      <c r="J566" s="21"/>
      <c r="K566" s="21"/>
      <c r="L566" s="21"/>
      <c r="M566" s="21"/>
      <c r="N566" s="22"/>
      <c r="O566" s="21"/>
      <c r="P566" s="21"/>
      <c r="Q566" s="21"/>
      <c r="R566" s="21"/>
      <c r="S566" s="21"/>
      <c r="T566" s="21"/>
      <c r="U566" s="21"/>
      <c r="V566" s="21"/>
      <c r="W566" s="21"/>
      <c r="X566" s="21"/>
    </row>
    <row r="567" spans="1:24" x14ac:dyDescent="0.25">
      <c r="A567" s="21"/>
      <c r="B567" s="21"/>
      <c r="C567" s="21"/>
      <c r="D567" s="21"/>
      <c r="E567" s="21"/>
      <c r="F567" s="21"/>
      <c r="G567" s="21"/>
      <c r="H567" s="21"/>
      <c r="I567" s="21"/>
      <c r="J567" s="21"/>
      <c r="K567" s="21"/>
      <c r="L567" s="21"/>
      <c r="M567" s="21"/>
      <c r="N567" s="22"/>
      <c r="O567" s="21"/>
      <c r="P567" s="21"/>
      <c r="Q567" s="21"/>
      <c r="R567" s="21"/>
      <c r="S567" s="21"/>
      <c r="T567" s="21"/>
      <c r="U567" s="21"/>
      <c r="V567" s="21"/>
      <c r="W567" s="21"/>
      <c r="X567" s="21"/>
    </row>
    <row r="568" spans="1:24" x14ac:dyDescent="0.25">
      <c r="A568" s="21"/>
      <c r="B568" s="21"/>
      <c r="C568" s="21"/>
      <c r="D568" s="21"/>
      <c r="E568" s="21"/>
      <c r="F568" s="21"/>
      <c r="G568" s="21"/>
      <c r="H568" s="21"/>
      <c r="I568" s="21"/>
      <c r="J568" s="21"/>
      <c r="K568" s="21"/>
      <c r="L568" s="21"/>
      <c r="M568" s="21"/>
      <c r="N568" s="22"/>
      <c r="O568" s="21"/>
      <c r="P568" s="21"/>
      <c r="Q568" s="21"/>
      <c r="R568" s="21"/>
      <c r="S568" s="21"/>
      <c r="T568" s="21"/>
      <c r="U568" s="21"/>
      <c r="V568" s="21"/>
      <c r="W568" s="21"/>
      <c r="X568" s="21"/>
    </row>
    <row r="569" spans="1:24" x14ac:dyDescent="0.25">
      <c r="A569" s="21"/>
      <c r="B569" s="21"/>
      <c r="C569" s="21"/>
      <c r="D569" s="21"/>
      <c r="E569" s="21"/>
      <c r="F569" s="21"/>
      <c r="G569" s="21"/>
      <c r="H569" s="21"/>
      <c r="I569" s="21"/>
      <c r="J569" s="21"/>
      <c r="K569" s="21"/>
      <c r="L569" s="21"/>
      <c r="M569" s="21"/>
      <c r="N569" s="22"/>
      <c r="O569" s="21"/>
      <c r="P569" s="21"/>
      <c r="Q569" s="21"/>
      <c r="R569" s="21"/>
      <c r="S569" s="21"/>
      <c r="T569" s="21"/>
      <c r="U569" s="21"/>
      <c r="V569" s="21"/>
      <c r="W569" s="21"/>
      <c r="X569" s="21"/>
    </row>
    <row r="570" spans="1:24" x14ac:dyDescent="0.25">
      <c r="A570" s="21"/>
      <c r="B570" s="21"/>
      <c r="C570" s="21"/>
      <c r="D570" s="21"/>
      <c r="E570" s="21"/>
      <c r="F570" s="21"/>
      <c r="G570" s="21"/>
      <c r="H570" s="21"/>
      <c r="I570" s="21"/>
      <c r="J570" s="21"/>
      <c r="K570" s="21"/>
      <c r="L570" s="21"/>
      <c r="M570" s="21"/>
      <c r="N570" s="22"/>
      <c r="O570" s="21"/>
      <c r="P570" s="21"/>
      <c r="Q570" s="21"/>
      <c r="R570" s="21"/>
      <c r="S570" s="21"/>
      <c r="T570" s="21"/>
      <c r="U570" s="21"/>
      <c r="V570" s="21"/>
      <c r="W570" s="21"/>
      <c r="X570" s="21"/>
    </row>
    <row r="571" spans="1:24" x14ac:dyDescent="0.25">
      <c r="A571" s="21"/>
      <c r="B571" s="21"/>
      <c r="C571" s="21"/>
      <c r="D571" s="21"/>
      <c r="E571" s="21"/>
      <c r="F571" s="21"/>
      <c r="G571" s="21"/>
      <c r="H571" s="21"/>
      <c r="I571" s="21"/>
      <c r="J571" s="21"/>
      <c r="K571" s="21"/>
      <c r="L571" s="21"/>
      <c r="M571" s="21"/>
      <c r="N571" s="22"/>
      <c r="O571" s="21"/>
      <c r="P571" s="21"/>
      <c r="Q571" s="21"/>
      <c r="R571" s="21"/>
      <c r="S571" s="21"/>
      <c r="T571" s="21"/>
      <c r="U571" s="21"/>
      <c r="V571" s="21"/>
      <c r="W571" s="21"/>
      <c r="X571" s="21"/>
    </row>
    <row r="572" spans="1:24" x14ac:dyDescent="0.25">
      <c r="A572" s="21"/>
      <c r="B572" s="21"/>
      <c r="C572" s="21"/>
      <c r="D572" s="21"/>
      <c r="E572" s="21"/>
      <c r="F572" s="21"/>
      <c r="G572" s="21"/>
      <c r="H572" s="21"/>
      <c r="I572" s="21"/>
      <c r="J572" s="21"/>
      <c r="K572" s="21"/>
      <c r="L572" s="21"/>
      <c r="M572" s="21"/>
      <c r="N572" s="22"/>
      <c r="O572" s="21"/>
      <c r="P572" s="21"/>
      <c r="Q572" s="21"/>
      <c r="R572" s="21"/>
      <c r="S572" s="21"/>
      <c r="T572" s="21"/>
      <c r="U572" s="21"/>
      <c r="V572" s="21"/>
      <c r="W572" s="21"/>
      <c r="X572" s="21"/>
    </row>
    <row r="573" spans="1:24" x14ac:dyDescent="0.25">
      <c r="A573" s="21"/>
      <c r="B573" s="21"/>
      <c r="C573" s="21"/>
      <c r="D573" s="21"/>
      <c r="E573" s="21"/>
      <c r="F573" s="21"/>
      <c r="G573" s="21"/>
      <c r="H573" s="21"/>
      <c r="I573" s="21"/>
      <c r="J573" s="21"/>
      <c r="K573" s="21"/>
      <c r="L573" s="21"/>
      <c r="M573" s="21"/>
      <c r="N573" s="22"/>
      <c r="O573" s="21"/>
      <c r="P573" s="21"/>
      <c r="Q573" s="21"/>
      <c r="R573" s="21"/>
      <c r="S573" s="21"/>
      <c r="T573" s="21"/>
      <c r="U573" s="21"/>
      <c r="V573" s="21"/>
      <c r="W573" s="21"/>
      <c r="X573" s="21"/>
    </row>
    <row r="574" spans="1:24" x14ac:dyDescent="0.25">
      <c r="A574" s="21"/>
      <c r="B574" s="21"/>
      <c r="C574" s="21"/>
      <c r="D574" s="21"/>
      <c r="E574" s="21"/>
      <c r="F574" s="21"/>
      <c r="G574" s="21"/>
      <c r="H574" s="21"/>
      <c r="I574" s="21"/>
      <c r="J574" s="21"/>
      <c r="K574" s="21"/>
      <c r="L574" s="21"/>
      <c r="M574" s="21"/>
      <c r="N574" s="22"/>
      <c r="O574" s="21"/>
      <c r="P574" s="21"/>
      <c r="Q574" s="21"/>
      <c r="R574" s="21"/>
      <c r="S574" s="21"/>
      <c r="T574" s="21"/>
      <c r="U574" s="21"/>
      <c r="V574" s="21"/>
      <c r="W574" s="21"/>
      <c r="X574" s="21"/>
    </row>
    <row r="575" spans="1:24" x14ac:dyDescent="0.25">
      <c r="A575" s="21"/>
      <c r="B575" s="21"/>
      <c r="C575" s="21"/>
      <c r="D575" s="21"/>
      <c r="E575" s="21"/>
      <c r="F575" s="21"/>
      <c r="G575" s="21"/>
      <c r="H575" s="21"/>
      <c r="I575" s="21"/>
      <c r="J575" s="21"/>
      <c r="K575" s="21"/>
      <c r="L575" s="21"/>
      <c r="M575" s="21"/>
      <c r="N575" s="22"/>
      <c r="O575" s="21"/>
      <c r="P575" s="21"/>
      <c r="Q575" s="21"/>
      <c r="R575" s="21"/>
      <c r="S575" s="21"/>
      <c r="T575" s="21"/>
      <c r="U575" s="21"/>
      <c r="V575" s="21"/>
      <c r="W575" s="21"/>
      <c r="X575" s="21"/>
    </row>
    <row r="576" spans="1:24" x14ac:dyDescent="0.25">
      <c r="A576" s="21"/>
      <c r="B576" s="21"/>
      <c r="C576" s="21"/>
      <c r="D576" s="21"/>
      <c r="E576" s="21"/>
      <c r="F576" s="21"/>
      <c r="G576" s="21"/>
      <c r="H576" s="21"/>
      <c r="I576" s="21"/>
      <c r="J576" s="21"/>
      <c r="K576" s="21"/>
      <c r="L576" s="21"/>
      <c r="M576" s="21"/>
      <c r="N576" s="22"/>
      <c r="O576" s="21"/>
      <c r="P576" s="21"/>
      <c r="Q576" s="21"/>
      <c r="R576" s="21"/>
      <c r="S576" s="21"/>
      <c r="T576" s="21"/>
      <c r="U576" s="21"/>
      <c r="V576" s="21"/>
      <c r="W576" s="21"/>
      <c r="X576" s="21"/>
    </row>
    <row r="577" spans="1:24" x14ac:dyDescent="0.25">
      <c r="A577" s="21"/>
      <c r="B577" s="21"/>
      <c r="C577" s="21"/>
      <c r="D577" s="21"/>
      <c r="E577" s="21"/>
      <c r="F577" s="21"/>
      <c r="G577" s="21"/>
      <c r="H577" s="21"/>
      <c r="I577" s="21"/>
      <c r="J577" s="21"/>
      <c r="K577" s="21"/>
      <c r="L577" s="21"/>
      <c r="M577" s="21"/>
      <c r="N577" s="22"/>
      <c r="O577" s="21"/>
      <c r="P577" s="21"/>
      <c r="Q577" s="21"/>
      <c r="R577" s="21"/>
      <c r="S577" s="21"/>
      <c r="T577" s="21"/>
      <c r="U577" s="21"/>
      <c r="V577" s="21"/>
      <c r="W577" s="21"/>
      <c r="X577" s="21"/>
    </row>
    <row r="578" spans="1:24" x14ac:dyDescent="0.25">
      <c r="A578" s="21"/>
      <c r="B578" s="21"/>
      <c r="C578" s="21"/>
      <c r="D578" s="21"/>
      <c r="E578" s="21"/>
      <c r="F578" s="21"/>
      <c r="G578" s="21"/>
      <c r="H578" s="21"/>
      <c r="I578" s="21"/>
      <c r="J578" s="21"/>
      <c r="K578" s="21"/>
      <c r="L578" s="21"/>
      <c r="M578" s="21"/>
      <c r="N578" s="22"/>
      <c r="O578" s="21"/>
      <c r="P578" s="21"/>
      <c r="Q578" s="21"/>
      <c r="R578" s="21"/>
      <c r="S578" s="21"/>
      <c r="T578" s="21"/>
      <c r="U578" s="21"/>
      <c r="V578" s="21"/>
      <c r="W578" s="21"/>
      <c r="X578" s="21"/>
    </row>
    <row r="579" spans="1:24" x14ac:dyDescent="0.25">
      <c r="A579" s="21"/>
      <c r="B579" s="21"/>
      <c r="C579" s="21"/>
      <c r="D579" s="21"/>
      <c r="E579" s="21"/>
      <c r="F579" s="21"/>
      <c r="G579" s="21"/>
      <c r="H579" s="21"/>
      <c r="I579" s="21"/>
      <c r="J579" s="21"/>
      <c r="K579" s="21"/>
      <c r="L579" s="21"/>
      <c r="M579" s="21"/>
      <c r="N579" s="22"/>
      <c r="O579" s="21"/>
      <c r="P579" s="21"/>
      <c r="Q579" s="21"/>
      <c r="R579" s="21"/>
      <c r="S579" s="21"/>
      <c r="T579" s="21"/>
      <c r="U579" s="21"/>
      <c r="V579" s="21"/>
      <c r="W579" s="21"/>
      <c r="X579" s="21"/>
    </row>
    <row r="580" spans="1:24" x14ac:dyDescent="0.25">
      <c r="A580" s="21"/>
      <c r="B580" s="21"/>
      <c r="C580" s="21"/>
      <c r="D580" s="21"/>
      <c r="E580" s="21"/>
      <c r="F580" s="21"/>
      <c r="G580" s="21"/>
      <c r="H580" s="21"/>
      <c r="I580" s="21"/>
      <c r="J580" s="21"/>
      <c r="K580" s="21"/>
      <c r="L580" s="21"/>
      <c r="M580" s="21"/>
      <c r="N580" s="22"/>
      <c r="O580" s="21"/>
      <c r="P580" s="21"/>
      <c r="Q580" s="21"/>
      <c r="R580" s="21"/>
      <c r="S580" s="21"/>
      <c r="T580" s="21"/>
      <c r="U580" s="21"/>
      <c r="V580" s="21"/>
      <c r="W580" s="21"/>
      <c r="X580" s="21"/>
    </row>
    <row r="581" spans="1:24" x14ac:dyDescent="0.25">
      <c r="A581" s="21"/>
      <c r="B581" s="21"/>
      <c r="C581" s="21"/>
      <c r="D581" s="21"/>
      <c r="E581" s="21"/>
      <c r="F581" s="21"/>
      <c r="G581" s="21"/>
      <c r="H581" s="21"/>
      <c r="I581" s="21"/>
      <c r="J581" s="21"/>
      <c r="K581" s="21"/>
      <c r="L581" s="21"/>
      <c r="M581" s="21"/>
      <c r="N581" s="22"/>
      <c r="O581" s="21"/>
      <c r="P581" s="21"/>
      <c r="Q581" s="21"/>
      <c r="R581" s="21"/>
      <c r="S581" s="21"/>
      <c r="T581" s="21"/>
      <c r="U581" s="21"/>
      <c r="V581" s="21"/>
      <c r="W581" s="21"/>
      <c r="X581" s="21"/>
    </row>
    <row r="582" spans="1:24" x14ac:dyDescent="0.25">
      <c r="A582" s="21"/>
      <c r="B582" s="21"/>
      <c r="C582" s="21"/>
      <c r="D582" s="21"/>
      <c r="E582" s="21"/>
      <c r="F582" s="21"/>
      <c r="G582" s="21"/>
      <c r="H582" s="21"/>
      <c r="I582" s="21"/>
      <c r="J582" s="21"/>
      <c r="K582" s="21"/>
      <c r="L582" s="21"/>
      <c r="M582" s="21"/>
      <c r="N582" s="22"/>
      <c r="O582" s="21"/>
      <c r="P582" s="21"/>
      <c r="Q582" s="21"/>
      <c r="R582" s="21"/>
      <c r="S582" s="21"/>
      <c r="T582" s="21"/>
      <c r="U582" s="21"/>
      <c r="V582" s="21"/>
      <c r="W582" s="21"/>
      <c r="X582" s="21"/>
    </row>
    <row r="583" spans="1:24" x14ac:dyDescent="0.25">
      <c r="A583" s="21"/>
      <c r="B583" s="21"/>
      <c r="C583" s="21"/>
      <c r="D583" s="21"/>
      <c r="E583" s="21"/>
      <c r="F583" s="21"/>
      <c r="G583" s="21"/>
      <c r="H583" s="21"/>
      <c r="I583" s="21"/>
      <c r="J583" s="21"/>
      <c r="K583" s="21"/>
      <c r="L583" s="21"/>
      <c r="M583" s="21"/>
      <c r="N583" s="22"/>
      <c r="O583" s="21"/>
      <c r="P583" s="21"/>
      <c r="Q583" s="21"/>
      <c r="R583" s="21"/>
      <c r="S583" s="21"/>
      <c r="T583" s="21"/>
      <c r="U583" s="21"/>
      <c r="V583" s="21"/>
      <c r="W583" s="21"/>
      <c r="X583" s="21"/>
    </row>
    <row r="584" spans="1:24" x14ac:dyDescent="0.25">
      <c r="A584" s="21"/>
      <c r="B584" s="21"/>
      <c r="C584" s="21"/>
      <c r="D584" s="21"/>
      <c r="E584" s="21"/>
      <c r="F584" s="21"/>
      <c r="G584" s="21"/>
      <c r="H584" s="21"/>
      <c r="I584" s="21"/>
      <c r="J584" s="21"/>
      <c r="K584" s="21"/>
      <c r="L584" s="21"/>
      <c r="M584" s="21"/>
      <c r="N584" s="22"/>
      <c r="O584" s="21"/>
      <c r="P584" s="21"/>
      <c r="Q584" s="21"/>
      <c r="R584" s="21"/>
      <c r="S584" s="21"/>
      <c r="T584" s="21"/>
      <c r="U584" s="21"/>
      <c r="V584" s="21"/>
      <c r="W584" s="21"/>
      <c r="X584" s="21"/>
    </row>
    <row r="585" spans="1:24" x14ac:dyDescent="0.25">
      <c r="A585" s="21"/>
      <c r="B585" s="21"/>
      <c r="C585" s="21"/>
      <c r="D585" s="21"/>
      <c r="E585" s="21"/>
      <c r="F585" s="21"/>
      <c r="G585" s="21"/>
      <c r="H585" s="21"/>
      <c r="I585" s="21"/>
      <c r="J585" s="21"/>
      <c r="K585" s="21"/>
      <c r="L585" s="21"/>
      <c r="M585" s="21"/>
      <c r="N585" s="22"/>
      <c r="O585" s="21"/>
      <c r="P585" s="21"/>
      <c r="Q585" s="21"/>
      <c r="R585" s="21"/>
      <c r="S585" s="21"/>
      <c r="T585" s="21"/>
      <c r="U585" s="21"/>
      <c r="V585" s="21"/>
      <c r="W585" s="21"/>
      <c r="X585" s="21"/>
    </row>
    <row r="586" spans="1:24" x14ac:dyDescent="0.25">
      <c r="A586" s="21"/>
      <c r="B586" s="21"/>
      <c r="C586" s="21"/>
      <c r="D586" s="21"/>
      <c r="E586" s="21"/>
      <c r="F586" s="21"/>
      <c r="G586" s="21"/>
      <c r="H586" s="21"/>
      <c r="I586" s="21"/>
      <c r="J586" s="21"/>
      <c r="K586" s="21"/>
      <c r="L586" s="21"/>
      <c r="M586" s="21"/>
      <c r="N586" s="22"/>
      <c r="O586" s="21"/>
      <c r="P586" s="21"/>
      <c r="Q586" s="21"/>
      <c r="R586" s="21"/>
      <c r="S586" s="21"/>
      <c r="T586" s="21"/>
      <c r="U586" s="21"/>
      <c r="V586" s="21"/>
      <c r="W586" s="21"/>
      <c r="X586" s="21"/>
    </row>
    <row r="587" spans="1:24" x14ac:dyDescent="0.25">
      <c r="A587" s="21"/>
      <c r="B587" s="21"/>
      <c r="C587" s="21"/>
      <c r="D587" s="21"/>
      <c r="E587" s="21"/>
      <c r="F587" s="21"/>
      <c r="G587" s="21"/>
      <c r="H587" s="21"/>
      <c r="I587" s="21"/>
      <c r="J587" s="21"/>
      <c r="K587" s="21"/>
      <c r="L587" s="21"/>
      <c r="M587" s="21"/>
      <c r="N587" s="22"/>
      <c r="O587" s="21"/>
      <c r="P587" s="21"/>
      <c r="Q587" s="21"/>
      <c r="R587" s="21"/>
      <c r="S587" s="21"/>
      <c r="T587" s="21"/>
      <c r="U587" s="21"/>
      <c r="V587" s="21"/>
      <c r="W587" s="21"/>
      <c r="X587" s="21"/>
    </row>
    <row r="588" spans="1:24" x14ac:dyDescent="0.25">
      <c r="A588" s="21"/>
      <c r="B588" s="21"/>
      <c r="C588" s="21"/>
      <c r="D588" s="21"/>
      <c r="E588" s="21"/>
      <c r="F588" s="21"/>
      <c r="G588" s="21"/>
      <c r="H588" s="21"/>
      <c r="I588" s="21"/>
      <c r="J588" s="21"/>
      <c r="K588" s="21"/>
      <c r="L588" s="21"/>
      <c r="M588" s="21"/>
      <c r="N588" s="22"/>
      <c r="O588" s="21"/>
      <c r="P588" s="21"/>
      <c r="Q588" s="21"/>
      <c r="R588" s="21"/>
      <c r="S588" s="21"/>
      <c r="T588" s="21"/>
      <c r="U588" s="21"/>
      <c r="V588" s="21"/>
      <c r="W588" s="21"/>
      <c r="X588" s="21"/>
    </row>
    <row r="589" spans="1:24" x14ac:dyDescent="0.25">
      <c r="A589" s="21"/>
      <c r="B589" s="21"/>
      <c r="C589" s="21"/>
      <c r="D589" s="21"/>
      <c r="E589" s="21"/>
      <c r="F589" s="21"/>
      <c r="G589" s="21"/>
      <c r="H589" s="21"/>
      <c r="I589" s="21"/>
      <c r="J589" s="21"/>
      <c r="K589" s="21"/>
      <c r="L589" s="21"/>
      <c r="M589" s="21"/>
      <c r="N589" s="22"/>
      <c r="O589" s="21"/>
      <c r="P589" s="21"/>
      <c r="Q589" s="21"/>
      <c r="R589" s="21"/>
      <c r="S589" s="21"/>
      <c r="T589" s="21"/>
      <c r="U589" s="21"/>
      <c r="V589" s="21"/>
      <c r="W589" s="21"/>
      <c r="X589" s="21"/>
    </row>
    <row r="590" spans="1:24" x14ac:dyDescent="0.25">
      <c r="A590" s="21"/>
      <c r="B590" s="21"/>
      <c r="C590" s="21"/>
      <c r="D590" s="21"/>
      <c r="E590" s="21"/>
      <c r="F590" s="21"/>
      <c r="G590" s="21"/>
      <c r="H590" s="21"/>
      <c r="I590" s="21"/>
      <c r="J590" s="21"/>
      <c r="K590" s="21"/>
      <c r="L590" s="21"/>
      <c r="M590" s="21"/>
      <c r="N590" s="22"/>
      <c r="O590" s="21"/>
      <c r="P590" s="21"/>
      <c r="Q590" s="21"/>
      <c r="R590" s="21"/>
      <c r="S590" s="21"/>
      <c r="T590" s="21"/>
      <c r="U590" s="21"/>
      <c r="V590" s="21"/>
      <c r="W590" s="21"/>
      <c r="X590" s="21"/>
    </row>
    <row r="591" spans="1:24" x14ac:dyDescent="0.25">
      <c r="A591" s="21"/>
      <c r="B591" s="21"/>
      <c r="C591" s="21"/>
      <c r="D591" s="21"/>
      <c r="E591" s="21"/>
      <c r="F591" s="21"/>
      <c r="G591" s="21"/>
      <c r="H591" s="21"/>
      <c r="I591" s="21"/>
      <c r="J591" s="21"/>
      <c r="K591" s="21"/>
      <c r="L591" s="21"/>
      <c r="M591" s="21"/>
      <c r="N591" s="22"/>
      <c r="O591" s="21"/>
      <c r="P591" s="21"/>
      <c r="Q591" s="21"/>
      <c r="R591" s="21"/>
      <c r="S591" s="21"/>
      <c r="T591" s="21"/>
      <c r="U591" s="21"/>
      <c r="V591" s="21"/>
      <c r="W591" s="21"/>
      <c r="X591" s="21"/>
    </row>
    <row r="592" spans="1:24" x14ac:dyDescent="0.25">
      <c r="A592" s="21"/>
      <c r="B592" s="21"/>
      <c r="C592" s="21"/>
      <c r="D592" s="21"/>
      <c r="E592" s="21"/>
      <c r="F592" s="21"/>
      <c r="G592" s="21"/>
      <c r="H592" s="21"/>
      <c r="I592" s="21"/>
      <c r="J592" s="21"/>
      <c r="K592" s="21"/>
      <c r="L592" s="21"/>
      <c r="M592" s="21"/>
      <c r="N592" s="22"/>
      <c r="O592" s="21"/>
      <c r="P592" s="21"/>
      <c r="Q592" s="21"/>
      <c r="R592" s="21"/>
      <c r="S592" s="21"/>
      <c r="T592" s="21"/>
      <c r="U592" s="21"/>
      <c r="V592" s="21"/>
      <c r="W592" s="21"/>
      <c r="X592" s="21"/>
    </row>
    <row r="593" spans="1:24" x14ac:dyDescent="0.25">
      <c r="A593" s="21"/>
      <c r="B593" s="21"/>
      <c r="C593" s="21"/>
      <c r="D593" s="21"/>
      <c r="E593" s="21"/>
      <c r="F593" s="21"/>
      <c r="G593" s="21"/>
      <c r="H593" s="21"/>
      <c r="I593" s="21"/>
      <c r="J593" s="21"/>
      <c r="K593" s="21"/>
      <c r="L593" s="21"/>
      <c r="M593" s="21"/>
      <c r="N593" s="22"/>
      <c r="O593" s="21"/>
      <c r="P593" s="21"/>
      <c r="Q593" s="21"/>
      <c r="R593" s="21"/>
      <c r="S593" s="21"/>
      <c r="T593" s="21"/>
      <c r="U593" s="21"/>
      <c r="V593" s="21"/>
      <c r="W593" s="21"/>
      <c r="X593" s="21"/>
    </row>
    <row r="594" spans="1:24" x14ac:dyDescent="0.25">
      <c r="A594" s="21"/>
      <c r="B594" s="21"/>
      <c r="C594" s="21"/>
      <c r="D594" s="21"/>
      <c r="E594" s="21"/>
      <c r="F594" s="21"/>
      <c r="G594" s="21"/>
      <c r="H594" s="21"/>
      <c r="I594" s="21"/>
      <c r="J594" s="21"/>
      <c r="K594" s="21"/>
      <c r="L594" s="21"/>
      <c r="M594" s="21"/>
      <c r="N594" s="22"/>
      <c r="O594" s="21"/>
      <c r="P594" s="21"/>
      <c r="Q594" s="21"/>
      <c r="R594" s="21"/>
      <c r="S594" s="21"/>
      <c r="T594" s="21"/>
      <c r="U594" s="21"/>
      <c r="V594" s="21"/>
      <c r="W594" s="21"/>
      <c r="X594" s="21"/>
    </row>
    <row r="595" spans="1:24" x14ac:dyDescent="0.25">
      <c r="A595" s="21"/>
      <c r="B595" s="21"/>
      <c r="C595" s="21"/>
      <c r="D595" s="21"/>
      <c r="E595" s="21"/>
      <c r="F595" s="21"/>
      <c r="G595" s="21"/>
      <c r="H595" s="21"/>
      <c r="I595" s="21"/>
      <c r="J595" s="21"/>
      <c r="K595" s="21"/>
      <c r="L595" s="21"/>
      <c r="M595" s="21"/>
      <c r="N595" s="22"/>
      <c r="O595" s="21"/>
      <c r="P595" s="21"/>
      <c r="Q595" s="21"/>
      <c r="R595" s="21"/>
      <c r="S595" s="21"/>
      <c r="T595" s="21"/>
      <c r="U595" s="21"/>
      <c r="V595" s="21"/>
      <c r="W595" s="21"/>
      <c r="X595" s="21"/>
    </row>
    <row r="596" spans="1:24" x14ac:dyDescent="0.25">
      <c r="A596" s="21"/>
      <c r="B596" s="21"/>
      <c r="C596" s="21"/>
      <c r="D596" s="21"/>
      <c r="E596" s="21"/>
      <c r="F596" s="21"/>
      <c r="G596" s="21"/>
      <c r="H596" s="21"/>
      <c r="I596" s="21"/>
      <c r="J596" s="21"/>
      <c r="K596" s="21"/>
      <c r="L596" s="21"/>
      <c r="M596" s="21"/>
      <c r="N596" s="22"/>
      <c r="O596" s="21"/>
      <c r="P596" s="21"/>
      <c r="Q596" s="21"/>
      <c r="R596" s="21"/>
      <c r="S596" s="21"/>
      <c r="T596" s="21"/>
      <c r="U596" s="21"/>
      <c r="V596" s="21"/>
      <c r="W596" s="21"/>
      <c r="X596" s="21"/>
    </row>
    <row r="597" spans="1:24" x14ac:dyDescent="0.25">
      <c r="A597" s="21"/>
      <c r="B597" s="21"/>
      <c r="C597" s="21"/>
      <c r="D597" s="21"/>
      <c r="E597" s="21"/>
      <c r="F597" s="21"/>
      <c r="G597" s="21"/>
      <c r="H597" s="21"/>
      <c r="I597" s="21"/>
      <c r="J597" s="21"/>
      <c r="K597" s="21"/>
      <c r="L597" s="21"/>
      <c r="M597" s="21"/>
      <c r="N597" s="22"/>
      <c r="O597" s="21"/>
      <c r="P597" s="21"/>
      <c r="Q597" s="21"/>
      <c r="R597" s="21"/>
      <c r="S597" s="21"/>
      <c r="T597" s="21"/>
      <c r="U597" s="21"/>
      <c r="V597" s="21"/>
      <c r="W597" s="21"/>
      <c r="X597" s="21"/>
    </row>
    <row r="598" spans="1:24" x14ac:dyDescent="0.25">
      <c r="A598" s="21"/>
      <c r="B598" s="21"/>
      <c r="C598" s="21"/>
      <c r="D598" s="21"/>
      <c r="E598" s="21"/>
      <c r="F598" s="21"/>
      <c r="G598" s="21"/>
      <c r="H598" s="21"/>
      <c r="I598" s="21"/>
      <c r="J598" s="21"/>
      <c r="K598" s="21"/>
      <c r="L598" s="21"/>
      <c r="M598" s="21"/>
      <c r="N598" s="22"/>
      <c r="O598" s="21"/>
      <c r="P598" s="21"/>
      <c r="Q598" s="21"/>
      <c r="R598" s="21"/>
      <c r="S598" s="21"/>
      <c r="T598" s="21"/>
      <c r="U598" s="21"/>
      <c r="V598" s="21"/>
      <c r="W598" s="21"/>
      <c r="X598" s="21"/>
    </row>
    <row r="599" spans="1:24" x14ac:dyDescent="0.25">
      <c r="A599" s="21"/>
      <c r="B599" s="21"/>
      <c r="C599" s="21"/>
      <c r="D599" s="21"/>
      <c r="E599" s="21"/>
      <c r="F599" s="21"/>
      <c r="G599" s="21"/>
      <c r="H599" s="21"/>
      <c r="I599" s="21"/>
      <c r="J599" s="21"/>
      <c r="K599" s="21"/>
      <c r="L599" s="21"/>
      <c r="M599" s="21"/>
      <c r="N599" s="22"/>
      <c r="O599" s="21"/>
      <c r="P599" s="21"/>
      <c r="Q599" s="21"/>
      <c r="R599" s="21"/>
      <c r="S599" s="21"/>
      <c r="T599" s="21"/>
      <c r="U599" s="21"/>
      <c r="V599" s="21"/>
      <c r="W599" s="21"/>
      <c r="X599" s="21"/>
    </row>
    <row r="600" spans="1:24" x14ac:dyDescent="0.25">
      <c r="A600" s="21"/>
      <c r="B600" s="21"/>
      <c r="C600" s="21"/>
      <c r="D600" s="21"/>
      <c r="E600" s="21"/>
      <c r="F600" s="21"/>
      <c r="G600" s="21"/>
      <c r="H600" s="21"/>
      <c r="I600" s="21"/>
      <c r="J600" s="21"/>
      <c r="K600" s="21"/>
      <c r="L600" s="21"/>
      <c r="M600" s="21"/>
      <c r="N600" s="22"/>
      <c r="O600" s="21"/>
      <c r="P600" s="21"/>
      <c r="Q600" s="21"/>
      <c r="R600" s="21"/>
      <c r="S600" s="21"/>
      <c r="T600" s="21"/>
      <c r="U600" s="21"/>
      <c r="V600" s="21"/>
      <c r="W600" s="21"/>
      <c r="X600" s="21"/>
    </row>
    <row r="601" spans="1:24" x14ac:dyDescent="0.25">
      <c r="A601" s="21"/>
      <c r="B601" s="21"/>
      <c r="C601" s="21"/>
      <c r="D601" s="21"/>
      <c r="E601" s="21"/>
      <c r="F601" s="21"/>
      <c r="G601" s="21"/>
      <c r="H601" s="21"/>
      <c r="I601" s="21"/>
      <c r="J601" s="21"/>
      <c r="K601" s="21"/>
      <c r="L601" s="21"/>
      <c r="M601" s="21"/>
      <c r="N601" s="22"/>
      <c r="O601" s="21"/>
      <c r="P601" s="21"/>
      <c r="Q601" s="21"/>
      <c r="R601" s="21"/>
      <c r="S601" s="21"/>
      <c r="T601" s="21"/>
      <c r="U601" s="21"/>
      <c r="V601" s="21"/>
      <c r="W601" s="21"/>
      <c r="X601" s="21"/>
    </row>
    <row r="602" spans="1:24" x14ac:dyDescent="0.25">
      <c r="A602" s="21"/>
      <c r="B602" s="21"/>
      <c r="C602" s="21"/>
      <c r="D602" s="21"/>
      <c r="E602" s="21"/>
      <c r="F602" s="21"/>
      <c r="G602" s="21"/>
      <c r="H602" s="21"/>
      <c r="I602" s="21"/>
      <c r="J602" s="21"/>
      <c r="K602" s="21"/>
      <c r="L602" s="21"/>
      <c r="M602" s="21"/>
      <c r="N602" s="22"/>
      <c r="O602" s="21"/>
      <c r="P602" s="21"/>
      <c r="Q602" s="21"/>
      <c r="R602" s="21"/>
      <c r="S602" s="21"/>
      <c r="T602" s="21"/>
      <c r="U602" s="21"/>
      <c r="V602" s="21"/>
      <c r="W602" s="21"/>
      <c r="X602" s="21"/>
    </row>
    <row r="603" spans="1:24" x14ac:dyDescent="0.25">
      <c r="A603" s="21"/>
      <c r="B603" s="21"/>
      <c r="C603" s="21"/>
      <c r="D603" s="21"/>
      <c r="E603" s="21"/>
      <c r="F603" s="21"/>
      <c r="G603" s="21"/>
      <c r="H603" s="21"/>
      <c r="I603" s="21"/>
      <c r="J603" s="21"/>
      <c r="K603" s="21"/>
      <c r="L603" s="21"/>
      <c r="M603" s="21"/>
      <c r="N603" s="22"/>
      <c r="O603" s="21"/>
      <c r="P603" s="21"/>
      <c r="Q603" s="21"/>
      <c r="R603" s="21"/>
      <c r="S603" s="21"/>
      <c r="T603" s="21"/>
      <c r="U603" s="21"/>
      <c r="V603" s="21"/>
      <c r="W603" s="21"/>
      <c r="X603" s="21"/>
    </row>
    <row r="604" spans="1:24" x14ac:dyDescent="0.25">
      <c r="A604" s="21"/>
      <c r="B604" s="21"/>
      <c r="C604" s="21"/>
      <c r="D604" s="21"/>
      <c r="E604" s="21"/>
      <c r="F604" s="21"/>
      <c r="G604" s="21"/>
      <c r="H604" s="21"/>
      <c r="I604" s="21"/>
      <c r="J604" s="21"/>
      <c r="K604" s="21"/>
      <c r="L604" s="21"/>
      <c r="M604" s="21"/>
      <c r="N604" s="22"/>
      <c r="O604" s="21"/>
      <c r="P604" s="21"/>
      <c r="Q604" s="21"/>
      <c r="R604" s="21"/>
      <c r="S604" s="21"/>
      <c r="T604" s="21"/>
      <c r="U604" s="21"/>
      <c r="V604" s="21"/>
      <c r="W604" s="21"/>
      <c r="X604" s="21"/>
    </row>
    <row r="605" spans="1:24" x14ac:dyDescent="0.25">
      <c r="A605" s="21"/>
      <c r="B605" s="21"/>
      <c r="C605" s="21"/>
      <c r="D605" s="21"/>
      <c r="E605" s="21"/>
      <c r="F605" s="21"/>
      <c r="G605" s="21"/>
      <c r="H605" s="21"/>
      <c r="I605" s="21"/>
      <c r="J605" s="21"/>
      <c r="K605" s="21"/>
      <c r="L605" s="21"/>
      <c r="M605" s="21"/>
      <c r="N605" s="22"/>
      <c r="O605" s="21"/>
      <c r="P605" s="21"/>
      <c r="Q605" s="21"/>
      <c r="R605" s="21"/>
      <c r="S605" s="21"/>
      <c r="T605" s="21"/>
      <c r="U605" s="21"/>
      <c r="V605" s="21"/>
      <c r="W605" s="21"/>
      <c r="X605" s="21"/>
    </row>
    <row r="606" spans="1:24" x14ac:dyDescent="0.25">
      <c r="A606" s="21"/>
      <c r="B606" s="21"/>
      <c r="C606" s="21"/>
      <c r="D606" s="21"/>
      <c r="E606" s="21"/>
      <c r="F606" s="21"/>
      <c r="G606" s="21"/>
      <c r="H606" s="21"/>
      <c r="I606" s="21"/>
      <c r="J606" s="21"/>
      <c r="K606" s="21"/>
      <c r="L606" s="21"/>
      <c r="M606" s="21"/>
      <c r="N606" s="22"/>
      <c r="O606" s="21"/>
      <c r="P606" s="21"/>
      <c r="Q606" s="21"/>
      <c r="R606" s="21"/>
      <c r="S606" s="21"/>
      <c r="T606" s="21"/>
      <c r="U606" s="21"/>
      <c r="V606" s="21"/>
      <c r="W606" s="21"/>
      <c r="X606" s="21"/>
    </row>
    <row r="607" spans="1:24" x14ac:dyDescent="0.25">
      <c r="A607" s="21"/>
      <c r="B607" s="21"/>
      <c r="C607" s="21"/>
      <c r="D607" s="21"/>
      <c r="E607" s="21"/>
      <c r="F607" s="21"/>
      <c r="G607" s="21"/>
      <c r="H607" s="21"/>
      <c r="I607" s="21"/>
      <c r="J607" s="21"/>
      <c r="K607" s="21"/>
      <c r="L607" s="21"/>
      <c r="M607" s="21"/>
      <c r="N607" s="22"/>
      <c r="O607" s="21"/>
      <c r="P607" s="21"/>
      <c r="Q607" s="21"/>
      <c r="R607" s="21"/>
      <c r="S607" s="21"/>
      <c r="T607" s="21"/>
      <c r="U607" s="21"/>
      <c r="V607" s="21"/>
      <c r="W607" s="21"/>
      <c r="X607" s="21"/>
    </row>
    <row r="608" spans="1:24" x14ac:dyDescent="0.25">
      <c r="A608" s="21"/>
      <c r="B608" s="21"/>
      <c r="C608" s="21"/>
      <c r="D608" s="21"/>
      <c r="E608" s="21"/>
      <c r="F608" s="21"/>
      <c r="G608" s="21"/>
      <c r="H608" s="21"/>
      <c r="I608" s="21"/>
      <c r="J608" s="21"/>
      <c r="K608" s="21"/>
      <c r="L608" s="21"/>
      <c r="M608" s="21"/>
      <c r="N608" s="22"/>
      <c r="O608" s="21"/>
      <c r="P608" s="21"/>
      <c r="Q608" s="21"/>
      <c r="R608" s="21"/>
      <c r="S608" s="21"/>
      <c r="T608" s="21"/>
      <c r="U608" s="21"/>
      <c r="V608" s="21"/>
      <c r="W608" s="21"/>
      <c r="X608" s="21"/>
    </row>
    <row r="609" spans="1:24" x14ac:dyDescent="0.25">
      <c r="A609" s="21"/>
      <c r="B609" s="21"/>
      <c r="C609" s="21"/>
      <c r="D609" s="21"/>
      <c r="E609" s="21"/>
      <c r="F609" s="21"/>
      <c r="G609" s="21"/>
      <c r="H609" s="21"/>
      <c r="I609" s="21"/>
      <c r="J609" s="21"/>
      <c r="K609" s="21"/>
      <c r="L609" s="21"/>
      <c r="M609" s="21"/>
      <c r="N609" s="22"/>
      <c r="O609" s="21"/>
      <c r="P609" s="21"/>
      <c r="Q609" s="21"/>
      <c r="R609" s="21"/>
      <c r="S609" s="21"/>
      <c r="T609" s="21"/>
      <c r="U609" s="21"/>
      <c r="V609" s="21"/>
      <c r="W609" s="21"/>
      <c r="X609" s="21"/>
    </row>
    <row r="610" spans="1:24" x14ac:dyDescent="0.25">
      <c r="A610" s="21"/>
      <c r="B610" s="21"/>
      <c r="C610" s="21"/>
      <c r="D610" s="21"/>
      <c r="E610" s="21"/>
      <c r="F610" s="21"/>
      <c r="G610" s="21"/>
      <c r="H610" s="21"/>
      <c r="I610" s="21"/>
      <c r="J610" s="21"/>
      <c r="K610" s="21"/>
      <c r="L610" s="21"/>
      <c r="M610" s="21"/>
      <c r="N610" s="22"/>
      <c r="O610" s="21"/>
      <c r="P610" s="21"/>
      <c r="Q610" s="21"/>
      <c r="R610" s="21"/>
      <c r="S610" s="21"/>
      <c r="T610" s="21"/>
      <c r="U610" s="21"/>
      <c r="V610" s="21"/>
      <c r="W610" s="21"/>
      <c r="X610" s="21"/>
    </row>
    <row r="611" spans="1:24" x14ac:dyDescent="0.25">
      <c r="A611" s="21"/>
      <c r="B611" s="21"/>
      <c r="C611" s="21"/>
      <c r="D611" s="21"/>
      <c r="E611" s="21"/>
      <c r="F611" s="21"/>
      <c r="G611" s="21"/>
      <c r="H611" s="21"/>
      <c r="I611" s="21"/>
      <c r="J611" s="21"/>
      <c r="K611" s="21"/>
      <c r="L611" s="21"/>
      <c r="M611" s="21"/>
      <c r="N611" s="22"/>
      <c r="O611" s="21"/>
      <c r="P611" s="21"/>
      <c r="Q611" s="21"/>
      <c r="R611" s="21"/>
      <c r="S611" s="21"/>
      <c r="T611" s="21"/>
      <c r="U611" s="21"/>
      <c r="V611" s="21"/>
      <c r="W611" s="21"/>
      <c r="X611" s="21"/>
    </row>
    <row r="612" spans="1:24" x14ac:dyDescent="0.25">
      <c r="A612" s="21"/>
      <c r="B612" s="21"/>
      <c r="C612" s="21"/>
      <c r="D612" s="21"/>
      <c r="E612" s="21"/>
      <c r="F612" s="21"/>
      <c r="G612" s="21"/>
      <c r="H612" s="21"/>
      <c r="I612" s="21"/>
      <c r="J612" s="21"/>
      <c r="K612" s="21"/>
      <c r="L612" s="21"/>
      <c r="M612" s="21"/>
      <c r="N612" s="22"/>
      <c r="O612" s="21"/>
      <c r="P612" s="21"/>
      <c r="Q612" s="21"/>
      <c r="R612" s="21"/>
      <c r="S612" s="21"/>
      <c r="T612" s="21"/>
      <c r="U612" s="21"/>
      <c r="V612" s="21"/>
      <c r="W612" s="21"/>
      <c r="X612" s="21"/>
    </row>
    <row r="613" spans="1:24" x14ac:dyDescent="0.25">
      <c r="A613" s="21"/>
      <c r="B613" s="21"/>
      <c r="C613" s="21"/>
      <c r="D613" s="21"/>
      <c r="E613" s="21"/>
      <c r="F613" s="21"/>
      <c r="G613" s="21"/>
      <c r="H613" s="21"/>
      <c r="I613" s="21"/>
      <c r="J613" s="21"/>
      <c r="K613" s="21"/>
      <c r="L613" s="21"/>
      <c r="M613" s="21"/>
      <c r="N613" s="22"/>
      <c r="O613" s="21"/>
      <c r="P613" s="21"/>
      <c r="Q613" s="21"/>
      <c r="R613" s="21"/>
      <c r="S613" s="21"/>
      <c r="T613" s="21"/>
      <c r="U613" s="21"/>
      <c r="V613" s="21"/>
      <c r="W613" s="21"/>
      <c r="X613" s="21"/>
    </row>
    <row r="614" spans="1:24" x14ac:dyDescent="0.25">
      <c r="A614" s="21"/>
      <c r="B614" s="21"/>
      <c r="C614" s="21"/>
      <c r="D614" s="21"/>
      <c r="E614" s="21"/>
      <c r="F614" s="21"/>
      <c r="G614" s="21"/>
      <c r="H614" s="21"/>
      <c r="I614" s="21"/>
      <c r="J614" s="21"/>
      <c r="K614" s="21"/>
      <c r="L614" s="21"/>
      <c r="M614" s="21"/>
      <c r="N614" s="22"/>
      <c r="O614" s="21"/>
      <c r="P614" s="21"/>
      <c r="Q614" s="21"/>
      <c r="R614" s="21"/>
      <c r="S614" s="21"/>
      <c r="T614" s="21"/>
      <c r="U614" s="21"/>
      <c r="V614" s="21"/>
      <c r="W614" s="21"/>
      <c r="X614" s="21"/>
    </row>
    <row r="615" spans="1:24" x14ac:dyDescent="0.25">
      <c r="A615" s="21"/>
      <c r="B615" s="21"/>
      <c r="C615" s="21"/>
      <c r="D615" s="21"/>
      <c r="E615" s="21"/>
      <c r="F615" s="21"/>
      <c r="G615" s="21"/>
      <c r="H615" s="21"/>
      <c r="I615" s="21"/>
      <c r="J615" s="21"/>
      <c r="K615" s="21"/>
      <c r="L615" s="21"/>
      <c r="M615" s="21"/>
      <c r="N615" s="22"/>
      <c r="O615" s="21"/>
      <c r="P615" s="21"/>
      <c r="Q615" s="21"/>
      <c r="R615" s="21"/>
      <c r="S615" s="21"/>
      <c r="T615" s="21"/>
      <c r="U615" s="21"/>
      <c r="V615" s="21"/>
      <c r="W615" s="21"/>
      <c r="X615" s="21"/>
    </row>
    <row r="616" spans="1:24" x14ac:dyDescent="0.25">
      <c r="A616" s="21"/>
      <c r="B616" s="21"/>
      <c r="C616" s="21"/>
      <c r="D616" s="21"/>
      <c r="E616" s="21"/>
      <c r="F616" s="21"/>
      <c r="G616" s="21"/>
      <c r="H616" s="21"/>
      <c r="I616" s="21"/>
      <c r="J616" s="21"/>
      <c r="K616" s="21"/>
      <c r="L616" s="21"/>
      <c r="M616" s="21"/>
      <c r="N616" s="22"/>
      <c r="O616" s="21"/>
      <c r="P616" s="21"/>
      <c r="Q616" s="21"/>
      <c r="R616" s="21"/>
      <c r="S616" s="21"/>
      <c r="T616" s="21"/>
      <c r="U616" s="21"/>
      <c r="V616" s="21"/>
      <c r="W616" s="21"/>
      <c r="X616" s="21"/>
    </row>
    <row r="617" spans="1:24" x14ac:dyDescent="0.25">
      <c r="A617" s="21"/>
      <c r="B617" s="21"/>
      <c r="C617" s="21"/>
      <c r="D617" s="21"/>
      <c r="E617" s="21"/>
      <c r="F617" s="21"/>
      <c r="G617" s="21"/>
      <c r="H617" s="21"/>
      <c r="I617" s="21"/>
      <c r="J617" s="21"/>
      <c r="K617" s="21"/>
      <c r="L617" s="21"/>
      <c r="M617" s="21"/>
      <c r="N617" s="22"/>
      <c r="O617" s="21"/>
      <c r="P617" s="21"/>
      <c r="Q617" s="21"/>
      <c r="R617" s="21"/>
      <c r="S617" s="21"/>
      <c r="T617" s="21"/>
      <c r="U617" s="21"/>
      <c r="V617" s="21"/>
      <c r="W617" s="21"/>
      <c r="X617" s="21"/>
    </row>
    <row r="618" spans="1:24" x14ac:dyDescent="0.25">
      <c r="A618" s="21"/>
      <c r="B618" s="21"/>
      <c r="C618" s="21"/>
      <c r="D618" s="21"/>
      <c r="E618" s="21"/>
      <c r="F618" s="21"/>
      <c r="G618" s="21"/>
      <c r="H618" s="21"/>
      <c r="I618" s="21"/>
      <c r="J618" s="21"/>
      <c r="K618" s="21"/>
      <c r="L618" s="21"/>
      <c r="M618" s="21"/>
      <c r="N618" s="22"/>
      <c r="O618" s="21"/>
      <c r="P618" s="21"/>
      <c r="Q618" s="21"/>
      <c r="R618" s="21"/>
      <c r="S618" s="21"/>
      <c r="T618" s="21"/>
      <c r="U618" s="21"/>
      <c r="V618" s="21"/>
      <c r="W618" s="21"/>
      <c r="X618" s="21"/>
    </row>
    <row r="619" spans="1:24" x14ac:dyDescent="0.25">
      <c r="A619" s="21"/>
      <c r="B619" s="21"/>
      <c r="C619" s="21"/>
      <c r="D619" s="21"/>
      <c r="E619" s="21"/>
      <c r="F619" s="21"/>
      <c r="G619" s="21"/>
      <c r="H619" s="21"/>
      <c r="I619" s="21"/>
      <c r="J619" s="21"/>
      <c r="K619" s="21"/>
      <c r="L619" s="21"/>
      <c r="M619" s="21"/>
      <c r="N619" s="22"/>
      <c r="O619" s="21"/>
      <c r="P619" s="21"/>
      <c r="Q619" s="21"/>
      <c r="R619" s="21"/>
      <c r="S619" s="21"/>
      <c r="T619" s="21"/>
      <c r="U619" s="21"/>
      <c r="V619" s="21"/>
      <c r="W619" s="21"/>
      <c r="X619" s="21"/>
    </row>
    <row r="620" spans="1:24" x14ac:dyDescent="0.25">
      <c r="A620" s="21"/>
      <c r="B620" s="21"/>
      <c r="C620" s="21"/>
      <c r="D620" s="21"/>
      <c r="E620" s="21"/>
      <c r="F620" s="21"/>
      <c r="G620" s="21"/>
      <c r="H620" s="21"/>
      <c r="I620" s="21"/>
      <c r="J620" s="21"/>
      <c r="K620" s="21"/>
      <c r="L620" s="21"/>
      <c r="M620" s="21"/>
      <c r="N620" s="22"/>
      <c r="O620" s="21"/>
      <c r="P620" s="21"/>
      <c r="Q620" s="21"/>
      <c r="R620" s="21"/>
      <c r="S620" s="21"/>
      <c r="T620" s="21"/>
      <c r="U620" s="21"/>
      <c r="V620" s="21"/>
      <c r="W620" s="21"/>
      <c r="X620" s="21"/>
    </row>
    <row r="621" spans="1:24" x14ac:dyDescent="0.25">
      <c r="A621" s="21"/>
      <c r="B621" s="21"/>
      <c r="C621" s="21"/>
      <c r="D621" s="21"/>
      <c r="E621" s="21"/>
      <c r="F621" s="21"/>
      <c r="G621" s="21"/>
      <c r="H621" s="21"/>
      <c r="I621" s="21"/>
      <c r="J621" s="21"/>
      <c r="K621" s="21"/>
      <c r="L621" s="21"/>
      <c r="M621" s="21"/>
      <c r="N621" s="22"/>
      <c r="O621" s="21"/>
      <c r="P621" s="21"/>
      <c r="Q621" s="21"/>
      <c r="R621" s="21"/>
      <c r="S621" s="21"/>
      <c r="T621" s="21"/>
      <c r="U621" s="21"/>
      <c r="V621" s="21"/>
      <c r="W621" s="21"/>
      <c r="X621" s="21"/>
    </row>
    <row r="622" spans="1:24" x14ac:dyDescent="0.25">
      <c r="A622" s="21"/>
      <c r="B622" s="21"/>
      <c r="C622" s="21"/>
      <c r="D622" s="21"/>
      <c r="E622" s="21"/>
      <c r="F622" s="21"/>
      <c r="G622" s="21"/>
      <c r="H622" s="21"/>
      <c r="I622" s="21"/>
      <c r="J622" s="21"/>
      <c r="K622" s="21"/>
      <c r="L622" s="21"/>
      <c r="M622" s="21"/>
      <c r="N622" s="22"/>
      <c r="O622" s="21"/>
      <c r="P622" s="21"/>
      <c r="Q622" s="21"/>
      <c r="R622" s="21"/>
      <c r="S622" s="21"/>
      <c r="T622" s="21"/>
      <c r="U622" s="21"/>
      <c r="V622" s="21"/>
      <c r="W622" s="21"/>
      <c r="X622" s="21"/>
    </row>
    <row r="623" spans="1:24" x14ac:dyDescent="0.25">
      <c r="A623" s="21"/>
      <c r="B623" s="21"/>
      <c r="C623" s="21"/>
      <c r="D623" s="21"/>
      <c r="E623" s="21"/>
      <c r="F623" s="21"/>
      <c r="G623" s="21"/>
      <c r="H623" s="21"/>
      <c r="I623" s="21"/>
      <c r="J623" s="21"/>
      <c r="K623" s="21"/>
      <c r="L623" s="21"/>
      <c r="M623" s="21"/>
      <c r="N623" s="22"/>
      <c r="O623" s="21"/>
      <c r="P623" s="21"/>
      <c r="Q623" s="21"/>
      <c r="R623" s="21"/>
      <c r="S623" s="21"/>
      <c r="T623" s="21"/>
      <c r="U623" s="21"/>
      <c r="V623" s="21"/>
      <c r="W623" s="21"/>
      <c r="X623" s="21"/>
    </row>
    <row r="624" spans="1:24" x14ac:dyDescent="0.25">
      <c r="A624" s="21"/>
      <c r="B624" s="21"/>
      <c r="C624" s="21"/>
      <c r="D624" s="21"/>
      <c r="E624" s="21"/>
      <c r="F624" s="21"/>
      <c r="G624" s="21"/>
      <c r="H624" s="21"/>
      <c r="I624" s="21"/>
      <c r="J624" s="21"/>
      <c r="K624" s="21"/>
      <c r="L624" s="21"/>
      <c r="M624" s="21"/>
      <c r="N624" s="22"/>
      <c r="O624" s="21"/>
      <c r="P624" s="21"/>
      <c r="Q624" s="21"/>
      <c r="R624" s="21"/>
      <c r="S624" s="21"/>
      <c r="T624" s="21"/>
      <c r="U624" s="21"/>
      <c r="V624" s="21"/>
      <c r="W624" s="21"/>
      <c r="X624" s="21"/>
    </row>
    <row r="625" spans="1:24" x14ac:dyDescent="0.25">
      <c r="A625" s="21"/>
      <c r="B625" s="21"/>
      <c r="C625" s="21"/>
      <c r="D625" s="21"/>
      <c r="E625" s="21"/>
      <c r="F625" s="21"/>
      <c r="G625" s="21"/>
      <c r="H625" s="21"/>
      <c r="I625" s="21"/>
      <c r="J625" s="21"/>
      <c r="K625" s="21"/>
      <c r="L625" s="21"/>
      <c r="M625" s="21"/>
      <c r="N625" s="22"/>
      <c r="O625" s="21"/>
      <c r="P625" s="21"/>
      <c r="Q625" s="21"/>
      <c r="R625" s="21"/>
      <c r="S625" s="21"/>
      <c r="T625" s="21"/>
      <c r="U625" s="21"/>
      <c r="V625" s="21"/>
      <c r="W625" s="21"/>
      <c r="X625" s="21"/>
    </row>
    <row r="626" spans="1:24" x14ac:dyDescent="0.25">
      <c r="A626" s="21"/>
      <c r="B626" s="21"/>
      <c r="C626" s="21"/>
      <c r="D626" s="21"/>
      <c r="E626" s="21"/>
      <c r="F626" s="21"/>
      <c r="G626" s="21"/>
      <c r="H626" s="21"/>
      <c r="I626" s="21"/>
      <c r="J626" s="21"/>
      <c r="K626" s="21"/>
      <c r="L626" s="21"/>
      <c r="M626" s="21"/>
      <c r="N626" s="22"/>
      <c r="O626" s="21"/>
      <c r="P626" s="21"/>
      <c r="Q626" s="21"/>
      <c r="R626" s="21"/>
      <c r="S626" s="21"/>
      <c r="T626" s="21"/>
      <c r="U626" s="21"/>
      <c r="V626" s="21"/>
      <c r="W626" s="21"/>
      <c r="X626" s="21"/>
    </row>
    <row r="627" spans="1:24" x14ac:dyDescent="0.25">
      <c r="A627" s="21"/>
      <c r="B627" s="21"/>
      <c r="C627" s="21"/>
      <c r="D627" s="21"/>
      <c r="E627" s="21"/>
      <c r="F627" s="21"/>
      <c r="G627" s="21"/>
      <c r="H627" s="21"/>
      <c r="I627" s="21"/>
      <c r="J627" s="21"/>
      <c r="K627" s="21"/>
      <c r="L627" s="21"/>
      <c r="M627" s="21"/>
      <c r="N627" s="22"/>
      <c r="O627" s="21"/>
      <c r="P627" s="21"/>
      <c r="Q627" s="21"/>
      <c r="R627" s="21"/>
      <c r="S627" s="21"/>
      <c r="T627" s="21"/>
      <c r="U627" s="21"/>
      <c r="V627" s="21"/>
      <c r="W627" s="21"/>
      <c r="X627" s="21"/>
    </row>
    <row r="628" spans="1:24" x14ac:dyDescent="0.25">
      <c r="A628" s="21"/>
      <c r="B628" s="21"/>
      <c r="C628" s="21"/>
      <c r="D628" s="21"/>
      <c r="E628" s="21"/>
      <c r="F628" s="21"/>
      <c r="G628" s="21"/>
      <c r="H628" s="21"/>
      <c r="I628" s="21"/>
      <c r="J628" s="21"/>
      <c r="K628" s="21"/>
      <c r="L628" s="21"/>
      <c r="M628" s="21"/>
      <c r="N628" s="22"/>
      <c r="O628" s="21"/>
      <c r="P628" s="21"/>
      <c r="Q628" s="21"/>
      <c r="R628" s="21"/>
      <c r="S628" s="21"/>
      <c r="T628" s="21"/>
      <c r="U628" s="21"/>
      <c r="V628" s="21"/>
      <c r="W628" s="21"/>
      <c r="X628" s="21"/>
    </row>
    <row r="629" spans="1:24" x14ac:dyDescent="0.25">
      <c r="A629" s="21"/>
      <c r="B629" s="21"/>
      <c r="C629" s="21"/>
      <c r="D629" s="21"/>
      <c r="E629" s="21"/>
      <c r="F629" s="21"/>
      <c r="G629" s="21"/>
      <c r="H629" s="21"/>
      <c r="I629" s="21"/>
      <c r="J629" s="21"/>
      <c r="K629" s="21"/>
      <c r="L629" s="21"/>
      <c r="M629" s="21"/>
      <c r="N629" s="22"/>
      <c r="O629" s="21"/>
      <c r="P629" s="21"/>
      <c r="Q629" s="21"/>
      <c r="R629" s="21"/>
      <c r="S629" s="21"/>
      <c r="T629" s="21"/>
      <c r="U629" s="21"/>
      <c r="V629" s="21"/>
      <c r="W629" s="21"/>
      <c r="X629" s="21"/>
    </row>
    <row r="630" spans="1:24" x14ac:dyDescent="0.25">
      <c r="A630" s="21"/>
      <c r="B630" s="21"/>
      <c r="C630" s="21"/>
      <c r="D630" s="21"/>
      <c r="E630" s="21"/>
      <c r="F630" s="21"/>
      <c r="G630" s="21"/>
      <c r="H630" s="21"/>
      <c r="I630" s="21"/>
      <c r="J630" s="21"/>
      <c r="K630" s="21"/>
      <c r="L630" s="21"/>
      <c r="M630" s="21"/>
      <c r="N630" s="22"/>
      <c r="O630" s="21"/>
      <c r="P630" s="21"/>
      <c r="Q630" s="21"/>
      <c r="R630" s="21"/>
      <c r="S630" s="21"/>
      <c r="T630" s="21"/>
      <c r="U630" s="21"/>
      <c r="V630" s="21"/>
      <c r="W630" s="21"/>
      <c r="X630" s="21"/>
    </row>
    <row r="631" spans="1:24" x14ac:dyDescent="0.25">
      <c r="A631" s="21"/>
      <c r="B631" s="21"/>
      <c r="C631" s="21"/>
      <c r="D631" s="21"/>
      <c r="E631" s="21"/>
      <c r="F631" s="21"/>
      <c r="G631" s="21"/>
      <c r="H631" s="21"/>
      <c r="I631" s="21"/>
      <c r="J631" s="21"/>
      <c r="K631" s="21"/>
      <c r="L631" s="21"/>
      <c r="M631" s="21"/>
      <c r="N631" s="22"/>
      <c r="O631" s="21"/>
      <c r="P631" s="21"/>
      <c r="Q631" s="21"/>
      <c r="R631" s="21"/>
      <c r="S631" s="21"/>
      <c r="T631" s="21"/>
      <c r="U631" s="21"/>
      <c r="V631" s="21"/>
      <c r="W631" s="21"/>
      <c r="X631" s="21"/>
    </row>
    <row r="632" spans="1:24" x14ac:dyDescent="0.25">
      <c r="A632" s="21"/>
      <c r="B632" s="21"/>
      <c r="C632" s="21"/>
      <c r="D632" s="21"/>
      <c r="E632" s="21"/>
      <c r="F632" s="21"/>
      <c r="G632" s="21"/>
      <c r="H632" s="21"/>
      <c r="I632" s="21"/>
      <c r="J632" s="21"/>
      <c r="K632" s="21"/>
      <c r="L632" s="21"/>
      <c r="M632" s="21"/>
      <c r="N632" s="22"/>
      <c r="O632" s="21"/>
      <c r="P632" s="21"/>
      <c r="Q632" s="21"/>
      <c r="R632" s="21"/>
      <c r="S632" s="21"/>
      <c r="T632" s="21"/>
      <c r="U632" s="21"/>
      <c r="V632" s="21"/>
      <c r="W632" s="21"/>
      <c r="X632" s="21"/>
    </row>
    <row r="633" spans="1:24" x14ac:dyDescent="0.25">
      <c r="A633" s="21"/>
      <c r="B633" s="21"/>
      <c r="C633" s="21"/>
      <c r="D633" s="21"/>
      <c r="E633" s="21"/>
      <c r="F633" s="21"/>
      <c r="G633" s="21"/>
      <c r="H633" s="21"/>
      <c r="I633" s="21"/>
      <c r="J633" s="21"/>
      <c r="K633" s="21"/>
      <c r="L633" s="21"/>
      <c r="M633" s="21"/>
      <c r="N633" s="22"/>
      <c r="O633" s="21"/>
      <c r="P633" s="21"/>
      <c r="Q633" s="21"/>
      <c r="R633" s="21"/>
      <c r="S633" s="21"/>
      <c r="T633" s="21"/>
      <c r="U633" s="21"/>
      <c r="V633" s="21"/>
      <c r="W633" s="21"/>
      <c r="X633" s="21"/>
    </row>
    <row r="634" spans="1:24" x14ac:dyDescent="0.25">
      <c r="A634" s="21"/>
      <c r="B634" s="21"/>
      <c r="C634" s="21"/>
      <c r="D634" s="21"/>
      <c r="E634" s="21"/>
      <c r="F634" s="21"/>
      <c r="G634" s="21"/>
      <c r="H634" s="21"/>
      <c r="I634" s="21"/>
      <c r="J634" s="21"/>
      <c r="K634" s="21"/>
      <c r="L634" s="21"/>
      <c r="M634" s="21"/>
      <c r="N634" s="22"/>
      <c r="O634" s="21"/>
      <c r="P634" s="21"/>
      <c r="Q634" s="21"/>
      <c r="R634" s="21"/>
      <c r="S634" s="21"/>
      <c r="T634" s="21"/>
      <c r="U634" s="21"/>
      <c r="V634" s="21"/>
      <c r="W634" s="21"/>
      <c r="X634" s="21"/>
    </row>
    <row r="635" spans="1:24" x14ac:dyDescent="0.25">
      <c r="A635" s="21"/>
      <c r="B635" s="21"/>
      <c r="C635" s="21"/>
      <c r="D635" s="21"/>
      <c r="E635" s="21"/>
      <c r="F635" s="21"/>
      <c r="G635" s="21"/>
      <c r="H635" s="21"/>
      <c r="I635" s="21"/>
      <c r="J635" s="21"/>
      <c r="K635" s="21"/>
      <c r="L635" s="21"/>
      <c r="M635" s="21"/>
      <c r="N635" s="22"/>
      <c r="O635" s="21"/>
      <c r="P635" s="21"/>
      <c r="Q635" s="21"/>
      <c r="R635" s="21"/>
      <c r="S635" s="21"/>
      <c r="T635" s="21"/>
      <c r="U635" s="21"/>
      <c r="V635" s="21"/>
      <c r="W635" s="21"/>
      <c r="X635" s="21"/>
    </row>
    <row r="636" spans="1:24" x14ac:dyDescent="0.25">
      <c r="A636" s="21"/>
      <c r="B636" s="21"/>
      <c r="C636" s="21"/>
      <c r="D636" s="21"/>
      <c r="E636" s="21"/>
      <c r="F636" s="21"/>
      <c r="G636" s="21"/>
      <c r="H636" s="21"/>
      <c r="I636" s="21"/>
      <c r="J636" s="21"/>
      <c r="K636" s="21"/>
      <c r="L636" s="21"/>
      <c r="M636" s="21"/>
      <c r="N636" s="22"/>
      <c r="O636" s="21"/>
      <c r="P636" s="21"/>
      <c r="Q636" s="21"/>
      <c r="R636" s="21"/>
      <c r="S636" s="21"/>
      <c r="T636" s="21"/>
      <c r="U636" s="21"/>
      <c r="V636" s="21"/>
      <c r="W636" s="21"/>
      <c r="X636" s="21"/>
    </row>
    <row r="637" spans="1:24" x14ac:dyDescent="0.25">
      <c r="A637" s="21"/>
      <c r="B637" s="21"/>
      <c r="C637" s="21"/>
      <c r="D637" s="21"/>
      <c r="E637" s="21"/>
      <c r="F637" s="21"/>
      <c r="G637" s="21"/>
      <c r="H637" s="21"/>
      <c r="I637" s="21"/>
      <c r="J637" s="21"/>
      <c r="K637" s="21"/>
      <c r="L637" s="21"/>
      <c r="M637" s="21"/>
      <c r="N637" s="22"/>
      <c r="O637" s="21"/>
      <c r="P637" s="21"/>
      <c r="Q637" s="21"/>
      <c r="R637" s="21"/>
      <c r="S637" s="21"/>
      <c r="T637" s="21"/>
      <c r="U637" s="21"/>
      <c r="V637" s="21"/>
      <c r="W637" s="21"/>
      <c r="X637" s="21"/>
    </row>
    <row r="638" spans="1:24" x14ac:dyDescent="0.25">
      <c r="A638" s="21"/>
      <c r="B638" s="21"/>
      <c r="C638" s="21"/>
      <c r="D638" s="21"/>
      <c r="E638" s="21"/>
      <c r="F638" s="21"/>
      <c r="G638" s="21"/>
      <c r="H638" s="21"/>
      <c r="I638" s="21"/>
      <c r="J638" s="21"/>
      <c r="K638" s="21"/>
      <c r="L638" s="21"/>
      <c r="M638" s="21"/>
      <c r="N638" s="22"/>
      <c r="O638" s="21"/>
      <c r="P638" s="21"/>
      <c r="Q638" s="21"/>
      <c r="R638" s="21"/>
      <c r="S638" s="21"/>
      <c r="T638" s="21"/>
      <c r="U638" s="21"/>
      <c r="V638" s="21"/>
      <c r="W638" s="21"/>
      <c r="X638" s="21"/>
    </row>
    <row r="639" spans="1:24" x14ac:dyDescent="0.25">
      <c r="A639" s="21"/>
      <c r="B639" s="21"/>
      <c r="C639" s="21"/>
      <c r="D639" s="21"/>
      <c r="E639" s="21"/>
      <c r="F639" s="21"/>
      <c r="G639" s="21"/>
      <c r="H639" s="21"/>
      <c r="I639" s="21"/>
      <c r="J639" s="21"/>
      <c r="K639" s="21"/>
      <c r="L639" s="21"/>
      <c r="M639" s="21"/>
      <c r="N639" s="22"/>
      <c r="O639" s="21"/>
      <c r="P639" s="21"/>
      <c r="Q639" s="21"/>
      <c r="R639" s="21"/>
      <c r="S639" s="21"/>
      <c r="T639" s="21"/>
      <c r="U639" s="21"/>
      <c r="V639" s="21"/>
      <c r="W639" s="21"/>
      <c r="X639" s="21"/>
    </row>
    <row r="640" spans="1:24" x14ac:dyDescent="0.25">
      <c r="A640" s="21"/>
      <c r="B640" s="21"/>
      <c r="C640" s="21"/>
      <c r="D640" s="21"/>
      <c r="E640" s="21"/>
      <c r="F640" s="21"/>
      <c r="G640" s="21"/>
      <c r="H640" s="21"/>
      <c r="I640" s="21"/>
      <c r="J640" s="21"/>
      <c r="K640" s="21"/>
      <c r="L640" s="21"/>
      <c r="M640" s="21"/>
      <c r="N640" s="22"/>
      <c r="O640" s="21"/>
      <c r="P640" s="21"/>
      <c r="Q640" s="21"/>
      <c r="R640" s="21"/>
      <c r="S640" s="21"/>
      <c r="T640" s="21"/>
      <c r="U640" s="21"/>
      <c r="V640" s="21"/>
      <c r="W640" s="21"/>
      <c r="X640" s="21"/>
    </row>
    <row r="641" spans="1:24" x14ac:dyDescent="0.25">
      <c r="A641" s="21"/>
      <c r="B641" s="21"/>
      <c r="C641" s="21"/>
      <c r="D641" s="21"/>
      <c r="E641" s="21"/>
      <c r="F641" s="21"/>
      <c r="G641" s="21"/>
      <c r="H641" s="21"/>
      <c r="I641" s="21"/>
      <c r="J641" s="21"/>
      <c r="K641" s="21"/>
      <c r="L641" s="21"/>
      <c r="M641" s="21"/>
      <c r="N641" s="22"/>
      <c r="O641" s="21"/>
      <c r="P641" s="21"/>
      <c r="Q641" s="21"/>
      <c r="R641" s="21"/>
      <c r="S641" s="21"/>
      <c r="T641" s="21"/>
      <c r="U641" s="21"/>
      <c r="V641" s="21"/>
      <c r="W641" s="21"/>
      <c r="X641" s="21"/>
    </row>
    <row r="642" spans="1:24" x14ac:dyDescent="0.25">
      <c r="A642" s="21"/>
      <c r="B642" s="21"/>
      <c r="C642" s="21"/>
      <c r="D642" s="21"/>
      <c r="E642" s="21"/>
      <c r="F642" s="21"/>
      <c r="G642" s="21"/>
      <c r="H642" s="21"/>
      <c r="I642" s="21"/>
      <c r="J642" s="21"/>
      <c r="K642" s="21"/>
      <c r="L642" s="21"/>
      <c r="M642" s="21"/>
      <c r="N642" s="22"/>
      <c r="O642" s="21"/>
      <c r="P642" s="21"/>
      <c r="Q642" s="21"/>
      <c r="R642" s="21"/>
      <c r="S642" s="21"/>
      <c r="T642" s="21"/>
      <c r="U642" s="21"/>
      <c r="V642" s="21"/>
      <c r="W642" s="21"/>
      <c r="X642" s="21"/>
    </row>
    <row r="643" spans="1:24" x14ac:dyDescent="0.25">
      <c r="A643" s="21"/>
      <c r="B643" s="21"/>
      <c r="C643" s="21"/>
      <c r="D643" s="21"/>
      <c r="E643" s="21"/>
      <c r="F643" s="21"/>
      <c r="G643" s="21"/>
      <c r="H643" s="21"/>
      <c r="I643" s="21"/>
      <c r="J643" s="21"/>
      <c r="K643" s="21"/>
      <c r="L643" s="21"/>
      <c r="M643" s="21"/>
      <c r="N643" s="22"/>
      <c r="O643" s="21"/>
      <c r="P643" s="21"/>
      <c r="Q643" s="21"/>
      <c r="R643" s="21"/>
      <c r="S643" s="21"/>
      <c r="T643" s="21"/>
      <c r="U643" s="21"/>
      <c r="V643" s="21"/>
      <c r="W643" s="21"/>
      <c r="X643" s="21"/>
    </row>
    <row r="644" spans="1:24" x14ac:dyDescent="0.25">
      <c r="A644" s="21"/>
      <c r="B644" s="21"/>
      <c r="C644" s="21"/>
      <c r="D644" s="21"/>
      <c r="E644" s="21"/>
      <c r="F644" s="21"/>
      <c r="G644" s="21"/>
      <c r="H644" s="21"/>
      <c r="I644" s="21"/>
      <c r="J644" s="21"/>
      <c r="K644" s="21"/>
      <c r="L644" s="21"/>
      <c r="M644" s="21"/>
      <c r="N644" s="22"/>
      <c r="O644" s="21"/>
      <c r="P644" s="21"/>
      <c r="Q644" s="21"/>
      <c r="R644" s="21"/>
      <c r="S644" s="21"/>
      <c r="T644" s="21"/>
      <c r="U644" s="21"/>
      <c r="V644" s="21"/>
      <c r="W644" s="21"/>
      <c r="X644" s="21"/>
    </row>
    <row r="645" spans="1:24" x14ac:dyDescent="0.25">
      <c r="A645" s="21"/>
      <c r="B645" s="21"/>
      <c r="C645" s="21"/>
      <c r="D645" s="21"/>
      <c r="E645" s="21"/>
      <c r="F645" s="21"/>
      <c r="G645" s="21"/>
      <c r="H645" s="21"/>
      <c r="I645" s="21"/>
      <c r="J645" s="21"/>
      <c r="K645" s="21"/>
      <c r="L645" s="21"/>
      <c r="M645" s="21"/>
      <c r="N645" s="22"/>
      <c r="O645" s="21"/>
      <c r="P645" s="21"/>
      <c r="Q645" s="21"/>
      <c r="R645" s="21"/>
      <c r="S645" s="21"/>
      <c r="T645" s="21"/>
      <c r="U645" s="21"/>
      <c r="V645" s="21"/>
      <c r="W645" s="21"/>
      <c r="X645" s="21"/>
    </row>
    <row r="646" spans="1:24" x14ac:dyDescent="0.25">
      <c r="A646" s="21"/>
      <c r="B646" s="21"/>
      <c r="C646" s="21"/>
      <c r="D646" s="21"/>
      <c r="E646" s="21"/>
      <c r="F646" s="21"/>
      <c r="G646" s="21"/>
      <c r="H646" s="21"/>
      <c r="I646" s="21"/>
      <c r="J646" s="21"/>
      <c r="K646" s="21"/>
      <c r="L646" s="21"/>
      <c r="M646" s="21"/>
      <c r="N646" s="22"/>
      <c r="O646" s="21"/>
      <c r="P646" s="21"/>
      <c r="Q646" s="21"/>
      <c r="R646" s="21"/>
      <c r="S646" s="21"/>
      <c r="T646" s="21"/>
      <c r="U646" s="21"/>
      <c r="V646" s="21"/>
      <c r="W646" s="21"/>
      <c r="X646" s="21"/>
    </row>
    <row r="647" spans="1:24" x14ac:dyDescent="0.25">
      <c r="A647" s="21"/>
      <c r="B647" s="21"/>
      <c r="C647" s="21"/>
      <c r="D647" s="21"/>
      <c r="E647" s="21"/>
      <c r="F647" s="21"/>
      <c r="G647" s="21"/>
      <c r="H647" s="21"/>
      <c r="I647" s="21"/>
      <c r="J647" s="21"/>
      <c r="K647" s="21"/>
      <c r="L647" s="21"/>
      <c r="M647" s="21"/>
      <c r="N647" s="22"/>
      <c r="O647" s="21"/>
      <c r="P647" s="21"/>
      <c r="Q647" s="21"/>
      <c r="R647" s="21"/>
      <c r="S647" s="21"/>
      <c r="T647" s="21"/>
      <c r="U647" s="21"/>
      <c r="V647" s="21"/>
      <c r="W647" s="21"/>
      <c r="X647" s="21"/>
    </row>
    <row r="648" spans="1:24" x14ac:dyDescent="0.25">
      <c r="A648" s="21"/>
      <c r="B648" s="21"/>
      <c r="C648" s="21"/>
      <c r="D648" s="21"/>
      <c r="E648" s="21"/>
      <c r="F648" s="21"/>
      <c r="G648" s="21"/>
      <c r="H648" s="21"/>
      <c r="I648" s="21"/>
      <c r="J648" s="21"/>
      <c r="K648" s="21"/>
      <c r="L648" s="21"/>
      <c r="M648" s="21"/>
      <c r="N648" s="22"/>
      <c r="O648" s="21"/>
      <c r="P648" s="21"/>
      <c r="Q648" s="21"/>
      <c r="R648" s="21"/>
      <c r="S648" s="21"/>
      <c r="T648" s="21"/>
      <c r="U648" s="21"/>
      <c r="V648" s="21"/>
      <c r="W648" s="21"/>
      <c r="X648" s="21"/>
    </row>
    <row r="649" spans="1:24" x14ac:dyDescent="0.25">
      <c r="A649" s="21"/>
      <c r="B649" s="21"/>
      <c r="C649" s="21"/>
      <c r="D649" s="21"/>
      <c r="E649" s="21"/>
      <c r="F649" s="21"/>
      <c r="G649" s="21"/>
      <c r="H649" s="21"/>
      <c r="I649" s="21"/>
      <c r="J649" s="21"/>
      <c r="K649" s="21"/>
      <c r="L649" s="21"/>
      <c r="M649" s="21"/>
      <c r="N649" s="22"/>
      <c r="O649" s="21"/>
      <c r="P649" s="21"/>
      <c r="Q649" s="21"/>
      <c r="R649" s="21"/>
      <c r="S649" s="21"/>
      <c r="T649" s="21"/>
      <c r="U649" s="21"/>
      <c r="V649" s="21"/>
      <c r="W649" s="21"/>
      <c r="X649" s="21"/>
    </row>
    <row r="650" spans="1:24" x14ac:dyDescent="0.25">
      <c r="A650" s="21"/>
      <c r="B650" s="21"/>
      <c r="C650" s="21"/>
      <c r="D650" s="21"/>
      <c r="E650" s="21"/>
      <c r="F650" s="21"/>
      <c r="G650" s="21"/>
      <c r="H650" s="21"/>
      <c r="I650" s="21"/>
      <c r="J650" s="21"/>
      <c r="K650" s="21"/>
      <c r="L650" s="21"/>
      <c r="M650" s="21"/>
      <c r="N650" s="22"/>
      <c r="O650" s="21"/>
      <c r="P650" s="21"/>
      <c r="Q650" s="21"/>
      <c r="R650" s="21"/>
      <c r="S650" s="21"/>
      <c r="T650" s="21"/>
      <c r="U650" s="21"/>
      <c r="V650" s="21"/>
      <c r="W650" s="21"/>
      <c r="X650" s="21"/>
    </row>
    <row r="651" spans="1:24" x14ac:dyDescent="0.25">
      <c r="A651" s="21"/>
      <c r="B651" s="21"/>
      <c r="C651" s="21"/>
      <c r="D651" s="21"/>
      <c r="E651" s="21"/>
      <c r="F651" s="21"/>
      <c r="G651" s="21"/>
      <c r="H651" s="21"/>
      <c r="I651" s="21"/>
      <c r="J651" s="21"/>
      <c r="K651" s="21"/>
      <c r="L651" s="21"/>
      <c r="M651" s="21"/>
      <c r="N651" s="22"/>
      <c r="O651" s="21"/>
      <c r="P651" s="21"/>
      <c r="Q651" s="21"/>
      <c r="R651" s="21"/>
      <c r="S651" s="21"/>
      <c r="T651" s="21"/>
      <c r="U651" s="21"/>
      <c r="V651" s="21"/>
      <c r="W651" s="21"/>
      <c r="X651" s="21"/>
    </row>
    <row r="652" spans="1:24" x14ac:dyDescent="0.25">
      <c r="A652" s="21"/>
      <c r="B652" s="21"/>
      <c r="C652" s="21"/>
      <c r="D652" s="21"/>
      <c r="E652" s="21"/>
      <c r="F652" s="21"/>
      <c r="G652" s="21"/>
      <c r="H652" s="21"/>
      <c r="I652" s="21"/>
      <c r="J652" s="21"/>
      <c r="K652" s="21"/>
      <c r="L652" s="21"/>
      <c r="M652" s="21"/>
      <c r="N652" s="22"/>
      <c r="O652" s="21"/>
      <c r="P652" s="21"/>
      <c r="Q652" s="21"/>
      <c r="R652" s="21"/>
      <c r="S652" s="21"/>
      <c r="T652" s="21"/>
      <c r="U652" s="21"/>
      <c r="V652" s="21"/>
      <c r="W652" s="21"/>
      <c r="X652" s="21"/>
    </row>
    <row r="653" spans="1:24" x14ac:dyDescent="0.25">
      <c r="A653" s="21"/>
      <c r="B653" s="21"/>
      <c r="C653" s="21"/>
      <c r="D653" s="21"/>
      <c r="E653" s="21"/>
      <c r="F653" s="21"/>
      <c r="G653" s="21"/>
      <c r="H653" s="21"/>
      <c r="I653" s="21"/>
      <c r="J653" s="21"/>
      <c r="K653" s="21"/>
      <c r="L653" s="21"/>
      <c r="M653" s="21"/>
      <c r="N653" s="22"/>
      <c r="O653" s="21"/>
      <c r="P653" s="21"/>
      <c r="Q653" s="21"/>
      <c r="R653" s="21"/>
      <c r="S653" s="21"/>
      <c r="T653" s="21"/>
      <c r="U653" s="21"/>
      <c r="V653" s="21"/>
      <c r="W653" s="21"/>
      <c r="X653" s="21"/>
    </row>
    <row r="654" spans="1:24" x14ac:dyDescent="0.25">
      <c r="A654" s="21"/>
      <c r="B654" s="21"/>
      <c r="C654" s="21"/>
      <c r="D654" s="21"/>
      <c r="E654" s="21"/>
      <c r="F654" s="21"/>
      <c r="G654" s="21"/>
      <c r="H654" s="21"/>
      <c r="I654" s="21"/>
      <c r="J654" s="21"/>
      <c r="K654" s="21"/>
      <c r="L654" s="21"/>
      <c r="M654" s="21"/>
      <c r="N654" s="22"/>
      <c r="O654" s="21"/>
      <c r="P654" s="21"/>
      <c r="Q654" s="21"/>
      <c r="R654" s="21"/>
      <c r="S654" s="21"/>
      <c r="T654" s="21"/>
      <c r="U654" s="21"/>
      <c r="V654" s="21"/>
      <c r="W654" s="21"/>
      <c r="X654" s="21"/>
    </row>
    <row r="655" spans="1:24" x14ac:dyDescent="0.25">
      <c r="A655" s="21"/>
      <c r="B655" s="21"/>
      <c r="C655" s="21"/>
      <c r="D655" s="21"/>
      <c r="E655" s="21"/>
      <c r="F655" s="21"/>
      <c r="G655" s="21"/>
      <c r="H655" s="21"/>
      <c r="I655" s="21"/>
      <c r="J655" s="21"/>
      <c r="K655" s="21"/>
      <c r="L655" s="21"/>
      <c r="M655" s="21"/>
      <c r="N655" s="22"/>
      <c r="O655" s="21"/>
      <c r="P655" s="21"/>
      <c r="Q655" s="21"/>
      <c r="R655" s="21"/>
      <c r="S655" s="21"/>
      <c r="T655" s="21"/>
      <c r="U655" s="21"/>
      <c r="V655" s="21"/>
      <c r="W655" s="21"/>
      <c r="X655" s="21"/>
    </row>
    <row r="656" spans="1:24" x14ac:dyDescent="0.25">
      <c r="A656" s="21"/>
      <c r="B656" s="21"/>
      <c r="C656" s="21"/>
      <c r="D656" s="21"/>
      <c r="E656" s="21"/>
      <c r="F656" s="21"/>
      <c r="G656" s="21"/>
      <c r="H656" s="21"/>
      <c r="I656" s="21"/>
      <c r="J656" s="21"/>
      <c r="K656" s="21"/>
      <c r="L656" s="21"/>
      <c r="M656" s="21"/>
      <c r="N656" s="22"/>
      <c r="O656" s="21"/>
      <c r="P656" s="21"/>
      <c r="Q656" s="21"/>
      <c r="R656" s="21"/>
      <c r="S656" s="21"/>
      <c r="T656" s="21"/>
      <c r="U656" s="21"/>
      <c r="V656" s="21"/>
      <c r="W656" s="21"/>
      <c r="X656" s="21"/>
    </row>
    <row r="657" spans="1:24" x14ac:dyDescent="0.25">
      <c r="A657" s="21"/>
      <c r="B657" s="21"/>
      <c r="C657" s="21"/>
      <c r="D657" s="21"/>
      <c r="E657" s="21"/>
      <c r="F657" s="21"/>
      <c r="G657" s="21"/>
      <c r="H657" s="21"/>
      <c r="I657" s="21"/>
      <c r="J657" s="21"/>
      <c r="K657" s="21"/>
      <c r="L657" s="21"/>
      <c r="M657" s="21"/>
      <c r="N657" s="22"/>
      <c r="O657" s="21"/>
      <c r="P657" s="21"/>
      <c r="Q657" s="21"/>
      <c r="R657" s="21"/>
      <c r="S657" s="21"/>
      <c r="T657" s="21"/>
      <c r="U657" s="21"/>
      <c r="V657" s="21"/>
      <c r="W657" s="21"/>
      <c r="X657" s="21"/>
    </row>
    <row r="658" spans="1:24" x14ac:dyDescent="0.25">
      <c r="A658" s="21"/>
      <c r="B658" s="21"/>
      <c r="C658" s="21"/>
      <c r="D658" s="21"/>
      <c r="E658" s="21"/>
      <c r="F658" s="21"/>
      <c r="G658" s="21"/>
      <c r="H658" s="21"/>
      <c r="I658" s="21"/>
      <c r="J658" s="21"/>
      <c r="K658" s="21"/>
      <c r="L658" s="21"/>
      <c r="M658" s="21"/>
      <c r="N658" s="22"/>
      <c r="O658" s="21"/>
      <c r="P658" s="21"/>
      <c r="Q658" s="21"/>
      <c r="R658" s="21"/>
      <c r="S658" s="21"/>
      <c r="T658" s="21"/>
      <c r="U658" s="21"/>
      <c r="V658" s="21"/>
      <c r="W658" s="21"/>
      <c r="X658" s="21"/>
    </row>
    <row r="659" spans="1:24" x14ac:dyDescent="0.25">
      <c r="A659" s="21"/>
      <c r="B659" s="21"/>
      <c r="C659" s="21"/>
      <c r="D659" s="21"/>
      <c r="E659" s="21"/>
      <c r="F659" s="21"/>
      <c r="G659" s="21"/>
      <c r="H659" s="21"/>
      <c r="I659" s="21"/>
      <c r="J659" s="21"/>
      <c r="K659" s="21"/>
      <c r="L659" s="21"/>
      <c r="M659" s="21"/>
      <c r="N659" s="22"/>
      <c r="O659" s="21"/>
      <c r="P659" s="21"/>
      <c r="Q659" s="21"/>
      <c r="R659" s="21"/>
      <c r="S659" s="21"/>
      <c r="T659" s="21"/>
      <c r="U659" s="21"/>
      <c r="V659" s="21"/>
      <c r="W659" s="21"/>
      <c r="X659" s="21"/>
    </row>
    <row r="660" spans="1:24" x14ac:dyDescent="0.25">
      <c r="A660" s="21"/>
      <c r="B660" s="21"/>
      <c r="C660" s="21"/>
      <c r="D660" s="21"/>
      <c r="E660" s="21"/>
      <c r="F660" s="21"/>
      <c r="G660" s="21"/>
      <c r="H660" s="21"/>
      <c r="I660" s="21"/>
      <c r="J660" s="21"/>
      <c r="K660" s="21"/>
      <c r="L660" s="21"/>
      <c r="M660" s="21"/>
      <c r="N660" s="22"/>
      <c r="O660" s="21"/>
      <c r="P660" s="21"/>
      <c r="Q660" s="21"/>
      <c r="R660" s="21"/>
      <c r="S660" s="21"/>
      <c r="T660" s="21"/>
      <c r="U660" s="21"/>
      <c r="V660" s="21"/>
      <c r="W660" s="21"/>
      <c r="X660" s="21"/>
    </row>
    <row r="661" spans="1:24" x14ac:dyDescent="0.25">
      <c r="A661" s="21"/>
      <c r="B661" s="21"/>
      <c r="C661" s="21"/>
      <c r="D661" s="21"/>
      <c r="E661" s="21"/>
      <c r="F661" s="21"/>
      <c r="G661" s="21"/>
      <c r="H661" s="21"/>
      <c r="I661" s="21"/>
      <c r="J661" s="21"/>
      <c r="K661" s="21"/>
      <c r="L661" s="21"/>
      <c r="M661" s="21"/>
      <c r="N661" s="22"/>
      <c r="O661" s="21"/>
      <c r="P661" s="21"/>
      <c r="Q661" s="21"/>
      <c r="R661" s="21"/>
      <c r="S661" s="21"/>
      <c r="T661" s="21"/>
      <c r="U661" s="21"/>
      <c r="V661" s="21"/>
      <c r="W661" s="21"/>
      <c r="X661" s="21"/>
    </row>
    <row r="662" spans="1:24" x14ac:dyDescent="0.25">
      <c r="A662" s="21"/>
      <c r="B662" s="21"/>
      <c r="C662" s="21"/>
      <c r="D662" s="21"/>
      <c r="E662" s="21"/>
      <c r="F662" s="21"/>
      <c r="G662" s="21"/>
      <c r="H662" s="21"/>
      <c r="I662" s="21"/>
      <c r="J662" s="21"/>
      <c r="K662" s="21"/>
      <c r="L662" s="21"/>
      <c r="M662" s="21"/>
      <c r="N662" s="22"/>
      <c r="O662" s="21"/>
      <c r="P662" s="21"/>
      <c r="Q662" s="21"/>
      <c r="R662" s="21"/>
      <c r="S662" s="21"/>
      <c r="T662" s="21"/>
      <c r="U662" s="21"/>
      <c r="V662" s="21"/>
      <c r="W662" s="21"/>
      <c r="X662" s="21"/>
    </row>
    <row r="663" spans="1:24" x14ac:dyDescent="0.25">
      <c r="A663" s="21"/>
      <c r="B663" s="21"/>
      <c r="C663" s="21"/>
      <c r="D663" s="21"/>
      <c r="E663" s="21"/>
      <c r="F663" s="21"/>
      <c r="G663" s="21"/>
      <c r="H663" s="21"/>
      <c r="I663" s="21"/>
      <c r="J663" s="21"/>
      <c r="K663" s="21"/>
      <c r="L663" s="21"/>
      <c r="M663" s="21"/>
      <c r="N663" s="22"/>
      <c r="O663" s="21"/>
      <c r="P663" s="21"/>
      <c r="Q663" s="21"/>
      <c r="R663" s="21"/>
      <c r="S663" s="21"/>
      <c r="T663" s="21"/>
      <c r="U663" s="21"/>
      <c r="V663" s="21"/>
      <c r="W663" s="21"/>
      <c r="X663" s="21"/>
    </row>
    <row r="664" spans="1:24" x14ac:dyDescent="0.25">
      <c r="A664" s="21"/>
      <c r="B664" s="21"/>
      <c r="C664" s="21"/>
      <c r="D664" s="21"/>
      <c r="E664" s="21"/>
      <c r="F664" s="21"/>
      <c r="G664" s="21"/>
      <c r="H664" s="21"/>
      <c r="I664" s="21"/>
      <c r="J664" s="21"/>
      <c r="K664" s="21"/>
      <c r="L664" s="21"/>
      <c r="M664" s="21"/>
      <c r="N664" s="22"/>
      <c r="O664" s="21"/>
      <c r="P664" s="21"/>
      <c r="Q664" s="21"/>
      <c r="R664" s="21"/>
      <c r="S664" s="21"/>
      <c r="T664" s="21"/>
      <c r="U664" s="21"/>
      <c r="V664" s="21"/>
      <c r="W664" s="21"/>
      <c r="X664" s="21"/>
    </row>
    <row r="665" spans="1:24" x14ac:dyDescent="0.25">
      <c r="A665" s="21"/>
      <c r="B665" s="21"/>
      <c r="C665" s="21"/>
      <c r="D665" s="21"/>
      <c r="E665" s="21"/>
      <c r="F665" s="21"/>
      <c r="G665" s="21"/>
      <c r="H665" s="21"/>
      <c r="I665" s="21"/>
      <c r="J665" s="21"/>
      <c r="K665" s="21"/>
      <c r="L665" s="21"/>
      <c r="M665" s="21"/>
      <c r="N665" s="22"/>
      <c r="O665" s="21"/>
      <c r="P665" s="21"/>
      <c r="Q665" s="21"/>
      <c r="R665" s="21"/>
      <c r="S665" s="21"/>
      <c r="T665" s="21"/>
      <c r="U665" s="21"/>
      <c r="V665" s="21"/>
      <c r="W665" s="21"/>
      <c r="X665" s="21"/>
    </row>
    <row r="666" spans="1:24" x14ac:dyDescent="0.25">
      <c r="A666" s="21"/>
      <c r="B666" s="21"/>
      <c r="C666" s="21"/>
      <c r="D666" s="21"/>
      <c r="E666" s="21"/>
      <c r="F666" s="21"/>
      <c r="G666" s="21"/>
      <c r="H666" s="21"/>
      <c r="I666" s="21"/>
      <c r="J666" s="21"/>
      <c r="K666" s="21"/>
      <c r="L666" s="21"/>
      <c r="M666" s="21"/>
      <c r="N666" s="22"/>
      <c r="O666" s="21"/>
      <c r="P666" s="21"/>
      <c r="Q666" s="21"/>
      <c r="R666" s="21"/>
      <c r="S666" s="21"/>
      <c r="T666" s="21"/>
      <c r="U666" s="21"/>
      <c r="V666" s="21"/>
      <c r="W666" s="21"/>
      <c r="X666" s="21"/>
    </row>
    <row r="667" spans="1:24" x14ac:dyDescent="0.25">
      <c r="A667" s="21"/>
      <c r="B667" s="21"/>
      <c r="C667" s="21"/>
      <c r="D667" s="21"/>
      <c r="E667" s="21"/>
      <c r="F667" s="21"/>
      <c r="G667" s="21"/>
      <c r="H667" s="21"/>
      <c r="I667" s="21"/>
      <c r="J667" s="21"/>
      <c r="K667" s="21"/>
      <c r="L667" s="21"/>
      <c r="M667" s="21"/>
      <c r="N667" s="22"/>
      <c r="O667" s="21"/>
      <c r="P667" s="21"/>
      <c r="Q667" s="21"/>
      <c r="R667" s="21"/>
      <c r="S667" s="21"/>
      <c r="T667" s="21"/>
      <c r="U667" s="21"/>
      <c r="V667" s="21"/>
      <c r="W667" s="21"/>
      <c r="X667" s="21"/>
    </row>
    <row r="668" spans="1:24" x14ac:dyDescent="0.25">
      <c r="A668" s="21"/>
      <c r="B668" s="21"/>
      <c r="C668" s="21"/>
      <c r="D668" s="21"/>
      <c r="E668" s="21"/>
      <c r="F668" s="21"/>
      <c r="G668" s="21"/>
      <c r="H668" s="21"/>
      <c r="I668" s="21"/>
      <c r="J668" s="21"/>
      <c r="K668" s="21"/>
      <c r="L668" s="21"/>
      <c r="M668" s="21"/>
      <c r="N668" s="22"/>
      <c r="O668" s="21"/>
      <c r="P668" s="21"/>
      <c r="Q668" s="21"/>
      <c r="R668" s="21"/>
      <c r="S668" s="21"/>
      <c r="T668" s="21"/>
      <c r="U668" s="21"/>
      <c r="V668" s="21"/>
      <c r="W668" s="21"/>
      <c r="X668" s="21"/>
    </row>
    <row r="669" spans="1:24" x14ac:dyDescent="0.25">
      <c r="A669" s="21"/>
      <c r="B669" s="21"/>
      <c r="C669" s="21"/>
      <c r="D669" s="21"/>
      <c r="E669" s="21"/>
      <c r="F669" s="21"/>
      <c r="G669" s="21"/>
      <c r="H669" s="21"/>
      <c r="I669" s="21"/>
      <c r="J669" s="21"/>
      <c r="K669" s="21"/>
      <c r="L669" s="21"/>
      <c r="M669" s="21"/>
      <c r="N669" s="22"/>
      <c r="O669" s="21"/>
      <c r="P669" s="21"/>
      <c r="Q669" s="21"/>
      <c r="R669" s="21"/>
      <c r="S669" s="21"/>
      <c r="T669" s="21"/>
      <c r="U669" s="21"/>
      <c r="V669" s="21"/>
      <c r="W669" s="21"/>
      <c r="X669" s="21"/>
    </row>
    <row r="670" spans="1:24" x14ac:dyDescent="0.25">
      <c r="A670" s="21"/>
      <c r="B670" s="21"/>
      <c r="C670" s="21"/>
      <c r="D670" s="21"/>
      <c r="E670" s="21"/>
      <c r="F670" s="21"/>
      <c r="G670" s="21"/>
      <c r="H670" s="21"/>
      <c r="I670" s="21"/>
      <c r="J670" s="21"/>
      <c r="K670" s="21"/>
      <c r="L670" s="21"/>
      <c r="M670" s="21"/>
      <c r="N670" s="22"/>
      <c r="O670" s="21"/>
      <c r="P670" s="21"/>
      <c r="Q670" s="21"/>
      <c r="R670" s="21"/>
      <c r="S670" s="21"/>
      <c r="T670" s="21"/>
      <c r="U670" s="21"/>
      <c r="V670" s="21"/>
      <c r="W670" s="21"/>
      <c r="X670" s="21"/>
    </row>
    <row r="671" spans="1:24" x14ac:dyDescent="0.25">
      <c r="A671" s="21"/>
      <c r="B671" s="21"/>
      <c r="C671" s="21"/>
      <c r="D671" s="21"/>
      <c r="E671" s="21"/>
      <c r="F671" s="21"/>
      <c r="G671" s="21"/>
      <c r="H671" s="21"/>
      <c r="I671" s="21"/>
      <c r="J671" s="21"/>
      <c r="K671" s="21"/>
      <c r="L671" s="21"/>
      <c r="M671" s="21"/>
      <c r="N671" s="22"/>
      <c r="O671" s="21"/>
      <c r="P671" s="21"/>
      <c r="Q671" s="21"/>
      <c r="R671" s="21"/>
      <c r="S671" s="21"/>
      <c r="T671" s="21"/>
      <c r="U671" s="21"/>
      <c r="V671" s="21"/>
      <c r="W671" s="21"/>
      <c r="X671" s="21"/>
    </row>
    <row r="672" spans="1:24" x14ac:dyDescent="0.25">
      <c r="A672" s="21"/>
      <c r="B672" s="21"/>
      <c r="C672" s="21"/>
      <c r="D672" s="21"/>
      <c r="E672" s="21"/>
      <c r="F672" s="21"/>
      <c r="G672" s="21"/>
      <c r="H672" s="21"/>
      <c r="I672" s="21"/>
      <c r="J672" s="21"/>
      <c r="K672" s="21"/>
      <c r="L672" s="21"/>
      <c r="M672" s="21"/>
      <c r="N672" s="22"/>
      <c r="O672" s="21"/>
      <c r="P672" s="21"/>
      <c r="Q672" s="21"/>
      <c r="R672" s="21"/>
      <c r="S672" s="21"/>
      <c r="T672" s="21"/>
      <c r="U672" s="21"/>
      <c r="V672" s="21"/>
      <c r="W672" s="21"/>
      <c r="X672" s="21"/>
    </row>
    <row r="673" spans="1:24" x14ac:dyDescent="0.25">
      <c r="A673" s="21"/>
      <c r="B673" s="21"/>
      <c r="C673" s="21"/>
      <c r="D673" s="21"/>
      <c r="E673" s="21"/>
      <c r="F673" s="21"/>
      <c r="G673" s="21"/>
      <c r="H673" s="21"/>
      <c r="I673" s="21"/>
      <c r="J673" s="21"/>
      <c r="K673" s="21"/>
      <c r="L673" s="21"/>
      <c r="M673" s="21"/>
      <c r="N673" s="22"/>
      <c r="O673" s="21"/>
      <c r="P673" s="21"/>
      <c r="Q673" s="21"/>
      <c r="R673" s="21"/>
      <c r="S673" s="21"/>
      <c r="T673" s="21"/>
      <c r="U673" s="21"/>
      <c r="V673" s="21"/>
      <c r="W673" s="21"/>
      <c r="X673" s="21"/>
    </row>
    <row r="674" spans="1:24" x14ac:dyDescent="0.25">
      <c r="A674" s="21"/>
      <c r="B674" s="21"/>
      <c r="C674" s="21"/>
      <c r="D674" s="21"/>
      <c r="E674" s="21"/>
      <c r="F674" s="21"/>
      <c r="G674" s="21"/>
      <c r="H674" s="21"/>
      <c r="I674" s="21"/>
      <c r="J674" s="21"/>
      <c r="K674" s="21"/>
      <c r="L674" s="21"/>
      <c r="M674" s="21"/>
      <c r="N674" s="22"/>
      <c r="O674" s="21"/>
      <c r="P674" s="21"/>
      <c r="Q674" s="21"/>
      <c r="R674" s="21"/>
      <c r="S674" s="21"/>
      <c r="T674" s="21"/>
      <c r="U674" s="21"/>
      <c r="V674" s="21"/>
      <c r="W674" s="21"/>
      <c r="X674" s="21"/>
    </row>
    <row r="675" spans="1:24" x14ac:dyDescent="0.25">
      <c r="A675" s="21"/>
      <c r="B675" s="21"/>
      <c r="C675" s="21"/>
      <c r="D675" s="21"/>
      <c r="E675" s="21"/>
      <c r="F675" s="21"/>
      <c r="G675" s="21"/>
      <c r="H675" s="21"/>
      <c r="I675" s="21"/>
      <c r="J675" s="21"/>
      <c r="K675" s="21"/>
      <c r="L675" s="21"/>
      <c r="M675" s="21"/>
      <c r="N675" s="22"/>
      <c r="O675" s="21"/>
      <c r="P675" s="21"/>
      <c r="Q675" s="21"/>
      <c r="R675" s="21"/>
      <c r="S675" s="21"/>
      <c r="T675" s="21"/>
      <c r="U675" s="21"/>
      <c r="V675" s="21"/>
      <c r="W675" s="21"/>
      <c r="X675" s="21"/>
    </row>
    <row r="676" spans="1:24" x14ac:dyDescent="0.25">
      <c r="A676" s="21"/>
      <c r="B676" s="21"/>
      <c r="C676" s="21"/>
      <c r="D676" s="21"/>
      <c r="E676" s="21"/>
      <c r="F676" s="21"/>
      <c r="G676" s="21"/>
      <c r="H676" s="21"/>
      <c r="I676" s="21"/>
      <c r="J676" s="21"/>
      <c r="K676" s="21"/>
      <c r="L676" s="21"/>
      <c r="M676" s="21"/>
      <c r="N676" s="22"/>
      <c r="O676" s="21"/>
      <c r="P676" s="21"/>
      <c r="Q676" s="21"/>
      <c r="R676" s="21"/>
      <c r="S676" s="21"/>
      <c r="T676" s="21"/>
      <c r="U676" s="21"/>
      <c r="V676" s="21"/>
      <c r="W676" s="21"/>
      <c r="X676" s="21"/>
    </row>
    <row r="677" spans="1:24" x14ac:dyDescent="0.25">
      <c r="A677" s="21"/>
      <c r="B677" s="21"/>
      <c r="C677" s="21"/>
      <c r="D677" s="21"/>
      <c r="E677" s="21"/>
      <c r="F677" s="21"/>
      <c r="G677" s="21"/>
      <c r="H677" s="21"/>
      <c r="I677" s="21"/>
      <c r="J677" s="21"/>
      <c r="K677" s="21"/>
      <c r="L677" s="21"/>
      <c r="M677" s="21"/>
      <c r="N677" s="22"/>
      <c r="O677" s="21"/>
      <c r="P677" s="21"/>
      <c r="Q677" s="21"/>
      <c r="R677" s="21"/>
      <c r="S677" s="21"/>
      <c r="T677" s="21"/>
      <c r="U677" s="21"/>
      <c r="V677" s="21"/>
      <c r="W677" s="21"/>
      <c r="X677" s="21"/>
    </row>
    <row r="678" spans="1:24" x14ac:dyDescent="0.25">
      <c r="A678" s="21"/>
      <c r="B678" s="21"/>
      <c r="C678" s="21"/>
      <c r="D678" s="21"/>
      <c r="E678" s="21"/>
      <c r="F678" s="21"/>
      <c r="G678" s="21"/>
      <c r="H678" s="21"/>
      <c r="I678" s="21"/>
      <c r="J678" s="21"/>
      <c r="K678" s="21"/>
      <c r="L678" s="21"/>
      <c r="M678" s="21"/>
      <c r="N678" s="22"/>
      <c r="O678" s="21"/>
      <c r="P678" s="21"/>
      <c r="Q678" s="21"/>
      <c r="R678" s="21"/>
      <c r="S678" s="21"/>
      <c r="T678" s="21"/>
      <c r="U678" s="21"/>
      <c r="V678" s="21"/>
      <c r="W678" s="21"/>
      <c r="X678" s="21"/>
    </row>
    <row r="679" spans="1:24" x14ac:dyDescent="0.25">
      <c r="A679" s="21"/>
      <c r="B679" s="21"/>
      <c r="C679" s="21"/>
      <c r="D679" s="21"/>
      <c r="E679" s="21"/>
      <c r="F679" s="21"/>
      <c r="G679" s="21"/>
      <c r="H679" s="21"/>
      <c r="I679" s="21"/>
      <c r="J679" s="21"/>
      <c r="K679" s="21"/>
      <c r="L679" s="21"/>
      <c r="M679" s="21"/>
      <c r="N679" s="22"/>
      <c r="O679" s="21"/>
      <c r="P679" s="21"/>
      <c r="Q679" s="21"/>
      <c r="R679" s="21"/>
      <c r="S679" s="21"/>
      <c r="T679" s="21"/>
      <c r="U679" s="21"/>
      <c r="V679" s="21"/>
      <c r="W679" s="21"/>
      <c r="X679" s="21"/>
    </row>
    <row r="680" spans="1:24" x14ac:dyDescent="0.25">
      <c r="A680" s="21"/>
      <c r="B680" s="21"/>
      <c r="C680" s="21"/>
      <c r="D680" s="21"/>
      <c r="E680" s="21"/>
      <c r="F680" s="21"/>
      <c r="G680" s="21"/>
      <c r="H680" s="21"/>
      <c r="I680" s="21"/>
      <c r="J680" s="21"/>
      <c r="K680" s="21"/>
      <c r="L680" s="21"/>
      <c r="M680" s="21"/>
      <c r="N680" s="22"/>
      <c r="O680" s="21"/>
      <c r="P680" s="21"/>
      <c r="Q680" s="21"/>
      <c r="R680" s="21"/>
      <c r="S680" s="21"/>
      <c r="T680" s="21"/>
      <c r="U680" s="21"/>
      <c r="V680" s="21"/>
      <c r="W680" s="21"/>
      <c r="X680" s="21"/>
    </row>
    <row r="681" spans="1:24" x14ac:dyDescent="0.25">
      <c r="A681" s="21"/>
      <c r="B681" s="21"/>
      <c r="C681" s="21"/>
      <c r="D681" s="21"/>
      <c r="E681" s="21"/>
      <c r="F681" s="21"/>
      <c r="G681" s="21"/>
      <c r="H681" s="21"/>
      <c r="I681" s="21"/>
      <c r="J681" s="21"/>
      <c r="K681" s="21"/>
      <c r="L681" s="21"/>
      <c r="M681" s="21"/>
      <c r="N681" s="22"/>
      <c r="O681" s="21"/>
      <c r="P681" s="21"/>
      <c r="Q681" s="21"/>
      <c r="R681" s="21"/>
      <c r="S681" s="21"/>
      <c r="T681" s="21"/>
      <c r="U681" s="21"/>
      <c r="V681" s="21"/>
      <c r="W681" s="21"/>
      <c r="X681" s="21"/>
    </row>
    <row r="682" spans="1:24" x14ac:dyDescent="0.25">
      <c r="A682" s="21"/>
      <c r="B682" s="21"/>
      <c r="C682" s="21"/>
      <c r="D682" s="21"/>
      <c r="E682" s="21"/>
      <c r="F682" s="21"/>
      <c r="G682" s="21"/>
      <c r="H682" s="21"/>
      <c r="I682" s="21"/>
      <c r="J682" s="21"/>
      <c r="K682" s="21"/>
      <c r="L682" s="21"/>
      <c r="M682" s="21"/>
      <c r="N682" s="22"/>
      <c r="O682" s="21"/>
      <c r="P682" s="21"/>
      <c r="Q682" s="21"/>
      <c r="R682" s="21"/>
      <c r="S682" s="21"/>
      <c r="T682" s="21"/>
      <c r="U682" s="21"/>
      <c r="V682" s="21"/>
      <c r="W682" s="21"/>
      <c r="X682" s="21"/>
    </row>
    <row r="683" spans="1:24" x14ac:dyDescent="0.25">
      <c r="A683" s="21"/>
      <c r="B683" s="21"/>
      <c r="C683" s="21"/>
      <c r="D683" s="21"/>
      <c r="E683" s="21"/>
      <c r="F683" s="21"/>
      <c r="G683" s="21"/>
      <c r="H683" s="21"/>
      <c r="I683" s="21"/>
      <c r="J683" s="21"/>
      <c r="K683" s="21"/>
      <c r="L683" s="21"/>
      <c r="M683" s="21"/>
      <c r="N683" s="22"/>
      <c r="O683" s="21"/>
      <c r="P683" s="21"/>
      <c r="Q683" s="21"/>
      <c r="R683" s="21"/>
      <c r="S683" s="21"/>
      <c r="T683" s="21"/>
      <c r="U683" s="21"/>
      <c r="V683" s="21"/>
      <c r="W683" s="21"/>
      <c r="X683" s="21"/>
    </row>
    <row r="684" spans="1:24" x14ac:dyDescent="0.25">
      <c r="A684" s="21"/>
      <c r="B684" s="21"/>
      <c r="C684" s="21"/>
      <c r="D684" s="21"/>
      <c r="E684" s="21"/>
      <c r="F684" s="21"/>
      <c r="G684" s="21"/>
      <c r="H684" s="21"/>
      <c r="I684" s="21"/>
      <c r="J684" s="21"/>
      <c r="K684" s="21"/>
      <c r="L684" s="21"/>
      <c r="M684" s="21"/>
      <c r="N684" s="22"/>
      <c r="O684" s="21"/>
      <c r="P684" s="21"/>
      <c r="Q684" s="21"/>
      <c r="R684" s="21"/>
      <c r="S684" s="21"/>
      <c r="T684" s="21"/>
      <c r="U684" s="21"/>
      <c r="V684" s="21"/>
      <c r="W684" s="21"/>
      <c r="X684" s="21"/>
    </row>
    <row r="685" spans="1:24" x14ac:dyDescent="0.25">
      <c r="A685" s="21"/>
      <c r="B685" s="21"/>
      <c r="C685" s="21"/>
      <c r="D685" s="21"/>
      <c r="E685" s="21"/>
      <c r="F685" s="21"/>
      <c r="G685" s="21"/>
      <c r="H685" s="21"/>
      <c r="I685" s="21"/>
      <c r="J685" s="21"/>
      <c r="K685" s="21"/>
      <c r="L685" s="21"/>
      <c r="M685" s="21"/>
      <c r="N685" s="22"/>
      <c r="O685" s="21"/>
      <c r="P685" s="21"/>
      <c r="Q685" s="21"/>
      <c r="R685" s="21"/>
      <c r="S685" s="21"/>
      <c r="T685" s="21"/>
      <c r="U685" s="21"/>
      <c r="V685" s="21"/>
      <c r="W685" s="21"/>
      <c r="X685" s="21"/>
    </row>
    <row r="686" spans="1:24" x14ac:dyDescent="0.25">
      <c r="A686" s="21"/>
      <c r="B686" s="21"/>
      <c r="C686" s="21"/>
      <c r="D686" s="21"/>
      <c r="E686" s="21"/>
      <c r="F686" s="21"/>
      <c r="G686" s="21"/>
      <c r="H686" s="21"/>
      <c r="I686" s="21"/>
      <c r="J686" s="21"/>
      <c r="K686" s="21"/>
      <c r="L686" s="21"/>
      <c r="M686" s="21"/>
      <c r="N686" s="22"/>
      <c r="O686" s="21"/>
      <c r="P686" s="21"/>
      <c r="Q686" s="21"/>
      <c r="R686" s="21"/>
      <c r="S686" s="21"/>
      <c r="T686" s="21"/>
      <c r="U686" s="21"/>
      <c r="V686" s="21"/>
      <c r="W686" s="21"/>
      <c r="X686" s="21"/>
    </row>
    <row r="687" spans="1:24" x14ac:dyDescent="0.25">
      <c r="A687" s="21"/>
      <c r="B687" s="21"/>
      <c r="C687" s="21"/>
      <c r="D687" s="21"/>
      <c r="E687" s="21"/>
      <c r="F687" s="21"/>
      <c r="G687" s="21"/>
      <c r="H687" s="21"/>
      <c r="I687" s="21"/>
      <c r="J687" s="21"/>
      <c r="K687" s="21"/>
      <c r="L687" s="21"/>
      <c r="M687" s="21"/>
      <c r="N687" s="22"/>
      <c r="O687" s="21"/>
      <c r="P687" s="21"/>
      <c r="Q687" s="21"/>
      <c r="R687" s="21"/>
      <c r="S687" s="21"/>
      <c r="T687" s="21"/>
      <c r="U687" s="21"/>
      <c r="V687" s="21"/>
      <c r="W687" s="21"/>
      <c r="X687" s="21"/>
    </row>
    <row r="688" spans="1:24" x14ac:dyDescent="0.25">
      <c r="A688" s="21"/>
      <c r="B688" s="21"/>
      <c r="C688" s="21"/>
      <c r="D688" s="21"/>
      <c r="E688" s="21"/>
      <c r="F688" s="21"/>
      <c r="G688" s="21"/>
      <c r="H688" s="21"/>
      <c r="I688" s="21"/>
      <c r="J688" s="21"/>
      <c r="K688" s="21"/>
      <c r="L688" s="21"/>
      <c r="M688" s="21"/>
      <c r="N688" s="22"/>
      <c r="O688" s="21"/>
      <c r="P688" s="21"/>
      <c r="Q688" s="21"/>
      <c r="R688" s="21"/>
      <c r="S688" s="21"/>
      <c r="T688" s="21"/>
      <c r="U688" s="21"/>
      <c r="V688" s="21"/>
      <c r="W688" s="21"/>
      <c r="X688" s="21"/>
    </row>
    <row r="689" spans="1:24" x14ac:dyDescent="0.25">
      <c r="A689" s="21"/>
      <c r="B689" s="21"/>
      <c r="C689" s="21"/>
      <c r="D689" s="21"/>
      <c r="E689" s="21"/>
      <c r="F689" s="21"/>
      <c r="G689" s="21"/>
      <c r="H689" s="21"/>
      <c r="I689" s="21"/>
      <c r="J689" s="21"/>
      <c r="K689" s="21"/>
      <c r="L689" s="21"/>
      <c r="M689" s="21"/>
      <c r="N689" s="22"/>
      <c r="O689" s="21"/>
      <c r="P689" s="21"/>
      <c r="Q689" s="21"/>
      <c r="R689" s="21"/>
      <c r="S689" s="21"/>
      <c r="T689" s="21"/>
      <c r="U689" s="21"/>
      <c r="V689" s="21"/>
      <c r="W689" s="21"/>
      <c r="X689" s="21"/>
    </row>
    <row r="690" spans="1:24" x14ac:dyDescent="0.25">
      <c r="A690" s="21"/>
      <c r="B690" s="21"/>
      <c r="C690" s="21"/>
      <c r="D690" s="21"/>
      <c r="E690" s="21"/>
      <c r="F690" s="21"/>
      <c r="G690" s="21"/>
      <c r="H690" s="21"/>
      <c r="I690" s="21"/>
      <c r="J690" s="21"/>
      <c r="K690" s="21"/>
      <c r="L690" s="21"/>
      <c r="M690" s="21"/>
      <c r="N690" s="22"/>
      <c r="O690" s="21"/>
      <c r="P690" s="21"/>
      <c r="Q690" s="21"/>
      <c r="R690" s="21"/>
      <c r="S690" s="21"/>
      <c r="T690" s="21"/>
      <c r="U690" s="21"/>
      <c r="V690" s="21"/>
      <c r="W690" s="21"/>
      <c r="X690" s="21"/>
    </row>
    <row r="691" spans="1:24" x14ac:dyDescent="0.25">
      <c r="A691" s="21"/>
      <c r="B691" s="21"/>
      <c r="C691" s="21"/>
      <c r="D691" s="21"/>
      <c r="E691" s="21"/>
      <c r="F691" s="21"/>
      <c r="G691" s="21"/>
      <c r="H691" s="21"/>
      <c r="I691" s="21"/>
      <c r="J691" s="21"/>
      <c r="K691" s="21"/>
      <c r="L691" s="21"/>
      <c r="M691" s="21"/>
      <c r="N691" s="22"/>
      <c r="O691" s="21"/>
      <c r="P691" s="21"/>
      <c r="Q691" s="21"/>
      <c r="R691" s="21"/>
      <c r="S691" s="21"/>
      <c r="T691" s="21"/>
      <c r="U691" s="21"/>
      <c r="V691" s="21"/>
      <c r="W691" s="21"/>
      <c r="X691" s="21"/>
    </row>
    <row r="692" spans="1:24" x14ac:dyDescent="0.25">
      <c r="A692" s="21"/>
      <c r="B692" s="21"/>
      <c r="C692" s="21"/>
      <c r="D692" s="21"/>
      <c r="E692" s="21"/>
      <c r="F692" s="21"/>
      <c r="G692" s="21"/>
      <c r="H692" s="21"/>
      <c r="I692" s="21"/>
      <c r="J692" s="21"/>
      <c r="K692" s="21"/>
      <c r="L692" s="21"/>
      <c r="M692" s="21"/>
      <c r="N692" s="22"/>
      <c r="O692" s="21"/>
      <c r="P692" s="21"/>
      <c r="Q692" s="21"/>
      <c r="R692" s="21"/>
      <c r="S692" s="21"/>
      <c r="T692" s="21"/>
      <c r="U692" s="21"/>
      <c r="V692" s="21"/>
      <c r="W692" s="21"/>
      <c r="X692" s="21"/>
    </row>
    <row r="693" spans="1:24" x14ac:dyDescent="0.25">
      <c r="A693" s="21"/>
      <c r="B693" s="21"/>
      <c r="C693" s="21"/>
      <c r="D693" s="21"/>
      <c r="E693" s="21"/>
      <c r="F693" s="21"/>
      <c r="G693" s="21"/>
      <c r="H693" s="21"/>
      <c r="I693" s="21"/>
      <c r="J693" s="21"/>
      <c r="K693" s="21"/>
      <c r="L693" s="21"/>
      <c r="M693" s="21"/>
      <c r="N693" s="22"/>
      <c r="O693" s="21"/>
      <c r="P693" s="21"/>
      <c r="Q693" s="21"/>
      <c r="R693" s="21"/>
      <c r="S693" s="21"/>
      <c r="T693" s="21"/>
      <c r="U693" s="21"/>
      <c r="V693" s="21"/>
      <c r="W693" s="21"/>
      <c r="X693" s="21"/>
    </row>
    <row r="694" spans="1:24" x14ac:dyDescent="0.25">
      <c r="A694" s="21"/>
      <c r="B694" s="21"/>
      <c r="C694" s="21"/>
      <c r="D694" s="21"/>
      <c r="E694" s="21"/>
      <c r="F694" s="21"/>
      <c r="G694" s="21"/>
      <c r="H694" s="21"/>
      <c r="I694" s="21"/>
      <c r="J694" s="21"/>
      <c r="K694" s="21"/>
      <c r="L694" s="21"/>
      <c r="M694" s="21"/>
      <c r="N694" s="22"/>
      <c r="O694" s="21"/>
      <c r="P694" s="21"/>
      <c r="Q694" s="21"/>
      <c r="R694" s="21"/>
      <c r="S694" s="21"/>
      <c r="T694" s="21"/>
      <c r="U694" s="21"/>
      <c r="V694" s="21"/>
      <c r="W694" s="21"/>
      <c r="X694" s="21"/>
    </row>
    <row r="695" spans="1:24" x14ac:dyDescent="0.25">
      <c r="A695" s="21"/>
      <c r="B695" s="21"/>
      <c r="C695" s="21"/>
      <c r="D695" s="21"/>
      <c r="E695" s="21"/>
      <c r="F695" s="21"/>
      <c r="G695" s="21"/>
      <c r="H695" s="21"/>
      <c r="I695" s="21"/>
      <c r="J695" s="21"/>
      <c r="K695" s="21"/>
      <c r="L695" s="21"/>
      <c r="M695" s="21"/>
      <c r="N695" s="22"/>
      <c r="O695" s="21"/>
      <c r="P695" s="21"/>
      <c r="Q695" s="21"/>
      <c r="R695" s="21"/>
      <c r="S695" s="21"/>
      <c r="T695" s="21"/>
      <c r="U695" s="21"/>
      <c r="V695" s="21"/>
      <c r="W695" s="21"/>
      <c r="X695" s="21"/>
    </row>
    <row r="696" spans="1:24" x14ac:dyDescent="0.25">
      <c r="A696" s="21"/>
      <c r="B696" s="21"/>
      <c r="C696" s="21"/>
      <c r="D696" s="21"/>
      <c r="E696" s="21"/>
      <c r="F696" s="21"/>
      <c r="G696" s="21"/>
      <c r="H696" s="21"/>
      <c r="I696" s="21"/>
      <c r="J696" s="21"/>
      <c r="K696" s="21"/>
      <c r="L696" s="21"/>
      <c r="M696" s="21"/>
      <c r="N696" s="22"/>
      <c r="O696" s="21"/>
      <c r="P696" s="21"/>
      <c r="Q696" s="21"/>
      <c r="R696" s="21"/>
      <c r="S696" s="21"/>
      <c r="T696" s="21"/>
      <c r="U696" s="21"/>
      <c r="V696" s="21"/>
      <c r="W696" s="21"/>
      <c r="X696" s="21"/>
    </row>
    <row r="697" spans="1:24" x14ac:dyDescent="0.25">
      <c r="A697" s="21"/>
      <c r="B697" s="21"/>
      <c r="C697" s="21"/>
      <c r="D697" s="21"/>
      <c r="E697" s="21"/>
      <c r="F697" s="21"/>
      <c r="G697" s="21"/>
      <c r="H697" s="21"/>
      <c r="I697" s="21"/>
      <c r="J697" s="21"/>
      <c r="K697" s="21"/>
      <c r="L697" s="21"/>
      <c r="M697" s="21"/>
      <c r="N697" s="22"/>
      <c r="O697" s="21"/>
      <c r="P697" s="21"/>
      <c r="Q697" s="21"/>
      <c r="R697" s="21"/>
      <c r="S697" s="21"/>
      <c r="T697" s="21"/>
      <c r="U697" s="21"/>
      <c r="V697" s="21"/>
      <c r="W697" s="21"/>
      <c r="X697" s="21"/>
    </row>
    <row r="698" spans="1:24" x14ac:dyDescent="0.25">
      <c r="A698" s="21"/>
      <c r="B698" s="21"/>
      <c r="C698" s="21"/>
      <c r="D698" s="21"/>
      <c r="E698" s="21"/>
      <c r="F698" s="21"/>
      <c r="G698" s="21"/>
      <c r="H698" s="21"/>
      <c r="I698" s="21"/>
      <c r="J698" s="21"/>
      <c r="K698" s="21"/>
      <c r="L698" s="21"/>
      <c r="M698" s="21"/>
      <c r="N698" s="22"/>
      <c r="O698" s="21"/>
      <c r="P698" s="21"/>
      <c r="Q698" s="21"/>
      <c r="R698" s="21"/>
      <c r="S698" s="21"/>
      <c r="T698" s="21"/>
      <c r="U698" s="21"/>
      <c r="V698" s="21"/>
      <c r="W698" s="21"/>
      <c r="X698" s="21"/>
    </row>
    <row r="699" spans="1:24" x14ac:dyDescent="0.25">
      <c r="A699" s="21"/>
      <c r="B699" s="21"/>
      <c r="C699" s="21"/>
      <c r="D699" s="21"/>
      <c r="E699" s="21"/>
      <c r="F699" s="21"/>
      <c r="G699" s="21"/>
      <c r="H699" s="21"/>
      <c r="I699" s="21"/>
      <c r="J699" s="21"/>
      <c r="K699" s="21"/>
      <c r="L699" s="21"/>
      <c r="M699" s="21"/>
      <c r="N699" s="22"/>
      <c r="O699" s="21"/>
      <c r="P699" s="21"/>
      <c r="Q699" s="21"/>
      <c r="R699" s="21"/>
      <c r="S699" s="21"/>
      <c r="T699" s="21"/>
      <c r="U699" s="21"/>
      <c r="V699" s="21"/>
      <c r="W699" s="21"/>
      <c r="X699" s="21"/>
    </row>
    <row r="700" spans="1:24" x14ac:dyDescent="0.25">
      <c r="A700" s="21"/>
      <c r="B700" s="21"/>
      <c r="C700" s="21"/>
      <c r="D700" s="21"/>
      <c r="E700" s="21"/>
      <c r="F700" s="21"/>
      <c r="G700" s="21"/>
      <c r="H700" s="21"/>
      <c r="I700" s="21"/>
      <c r="J700" s="21"/>
      <c r="K700" s="21"/>
      <c r="L700" s="21"/>
      <c r="M700" s="21"/>
      <c r="N700" s="22"/>
      <c r="O700" s="21"/>
      <c r="P700" s="21"/>
      <c r="Q700" s="21"/>
      <c r="R700" s="21"/>
      <c r="S700" s="21"/>
      <c r="T700" s="21"/>
      <c r="U700" s="21"/>
      <c r="V700" s="21"/>
      <c r="W700" s="21"/>
      <c r="X700" s="21"/>
    </row>
    <row r="701" spans="1:24" x14ac:dyDescent="0.25">
      <c r="A701" s="21"/>
      <c r="B701" s="21"/>
      <c r="C701" s="21"/>
      <c r="D701" s="21"/>
      <c r="E701" s="21"/>
      <c r="F701" s="21"/>
      <c r="G701" s="21"/>
      <c r="H701" s="21"/>
      <c r="I701" s="21"/>
      <c r="J701" s="21"/>
      <c r="K701" s="21"/>
      <c r="L701" s="21"/>
      <c r="M701" s="21"/>
      <c r="N701" s="22"/>
      <c r="O701" s="21"/>
      <c r="P701" s="21"/>
      <c r="Q701" s="21"/>
      <c r="R701" s="21"/>
      <c r="S701" s="21"/>
      <c r="T701" s="21"/>
      <c r="U701" s="21"/>
      <c r="V701" s="21"/>
      <c r="W701" s="21"/>
      <c r="X701" s="21"/>
    </row>
    <row r="702" spans="1:24" x14ac:dyDescent="0.25">
      <c r="A702" s="21"/>
      <c r="B702" s="21"/>
      <c r="C702" s="21"/>
      <c r="D702" s="21"/>
      <c r="E702" s="21"/>
      <c r="F702" s="21"/>
      <c r="G702" s="21"/>
      <c r="H702" s="21"/>
      <c r="I702" s="21"/>
      <c r="J702" s="21"/>
      <c r="K702" s="21"/>
      <c r="L702" s="21"/>
      <c r="M702" s="21"/>
      <c r="N702" s="22"/>
      <c r="O702" s="21"/>
      <c r="P702" s="21"/>
      <c r="Q702" s="21"/>
      <c r="R702" s="21"/>
      <c r="S702" s="21"/>
      <c r="T702" s="21"/>
      <c r="U702" s="21"/>
      <c r="V702" s="21"/>
      <c r="W702" s="21"/>
      <c r="X702" s="21"/>
    </row>
    <row r="703" spans="1:24" x14ac:dyDescent="0.25">
      <c r="A703" s="21"/>
      <c r="B703" s="21"/>
      <c r="C703" s="21"/>
      <c r="D703" s="21"/>
      <c r="E703" s="21"/>
      <c r="F703" s="21"/>
      <c r="G703" s="21"/>
      <c r="H703" s="21"/>
      <c r="I703" s="21"/>
      <c r="J703" s="21"/>
      <c r="K703" s="21"/>
      <c r="L703" s="21"/>
      <c r="M703" s="21"/>
      <c r="N703" s="22"/>
      <c r="O703" s="21"/>
      <c r="P703" s="21"/>
      <c r="Q703" s="21"/>
      <c r="R703" s="21"/>
      <c r="S703" s="21"/>
      <c r="T703" s="21"/>
      <c r="U703" s="21"/>
      <c r="V703" s="21"/>
      <c r="W703" s="21"/>
      <c r="X703" s="21"/>
    </row>
    <row r="704" spans="1:24" x14ac:dyDescent="0.25">
      <c r="A704" s="21"/>
      <c r="B704" s="21"/>
      <c r="C704" s="21"/>
      <c r="D704" s="21"/>
      <c r="E704" s="21"/>
      <c r="F704" s="21"/>
      <c r="G704" s="21"/>
      <c r="H704" s="21"/>
      <c r="I704" s="21"/>
      <c r="J704" s="21"/>
      <c r="K704" s="21"/>
      <c r="L704" s="21"/>
      <c r="M704" s="21"/>
      <c r="N704" s="22"/>
      <c r="O704" s="21"/>
      <c r="P704" s="21"/>
      <c r="Q704" s="21"/>
      <c r="R704" s="21"/>
      <c r="S704" s="21"/>
      <c r="T704" s="21"/>
      <c r="U704" s="21"/>
      <c r="V704" s="21"/>
      <c r="W704" s="21"/>
      <c r="X704" s="21"/>
    </row>
    <row r="705" spans="1:24" x14ac:dyDescent="0.25">
      <c r="A705" s="21"/>
      <c r="B705" s="21"/>
      <c r="C705" s="21"/>
      <c r="D705" s="21"/>
      <c r="E705" s="21"/>
      <c r="F705" s="21"/>
      <c r="G705" s="21"/>
      <c r="H705" s="21"/>
      <c r="I705" s="21"/>
      <c r="J705" s="21"/>
      <c r="K705" s="21"/>
      <c r="L705" s="21"/>
      <c r="M705" s="21"/>
      <c r="N705" s="22"/>
      <c r="O705" s="21"/>
      <c r="P705" s="21"/>
      <c r="Q705" s="21"/>
      <c r="R705" s="21"/>
      <c r="S705" s="21"/>
      <c r="T705" s="21"/>
      <c r="U705" s="21"/>
      <c r="V705" s="21"/>
      <c r="W705" s="21"/>
      <c r="X705" s="21"/>
    </row>
    <row r="706" spans="1:24" x14ac:dyDescent="0.25">
      <c r="A706" s="21"/>
      <c r="B706" s="21"/>
      <c r="C706" s="21"/>
      <c r="D706" s="21"/>
      <c r="E706" s="21"/>
      <c r="F706" s="21"/>
      <c r="G706" s="21"/>
      <c r="H706" s="21"/>
      <c r="I706" s="21"/>
      <c r="J706" s="21"/>
      <c r="K706" s="21"/>
      <c r="L706" s="21"/>
      <c r="M706" s="21"/>
      <c r="N706" s="22"/>
      <c r="O706" s="21"/>
      <c r="P706" s="21"/>
      <c r="Q706" s="21"/>
      <c r="R706" s="21"/>
      <c r="S706" s="21"/>
      <c r="T706" s="21"/>
      <c r="U706" s="21"/>
      <c r="V706" s="21"/>
      <c r="W706" s="21"/>
      <c r="X706" s="21"/>
    </row>
    <row r="707" spans="1:24" x14ac:dyDescent="0.25">
      <c r="A707" s="21"/>
      <c r="B707" s="21"/>
      <c r="C707" s="21"/>
      <c r="D707" s="21"/>
      <c r="E707" s="21"/>
      <c r="F707" s="21"/>
      <c r="G707" s="21"/>
      <c r="H707" s="21"/>
      <c r="I707" s="21"/>
      <c r="J707" s="21"/>
      <c r="K707" s="21"/>
      <c r="L707" s="21"/>
      <c r="M707" s="21"/>
      <c r="N707" s="22"/>
      <c r="O707" s="21"/>
      <c r="P707" s="21"/>
      <c r="Q707" s="21"/>
      <c r="R707" s="21"/>
      <c r="S707" s="21"/>
      <c r="T707" s="21"/>
      <c r="U707" s="21"/>
      <c r="V707" s="21"/>
      <c r="W707" s="21"/>
      <c r="X707" s="21"/>
    </row>
    <row r="708" spans="1:24" x14ac:dyDescent="0.25">
      <c r="A708" s="21"/>
      <c r="B708" s="21"/>
      <c r="C708" s="21"/>
      <c r="D708" s="21"/>
      <c r="E708" s="21"/>
      <c r="F708" s="21"/>
      <c r="G708" s="21"/>
      <c r="H708" s="21"/>
      <c r="I708" s="21"/>
      <c r="J708" s="21"/>
      <c r="K708" s="21"/>
      <c r="L708" s="21"/>
      <c r="M708" s="21"/>
      <c r="N708" s="22"/>
      <c r="O708" s="21"/>
      <c r="P708" s="21"/>
      <c r="Q708" s="21"/>
      <c r="R708" s="21"/>
      <c r="S708" s="21"/>
      <c r="T708" s="21"/>
      <c r="U708" s="21"/>
      <c r="V708" s="21"/>
      <c r="W708" s="21"/>
      <c r="X708" s="21"/>
    </row>
    <row r="709" spans="1:24" x14ac:dyDescent="0.25">
      <c r="A709" s="21"/>
      <c r="B709" s="21"/>
      <c r="C709" s="21"/>
      <c r="D709" s="21"/>
      <c r="E709" s="21"/>
      <c r="F709" s="21"/>
      <c r="G709" s="21"/>
      <c r="H709" s="21"/>
      <c r="I709" s="21"/>
      <c r="J709" s="21"/>
      <c r="K709" s="21"/>
      <c r="L709" s="21"/>
      <c r="M709" s="21"/>
      <c r="N709" s="22"/>
      <c r="O709" s="21"/>
      <c r="P709" s="21"/>
      <c r="Q709" s="21"/>
      <c r="R709" s="21"/>
      <c r="S709" s="21"/>
      <c r="T709" s="21"/>
      <c r="U709" s="21"/>
      <c r="V709" s="21"/>
      <c r="W709" s="21"/>
      <c r="X709" s="21"/>
    </row>
    <row r="710" spans="1:24" x14ac:dyDescent="0.25">
      <c r="A710" s="21"/>
      <c r="B710" s="21"/>
      <c r="C710" s="21"/>
      <c r="D710" s="21"/>
      <c r="E710" s="21"/>
      <c r="F710" s="21"/>
      <c r="G710" s="21"/>
      <c r="H710" s="21"/>
      <c r="I710" s="21"/>
      <c r="J710" s="21"/>
      <c r="K710" s="21"/>
      <c r="L710" s="21"/>
      <c r="M710" s="21"/>
      <c r="N710" s="22"/>
      <c r="O710" s="21"/>
      <c r="P710" s="21"/>
      <c r="Q710" s="21"/>
      <c r="R710" s="21"/>
      <c r="S710" s="21"/>
      <c r="T710" s="21"/>
      <c r="U710" s="21"/>
      <c r="V710" s="21"/>
      <c r="W710" s="21"/>
      <c r="X710" s="21"/>
    </row>
    <row r="711" spans="1:24" x14ac:dyDescent="0.25">
      <c r="A711" s="21"/>
      <c r="B711" s="21"/>
      <c r="C711" s="21"/>
      <c r="D711" s="21"/>
      <c r="E711" s="21"/>
      <c r="F711" s="21"/>
      <c r="G711" s="21"/>
      <c r="H711" s="21"/>
      <c r="I711" s="21"/>
      <c r="J711" s="21"/>
      <c r="K711" s="21"/>
      <c r="L711" s="21"/>
      <c r="M711" s="21"/>
      <c r="N711" s="22"/>
      <c r="O711" s="21"/>
      <c r="P711" s="21"/>
      <c r="Q711" s="21"/>
      <c r="R711" s="21"/>
      <c r="S711" s="21"/>
      <c r="T711" s="21"/>
      <c r="U711" s="21"/>
      <c r="V711" s="21"/>
      <c r="W711" s="21"/>
      <c r="X711" s="21"/>
    </row>
    <row r="712" spans="1:24" x14ac:dyDescent="0.25">
      <c r="A712" s="21"/>
      <c r="B712" s="21"/>
      <c r="C712" s="21"/>
      <c r="D712" s="21"/>
      <c r="E712" s="21"/>
      <c r="F712" s="21"/>
      <c r="G712" s="21"/>
      <c r="H712" s="21"/>
      <c r="I712" s="21"/>
      <c r="J712" s="21"/>
      <c r="K712" s="21"/>
      <c r="L712" s="21"/>
      <c r="M712" s="21"/>
      <c r="N712" s="22"/>
      <c r="O712" s="21"/>
      <c r="P712" s="21"/>
      <c r="Q712" s="21"/>
      <c r="R712" s="21"/>
      <c r="S712" s="21"/>
      <c r="T712" s="21"/>
      <c r="U712" s="21"/>
      <c r="V712" s="21"/>
      <c r="W712" s="21"/>
      <c r="X712" s="21"/>
    </row>
    <row r="713" spans="1:24" x14ac:dyDescent="0.25">
      <c r="A713" s="21"/>
      <c r="B713" s="21"/>
      <c r="C713" s="21"/>
      <c r="D713" s="21"/>
      <c r="E713" s="21"/>
      <c r="F713" s="21"/>
      <c r="G713" s="21"/>
      <c r="H713" s="21"/>
      <c r="I713" s="21"/>
      <c r="J713" s="21"/>
      <c r="K713" s="21"/>
      <c r="L713" s="21"/>
      <c r="M713" s="21"/>
      <c r="N713" s="22"/>
      <c r="O713" s="21"/>
      <c r="P713" s="21"/>
      <c r="Q713" s="21"/>
      <c r="R713" s="21"/>
      <c r="S713" s="21"/>
      <c r="T713" s="21"/>
      <c r="U713" s="21"/>
      <c r="V713" s="21"/>
      <c r="W713" s="21"/>
      <c r="X713" s="21"/>
    </row>
    <row r="714" spans="1:24" x14ac:dyDescent="0.25">
      <c r="A714" s="21"/>
      <c r="B714" s="21"/>
      <c r="C714" s="21"/>
      <c r="D714" s="21"/>
      <c r="E714" s="21"/>
      <c r="F714" s="21"/>
      <c r="G714" s="21"/>
      <c r="H714" s="21"/>
      <c r="I714" s="21"/>
      <c r="J714" s="21"/>
      <c r="K714" s="21"/>
      <c r="L714" s="21"/>
      <c r="M714" s="21"/>
      <c r="N714" s="22"/>
      <c r="O714" s="21"/>
      <c r="P714" s="21"/>
      <c r="Q714" s="21"/>
      <c r="R714" s="21"/>
      <c r="S714" s="21"/>
      <c r="T714" s="21"/>
      <c r="U714" s="21"/>
      <c r="V714" s="21"/>
      <c r="W714" s="21"/>
      <c r="X714" s="21"/>
    </row>
    <row r="715" spans="1:24" x14ac:dyDescent="0.25">
      <c r="A715" s="21"/>
      <c r="B715" s="21"/>
      <c r="C715" s="21"/>
      <c r="D715" s="21"/>
      <c r="E715" s="21"/>
      <c r="F715" s="21"/>
      <c r="G715" s="21"/>
      <c r="H715" s="21"/>
      <c r="I715" s="21"/>
      <c r="J715" s="21"/>
      <c r="K715" s="21"/>
      <c r="L715" s="21"/>
      <c r="M715" s="21"/>
      <c r="N715" s="22"/>
      <c r="O715" s="21"/>
      <c r="P715" s="21"/>
      <c r="Q715" s="21"/>
      <c r="R715" s="21"/>
      <c r="S715" s="21"/>
      <c r="T715" s="21"/>
      <c r="U715" s="21"/>
      <c r="V715" s="21"/>
      <c r="W715" s="21"/>
      <c r="X715" s="21"/>
    </row>
    <row r="716" spans="1:24" x14ac:dyDescent="0.25">
      <c r="A716" s="21"/>
      <c r="B716" s="21"/>
      <c r="C716" s="21"/>
      <c r="D716" s="21"/>
      <c r="E716" s="21"/>
      <c r="F716" s="21"/>
      <c r="G716" s="21"/>
      <c r="H716" s="21"/>
      <c r="I716" s="21"/>
      <c r="J716" s="21"/>
      <c r="K716" s="21"/>
      <c r="L716" s="21"/>
      <c r="M716" s="21"/>
      <c r="N716" s="22"/>
      <c r="O716" s="21"/>
      <c r="P716" s="21"/>
      <c r="Q716" s="21"/>
      <c r="R716" s="21"/>
      <c r="S716" s="21"/>
      <c r="T716" s="21"/>
      <c r="U716" s="21"/>
      <c r="V716" s="21"/>
      <c r="W716" s="21"/>
      <c r="X716" s="21"/>
    </row>
    <row r="717" spans="1:24" x14ac:dyDescent="0.25">
      <c r="A717" s="21"/>
      <c r="B717" s="21"/>
      <c r="C717" s="21"/>
      <c r="D717" s="21"/>
      <c r="E717" s="21"/>
      <c r="F717" s="21"/>
      <c r="G717" s="21"/>
      <c r="H717" s="21"/>
      <c r="I717" s="21"/>
      <c r="J717" s="21"/>
      <c r="K717" s="21"/>
      <c r="L717" s="21"/>
      <c r="M717" s="21"/>
      <c r="N717" s="22"/>
      <c r="O717" s="21"/>
      <c r="P717" s="21"/>
      <c r="Q717" s="21"/>
      <c r="R717" s="21"/>
      <c r="S717" s="21"/>
      <c r="T717" s="21"/>
      <c r="U717" s="21"/>
      <c r="V717" s="21"/>
      <c r="W717" s="21"/>
      <c r="X717" s="21"/>
    </row>
    <row r="718" spans="1:24" x14ac:dyDescent="0.25">
      <c r="A718" s="21"/>
      <c r="B718" s="21"/>
      <c r="C718" s="21"/>
      <c r="D718" s="21"/>
      <c r="E718" s="21"/>
      <c r="F718" s="21"/>
      <c r="G718" s="21"/>
      <c r="H718" s="21"/>
      <c r="I718" s="21"/>
      <c r="J718" s="21"/>
      <c r="K718" s="21"/>
      <c r="L718" s="21"/>
      <c r="M718" s="21"/>
      <c r="N718" s="22"/>
      <c r="O718" s="21"/>
      <c r="P718" s="21"/>
      <c r="Q718" s="21"/>
      <c r="R718" s="21"/>
      <c r="S718" s="21"/>
      <c r="T718" s="21"/>
      <c r="U718" s="21"/>
      <c r="V718" s="21"/>
      <c r="W718" s="21"/>
      <c r="X718" s="21"/>
    </row>
    <row r="719" spans="1:24" x14ac:dyDescent="0.25">
      <c r="A719" s="21"/>
      <c r="B719" s="21"/>
      <c r="C719" s="21"/>
      <c r="D719" s="21"/>
      <c r="E719" s="21"/>
      <c r="F719" s="21"/>
      <c r="G719" s="21"/>
      <c r="H719" s="21"/>
      <c r="I719" s="21"/>
      <c r="J719" s="21"/>
      <c r="K719" s="21"/>
      <c r="L719" s="21"/>
      <c r="M719" s="21"/>
      <c r="N719" s="22"/>
      <c r="O719" s="21"/>
      <c r="P719" s="21"/>
      <c r="Q719" s="21"/>
      <c r="R719" s="21"/>
      <c r="S719" s="21"/>
      <c r="T719" s="21"/>
      <c r="U719" s="21"/>
      <c r="V719" s="21"/>
      <c r="W719" s="21"/>
      <c r="X719" s="21"/>
    </row>
    <row r="720" spans="1:24" x14ac:dyDescent="0.25">
      <c r="A720" s="21"/>
      <c r="B720" s="21"/>
      <c r="C720" s="21"/>
      <c r="D720" s="21"/>
      <c r="E720" s="21"/>
      <c r="F720" s="21"/>
      <c r="G720" s="21"/>
      <c r="H720" s="21"/>
      <c r="I720" s="21"/>
      <c r="J720" s="21"/>
      <c r="K720" s="21"/>
      <c r="L720" s="21"/>
      <c r="M720" s="21"/>
      <c r="N720" s="22"/>
      <c r="O720" s="21"/>
      <c r="P720" s="21"/>
      <c r="Q720" s="21"/>
      <c r="R720" s="21"/>
      <c r="S720" s="21"/>
      <c r="T720" s="21"/>
      <c r="U720" s="21"/>
      <c r="V720" s="21"/>
      <c r="W720" s="21"/>
      <c r="X720" s="21"/>
    </row>
    <row r="721" spans="1:24" x14ac:dyDescent="0.25">
      <c r="A721" s="21"/>
      <c r="B721" s="21"/>
      <c r="C721" s="21"/>
      <c r="D721" s="21"/>
      <c r="E721" s="21"/>
      <c r="F721" s="21"/>
      <c r="G721" s="21"/>
      <c r="H721" s="21"/>
      <c r="I721" s="21"/>
      <c r="J721" s="21"/>
      <c r="K721" s="21"/>
      <c r="L721" s="21"/>
      <c r="M721" s="21"/>
      <c r="N721" s="22"/>
      <c r="O721" s="21"/>
      <c r="P721" s="21"/>
      <c r="Q721" s="21"/>
      <c r="R721" s="21"/>
      <c r="S721" s="21"/>
      <c r="T721" s="21"/>
      <c r="U721" s="21"/>
      <c r="V721" s="21"/>
      <c r="W721" s="21"/>
      <c r="X721" s="21"/>
    </row>
    <row r="722" spans="1:24" x14ac:dyDescent="0.25">
      <c r="A722" s="21"/>
      <c r="B722" s="21"/>
      <c r="C722" s="21"/>
      <c r="D722" s="21"/>
      <c r="E722" s="21"/>
      <c r="F722" s="21"/>
      <c r="G722" s="21"/>
      <c r="H722" s="21"/>
      <c r="I722" s="21"/>
      <c r="J722" s="21"/>
      <c r="K722" s="21"/>
      <c r="L722" s="21"/>
      <c r="M722" s="21"/>
      <c r="N722" s="22"/>
      <c r="O722" s="21"/>
      <c r="P722" s="21"/>
      <c r="Q722" s="21"/>
      <c r="R722" s="21"/>
      <c r="S722" s="21"/>
      <c r="T722" s="21"/>
      <c r="U722" s="21"/>
      <c r="V722" s="21"/>
      <c r="W722" s="21"/>
      <c r="X722" s="21"/>
    </row>
    <row r="723" spans="1:24" x14ac:dyDescent="0.25">
      <c r="A723" s="21"/>
      <c r="B723" s="21"/>
      <c r="C723" s="21"/>
      <c r="D723" s="21"/>
      <c r="E723" s="21"/>
      <c r="F723" s="21"/>
      <c r="G723" s="21"/>
      <c r="H723" s="21"/>
      <c r="I723" s="21"/>
      <c r="J723" s="21"/>
      <c r="K723" s="21"/>
      <c r="L723" s="21"/>
      <c r="M723" s="21"/>
      <c r="N723" s="22"/>
      <c r="O723" s="21"/>
      <c r="P723" s="21"/>
      <c r="Q723" s="21"/>
      <c r="R723" s="21"/>
      <c r="S723" s="21"/>
      <c r="T723" s="21"/>
      <c r="U723" s="21"/>
      <c r="V723" s="21"/>
      <c r="W723" s="21"/>
      <c r="X723" s="21"/>
    </row>
    <row r="724" spans="1:24" x14ac:dyDescent="0.25">
      <c r="A724" s="21"/>
      <c r="B724" s="21"/>
      <c r="C724" s="21"/>
      <c r="D724" s="21"/>
      <c r="E724" s="21"/>
      <c r="F724" s="21"/>
      <c r="G724" s="21"/>
      <c r="H724" s="21"/>
      <c r="I724" s="21"/>
      <c r="J724" s="21"/>
      <c r="K724" s="21"/>
      <c r="L724" s="21"/>
      <c r="M724" s="21"/>
      <c r="N724" s="22"/>
      <c r="O724" s="21"/>
      <c r="P724" s="21"/>
      <c r="Q724" s="21"/>
      <c r="R724" s="21"/>
      <c r="S724" s="21"/>
      <c r="T724" s="21"/>
      <c r="U724" s="21"/>
      <c r="V724" s="21"/>
      <c r="W724" s="21"/>
      <c r="X724" s="21"/>
    </row>
    <row r="725" spans="1:24" x14ac:dyDescent="0.25">
      <c r="A725" s="21"/>
      <c r="B725" s="21"/>
      <c r="C725" s="21"/>
      <c r="D725" s="21"/>
      <c r="E725" s="21"/>
      <c r="F725" s="21"/>
      <c r="G725" s="21"/>
      <c r="H725" s="21"/>
      <c r="I725" s="21"/>
      <c r="J725" s="21"/>
      <c r="K725" s="21"/>
      <c r="L725" s="21"/>
      <c r="M725" s="21"/>
      <c r="N725" s="22"/>
      <c r="O725" s="21"/>
      <c r="P725" s="21"/>
      <c r="Q725" s="21"/>
      <c r="R725" s="21"/>
      <c r="S725" s="21"/>
      <c r="T725" s="21"/>
      <c r="U725" s="21"/>
      <c r="V725" s="21"/>
      <c r="W725" s="21"/>
      <c r="X725" s="21"/>
    </row>
    <row r="726" spans="1:24" x14ac:dyDescent="0.25">
      <c r="A726" s="21"/>
      <c r="B726" s="21"/>
      <c r="C726" s="21"/>
      <c r="D726" s="21"/>
      <c r="E726" s="21"/>
      <c r="F726" s="21"/>
      <c r="G726" s="21"/>
      <c r="H726" s="21"/>
      <c r="I726" s="21"/>
      <c r="J726" s="21"/>
      <c r="K726" s="21"/>
      <c r="L726" s="21"/>
      <c r="M726" s="21"/>
      <c r="N726" s="22"/>
      <c r="O726" s="21"/>
      <c r="P726" s="21"/>
      <c r="Q726" s="21"/>
      <c r="R726" s="21"/>
      <c r="S726" s="21"/>
      <c r="T726" s="21"/>
      <c r="U726" s="21"/>
      <c r="V726" s="21"/>
      <c r="W726" s="21"/>
      <c r="X726" s="21"/>
    </row>
    <row r="727" spans="1:24" x14ac:dyDescent="0.25">
      <c r="A727" s="21"/>
      <c r="B727" s="21"/>
      <c r="C727" s="21"/>
      <c r="D727" s="21"/>
      <c r="E727" s="21"/>
      <c r="F727" s="21"/>
      <c r="G727" s="21"/>
      <c r="H727" s="21"/>
      <c r="I727" s="21"/>
      <c r="J727" s="21"/>
      <c r="K727" s="21"/>
      <c r="L727" s="21"/>
      <c r="M727" s="21"/>
      <c r="N727" s="22"/>
      <c r="O727" s="21"/>
      <c r="P727" s="21"/>
      <c r="Q727" s="21"/>
      <c r="R727" s="21"/>
      <c r="S727" s="21"/>
      <c r="T727" s="21"/>
      <c r="U727" s="21"/>
      <c r="V727" s="21"/>
      <c r="W727" s="21"/>
      <c r="X727" s="21"/>
    </row>
    <row r="728" spans="1:24" x14ac:dyDescent="0.25">
      <c r="A728" s="21"/>
      <c r="B728" s="21"/>
      <c r="C728" s="21"/>
      <c r="D728" s="21"/>
      <c r="E728" s="21"/>
      <c r="F728" s="21"/>
      <c r="G728" s="21"/>
      <c r="H728" s="21"/>
      <c r="I728" s="21"/>
      <c r="J728" s="21"/>
      <c r="K728" s="21"/>
      <c r="L728" s="21"/>
      <c r="M728" s="21"/>
      <c r="N728" s="22"/>
      <c r="O728" s="21"/>
      <c r="P728" s="21"/>
      <c r="Q728" s="21"/>
      <c r="R728" s="21"/>
      <c r="S728" s="21"/>
      <c r="T728" s="21"/>
      <c r="U728" s="21"/>
      <c r="V728" s="21"/>
      <c r="W728" s="21"/>
      <c r="X728" s="21"/>
    </row>
    <row r="729" spans="1:24" x14ac:dyDescent="0.25">
      <c r="A729" s="21"/>
      <c r="B729" s="21"/>
      <c r="C729" s="21"/>
      <c r="D729" s="21"/>
      <c r="E729" s="21"/>
      <c r="F729" s="21"/>
      <c r="G729" s="21"/>
      <c r="H729" s="21"/>
      <c r="I729" s="21"/>
      <c r="J729" s="21"/>
      <c r="K729" s="21"/>
      <c r="L729" s="21"/>
      <c r="M729" s="21"/>
      <c r="N729" s="22"/>
      <c r="O729" s="21"/>
      <c r="P729" s="21"/>
      <c r="Q729" s="21"/>
      <c r="R729" s="21"/>
      <c r="S729" s="21"/>
      <c r="T729" s="21"/>
      <c r="U729" s="21"/>
      <c r="V729" s="21"/>
      <c r="W729" s="21"/>
      <c r="X729" s="21"/>
    </row>
    <row r="730" spans="1:24" x14ac:dyDescent="0.25">
      <c r="A730" s="21"/>
      <c r="B730" s="21"/>
      <c r="C730" s="21"/>
      <c r="D730" s="21"/>
      <c r="E730" s="21"/>
      <c r="F730" s="21"/>
      <c r="G730" s="21"/>
      <c r="H730" s="21"/>
      <c r="I730" s="21"/>
      <c r="J730" s="21"/>
      <c r="K730" s="21"/>
      <c r="L730" s="21"/>
      <c r="M730" s="21"/>
      <c r="N730" s="22"/>
      <c r="O730" s="21"/>
      <c r="P730" s="21"/>
      <c r="Q730" s="21"/>
      <c r="R730" s="21"/>
      <c r="S730" s="21"/>
      <c r="T730" s="21"/>
      <c r="U730" s="21"/>
      <c r="V730" s="21"/>
      <c r="W730" s="21"/>
      <c r="X730" s="21"/>
    </row>
    <row r="731" spans="1:24" x14ac:dyDescent="0.25">
      <c r="A731" s="21"/>
      <c r="B731" s="21"/>
      <c r="C731" s="21"/>
      <c r="D731" s="21"/>
      <c r="E731" s="21"/>
      <c r="F731" s="21"/>
      <c r="G731" s="21"/>
      <c r="H731" s="21"/>
      <c r="I731" s="21"/>
      <c r="J731" s="21"/>
      <c r="K731" s="21"/>
      <c r="L731" s="21"/>
      <c r="M731" s="21"/>
      <c r="N731" s="22"/>
      <c r="O731" s="21"/>
      <c r="P731" s="21"/>
      <c r="Q731" s="21"/>
      <c r="R731" s="21"/>
      <c r="S731" s="21"/>
      <c r="T731" s="21"/>
      <c r="U731" s="21"/>
      <c r="V731" s="21"/>
      <c r="W731" s="21"/>
      <c r="X731" s="21"/>
    </row>
    <row r="732" spans="1:24" x14ac:dyDescent="0.25">
      <c r="A732" s="21"/>
      <c r="B732" s="21"/>
      <c r="C732" s="21"/>
      <c r="D732" s="21"/>
      <c r="E732" s="21"/>
      <c r="F732" s="21"/>
      <c r="G732" s="21"/>
      <c r="H732" s="21"/>
      <c r="I732" s="21"/>
      <c r="J732" s="21"/>
      <c r="K732" s="21"/>
      <c r="L732" s="21"/>
      <c r="M732" s="21"/>
      <c r="N732" s="22"/>
      <c r="O732" s="21"/>
      <c r="P732" s="21"/>
      <c r="Q732" s="21"/>
      <c r="R732" s="21"/>
      <c r="S732" s="21"/>
      <c r="T732" s="21"/>
      <c r="U732" s="21"/>
      <c r="V732" s="21"/>
      <c r="W732" s="21"/>
      <c r="X732" s="21"/>
    </row>
    <row r="733" spans="1:24" x14ac:dyDescent="0.25">
      <c r="A733" s="21"/>
      <c r="B733" s="21"/>
      <c r="C733" s="21"/>
      <c r="D733" s="21"/>
      <c r="E733" s="21"/>
      <c r="F733" s="21"/>
      <c r="G733" s="21"/>
      <c r="H733" s="21"/>
      <c r="I733" s="21"/>
      <c r="J733" s="21"/>
      <c r="K733" s="21"/>
      <c r="L733" s="21"/>
      <c r="M733" s="21"/>
      <c r="N733" s="22"/>
      <c r="O733" s="21"/>
      <c r="P733" s="21"/>
      <c r="Q733" s="21"/>
      <c r="R733" s="21"/>
      <c r="S733" s="21"/>
      <c r="T733" s="21"/>
      <c r="U733" s="21"/>
      <c r="V733" s="21"/>
      <c r="W733" s="21"/>
      <c r="X733" s="21"/>
    </row>
    <row r="734" spans="1:24" x14ac:dyDescent="0.25">
      <c r="A734" s="21"/>
      <c r="B734" s="21"/>
      <c r="C734" s="21"/>
      <c r="D734" s="21"/>
      <c r="E734" s="21"/>
      <c r="F734" s="21"/>
      <c r="G734" s="21"/>
      <c r="H734" s="21"/>
      <c r="I734" s="21"/>
      <c r="J734" s="21"/>
      <c r="K734" s="21"/>
      <c r="L734" s="21"/>
      <c r="M734" s="21"/>
      <c r="N734" s="22"/>
      <c r="O734" s="21"/>
      <c r="P734" s="21"/>
      <c r="Q734" s="21"/>
      <c r="R734" s="21"/>
      <c r="S734" s="21"/>
      <c r="T734" s="21"/>
      <c r="U734" s="21"/>
      <c r="V734" s="21"/>
      <c r="W734" s="21"/>
      <c r="X734" s="21"/>
    </row>
    <row r="735" spans="1:24" x14ac:dyDescent="0.25">
      <c r="A735" s="21"/>
      <c r="B735" s="21"/>
      <c r="C735" s="21"/>
      <c r="D735" s="21"/>
      <c r="E735" s="21"/>
      <c r="F735" s="21"/>
      <c r="G735" s="21"/>
      <c r="H735" s="21"/>
      <c r="I735" s="21"/>
      <c r="J735" s="21"/>
      <c r="K735" s="21"/>
      <c r="L735" s="21"/>
      <c r="M735" s="21"/>
      <c r="N735" s="22"/>
      <c r="O735" s="21"/>
      <c r="P735" s="21"/>
      <c r="Q735" s="21"/>
      <c r="R735" s="21"/>
      <c r="S735" s="21"/>
      <c r="T735" s="21"/>
      <c r="U735" s="21"/>
      <c r="V735" s="21"/>
      <c r="W735" s="21"/>
      <c r="X735" s="21"/>
    </row>
    <row r="736" spans="1:24" x14ac:dyDescent="0.25">
      <c r="A736" s="21"/>
      <c r="B736" s="21"/>
      <c r="C736" s="21"/>
      <c r="D736" s="21"/>
      <c r="E736" s="21"/>
      <c r="F736" s="21"/>
      <c r="G736" s="21"/>
      <c r="H736" s="21"/>
      <c r="I736" s="21"/>
      <c r="J736" s="21"/>
      <c r="K736" s="21"/>
      <c r="L736" s="21"/>
      <c r="M736" s="21"/>
      <c r="N736" s="22"/>
      <c r="O736" s="21"/>
      <c r="P736" s="21"/>
      <c r="Q736" s="21"/>
      <c r="R736" s="21"/>
      <c r="S736" s="21"/>
      <c r="T736" s="21"/>
      <c r="U736" s="21"/>
      <c r="V736" s="21"/>
      <c r="W736" s="21"/>
      <c r="X736" s="21"/>
    </row>
    <row r="737" spans="1:24" x14ac:dyDescent="0.25">
      <c r="A737" s="21"/>
      <c r="B737" s="21"/>
      <c r="C737" s="21"/>
      <c r="D737" s="21"/>
      <c r="E737" s="21"/>
      <c r="F737" s="21"/>
      <c r="G737" s="21"/>
      <c r="H737" s="21"/>
      <c r="I737" s="21"/>
      <c r="J737" s="21"/>
      <c r="K737" s="21"/>
      <c r="L737" s="21"/>
      <c r="M737" s="21"/>
      <c r="N737" s="22"/>
      <c r="O737" s="21"/>
      <c r="P737" s="21"/>
      <c r="Q737" s="21"/>
      <c r="R737" s="21"/>
      <c r="S737" s="21"/>
      <c r="T737" s="21"/>
      <c r="U737" s="21"/>
      <c r="V737" s="21"/>
      <c r="W737" s="21"/>
      <c r="X737" s="21"/>
    </row>
    <row r="738" spans="1:24" x14ac:dyDescent="0.25">
      <c r="A738" s="21"/>
      <c r="B738" s="21"/>
      <c r="C738" s="21"/>
      <c r="D738" s="21"/>
      <c r="E738" s="21"/>
      <c r="F738" s="21"/>
      <c r="G738" s="21"/>
      <c r="H738" s="21"/>
      <c r="I738" s="21"/>
      <c r="J738" s="21"/>
      <c r="K738" s="21"/>
      <c r="L738" s="21"/>
      <c r="M738" s="21"/>
      <c r="N738" s="22"/>
      <c r="O738" s="21"/>
      <c r="P738" s="21"/>
      <c r="Q738" s="21"/>
      <c r="R738" s="21"/>
      <c r="S738" s="21"/>
      <c r="T738" s="21"/>
      <c r="U738" s="21"/>
      <c r="V738" s="21"/>
      <c r="W738" s="21"/>
      <c r="X738" s="21"/>
    </row>
    <row r="739" spans="1:24" x14ac:dyDescent="0.25">
      <c r="A739" s="21"/>
      <c r="B739" s="21"/>
      <c r="C739" s="21"/>
      <c r="D739" s="21"/>
      <c r="E739" s="21"/>
      <c r="F739" s="21"/>
      <c r="G739" s="21"/>
      <c r="H739" s="21"/>
      <c r="I739" s="21"/>
      <c r="J739" s="21"/>
      <c r="K739" s="21"/>
      <c r="L739" s="21"/>
      <c r="M739" s="21"/>
      <c r="N739" s="22"/>
      <c r="O739" s="21"/>
      <c r="P739" s="21"/>
      <c r="Q739" s="21"/>
      <c r="R739" s="21"/>
      <c r="S739" s="21"/>
      <c r="T739" s="21"/>
      <c r="U739" s="21"/>
      <c r="V739" s="21"/>
      <c r="W739" s="21"/>
      <c r="X739" s="21"/>
    </row>
    <row r="740" spans="1:24" x14ac:dyDescent="0.25">
      <c r="A740" s="21"/>
      <c r="B740" s="21"/>
      <c r="C740" s="21"/>
      <c r="D740" s="21"/>
      <c r="E740" s="21"/>
      <c r="F740" s="21"/>
      <c r="G740" s="21"/>
      <c r="H740" s="21"/>
      <c r="I740" s="21"/>
      <c r="J740" s="21"/>
      <c r="K740" s="21"/>
      <c r="L740" s="21"/>
      <c r="M740" s="21"/>
      <c r="N740" s="22"/>
      <c r="O740" s="21"/>
      <c r="P740" s="21"/>
      <c r="Q740" s="21"/>
      <c r="R740" s="21"/>
      <c r="S740" s="21"/>
      <c r="T740" s="21"/>
      <c r="U740" s="21"/>
      <c r="V740" s="21"/>
      <c r="W740" s="21"/>
      <c r="X740" s="21"/>
    </row>
    <row r="741" spans="1:24" x14ac:dyDescent="0.25">
      <c r="A741" s="21"/>
      <c r="B741" s="21"/>
      <c r="C741" s="21"/>
      <c r="D741" s="21"/>
      <c r="E741" s="21"/>
      <c r="F741" s="21"/>
      <c r="G741" s="21"/>
      <c r="H741" s="21"/>
      <c r="I741" s="21"/>
      <c r="J741" s="21"/>
      <c r="K741" s="21"/>
      <c r="L741" s="21"/>
      <c r="M741" s="21"/>
      <c r="N741" s="22"/>
      <c r="O741" s="21"/>
      <c r="P741" s="21"/>
      <c r="Q741" s="21"/>
      <c r="R741" s="21"/>
      <c r="S741" s="21"/>
      <c r="T741" s="21"/>
      <c r="U741" s="21"/>
      <c r="V741" s="21"/>
      <c r="W741" s="21"/>
      <c r="X741" s="21"/>
    </row>
    <row r="742" spans="1:24" x14ac:dyDescent="0.25">
      <c r="A742" s="21"/>
      <c r="B742" s="21"/>
      <c r="C742" s="21"/>
      <c r="D742" s="21"/>
      <c r="E742" s="21"/>
      <c r="F742" s="21"/>
      <c r="G742" s="21"/>
      <c r="H742" s="21"/>
      <c r="I742" s="21"/>
      <c r="J742" s="21"/>
      <c r="K742" s="21"/>
      <c r="L742" s="21"/>
      <c r="M742" s="21"/>
      <c r="N742" s="22"/>
      <c r="O742" s="21"/>
      <c r="P742" s="21"/>
      <c r="Q742" s="21"/>
      <c r="R742" s="21"/>
      <c r="S742" s="21"/>
      <c r="T742" s="21"/>
      <c r="U742" s="21"/>
      <c r="V742" s="21"/>
      <c r="W742" s="21"/>
      <c r="X742" s="21"/>
    </row>
    <row r="743" spans="1:24" x14ac:dyDescent="0.25">
      <c r="A743" s="21"/>
      <c r="B743" s="21"/>
      <c r="C743" s="21"/>
      <c r="D743" s="21"/>
      <c r="E743" s="21"/>
      <c r="F743" s="21"/>
      <c r="G743" s="21"/>
      <c r="H743" s="21"/>
      <c r="I743" s="21"/>
      <c r="J743" s="21"/>
      <c r="K743" s="21"/>
      <c r="L743" s="21"/>
      <c r="M743" s="21"/>
      <c r="N743" s="22"/>
      <c r="O743" s="21"/>
      <c r="P743" s="21"/>
      <c r="Q743" s="21"/>
      <c r="R743" s="21"/>
      <c r="S743" s="21"/>
      <c r="T743" s="21"/>
      <c r="U743" s="21"/>
      <c r="V743" s="21"/>
      <c r="W743" s="21"/>
      <c r="X743" s="21"/>
    </row>
    <row r="744" spans="1:24" x14ac:dyDescent="0.25">
      <c r="A744" s="21"/>
      <c r="B744" s="21"/>
      <c r="C744" s="21"/>
      <c r="D744" s="21"/>
      <c r="E744" s="21"/>
      <c r="F744" s="21"/>
      <c r="G744" s="21"/>
      <c r="H744" s="21"/>
      <c r="I744" s="21"/>
      <c r="J744" s="21"/>
      <c r="K744" s="21"/>
      <c r="L744" s="21"/>
      <c r="M744" s="21"/>
      <c r="N744" s="22"/>
      <c r="O744" s="21"/>
      <c r="P744" s="21"/>
      <c r="Q744" s="21"/>
      <c r="R744" s="21"/>
      <c r="S744" s="21"/>
      <c r="T744" s="21"/>
      <c r="U744" s="21"/>
      <c r="V744" s="21"/>
      <c r="W744" s="21"/>
      <c r="X744" s="21"/>
    </row>
    <row r="745" spans="1:24" x14ac:dyDescent="0.25">
      <c r="A745" s="21"/>
      <c r="B745" s="21"/>
      <c r="C745" s="21"/>
      <c r="D745" s="21"/>
      <c r="E745" s="21"/>
      <c r="F745" s="21"/>
      <c r="G745" s="21"/>
      <c r="H745" s="21"/>
      <c r="I745" s="21"/>
      <c r="J745" s="21"/>
      <c r="K745" s="21"/>
      <c r="L745" s="21"/>
      <c r="M745" s="21"/>
      <c r="N745" s="22"/>
      <c r="O745" s="21"/>
      <c r="P745" s="21"/>
      <c r="Q745" s="21"/>
      <c r="R745" s="21"/>
      <c r="S745" s="21"/>
      <c r="T745" s="21"/>
      <c r="U745" s="21"/>
      <c r="V745" s="21"/>
      <c r="W745" s="21"/>
      <c r="X745" s="21"/>
    </row>
    <row r="746" spans="1:24" x14ac:dyDescent="0.25">
      <c r="A746" s="21"/>
      <c r="B746" s="21"/>
      <c r="C746" s="21"/>
      <c r="D746" s="21"/>
      <c r="E746" s="21"/>
      <c r="F746" s="21"/>
      <c r="G746" s="21"/>
      <c r="H746" s="21"/>
      <c r="I746" s="21"/>
      <c r="J746" s="21"/>
      <c r="K746" s="21"/>
      <c r="L746" s="21"/>
      <c r="M746" s="21"/>
      <c r="N746" s="22"/>
      <c r="O746" s="21"/>
      <c r="P746" s="21"/>
      <c r="Q746" s="21"/>
      <c r="R746" s="21"/>
      <c r="S746" s="21"/>
      <c r="T746" s="21"/>
      <c r="U746" s="21"/>
      <c r="V746" s="21"/>
      <c r="W746" s="21"/>
      <c r="X746" s="21"/>
    </row>
    <row r="747" spans="1:24" x14ac:dyDescent="0.25">
      <c r="A747" s="21"/>
      <c r="B747" s="21"/>
      <c r="C747" s="21"/>
      <c r="D747" s="21"/>
      <c r="E747" s="21"/>
      <c r="F747" s="21"/>
      <c r="G747" s="21"/>
      <c r="H747" s="21"/>
      <c r="I747" s="21"/>
      <c r="J747" s="21"/>
      <c r="K747" s="21"/>
      <c r="L747" s="21"/>
      <c r="M747" s="21"/>
      <c r="N747" s="22"/>
      <c r="O747" s="21"/>
      <c r="P747" s="21"/>
      <c r="Q747" s="21"/>
      <c r="R747" s="21"/>
      <c r="S747" s="21"/>
      <c r="T747" s="21"/>
      <c r="U747" s="21"/>
      <c r="V747" s="21"/>
      <c r="W747" s="21"/>
      <c r="X747" s="21"/>
    </row>
    <row r="748" spans="1:24" x14ac:dyDescent="0.25">
      <c r="A748" s="21"/>
      <c r="B748" s="21"/>
      <c r="C748" s="21"/>
      <c r="D748" s="21"/>
      <c r="E748" s="21"/>
      <c r="F748" s="21"/>
      <c r="G748" s="21"/>
      <c r="H748" s="21"/>
      <c r="I748" s="21"/>
      <c r="J748" s="21"/>
      <c r="K748" s="21"/>
      <c r="L748" s="21"/>
      <c r="M748" s="21"/>
      <c r="N748" s="22"/>
      <c r="O748" s="21"/>
      <c r="P748" s="21"/>
      <c r="Q748" s="21"/>
      <c r="R748" s="21"/>
      <c r="S748" s="21"/>
      <c r="T748" s="21"/>
      <c r="U748" s="21"/>
      <c r="V748" s="21"/>
      <c r="W748" s="21"/>
      <c r="X748" s="21"/>
    </row>
    <row r="749" spans="1:24" x14ac:dyDescent="0.25">
      <c r="A749" s="21"/>
      <c r="B749" s="21"/>
      <c r="C749" s="21"/>
      <c r="D749" s="21"/>
      <c r="E749" s="21"/>
      <c r="F749" s="21"/>
      <c r="G749" s="21"/>
      <c r="H749" s="21"/>
      <c r="I749" s="21"/>
      <c r="J749" s="21"/>
      <c r="K749" s="21"/>
      <c r="L749" s="21"/>
      <c r="M749" s="21"/>
      <c r="N749" s="22"/>
      <c r="O749" s="21"/>
      <c r="P749" s="21"/>
      <c r="Q749" s="21"/>
      <c r="R749" s="21"/>
      <c r="S749" s="21"/>
      <c r="T749" s="21"/>
      <c r="U749" s="21"/>
      <c r="V749" s="21"/>
      <c r="W749" s="21"/>
      <c r="X749" s="21"/>
    </row>
    <row r="750" spans="1:24" x14ac:dyDescent="0.25">
      <c r="A750" s="21"/>
      <c r="B750" s="21"/>
      <c r="C750" s="21"/>
      <c r="D750" s="21"/>
      <c r="E750" s="21"/>
      <c r="F750" s="21"/>
      <c r="G750" s="21"/>
      <c r="H750" s="21"/>
      <c r="I750" s="21"/>
      <c r="J750" s="21"/>
      <c r="K750" s="21"/>
      <c r="L750" s="21"/>
      <c r="M750" s="21"/>
      <c r="N750" s="22"/>
      <c r="O750" s="21"/>
      <c r="P750" s="21"/>
      <c r="Q750" s="21"/>
      <c r="R750" s="21"/>
      <c r="S750" s="21"/>
      <c r="T750" s="21"/>
      <c r="U750" s="21"/>
      <c r="V750" s="21"/>
      <c r="W750" s="21"/>
      <c r="X750" s="21"/>
    </row>
    <row r="751" spans="1:24" x14ac:dyDescent="0.25">
      <c r="A751" s="21"/>
      <c r="B751" s="21"/>
      <c r="C751" s="21"/>
      <c r="D751" s="21"/>
      <c r="E751" s="21"/>
      <c r="F751" s="21"/>
      <c r="G751" s="21"/>
      <c r="H751" s="21"/>
      <c r="I751" s="21"/>
      <c r="J751" s="21"/>
      <c r="K751" s="21"/>
      <c r="L751" s="21"/>
      <c r="M751" s="21"/>
      <c r="N751" s="22"/>
      <c r="O751" s="21"/>
      <c r="P751" s="21"/>
      <c r="Q751" s="21"/>
      <c r="R751" s="21"/>
      <c r="S751" s="21"/>
      <c r="T751" s="21"/>
      <c r="U751" s="21"/>
      <c r="V751" s="21"/>
      <c r="W751" s="21"/>
      <c r="X751" s="21"/>
    </row>
    <row r="752" spans="1:24" x14ac:dyDescent="0.25">
      <c r="A752" s="21"/>
      <c r="B752" s="21"/>
      <c r="C752" s="21"/>
      <c r="D752" s="21"/>
      <c r="E752" s="21"/>
      <c r="F752" s="21"/>
      <c r="G752" s="21"/>
      <c r="H752" s="21"/>
      <c r="I752" s="21"/>
      <c r="J752" s="21"/>
      <c r="K752" s="21"/>
      <c r="L752" s="21"/>
      <c r="M752" s="21"/>
      <c r="N752" s="22"/>
      <c r="O752" s="21"/>
      <c r="P752" s="21"/>
      <c r="Q752" s="21"/>
      <c r="R752" s="21"/>
      <c r="S752" s="21"/>
      <c r="T752" s="21"/>
      <c r="U752" s="21"/>
      <c r="V752" s="21"/>
      <c r="W752" s="21"/>
      <c r="X752" s="21"/>
    </row>
    <row r="753" spans="1:24" x14ac:dyDescent="0.25">
      <c r="A753" s="21"/>
      <c r="B753" s="21"/>
      <c r="C753" s="21"/>
      <c r="D753" s="21"/>
      <c r="E753" s="21"/>
      <c r="F753" s="21"/>
      <c r="G753" s="21"/>
      <c r="H753" s="21"/>
      <c r="I753" s="21"/>
      <c r="J753" s="21"/>
      <c r="K753" s="21"/>
      <c r="L753" s="21"/>
      <c r="M753" s="21"/>
      <c r="N753" s="22"/>
      <c r="O753" s="21"/>
      <c r="P753" s="21"/>
      <c r="Q753" s="21"/>
      <c r="R753" s="21"/>
      <c r="S753" s="21"/>
      <c r="T753" s="21"/>
      <c r="U753" s="21"/>
      <c r="V753" s="21"/>
      <c r="W753" s="21"/>
      <c r="X753" s="21"/>
    </row>
    <row r="754" spans="1:24" x14ac:dyDescent="0.25">
      <c r="A754" s="21"/>
      <c r="B754" s="21"/>
      <c r="C754" s="21"/>
      <c r="D754" s="21"/>
      <c r="E754" s="21"/>
      <c r="F754" s="21"/>
      <c r="G754" s="21"/>
      <c r="H754" s="21"/>
      <c r="I754" s="21"/>
      <c r="J754" s="21"/>
      <c r="K754" s="21"/>
      <c r="L754" s="21"/>
      <c r="M754" s="21"/>
      <c r="N754" s="22"/>
      <c r="O754" s="21"/>
      <c r="P754" s="21"/>
      <c r="Q754" s="21"/>
      <c r="R754" s="21"/>
      <c r="S754" s="21"/>
      <c r="T754" s="21"/>
      <c r="U754" s="21"/>
      <c r="V754" s="21"/>
      <c r="W754" s="21"/>
      <c r="X754" s="21"/>
    </row>
    <row r="755" spans="1:24" x14ac:dyDescent="0.25">
      <c r="A755" s="21"/>
      <c r="B755" s="21"/>
      <c r="C755" s="21"/>
      <c r="D755" s="21"/>
      <c r="E755" s="21"/>
      <c r="F755" s="21"/>
      <c r="G755" s="21"/>
      <c r="H755" s="21"/>
      <c r="I755" s="21"/>
      <c r="J755" s="21"/>
      <c r="K755" s="21"/>
      <c r="L755" s="21"/>
      <c r="M755" s="21"/>
      <c r="N755" s="22"/>
      <c r="O755" s="21"/>
      <c r="P755" s="21"/>
      <c r="Q755" s="21"/>
      <c r="R755" s="21"/>
      <c r="S755" s="21"/>
      <c r="T755" s="21"/>
      <c r="U755" s="21"/>
      <c r="V755" s="21"/>
      <c r="W755" s="21"/>
      <c r="X755" s="21"/>
    </row>
    <row r="756" spans="1:24" x14ac:dyDescent="0.25">
      <c r="A756" s="21"/>
      <c r="B756" s="21"/>
      <c r="C756" s="21"/>
      <c r="D756" s="21"/>
      <c r="E756" s="21"/>
      <c r="F756" s="21"/>
      <c r="G756" s="21"/>
      <c r="H756" s="21"/>
      <c r="I756" s="21"/>
      <c r="J756" s="21"/>
      <c r="K756" s="21"/>
      <c r="L756" s="21"/>
      <c r="M756" s="21"/>
      <c r="N756" s="22"/>
      <c r="O756" s="21"/>
      <c r="P756" s="21"/>
      <c r="Q756" s="21"/>
      <c r="R756" s="21"/>
      <c r="S756" s="21"/>
      <c r="T756" s="21"/>
      <c r="U756" s="21"/>
      <c r="V756" s="21"/>
      <c r="W756" s="21"/>
      <c r="X756" s="21"/>
    </row>
    <row r="757" spans="1:24" x14ac:dyDescent="0.25">
      <c r="A757" s="21"/>
      <c r="B757" s="21"/>
      <c r="C757" s="21"/>
      <c r="D757" s="21"/>
      <c r="E757" s="21"/>
      <c r="F757" s="21"/>
      <c r="G757" s="21"/>
      <c r="H757" s="21"/>
      <c r="I757" s="21"/>
      <c r="J757" s="21"/>
      <c r="K757" s="21"/>
      <c r="L757" s="21"/>
      <c r="M757" s="21"/>
      <c r="N757" s="22"/>
      <c r="O757" s="21"/>
      <c r="P757" s="21"/>
      <c r="Q757" s="21"/>
      <c r="R757" s="21"/>
      <c r="S757" s="21"/>
      <c r="T757" s="21"/>
      <c r="U757" s="21"/>
      <c r="V757" s="21"/>
      <c r="W757" s="21"/>
      <c r="X757" s="21"/>
    </row>
    <row r="758" spans="1:24" x14ac:dyDescent="0.25">
      <c r="A758" s="21"/>
      <c r="B758" s="21"/>
      <c r="C758" s="21"/>
      <c r="D758" s="21"/>
      <c r="E758" s="21"/>
      <c r="F758" s="21"/>
      <c r="G758" s="21"/>
      <c r="H758" s="21"/>
      <c r="I758" s="21"/>
      <c r="J758" s="21"/>
      <c r="K758" s="21"/>
      <c r="L758" s="21"/>
      <c r="M758" s="21"/>
      <c r="N758" s="22"/>
      <c r="O758" s="21"/>
      <c r="P758" s="21"/>
      <c r="Q758" s="21"/>
      <c r="R758" s="21"/>
      <c r="S758" s="21"/>
      <c r="T758" s="21"/>
      <c r="U758" s="21"/>
      <c r="V758" s="21"/>
      <c r="W758" s="21"/>
      <c r="X758" s="21"/>
    </row>
    <row r="759" spans="1:24" x14ac:dyDescent="0.25">
      <c r="A759" s="21"/>
      <c r="B759" s="21"/>
      <c r="C759" s="21"/>
      <c r="D759" s="21"/>
      <c r="E759" s="21"/>
      <c r="F759" s="21"/>
      <c r="G759" s="21"/>
      <c r="H759" s="21"/>
      <c r="I759" s="21"/>
      <c r="J759" s="21"/>
      <c r="K759" s="21"/>
      <c r="L759" s="21"/>
      <c r="M759" s="21"/>
      <c r="N759" s="22"/>
      <c r="O759" s="21"/>
      <c r="P759" s="21"/>
      <c r="Q759" s="21"/>
      <c r="R759" s="21"/>
      <c r="S759" s="21"/>
      <c r="T759" s="21"/>
      <c r="U759" s="21"/>
      <c r="V759" s="21"/>
      <c r="W759" s="21"/>
      <c r="X759" s="21"/>
    </row>
    <row r="760" spans="1:24" x14ac:dyDescent="0.25">
      <c r="A760" s="21"/>
      <c r="B760" s="21"/>
      <c r="C760" s="21"/>
      <c r="D760" s="21"/>
      <c r="E760" s="21"/>
      <c r="F760" s="21"/>
      <c r="G760" s="21"/>
      <c r="H760" s="21"/>
      <c r="I760" s="21"/>
      <c r="J760" s="21"/>
      <c r="K760" s="21"/>
      <c r="L760" s="21"/>
      <c r="M760" s="21"/>
      <c r="N760" s="22"/>
      <c r="O760" s="21"/>
      <c r="P760" s="21"/>
      <c r="Q760" s="21"/>
      <c r="R760" s="21"/>
      <c r="S760" s="21"/>
      <c r="T760" s="21"/>
      <c r="U760" s="21"/>
      <c r="V760" s="21"/>
      <c r="W760" s="21"/>
      <c r="X760" s="21"/>
    </row>
    <row r="761" spans="1:24" x14ac:dyDescent="0.25">
      <c r="A761" s="21"/>
      <c r="B761" s="21"/>
      <c r="C761" s="21"/>
      <c r="D761" s="21"/>
      <c r="E761" s="21"/>
      <c r="F761" s="21"/>
      <c r="G761" s="21"/>
      <c r="H761" s="21"/>
      <c r="I761" s="21"/>
      <c r="J761" s="21"/>
      <c r="K761" s="21"/>
      <c r="L761" s="21"/>
      <c r="M761" s="21"/>
      <c r="N761" s="22"/>
      <c r="O761" s="21"/>
      <c r="P761" s="21"/>
      <c r="Q761" s="21"/>
      <c r="R761" s="21"/>
      <c r="S761" s="21"/>
      <c r="T761" s="21"/>
      <c r="U761" s="21"/>
      <c r="V761" s="21"/>
      <c r="W761" s="21"/>
      <c r="X761" s="21"/>
    </row>
  </sheetData>
  <autoFilter ref="A1:X1">
    <sortState ref="A2:X61">
      <sortCondition descending="1" ref="X1"/>
    </sortState>
  </autoFilter>
  <pageMargins left="0.7" right="0.7" top="0.75" bottom="0.75" header="0.3" footer="0.3"/>
  <pageSetup paperSize="9" orientation="portrait" horizontalDpi="4294967292"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22"/>
  <sheetViews>
    <sheetView topLeftCell="DX7" workbookViewId="0">
      <selection activeCell="A7" sqref="A7:EM7"/>
    </sheetView>
  </sheetViews>
  <sheetFormatPr defaultRowHeight="15" x14ac:dyDescent="0.25"/>
  <cols>
    <col min="4" max="6" width="9.140625" style="16"/>
    <col min="7" max="7" width="9.140625" style="18"/>
    <col min="8" max="8" width="9.140625" style="10"/>
    <col min="10" max="12" width="9.140625" style="16"/>
    <col min="13" max="14" width="9.140625" style="18"/>
    <col min="15" max="15" width="9.140625" style="10"/>
    <col min="17" max="19" width="9.140625" style="16"/>
    <col min="20" max="20" width="9.140625" style="18"/>
    <col min="21" max="21" width="9.140625" style="10"/>
    <col min="23" max="25" width="9.140625" style="16"/>
    <col min="26" max="26" width="9.140625" style="18"/>
    <col min="27" max="27" width="9.140625" style="10"/>
    <col min="29" max="31" width="9.140625" style="16"/>
    <col min="32" max="32" width="9.140625" style="18"/>
    <col min="33" max="33" width="9.140625" style="10"/>
    <col min="35" max="37" width="9.140625" style="16"/>
    <col min="38" max="38" width="9.140625" style="18"/>
    <col min="39" max="39" width="9.140625" style="10"/>
    <col min="41" max="43" width="9.140625" style="16"/>
    <col min="44" max="44" width="9.140625" style="18"/>
    <col min="45" max="45" width="9.140625" style="10"/>
    <col min="47" max="49" width="9.140625" style="16"/>
    <col min="50" max="50" width="9.140625" style="18"/>
    <col min="51" max="51" width="9.140625" style="10"/>
    <col min="53" max="55" width="9.140625" style="16"/>
    <col min="56" max="56" width="9.140625" style="18"/>
    <col min="57" max="57" width="9.140625" style="10"/>
    <col min="59" max="61" width="9.140625" style="16"/>
    <col min="62" max="62" width="9.140625" style="18"/>
    <col min="63" max="63" width="15.42578125" style="10" customWidth="1"/>
    <col min="64" max="64" width="10" customWidth="1"/>
    <col min="65" max="67" width="9.140625" style="16"/>
    <col min="68" max="68" width="9.140625" style="18"/>
    <col min="69" max="69" width="26.5703125" style="10" customWidth="1"/>
    <col min="70" max="70" width="14.140625" customWidth="1"/>
    <col min="71" max="73" width="9.140625" style="16"/>
    <col min="74" max="74" width="9.140625" style="18"/>
    <col min="75" max="75" width="26.5703125" style="10" customWidth="1"/>
    <col min="76" max="76" width="8.7109375" customWidth="1"/>
    <col min="77" max="79" width="9.140625" style="16"/>
    <col min="80" max="80" width="9.140625" style="18"/>
    <col min="81" max="81" width="26.5703125" style="10" customWidth="1"/>
    <col min="82" max="82" width="8.85546875" customWidth="1"/>
    <col min="83" max="85" width="9.140625" style="16"/>
    <col min="86" max="86" width="9.140625" style="18"/>
    <col min="87" max="87" width="26.5703125" style="10" customWidth="1"/>
    <col min="88" max="88" width="13.140625" customWidth="1"/>
    <col min="89" max="91" width="9.140625" style="16"/>
    <col min="92" max="92" width="9.140625" style="18"/>
    <col min="93" max="93" width="26.5703125" style="10" customWidth="1"/>
    <col min="94" max="94" width="10.5703125" customWidth="1"/>
    <col min="95" max="97" width="9.140625" style="16"/>
    <col min="98" max="98" width="9.140625" style="18"/>
    <col min="99" max="99" width="26.5703125" style="10" customWidth="1"/>
    <col min="100" max="100" width="12" customWidth="1"/>
    <col min="101" max="103" width="9.140625" style="16"/>
    <col min="104" max="104" width="9.140625" style="18"/>
    <col min="105" max="105" width="26.5703125" style="10" customWidth="1"/>
    <col min="106" max="106" width="26.5703125" customWidth="1"/>
    <col min="107" max="109" width="9.140625" style="16"/>
    <col min="110" max="110" width="9.140625" style="18"/>
    <col min="111" max="111" width="26.5703125" style="10" customWidth="1"/>
    <col min="112" max="112" width="26.5703125" customWidth="1"/>
    <col min="113" max="115" width="9.140625" style="16"/>
    <col min="116" max="116" width="9.140625" style="18"/>
    <col min="117" max="117" width="26.5703125" style="10" customWidth="1"/>
    <col min="118" max="118" width="26.5703125" customWidth="1"/>
    <col min="119" max="121" width="9.140625" style="16"/>
    <col min="122" max="122" width="9.140625" style="18"/>
    <col min="123" max="123" width="26.5703125" style="10" customWidth="1"/>
    <col min="124" max="124" width="26.5703125" customWidth="1"/>
    <col min="125" max="127" width="9.140625" style="16"/>
    <col min="128" max="128" width="9.140625" style="18"/>
    <col min="129" max="129" width="26.5703125" style="10" customWidth="1"/>
    <col min="130" max="130" width="26.5703125" customWidth="1"/>
    <col min="131" max="133" width="9.140625" style="16"/>
    <col min="134" max="134" width="9.140625" style="18"/>
    <col min="135" max="135" width="26.5703125" style="10" customWidth="1"/>
    <col min="136" max="136" width="26.5703125" customWidth="1"/>
    <col min="137" max="139" width="9.140625" style="16"/>
    <col min="140" max="140" width="26.5703125" style="10" customWidth="1"/>
    <col min="141" max="141" width="26.5703125" customWidth="1"/>
    <col min="142" max="144" width="9.140625" style="16"/>
  </cols>
  <sheetData>
    <row r="1" spans="1:144" ht="409.5" x14ac:dyDescent="0.25">
      <c r="A1" s="11"/>
      <c r="B1" s="11"/>
      <c r="C1" s="12" t="s">
        <v>67</v>
      </c>
      <c r="D1" s="20" t="s">
        <v>91</v>
      </c>
      <c r="E1" s="20"/>
      <c r="F1" s="20"/>
      <c r="G1" s="19"/>
      <c r="H1" s="11"/>
      <c r="I1" s="12" t="s">
        <v>69</v>
      </c>
      <c r="J1" s="20" t="s">
        <v>91</v>
      </c>
      <c r="K1" s="20"/>
      <c r="L1" s="20"/>
      <c r="M1" s="19"/>
      <c r="N1" s="19"/>
      <c r="O1" s="11"/>
      <c r="P1" s="11" t="s">
        <v>68</v>
      </c>
      <c r="Q1" s="20" t="s">
        <v>91</v>
      </c>
      <c r="R1" s="20"/>
      <c r="S1" s="20"/>
      <c r="T1" s="19"/>
      <c r="U1" s="11"/>
      <c r="V1" s="11" t="s">
        <v>70</v>
      </c>
      <c r="W1" s="20" t="s">
        <v>91</v>
      </c>
      <c r="X1" s="20"/>
      <c r="Y1" s="20"/>
      <c r="Z1" s="19"/>
      <c r="AA1" s="11"/>
      <c r="AB1" s="12" t="s">
        <v>74</v>
      </c>
      <c r="AC1" s="20" t="s">
        <v>91</v>
      </c>
      <c r="AD1" s="20"/>
      <c r="AE1" s="20"/>
      <c r="AF1" s="19"/>
      <c r="AG1" s="11"/>
      <c r="AH1" s="12" t="s">
        <v>75</v>
      </c>
      <c r="AI1" s="20" t="s">
        <v>91</v>
      </c>
      <c r="AJ1" s="20"/>
      <c r="AK1" s="20"/>
      <c r="AL1" s="19"/>
      <c r="AM1" s="11"/>
      <c r="AN1" s="11" t="s">
        <v>76</v>
      </c>
      <c r="AO1" s="20" t="s">
        <v>91</v>
      </c>
      <c r="AP1" s="20"/>
      <c r="AQ1" s="20"/>
      <c r="AR1" s="19"/>
      <c r="AS1" s="11"/>
      <c r="AT1" s="11" t="s">
        <v>71</v>
      </c>
      <c r="AU1" s="20" t="s">
        <v>91</v>
      </c>
      <c r="AV1" s="20"/>
      <c r="AW1" s="20"/>
      <c r="AX1" s="19"/>
      <c r="AY1" s="11"/>
      <c r="AZ1" s="11" t="s">
        <v>72</v>
      </c>
      <c r="BA1" s="20" t="s">
        <v>91</v>
      </c>
      <c r="BB1" s="20"/>
      <c r="BC1" s="20"/>
      <c r="BD1" s="19"/>
      <c r="BE1" s="11"/>
      <c r="BF1" s="11" t="s">
        <v>73</v>
      </c>
      <c r="BG1" s="20" t="s">
        <v>91</v>
      </c>
      <c r="BH1" s="20"/>
      <c r="BI1" s="20"/>
      <c r="BJ1" s="19"/>
      <c r="BK1" s="11"/>
      <c r="BL1" s="11" t="s">
        <v>77</v>
      </c>
      <c r="BM1" s="20" t="s">
        <v>91</v>
      </c>
      <c r="BN1" s="20"/>
      <c r="BO1" s="20"/>
      <c r="BP1" s="19"/>
      <c r="BQ1" s="11"/>
      <c r="BR1" s="11" t="s">
        <v>79</v>
      </c>
      <c r="BS1" s="20" t="s">
        <v>91</v>
      </c>
      <c r="BT1" s="20"/>
      <c r="BU1" s="20"/>
      <c r="BV1" s="19"/>
      <c r="BW1" s="11"/>
      <c r="BX1" s="11" t="s">
        <v>80</v>
      </c>
      <c r="BY1" s="20" t="s">
        <v>91</v>
      </c>
      <c r="BZ1" s="20"/>
      <c r="CA1" s="20"/>
      <c r="CB1" s="19"/>
      <c r="CC1" s="11"/>
      <c r="CD1" s="11" t="s">
        <v>81</v>
      </c>
      <c r="CE1" s="20" t="s">
        <v>91</v>
      </c>
      <c r="CF1" s="20"/>
      <c r="CG1" s="20"/>
      <c r="CH1" s="19"/>
      <c r="CI1" s="11"/>
      <c r="CJ1" s="11" t="s">
        <v>78</v>
      </c>
      <c r="CK1" s="20" t="s">
        <v>91</v>
      </c>
      <c r="CL1" s="20"/>
      <c r="CM1" s="20"/>
      <c r="CN1" s="19"/>
      <c r="CO1" s="11"/>
      <c r="CP1" s="11" t="s">
        <v>82</v>
      </c>
      <c r="CQ1" s="20" t="s">
        <v>91</v>
      </c>
      <c r="CR1" s="20"/>
      <c r="CS1" s="20"/>
      <c r="CT1" s="19"/>
      <c r="CU1" s="11"/>
      <c r="CV1" s="11" t="s">
        <v>83</v>
      </c>
      <c r="CW1" s="20" t="s">
        <v>91</v>
      </c>
      <c r="CX1" s="20"/>
      <c r="CY1" s="20"/>
      <c r="CZ1" s="19"/>
      <c r="DA1" s="11"/>
      <c r="DB1" s="11" t="s">
        <v>84</v>
      </c>
      <c r="DC1" s="20" t="s">
        <v>91</v>
      </c>
      <c r="DD1" s="20"/>
      <c r="DE1" s="20"/>
      <c r="DF1" s="19"/>
      <c r="DG1" s="11"/>
      <c r="DH1" s="11" t="s">
        <v>85</v>
      </c>
      <c r="DI1" s="20" t="s">
        <v>91</v>
      </c>
      <c r="DJ1" s="20"/>
      <c r="DK1" s="20"/>
      <c r="DL1" s="19"/>
      <c r="DM1" s="11"/>
      <c r="DN1" s="11" t="s">
        <v>86</v>
      </c>
      <c r="DO1" s="20" t="s">
        <v>91</v>
      </c>
      <c r="DP1" s="20"/>
      <c r="DQ1" s="20"/>
      <c r="DR1" s="19"/>
      <c r="DS1" s="11"/>
      <c r="DT1" s="11" t="s">
        <v>87</v>
      </c>
      <c r="DU1" s="20" t="s">
        <v>91</v>
      </c>
      <c r="DV1" s="20"/>
      <c r="DW1" s="20"/>
      <c r="DX1" s="19"/>
      <c r="DY1" s="11"/>
      <c r="DZ1" s="11" t="s">
        <v>88</v>
      </c>
      <c r="EA1" s="20" t="s">
        <v>91</v>
      </c>
      <c r="EB1" s="20"/>
      <c r="EC1" s="20"/>
      <c r="ED1" s="19"/>
      <c r="EE1" s="11"/>
      <c r="EF1" s="11" t="s">
        <v>89</v>
      </c>
      <c r="EG1" s="20" t="s">
        <v>91</v>
      </c>
      <c r="EH1" s="20"/>
      <c r="EI1" s="20"/>
      <c r="EJ1" s="11"/>
      <c r="EK1" s="11" t="s">
        <v>40</v>
      </c>
      <c r="EL1" s="20" t="s">
        <v>91</v>
      </c>
      <c r="EM1" s="20"/>
      <c r="EN1" s="20"/>
    </row>
    <row r="2" spans="1:144" x14ac:dyDescent="0.25">
      <c r="A2" s="7">
        <v>1</v>
      </c>
      <c r="B2" s="7" t="e">
        <f>'Рейтинговая таблица организаций'!#REF!</f>
        <v>#REF!</v>
      </c>
      <c r="C2" s="8" t="e">
        <f>100*'Рейтинговая таблица организаций'!#REF!/'Рейтинговая таблица организаций'!#REF!</f>
        <v>#REF!</v>
      </c>
      <c r="D2" s="17" t="e">
        <f t="shared" ref="D2:D22" si="0">IF(F2=1,TEXT(E2,0),CONCATENATE(E2,"-",E2+F2-1))</f>
        <v>#REF!</v>
      </c>
      <c r="E2" s="17" t="e">
        <f t="shared" ref="E2:E22" si="1">RANK(C2,C$2:C$22)</f>
        <v>#REF!</v>
      </c>
      <c r="F2" s="17">
        <f t="shared" ref="F2:F22" si="2">COUNTIF(E$2:E$22,E2)</f>
        <v>21</v>
      </c>
      <c r="G2" s="7" t="e">
        <f>'Рейтинговая таблица организаций'!#REF!</f>
        <v>#REF!</v>
      </c>
      <c r="H2" s="7" t="e">
        <f>B2</f>
        <v>#REF!</v>
      </c>
      <c r="I2" s="13" t="e">
        <f>100*'Рейтинговая таблица организаций'!#REF!/'Рейтинговая таблица организаций'!#REF!</f>
        <v>#REF!</v>
      </c>
      <c r="J2" s="17" t="e">
        <f t="shared" ref="J2:J22" si="3">IF(L2=1,TEXT(K2,0),CONCATENATE(K2,"-",K2+L2-1))</f>
        <v>#REF!</v>
      </c>
      <c r="K2" s="17" t="e">
        <f t="shared" ref="K2:K22" si="4">RANK(I2,I$2:I$22)</f>
        <v>#REF!</v>
      </c>
      <c r="L2" s="17">
        <f t="shared" ref="L2:L22" si="5">COUNTIF(K$2:K$22,K2)</f>
        <v>21</v>
      </c>
      <c r="M2" s="7" t="e">
        <f>'Рейтинговая таблица организаций'!#REF!</f>
        <v>#REF!</v>
      </c>
      <c r="N2" s="7" t="e">
        <f>'Рейтинговая таблица организаций'!#REF!</f>
        <v>#REF!</v>
      </c>
      <c r="O2" s="7" t="e">
        <f t="shared" ref="O2:O22" si="6">B2</f>
        <v>#REF!</v>
      </c>
      <c r="P2" s="8" t="e">
        <f>'Рейтинговая таблица организаций'!#REF!</f>
        <v>#REF!</v>
      </c>
      <c r="Q2" s="17" t="e">
        <f t="shared" ref="Q2:Q22" si="7">IF(S2=1,TEXT(R2,0),CONCATENATE(R2,"-",R2+S2-1))</f>
        <v>#REF!</v>
      </c>
      <c r="R2" s="17" t="e">
        <f t="shared" ref="R2:R22" si="8">RANK(P2,P$2:P$22)</f>
        <v>#REF!</v>
      </c>
      <c r="S2" s="17">
        <f t="shared" ref="S2:S22" si="9">COUNTIF(R$2:R$22,R2)</f>
        <v>21</v>
      </c>
      <c r="T2" s="7" t="e">
        <f>'Рейтинговая таблица организаций'!#REF!</f>
        <v>#REF!</v>
      </c>
      <c r="U2" s="7" t="e">
        <f t="shared" ref="U2:U22" si="10">B2</f>
        <v>#REF!</v>
      </c>
      <c r="V2" s="8" t="e">
        <f>'Рейтинговая таблица организаций'!#REF!</f>
        <v>#REF!</v>
      </c>
      <c r="W2" s="17" t="e">
        <f t="shared" ref="W2:W22" si="11">IF(Y2=1,TEXT(X2,0),CONCATENATE(X2,"-",X2+Y2-1))</f>
        <v>#REF!</v>
      </c>
      <c r="X2" s="17" t="e">
        <f t="shared" ref="X2:X22" si="12">RANK(V2,V$2:V$22)</f>
        <v>#REF!</v>
      </c>
      <c r="Y2" s="17">
        <f t="shared" ref="Y2:Y22" si="13">COUNTIF(X$2:X$22,X2)</f>
        <v>21</v>
      </c>
      <c r="Z2" s="7" t="e">
        <f>'Рейтинговая таблица организаций'!#REF!</f>
        <v>#REF!</v>
      </c>
      <c r="AA2" s="7" t="e">
        <f t="shared" ref="AA2:AA22" si="14">B2</f>
        <v>#REF!</v>
      </c>
      <c r="AB2" s="8" t="e">
        <f>100*'Рейтинговая таблица организаций'!#REF!/'Рейтинговая таблица организаций'!#REF!</f>
        <v>#REF!</v>
      </c>
      <c r="AC2" s="17" t="e">
        <f t="shared" ref="AC2:AC22" si="15">IF(AE2=1,TEXT(AD2,0),CONCATENATE(AD2,"-",AD2+AE2-1))</f>
        <v>#REF!</v>
      </c>
      <c r="AD2" s="17" t="e">
        <f t="shared" ref="AD2:AD22" si="16">RANK(AB2,AB$2:AB$22)</f>
        <v>#REF!</v>
      </c>
      <c r="AE2" s="17">
        <f t="shared" ref="AE2:AE22" si="17">COUNTIF(AD$2:AD$22,AD2)</f>
        <v>21</v>
      </c>
      <c r="AF2" s="7" t="e">
        <f>'Рейтинговая таблица организаций'!#REF!</f>
        <v>#REF!</v>
      </c>
      <c r="AG2" s="7" t="e">
        <f t="shared" ref="AG2:AG22" si="18">B2</f>
        <v>#REF!</v>
      </c>
      <c r="AH2" s="8" t="e">
        <f>100*'Рейтинговая таблица организаций'!#REF!/'Рейтинговая таблица организаций'!#REF!</f>
        <v>#REF!</v>
      </c>
      <c r="AI2" s="17" t="e">
        <f t="shared" ref="AI2:AI22" si="19">IF(AK2=1,TEXT(AJ2,0),CONCATENATE(AJ2,"-",AJ2+AK2-1))</f>
        <v>#REF!</v>
      </c>
      <c r="AJ2" s="17" t="e">
        <f t="shared" ref="AJ2:AJ22" si="20">RANK(AH2,AH$2:AH$22)</f>
        <v>#REF!</v>
      </c>
      <c r="AK2" s="17">
        <f t="shared" ref="AK2:AK22" si="21">COUNTIF(AJ$2:AJ$22,AJ2)</f>
        <v>21</v>
      </c>
      <c r="AL2" s="7" t="e">
        <f>'Рейтинговая таблица организаций'!#REF!</f>
        <v>#REF!</v>
      </c>
      <c r="AM2" s="7" t="e">
        <f t="shared" ref="AM2:AM22" si="22">B2</f>
        <v>#REF!</v>
      </c>
      <c r="AN2" s="8" t="e">
        <f>'Рейтинговая таблица организаций'!#REF!</f>
        <v>#REF!</v>
      </c>
      <c r="AO2" s="17" t="e">
        <f t="shared" ref="AO2:AO22" si="23">IF(AQ2=1,TEXT(AP2,0),CONCATENATE(AP2,"-",AP2+AQ2-1))</f>
        <v>#REF!</v>
      </c>
      <c r="AP2" s="17" t="e">
        <f t="shared" ref="AP2:AP22" si="24">RANK(AN2,AN$2:AN$22)</f>
        <v>#REF!</v>
      </c>
      <c r="AQ2" s="17">
        <f t="shared" ref="AQ2:AQ22" si="25">COUNTIF(AP$2:AP$22,AP2)</f>
        <v>21</v>
      </c>
      <c r="AR2" s="7" t="e">
        <f>'Рейтинговая таблица организаций'!#REF!</f>
        <v>#REF!</v>
      </c>
      <c r="AS2" s="7" t="e">
        <f t="shared" ref="AS2:AS22" si="26">B2</f>
        <v>#REF!</v>
      </c>
      <c r="AT2" s="8" t="e">
        <f>'Рейтинговая таблица организаций'!#REF!</f>
        <v>#REF!</v>
      </c>
      <c r="AU2" s="17" t="e">
        <f t="shared" ref="AU2:AU22" si="27">IF(AW2=1,TEXT(AV2,0),CONCATENATE(AV2,"-",AV2+AW2-1))</f>
        <v>#REF!</v>
      </c>
      <c r="AV2" s="17" t="e">
        <f t="shared" ref="AV2:AV22" si="28">RANK(AT2,AT$2:AT$22)</f>
        <v>#REF!</v>
      </c>
      <c r="AW2" s="17">
        <f t="shared" ref="AW2:AW22" si="29">COUNTIF(AV$2:AV$22,AV2)</f>
        <v>21</v>
      </c>
      <c r="AX2" s="7" t="e">
        <f>'Рейтинговая таблица организаций'!#REF!</f>
        <v>#REF!</v>
      </c>
      <c r="AY2" s="7" t="e">
        <f t="shared" ref="AY2:AY22" si="30">B2</f>
        <v>#REF!</v>
      </c>
      <c r="AZ2" s="8" t="e">
        <f>'Рейтинговая таблица организаций'!#REF!</f>
        <v>#REF!</v>
      </c>
      <c r="BA2" s="17" t="e">
        <f t="shared" ref="BA2:BA22" si="31">IF(BC2=1,TEXT(BB2,0),CONCATENATE(BB2,"-",BB2+BC2-1))</f>
        <v>#REF!</v>
      </c>
      <c r="BB2" s="17" t="e">
        <f t="shared" ref="BB2:BB22" si="32">RANK(AZ2,AZ$2:AZ$22)</f>
        <v>#REF!</v>
      </c>
      <c r="BC2" s="17">
        <f t="shared" ref="BC2:BC22" si="33">COUNTIF(BB$2:BB$22,BB2)</f>
        <v>21</v>
      </c>
      <c r="BD2" s="7" t="e">
        <f>'Рейтинговая таблица организаций'!#REF!</f>
        <v>#REF!</v>
      </c>
      <c r="BE2" s="7" t="e">
        <f t="shared" ref="BE2:BE22" si="34">B2</f>
        <v>#REF!</v>
      </c>
      <c r="BF2" s="8" t="e">
        <f>'Рейтинговая таблица организаций'!#REF!</f>
        <v>#REF!</v>
      </c>
      <c r="BG2" s="17" t="e">
        <f t="shared" ref="BG2:BG22" si="35">IF(BI2=1,TEXT(BH2,0),CONCATENATE(BH2,"-",BH2+BI2-1))</f>
        <v>#REF!</v>
      </c>
      <c r="BH2" s="17" t="e">
        <f t="shared" ref="BH2:BH22" si="36">RANK(BF2,BF$2:BF$22)</f>
        <v>#REF!</v>
      </c>
      <c r="BI2" s="17">
        <f t="shared" ref="BI2:BI22" si="37">COUNTIF(BH$2:BH$22,BH2)</f>
        <v>21</v>
      </c>
      <c r="BJ2" s="7" t="e">
        <f>'Рейтинговая таблица организаций'!#REF!</f>
        <v>#REF!</v>
      </c>
      <c r="BK2" s="7" t="e">
        <f t="shared" ref="BK2:BK22" si="38">B2</f>
        <v>#REF!</v>
      </c>
      <c r="BL2" s="8" t="e">
        <f>'Рейтинговая таблица организаций'!#REF!</f>
        <v>#REF!</v>
      </c>
      <c r="BM2" s="17" t="e">
        <f t="shared" ref="BM2:BM22" si="39">IF(BO2=1,TEXT(BN2,0),CONCATENATE(BN2,"-",BN2+BO2-1))</f>
        <v>#REF!</v>
      </c>
      <c r="BN2" s="17" t="e">
        <f t="shared" ref="BN2:BN22" si="40">RANK(BL2,BL$2:BL$22)</f>
        <v>#REF!</v>
      </c>
      <c r="BO2" s="17">
        <f t="shared" ref="BO2:BO22" si="41">COUNTIF(BN$2:BN$22,BN2)</f>
        <v>21</v>
      </c>
      <c r="BP2" s="7" t="e">
        <f>'Рейтинговая таблица организаций'!#REF!</f>
        <v>#REF!</v>
      </c>
      <c r="BQ2" s="7" t="e">
        <f t="shared" ref="BQ2:BQ22" si="42">B2</f>
        <v>#REF!</v>
      </c>
      <c r="BR2" s="8" t="e">
        <f>'Рейтинговая таблица организаций'!#REF!</f>
        <v>#REF!</v>
      </c>
      <c r="BS2" s="17" t="e">
        <f t="shared" ref="BS2:BS22" si="43">IF(BU2=1,TEXT(BT2,0),CONCATENATE(BT2,"-",BT2+BU2-1))</f>
        <v>#REF!</v>
      </c>
      <c r="BT2" s="17" t="e">
        <f t="shared" ref="BT2:BT22" si="44">RANK(BR2,BR$2:BR$22)</f>
        <v>#REF!</v>
      </c>
      <c r="BU2" s="17">
        <f t="shared" ref="BU2:BU22" si="45">COUNTIF(BT$2:BT$22,BT2)</f>
        <v>21</v>
      </c>
      <c r="BV2" s="7" t="e">
        <f>'Рейтинговая таблица организаций'!#REF!</f>
        <v>#REF!</v>
      </c>
      <c r="BW2" s="7" t="e">
        <f t="shared" ref="BW2:BW22" si="46">B2</f>
        <v>#REF!</v>
      </c>
      <c r="BX2" s="8" t="e">
        <f>'Рейтинговая таблица организаций'!#REF!</f>
        <v>#REF!</v>
      </c>
      <c r="BY2" s="17" t="e">
        <f t="shared" ref="BY2:BY22" si="47">IF(CA2=1,TEXT(BZ2,0),CONCATENATE(BZ2,"-",BZ2+CA2-1))</f>
        <v>#REF!</v>
      </c>
      <c r="BZ2" s="17" t="e">
        <f t="shared" ref="BZ2:BZ22" si="48">RANK(BX2,BX$2:BX$22)</f>
        <v>#REF!</v>
      </c>
      <c r="CA2" s="17">
        <f t="shared" ref="CA2:CA22" si="49">COUNTIF(BZ$2:BZ$22,BZ2)</f>
        <v>21</v>
      </c>
      <c r="CB2" s="7" t="e">
        <f>'Рейтинговая таблица организаций'!#REF!</f>
        <v>#REF!</v>
      </c>
      <c r="CC2" s="7" t="e">
        <f t="shared" ref="CC2:CC22" si="50">B2</f>
        <v>#REF!</v>
      </c>
      <c r="CD2" s="8" t="e">
        <f>'Рейтинговая таблица организаций'!#REF!</f>
        <v>#REF!</v>
      </c>
      <c r="CE2" s="17" t="e">
        <f t="shared" ref="CE2:CE22" si="51">IF(CG2=1,TEXT(CF2,0),CONCATENATE(CF2,"-",CF2+CG2-1))</f>
        <v>#REF!</v>
      </c>
      <c r="CF2" s="17" t="e">
        <f t="shared" ref="CF2:CF22" si="52">RANK(CD2,CD$2:CD$22)</f>
        <v>#REF!</v>
      </c>
      <c r="CG2" s="17">
        <f t="shared" ref="CG2:CG22" si="53">COUNTIF(CF$2:CF$22,CF2)</f>
        <v>21</v>
      </c>
      <c r="CH2" s="7" t="e">
        <f>'Рейтинговая таблица организаций'!#REF!</f>
        <v>#REF!</v>
      </c>
      <c r="CI2" s="7" t="e">
        <f t="shared" ref="CI2:CI22" si="54">B2</f>
        <v>#REF!</v>
      </c>
      <c r="CJ2" s="8" t="e">
        <f>'Рейтинговая таблица организаций'!#REF!</f>
        <v>#REF!</v>
      </c>
      <c r="CK2" s="17" t="e">
        <f t="shared" ref="CK2:CK22" si="55">IF(CM2=1,TEXT(CL2,0),CONCATENATE(CL2,"-",CL2+CM2-1))</f>
        <v>#REF!</v>
      </c>
      <c r="CL2" s="17" t="e">
        <f t="shared" ref="CL2:CL22" si="56">RANK(CJ2,CJ$2:CJ$22)</f>
        <v>#REF!</v>
      </c>
      <c r="CM2" s="17">
        <f t="shared" ref="CM2:CM22" si="57">COUNTIF(CL$2:CL$22,CL2)</f>
        <v>21</v>
      </c>
      <c r="CN2" s="7" t="e">
        <f>'Рейтинговая таблица организаций'!#REF!</f>
        <v>#REF!</v>
      </c>
      <c r="CO2" s="7" t="e">
        <f t="shared" ref="CO2:CO22" si="58">B2</f>
        <v>#REF!</v>
      </c>
      <c r="CP2" s="8" t="e">
        <f>'Рейтинговая таблица организаций'!#REF!</f>
        <v>#REF!</v>
      </c>
      <c r="CQ2" s="17" t="e">
        <f t="shared" ref="CQ2:CQ22" si="59">IF(CS2=1,TEXT(CR2,0),CONCATENATE(CR2,"-",CR2+CS2-1))</f>
        <v>#REF!</v>
      </c>
      <c r="CR2" s="17" t="e">
        <f t="shared" ref="CR2:CR22" si="60">RANK(CP2,CP$2:CP$22)</f>
        <v>#REF!</v>
      </c>
      <c r="CS2" s="17">
        <f t="shared" ref="CS2:CS22" si="61">COUNTIF(CR$2:CR$22,CR2)</f>
        <v>21</v>
      </c>
      <c r="CT2" s="7" t="e">
        <f>'Рейтинговая таблица организаций'!#REF!</f>
        <v>#REF!</v>
      </c>
      <c r="CU2" s="7" t="e">
        <f t="shared" ref="CU2:CU22" si="62">B2</f>
        <v>#REF!</v>
      </c>
      <c r="CV2" s="8" t="e">
        <f>'Рейтинговая таблица организаций'!#REF!</f>
        <v>#REF!</v>
      </c>
      <c r="CW2" s="17" t="e">
        <f t="shared" ref="CW2:CW22" si="63">IF(CY2=1,TEXT(CX2,0),CONCATENATE(CX2,"-",CX2+CY2-1))</f>
        <v>#REF!</v>
      </c>
      <c r="CX2" s="17" t="e">
        <f t="shared" ref="CX2:CX22" si="64">RANK(CV2,CV$2:CV$22)</f>
        <v>#REF!</v>
      </c>
      <c r="CY2" s="17">
        <f t="shared" ref="CY2:CY22" si="65">COUNTIF(CX$2:CX$22,CX2)</f>
        <v>21</v>
      </c>
      <c r="CZ2" s="7" t="e">
        <f>'Рейтинговая таблица организаций'!#REF!</f>
        <v>#REF!</v>
      </c>
      <c r="DA2" s="7" t="e">
        <f t="shared" ref="DA2:DA22" si="66">B2</f>
        <v>#REF!</v>
      </c>
      <c r="DB2" s="8" t="e">
        <f>'Рейтинговая таблица организаций'!#REF!</f>
        <v>#REF!</v>
      </c>
      <c r="DC2" s="17" t="e">
        <f t="shared" ref="DC2:DC22" si="67">IF(DE2=1,TEXT(DD2,0),CONCATENATE(DD2,"-",DD2+DE2-1))</f>
        <v>#REF!</v>
      </c>
      <c r="DD2" s="17" t="e">
        <f t="shared" ref="DD2:DD22" si="68">RANK(DB2,DB$2:DB$22)</f>
        <v>#REF!</v>
      </c>
      <c r="DE2" s="17">
        <f t="shared" ref="DE2:DE22" si="69">COUNTIF(DD$2:DD$22,DD2)</f>
        <v>21</v>
      </c>
      <c r="DF2" s="7" t="e">
        <f>'Рейтинговая таблица организаций'!#REF!</f>
        <v>#REF!</v>
      </c>
      <c r="DG2" s="7" t="e">
        <f t="shared" ref="DG2:DG22" si="70">B2</f>
        <v>#REF!</v>
      </c>
      <c r="DH2" s="8" t="e">
        <f>'Рейтинговая таблица организаций'!#REF!</f>
        <v>#REF!</v>
      </c>
      <c r="DI2" s="17" t="e">
        <f t="shared" ref="DI2:DI22" si="71">IF(DK2=1,TEXT(DJ2,0),CONCATENATE(DJ2,"-",DJ2+DK2-1))</f>
        <v>#REF!</v>
      </c>
      <c r="DJ2" s="17" t="e">
        <f t="shared" ref="DJ2:DJ22" si="72">RANK(DH2,DH$2:DH$22)</f>
        <v>#REF!</v>
      </c>
      <c r="DK2" s="17">
        <f t="shared" ref="DK2:DK22" si="73">COUNTIF(DJ$2:DJ$22,DJ2)</f>
        <v>21</v>
      </c>
      <c r="DL2" s="7" t="e">
        <f>'Рейтинговая таблица организаций'!#REF!</f>
        <v>#REF!</v>
      </c>
      <c r="DM2" s="7" t="e">
        <f t="shared" ref="DM2:DM22" si="74">B2</f>
        <v>#REF!</v>
      </c>
      <c r="DN2" s="8" t="e">
        <f>'Рейтинговая таблица организаций'!#REF!</f>
        <v>#REF!</v>
      </c>
      <c r="DO2" s="17" t="e">
        <f t="shared" ref="DO2:DO22" si="75">IF(DQ2=1,TEXT(DP2,0),CONCATENATE(DP2,"-",DP2+DQ2-1))</f>
        <v>#REF!</v>
      </c>
      <c r="DP2" s="17" t="e">
        <f t="shared" ref="DP2:DP22" si="76">RANK(DN2,DN$2:DN$22)</f>
        <v>#REF!</v>
      </c>
      <c r="DQ2" s="17">
        <f t="shared" ref="DQ2:DQ22" si="77">COUNTIF(DP$2:DP$22,DP2)</f>
        <v>21</v>
      </c>
      <c r="DR2" s="7" t="e">
        <f>'Рейтинговая таблица организаций'!#REF!</f>
        <v>#REF!</v>
      </c>
      <c r="DS2" s="7" t="e">
        <f t="shared" ref="DS2:DS22" si="78">B2</f>
        <v>#REF!</v>
      </c>
      <c r="DT2" s="8" t="e">
        <f>'Рейтинговая таблица организаций'!#REF!</f>
        <v>#REF!</v>
      </c>
      <c r="DU2" s="17" t="e">
        <f t="shared" ref="DU2:DU22" si="79">IF(DW2=1,TEXT(DV2,0),CONCATENATE(DV2,"-",DV2+DW2-1))</f>
        <v>#REF!</v>
      </c>
      <c r="DV2" s="17" t="e">
        <f t="shared" ref="DV2:DV22" si="80">RANK(DT2,DT$2:DT$22)</f>
        <v>#REF!</v>
      </c>
      <c r="DW2" s="17">
        <f t="shared" ref="DW2:DW22" si="81">COUNTIF(DV$2:DV$22,DV2)</f>
        <v>21</v>
      </c>
      <c r="DX2" s="7" t="e">
        <f>'Рейтинговая таблица организаций'!#REF!</f>
        <v>#REF!</v>
      </c>
      <c r="DY2" s="7" t="e">
        <f t="shared" ref="DY2:DY22" si="82">B2</f>
        <v>#REF!</v>
      </c>
      <c r="DZ2" s="8" t="e">
        <f>'Рейтинговая таблица организаций'!#REF!</f>
        <v>#REF!</v>
      </c>
      <c r="EA2" s="17" t="e">
        <f t="shared" ref="EA2:EA22" si="83">IF(EC2=1,TEXT(EB2,0),CONCATENATE(EB2,"-",EB2+EC2-1))</f>
        <v>#REF!</v>
      </c>
      <c r="EB2" s="17" t="e">
        <f t="shared" ref="EB2:EB22" si="84">RANK(DZ2,DZ$2:DZ$22)</f>
        <v>#REF!</v>
      </c>
      <c r="EC2" s="17">
        <f t="shared" ref="EC2:EC22" si="85">COUNTIF(EB$2:EB$22,EB2)</f>
        <v>21</v>
      </c>
      <c r="ED2" s="7" t="e">
        <f>'Рейтинговая таблица организаций'!#REF!</f>
        <v>#REF!</v>
      </c>
      <c r="EE2" s="7" t="e">
        <f t="shared" ref="EE2:EE22" si="86">B2</f>
        <v>#REF!</v>
      </c>
      <c r="EF2" s="8" t="e">
        <f>'Рейтинговая таблица организаций'!#REF!</f>
        <v>#REF!</v>
      </c>
      <c r="EG2" s="17" t="e">
        <f t="shared" ref="EG2:EG22" si="87">IF(EI2=1,TEXT(EH2,0),CONCATENATE(EH2,"-",EH2+EI2-1))</f>
        <v>#REF!</v>
      </c>
      <c r="EH2" s="17" t="e">
        <f t="shared" ref="EH2:EH22" si="88">RANK(EF2,EF$2:EF$22)</f>
        <v>#REF!</v>
      </c>
      <c r="EI2" s="17">
        <f t="shared" ref="EI2:EI22" si="89">COUNTIF(EH$2:EH$22,EH2)</f>
        <v>21</v>
      </c>
      <c r="EJ2" s="7" t="e">
        <f t="shared" ref="EJ2:EJ22" si="90">B2</f>
        <v>#REF!</v>
      </c>
      <c r="EK2" s="8" t="e">
        <f>'Рейтинговая таблица организаций'!#REF!</f>
        <v>#REF!</v>
      </c>
      <c r="EL2" s="17" t="e">
        <f t="shared" ref="EL2:EL22" si="91">IF(EN2=1,TEXT(EM2,0),CONCATENATE(EM2,"-",EM2+EN2-1))</f>
        <v>#REF!</v>
      </c>
      <c r="EM2" s="17" t="e">
        <f t="shared" ref="EM2:EM22" si="92">RANK(EK2,EK$2:EK$22)</f>
        <v>#REF!</v>
      </c>
      <c r="EN2" s="17">
        <f t="shared" ref="EN2:EN22" si="93">COUNTIF(EM$2:EM$22,EM2)</f>
        <v>21</v>
      </c>
    </row>
    <row r="3" spans="1:144" x14ac:dyDescent="0.25">
      <c r="A3" s="7">
        <v>2</v>
      </c>
      <c r="B3" s="7" t="e">
        <f>'Рейтинговая таблица организаций'!#REF!</f>
        <v>#REF!</v>
      </c>
      <c r="C3" s="8" t="e">
        <f>100*'Рейтинговая таблица организаций'!#REF!/'Рейтинговая таблица организаций'!#REF!</f>
        <v>#REF!</v>
      </c>
      <c r="D3" s="17" t="e">
        <f t="shared" si="0"/>
        <v>#REF!</v>
      </c>
      <c r="E3" s="17" t="e">
        <f t="shared" si="1"/>
        <v>#REF!</v>
      </c>
      <c r="F3" s="17">
        <f t="shared" si="2"/>
        <v>21</v>
      </c>
      <c r="G3" s="7" t="e">
        <f>'Рейтинговая таблица организаций'!#REF!</f>
        <v>#REF!</v>
      </c>
      <c r="H3" s="7" t="e">
        <f t="shared" ref="H3:H22" si="94">B3</f>
        <v>#REF!</v>
      </c>
      <c r="I3" s="13" t="e">
        <f>100*'Рейтинговая таблица организаций'!#REF!/'Рейтинговая таблица организаций'!#REF!</f>
        <v>#REF!</v>
      </c>
      <c r="J3" s="17" t="e">
        <f t="shared" si="3"/>
        <v>#REF!</v>
      </c>
      <c r="K3" s="17" t="e">
        <f t="shared" si="4"/>
        <v>#REF!</v>
      </c>
      <c r="L3" s="17">
        <f t="shared" si="5"/>
        <v>21</v>
      </c>
      <c r="M3" s="7" t="e">
        <f>'Рейтинговая таблица организаций'!#REF!</f>
        <v>#REF!</v>
      </c>
      <c r="N3" s="7" t="e">
        <f>'Рейтинговая таблица организаций'!#REF!</f>
        <v>#REF!</v>
      </c>
      <c r="O3" s="7" t="e">
        <f t="shared" si="6"/>
        <v>#REF!</v>
      </c>
      <c r="P3" s="8" t="e">
        <f>'Рейтинговая таблица организаций'!#REF!</f>
        <v>#REF!</v>
      </c>
      <c r="Q3" s="17" t="e">
        <f t="shared" si="7"/>
        <v>#REF!</v>
      </c>
      <c r="R3" s="17" t="e">
        <f t="shared" si="8"/>
        <v>#REF!</v>
      </c>
      <c r="S3" s="17">
        <f t="shared" si="9"/>
        <v>21</v>
      </c>
      <c r="T3" s="7" t="e">
        <f>'Рейтинговая таблица организаций'!#REF!</f>
        <v>#REF!</v>
      </c>
      <c r="U3" s="7" t="e">
        <f t="shared" si="10"/>
        <v>#REF!</v>
      </c>
      <c r="V3" s="8" t="e">
        <f>'Рейтинговая таблица организаций'!#REF!</f>
        <v>#REF!</v>
      </c>
      <c r="W3" s="17" t="e">
        <f t="shared" si="11"/>
        <v>#REF!</v>
      </c>
      <c r="X3" s="17" t="e">
        <f t="shared" si="12"/>
        <v>#REF!</v>
      </c>
      <c r="Y3" s="17">
        <f t="shared" si="13"/>
        <v>21</v>
      </c>
      <c r="Z3" s="7" t="e">
        <f>'Рейтинговая таблица организаций'!#REF!</f>
        <v>#REF!</v>
      </c>
      <c r="AA3" s="7" t="e">
        <f t="shared" si="14"/>
        <v>#REF!</v>
      </c>
      <c r="AB3" s="8" t="e">
        <f>100*'Рейтинговая таблица организаций'!#REF!/'Рейтинговая таблица организаций'!#REF!</f>
        <v>#REF!</v>
      </c>
      <c r="AC3" s="17" t="e">
        <f t="shared" si="15"/>
        <v>#REF!</v>
      </c>
      <c r="AD3" s="17" t="e">
        <f t="shared" si="16"/>
        <v>#REF!</v>
      </c>
      <c r="AE3" s="17">
        <f t="shared" si="17"/>
        <v>21</v>
      </c>
      <c r="AF3" s="7" t="e">
        <f>'Рейтинговая таблица организаций'!#REF!</f>
        <v>#REF!</v>
      </c>
      <c r="AG3" s="7" t="e">
        <f t="shared" si="18"/>
        <v>#REF!</v>
      </c>
      <c r="AH3" s="8" t="e">
        <f>100*'Рейтинговая таблица организаций'!#REF!/'Рейтинговая таблица организаций'!#REF!</f>
        <v>#REF!</v>
      </c>
      <c r="AI3" s="17" t="e">
        <f t="shared" si="19"/>
        <v>#REF!</v>
      </c>
      <c r="AJ3" s="17" t="e">
        <f t="shared" si="20"/>
        <v>#REF!</v>
      </c>
      <c r="AK3" s="17">
        <f t="shared" si="21"/>
        <v>21</v>
      </c>
      <c r="AL3" s="7" t="e">
        <f>'Рейтинговая таблица организаций'!#REF!</f>
        <v>#REF!</v>
      </c>
      <c r="AM3" s="7" t="e">
        <f t="shared" si="22"/>
        <v>#REF!</v>
      </c>
      <c r="AN3" s="8" t="e">
        <f>'Рейтинговая таблица организаций'!#REF!</f>
        <v>#REF!</v>
      </c>
      <c r="AO3" s="17" t="e">
        <f t="shared" si="23"/>
        <v>#REF!</v>
      </c>
      <c r="AP3" s="17" t="e">
        <f t="shared" si="24"/>
        <v>#REF!</v>
      </c>
      <c r="AQ3" s="17">
        <f t="shared" si="25"/>
        <v>21</v>
      </c>
      <c r="AR3" s="7" t="e">
        <f>'Рейтинговая таблица организаций'!#REF!</f>
        <v>#REF!</v>
      </c>
      <c r="AS3" s="7" t="e">
        <f t="shared" si="26"/>
        <v>#REF!</v>
      </c>
      <c r="AT3" s="8" t="e">
        <f>'Рейтинговая таблица организаций'!#REF!</f>
        <v>#REF!</v>
      </c>
      <c r="AU3" s="17" t="e">
        <f t="shared" si="27"/>
        <v>#REF!</v>
      </c>
      <c r="AV3" s="17" t="e">
        <f t="shared" si="28"/>
        <v>#REF!</v>
      </c>
      <c r="AW3" s="17">
        <f t="shared" si="29"/>
        <v>21</v>
      </c>
      <c r="AX3" s="7" t="e">
        <f>'Рейтинговая таблица организаций'!#REF!</f>
        <v>#REF!</v>
      </c>
      <c r="AY3" s="7" t="e">
        <f t="shared" si="30"/>
        <v>#REF!</v>
      </c>
      <c r="AZ3" s="8" t="e">
        <f>'Рейтинговая таблица организаций'!#REF!</f>
        <v>#REF!</v>
      </c>
      <c r="BA3" s="17" t="e">
        <f t="shared" si="31"/>
        <v>#REF!</v>
      </c>
      <c r="BB3" s="17" t="e">
        <f t="shared" si="32"/>
        <v>#REF!</v>
      </c>
      <c r="BC3" s="17">
        <f t="shared" si="33"/>
        <v>21</v>
      </c>
      <c r="BD3" s="7" t="e">
        <f>'Рейтинговая таблица организаций'!#REF!</f>
        <v>#REF!</v>
      </c>
      <c r="BE3" s="7" t="e">
        <f t="shared" si="34"/>
        <v>#REF!</v>
      </c>
      <c r="BF3" s="8" t="e">
        <f>'Рейтинговая таблица организаций'!#REF!</f>
        <v>#REF!</v>
      </c>
      <c r="BG3" s="17" t="e">
        <f t="shared" si="35"/>
        <v>#REF!</v>
      </c>
      <c r="BH3" s="17" t="e">
        <f t="shared" si="36"/>
        <v>#REF!</v>
      </c>
      <c r="BI3" s="17">
        <f t="shared" si="37"/>
        <v>21</v>
      </c>
      <c r="BJ3" s="7" t="e">
        <f>'Рейтинговая таблица организаций'!#REF!</f>
        <v>#REF!</v>
      </c>
      <c r="BK3" s="7" t="e">
        <f t="shared" si="38"/>
        <v>#REF!</v>
      </c>
      <c r="BL3" s="8" t="e">
        <f>'Рейтинговая таблица организаций'!#REF!</f>
        <v>#REF!</v>
      </c>
      <c r="BM3" s="17" t="e">
        <f t="shared" si="39"/>
        <v>#REF!</v>
      </c>
      <c r="BN3" s="17" t="e">
        <f t="shared" si="40"/>
        <v>#REF!</v>
      </c>
      <c r="BO3" s="17">
        <f t="shared" si="41"/>
        <v>21</v>
      </c>
      <c r="BP3" s="7" t="e">
        <f>'Рейтинговая таблица организаций'!#REF!</f>
        <v>#REF!</v>
      </c>
      <c r="BQ3" s="7" t="e">
        <f t="shared" si="42"/>
        <v>#REF!</v>
      </c>
      <c r="BR3" s="8" t="e">
        <f>'Рейтинговая таблица организаций'!#REF!</f>
        <v>#REF!</v>
      </c>
      <c r="BS3" s="17" t="e">
        <f t="shared" si="43"/>
        <v>#REF!</v>
      </c>
      <c r="BT3" s="17" t="e">
        <f t="shared" si="44"/>
        <v>#REF!</v>
      </c>
      <c r="BU3" s="17">
        <f t="shared" si="45"/>
        <v>21</v>
      </c>
      <c r="BV3" s="7" t="e">
        <f>'Рейтинговая таблица организаций'!#REF!</f>
        <v>#REF!</v>
      </c>
      <c r="BW3" s="7" t="e">
        <f t="shared" si="46"/>
        <v>#REF!</v>
      </c>
      <c r="BX3" s="8" t="e">
        <f>'Рейтинговая таблица организаций'!#REF!</f>
        <v>#REF!</v>
      </c>
      <c r="BY3" s="17" t="e">
        <f t="shared" si="47"/>
        <v>#REF!</v>
      </c>
      <c r="BZ3" s="17" t="e">
        <f t="shared" si="48"/>
        <v>#REF!</v>
      </c>
      <c r="CA3" s="17">
        <f t="shared" si="49"/>
        <v>21</v>
      </c>
      <c r="CB3" s="7" t="e">
        <f>'Рейтинговая таблица организаций'!#REF!</f>
        <v>#REF!</v>
      </c>
      <c r="CC3" s="7" t="e">
        <f t="shared" si="50"/>
        <v>#REF!</v>
      </c>
      <c r="CD3" s="8" t="e">
        <f>'Рейтинговая таблица организаций'!#REF!</f>
        <v>#REF!</v>
      </c>
      <c r="CE3" s="17" t="e">
        <f t="shared" si="51"/>
        <v>#REF!</v>
      </c>
      <c r="CF3" s="17" t="e">
        <f t="shared" si="52"/>
        <v>#REF!</v>
      </c>
      <c r="CG3" s="17">
        <f t="shared" si="53"/>
        <v>21</v>
      </c>
      <c r="CH3" s="7" t="e">
        <f>'Рейтинговая таблица организаций'!#REF!</f>
        <v>#REF!</v>
      </c>
      <c r="CI3" s="7" t="e">
        <f t="shared" si="54"/>
        <v>#REF!</v>
      </c>
      <c r="CJ3" s="8" t="e">
        <f>'Рейтинговая таблица организаций'!#REF!</f>
        <v>#REF!</v>
      </c>
      <c r="CK3" s="17" t="e">
        <f t="shared" si="55"/>
        <v>#REF!</v>
      </c>
      <c r="CL3" s="17" t="e">
        <f t="shared" si="56"/>
        <v>#REF!</v>
      </c>
      <c r="CM3" s="17">
        <f t="shared" si="57"/>
        <v>21</v>
      </c>
      <c r="CN3" s="7" t="e">
        <f>'Рейтинговая таблица организаций'!#REF!</f>
        <v>#REF!</v>
      </c>
      <c r="CO3" s="7" t="e">
        <f t="shared" si="58"/>
        <v>#REF!</v>
      </c>
      <c r="CP3" s="8" t="e">
        <f>'Рейтинговая таблица организаций'!#REF!</f>
        <v>#REF!</v>
      </c>
      <c r="CQ3" s="17" t="e">
        <f t="shared" si="59"/>
        <v>#REF!</v>
      </c>
      <c r="CR3" s="17" t="e">
        <f t="shared" si="60"/>
        <v>#REF!</v>
      </c>
      <c r="CS3" s="17">
        <f t="shared" si="61"/>
        <v>21</v>
      </c>
      <c r="CT3" s="7" t="e">
        <f>'Рейтинговая таблица организаций'!#REF!</f>
        <v>#REF!</v>
      </c>
      <c r="CU3" s="7" t="e">
        <f t="shared" si="62"/>
        <v>#REF!</v>
      </c>
      <c r="CV3" s="8" t="e">
        <f>'Рейтинговая таблица организаций'!#REF!</f>
        <v>#REF!</v>
      </c>
      <c r="CW3" s="17" t="e">
        <f t="shared" si="63"/>
        <v>#REF!</v>
      </c>
      <c r="CX3" s="17" t="e">
        <f t="shared" si="64"/>
        <v>#REF!</v>
      </c>
      <c r="CY3" s="17">
        <f t="shared" si="65"/>
        <v>21</v>
      </c>
      <c r="CZ3" s="7" t="e">
        <f>'Рейтинговая таблица организаций'!#REF!</f>
        <v>#REF!</v>
      </c>
      <c r="DA3" s="7" t="e">
        <f t="shared" si="66"/>
        <v>#REF!</v>
      </c>
      <c r="DB3" s="8" t="e">
        <f>'Рейтинговая таблица организаций'!#REF!</f>
        <v>#REF!</v>
      </c>
      <c r="DC3" s="17" t="e">
        <f t="shared" si="67"/>
        <v>#REF!</v>
      </c>
      <c r="DD3" s="17" t="e">
        <f t="shared" si="68"/>
        <v>#REF!</v>
      </c>
      <c r="DE3" s="17">
        <f t="shared" si="69"/>
        <v>21</v>
      </c>
      <c r="DF3" s="7" t="e">
        <f>'Рейтинговая таблица организаций'!#REF!</f>
        <v>#REF!</v>
      </c>
      <c r="DG3" s="7" t="e">
        <f t="shared" si="70"/>
        <v>#REF!</v>
      </c>
      <c r="DH3" s="8" t="e">
        <f>'Рейтинговая таблица организаций'!#REF!</f>
        <v>#REF!</v>
      </c>
      <c r="DI3" s="17" t="e">
        <f t="shared" si="71"/>
        <v>#REF!</v>
      </c>
      <c r="DJ3" s="17" t="e">
        <f t="shared" si="72"/>
        <v>#REF!</v>
      </c>
      <c r="DK3" s="17">
        <f t="shared" si="73"/>
        <v>21</v>
      </c>
      <c r="DL3" s="7" t="e">
        <f>'Рейтинговая таблица организаций'!#REF!</f>
        <v>#REF!</v>
      </c>
      <c r="DM3" s="7" t="e">
        <f t="shared" si="74"/>
        <v>#REF!</v>
      </c>
      <c r="DN3" s="8" t="e">
        <f>'Рейтинговая таблица организаций'!#REF!</f>
        <v>#REF!</v>
      </c>
      <c r="DO3" s="17" t="e">
        <f t="shared" si="75"/>
        <v>#REF!</v>
      </c>
      <c r="DP3" s="17" t="e">
        <f t="shared" si="76"/>
        <v>#REF!</v>
      </c>
      <c r="DQ3" s="17">
        <f t="shared" si="77"/>
        <v>21</v>
      </c>
      <c r="DR3" s="7" t="e">
        <f>'Рейтинговая таблица организаций'!#REF!</f>
        <v>#REF!</v>
      </c>
      <c r="DS3" s="7" t="e">
        <f t="shared" si="78"/>
        <v>#REF!</v>
      </c>
      <c r="DT3" s="8" t="e">
        <f>'Рейтинговая таблица организаций'!#REF!</f>
        <v>#REF!</v>
      </c>
      <c r="DU3" s="17" t="e">
        <f t="shared" si="79"/>
        <v>#REF!</v>
      </c>
      <c r="DV3" s="17" t="e">
        <f t="shared" si="80"/>
        <v>#REF!</v>
      </c>
      <c r="DW3" s="17">
        <f t="shared" si="81"/>
        <v>21</v>
      </c>
      <c r="DX3" s="7" t="e">
        <f>'Рейтинговая таблица организаций'!#REF!</f>
        <v>#REF!</v>
      </c>
      <c r="DY3" s="7" t="e">
        <f t="shared" si="82"/>
        <v>#REF!</v>
      </c>
      <c r="DZ3" s="8" t="e">
        <f>'Рейтинговая таблица организаций'!#REF!</f>
        <v>#REF!</v>
      </c>
      <c r="EA3" s="17" t="e">
        <f t="shared" si="83"/>
        <v>#REF!</v>
      </c>
      <c r="EB3" s="17" t="e">
        <f t="shared" si="84"/>
        <v>#REF!</v>
      </c>
      <c r="EC3" s="17">
        <f t="shared" si="85"/>
        <v>21</v>
      </c>
      <c r="ED3" s="7" t="e">
        <f>'Рейтинговая таблица организаций'!#REF!</f>
        <v>#REF!</v>
      </c>
      <c r="EE3" s="7" t="e">
        <f t="shared" si="86"/>
        <v>#REF!</v>
      </c>
      <c r="EF3" s="8" t="e">
        <f>'Рейтинговая таблица организаций'!#REF!</f>
        <v>#REF!</v>
      </c>
      <c r="EG3" s="17" t="e">
        <f t="shared" si="87"/>
        <v>#REF!</v>
      </c>
      <c r="EH3" s="17" t="e">
        <f t="shared" si="88"/>
        <v>#REF!</v>
      </c>
      <c r="EI3" s="17">
        <f t="shared" si="89"/>
        <v>21</v>
      </c>
      <c r="EJ3" s="7" t="e">
        <f t="shared" si="90"/>
        <v>#REF!</v>
      </c>
      <c r="EK3" s="8" t="e">
        <f>'Рейтинговая таблица организаций'!#REF!</f>
        <v>#REF!</v>
      </c>
      <c r="EL3" s="17" t="e">
        <f t="shared" si="91"/>
        <v>#REF!</v>
      </c>
      <c r="EM3" s="17" t="e">
        <f t="shared" si="92"/>
        <v>#REF!</v>
      </c>
      <c r="EN3" s="17">
        <f t="shared" si="93"/>
        <v>21</v>
      </c>
    </row>
    <row r="4" spans="1:144" x14ac:dyDescent="0.25">
      <c r="A4" s="7">
        <v>3</v>
      </c>
      <c r="B4" s="7" t="e">
        <f>'Рейтинговая таблица организаций'!#REF!</f>
        <v>#REF!</v>
      </c>
      <c r="C4" s="8" t="e">
        <f>100*'Рейтинговая таблица организаций'!#REF!/'Рейтинговая таблица организаций'!#REF!</f>
        <v>#REF!</v>
      </c>
      <c r="D4" s="17" t="e">
        <f t="shared" si="0"/>
        <v>#REF!</v>
      </c>
      <c r="E4" s="17" t="e">
        <f t="shared" si="1"/>
        <v>#REF!</v>
      </c>
      <c r="F4" s="17">
        <f t="shared" si="2"/>
        <v>21</v>
      </c>
      <c r="G4" s="7" t="e">
        <f>'Рейтинговая таблица организаций'!#REF!</f>
        <v>#REF!</v>
      </c>
      <c r="H4" s="7" t="e">
        <f t="shared" si="94"/>
        <v>#REF!</v>
      </c>
      <c r="I4" s="13" t="e">
        <f>100*'Рейтинговая таблица организаций'!#REF!/'Рейтинговая таблица организаций'!#REF!</f>
        <v>#REF!</v>
      </c>
      <c r="J4" s="17" t="e">
        <f t="shared" si="3"/>
        <v>#REF!</v>
      </c>
      <c r="K4" s="17" t="e">
        <f t="shared" si="4"/>
        <v>#REF!</v>
      </c>
      <c r="L4" s="17">
        <f t="shared" si="5"/>
        <v>21</v>
      </c>
      <c r="M4" s="7" t="e">
        <f>'Рейтинговая таблица организаций'!#REF!</f>
        <v>#REF!</v>
      </c>
      <c r="N4" s="7" t="e">
        <f>'Рейтинговая таблица организаций'!#REF!</f>
        <v>#REF!</v>
      </c>
      <c r="O4" s="7" t="e">
        <f t="shared" si="6"/>
        <v>#REF!</v>
      </c>
      <c r="P4" s="8" t="e">
        <f>'Рейтинговая таблица организаций'!#REF!</f>
        <v>#REF!</v>
      </c>
      <c r="Q4" s="17" t="e">
        <f t="shared" si="7"/>
        <v>#REF!</v>
      </c>
      <c r="R4" s="17" t="e">
        <f t="shared" si="8"/>
        <v>#REF!</v>
      </c>
      <c r="S4" s="17">
        <f t="shared" si="9"/>
        <v>21</v>
      </c>
      <c r="T4" s="7" t="e">
        <f>'Рейтинговая таблица организаций'!#REF!</f>
        <v>#REF!</v>
      </c>
      <c r="U4" s="7" t="e">
        <f t="shared" si="10"/>
        <v>#REF!</v>
      </c>
      <c r="V4" s="8" t="e">
        <f>'Рейтинговая таблица организаций'!#REF!</f>
        <v>#REF!</v>
      </c>
      <c r="W4" s="17" t="e">
        <f t="shared" si="11"/>
        <v>#REF!</v>
      </c>
      <c r="X4" s="17" t="e">
        <f t="shared" si="12"/>
        <v>#REF!</v>
      </c>
      <c r="Y4" s="17">
        <f t="shared" si="13"/>
        <v>21</v>
      </c>
      <c r="Z4" s="7" t="e">
        <f>'Рейтинговая таблица организаций'!#REF!</f>
        <v>#REF!</v>
      </c>
      <c r="AA4" s="7" t="e">
        <f t="shared" si="14"/>
        <v>#REF!</v>
      </c>
      <c r="AB4" s="8" t="e">
        <f>100*'Рейтинговая таблица организаций'!#REF!/'Рейтинговая таблица организаций'!#REF!</f>
        <v>#REF!</v>
      </c>
      <c r="AC4" s="17" t="e">
        <f t="shared" si="15"/>
        <v>#REF!</v>
      </c>
      <c r="AD4" s="17" t="e">
        <f t="shared" si="16"/>
        <v>#REF!</v>
      </c>
      <c r="AE4" s="17">
        <f t="shared" si="17"/>
        <v>21</v>
      </c>
      <c r="AF4" s="7" t="e">
        <f>'Рейтинговая таблица организаций'!#REF!</f>
        <v>#REF!</v>
      </c>
      <c r="AG4" s="7" t="e">
        <f t="shared" si="18"/>
        <v>#REF!</v>
      </c>
      <c r="AH4" s="8" t="e">
        <f>100*'Рейтинговая таблица организаций'!#REF!/'Рейтинговая таблица организаций'!#REF!</f>
        <v>#REF!</v>
      </c>
      <c r="AI4" s="17" t="e">
        <f t="shared" si="19"/>
        <v>#REF!</v>
      </c>
      <c r="AJ4" s="17" t="e">
        <f t="shared" si="20"/>
        <v>#REF!</v>
      </c>
      <c r="AK4" s="17">
        <f t="shared" si="21"/>
        <v>21</v>
      </c>
      <c r="AL4" s="7" t="e">
        <f>'Рейтинговая таблица организаций'!#REF!</f>
        <v>#REF!</v>
      </c>
      <c r="AM4" s="7" t="e">
        <f t="shared" si="22"/>
        <v>#REF!</v>
      </c>
      <c r="AN4" s="8" t="e">
        <f>'Рейтинговая таблица организаций'!#REF!</f>
        <v>#REF!</v>
      </c>
      <c r="AO4" s="17" t="e">
        <f t="shared" si="23"/>
        <v>#REF!</v>
      </c>
      <c r="AP4" s="17" t="e">
        <f t="shared" si="24"/>
        <v>#REF!</v>
      </c>
      <c r="AQ4" s="17">
        <f t="shared" si="25"/>
        <v>21</v>
      </c>
      <c r="AR4" s="7" t="e">
        <f>'Рейтинговая таблица организаций'!#REF!</f>
        <v>#REF!</v>
      </c>
      <c r="AS4" s="7" t="e">
        <f t="shared" si="26"/>
        <v>#REF!</v>
      </c>
      <c r="AT4" s="8" t="e">
        <f>'Рейтинговая таблица организаций'!#REF!</f>
        <v>#REF!</v>
      </c>
      <c r="AU4" s="17" t="e">
        <f t="shared" si="27"/>
        <v>#REF!</v>
      </c>
      <c r="AV4" s="17" t="e">
        <f t="shared" si="28"/>
        <v>#REF!</v>
      </c>
      <c r="AW4" s="17">
        <f t="shared" si="29"/>
        <v>21</v>
      </c>
      <c r="AX4" s="7" t="e">
        <f>'Рейтинговая таблица организаций'!#REF!</f>
        <v>#REF!</v>
      </c>
      <c r="AY4" s="7" t="e">
        <f t="shared" si="30"/>
        <v>#REF!</v>
      </c>
      <c r="AZ4" s="8" t="e">
        <f>'Рейтинговая таблица организаций'!#REF!</f>
        <v>#REF!</v>
      </c>
      <c r="BA4" s="17" t="e">
        <f t="shared" si="31"/>
        <v>#REF!</v>
      </c>
      <c r="BB4" s="17" t="e">
        <f t="shared" si="32"/>
        <v>#REF!</v>
      </c>
      <c r="BC4" s="17">
        <f t="shared" si="33"/>
        <v>21</v>
      </c>
      <c r="BD4" s="7" t="e">
        <f>'Рейтинговая таблица организаций'!#REF!</f>
        <v>#REF!</v>
      </c>
      <c r="BE4" s="7" t="e">
        <f t="shared" si="34"/>
        <v>#REF!</v>
      </c>
      <c r="BF4" s="8" t="e">
        <f>'Рейтинговая таблица организаций'!#REF!</f>
        <v>#REF!</v>
      </c>
      <c r="BG4" s="17" t="e">
        <f t="shared" si="35"/>
        <v>#REF!</v>
      </c>
      <c r="BH4" s="17" t="e">
        <f t="shared" si="36"/>
        <v>#REF!</v>
      </c>
      <c r="BI4" s="17">
        <f t="shared" si="37"/>
        <v>21</v>
      </c>
      <c r="BJ4" s="7" t="e">
        <f>'Рейтинговая таблица организаций'!#REF!</f>
        <v>#REF!</v>
      </c>
      <c r="BK4" s="7" t="e">
        <f t="shared" si="38"/>
        <v>#REF!</v>
      </c>
      <c r="BL4" s="8" t="e">
        <f>'Рейтинговая таблица организаций'!#REF!</f>
        <v>#REF!</v>
      </c>
      <c r="BM4" s="17" t="e">
        <f t="shared" si="39"/>
        <v>#REF!</v>
      </c>
      <c r="BN4" s="17" t="e">
        <f t="shared" si="40"/>
        <v>#REF!</v>
      </c>
      <c r="BO4" s="17">
        <f t="shared" si="41"/>
        <v>21</v>
      </c>
      <c r="BP4" s="7" t="e">
        <f>'Рейтинговая таблица организаций'!#REF!</f>
        <v>#REF!</v>
      </c>
      <c r="BQ4" s="7" t="e">
        <f t="shared" si="42"/>
        <v>#REF!</v>
      </c>
      <c r="BR4" s="8" t="e">
        <f>'Рейтинговая таблица организаций'!#REF!</f>
        <v>#REF!</v>
      </c>
      <c r="BS4" s="17" t="e">
        <f t="shared" si="43"/>
        <v>#REF!</v>
      </c>
      <c r="BT4" s="17" t="e">
        <f t="shared" si="44"/>
        <v>#REF!</v>
      </c>
      <c r="BU4" s="17">
        <f t="shared" si="45"/>
        <v>21</v>
      </c>
      <c r="BV4" s="7" t="e">
        <f>'Рейтинговая таблица организаций'!#REF!</f>
        <v>#REF!</v>
      </c>
      <c r="BW4" s="7" t="e">
        <f t="shared" si="46"/>
        <v>#REF!</v>
      </c>
      <c r="BX4" s="8" t="e">
        <f>'Рейтинговая таблица организаций'!#REF!</f>
        <v>#REF!</v>
      </c>
      <c r="BY4" s="17" t="e">
        <f t="shared" si="47"/>
        <v>#REF!</v>
      </c>
      <c r="BZ4" s="17" t="e">
        <f t="shared" si="48"/>
        <v>#REF!</v>
      </c>
      <c r="CA4" s="17">
        <f t="shared" si="49"/>
        <v>21</v>
      </c>
      <c r="CB4" s="7" t="e">
        <f>'Рейтинговая таблица организаций'!#REF!</f>
        <v>#REF!</v>
      </c>
      <c r="CC4" s="7" t="e">
        <f t="shared" si="50"/>
        <v>#REF!</v>
      </c>
      <c r="CD4" s="8" t="e">
        <f>'Рейтинговая таблица организаций'!#REF!</f>
        <v>#REF!</v>
      </c>
      <c r="CE4" s="17" t="e">
        <f t="shared" si="51"/>
        <v>#REF!</v>
      </c>
      <c r="CF4" s="17" t="e">
        <f t="shared" si="52"/>
        <v>#REF!</v>
      </c>
      <c r="CG4" s="17">
        <f t="shared" si="53"/>
        <v>21</v>
      </c>
      <c r="CH4" s="7" t="e">
        <f>'Рейтинговая таблица организаций'!#REF!</f>
        <v>#REF!</v>
      </c>
      <c r="CI4" s="7" t="e">
        <f t="shared" si="54"/>
        <v>#REF!</v>
      </c>
      <c r="CJ4" s="8" t="e">
        <f>'Рейтинговая таблица организаций'!#REF!</f>
        <v>#REF!</v>
      </c>
      <c r="CK4" s="17" t="e">
        <f t="shared" si="55"/>
        <v>#REF!</v>
      </c>
      <c r="CL4" s="17" t="e">
        <f t="shared" si="56"/>
        <v>#REF!</v>
      </c>
      <c r="CM4" s="17">
        <f t="shared" si="57"/>
        <v>21</v>
      </c>
      <c r="CN4" s="7" t="e">
        <f>'Рейтинговая таблица организаций'!#REF!</f>
        <v>#REF!</v>
      </c>
      <c r="CO4" s="7" t="e">
        <f t="shared" si="58"/>
        <v>#REF!</v>
      </c>
      <c r="CP4" s="8" t="e">
        <f>'Рейтинговая таблица организаций'!#REF!</f>
        <v>#REF!</v>
      </c>
      <c r="CQ4" s="17" t="e">
        <f t="shared" si="59"/>
        <v>#REF!</v>
      </c>
      <c r="CR4" s="17" t="e">
        <f t="shared" si="60"/>
        <v>#REF!</v>
      </c>
      <c r="CS4" s="17">
        <f t="shared" si="61"/>
        <v>21</v>
      </c>
      <c r="CT4" s="7" t="e">
        <f>'Рейтинговая таблица организаций'!#REF!</f>
        <v>#REF!</v>
      </c>
      <c r="CU4" s="7" t="e">
        <f t="shared" si="62"/>
        <v>#REF!</v>
      </c>
      <c r="CV4" s="8" t="e">
        <f>'Рейтинговая таблица организаций'!#REF!</f>
        <v>#REF!</v>
      </c>
      <c r="CW4" s="17" t="e">
        <f t="shared" si="63"/>
        <v>#REF!</v>
      </c>
      <c r="CX4" s="17" t="e">
        <f t="shared" si="64"/>
        <v>#REF!</v>
      </c>
      <c r="CY4" s="17">
        <f t="shared" si="65"/>
        <v>21</v>
      </c>
      <c r="CZ4" s="7" t="e">
        <f>'Рейтинговая таблица организаций'!#REF!</f>
        <v>#REF!</v>
      </c>
      <c r="DA4" s="7" t="e">
        <f t="shared" si="66"/>
        <v>#REF!</v>
      </c>
      <c r="DB4" s="8" t="e">
        <f>'Рейтинговая таблица организаций'!#REF!</f>
        <v>#REF!</v>
      </c>
      <c r="DC4" s="17" t="e">
        <f t="shared" si="67"/>
        <v>#REF!</v>
      </c>
      <c r="DD4" s="17" t="e">
        <f t="shared" si="68"/>
        <v>#REF!</v>
      </c>
      <c r="DE4" s="17">
        <f t="shared" si="69"/>
        <v>21</v>
      </c>
      <c r="DF4" s="7" t="e">
        <f>'Рейтинговая таблица организаций'!#REF!</f>
        <v>#REF!</v>
      </c>
      <c r="DG4" s="7" t="e">
        <f t="shared" si="70"/>
        <v>#REF!</v>
      </c>
      <c r="DH4" s="8" t="e">
        <f>'Рейтинговая таблица организаций'!#REF!</f>
        <v>#REF!</v>
      </c>
      <c r="DI4" s="17" t="e">
        <f t="shared" si="71"/>
        <v>#REF!</v>
      </c>
      <c r="DJ4" s="17" t="e">
        <f t="shared" si="72"/>
        <v>#REF!</v>
      </c>
      <c r="DK4" s="17">
        <f t="shared" si="73"/>
        <v>21</v>
      </c>
      <c r="DL4" s="7" t="e">
        <f>'Рейтинговая таблица организаций'!#REF!</f>
        <v>#REF!</v>
      </c>
      <c r="DM4" s="7" t="e">
        <f t="shared" si="74"/>
        <v>#REF!</v>
      </c>
      <c r="DN4" s="8" t="e">
        <f>'Рейтинговая таблица организаций'!#REF!</f>
        <v>#REF!</v>
      </c>
      <c r="DO4" s="17" t="e">
        <f t="shared" si="75"/>
        <v>#REF!</v>
      </c>
      <c r="DP4" s="17" t="e">
        <f t="shared" si="76"/>
        <v>#REF!</v>
      </c>
      <c r="DQ4" s="17">
        <f t="shared" si="77"/>
        <v>21</v>
      </c>
      <c r="DR4" s="7" t="e">
        <f>'Рейтинговая таблица организаций'!#REF!</f>
        <v>#REF!</v>
      </c>
      <c r="DS4" s="7" t="e">
        <f t="shared" si="78"/>
        <v>#REF!</v>
      </c>
      <c r="DT4" s="8" t="e">
        <f>'Рейтинговая таблица организаций'!#REF!</f>
        <v>#REF!</v>
      </c>
      <c r="DU4" s="17" t="e">
        <f t="shared" si="79"/>
        <v>#REF!</v>
      </c>
      <c r="DV4" s="17" t="e">
        <f t="shared" si="80"/>
        <v>#REF!</v>
      </c>
      <c r="DW4" s="17">
        <f t="shared" si="81"/>
        <v>21</v>
      </c>
      <c r="DX4" s="7" t="e">
        <f>'Рейтинговая таблица организаций'!#REF!</f>
        <v>#REF!</v>
      </c>
      <c r="DY4" s="7" t="e">
        <f t="shared" si="82"/>
        <v>#REF!</v>
      </c>
      <c r="DZ4" s="8" t="e">
        <f>'Рейтинговая таблица организаций'!#REF!</f>
        <v>#REF!</v>
      </c>
      <c r="EA4" s="17" t="e">
        <f t="shared" si="83"/>
        <v>#REF!</v>
      </c>
      <c r="EB4" s="17" t="e">
        <f t="shared" si="84"/>
        <v>#REF!</v>
      </c>
      <c r="EC4" s="17">
        <f t="shared" si="85"/>
        <v>21</v>
      </c>
      <c r="ED4" s="7" t="e">
        <f>'Рейтинговая таблица организаций'!#REF!</f>
        <v>#REF!</v>
      </c>
      <c r="EE4" s="7" t="e">
        <f t="shared" si="86"/>
        <v>#REF!</v>
      </c>
      <c r="EF4" s="8" t="e">
        <f>'Рейтинговая таблица организаций'!#REF!</f>
        <v>#REF!</v>
      </c>
      <c r="EG4" s="17" t="e">
        <f t="shared" si="87"/>
        <v>#REF!</v>
      </c>
      <c r="EH4" s="17" t="e">
        <f t="shared" si="88"/>
        <v>#REF!</v>
      </c>
      <c r="EI4" s="17">
        <f t="shared" si="89"/>
        <v>21</v>
      </c>
      <c r="EJ4" s="7" t="e">
        <f t="shared" si="90"/>
        <v>#REF!</v>
      </c>
      <c r="EK4" s="8" t="e">
        <f>'Рейтинговая таблица организаций'!#REF!</f>
        <v>#REF!</v>
      </c>
      <c r="EL4" s="17" t="e">
        <f t="shared" si="91"/>
        <v>#REF!</v>
      </c>
      <c r="EM4" s="17" t="e">
        <f t="shared" si="92"/>
        <v>#REF!</v>
      </c>
      <c r="EN4" s="17">
        <f t="shared" si="93"/>
        <v>21</v>
      </c>
    </row>
    <row r="5" spans="1:144" x14ac:dyDescent="0.25">
      <c r="A5" s="7">
        <v>4</v>
      </c>
      <c r="B5" s="7" t="e">
        <f>'Рейтинговая таблица организаций'!#REF!</f>
        <v>#REF!</v>
      </c>
      <c r="C5" s="8" t="e">
        <f>100*'Рейтинговая таблица организаций'!#REF!/'Рейтинговая таблица организаций'!#REF!</f>
        <v>#REF!</v>
      </c>
      <c r="D5" s="17" t="e">
        <f t="shared" si="0"/>
        <v>#REF!</v>
      </c>
      <c r="E5" s="17" t="e">
        <f t="shared" si="1"/>
        <v>#REF!</v>
      </c>
      <c r="F5" s="17">
        <f t="shared" si="2"/>
        <v>21</v>
      </c>
      <c r="G5" s="7" t="e">
        <f>'Рейтинговая таблица организаций'!#REF!</f>
        <v>#REF!</v>
      </c>
      <c r="H5" s="7" t="e">
        <f t="shared" si="94"/>
        <v>#REF!</v>
      </c>
      <c r="I5" s="13" t="e">
        <f>100*'Рейтинговая таблица организаций'!#REF!/'Рейтинговая таблица организаций'!#REF!</f>
        <v>#REF!</v>
      </c>
      <c r="J5" s="17" t="e">
        <f t="shared" si="3"/>
        <v>#REF!</v>
      </c>
      <c r="K5" s="17" t="e">
        <f t="shared" si="4"/>
        <v>#REF!</v>
      </c>
      <c r="L5" s="17">
        <f t="shared" si="5"/>
        <v>21</v>
      </c>
      <c r="M5" s="7" t="e">
        <f>'Рейтинговая таблица организаций'!#REF!</f>
        <v>#REF!</v>
      </c>
      <c r="N5" s="7" t="e">
        <f>'Рейтинговая таблица организаций'!#REF!</f>
        <v>#REF!</v>
      </c>
      <c r="O5" s="7" t="e">
        <f t="shared" si="6"/>
        <v>#REF!</v>
      </c>
      <c r="P5" s="8" t="e">
        <f>'Рейтинговая таблица организаций'!#REF!</f>
        <v>#REF!</v>
      </c>
      <c r="Q5" s="17" t="e">
        <f t="shared" si="7"/>
        <v>#REF!</v>
      </c>
      <c r="R5" s="17" t="e">
        <f t="shared" si="8"/>
        <v>#REF!</v>
      </c>
      <c r="S5" s="17">
        <f t="shared" si="9"/>
        <v>21</v>
      </c>
      <c r="T5" s="7" t="e">
        <f>'Рейтинговая таблица организаций'!#REF!</f>
        <v>#REF!</v>
      </c>
      <c r="U5" s="7" t="e">
        <f t="shared" si="10"/>
        <v>#REF!</v>
      </c>
      <c r="V5" s="8" t="e">
        <f>'Рейтинговая таблица организаций'!#REF!</f>
        <v>#REF!</v>
      </c>
      <c r="W5" s="17" t="e">
        <f t="shared" si="11"/>
        <v>#REF!</v>
      </c>
      <c r="X5" s="17" t="e">
        <f t="shared" si="12"/>
        <v>#REF!</v>
      </c>
      <c r="Y5" s="17">
        <f t="shared" si="13"/>
        <v>21</v>
      </c>
      <c r="Z5" s="7" t="e">
        <f>'Рейтинговая таблица организаций'!#REF!</f>
        <v>#REF!</v>
      </c>
      <c r="AA5" s="7" t="e">
        <f t="shared" si="14"/>
        <v>#REF!</v>
      </c>
      <c r="AB5" s="8" t="e">
        <f>100*'Рейтинговая таблица организаций'!#REF!/'Рейтинговая таблица организаций'!#REF!</f>
        <v>#REF!</v>
      </c>
      <c r="AC5" s="17" t="e">
        <f t="shared" si="15"/>
        <v>#REF!</v>
      </c>
      <c r="AD5" s="17" t="e">
        <f t="shared" si="16"/>
        <v>#REF!</v>
      </c>
      <c r="AE5" s="17">
        <f t="shared" si="17"/>
        <v>21</v>
      </c>
      <c r="AF5" s="7" t="e">
        <f>'Рейтинговая таблица организаций'!#REF!</f>
        <v>#REF!</v>
      </c>
      <c r="AG5" s="7" t="e">
        <f t="shared" si="18"/>
        <v>#REF!</v>
      </c>
      <c r="AH5" s="8" t="e">
        <f>100*'Рейтинговая таблица организаций'!#REF!/'Рейтинговая таблица организаций'!#REF!</f>
        <v>#REF!</v>
      </c>
      <c r="AI5" s="17" t="e">
        <f t="shared" si="19"/>
        <v>#REF!</v>
      </c>
      <c r="AJ5" s="17" t="e">
        <f t="shared" si="20"/>
        <v>#REF!</v>
      </c>
      <c r="AK5" s="17">
        <f t="shared" si="21"/>
        <v>21</v>
      </c>
      <c r="AL5" s="7" t="e">
        <f>'Рейтинговая таблица организаций'!#REF!</f>
        <v>#REF!</v>
      </c>
      <c r="AM5" s="7" t="e">
        <f t="shared" si="22"/>
        <v>#REF!</v>
      </c>
      <c r="AN5" s="8" t="e">
        <f>'Рейтинговая таблица организаций'!#REF!</f>
        <v>#REF!</v>
      </c>
      <c r="AO5" s="17" t="e">
        <f t="shared" si="23"/>
        <v>#REF!</v>
      </c>
      <c r="AP5" s="17" t="e">
        <f t="shared" si="24"/>
        <v>#REF!</v>
      </c>
      <c r="AQ5" s="17">
        <f t="shared" si="25"/>
        <v>21</v>
      </c>
      <c r="AR5" s="7" t="e">
        <f>'Рейтинговая таблица организаций'!#REF!</f>
        <v>#REF!</v>
      </c>
      <c r="AS5" s="7" t="e">
        <f t="shared" si="26"/>
        <v>#REF!</v>
      </c>
      <c r="AT5" s="8" t="e">
        <f>'Рейтинговая таблица организаций'!#REF!</f>
        <v>#REF!</v>
      </c>
      <c r="AU5" s="17" t="e">
        <f t="shared" si="27"/>
        <v>#REF!</v>
      </c>
      <c r="AV5" s="17" t="e">
        <f t="shared" si="28"/>
        <v>#REF!</v>
      </c>
      <c r="AW5" s="17">
        <f t="shared" si="29"/>
        <v>21</v>
      </c>
      <c r="AX5" s="7" t="e">
        <f>'Рейтинговая таблица организаций'!#REF!</f>
        <v>#REF!</v>
      </c>
      <c r="AY5" s="7" t="e">
        <f t="shared" si="30"/>
        <v>#REF!</v>
      </c>
      <c r="AZ5" s="8" t="e">
        <f>'Рейтинговая таблица организаций'!#REF!</f>
        <v>#REF!</v>
      </c>
      <c r="BA5" s="17" t="e">
        <f t="shared" si="31"/>
        <v>#REF!</v>
      </c>
      <c r="BB5" s="17" t="e">
        <f t="shared" si="32"/>
        <v>#REF!</v>
      </c>
      <c r="BC5" s="17">
        <f t="shared" si="33"/>
        <v>21</v>
      </c>
      <c r="BD5" s="7" t="e">
        <f>'Рейтинговая таблица организаций'!#REF!</f>
        <v>#REF!</v>
      </c>
      <c r="BE5" s="7" t="e">
        <f t="shared" si="34"/>
        <v>#REF!</v>
      </c>
      <c r="BF5" s="8" t="e">
        <f>'Рейтинговая таблица организаций'!#REF!</f>
        <v>#REF!</v>
      </c>
      <c r="BG5" s="17" t="e">
        <f t="shared" si="35"/>
        <v>#REF!</v>
      </c>
      <c r="BH5" s="17" t="e">
        <f t="shared" si="36"/>
        <v>#REF!</v>
      </c>
      <c r="BI5" s="17">
        <f t="shared" si="37"/>
        <v>21</v>
      </c>
      <c r="BJ5" s="7" t="e">
        <f>'Рейтинговая таблица организаций'!#REF!</f>
        <v>#REF!</v>
      </c>
      <c r="BK5" s="7" t="e">
        <f t="shared" si="38"/>
        <v>#REF!</v>
      </c>
      <c r="BL5" s="8" t="e">
        <f>'Рейтинговая таблица организаций'!#REF!</f>
        <v>#REF!</v>
      </c>
      <c r="BM5" s="17" t="e">
        <f t="shared" si="39"/>
        <v>#REF!</v>
      </c>
      <c r="BN5" s="17" t="e">
        <f t="shared" si="40"/>
        <v>#REF!</v>
      </c>
      <c r="BO5" s="17">
        <f t="shared" si="41"/>
        <v>21</v>
      </c>
      <c r="BP5" s="7" t="e">
        <f>'Рейтинговая таблица организаций'!#REF!</f>
        <v>#REF!</v>
      </c>
      <c r="BQ5" s="7" t="e">
        <f t="shared" si="42"/>
        <v>#REF!</v>
      </c>
      <c r="BR5" s="8" t="e">
        <f>'Рейтинговая таблица организаций'!#REF!</f>
        <v>#REF!</v>
      </c>
      <c r="BS5" s="17" t="e">
        <f t="shared" si="43"/>
        <v>#REF!</v>
      </c>
      <c r="BT5" s="17" t="e">
        <f t="shared" si="44"/>
        <v>#REF!</v>
      </c>
      <c r="BU5" s="17">
        <f t="shared" si="45"/>
        <v>21</v>
      </c>
      <c r="BV5" s="7" t="e">
        <f>'Рейтинговая таблица организаций'!#REF!</f>
        <v>#REF!</v>
      </c>
      <c r="BW5" s="7" t="e">
        <f t="shared" si="46"/>
        <v>#REF!</v>
      </c>
      <c r="BX5" s="8" t="e">
        <f>'Рейтинговая таблица организаций'!#REF!</f>
        <v>#REF!</v>
      </c>
      <c r="BY5" s="17" t="e">
        <f t="shared" si="47"/>
        <v>#REF!</v>
      </c>
      <c r="BZ5" s="17" t="e">
        <f t="shared" si="48"/>
        <v>#REF!</v>
      </c>
      <c r="CA5" s="17">
        <f t="shared" si="49"/>
        <v>21</v>
      </c>
      <c r="CB5" s="7" t="e">
        <f>'Рейтинговая таблица организаций'!#REF!</f>
        <v>#REF!</v>
      </c>
      <c r="CC5" s="7" t="e">
        <f t="shared" si="50"/>
        <v>#REF!</v>
      </c>
      <c r="CD5" s="8" t="e">
        <f>'Рейтинговая таблица организаций'!#REF!</f>
        <v>#REF!</v>
      </c>
      <c r="CE5" s="17" t="e">
        <f t="shared" si="51"/>
        <v>#REF!</v>
      </c>
      <c r="CF5" s="17" t="e">
        <f t="shared" si="52"/>
        <v>#REF!</v>
      </c>
      <c r="CG5" s="17">
        <f t="shared" si="53"/>
        <v>21</v>
      </c>
      <c r="CH5" s="7" t="e">
        <f>'Рейтинговая таблица организаций'!#REF!</f>
        <v>#REF!</v>
      </c>
      <c r="CI5" s="7" t="e">
        <f t="shared" si="54"/>
        <v>#REF!</v>
      </c>
      <c r="CJ5" s="8" t="e">
        <f>'Рейтинговая таблица организаций'!#REF!</f>
        <v>#REF!</v>
      </c>
      <c r="CK5" s="17" t="e">
        <f t="shared" si="55"/>
        <v>#REF!</v>
      </c>
      <c r="CL5" s="17" t="e">
        <f t="shared" si="56"/>
        <v>#REF!</v>
      </c>
      <c r="CM5" s="17">
        <f t="shared" si="57"/>
        <v>21</v>
      </c>
      <c r="CN5" s="7" t="e">
        <f>'Рейтинговая таблица организаций'!#REF!</f>
        <v>#REF!</v>
      </c>
      <c r="CO5" s="7" t="e">
        <f t="shared" si="58"/>
        <v>#REF!</v>
      </c>
      <c r="CP5" s="8" t="e">
        <f>'Рейтинговая таблица организаций'!#REF!</f>
        <v>#REF!</v>
      </c>
      <c r="CQ5" s="17" t="e">
        <f t="shared" si="59"/>
        <v>#REF!</v>
      </c>
      <c r="CR5" s="17" t="e">
        <f t="shared" si="60"/>
        <v>#REF!</v>
      </c>
      <c r="CS5" s="17">
        <f t="shared" si="61"/>
        <v>21</v>
      </c>
      <c r="CT5" s="7" t="e">
        <f>'Рейтинговая таблица организаций'!#REF!</f>
        <v>#REF!</v>
      </c>
      <c r="CU5" s="7" t="e">
        <f t="shared" si="62"/>
        <v>#REF!</v>
      </c>
      <c r="CV5" s="8" t="e">
        <f>'Рейтинговая таблица организаций'!#REF!</f>
        <v>#REF!</v>
      </c>
      <c r="CW5" s="17" t="e">
        <f t="shared" si="63"/>
        <v>#REF!</v>
      </c>
      <c r="CX5" s="17" t="e">
        <f t="shared" si="64"/>
        <v>#REF!</v>
      </c>
      <c r="CY5" s="17">
        <f t="shared" si="65"/>
        <v>21</v>
      </c>
      <c r="CZ5" s="7" t="e">
        <f>'Рейтинговая таблица организаций'!#REF!</f>
        <v>#REF!</v>
      </c>
      <c r="DA5" s="7" t="e">
        <f t="shared" si="66"/>
        <v>#REF!</v>
      </c>
      <c r="DB5" s="8" t="e">
        <f>'Рейтинговая таблица организаций'!#REF!</f>
        <v>#REF!</v>
      </c>
      <c r="DC5" s="17" t="e">
        <f t="shared" si="67"/>
        <v>#REF!</v>
      </c>
      <c r="DD5" s="17" t="e">
        <f t="shared" si="68"/>
        <v>#REF!</v>
      </c>
      <c r="DE5" s="17">
        <f t="shared" si="69"/>
        <v>21</v>
      </c>
      <c r="DF5" s="7" t="e">
        <f>'Рейтинговая таблица организаций'!#REF!</f>
        <v>#REF!</v>
      </c>
      <c r="DG5" s="7" t="e">
        <f t="shared" si="70"/>
        <v>#REF!</v>
      </c>
      <c r="DH5" s="8" t="e">
        <f>'Рейтинговая таблица организаций'!#REF!</f>
        <v>#REF!</v>
      </c>
      <c r="DI5" s="17" t="e">
        <f t="shared" si="71"/>
        <v>#REF!</v>
      </c>
      <c r="DJ5" s="17" t="e">
        <f t="shared" si="72"/>
        <v>#REF!</v>
      </c>
      <c r="DK5" s="17">
        <f t="shared" si="73"/>
        <v>21</v>
      </c>
      <c r="DL5" s="7" t="e">
        <f>'Рейтинговая таблица организаций'!#REF!</f>
        <v>#REF!</v>
      </c>
      <c r="DM5" s="7" t="e">
        <f t="shared" si="74"/>
        <v>#REF!</v>
      </c>
      <c r="DN5" s="8" t="e">
        <f>'Рейтинговая таблица организаций'!#REF!</f>
        <v>#REF!</v>
      </c>
      <c r="DO5" s="17" t="e">
        <f t="shared" si="75"/>
        <v>#REF!</v>
      </c>
      <c r="DP5" s="17" t="e">
        <f t="shared" si="76"/>
        <v>#REF!</v>
      </c>
      <c r="DQ5" s="17">
        <f t="shared" si="77"/>
        <v>21</v>
      </c>
      <c r="DR5" s="7" t="e">
        <f>'Рейтинговая таблица организаций'!#REF!</f>
        <v>#REF!</v>
      </c>
      <c r="DS5" s="7" t="e">
        <f t="shared" si="78"/>
        <v>#REF!</v>
      </c>
      <c r="DT5" s="8" t="e">
        <f>'Рейтинговая таблица организаций'!#REF!</f>
        <v>#REF!</v>
      </c>
      <c r="DU5" s="17" t="e">
        <f t="shared" si="79"/>
        <v>#REF!</v>
      </c>
      <c r="DV5" s="17" t="e">
        <f t="shared" si="80"/>
        <v>#REF!</v>
      </c>
      <c r="DW5" s="17">
        <f t="shared" si="81"/>
        <v>21</v>
      </c>
      <c r="DX5" s="7" t="e">
        <f>'Рейтинговая таблица организаций'!#REF!</f>
        <v>#REF!</v>
      </c>
      <c r="DY5" s="7" t="e">
        <f t="shared" si="82"/>
        <v>#REF!</v>
      </c>
      <c r="DZ5" s="8" t="e">
        <f>'Рейтинговая таблица организаций'!#REF!</f>
        <v>#REF!</v>
      </c>
      <c r="EA5" s="17" t="e">
        <f t="shared" si="83"/>
        <v>#REF!</v>
      </c>
      <c r="EB5" s="17" t="e">
        <f t="shared" si="84"/>
        <v>#REF!</v>
      </c>
      <c r="EC5" s="17">
        <f t="shared" si="85"/>
        <v>21</v>
      </c>
      <c r="ED5" s="7" t="e">
        <f>'Рейтинговая таблица организаций'!#REF!</f>
        <v>#REF!</v>
      </c>
      <c r="EE5" s="7" t="e">
        <f t="shared" si="86"/>
        <v>#REF!</v>
      </c>
      <c r="EF5" s="8" t="e">
        <f>'Рейтинговая таблица организаций'!#REF!</f>
        <v>#REF!</v>
      </c>
      <c r="EG5" s="17" t="e">
        <f t="shared" si="87"/>
        <v>#REF!</v>
      </c>
      <c r="EH5" s="17" t="e">
        <f t="shared" si="88"/>
        <v>#REF!</v>
      </c>
      <c r="EI5" s="17">
        <f t="shared" si="89"/>
        <v>21</v>
      </c>
      <c r="EJ5" s="7" t="e">
        <f t="shared" si="90"/>
        <v>#REF!</v>
      </c>
      <c r="EK5" s="8" t="e">
        <f>'Рейтинговая таблица организаций'!#REF!</f>
        <v>#REF!</v>
      </c>
      <c r="EL5" s="17" t="e">
        <f t="shared" si="91"/>
        <v>#REF!</v>
      </c>
      <c r="EM5" s="17" t="e">
        <f t="shared" si="92"/>
        <v>#REF!</v>
      </c>
      <c r="EN5" s="17">
        <f t="shared" si="93"/>
        <v>21</v>
      </c>
    </row>
    <row r="6" spans="1:144" x14ac:dyDescent="0.25">
      <c r="A6" s="7">
        <v>5</v>
      </c>
      <c r="B6" s="7" t="e">
        <f>'Рейтинговая таблица организаций'!#REF!</f>
        <v>#REF!</v>
      </c>
      <c r="C6" s="8" t="e">
        <f>100*'Рейтинговая таблица организаций'!#REF!/'Рейтинговая таблица организаций'!#REF!</f>
        <v>#REF!</v>
      </c>
      <c r="D6" s="17" t="e">
        <f t="shared" si="0"/>
        <v>#REF!</v>
      </c>
      <c r="E6" s="17" t="e">
        <f t="shared" si="1"/>
        <v>#REF!</v>
      </c>
      <c r="F6" s="17">
        <f t="shared" si="2"/>
        <v>21</v>
      </c>
      <c r="G6" s="7" t="e">
        <f>'Рейтинговая таблица организаций'!#REF!</f>
        <v>#REF!</v>
      </c>
      <c r="H6" s="7" t="e">
        <f t="shared" si="94"/>
        <v>#REF!</v>
      </c>
      <c r="I6" s="13" t="e">
        <f>100*'Рейтинговая таблица организаций'!#REF!/'Рейтинговая таблица организаций'!#REF!</f>
        <v>#REF!</v>
      </c>
      <c r="J6" s="17" t="e">
        <f t="shared" si="3"/>
        <v>#REF!</v>
      </c>
      <c r="K6" s="17" t="e">
        <f t="shared" si="4"/>
        <v>#REF!</v>
      </c>
      <c r="L6" s="17">
        <f t="shared" si="5"/>
        <v>21</v>
      </c>
      <c r="M6" s="7" t="e">
        <f>'Рейтинговая таблица организаций'!#REF!</f>
        <v>#REF!</v>
      </c>
      <c r="N6" s="7" t="e">
        <f>'Рейтинговая таблица организаций'!#REF!</f>
        <v>#REF!</v>
      </c>
      <c r="O6" s="7" t="e">
        <f t="shared" si="6"/>
        <v>#REF!</v>
      </c>
      <c r="P6" s="8" t="e">
        <f>'Рейтинговая таблица организаций'!#REF!</f>
        <v>#REF!</v>
      </c>
      <c r="Q6" s="17" t="e">
        <f t="shared" si="7"/>
        <v>#REF!</v>
      </c>
      <c r="R6" s="17" t="e">
        <f t="shared" si="8"/>
        <v>#REF!</v>
      </c>
      <c r="S6" s="17">
        <f t="shared" si="9"/>
        <v>21</v>
      </c>
      <c r="T6" s="7" t="e">
        <f>'Рейтинговая таблица организаций'!#REF!</f>
        <v>#REF!</v>
      </c>
      <c r="U6" s="7" t="e">
        <f t="shared" si="10"/>
        <v>#REF!</v>
      </c>
      <c r="V6" s="8" t="e">
        <f>'Рейтинговая таблица организаций'!#REF!</f>
        <v>#REF!</v>
      </c>
      <c r="W6" s="17" t="e">
        <f t="shared" si="11"/>
        <v>#REF!</v>
      </c>
      <c r="X6" s="17" t="e">
        <f t="shared" si="12"/>
        <v>#REF!</v>
      </c>
      <c r="Y6" s="17">
        <f t="shared" si="13"/>
        <v>21</v>
      </c>
      <c r="Z6" s="7" t="e">
        <f>'Рейтинговая таблица организаций'!#REF!</f>
        <v>#REF!</v>
      </c>
      <c r="AA6" s="7" t="e">
        <f t="shared" si="14"/>
        <v>#REF!</v>
      </c>
      <c r="AB6" s="8" t="e">
        <f>100*'Рейтинговая таблица организаций'!#REF!/'Рейтинговая таблица организаций'!#REF!</f>
        <v>#REF!</v>
      </c>
      <c r="AC6" s="17" t="e">
        <f t="shared" si="15"/>
        <v>#REF!</v>
      </c>
      <c r="AD6" s="17" t="e">
        <f t="shared" si="16"/>
        <v>#REF!</v>
      </c>
      <c r="AE6" s="17">
        <f t="shared" si="17"/>
        <v>21</v>
      </c>
      <c r="AF6" s="7" t="e">
        <f>'Рейтинговая таблица организаций'!#REF!</f>
        <v>#REF!</v>
      </c>
      <c r="AG6" s="7" t="e">
        <f t="shared" si="18"/>
        <v>#REF!</v>
      </c>
      <c r="AH6" s="8" t="e">
        <f>100*'Рейтинговая таблица организаций'!#REF!/'Рейтинговая таблица организаций'!#REF!</f>
        <v>#REF!</v>
      </c>
      <c r="AI6" s="17" t="e">
        <f t="shared" si="19"/>
        <v>#REF!</v>
      </c>
      <c r="AJ6" s="17" t="e">
        <f t="shared" si="20"/>
        <v>#REF!</v>
      </c>
      <c r="AK6" s="17">
        <f t="shared" si="21"/>
        <v>21</v>
      </c>
      <c r="AL6" s="7" t="e">
        <f>'Рейтинговая таблица организаций'!#REF!</f>
        <v>#REF!</v>
      </c>
      <c r="AM6" s="7" t="e">
        <f t="shared" si="22"/>
        <v>#REF!</v>
      </c>
      <c r="AN6" s="8" t="e">
        <f>'Рейтинговая таблица организаций'!#REF!</f>
        <v>#REF!</v>
      </c>
      <c r="AO6" s="17" t="e">
        <f t="shared" si="23"/>
        <v>#REF!</v>
      </c>
      <c r="AP6" s="17" t="e">
        <f t="shared" si="24"/>
        <v>#REF!</v>
      </c>
      <c r="AQ6" s="17">
        <f t="shared" si="25"/>
        <v>21</v>
      </c>
      <c r="AR6" s="7" t="e">
        <f>'Рейтинговая таблица организаций'!#REF!</f>
        <v>#REF!</v>
      </c>
      <c r="AS6" s="7" t="e">
        <f t="shared" si="26"/>
        <v>#REF!</v>
      </c>
      <c r="AT6" s="8" t="e">
        <f>'Рейтинговая таблица организаций'!#REF!</f>
        <v>#REF!</v>
      </c>
      <c r="AU6" s="17" t="e">
        <f t="shared" si="27"/>
        <v>#REF!</v>
      </c>
      <c r="AV6" s="17" t="e">
        <f t="shared" si="28"/>
        <v>#REF!</v>
      </c>
      <c r="AW6" s="17">
        <f t="shared" si="29"/>
        <v>21</v>
      </c>
      <c r="AX6" s="7" t="e">
        <f>'Рейтинговая таблица организаций'!#REF!</f>
        <v>#REF!</v>
      </c>
      <c r="AY6" s="7" t="e">
        <f t="shared" si="30"/>
        <v>#REF!</v>
      </c>
      <c r="AZ6" s="8" t="e">
        <f>'Рейтинговая таблица организаций'!#REF!</f>
        <v>#REF!</v>
      </c>
      <c r="BA6" s="17" t="e">
        <f t="shared" si="31"/>
        <v>#REF!</v>
      </c>
      <c r="BB6" s="17" t="e">
        <f t="shared" si="32"/>
        <v>#REF!</v>
      </c>
      <c r="BC6" s="17">
        <f t="shared" si="33"/>
        <v>21</v>
      </c>
      <c r="BD6" s="7" t="e">
        <f>'Рейтинговая таблица организаций'!#REF!</f>
        <v>#REF!</v>
      </c>
      <c r="BE6" s="7" t="e">
        <f t="shared" si="34"/>
        <v>#REF!</v>
      </c>
      <c r="BF6" s="8" t="e">
        <f>'Рейтинговая таблица организаций'!#REF!</f>
        <v>#REF!</v>
      </c>
      <c r="BG6" s="17" t="e">
        <f t="shared" si="35"/>
        <v>#REF!</v>
      </c>
      <c r="BH6" s="17" t="e">
        <f t="shared" si="36"/>
        <v>#REF!</v>
      </c>
      <c r="BI6" s="17">
        <f t="shared" si="37"/>
        <v>21</v>
      </c>
      <c r="BJ6" s="7" t="e">
        <f>'Рейтинговая таблица организаций'!#REF!</f>
        <v>#REF!</v>
      </c>
      <c r="BK6" s="7" t="e">
        <f t="shared" si="38"/>
        <v>#REF!</v>
      </c>
      <c r="BL6" s="8" t="e">
        <f>'Рейтинговая таблица организаций'!#REF!</f>
        <v>#REF!</v>
      </c>
      <c r="BM6" s="17" t="e">
        <f t="shared" si="39"/>
        <v>#REF!</v>
      </c>
      <c r="BN6" s="17" t="e">
        <f t="shared" si="40"/>
        <v>#REF!</v>
      </c>
      <c r="BO6" s="17">
        <f t="shared" si="41"/>
        <v>21</v>
      </c>
      <c r="BP6" s="7" t="e">
        <f>'Рейтинговая таблица организаций'!#REF!</f>
        <v>#REF!</v>
      </c>
      <c r="BQ6" s="7" t="e">
        <f t="shared" si="42"/>
        <v>#REF!</v>
      </c>
      <c r="BR6" s="8" t="e">
        <f>'Рейтинговая таблица организаций'!#REF!</f>
        <v>#REF!</v>
      </c>
      <c r="BS6" s="17" t="e">
        <f t="shared" si="43"/>
        <v>#REF!</v>
      </c>
      <c r="BT6" s="17" t="e">
        <f t="shared" si="44"/>
        <v>#REF!</v>
      </c>
      <c r="BU6" s="17">
        <f t="shared" si="45"/>
        <v>21</v>
      </c>
      <c r="BV6" s="7" t="e">
        <f>'Рейтинговая таблица организаций'!#REF!</f>
        <v>#REF!</v>
      </c>
      <c r="BW6" s="7" t="e">
        <f t="shared" si="46"/>
        <v>#REF!</v>
      </c>
      <c r="BX6" s="8" t="e">
        <f>'Рейтинговая таблица организаций'!#REF!</f>
        <v>#REF!</v>
      </c>
      <c r="BY6" s="17" t="e">
        <f t="shared" si="47"/>
        <v>#REF!</v>
      </c>
      <c r="BZ6" s="17" t="e">
        <f t="shared" si="48"/>
        <v>#REF!</v>
      </c>
      <c r="CA6" s="17">
        <f t="shared" si="49"/>
        <v>21</v>
      </c>
      <c r="CB6" s="7" t="e">
        <f>'Рейтинговая таблица организаций'!#REF!</f>
        <v>#REF!</v>
      </c>
      <c r="CC6" s="7" t="e">
        <f t="shared" si="50"/>
        <v>#REF!</v>
      </c>
      <c r="CD6" s="8" t="e">
        <f>'Рейтинговая таблица организаций'!#REF!</f>
        <v>#REF!</v>
      </c>
      <c r="CE6" s="17" t="e">
        <f t="shared" si="51"/>
        <v>#REF!</v>
      </c>
      <c r="CF6" s="17" t="e">
        <f t="shared" si="52"/>
        <v>#REF!</v>
      </c>
      <c r="CG6" s="17">
        <f t="shared" si="53"/>
        <v>21</v>
      </c>
      <c r="CH6" s="7" t="e">
        <f>'Рейтинговая таблица организаций'!#REF!</f>
        <v>#REF!</v>
      </c>
      <c r="CI6" s="7" t="e">
        <f t="shared" si="54"/>
        <v>#REF!</v>
      </c>
      <c r="CJ6" s="8" t="e">
        <f>'Рейтинговая таблица организаций'!#REF!</f>
        <v>#REF!</v>
      </c>
      <c r="CK6" s="17" t="e">
        <f t="shared" si="55"/>
        <v>#REF!</v>
      </c>
      <c r="CL6" s="17" t="e">
        <f t="shared" si="56"/>
        <v>#REF!</v>
      </c>
      <c r="CM6" s="17">
        <f t="shared" si="57"/>
        <v>21</v>
      </c>
      <c r="CN6" s="7" t="e">
        <f>'Рейтинговая таблица организаций'!#REF!</f>
        <v>#REF!</v>
      </c>
      <c r="CO6" s="7" t="e">
        <f t="shared" si="58"/>
        <v>#REF!</v>
      </c>
      <c r="CP6" s="8" t="e">
        <f>'Рейтинговая таблица организаций'!#REF!</f>
        <v>#REF!</v>
      </c>
      <c r="CQ6" s="17" t="e">
        <f t="shared" si="59"/>
        <v>#REF!</v>
      </c>
      <c r="CR6" s="17" t="e">
        <f t="shared" si="60"/>
        <v>#REF!</v>
      </c>
      <c r="CS6" s="17">
        <f t="shared" si="61"/>
        <v>21</v>
      </c>
      <c r="CT6" s="7" t="e">
        <f>'Рейтинговая таблица организаций'!#REF!</f>
        <v>#REF!</v>
      </c>
      <c r="CU6" s="7" t="e">
        <f t="shared" si="62"/>
        <v>#REF!</v>
      </c>
      <c r="CV6" s="8" t="e">
        <f>'Рейтинговая таблица организаций'!#REF!</f>
        <v>#REF!</v>
      </c>
      <c r="CW6" s="17" t="e">
        <f t="shared" si="63"/>
        <v>#REF!</v>
      </c>
      <c r="CX6" s="17" t="e">
        <f t="shared" si="64"/>
        <v>#REF!</v>
      </c>
      <c r="CY6" s="17">
        <f t="shared" si="65"/>
        <v>21</v>
      </c>
      <c r="CZ6" s="7" t="e">
        <f>'Рейтинговая таблица организаций'!#REF!</f>
        <v>#REF!</v>
      </c>
      <c r="DA6" s="7" t="e">
        <f t="shared" si="66"/>
        <v>#REF!</v>
      </c>
      <c r="DB6" s="8" t="e">
        <f>'Рейтинговая таблица организаций'!#REF!</f>
        <v>#REF!</v>
      </c>
      <c r="DC6" s="17" t="e">
        <f t="shared" si="67"/>
        <v>#REF!</v>
      </c>
      <c r="DD6" s="17" t="e">
        <f t="shared" si="68"/>
        <v>#REF!</v>
      </c>
      <c r="DE6" s="17">
        <f t="shared" si="69"/>
        <v>21</v>
      </c>
      <c r="DF6" s="7" t="e">
        <f>'Рейтинговая таблица организаций'!#REF!</f>
        <v>#REF!</v>
      </c>
      <c r="DG6" s="7" t="e">
        <f t="shared" si="70"/>
        <v>#REF!</v>
      </c>
      <c r="DH6" s="8" t="e">
        <f>'Рейтинговая таблица организаций'!#REF!</f>
        <v>#REF!</v>
      </c>
      <c r="DI6" s="17" t="e">
        <f t="shared" si="71"/>
        <v>#REF!</v>
      </c>
      <c r="DJ6" s="17" t="e">
        <f t="shared" si="72"/>
        <v>#REF!</v>
      </c>
      <c r="DK6" s="17">
        <f t="shared" si="73"/>
        <v>21</v>
      </c>
      <c r="DL6" s="7" t="e">
        <f>'Рейтинговая таблица организаций'!#REF!</f>
        <v>#REF!</v>
      </c>
      <c r="DM6" s="7" t="e">
        <f t="shared" si="74"/>
        <v>#REF!</v>
      </c>
      <c r="DN6" s="8" t="e">
        <f>'Рейтинговая таблица организаций'!#REF!</f>
        <v>#REF!</v>
      </c>
      <c r="DO6" s="17" t="e">
        <f t="shared" si="75"/>
        <v>#REF!</v>
      </c>
      <c r="DP6" s="17" t="e">
        <f t="shared" si="76"/>
        <v>#REF!</v>
      </c>
      <c r="DQ6" s="17">
        <f t="shared" si="77"/>
        <v>21</v>
      </c>
      <c r="DR6" s="7" t="e">
        <f>'Рейтинговая таблица организаций'!#REF!</f>
        <v>#REF!</v>
      </c>
      <c r="DS6" s="7" t="e">
        <f t="shared" si="78"/>
        <v>#REF!</v>
      </c>
      <c r="DT6" s="8" t="e">
        <f>'Рейтинговая таблица организаций'!#REF!</f>
        <v>#REF!</v>
      </c>
      <c r="DU6" s="17" t="e">
        <f t="shared" si="79"/>
        <v>#REF!</v>
      </c>
      <c r="DV6" s="17" t="e">
        <f t="shared" si="80"/>
        <v>#REF!</v>
      </c>
      <c r="DW6" s="17">
        <f t="shared" si="81"/>
        <v>21</v>
      </c>
      <c r="DX6" s="7" t="e">
        <f>'Рейтинговая таблица организаций'!#REF!</f>
        <v>#REF!</v>
      </c>
      <c r="DY6" s="7" t="e">
        <f t="shared" si="82"/>
        <v>#REF!</v>
      </c>
      <c r="DZ6" s="8" t="e">
        <f>'Рейтинговая таблица организаций'!#REF!</f>
        <v>#REF!</v>
      </c>
      <c r="EA6" s="17" t="e">
        <f t="shared" si="83"/>
        <v>#REF!</v>
      </c>
      <c r="EB6" s="17" t="e">
        <f t="shared" si="84"/>
        <v>#REF!</v>
      </c>
      <c r="EC6" s="17">
        <f t="shared" si="85"/>
        <v>21</v>
      </c>
      <c r="ED6" s="7" t="e">
        <f>'Рейтинговая таблица организаций'!#REF!</f>
        <v>#REF!</v>
      </c>
      <c r="EE6" s="7" t="e">
        <f t="shared" si="86"/>
        <v>#REF!</v>
      </c>
      <c r="EF6" s="8" t="e">
        <f>'Рейтинговая таблица организаций'!#REF!</f>
        <v>#REF!</v>
      </c>
      <c r="EG6" s="17" t="e">
        <f t="shared" si="87"/>
        <v>#REF!</v>
      </c>
      <c r="EH6" s="17" t="e">
        <f t="shared" si="88"/>
        <v>#REF!</v>
      </c>
      <c r="EI6" s="17">
        <f t="shared" si="89"/>
        <v>21</v>
      </c>
      <c r="EJ6" s="7" t="e">
        <f t="shared" si="90"/>
        <v>#REF!</v>
      </c>
      <c r="EK6" s="8" t="e">
        <f>'Рейтинговая таблица организаций'!#REF!</f>
        <v>#REF!</v>
      </c>
      <c r="EL6" s="17" t="e">
        <f t="shared" si="91"/>
        <v>#REF!</v>
      </c>
      <c r="EM6" s="17" t="e">
        <f t="shared" si="92"/>
        <v>#REF!</v>
      </c>
      <c r="EN6" s="17">
        <f t="shared" si="93"/>
        <v>21</v>
      </c>
    </row>
    <row r="7" spans="1:144" x14ac:dyDescent="0.25">
      <c r="A7" s="7">
        <v>6</v>
      </c>
      <c r="B7" s="7" t="e">
        <f>'Рейтинговая таблица организаций'!#REF!</f>
        <v>#REF!</v>
      </c>
      <c r="C7" s="8" t="e">
        <f>100*'Рейтинговая таблица организаций'!#REF!/'Рейтинговая таблица организаций'!#REF!</f>
        <v>#REF!</v>
      </c>
      <c r="D7" s="17" t="e">
        <f t="shared" si="0"/>
        <v>#REF!</v>
      </c>
      <c r="E7" s="17" t="e">
        <f t="shared" si="1"/>
        <v>#REF!</v>
      </c>
      <c r="F7" s="17">
        <f t="shared" si="2"/>
        <v>21</v>
      </c>
      <c r="G7" s="7" t="e">
        <f>'Рейтинговая таблица организаций'!#REF!</f>
        <v>#REF!</v>
      </c>
      <c r="H7" s="7" t="e">
        <f t="shared" si="94"/>
        <v>#REF!</v>
      </c>
      <c r="I7" s="13" t="e">
        <f>100*'Рейтинговая таблица организаций'!#REF!/'Рейтинговая таблица организаций'!#REF!</f>
        <v>#REF!</v>
      </c>
      <c r="J7" s="17" t="e">
        <f t="shared" si="3"/>
        <v>#REF!</v>
      </c>
      <c r="K7" s="17" t="e">
        <f t="shared" si="4"/>
        <v>#REF!</v>
      </c>
      <c r="L7" s="17">
        <f t="shared" si="5"/>
        <v>21</v>
      </c>
      <c r="M7" s="7" t="e">
        <f>'Рейтинговая таблица организаций'!#REF!</f>
        <v>#REF!</v>
      </c>
      <c r="N7" s="7" t="e">
        <f>'Рейтинговая таблица организаций'!#REF!</f>
        <v>#REF!</v>
      </c>
      <c r="O7" s="7" t="e">
        <f t="shared" si="6"/>
        <v>#REF!</v>
      </c>
      <c r="P7" s="8" t="e">
        <f>'Рейтинговая таблица организаций'!#REF!</f>
        <v>#REF!</v>
      </c>
      <c r="Q7" s="17" t="e">
        <f t="shared" si="7"/>
        <v>#REF!</v>
      </c>
      <c r="R7" s="17" t="e">
        <f t="shared" si="8"/>
        <v>#REF!</v>
      </c>
      <c r="S7" s="17">
        <f t="shared" si="9"/>
        <v>21</v>
      </c>
      <c r="T7" s="7" t="e">
        <f>'Рейтинговая таблица организаций'!#REF!</f>
        <v>#REF!</v>
      </c>
      <c r="U7" s="7" t="e">
        <f t="shared" si="10"/>
        <v>#REF!</v>
      </c>
      <c r="V7" s="8" t="e">
        <f>'Рейтинговая таблица организаций'!#REF!</f>
        <v>#REF!</v>
      </c>
      <c r="W7" s="17" t="e">
        <f t="shared" si="11"/>
        <v>#REF!</v>
      </c>
      <c r="X7" s="17" t="e">
        <f t="shared" si="12"/>
        <v>#REF!</v>
      </c>
      <c r="Y7" s="17">
        <f t="shared" si="13"/>
        <v>21</v>
      </c>
      <c r="Z7" s="7" t="e">
        <f>'Рейтинговая таблица организаций'!#REF!</f>
        <v>#REF!</v>
      </c>
      <c r="AA7" s="7" t="e">
        <f t="shared" si="14"/>
        <v>#REF!</v>
      </c>
      <c r="AB7" s="8" t="e">
        <f>100*'Рейтинговая таблица организаций'!#REF!/'Рейтинговая таблица организаций'!#REF!</f>
        <v>#REF!</v>
      </c>
      <c r="AC7" s="17" t="e">
        <f t="shared" si="15"/>
        <v>#REF!</v>
      </c>
      <c r="AD7" s="17" t="e">
        <f t="shared" si="16"/>
        <v>#REF!</v>
      </c>
      <c r="AE7" s="17">
        <f t="shared" si="17"/>
        <v>21</v>
      </c>
      <c r="AF7" s="7" t="e">
        <f>'Рейтинговая таблица организаций'!#REF!</f>
        <v>#REF!</v>
      </c>
      <c r="AG7" s="7" t="e">
        <f t="shared" si="18"/>
        <v>#REF!</v>
      </c>
      <c r="AH7" s="8" t="e">
        <f>100*'Рейтинговая таблица организаций'!#REF!/'Рейтинговая таблица организаций'!#REF!</f>
        <v>#REF!</v>
      </c>
      <c r="AI7" s="17" t="e">
        <f t="shared" si="19"/>
        <v>#REF!</v>
      </c>
      <c r="AJ7" s="17" t="e">
        <f t="shared" si="20"/>
        <v>#REF!</v>
      </c>
      <c r="AK7" s="17">
        <f t="shared" si="21"/>
        <v>21</v>
      </c>
      <c r="AL7" s="7" t="e">
        <f>'Рейтинговая таблица организаций'!#REF!</f>
        <v>#REF!</v>
      </c>
      <c r="AM7" s="7" t="e">
        <f t="shared" si="22"/>
        <v>#REF!</v>
      </c>
      <c r="AN7" s="8" t="e">
        <f>'Рейтинговая таблица организаций'!#REF!</f>
        <v>#REF!</v>
      </c>
      <c r="AO7" s="17" t="e">
        <f t="shared" si="23"/>
        <v>#REF!</v>
      </c>
      <c r="AP7" s="17" t="e">
        <f t="shared" si="24"/>
        <v>#REF!</v>
      </c>
      <c r="AQ7" s="17">
        <f t="shared" si="25"/>
        <v>21</v>
      </c>
      <c r="AR7" s="7" t="e">
        <f>'Рейтинговая таблица организаций'!#REF!</f>
        <v>#REF!</v>
      </c>
      <c r="AS7" s="7" t="e">
        <f t="shared" si="26"/>
        <v>#REF!</v>
      </c>
      <c r="AT7" s="8" t="e">
        <f>'Рейтинговая таблица организаций'!#REF!</f>
        <v>#REF!</v>
      </c>
      <c r="AU7" s="17" t="e">
        <f t="shared" si="27"/>
        <v>#REF!</v>
      </c>
      <c r="AV7" s="17" t="e">
        <f t="shared" si="28"/>
        <v>#REF!</v>
      </c>
      <c r="AW7" s="17">
        <f t="shared" si="29"/>
        <v>21</v>
      </c>
      <c r="AX7" s="7" t="e">
        <f>'Рейтинговая таблица организаций'!#REF!</f>
        <v>#REF!</v>
      </c>
      <c r="AY7" s="7" t="e">
        <f t="shared" si="30"/>
        <v>#REF!</v>
      </c>
      <c r="AZ7" s="8" t="e">
        <f>'Рейтинговая таблица организаций'!#REF!</f>
        <v>#REF!</v>
      </c>
      <c r="BA7" s="17" t="e">
        <f t="shared" si="31"/>
        <v>#REF!</v>
      </c>
      <c r="BB7" s="17" t="e">
        <f t="shared" si="32"/>
        <v>#REF!</v>
      </c>
      <c r="BC7" s="17">
        <f t="shared" si="33"/>
        <v>21</v>
      </c>
      <c r="BD7" s="7" t="e">
        <f>'Рейтинговая таблица организаций'!#REF!</f>
        <v>#REF!</v>
      </c>
      <c r="BE7" s="7" t="e">
        <f t="shared" si="34"/>
        <v>#REF!</v>
      </c>
      <c r="BF7" s="8" t="e">
        <f>'Рейтинговая таблица организаций'!#REF!</f>
        <v>#REF!</v>
      </c>
      <c r="BG7" s="17" t="e">
        <f t="shared" si="35"/>
        <v>#REF!</v>
      </c>
      <c r="BH7" s="17" t="e">
        <f t="shared" si="36"/>
        <v>#REF!</v>
      </c>
      <c r="BI7" s="17">
        <f t="shared" si="37"/>
        <v>21</v>
      </c>
      <c r="BJ7" s="7" t="e">
        <f>'Рейтинговая таблица организаций'!#REF!</f>
        <v>#REF!</v>
      </c>
      <c r="BK7" s="7" t="e">
        <f t="shared" si="38"/>
        <v>#REF!</v>
      </c>
      <c r="BL7" s="8" t="e">
        <f>'Рейтинговая таблица организаций'!#REF!</f>
        <v>#REF!</v>
      </c>
      <c r="BM7" s="17" t="e">
        <f t="shared" si="39"/>
        <v>#REF!</v>
      </c>
      <c r="BN7" s="17" t="e">
        <f t="shared" si="40"/>
        <v>#REF!</v>
      </c>
      <c r="BO7" s="17">
        <f t="shared" si="41"/>
        <v>21</v>
      </c>
      <c r="BP7" s="7" t="e">
        <f>'Рейтинговая таблица организаций'!#REF!</f>
        <v>#REF!</v>
      </c>
      <c r="BQ7" s="7" t="e">
        <f t="shared" si="42"/>
        <v>#REF!</v>
      </c>
      <c r="BR7" s="8" t="e">
        <f>'Рейтинговая таблица организаций'!#REF!</f>
        <v>#REF!</v>
      </c>
      <c r="BS7" s="17" t="e">
        <f t="shared" si="43"/>
        <v>#REF!</v>
      </c>
      <c r="BT7" s="17" t="e">
        <f t="shared" si="44"/>
        <v>#REF!</v>
      </c>
      <c r="BU7" s="17">
        <f t="shared" si="45"/>
        <v>21</v>
      </c>
      <c r="BV7" s="7" t="e">
        <f>'Рейтинговая таблица организаций'!#REF!</f>
        <v>#REF!</v>
      </c>
      <c r="BW7" s="7" t="e">
        <f t="shared" si="46"/>
        <v>#REF!</v>
      </c>
      <c r="BX7" s="8" t="e">
        <f>'Рейтинговая таблица организаций'!#REF!</f>
        <v>#REF!</v>
      </c>
      <c r="BY7" s="17" t="e">
        <f t="shared" si="47"/>
        <v>#REF!</v>
      </c>
      <c r="BZ7" s="17" t="e">
        <f t="shared" si="48"/>
        <v>#REF!</v>
      </c>
      <c r="CA7" s="17">
        <f t="shared" si="49"/>
        <v>21</v>
      </c>
      <c r="CB7" s="7" t="e">
        <f>'Рейтинговая таблица организаций'!#REF!</f>
        <v>#REF!</v>
      </c>
      <c r="CC7" s="7" t="e">
        <f t="shared" si="50"/>
        <v>#REF!</v>
      </c>
      <c r="CD7" s="8" t="e">
        <f>'Рейтинговая таблица организаций'!#REF!</f>
        <v>#REF!</v>
      </c>
      <c r="CE7" s="17" t="e">
        <f t="shared" si="51"/>
        <v>#REF!</v>
      </c>
      <c r="CF7" s="17" t="e">
        <f t="shared" si="52"/>
        <v>#REF!</v>
      </c>
      <c r="CG7" s="17">
        <f t="shared" si="53"/>
        <v>21</v>
      </c>
      <c r="CH7" s="7" t="e">
        <f>'Рейтинговая таблица организаций'!#REF!</f>
        <v>#REF!</v>
      </c>
      <c r="CI7" s="7" t="e">
        <f t="shared" si="54"/>
        <v>#REF!</v>
      </c>
      <c r="CJ7" s="8" t="e">
        <f>'Рейтинговая таблица организаций'!#REF!</f>
        <v>#REF!</v>
      </c>
      <c r="CK7" s="17" t="e">
        <f t="shared" si="55"/>
        <v>#REF!</v>
      </c>
      <c r="CL7" s="17" t="e">
        <f t="shared" si="56"/>
        <v>#REF!</v>
      </c>
      <c r="CM7" s="17">
        <f t="shared" si="57"/>
        <v>21</v>
      </c>
      <c r="CN7" s="7" t="e">
        <f>'Рейтинговая таблица организаций'!#REF!</f>
        <v>#REF!</v>
      </c>
      <c r="CO7" s="7" t="e">
        <f t="shared" si="58"/>
        <v>#REF!</v>
      </c>
      <c r="CP7" s="8" t="e">
        <f>'Рейтинговая таблица организаций'!#REF!</f>
        <v>#REF!</v>
      </c>
      <c r="CQ7" s="17" t="e">
        <f t="shared" si="59"/>
        <v>#REF!</v>
      </c>
      <c r="CR7" s="17" t="e">
        <f t="shared" si="60"/>
        <v>#REF!</v>
      </c>
      <c r="CS7" s="17">
        <f t="shared" si="61"/>
        <v>21</v>
      </c>
      <c r="CT7" s="7" t="e">
        <f>'Рейтинговая таблица организаций'!#REF!</f>
        <v>#REF!</v>
      </c>
      <c r="CU7" s="7" t="e">
        <f t="shared" si="62"/>
        <v>#REF!</v>
      </c>
      <c r="CV7" s="8" t="e">
        <f>'Рейтинговая таблица организаций'!#REF!</f>
        <v>#REF!</v>
      </c>
      <c r="CW7" s="17" t="e">
        <f t="shared" si="63"/>
        <v>#REF!</v>
      </c>
      <c r="CX7" s="17" t="e">
        <f t="shared" si="64"/>
        <v>#REF!</v>
      </c>
      <c r="CY7" s="17">
        <f t="shared" si="65"/>
        <v>21</v>
      </c>
      <c r="CZ7" s="7" t="e">
        <f>'Рейтинговая таблица организаций'!#REF!</f>
        <v>#REF!</v>
      </c>
      <c r="DA7" s="7" t="e">
        <f t="shared" si="66"/>
        <v>#REF!</v>
      </c>
      <c r="DB7" s="8" t="e">
        <f>'Рейтинговая таблица организаций'!#REF!</f>
        <v>#REF!</v>
      </c>
      <c r="DC7" s="17" t="e">
        <f t="shared" si="67"/>
        <v>#REF!</v>
      </c>
      <c r="DD7" s="17" t="e">
        <f t="shared" si="68"/>
        <v>#REF!</v>
      </c>
      <c r="DE7" s="17">
        <f t="shared" si="69"/>
        <v>21</v>
      </c>
      <c r="DF7" s="7" t="e">
        <f>'Рейтинговая таблица организаций'!#REF!</f>
        <v>#REF!</v>
      </c>
      <c r="DG7" s="7" t="e">
        <f t="shared" si="70"/>
        <v>#REF!</v>
      </c>
      <c r="DH7" s="8" t="e">
        <f>'Рейтинговая таблица организаций'!#REF!</f>
        <v>#REF!</v>
      </c>
      <c r="DI7" s="17" t="e">
        <f t="shared" si="71"/>
        <v>#REF!</v>
      </c>
      <c r="DJ7" s="17" t="e">
        <f t="shared" si="72"/>
        <v>#REF!</v>
      </c>
      <c r="DK7" s="17">
        <f t="shared" si="73"/>
        <v>21</v>
      </c>
      <c r="DL7" s="7" t="e">
        <f>'Рейтинговая таблица организаций'!#REF!</f>
        <v>#REF!</v>
      </c>
      <c r="DM7" s="7" t="e">
        <f t="shared" si="74"/>
        <v>#REF!</v>
      </c>
      <c r="DN7" s="8" t="e">
        <f>'Рейтинговая таблица организаций'!#REF!</f>
        <v>#REF!</v>
      </c>
      <c r="DO7" s="17" t="e">
        <f t="shared" si="75"/>
        <v>#REF!</v>
      </c>
      <c r="DP7" s="17" t="e">
        <f t="shared" si="76"/>
        <v>#REF!</v>
      </c>
      <c r="DQ7" s="17">
        <f t="shared" si="77"/>
        <v>21</v>
      </c>
      <c r="DR7" s="7" t="e">
        <f>'Рейтинговая таблица организаций'!#REF!</f>
        <v>#REF!</v>
      </c>
      <c r="DS7" s="7" t="e">
        <f t="shared" si="78"/>
        <v>#REF!</v>
      </c>
      <c r="DT7" s="8" t="e">
        <f>'Рейтинговая таблица организаций'!#REF!</f>
        <v>#REF!</v>
      </c>
      <c r="DU7" s="17" t="e">
        <f t="shared" si="79"/>
        <v>#REF!</v>
      </c>
      <c r="DV7" s="17" t="e">
        <f t="shared" si="80"/>
        <v>#REF!</v>
      </c>
      <c r="DW7" s="17">
        <f t="shared" si="81"/>
        <v>21</v>
      </c>
      <c r="DX7" s="7" t="e">
        <f>'Рейтинговая таблица организаций'!#REF!</f>
        <v>#REF!</v>
      </c>
      <c r="DY7" s="7" t="e">
        <f t="shared" si="82"/>
        <v>#REF!</v>
      </c>
      <c r="DZ7" s="8" t="e">
        <f>'Рейтинговая таблица организаций'!#REF!</f>
        <v>#REF!</v>
      </c>
      <c r="EA7" s="17" t="e">
        <f t="shared" si="83"/>
        <v>#REF!</v>
      </c>
      <c r="EB7" s="17" t="e">
        <f t="shared" si="84"/>
        <v>#REF!</v>
      </c>
      <c r="EC7" s="17">
        <f t="shared" si="85"/>
        <v>21</v>
      </c>
      <c r="ED7" s="7" t="e">
        <f>'Рейтинговая таблица организаций'!#REF!</f>
        <v>#REF!</v>
      </c>
      <c r="EE7" s="7" t="e">
        <f t="shared" si="86"/>
        <v>#REF!</v>
      </c>
      <c r="EF7" s="8" t="e">
        <f>'Рейтинговая таблица организаций'!#REF!</f>
        <v>#REF!</v>
      </c>
      <c r="EG7" s="17" t="e">
        <f t="shared" si="87"/>
        <v>#REF!</v>
      </c>
      <c r="EH7" s="17" t="e">
        <f t="shared" si="88"/>
        <v>#REF!</v>
      </c>
      <c r="EI7" s="17">
        <f t="shared" si="89"/>
        <v>21</v>
      </c>
      <c r="EJ7" s="7" t="e">
        <f t="shared" si="90"/>
        <v>#REF!</v>
      </c>
      <c r="EK7" s="8" t="e">
        <f>'Рейтинговая таблица организаций'!#REF!</f>
        <v>#REF!</v>
      </c>
      <c r="EL7" s="17" t="e">
        <f t="shared" si="91"/>
        <v>#REF!</v>
      </c>
      <c r="EM7" s="17" t="e">
        <f t="shared" si="92"/>
        <v>#REF!</v>
      </c>
      <c r="EN7" s="17">
        <f t="shared" si="93"/>
        <v>21</v>
      </c>
    </row>
    <row r="8" spans="1:144" x14ac:dyDescent="0.25">
      <c r="A8" s="7">
        <v>7</v>
      </c>
      <c r="B8" s="7" t="e">
        <f>'Рейтинговая таблица организаций'!#REF!</f>
        <v>#REF!</v>
      </c>
      <c r="C8" s="8" t="e">
        <f>100*'Рейтинговая таблица организаций'!#REF!/'Рейтинговая таблица организаций'!#REF!</f>
        <v>#REF!</v>
      </c>
      <c r="D8" s="17" t="e">
        <f t="shared" si="0"/>
        <v>#REF!</v>
      </c>
      <c r="E8" s="17" t="e">
        <f t="shared" si="1"/>
        <v>#REF!</v>
      </c>
      <c r="F8" s="17">
        <f t="shared" si="2"/>
        <v>21</v>
      </c>
      <c r="G8" s="7" t="e">
        <f>'Рейтинговая таблица организаций'!#REF!</f>
        <v>#REF!</v>
      </c>
      <c r="H8" s="7" t="e">
        <f t="shared" si="94"/>
        <v>#REF!</v>
      </c>
      <c r="I8" s="13" t="e">
        <f>100*'Рейтинговая таблица организаций'!#REF!/'Рейтинговая таблица организаций'!#REF!</f>
        <v>#REF!</v>
      </c>
      <c r="J8" s="17" t="e">
        <f t="shared" si="3"/>
        <v>#REF!</v>
      </c>
      <c r="K8" s="17" t="e">
        <f t="shared" si="4"/>
        <v>#REF!</v>
      </c>
      <c r="L8" s="17">
        <f t="shared" si="5"/>
        <v>21</v>
      </c>
      <c r="M8" s="7" t="e">
        <f>'Рейтинговая таблица организаций'!#REF!</f>
        <v>#REF!</v>
      </c>
      <c r="N8" s="7" t="e">
        <f>'Рейтинговая таблица организаций'!#REF!</f>
        <v>#REF!</v>
      </c>
      <c r="O8" s="7" t="e">
        <f t="shared" si="6"/>
        <v>#REF!</v>
      </c>
      <c r="P8" s="8" t="e">
        <f>'Рейтинговая таблица организаций'!#REF!</f>
        <v>#REF!</v>
      </c>
      <c r="Q8" s="17" t="e">
        <f t="shared" si="7"/>
        <v>#REF!</v>
      </c>
      <c r="R8" s="17" t="e">
        <f t="shared" si="8"/>
        <v>#REF!</v>
      </c>
      <c r="S8" s="17">
        <f t="shared" si="9"/>
        <v>21</v>
      </c>
      <c r="T8" s="7" t="e">
        <f>'Рейтинговая таблица организаций'!#REF!</f>
        <v>#REF!</v>
      </c>
      <c r="U8" s="7" t="e">
        <f t="shared" si="10"/>
        <v>#REF!</v>
      </c>
      <c r="V8" s="8" t="e">
        <f>'Рейтинговая таблица организаций'!#REF!</f>
        <v>#REF!</v>
      </c>
      <c r="W8" s="17" t="e">
        <f t="shared" si="11"/>
        <v>#REF!</v>
      </c>
      <c r="X8" s="17" t="e">
        <f t="shared" si="12"/>
        <v>#REF!</v>
      </c>
      <c r="Y8" s="17">
        <f t="shared" si="13"/>
        <v>21</v>
      </c>
      <c r="Z8" s="7" t="e">
        <f>'Рейтинговая таблица организаций'!#REF!</f>
        <v>#REF!</v>
      </c>
      <c r="AA8" s="7" t="e">
        <f t="shared" si="14"/>
        <v>#REF!</v>
      </c>
      <c r="AB8" s="8" t="e">
        <f>100*'Рейтинговая таблица организаций'!#REF!/'Рейтинговая таблица организаций'!#REF!</f>
        <v>#REF!</v>
      </c>
      <c r="AC8" s="17" t="e">
        <f t="shared" si="15"/>
        <v>#REF!</v>
      </c>
      <c r="AD8" s="17" t="e">
        <f t="shared" si="16"/>
        <v>#REF!</v>
      </c>
      <c r="AE8" s="17">
        <f t="shared" si="17"/>
        <v>21</v>
      </c>
      <c r="AF8" s="7" t="e">
        <f>'Рейтинговая таблица организаций'!#REF!</f>
        <v>#REF!</v>
      </c>
      <c r="AG8" s="7" t="e">
        <f t="shared" si="18"/>
        <v>#REF!</v>
      </c>
      <c r="AH8" s="8" t="e">
        <f>100*'Рейтинговая таблица организаций'!#REF!/'Рейтинговая таблица организаций'!#REF!</f>
        <v>#REF!</v>
      </c>
      <c r="AI8" s="17" t="e">
        <f t="shared" si="19"/>
        <v>#REF!</v>
      </c>
      <c r="AJ8" s="17" t="e">
        <f t="shared" si="20"/>
        <v>#REF!</v>
      </c>
      <c r="AK8" s="17">
        <f t="shared" si="21"/>
        <v>21</v>
      </c>
      <c r="AL8" s="7" t="e">
        <f>'Рейтинговая таблица организаций'!#REF!</f>
        <v>#REF!</v>
      </c>
      <c r="AM8" s="7" t="e">
        <f t="shared" si="22"/>
        <v>#REF!</v>
      </c>
      <c r="AN8" s="8" t="e">
        <f>'Рейтинговая таблица организаций'!#REF!</f>
        <v>#REF!</v>
      </c>
      <c r="AO8" s="17" t="e">
        <f t="shared" si="23"/>
        <v>#REF!</v>
      </c>
      <c r="AP8" s="17" t="e">
        <f t="shared" si="24"/>
        <v>#REF!</v>
      </c>
      <c r="AQ8" s="17">
        <f t="shared" si="25"/>
        <v>21</v>
      </c>
      <c r="AR8" s="7" t="e">
        <f>'Рейтинговая таблица организаций'!#REF!</f>
        <v>#REF!</v>
      </c>
      <c r="AS8" s="7" t="e">
        <f t="shared" si="26"/>
        <v>#REF!</v>
      </c>
      <c r="AT8" s="8" t="e">
        <f>'Рейтинговая таблица организаций'!#REF!</f>
        <v>#REF!</v>
      </c>
      <c r="AU8" s="17" t="e">
        <f t="shared" si="27"/>
        <v>#REF!</v>
      </c>
      <c r="AV8" s="17" t="e">
        <f t="shared" si="28"/>
        <v>#REF!</v>
      </c>
      <c r="AW8" s="17">
        <f t="shared" si="29"/>
        <v>21</v>
      </c>
      <c r="AX8" s="7" t="e">
        <f>'Рейтинговая таблица организаций'!#REF!</f>
        <v>#REF!</v>
      </c>
      <c r="AY8" s="7" t="e">
        <f t="shared" si="30"/>
        <v>#REF!</v>
      </c>
      <c r="AZ8" s="8" t="e">
        <f>'Рейтинговая таблица организаций'!#REF!</f>
        <v>#REF!</v>
      </c>
      <c r="BA8" s="17" t="e">
        <f t="shared" si="31"/>
        <v>#REF!</v>
      </c>
      <c r="BB8" s="17" t="e">
        <f t="shared" si="32"/>
        <v>#REF!</v>
      </c>
      <c r="BC8" s="17">
        <f t="shared" si="33"/>
        <v>21</v>
      </c>
      <c r="BD8" s="7" t="e">
        <f>'Рейтинговая таблица организаций'!#REF!</f>
        <v>#REF!</v>
      </c>
      <c r="BE8" s="7" t="e">
        <f t="shared" si="34"/>
        <v>#REF!</v>
      </c>
      <c r="BF8" s="8" t="e">
        <f>'Рейтинговая таблица организаций'!#REF!</f>
        <v>#REF!</v>
      </c>
      <c r="BG8" s="17" t="e">
        <f t="shared" si="35"/>
        <v>#REF!</v>
      </c>
      <c r="BH8" s="17" t="e">
        <f t="shared" si="36"/>
        <v>#REF!</v>
      </c>
      <c r="BI8" s="17">
        <f t="shared" si="37"/>
        <v>21</v>
      </c>
      <c r="BJ8" s="7" t="e">
        <f>'Рейтинговая таблица организаций'!#REF!</f>
        <v>#REF!</v>
      </c>
      <c r="BK8" s="7" t="e">
        <f t="shared" si="38"/>
        <v>#REF!</v>
      </c>
      <c r="BL8" s="8" t="e">
        <f>'Рейтинговая таблица организаций'!#REF!</f>
        <v>#REF!</v>
      </c>
      <c r="BM8" s="17" t="e">
        <f t="shared" si="39"/>
        <v>#REF!</v>
      </c>
      <c r="BN8" s="17" t="e">
        <f t="shared" si="40"/>
        <v>#REF!</v>
      </c>
      <c r="BO8" s="17">
        <f t="shared" si="41"/>
        <v>21</v>
      </c>
      <c r="BP8" s="7" t="e">
        <f>'Рейтинговая таблица организаций'!#REF!</f>
        <v>#REF!</v>
      </c>
      <c r="BQ8" s="7" t="e">
        <f t="shared" si="42"/>
        <v>#REF!</v>
      </c>
      <c r="BR8" s="8" t="e">
        <f>'Рейтинговая таблица организаций'!#REF!</f>
        <v>#REF!</v>
      </c>
      <c r="BS8" s="17" t="e">
        <f t="shared" si="43"/>
        <v>#REF!</v>
      </c>
      <c r="BT8" s="17" t="e">
        <f t="shared" si="44"/>
        <v>#REF!</v>
      </c>
      <c r="BU8" s="17">
        <f t="shared" si="45"/>
        <v>21</v>
      </c>
      <c r="BV8" s="7" t="e">
        <f>'Рейтинговая таблица организаций'!#REF!</f>
        <v>#REF!</v>
      </c>
      <c r="BW8" s="7" t="e">
        <f t="shared" si="46"/>
        <v>#REF!</v>
      </c>
      <c r="BX8" s="8" t="e">
        <f>'Рейтинговая таблица организаций'!#REF!</f>
        <v>#REF!</v>
      </c>
      <c r="BY8" s="17" t="e">
        <f t="shared" si="47"/>
        <v>#REF!</v>
      </c>
      <c r="BZ8" s="17" t="e">
        <f t="shared" si="48"/>
        <v>#REF!</v>
      </c>
      <c r="CA8" s="17">
        <f t="shared" si="49"/>
        <v>21</v>
      </c>
      <c r="CB8" s="7" t="e">
        <f>'Рейтинговая таблица организаций'!#REF!</f>
        <v>#REF!</v>
      </c>
      <c r="CC8" s="7" t="e">
        <f t="shared" si="50"/>
        <v>#REF!</v>
      </c>
      <c r="CD8" s="8" t="e">
        <f>'Рейтинговая таблица организаций'!#REF!</f>
        <v>#REF!</v>
      </c>
      <c r="CE8" s="17" t="e">
        <f t="shared" si="51"/>
        <v>#REF!</v>
      </c>
      <c r="CF8" s="17" t="e">
        <f t="shared" si="52"/>
        <v>#REF!</v>
      </c>
      <c r="CG8" s="17">
        <f t="shared" si="53"/>
        <v>21</v>
      </c>
      <c r="CH8" s="7" t="e">
        <f>'Рейтинговая таблица организаций'!#REF!</f>
        <v>#REF!</v>
      </c>
      <c r="CI8" s="7" t="e">
        <f t="shared" si="54"/>
        <v>#REF!</v>
      </c>
      <c r="CJ8" s="8" t="e">
        <f>'Рейтинговая таблица организаций'!#REF!</f>
        <v>#REF!</v>
      </c>
      <c r="CK8" s="17" t="e">
        <f t="shared" si="55"/>
        <v>#REF!</v>
      </c>
      <c r="CL8" s="17" t="e">
        <f t="shared" si="56"/>
        <v>#REF!</v>
      </c>
      <c r="CM8" s="17">
        <f t="shared" si="57"/>
        <v>21</v>
      </c>
      <c r="CN8" s="7" t="e">
        <f>'Рейтинговая таблица организаций'!#REF!</f>
        <v>#REF!</v>
      </c>
      <c r="CO8" s="7" t="e">
        <f t="shared" si="58"/>
        <v>#REF!</v>
      </c>
      <c r="CP8" s="8" t="e">
        <f>'Рейтинговая таблица организаций'!#REF!</f>
        <v>#REF!</v>
      </c>
      <c r="CQ8" s="17" t="e">
        <f t="shared" si="59"/>
        <v>#REF!</v>
      </c>
      <c r="CR8" s="17" t="e">
        <f t="shared" si="60"/>
        <v>#REF!</v>
      </c>
      <c r="CS8" s="17">
        <f t="shared" si="61"/>
        <v>21</v>
      </c>
      <c r="CT8" s="7" t="e">
        <f>'Рейтинговая таблица организаций'!#REF!</f>
        <v>#REF!</v>
      </c>
      <c r="CU8" s="7" t="e">
        <f t="shared" si="62"/>
        <v>#REF!</v>
      </c>
      <c r="CV8" s="8" t="e">
        <f>'Рейтинговая таблица организаций'!#REF!</f>
        <v>#REF!</v>
      </c>
      <c r="CW8" s="17" t="e">
        <f t="shared" si="63"/>
        <v>#REF!</v>
      </c>
      <c r="CX8" s="17" t="e">
        <f t="shared" si="64"/>
        <v>#REF!</v>
      </c>
      <c r="CY8" s="17">
        <f t="shared" si="65"/>
        <v>21</v>
      </c>
      <c r="CZ8" s="7" t="e">
        <f>'Рейтинговая таблица организаций'!#REF!</f>
        <v>#REF!</v>
      </c>
      <c r="DA8" s="7" t="e">
        <f t="shared" si="66"/>
        <v>#REF!</v>
      </c>
      <c r="DB8" s="8" t="e">
        <f>'Рейтинговая таблица организаций'!#REF!</f>
        <v>#REF!</v>
      </c>
      <c r="DC8" s="17" t="e">
        <f t="shared" si="67"/>
        <v>#REF!</v>
      </c>
      <c r="DD8" s="17" t="e">
        <f t="shared" si="68"/>
        <v>#REF!</v>
      </c>
      <c r="DE8" s="17">
        <f t="shared" si="69"/>
        <v>21</v>
      </c>
      <c r="DF8" s="7" t="e">
        <f>'Рейтинговая таблица организаций'!#REF!</f>
        <v>#REF!</v>
      </c>
      <c r="DG8" s="7" t="e">
        <f t="shared" si="70"/>
        <v>#REF!</v>
      </c>
      <c r="DH8" s="8" t="e">
        <f>'Рейтинговая таблица организаций'!#REF!</f>
        <v>#REF!</v>
      </c>
      <c r="DI8" s="17" t="e">
        <f t="shared" si="71"/>
        <v>#REF!</v>
      </c>
      <c r="DJ8" s="17" t="e">
        <f t="shared" si="72"/>
        <v>#REF!</v>
      </c>
      <c r="DK8" s="17">
        <f t="shared" si="73"/>
        <v>21</v>
      </c>
      <c r="DL8" s="7" t="e">
        <f>'Рейтинговая таблица организаций'!#REF!</f>
        <v>#REF!</v>
      </c>
      <c r="DM8" s="7" t="e">
        <f t="shared" si="74"/>
        <v>#REF!</v>
      </c>
      <c r="DN8" s="8" t="e">
        <f>'Рейтинговая таблица организаций'!#REF!</f>
        <v>#REF!</v>
      </c>
      <c r="DO8" s="17" t="e">
        <f t="shared" si="75"/>
        <v>#REF!</v>
      </c>
      <c r="DP8" s="17" t="e">
        <f t="shared" si="76"/>
        <v>#REF!</v>
      </c>
      <c r="DQ8" s="17">
        <f t="shared" si="77"/>
        <v>21</v>
      </c>
      <c r="DR8" s="7" t="e">
        <f>'Рейтинговая таблица организаций'!#REF!</f>
        <v>#REF!</v>
      </c>
      <c r="DS8" s="7" t="e">
        <f t="shared" si="78"/>
        <v>#REF!</v>
      </c>
      <c r="DT8" s="8" t="e">
        <f>'Рейтинговая таблица организаций'!#REF!</f>
        <v>#REF!</v>
      </c>
      <c r="DU8" s="17" t="e">
        <f t="shared" si="79"/>
        <v>#REF!</v>
      </c>
      <c r="DV8" s="17" t="e">
        <f t="shared" si="80"/>
        <v>#REF!</v>
      </c>
      <c r="DW8" s="17">
        <f t="shared" si="81"/>
        <v>21</v>
      </c>
      <c r="DX8" s="7" t="e">
        <f>'Рейтинговая таблица организаций'!#REF!</f>
        <v>#REF!</v>
      </c>
      <c r="DY8" s="7" t="e">
        <f t="shared" si="82"/>
        <v>#REF!</v>
      </c>
      <c r="DZ8" s="8" t="e">
        <f>'Рейтинговая таблица организаций'!#REF!</f>
        <v>#REF!</v>
      </c>
      <c r="EA8" s="17" t="e">
        <f t="shared" si="83"/>
        <v>#REF!</v>
      </c>
      <c r="EB8" s="17" t="e">
        <f t="shared" si="84"/>
        <v>#REF!</v>
      </c>
      <c r="EC8" s="17">
        <f t="shared" si="85"/>
        <v>21</v>
      </c>
      <c r="ED8" s="7" t="e">
        <f>'Рейтинговая таблица организаций'!#REF!</f>
        <v>#REF!</v>
      </c>
      <c r="EE8" s="7" t="e">
        <f t="shared" si="86"/>
        <v>#REF!</v>
      </c>
      <c r="EF8" s="8" t="e">
        <f>'Рейтинговая таблица организаций'!#REF!</f>
        <v>#REF!</v>
      </c>
      <c r="EG8" s="17" t="e">
        <f t="shared" si="87"/>
        <v>#REF!</v>
      </c>
      <c r="EH8" s="17" t="e">
        <f t="shared" si="88"/>
        <v>#REF!</v>
      </c>
      <c r="EI8" s="17">
        <f t="shared" si="89"/>
        <v>21</v>
      </c>
      <c r="EJ8" s="7" t="e">
        <f t="shared" si="90"/>
        <v>#REF!</v>
      </c>
      <c r="EK8" s="8" t="e">
        <f>'Рейтинговая таблица организаций'!#REF!</f>
        <v>#REF!</v>
      </c>
      <c r="EL8" s="17" t="e">
        <f t="shared" si="91"/>
        <v>#REF!</v>
      </c>
      <c r="EM8" s="17" t="e">
        <f t="shared" si="92"/>
        <v>#REF!</v>
      </c>
      <c r="EN8" s="17">
        <f t="shared" si="93"/>
        <v>21</v>
      </c>
    </row>
    <row r="9" spans="1:144" x14ac:dyDescent="0.25">
      <c r="A9" s="7">
        <v>8</v>
      </c>
      <c r="B9" s="7" t="e">
        <f>'Рейтинговая таблица организаций'!#REF!</f>
        <v>#REF!</v>
      </c>
      <c r="C9" s="8" t="e">
        <f>100*'Рейтинговая таблица организаций'!#REF!/'Рейтинговая таблица организаций'!#REF!</f>
        <v>#REF!</v>
      </c>
      <c r="D9" s="17" t="e">
        <f t="shared" si="0"/>
        <v>#REF!</v>
      </c>
      <c r="E9" s="17" t="e">
        <f t="shared" si="1"/>
        <v>#REF!</v>
      </c>
      <c r="F9" s="17">
        <f t="shared" si="2"/>
        <v>21</v>
      </c>
      <c r="G9" s="7" t="e">
        <f>'Рейтинговая таблица организаций'!#REF!</f>
        <v>#REF!</v>
      </c>
      <c r="H9" s="7" t="e">
        <f t="shared" si="94"/>
        <v>#REF!</v>
      </c>
      <c r="I9" s="13" t="e">
        <f>100*'Рейтинговая таблица организаций'!#REF!/'Рейтинговая таблица организаций'!#REF!</f>
        <v>#REF!</v>
      </c>
      <c r="J9" s="17" t="e">
        <f t="shared" si="3"/>
        <v>#REF!</v>
      </c>
      <c r="K9" s="17" t="e">
        <f t="shared" si="4"/>
        <v>#REF!</v>
      </c>
      <c r="L9" s="17">
        <f t="shared" si="5"/>
        <v>21</v>
      </c>
      <c r="M9" s="7" t="e">
        <f>'Рейтинговая таблица организаций'!#REF!</f>
        <v>#REF!</v>
      </c>
      <c r="N9" s="7" t="e">
        <f>'Рейтинговая таблица организаций'!#REF!</f>
        <v>#REF!</v>
      </c>
      <c r="O9" s="7" t="e">
        <f t="shared" si="6"/>
        <v>#REF!</v>
      </c>
      <c r="P9" s="8" t="e">
        <f>'Рейтинговая таблица организаций'!#REF!</f>
        <v>#REF!</v>
      </c>
      <c r="Q9" s="17" t="e">
        <f t="shared" si="7"/>
        <v>#REF!</v>
      </c>
      <c r="R9" s="17" t="e">
        <f t="shared" si="8"/>
        <v>#REF!</v>
      </c>
      <c r="S9" s="17">
        <f t="shared" si="9"/>
        <v>21</v>
      </c>
      <c r="T9" s="7" t="e">
        <f>'Рейтинговая таблица организаций'!#REF!</f>
        <v>#REF!</v>
      </c>
      <c r="U9" s="7" t="e">
        <f t="shared" si="10"/>
        <v>#REF!</v>
      </c>
      <c r="V9" s="8" t="e">
        <f>'Рейтинговая таблица организаций'!#REF!</f>
        <v>#REF!</v>
      </c>
      <c r="W9" s="17" t="e">
        <f t="shared" si="11"/>
        <v>#REF!</v>
      </c>
      <c r="X9" s="17" t="e">
        <f t="shared" si="12"/>
        <v>#REF!</v>
      </c>
      <c r="Y9" s="17">
        <f t="shared" si="13"/>
        <v>21</v>
      </c>
      <c r="Z9" s="7" t="e">
        <f>'Рейтинговая таблица организаций'!#REF!</f>
        <v>#REF!</v>
      </c>
      <c r="AA9" s="7" t="e">
        <f t="shared" si="14"/>
        <v>#REF!</v>
      </c>
      <c r="AB9" s="8" t="e">
        <f>100*'Рейтинговая таблица организаций'!#REF!/'Рейтинговая таблица организаций'!#REF!</f>
        <v>#REF!</v>
      </c>
      <c r="AC9" s="17" t="e">
        <f t="shared" si="15"/>
        <v>#REF!</v>
      </c>
      <c r="AD9" s="17" t="e">
        <f t="shared" si="16"/>
        <v>#REF!</v>
      </c>
      <c r="AE9" s="17">
        <f t="shared" si="17"/>
        <v>21</v>
      </c>
      <c r="AF9" s="7" t="e">
        <f>'Рейтинговая таблица организаций'!#REF!</f>
        <v>#REF!</v>
      </c>
      <c r="AG9" s="7" t="e">
        <f t="shared" si="18"/>
        <v>#REF!</v>
      </c>
      <c r="AH9" s="8" t="e">
        <f>100*'Рейтинговая таблица организаций'!#REF!/'Рейтинговая таблица организаций'!#REF!</f>
        <v>#REF!</v>
      </c>
      <c r="AI9" s="17" t="e">
        <f t="shared" si="19"/>
        <v>#REF!</v>
      </c>
      <c r="AJ9" s="17" t="e">
        <f t="shared" si="20"/>
        <v>#REF!</v>
      </c>
      <c r="AK9" s="17">
        <f t="shared" si="21"/>
        <v>21</v>
      </c>
      <c r="AL9" s="7" t="e">
        <f>'Рейтинговая таблица организаций'!#REF!</f>
        <v>#REF!</v>
      </c>
      <c r="AM9" s="7" t="e">
        <f t="shared" si="22"/>
        <v>#REF!</v>
      </c>
      <c r="AN9" s="8" t="e">
        <f>'Рейтинговая таблица организаций'!#REF!</f>
        <v>#REF!</v>
      </c>
      <c r="AO9" s="17" t="e">
        <f t="shared" si="23"/>
        <v>#REF!</v>
      </c>
      <c r="AP9" s="17" t="e">
        <f t="shared" si="24"/>
        <v>#REF!</v>
      </c>
      <c r="AQ9" s="17">
        <f t="shared" si="25"/>
        <v>21</v>
      </c>
      <c r="AR9" s="7" t="e">
        <f>'Рейтинговая таблица организаций'!#REF!</f>
        <v>#REF!</v>
      </c>
      <c r="AS9" s="7" t="e">
        <f t="shared" si="26"/>
        <v>#REF!</v>
      </c>
      <c r="AT9" s="8" t="e">
        <f>'Рейтинговая таблица организаций'!#REF!</f>
        <v>#REF!</v>
      </c>
      <c r="AU9" s="17" t="e">
        <f t="shared" si="27"/>
        <v>#REF!</v>
      </c>
      <c r="AV9" s="17" t="e">
        <f t="shared" si="28"/>
        <v>#REF!</v>
      </c>
      <c r="AW9" s="17">
        <f t="shared" si="29"/>
        <v>21</v>
      </c>
      <c r="AX9" s="7" t="e">
        <f>'Рейтинговая таблица организаций'!#REF!</f>
        <v>#REF!</v>
      </c>
      <c r="AY9" s="7" t="e">
        <f t="shared" si="30"/>
        <v>#REF!</v>
      </c>
      <c r="AZ9" s="8" t="e">
        <f>'Рейтинговая таблица организаций'!#REF!</f>
        <v>#REF!</v>
      </c>
      <c r="BA9" s="17" t="e">
        <f t="shared" si="31"/>
        <v>#REF!</v>
      </c>
      <c r="BB9" s="17" t="e">
        <f t="shared" si="32"/>
        <v>#REF!</v>
      </c>
      <c r="BC9" s="17">
        <f t="shared" si="33"/>
        <v>21</v>
      </c>
      <c r="BD9" s="7" t="e">
        <f>'Рейтинговая таблица организаций'!#REF!</f>
        <v>#REF!</v>
      </c>
      <c r="BE9" s="7" t="e">
        <f t="shared" si="34"/>
        <v>#REF!</v>
      </c>
      <c r="BF9" s="8" t="e">
        <f>'Рейтинговая таблица организаций'!#REF!</f>
        <v>#REF!</v>
      </c>
      <c r="BG9" s="17" t="e">
        <f t="shared" si="35"/>
        <v>#REF!</v>
      </c>
      <c r="BH9" s="17" t="e">
        <f t="shared" si="36"/>
        <v>#REF!</v>
      </c>
      <c r="BI9" s="17">
        <f t="shared" si="37"/>
        <v>21</v>
      </c>
      <c r="BJ9" s="7" t="e">
        <f>'Рейтинговая таблица организаций'!#REF!</f>
        <v>#REF!</v>
      </c>
      <c r="BK9" s="7" t="e">
        <f t="shared" si="38"/>
        <v>#REF!</v>
      </c>
      <c r="BL9" s="8" t="e">
        <f>'Рейтинговая таблица организаций'!#REF!</f>
        <v>#REF!</v>
      </c>
      <c r="BM9" s="17" t="e">
        <f t="shared" si="39"/>
        <v>#REF!</v>
      </c>
      <c r="BN9" s="17" t="e">
        <f t="shared" si="40"/>
        <v>#REF!</v>
      </c>
      <c r="BO9" s="17">
        <f t="shared" si="41"/>
        <v>21</v>
      </c>
      <c r="BP9" s="7" t="e">
        <f>'Рейтинговая таблица организаций'!#REF!</f>
        <v>#REF!</v>
      </c>
      <c r="BQ9" s="7" t="e">
        <f t="shared" si="42"/>
        <v>#REF!</v>
      </c>
      <c r="BR9" s="8" t="e">
        <f>'Рейтинговая таблица организаций'!#REF!</f>
        <v>#REF!</v>
      </c>
      <c r="BS9" s="17" t="e">
        <f t="shared" si="43"/>
        <v>#REF!</v>
      </c>
      <c r="BT9" s="17" t="e">
        <f t="shared" si="44"/>
        <v>#REF!</v>
      </c>
      <c r="BU9" s="17">
        <f t="shared" si="45"/>
        <v>21</v>
      </c>
      <c r="BV9" s="7" t="e">
        <f>'Рейтинговая таблица организаций'!#REF!</f>
        <v>#REF!</v>
      </c>
      <c r="BW9" s="7" t="e">
        <f t="shared" si="46"/>
        <v>#REF!</v>
      </c>
      <c r="BX9" s="8" t="e">
        <f>'Рейтинговая таблица организаций'!#REF!</f>
        <v>#REF!</v>
      </c>
      <c r="BY9" s="17" t="e">
        <f t="shared" si="47"/>
        <v>#REF!</v>
      </c>
      <c r="BZ9" s="17" t="e">
        <f t="shared" si="48"/>
        <v>#REF!</v>
      </c>
      <c r="CA9" s="17">
        <f t="shared" si="49"/>
        <v>21</v>
      </c>
      <c r="CB9" s="7" t="e">
        <f>'Рейтинговая таблица организаций'!#REF!</f>
        <v>#REF!</v>
      </c>
      <c r="CC9" s="7" t="e">
        <f t="shared" si="50"/>
        <v>#REF!</v>
      </c>
      <c r="CD9" s="8" t="e">
        <f>'Рейтинговая таблица организаций'!#REF!</f>
        <v>#REF!</v>
      </c>
      <c r="CE9" s="17" t="e">
        <f t="shared" si="51"/>
        <v>#REF!</v>
      </c>
      <c r="CF9" s="17" t="e">
        <f t="shared" si="52"/>
        <v>#REF!</v>
      </c>
      <c r="CG9" s="17">
        <f t="shared" si="53"/>
        <v>21</v>
      </c>
      <c r="CH9" s="7" t="e">
        <f>'Рейтинговая таблица организаций'!#REF!</f>
        <v>#REF!</v>
      </c>
      <c r="CI9" s="7" t="e">
        <f t="shared" si="54"/>
        <v>#REF!</v>
      </c>
      <c r="CJ9" s="8" t="e">
        <f>'Рейтинговая таблица организаций'!#REF!</f>
        <v>#REF!</v>
      </c>
      <c r="CK9" s="17" t="e">
        <f t="shared" si="55"/>
        <v>#REF!</v>
      </c>
      <c r="CL9" s="17" t="e">
        <f t="shared" si="56"/>
        <v>#REF!</v>
      </c>
      <c r="CM9" s="17">
        <f t="shared" si="57"/>
        <v>21</v>
      </c>
      <c r="CN9" s="7" t="e">
        <f>'Рейтинговая таблица организаций'!#REF!</f>
        <v>#REF!</v>
      </c>
      <c r="CO9" s="7" t="e">
        <f t="shared" si="58"/>
        <v>#REF!</v>
      </c>
      <c r="CP9" s="8" t="e">
        <f>'Рейтинговая таблица организаций'!#REF!</f>
        <v>#REF!</v>
      </c>
      <c r="CQ9" s="17" t="e">
        <f t="shared" si="59"/>
        <v>#REF!</v>
      </c>
      <c r="CR9" s="17" t="e">
        <f t="shared" si="60"/>
        <v>#REF!</v>
      </c>
      <c r="CS9" s="17">
        <f t="shared" si="61"/>
        <v>21</v>
      </c>
      <c r="CT9" s="7" t="e">
        <f>'Рейтинговая таблица организаций'!#REF!</f>
        <v>#REF!</v>
      </c>
      <c r="CU9" s="7" t="e">
        <f t="shared" si="62"/>
        <v>#REF!</v>
      </c>
      <c r="CV9" s="8" t="e">
        <f>'Рейтинговая таблица организаций'!#REF!</f>
        <v>#REF!</v>
      </c>
      <c r="CW9" s="17" t="e">
        <f t="shared" si="63"/>
        <v>#REF!</v>
      </c>
      <c r="CX9" s="17" t="e">
        <f t="shared" si="64"/>
        <v>#REF!</v>
      </c>
      <c r="CY9" s="17">
        <f t="shared" si="65"/>
        <v>21</v>
      </c>
      <c r="CZ9" s="7" t="e">
        <f>'Рейтинговая таблица организаций'!#REF!</f>
        <v>#REF!</v>
      </c>
      <c r="DA9" s="7" t="e">
        <f t="shared" si="66"/>
        <v>#REF!</v>
      </c>
      <c r="DB9" s="8" t="e">
        <f>'Рейтинговая таблица организаций'!#REF!</f>
        <v>#REF!</v>
      </c>
      <c r="DC9" s="17" t="e">
        <f t="shared" si="67"/>
        <v>#REF!</v>
      </c>
      <c r="DD9" s="17" t="e">
        <f t="shared" si="68"/>
        <v>#REF!</v>
      </c>
      <c r="DE9" s="17">
        <f t="shared" si="69"/>
        <v>21</v>
      </c>
      <c r="DF9" s="7" t="e">
        <f>'Рейтинговая таблица организаций'!#REF!</f>
        <v>#REF!</v>
      </c>
      <c r="DG9" s="7" t="e">
        <f t="shared" si="70"/>
        <v>#REF!</v>
      </c>
      <c r="DH9" s="8" t="e">
        <f>'Рейтинговая таблица организаций'!#REF!</f>
        <v>#REF!</v>
      </c>
      <c r="DI9" s="17" t="e">
        <f t="shared" si="71"/>
        <v>#REF!</v>
      </c>
      <c r="DJ9" s="17" t="e">
        <f t="shared" si="72"/>
        <v>#REF!</v>
      </c>
      <c r="DK9" s="17">
        <f t="shared" si="73"/>
        <v>21</v>
      </c>
      <c r="DL9" s="7" t="e">
        <f>'Рейтинговая таблица организаций'!#REF!</f>
        <v>#REF!</v>
      </c>
      <c r="DM9" s="7" t="e">
        <f t="shared" si="74"/>
        <v>#REF!</v>
      </c>
      <c r="DN9" s="8" t="e">
        <f>'Рейтинговая таблица организаций'!#REF!</f>
        <v>#REF!</v>
      </c>
      <c r="DO9" s="17" t="e">
        <f t="shared" si="75"/>
        <v>#REF!</v>
      </c>
      <c r="DP9" s="17" t="e">
        <f t="shared" si="76"/>
        <v>#REF!</v>
      </c>
      <c r="DQ9" s="17">
        <f t="shared" si="77"/>
        <v>21</v>
      </c>
      <c r="DR9" s="7" t="e">
        <f>'Рейтинговая таблица организаций'!#REF!</f>
        <v>#REF!</v>
      </c>
      <c r="DS9" s="7" t="e">
        <f t="shared" si="78"/>
        <v>#REF!</v>
      </c>
      <c r="DT9" s="8" t="e">
        <f>'Рейтинговая таблица организаций'!#REF!</f>
        <v>#REF!</v>
      </c>
      <c r="DU9" s="17" t="e">
        <f t="shared" si="79"/>
        <v>#REF!</v>
      </c>
      <c r="DV9" s="17" t="e">
        <f t="shared" si="80"/>
        <v>#REF!</v>
      </c>
      <c r="DW9" s="17">
        <f t="shared" si="81"/>
        <v>21</v>
      </c>
      <c r="DX9" s="7" t="e">
        <f>'Рейтинговая таблица организаций'!#REF!</f>
        <v>#REF!</v>
      </c>
      <c r="DY9" s="7" t="e">
        <f t="shared" si="82"/>
        <v>#REF!</v>
      </c>
      <c r="DZ9" s="8" t="e">
        <f>'Рейтинговая таблица организаций'!#REF!</f>
        <v>#REF!</v>
      </c>
      <c r="EA9" s="17" t="e">
        <f t="shared" si="83"/>
        <v>#REF!</v>
      </c>
      <c r="EB9" s="17" t="e">
        <f t="shared" si="84"/>
        <v>#REF!</v>
      </c>
      <c r="EC9" s="17">
        <f t="shared" si="85"/>
        <v>21</v>
      </c>
      <c r="ED9" s="7" t="e">
        <f>'Рейтинговая таблица организаций'!#REF!</f>
        <v>#REF!</v>
      </c>
      <c r="EE9" s="7" t="e">
        <f t="shared" si="86"/>
        <v>#REF!</v>
      </c>
      <c r="EF9" s="8" t="e">
        <f>'Рейтинговая таблица организаций'!#REF!</f>
        <v>#REF!</v>
      </c>
      <c r="EG9" s="17" t="e">
        <f t="shared" si="87"/>
        <v>#REF!</v>
      </c>
      <c r="EH9" s="17" t="e">
        <f t="shared" si="88"/>
        <v>#REF!</v>
      </c>
      <c r="EI9" s="17">
        <f t="shared" si="89"/>
        <v>21</v>
      </c>
      <c r="EJ9" s="7" t="e">
        <f t="shared" si="90"/>
        <v>#REF!</v>
      </c>
      <c r="EK9" s="8" t="e">
        <f>'Рейтинговая таблица организаций'!#REF!</f>
        <v>#REF!</v>
      </c>
      <c r="EL9" s="17" t="e">
        <f t="shared" si="91"/>
        <v>#REF!</v>
      </c>
      <c r="EM9" s="17" t="e">
        <f t="shared" si="92"/>
        <v>#REF!</v>
      </c>
      <c r="EN9" s="17">
        <f t="shared" si="93"/>
        <v>21</v>
      </c>
    </row>
    <row r="10" spans="1:144" x14ac:dyDescent="0.25">
      <c r="A10" s="7">
        <v>9</v>
      </c>
      <c r="B10" s="7" t="e">
        <f>'Рейтинговая таблица организаций'!#REF!</f>
        <v>#REF!</v>
      </c>
      <c r="C10" s="8" t="e">
        <f>100*'Рейтинговая таблица организаций'!#REF!/'Рейтинговая таблица организаций'!#REF!</f>
        <v>#REF!</v>
      </c>
      <c r="D10" s="17" t="e">
        <f t="shared" si="0"/>
        <v>#REF!</v>
      </c>
      <c r="E10" s="17" t="e">
        <f t="shared" si="1"/>
        <v>#REF!</v>
      </c>
      <c r="F10" s="17">
        <f t="shared" si="2"/>
        <v>21</v>
      </c>
      <c r="G10" s="7" t="e">
        <f>'Рейтинговая таблица организаций'!#REF!</f>
        <v>#REF!</v>
      </c>
      <c r="H10" s="7" t="e">
        <f t="shared" si="94"/>
        <v>#REF!</v>
      </c>
      <c r="I10" s="13" t="e">
        <f>100*'Рейтинговая таблица организаций'!#REF!/'Рейтинговая таблица организаций'!#REF!</f>
        <v>#REF!</v>
      </c>
      <c r="J10" s="17" t="e">
        <f t="shared" si="3"/>
        <v>#REF!</v>
      </c>
      <c r="K10" s="17" t="e">
        <f t="shared" si="4"/>
        <v>#REF!</v>
      </c>
      <c r="L10" s="17">
        <f t="shared" si="5"/>
        <v>21</v>
      </c>
      <c r="M10" s="7" t="e">
        <f>'Рейтинговая таблица организаций'!#REF!</f>
        <v>#REF!</v>
      </c>
      <c r="N10" s="7" t="e">
        <f>'Рейтинговая таблица организаций'!#REF!</f>
        <v>#REF!</v>
      </c>
      <c r="O10" s="7" t="e">
        <f t="shared" si="6"/>
        <v>#REF!</v>
      </c>
      <c r="P10" s="8" t="e">
        <f>'Рейтинговая таблица организаций'!#REF!</f>
        <v>#REF!</v>
      </c>
      <c r="Q10" s="17" t="e">
        <f t="shared" si="7"/>
        <v>#REF!</v>
      </c>
      <c r="R10" s="17" t="e">
        <f t="shared" si="8"/>
        <v>#REF!</v>
      </c>
      <c r="S10" s="17">
        <f t="shared" si="9"/>
        <v>21</v>
      </c>
      <c r="T10" s="7" t="e">
        <f>'Рейтинговая таблица организаций'!#REF!</f>
        <v>#REF!</v>
      </c>
      <c r="U10" s="7" t="e">
        <f t="shared" si="10"/>
        <v>#REF!</v>
      </c>
      <c r="V10" s="8" t="e">
        <f>'Рейтинговая таблица организаций'!#REF!</f>
        <v>#REF!</v>
      </c>
      <c r="W10" s="17" t="e">
        <f t="shared" si="11"/>
        <v>#REF!</v>
      </c>
      <c r="X10" s="17" t="e">
        <f t="shared" si="12"/>
        <v>#REF!</v>
      </c>
      <c r="Y10" s="17">
        <f t="shared" si="13"/>
        <v>21</v>
      </c>
      <c r="Z10" s="7" t="e">
        <f>'Рейтинговая таблица организаций'!#REF!</f>
        <v>#REF!</v>
      </c>
      <c r="AA10" s="7" t="e">
        <f t="shared" si="14"/>
        <v>#REF!</v>
      </c>
      <c r="AB10" s="8" t="e">
        <f>100*'Рейтинговая таблица организаций'!#REF!/'Рейтинговая таблица организаций'!#REF!</f>
        <v>#REF!</v>
      </c>
      <c r="AC10" s="17" t="e">
        <f t="shared" si="15"/>
        <v>#REF!</v>
      </c>
      <c r="AD10" s="17" t="e">
        <f t="shared" si="16"/>
        <v>#REF!</v>
      </c>
      <c r="AE10" s="17">
        <f t="shared" si="17"/>
        <v>21</v>
      </c>
      <c r="AF10" s="7" t="e">
        <f>'Рейтинговая таблица организаций'!#REF!</f>
        <v>#REF!</v>
      </c>
      <c r="AG10" s="7" t="e">
        <f t="shared" si="18"/>
        <v>#REF!</v>
      </c>
      <c r="AH10" s="8" t="e">
        <f>100*'Рейтинговая таблица организаций'!#REF!/'Рейтинговая таблица организаций'!#REF!</f>
        <v>#REF!</v>
      </c>
      <c r="AI10" s="17" t="e">
        <f t="shared" si="19"/>
        <v>#REF!</v>
      </c>
      <c r="AJ10" s="17" t="e">
        <f t="shared" si="20"/>
        <v>#REF!</v>
      </c>
      <c r="AK10" s="17">
        <f t="shared" si="21"/>
        <v>21</v>
      </c>
      <c r="AL10" s="7" t="e">
        <f>'Рейтинговая таблица организаций'!#REF!</f>
        <v>#REF!</v>
      </c>
      <c r="AM10" s="7" t="e">
        <f t="shared" si="22"/>
        <v>#REF!</v>
      </c>
      <c r="AN10" s="8" t="e">
        <f>'Рейтинговая таблица организаций'!#REF!</f>
        <v>#REF!</v>
      </c>
      <c r="AO10" s="17" t="e">
        <f t="shared" si="23"/>
        <v>#REF!</v>
      </c>
      <c r="AP10" s="17" t="e">
        <f t="shared" si="24"/>
        <v>#REF!</v>
      </c>
      <c r="AQ10" s="17">
        <f t="shared" si="25"/>
        <v>21</v>
      </c>
      <c r="AR10" s="7" t="e">
        <f>'Рейтинговая таблица организаций'!#REF!</f>
        <v>#REF!</v>
      </c>
      <c r="AS10" s="7" t="e">
        <f t="shared" si="26"/>
        <v>#REF!</v>
      </c>
      <c r="AT10" s="8" t="e">
        <f>'Рейтинговая таблица организаций'!#REF!</f>
        <v>#REF!</v>
      </c>
      <c r="AU10" s="17" t="e">
        <f t="shared" si="27"/>
        <v>#REF!</v>
      </c>
      <c r="AV10" s="17" t="e">
        <f t="shared" si="28"/>
        <v>#REF!</v>
      </c>
      <c r="AW10" s="17">
        <f t="shared" si="29"/>
        <v>21</v>
      </c>
      <c r="AX10" s="7" t="e">
        <f>'Рейтинговая таблица организаций'!#REF!</f>
        <v>#REF!</v>
      </c>
      <c r="AY10" s="7" t="e">
        <f t="shared" si="30"/>
        <v>#REF!</v>
      </c>
      <c r="AZ10" s="8" t="e">
        <f>'Рейтинговая таблица организаций'!#REF!</f>
        <v>#REF!</v>
      </c>
      <c r="BA10" s="17" t="e">
        <f t="shared" si="31"/>
        <v>#REF!</v>
      </c>
      <c r="BB10" s="17" t="e">
        <f t="shared" si="32"/>
        <v>#REF!</v>
      </c>
      <c r="BC10" s="17">
        <f t="shared" si="33"/>
        <v>21</v>
      </c>
      <c r="BD10" s="7" t="e">
        <f>'Рейтинговая таблица организаций'!#REF!</f>
        <v>#REF!</v>
      </c>
      <c r="BE10" s="7" t="e">
        <f t="shared" si="34"/>
        <v>#REF!</v>
      </c>
      <c r="BF10" s="8" t="e">
        <f>'Рейтинговая таблица организаций'!#REF!</f>
        <v>#REF!</v>
      </c>
      <c r="BG10" s="17" t="e">
        <f t="shared" si="35"/>
        <v>#REF!</v>
      </c>
      <c r="BH10" s="17" t="e">
        <f t="shared" si="36"/>
        <v>#REF!</v>
      </c>
      <c r="BI10" s="17">
        <f t="shared" si="37"/>
        <v>21</v>
      </c>
      <c r="BJ10" s="7" t="e">
        <f>'Рейтинговая таблица организаций'!#REF!</f>
        <v>#REF!</v>
      </c>
      <c r="BK10" s="7" t="e">
        <f t="shared" si="38"/>
        <v>#REF!</v>
      </c>
      <c r="BL10" s="8" t="e">
        <f>'Рейтинговая таблица организаций'!#REF!</f>
        <v>#REF!</v>
      </c>
      <c r="BM10" s="17" t="e">
        <f t="shared" si="39"/>
        <v>#REF!</v>
      </c>
      <c r="BN10" s="17" t="e">
        <f t="shared" si="40"/>
        <v>#REF!</v>
      </c>
      <c r="BO10" s="17">
        <f t="shared" si="41"/>
        <v>21</v>
      </c>
      <c r="BP10" s="7" t="e">
        <f>'Рейтинговая таблица организаций'!#REF!</f>
        <v>#REF!</v>
      </c>
      <c r="BQ10" s="7" t="e">
        <f t="shared" si="42"/>
        <v>#REF!</v>
      </c>
      <c r="BR10" s="8" t="e">
        <f>'Рейтинговая таблица организаций'!#REF!</f>
        <v>#REF!</v>
      </c>
      <c r="BS10" s="17" t="e">
        <f t="shared" si="43"/>
        <v>#REF!</v>
      </c>
      <c r="BT10" s="17" t="e">
        <f t="shared" si="44"/>
        <v>#REF!</v>
      </c>
      <c r="BU10" s="17">
        <f t="shared" si="45"/>
        <v>21</v>
      </c>
      <c r="BV10" s="7" t="e">
        <f>'Рейтинговая таблица организаций'!#REF!</f>
        <v>#REF!</v>
      </c>
      <c r="BW10" s="7" t="e">
        <f t="shared" si="46"/>
        <v>#REF!</v>
      </c>
      <c r="BX10" s="8" t="e">
        <f>'Рейтинговая таблица организаций'!#REF!</f>
        <v>#REF!</v>
      </c>
      <c r="BY10" s="17" t="e">
        <f t="shared" si="47"/>
        <v>#REF!</v>
      </c>
      <c r="BZ10" s="17" t="e">
        <f t="shared" si="48"/>
        <v>#REF!</v>
      </c>
      <c r="CA10" s="17">
        <f t="shared" si="49"/>
        <v>21</v>
      </c>
      <c r="CB10" s="7" t="e">
        <f>'Рейтинговая таблица организаций'!#REF!</f>
        <v>#REF!</v>
      </c>
      <c r="CC10" s="7" t="e">
        <f t="shared" si="50"/>
        <v>#REF!</v>
      </c>
      <c r="CD10" s="8" t="e">
        <f>'Рейтинговая таблица организаций'!#REF!</f>
        <v>#REF!</v>
      </c>
      <c r="CE10" s="17" t="e">
        <f t="shared" si="51"/>
        <v>#REF!</v>
      </c>
      <c r="CF10" s="17" t="e">
        <f t="shared" si="52"/>
        <v>#REF!</v>
      </c>
      <c r="CG10" s="17">
        <f t="shared" si="53"/>
        <v>21</v>
      </c>
      <c r="CH10" s="7" t="e">
        <f>'Рейтинговая таблица организаций'!#REF!</f>
        <v>#REF!</v>
      </c>
      <c r="CI10" s="7" t="e">
        <f t="shared" si="54"/>
        <v>#REF!</v>
      </c>
      <c r="CJ10" s="8" t="e">
        <f>'Рейтинговая таблица организаций'!#REF!</f>
        <v>#REF!</v>
      </c>
      <c r="CK10" s="17" t="e">
        <f t="shared" si="55"/>
        <v>#REF!</v>
      </c>
      <c r="CL10" s="17" t="e">
        <f t="shared" si="56"/>
        <v>#REF!</v>
      </c>
      <c r="CM10" s="17">
        <f t="shared" si="57"/>
        <v>21</v>
      </c>
      <c r="CN10" s="7" t="e">
        <f>'Рейтинговая таблица организаций'!#REF!</f>
        <v>#REF!</v>
      </c>
      <c r="CO10" s="7" t="e">
        <f t="shared" si="58"/>
        <v>#REF!</v>
      </c>
      <c r="CP10" s="8" t="e">
        <f>'Рейтинговая таблица организаций'!#REF!</f>
        <v>#REF!</v>
      </c>
      <c r="CQ10" s="17" t="e">
        <f t="shared" si="59"/>
        <v>#REF!</v>
      </c>
      <c r="CR10" s="17" t="e">
        <f t="shared" si="60"/>
        <v>#REF!</v>
      </c>
      <c r="CS10" s="17">
        <f t="shared" si="61"/>
        <v>21</v>
      </c>
      <c r="CT10" s="7" t="e">
        <f>'Рейтинговая таблица организаций'!#REF!</f>
        <v>#REF!</v>
      </c>
      <c r="CU10" s="7" t="e">
        <f t="shared" si="62"/>
        <v>#REF!</v>
      </c>
      <c r="CV10" s="8" t="e">
        <f>'Рейтинговая таблица организаций'!#REF!</f>
        <v>#REF!</v>
      </c>
      <c r="CW10" s="17" t="e">
        <f t="shared" si="63"/>
        <v>#REF!</v>
      </c>
      <c r="CX10" s="17" t="e">
        <f t="shared" si="64"/>
        <v>#REF!</v>
      </c>
      <c r="CY10" s="17">
        <f t="shared" si="65"/>
        <v>21</v>
      </c>
      <c r="CZ10" s="7" t="e">
        <f>'Рейтинговая таблица организаций'!#REF!</f>
        <v>#REF!</v>
      </c>
      <c r="DA10" s="7" t="e">
        <f t="shared" si="66"/>
        <v>#REF!</v>
      </c>
      <c r="DB10" s="8" t="e">
        <f>'Рейтинговая таблица организаций'!#REF!</f>
        <v>#REF!</v>
      </c>
      <c r="DC10" s="17" t="e">
        <f t="shared" si="67"/>
        <v>#REF!</v>
      </c>
      <c r="DD10" s="17" t="e">
        <f t="shared" si="68"/>
        <v>#REF!</v>
      </c>
      <c r="DE10" s="17">
        <f t="shared" si="69"/>
        <v>21</v>
      </c>
      <c r="DF10" s="7" t="e">
        <f>'Рейтинговая таблица организаций'!#REF!</f>
        <v>#REF!</v>
      </c>
      <c r="DG10" s="7" t="e">
        <f t="shared" si="70"/>
        <v>#REF!</v>
      </c>
      <c r="DH10" s="8" t="e">
        <f>'Рейтинговая таблица организаций'!#REF!</f>
        <v>#REF!</v>
      </c>
      <c r="DI10" s="17" t="e">
        <f t="shared" si="71"/>
        <v>#REF!</v>
      </c>
      <c r="DJ10" s="17" t="e">
        <f t="shared" si="72"/>
        <v>#REF!</v>
      </c>
      <c r="DK10" s="17">
        <f t="shared" si="73"/>
        <v>21</v>
      </c>
      <c r="DL10" s="7" t="e">
        <f>'Рейтинговая таблица организаций'!#REF!</f>
        <v>#REF!</v>
      </c>
      <c r="DM10" s="7" t="e">
        <f t="shared" si="74"/>
        <v>#REF!</v>
      </c>
      <c r="DN10" s="8" t="e">
        <f>'Рейтинговая таблица организаций'!#REF!</f>
        <v>#REF!</v>
      </c>
      <c r="DO10" s="17" t="e">
        <f t="shared" si="75"/>
        <v>#REF!</v>
      </c>
      <c r="DP10" s="17" t="e">
        <f t="shared" si="76"/>
        <v>#REF!</v>
      </c>
      <c r="DQ10" s="17">
        <f t="shared" si="77"/>
        <v>21</v>
      </c>
      <c r="DR10" s="7" t="e">
        <f>'Рейтинговая таблица организаций'!#REF!</f>
        <v>#REF!</v>
      </c>
      <c r="DS10" s="7" t="e">
        <f t="shared" si="78"/>
        <v>#REF!</v>
      </c>
      <c r="DT10" s="8" t="e">
        <f>'Рейтинговая таблица организаций'!#REF!</f>
        <v>#REF!</v>
      </c>
      <c r="DU10" s="17" t="e">
        <f t="shared" si="79"/>
        <v>#REF!</v>
      </c>
      <c r="DV10" s="17" t="e">
        <f t="shared" si="80"/>
        <v>#REF!</v>
      </c>
      <c r="DW10" s="17">
        <f t="shared" si="81"/>
        <v>21</v>
      </c>
      <c r="DX10" s="7" t="e">
        <f>'Рейтинговая таблица организаций'!#REF!</f>
        <v>#REF!</v>
      </c>
      <c r="DY10" s="7" t="e">
        <f t="shared" si="82"/>
        <v>#REF!</v>
      </c>
      <c r="DZ10" s="8" t="e">
        <f>'Рейтинговая таблица организаций'!#REF!</f>
        <v>#REF!</v>
      </c>
      <c r="EA10" s="17" t="e">
        <f t="shared" si="83"/>
        <v>#REF!</v>
      </c>
      <c r="EB10" s="17" t="e">
        <f t="shared" si="84"/>
        <v>#REF!</v>
      </c>
      <c r="EC10" s="17">
        <f t="shared" si="85"/>
        <v>21</v>
      </c>
      <c r="ED10" s="7" t="e">
        <f>'Рейтинговая таблица организаций'!#REF!</f>
        <v>#REF!</v>
      </c>
      <c r="EE10" s="7" t="e">
        <f t="shared" si="86"/>
        <v>#REF!</v>
      </c>
      <c r="EF10" s="8" t="e">
        <f>'Рейтинговая таблица организаций'!#REF!</f>
        <v>#REF!</v>
      </c>
      <c r="EG10" s="17" t="e">
        <f t="shared" si="87"/>
        <v>#REF!</v>
      </c>
      <c r="EH10" s="17" t="e">
        <f t="shared" si="88"/>
        <v>#REF!</v>
      </c>
      <c r="EI10" s="17">
        <f t="shared" si="89"/>
        <v>21</v>
      </c>
      <c r="EJ10" s="7" t="e">
        <f t="shared" si="90"/>
        <v>#REF!</v>
      </c>
      <c r="EK10" s="8" t="e">
        <f>'Рейтинговая таблица организаций'!#REF!</f>
        <v>#REF!</v>
      </c>
      <c r="EL10" s="17" t="e">
        <f t="shared" si="91"/>
        <v>#REF!</v>
      </c>
      <c r="EM10" s="17" t="e">
        <f t="shared" si="92"/>
        <v>#REF!</v>
      </c>
      <c r="EN10" s="17">
        <f t="shared" si="93"/>
        <v>21</v>
      </c>
    </row>
    <row r="11" spans="1:144" x14ac:dyDescent="0.25">
      <c r="A11" s="7">
        <v>10</v>
      </c>
      <c r="B11" s="7" t="e">
        <f>'Рейтинговая таблица организаций'!#REF!</f>
        <v>#REF!</v>
      </c>
      <c r="C11" s="8" t="e">
        <f>100*'Рейтинговая таблица организаций'!#REF!/'Рейтинговая таблица организаций'!#REF!</f>
        <v>#REF!</v>
      </c>
      <c r="D11" s="17" t="e">
        <f t="shared" si="0"/>
        <v>#REF!</v>
      </c>
      <c r="E11" s="17" t="e">
        <f t="shared" si="1"/>
        <v>#REF!</v>
      </c>
      <c r="F11" s="17">
        <f t="shared" si="2"/>
        <v>21</v>
      </c>
      <c r="G11" s="7" t="e">
        <f>'Рейтинговая таблица организаций'!#REF!</f>
        <v>#REF!</v>
      </c>
      <c r="H11" s="7" t="e">
        <f t="shared" si="94"/>
        <v>#REF!</v>
      </c>
      <c r="I11" s="13" t="e">
        <f>100*'Рейтинговая таблица организаций'!#REF!/'Рейтинговая таблица организаций'!#REF!</f>
        <v>#REF!</v>
      </c>
      <c r="J11" s="17" t="e">
        <f t="shared" si="3"/>
        <v>#REF!</v>
      </c>
      <c r="K11" s="17" t="e">
        <f t="shared" si="4"/>
        <v>#REF!</v>
      </c>
      <c r="L11" s="17">
        <f t="shared" si="5"/>
        <v>21</v>
      </c>
      <c r="M11" s="7" t="e">
        <f>'Рейтинговая таблица организаций'!#REF!</f>
        <v>#REF!</v>
      </c>
      <c r="N11" s="7" t="e">
        <f>'Рейтинговая таблица организаций'!#REF!</f>
        <v>#REF!</v>
      </c>
      <c r="O11" s="7" t="e">
        <f t="shared" si="6"/>
        <v>#REF!</v>
      </c>
      <c r="P11" s="8" t="e">
        <f>'Рейтинговая таблица организаций'!#REF!</f>
        <v>#REF!</v>
      </c>
      <c r="Q11" s="17" t="e">
        <f t="shared" si="7"/>
        <v>#REF!</v>
      </c>
      <c r="R11" s="17" t="e">
        <f t="shared" si="8"/>
        <v>#REF!</v>
      </c>
      <c r="S11" s="17">
        <f t="shared" si="9"/>
        <v>21</v>
      </c>
      <c r="T11" s="7" t="e">
        <f>'Рейтинговая таблица организаций'!#REF!</f>
        <v>#REF!</v>
      </c>
      <c r="U11" s="7" t="e">
        <f t="shared" si="10"/>
        <v>#REF!</v>
      </c>
      <c r="V11" s="8" t="e">
        <f>'Рейтинговая таблица организаций'!#REF!</f>
        <v>#REF!</v>
      </c>
      <c r="W11" s="17" t="e">
        <f t="shared" si="11"/>
        <v>#REF!</v>
      </c>
      <c r="X11" s="17" t="e">
        <f t="shared" si="12"/>
        <v>#REF!</v>
      </c>
      <c r="Y11" s="17">
        <f t="shared" si="13"/>
        <v>21</v>
      </c>
      <c r="Z11" s="7" t="e">
        <f>'Рейтинговая таблица организаций'!#REF!</f>
        <v>#REF!</v>
      </c>
      <c r="AA11" s="7" t="e">
        <f t="shared" si="14"/>
        <v>#REF!</v>
      </c>
      <c r="AB11" s="8" t="e">
        <f>100*'Рейтинговая таблица организаций'!#REF!/'Рейтинговая таблица организаций'!#REF!</f>
        <v>#REF!</v>
      </c>
      <c r="AC11" s="17" t="e">
        <f t="shared" si="15"/>
        <v>#REF!</v>
      </c>
      <c r="AD11" s="17" t="e">
        <f t="shared" si="16"/>
        <v>#REF!</v>
      </c>
      <c r="AE11" s="17">
        <f t="shared" si="17"/>
        <v>21</v>
      </c>
      <c r="AF11" s="7" t="e">
        <f>'Рейтинговая таблица организаций'!#REF!</f>
        <v>#REF!</v>
      </c>
      <c r="AG11" s="7" t="e">
        <f t="shared" si="18"/>
        <v>#REF!</v>
      </c>
      <c r="AH11" s="8" t="e">
        <f>100*'Рейтинговая таблица организаций'!#REF!/'Рейтинговая таблица организаций'!#REF!</f>
        <v>#REF!</v>
      </c>
      <c r="AI11" s="17" t="e">
        <f t="shared" si="19"/>
        <v>#REF!</v>
      </c>
      <c r="AJ11" s="17" t="e">
        <f t="shared" si="20"/>
        <v>#REF!</v>
      </c>
      <c r="AK11" s="17">
        <f t="shared" si="21"/>
        <v>21</v>
      </c>
      <c r="AL11" s="7" t="e">
        <f>'Рейтинговая таблица организаций'!#REF!</f>
        <v>#REF!</v>
      </c>
      <c r="AM11" s="7" t="e">
        <f t="shared" si="22"/>
        <v>#REF!</v>
      </c>
      <c r="AN11" s="8" t="e">
        <f>'Рейтинговая таблица организаций'!#REF!</f>
        <v>#REF!</v>
      </c>
      <c r="AO11" s="17" t="e">
        <f t="shared" si="23"/>
        <v>#REF!</v>
      </c>
      <c r="AP11" s="17" t="e">
        <f t="shared" si="24"/>
        <v>#REF!</v>
      </c>
      <c r="AQ11" s="17">
        <f t="shared" si="25"/>
        <v>21</v>
      </c>
      <c r="AR11" s="7" t="e">
        <f>'Рейтинговая таблица организаций'!#REF!</f>
        <v>#REF!</v>
      </c>
      <c r="AS11" s="7" t="e">
        <f t="shared" si="26"/>
        <v>#REF!</v>
      </c>
      <c r="AT11" s="8" t="e">
        <f>'Рейтинговая таблица организаций'!#REF!</f>
        <v>#REF!</v>
      </c>
      <c r="AU11" s="17" t="e">
        <f t="shared" si="27"/>
        <v>#REF!</v>
      </c>
      <c r="AV11" s="17" t="e">
        <f t="shared" si="28"/>
        <v>#REF!</v>
      </c>
      <c r="AW11" s="17">
        <f t="shared" si="29"/>
        <v>21</v>
      </c>
      <c r="AX11" s="7" t="e">
        <f>'Рейтинговая таблица организаций'!#REF!</f>
        <v>#REF!</v>
      </c>
      <c r="AY11" s="7" t="e">
        <f t="shared" si="30"/>
        <v>#REF!</v>
      </c>
      <c r="AZ11" s="8" t="e">
        <f>'Рейтинговая таблица организаций'!#REF!</f>
        <v>#REF!</v>
      </c>
      <c r="BA11" s="17" t="e">
        <f t="shared" si="31"/>
        <v>#REF!</v>
      </c>
      <c r="BB11" s="17" t="e">
        <f t="shared" si="32"/>
        <v>#REF!</v>
      </c>
      <c r="BC11" s="17">
        <f t="shared" si="33"/>
        <v>21</v>
      </c>
      <c r="BD11" s="7" t="e">
        <f>'Рейтинговая таблица организаций'!#REF!</f>
        <v>#REF!</v>
      </c>
      <c r="BE11" s="7" t="e">
        <f t="shared" si="34"/>
        <v>#REF!</v>
      </c>
      <c r="BF11" s="8" t="e">
        <f>'Рейтинговая таблица организаций'!#REF!</f>
        <v>#REF!</v>
      </c>
      <c r="BG11" s="17" t="e">
        <f t="shared" si="35"/>
        <v>#REF!</v>
      </c>
      <c r="BH11" s="17" t="e">
        <f t="shared" si="36"/>
        <v>#REF!</v>
      </c>
      <c r="BI11" s="17">
        <f t="shared" si="37"/>
        <v>21</v>
      </c>
      <c r="BJ11" s="7" t="e">
        <f>'Рейтинговая таблица организаций'!#REF!</f>
        <v>#REF!</v>
      </c>
      <c r="BK11" s="7" t="e">
        <f t="shared" si="38"/>
        <v>#REF!</v>
      </c>
      <c r="BL11" s="8" t="e">
        <f>'Рейтинговая таблица организаций'!#REF!</f>
        <v>#REF!</v>
      </c>
      <c r="BM11" s="17" t="e">
        <f t="shared" si="39"/>
        <v>#REF!</v>
      </c>
      <c r="BN11" s="17" t="e">
        <f t="shared" si="40"/>
        <v>#REF!</v>
      </c>
      <c r="BO11" s="17">
        <f t="shared" si="41"/>
        <v>21</v>
      </c>
      <c r="BP11" s="7" t="e">
        <f>'Рейтинговая таблица организаций'!#REF!</f>
        <v>#REF!</v>
      </c>
      <c r="BQ11" s="7" t="e">
        <f t="shared" si="42"/>
        <v>#REF!</v>
      </c>
      <c r="BR11" s="8" t="e">
        <f>'Рейтинговая таблица организаций'!#REF!</f>
        <v>#REF!</v>
      </c>
      <c r="BS11" s="17" t="e">
        <f t="shared" si="43"/>
        <v>#REF!</v>
      </c>
      <c r="BT11" s="17" t="e">
        <f t="shared" si="44"/>
        <v>#REF!</v>
      </c>
      <c r="BU11" s="17">
        <f t="shared" si="45"/>
        <v>21</v>
      </c>
      <c r="BV11" s="7" t="e">
        <f>'Рейтинговая таблица организаций'!#REF!</f>
        <v>#REF!</v>
      </c>
      <c r="BW11" s="7" t="e">
        <f t="shared" si="46"/>
        <v>#REF!</v>
      </c>
      <c r="BX11" s="8" t="e">
        <f>'Рейтинговая таблица организаций'!#REF!</f>
        <v>#REF!</v>
      </c>
      <c r="BY11" s="17" t="e">
        <f t="shared" si="47"/>
        <v>#REF!</v>
      </c>
      <c r="BZ11" s="17" t="e">
        <f t="shared" si="48"/>
        <v>#REF!</v>
      </c>
      <c r="CA11" s="17">
        <f t="shared" si="49"/>
        <v>21</v>
      </c>
      <c r="CB11" s="7" t="e">
        <f>'Рейтинговая таблица организаций'!#REF!</f>
        <v>#REF!</v>
      </c>
      <c r="CC11" s="7" t="e">
        <f t="shared" si="50"/>
        <v>#REF!</v>
      </c>
      <c r="CD11" s="8" t="e">
        <f>'Рейтинговая таблица организаций'!#REF!</f>
        <v>#REF!</v>
      </c>
      <c r="CE11" s="17" t="e">
        <f t="shared" si="51"/>
        <v>#REF!</v>
      </c>
      <c r="CF11" s="17" t="e">
        <f t="shared" si="52"/>
        <v>#REF!</v>
      </c>
      <c r="CG11" s="17">
        <f t="shared" si="53"/>
        <v>21</v>
      </c>
      <c r="CH11" s="7" t="e">
        <f>'Рейтинговая таблица организаций'!#REF!</f>
        <v>#REF!</v>
      </c>
      <c r="CI11" s="7" t="e">
        <f t="shared" si="54"/>
        <v>#REF!</v>
      </c>
      <c r="CJ11" s="8" t="e">
        <f>'Рейтинговая таблица организаций'!#REF!</f>
        <v>#REF!</v>
      </c>
      <c r="CK11" s="17" t="e">
        <f t="shared" si="55"/>
        <v>#REF!</v>
      </c>
      <c r="CL11" s="17" t="e">
        <f t="shared" si="56"/>
        <v>#REF!</v>
      </c>
      <c r="CM11" s="17">
        <f t="shared" si="57"/>
        <v>21</v>
      </c>
      <c r="CN11" s="7" t="e">
        <f>'Рейтинговая таблица организаций'!#REF!</f>
        <v>#REF!</v>
      </c>
      <c r="CO11" s="7" t="e">
        <f t="shared" si="58"/>
        <v>#REF!</v>
      </c>
      <c r="CP11" s="8" t="e">
        <f>'Рейтинговая таблица организаций'!#REF!</f>
        <v>#REF!</v>
      </c>
      <c r="CQ11" s="17" t="e">
        <f t="shared" si="59"/>
        <v>#REF!</v>
      </c>
      <c r="CR11" s="17" t="e">
        <f t="shared" si="60"/>
        <v>#REF!</v>
      </c>
      <c r="CS11" s="17">
        <f t="shared" si="61"/>
        <v>21</v>
      </c>
      <c r="CT11" s="7" t="e">
        <f>'Рейтинговая таблица организаций'!#REF!</f>
        <v>#REF!</v>
      </c>
      <c r="CU11" s="7" t="e">
        <f t="shared" si="62"/>
        <v>#REF!</v>
      </c>
      <c r="CV11" s="8" t="e">
        <f>'Рейтинговая таблица организаций'!#REF!</f>
        <v>#REF!</v>
      </c>
      <c r="CW11" s="17" t="e">
        <f t="shared" si="63"/>
        <v>#REF!</v>
      </c>
      <c r="CX11" s="17" t="e">
        <f t="shared" si="64"/>
        <v>#REF!</v>
      </c>
      <c r="CY11" s="17">
        <f t="shared" si="65"/>
        <v>21</v>
      </c>
      <c r="CZ11" s="7" t="e">
        <f>'Рейтинговая таблица организаций'!#REF!</f>
        <v>#REF!</v>
      </c>
      <c r="DA11" s="7" t="e">
        <f t="shared" si="66"/>
        <v>#REF!</v>
      </c>
      <c r="DB11" s="8" t="e">
        <f>'Рейтинговая таблица организаций'!#REF!</f>
        <v>#REF!</v>
      </c>
      <c r="DC11" s="17" t="e">
        <f t="shared" si="67"/>
        <v>#REF!</v>
      </c>
      <c r="DD11" s="17" t="e">
        <f t="shared" si="68"/>
        <v>#REF!</v>
      </c>
      <c r="DE11" s="17">
        <f t="shared" si="69"/>
        <v>21</v>
      </c>
      <c r="DF11" s="7" t="e">
        <f>'Рейтинговая таблица организаций'!#REF!</f>
        <v>#REF!</v>
      </c>
      <c r="DG11" s="7" t="e">
        <f t="shared" si="70"/>
        <v>#REF!</v>
      </c>
      <c r="DH11" s="8" t="e">
        <f>'Рейтинговая таблица организаций'!#REF!</f>
        <v>#REF!</v>
      </c>
      <c r="DI11" s="17" t="e">
        <f t="shared" si="71"/>
        <v>#REF!</v>
      </c>
      <c r="DJ11" s="17" t="e">
        <f t="shared" si="72"/>
        <v>#REF!</v>
      </c>
      <c r="DK11" s="17">
        <f t="shared" si="73"/>
        <v>21</v>
      </c>
      <c r="DL11" s="7" t="e">
        <f>'Рейтинговая таблица организаций'!#REF!</f>
        <v>#REF!</v>
      </c>
      <c r="DM11" s="7" t="e">
        <f t="shared" si="74"/>
        <v>#REF!</v>
      </c>
      <c r="DN11" s="8" t="e">
        <f>'Рейтинговая таблица организаций'!#REF!</f>
        <v>#REF!</v>
      </c>
      <c r="DO11" s="17" t="e">
        <f t="shared" si="75"/>
        <v>#REF!</v>
      </c>
      <c r="DP11" s="17" t="e">
        <f t="shared" si="76"/>
        <v>#REF!</v>
      </c>
      <c r="DQ11" s="17">
        <f t="shared" si="77"/>
        <v>21</v>
      </c>
      <c r="DR11" s="7" t="e">
        <f>'Рейтинговая таблица организаций'!#REF!</f>
        <v>#REF!</v>
      </c>
      <c r="DS11" s="7" t="e">
        <f t="shared" si="78"/>
        <v>#REF!</v>
      </c>
      <c r="DT11" s="8" t="e">
        <f>'Рейтинговая таблица организаций'!#REF!</f>
        <v>#REF!</v>
      </c>
      <c r="DU11" s="17" t="e">
        <f t="shared" si="79"/>
        <v>#REF!</v>
      </c>
      <c r="DV11" s="17" t="e">
        <f t="shared" si="80"/>
        <v>#REF!</v>
      </c>
      <c r="DW11" s="17">
        <f t="shared" si="81"/>
        <v>21</v>
      </c>
      <c r="DX11" s="7" t="e">
        <f>'Рейтинговая таблица организаций'!#REF!</f>
        <v>#REF!</v>
      </c>
      <c r="DY11" s="7" t="e">
        <f t="shared" si="82"/>
        <v>#REF!</v>
      </c>
      <c r="DZ11" s="8" t="e">
        <f>'Рейтинговая таблица организаций'!#REF!</f>
        <v>#REF!</v>
      </c>
      <c r="EA11" s="17" t="e">
        <f t="shared" si="83"/>
        <v>#REF!</v>
      </c>
      <c r="EB11" s="17" t="e">
        <f t="shared" si="84"/>
        <v>#REF!</v>
      </c>
      <c r="EC11" s="17">
        <f t="shared" si="85"/>
        <v>21</v>
      </c>
      <c r="ED11" s="7" t="e">
        <f>'Рейтинговая таблица организаций'!#REF!</f>
        <v>#REF!</v>
      </c>
      <c r="EE11" s="7" t="e">
        <f t="shared" si="86"/>
        <v>#REF!</v>
      </c>
      <c r="EF11" s="8" t="e">
        <f>'Рейтинговая таблица организаций'!#REF!</f>
        <v>#REF!</v>
      </c>
      <c r="EG11" s="17" t="e">
        <f t="shared" si="87"/>
        <v>#REF!</v>
      </c>
      <c r="EH11" s="17" t="e">
        <f t="shared" si="88"/>
        <v>#REF!</v>
      </c>
      <c r="EI11" s="17">
        <f t="shared" si="89"/>
        <v>21</v>
      </c>
      <c r="EJ11" s="7" t="e">
        <f t="shared" si="90"/>
        <v>#REF!</v>
      </c>
      <c r="EK11" s="8" t="e">
        <f>'Рейтинговая таблица организаций'!#REF!</f>
        <v>#REF!</v>
      </c>
      <c r="EL11" s="17" t="e">
        <f t="shared" si="91"/>
        <v>#REF!</v>
      </c>
      <c r="EM11" s="17" t="e">
        <f t="shared" si="92"/>
        <v>#REF!</v>
      </c>
      <c r="EN11" s="17">
        <f t="shared" si="93"/>
        <v>21</v>
      </c>
    </row>
    <row r="12" spans="1:144" x14ac:dyDescent="0.25">
      <c r="A12" s="7">
        <v>11</v>
      </c>
      <c r="B12" s="7" t="e">
        <f>'Рейтинговая таблица организаций'!#REF!</f>
        <v>#REF!</v>
      </c>
      <c r="C12" s="8" t="e">
        <f>100*'Рейтинговая таблица организаций'!#REF!/'Рейтинговая таблица организаций'!#REF!</f>
        <v>#REF!</v>
      </c>
      <c r="D12" s="17" t="e">
        <f t="shared" si="0"/>
        <v>#REF!</v>
      </c>
      <c r="E12" s="17" t="e">
        <f t="shared" si="1"/>
        <v>#REF!</v>
      </c>
      <c r="F12" s="17">
        <f t="shared" si="2"/>
        <v>21</v>
      </c>
      <c r="G12" s="7" t="e">
        <f>'Рейтинговая таблица организаций'!#REF!</f>
        <v>#REF!</v>
      </c>
      <c r="H12" s="7" t="e">
        <f t="shared" si="94"/>
        <v>#REF!</v>
      </c>
      <c r="I12" s="13" t="e">
        <f>100*'Рейтинговая таблица организаций'!#REF!/'Рейтинговая таблица организаций'!#REF!</f>
        <v>#REF!</v>
      </c>
      <c r="J12" s="17" t="e">
        <f t="shared" si="3"/>
        <v>#REF!</v>
      </c>
      <c r="K12" s="17" t="e">
        <f t="shared" si="4"/>
        <v>#REF!</v>
      </c>
      <c r="L12" s="17">
        <f t="shared" si="5"/>
        <v>21</v>
      </c>
      <c r="M12" s="7" t="e">
        <f>'Рейтинговая таблица организаций'!#REF!</f>
        <v>#REF!</v>
      </c>
      <c r="N12" s="7" t="e">
        <f>'Рейтинговая таблица организаций'!#REF!</f>
        <v>#REF!</v>
      </c>
      <c r="O12" s="7" t="e">
        <f t="shared" si="6"/>
        <v>#REF!</v>
      </c>
      <c r="P12" s="8" t="e">
        <f>'Рейтинговая таблица организаций'!#REF!</f>
        <v>#REF!</v>
      </c>
      <c r="Q12" s="17" t="e">
        <f t="shared" si="7"/>
        <v>#REF!</v>
      </c>
      <c r="R12" s="17" t="e">
        <f t="shared" si="8"/>
        <v>#REF!</v>
      </c>
      <c r="S12" s="17">
        <f t="shared" si="9"/>
        <v>21</v>
      </c>
      <c r="T12" s="7" t="e">
        <f>'Рейтинговая таблица организаций'!#REF!</f>
        <v>#REF!</v>
      </c>
      <c r="U12" s="7" t="e">
        <f t="shared" si="10"/>
        <v>#REF!</v>
      </c>
      <c r="V12" s="8" t="e">
        <f>'Рейтинговая таблица организаций'!#REF!</f>
        <v>#REF!</v>
      </c>
      <c r="W12" s="17" t="e">
        <f t="shared" si="11"/>
        <v>#REF!</v>
      </c>
      <c r="X12" s="17" t="e">
        <f t="shared" si="12"/>
        <v>#REF!</v>
      </c>
      <c r="Y12" s="17">
        <f t="shared" si="13"/>
        <v>21</v>
      </c>
      <c r="Z12" s="7" t="e">
        <f>'Рейтинговая таблица организаций'!#REF!</f>
        <v>#REF!</v>
      </c>
      <c r="AA12" s="7" t="e">
        <f t="shared" si="14"/>
        <v>#REF!</v>
      </c>
      <c r="AB12" s="8" t="e">
        <f>100*'Рейтинговая таблица организаций'!#REF!/'Рейтинговая таблица организаций'!#REF!</f>
        <v>#REF!</v>
      </c>
      <c r="AC12" s="17" t="e">
        <f t="shared" si="15"/>
        <v>#REF!</v>
      </c>
      <c r="AD12" s="17" t="e">
        <f t="shared" si="16"/>
        <v>#REF!</v>
      </c>
      <c r="AE12" s="17">
        <f t="shared" si="17"/>
        <v>21</v>
      </c>
      <c r="AF12" s="7" t="e">
        <f>'Рейтинговая таблица организаций'!#REF!</f>
        <v>#REF!</v>
      </c>
      <c r="AG12" s="7" t="e">
        <f t="shared" si="18"/>
        <v>#REF!</v>
      </c>
      <c r="AH12" s="8" t="e">
        <f>100*'Рейтинговая таблица организаций'!#REF!/'Рейтинговая таблица организаций'!#REF!</f>
        <v>#REF!</v>
      </c>
      <c r="AI12" s="17" t="e">
        <f t="shared" si="19"/>
        <v>#REF!</v>
      </c>
      <c r="AJ12" s="17" t="e">
        <f t="shared" si="20"/>
        <v>#REF!</v>
      </c>
      <c r="AK12" s="17">
        <f t="shared" si="21"/>
        <v>21</v>
      </c>
      <c r="AL12" s="7" t="e">
        <f>'Рейтинговая таблица организаций'!#REF!</f>
        <v>#REF!</v>
      </c>
      <c r="AM12" s="7" t="e">
        <f t="shared" si="22"/>
        <v>#REF!</v>
      </c>
      <c r="AN12" s="8" t="e">
        <f>'Рейтинговая таблица организаций'!#REF!</f>
        <v>#REF!</v>
      </c>
      <c r="AO12" s="17" t="e">
        <f t="shared" si="23"/>
        <v>#REF!</v>
      </c>
      <c r="AP12" s="17" t="e">
        <f t="shared" si="24"/>
        <v>#REF!</v>
      </c>
      <c r="AQ12" s="17">
        <f t="shared" si="25"/>
        <v>21</v>
      </c>
      <c r="AR12" s="7" t="e">
        <f>'Рейтинговая таблица организаций'!#REF!</f>
        <v>#REF!</v>
      </c>
      <c r="AS12" s="7" t="e">
        <f t="shared" si="26"/>
        <v>#REF!</v>
      </c>
      <c r="AT12" s="8" t="e">
        <f>'Рейтинговая таблица организаций'!#REF!</f>
        <v>#REF!</v>
      </c>
      <c r="AU12" s="17" t="e">
        <f t="shared" si="27"/>
        <v>#REF!</v>
      </c>
      <c r="AV12" s="17" t="e">
        <f t="shared" si="28"/>
        <v>#REF!</v>
      </c>
      <c r="AW12" s="17">
        <f t="shared" si="29"/>
        <v>21</v>
      </c>
      <c r="AX12" s="7" t="e">
        <f>'Рейтинговая таблица организаций'!#REF!</f>
        <v>#REF!</v>
      </c>
      <c r="AY12" s="7" t="e">
        <f t="shared" si="30"/>
        <v>#REF!</v>
      </c>
      <c r="AZ12" s="8" t="e">
        <f>'Рейтинговая таблица организаций'!#REF!</f>
        <v>#REF!</v>
      </c>
      <c r="BA12" s="17" t="e">
        <f t="shared" si="31"/>
        <v>#REF!</v>
      </c>
      <c r="BB12" s="17" t="e">
        <f t="shared" si="32"/>
        <v>#REF!</v>
      </c>
      <c r="BC12" s="17">
        <f t="shared" si="33"/>
        <v>21</v>
      </c>
      <c r="BD12" s="7" t="e">
        <f>'Рейтинговая таблица организаций'!#REF!</f>
        <v>#REF!</v>
      </c>
      <c r="BE12" s="7" t="e">
        <f t="shared" si="34"/>
        <v>#REF!</v>
      </c>
      <c r="BF12" s="8" t="e">
        <f>'Рейтинговая таблица организаций'!#REF!</f>
        <v>#REF!</v>
      </c>
      <c r="BG12" s="17" t="e">
        <f t="shared" si="35"/>
        <v>#REF!</v>
      </c>
      <c r="BH12" s="17" t="e">
        <f t="shared" si="36"/>
        <v>#REF!</v>
      </c>
      <c r="BI12" s="17">
        <f t="shared" si="37"/>
        <v>21</v>
      </c>
      <c r="BJ12" s="7" t="e">
        <f>'Рейтинговая таблица организаций'!#REF!</f>
        <v>#REF!</v>
      </c>
      <c r="BK12" s="7" t="e">
        <f t="shared" si="38"/>
        <v>#REF!</v>
      </c>
      <c r="BL12" s="8" t="e">
        <f>'Рейтинговая таблица организаций'!#REF!</f>
        <v>#REF!</v>
      </c>
      <c r="BM12" s="17" t="e">
        <f t="shared" si="39"/>
        <v>#REF!</v>
      </c>
      <c r="BN12" s="17" t="e">
        <f t="shared" si="40"/>
        <v>#REF!</v>
      </c>
      <c r="BO12" s="17">
        <f t="shared" si="41"/>
        <v>21</v>
      </c>
      <c r="BP12" s="7" t="e">
        <f>'Рейтинговая таблица организаций'!#REF!</f>
        <v>#REF!</v>
      </c>
      <c r="BQ12" s="7" t="e">
        <f t="shared" si="42"/>
        <v>#REF!</v>
      </c>
      <c r="BR12" s="8" t="e">
        <f>'Рейтинговая таблица организаций'!#REF!</f>
        <v>#REF!</v>
      </c>
      <c r="BS12" s="17" t="e">
        <f t="shared" si="43"/>
        <v>#REF!</v>
      </c>
      <c r="BT12" s="17" t="e">
        <f t="shared" si="44"/>
        <v>#REF!</v>
      </c>
      <c r="BU12" s="17">
        <f t="shared" si="45"/>
        <v>21</v>
      </c>
      <c r="BV12" s="7" t="e">
        <f>'Рейтинговая таблица организаций'!#REF!</f>
        <v>#REF!</v>
      </c>
      <c r="BW12" s="7" t="e">
        <f t="shared" si="46"/>
        <v>#REF!</v>
      </c>
      <c r="BX12" s="8" t="e">
        <f>'Рейтинговая таблица организаций'!#REF!</f>
        <v>#REF!</v>
      </c>
      <c r="BY12" s="17" t="e">
        <f t="shared" si="47"/>
        <v>#REF!</v>
      </c>
      <c r="BZ12" s="17" t="e">
        <f t="shared" si="48"/>
        <v>#REF!</v>
      </c>
      <c r="CA12" s="17">
        <f t="shared" si="49"/>
        <v>21</v>
      </c>
      <c r="CB12" s="7" t="e">
        <f>'Рейтинговая таблица организаций'!#REF!</f>
        <v>#REF!</v>
      </c>
      <c r="CC12" s="7" t="e">
        <f t="shared" si="50"/>
        <v>#REF!</v>
      </c>
      <c r="CD12" s="8" t="e">
        <f>'Рейтинговая таблица организаций'!#REF!</f>
        <v>#REF!</v>
      </c>
      <c r="CE12" s="17" t="e">
        <f t="shared" si="51"/>
        <v>#REF!</v>
      </c>
      <c r="CF12" s="17" t="e">
        <f t="shared" si="52"/>
        <v>#REF!</v>
      </c>
      <c r="CG12" s="17">
        <f t="shared" si="53"/>
        <v>21</v>
      </c>
      <c r="CH12" s="7" t="e">
        <f>'Рейтинговая таблица организаций'!#REF!</f>
        <v>#REF!</v>
      </c>
      <c r="CI12" s="7" t="e">
        <f t="shared" si="54"/>
        <v>#REF!</v>
      </c>
      <c r="CJ12" s="8" t="e">
        <f>'Рейтинговая таблица организаций'!#REF!</f>
        <v>#REF!</v>
      </c>
      <c r="CK12" s="17" t="e">
        <f t="shared" si="55"/>
        <v>#REF!</v>
      </c>
      <c r="CL12" s="17" t="e">
        <f t="shared" si="56"/>
        <v>#REF!</v>
      </c>
      <c r="CM12" s="17">
        <f t="shared" si="57"/>
        <v>21</v>
      </c>
      <c r="CN12" s="7" t="e">
        <f>'Рейтинговая таблица организаций'!#REF!</f>
        <v>#REF!</v>
      </c>
      <c r="CO12" s="7" t="e">
        <f t="shared" si="58"/>
        <v>#REF!</v>
      </c>
      <c r="CP12" s="8" t="e">
        <f>'Рейтинговая таблица организаций'!#REF!</f>
        <v>#REF!</v>
      </c>
      <c r="CQ12" s="17" t="e">
        <f t="shared" si="59"/>
        <v>#REF!</v>
      </c>
      <c r="CR12" s="17" t="e">
        <f t="shared" si="60"/>
        <v>#REF!</v>
      </c>
      <c r="CS12" s="17">
        <f t="shared" si="61"/>
        <v>21</v>
      </c>
      <c r="CT12" s="7" t="e">
        <f>'Рейтинговая таблица организаций'!#REF!</f>
        <v>#REF!</v>
      </c>
      <c r="CU12" s="7" t="e">
        <f t="shared" si="62"/>
        <v>#REF!</v>
      </c>
      <c r="CV12" s="8" t="e">
        <f>'Рейтинговая таблица организаций'!#REF!</f>
        <v>#REF!</v>
      </c>
      <c r="CW12" s="17" t="e">
        <f t="shared" si="63"/>
        <v>#REF!</v>
      </c>
      <c r="CX12" s="17" t="e">
        <f t="shared" si="64"/>
        <v>#REF!</v>
      </c>
      <c r="CY12" s="17">
        <f t="shared" si="65"/>
        <v>21</v>
      </c>
      <c r="CZ12" s="7" t="e">
        <f>'Рейтинговая таблица организаций'!#REF!</f>
        <v>#REF!</v>
      </c>
      <c r="DA12" s="7" t="e">
        <f t="shared" si="66"/>
        <v>#REF!</v>
      </c>
      <c r="DB12" s="8" t="e">
        <f>'Рейтинговая таблица организаций'!#REF!</f>
        <v>#REF!</v>
      </c>
      <c r="DC12" s="17" t="e">
        <f t="shared" si="67"/>
        <v>#REF!</v>
      </c>
      <c r="DD12" s="17" t="e">
        <f t="shared" si="68"/>
        <v>#REF!</v>
      </c>
      <c r="DE12" s="17">
        <f t="shared" si="69"/>
        <v>21</v>
      </c>
      <c r="DF12" s="7" t="e">
        <f>'Рейтинговая таблица организаций'!#REF!</f>
        <v>#REF!</v>
      </c>
      <c r="DG12" s="7" t="e">
        <f t="shared" si="70"/>
        <v>#REF!</v>
      </c>
      <c r="DH12" s="8" t="e">
        <f>'Рейтинговая таблица организаций'!#REF!</f>
        <v>#REF!</v>
      </c>
      <c r="DI12" s="17" t="e">
        <f t="shared" si="71"/>
        <v>#REF!</v>
      </c>
      <c r="DJ12" s="17" t="e">
        <f t="shared" si="72"/>
        <v>#REF!</v>
      </c>
      <c r="DK12" s="17">
        <f t="shared" si="73"/>
        <v>21</v>
      </c>
      <c r="DL12" s="7" t="e">
        <f>'Рейтинговая таблица организаций'!#REF!</f>
        <v>#REF!</v>
      </c>
      <c r="DM12" s="7" t="e">
        <f t="shared" si="74"/>
        <v>#REF!</v>
      </c>
      <c r="DN12" s="8" t="e">
        <f>'Рейтинговая таблица организаций'!#REF!</f>
        <v>#REF!</v>
      </c>
      <c r="DO12" s="17" t="e">
        <f t="shared" si="75"/>
        <v>#REF!</v>
      </c>
      <c r="DP12" s="17" t="e">
        <f t="shared" si="76"/>
        <v>#REF!</v>
      </c>
      <c r="DQ12" s="17">
        <f t="shared" si="77"/>
        <v>21</v>
      </c>
      <c r="DR12" s="7" t="e">
        <f>'Рейтинговая таблица организаций'!#REF!</f>
        <v>#REF!</v>
      </c>
      <c r="DS12" s="7" t="e">
        <f t="shared" si="78"/>
        <v>#REF!</v>
      </c>
      <c r="DT12" s="8" t="e">
        <f>'Рейтинговая таблица организаций'!#REF!</f>
        <v>#REF!</v>
      </c>
      <c r="DU12" s="17" t="e">
        <f t="shared" si="79"/>
        <v>#REF!</v>
      </c>
      <c r="DV12" s="17" t="e">
        <f t="shared" si="80"/>
        <v>#REF!</v>
      </c>
      <c r="DW12" s="17">
        <f t="shared" si="81"/>
        <v>21</v>
      </c>
      <c r="DX12" s="7" t="e">
        <f>'Рейтинговая таблица организаций'!#REF!</f>
        <v>#REF!</v>
      </c>
      <c r="DY12" s="7" t="e">
        <f t="shared" si="82"/>
        <v>#REF!</v>
      </c>
      <c r="DZ12" s="8" t="e">
        <f>'Рейтинговая таблица организаций'!#REF!</f>
        <v>#REF!</v>
      </c>
      <c r="EA12" s="17" t="e">
        <f t="shared" si="83"/>
        <v>#REF!</v>
      </c>
      <c r="EB12" s="17" t="e">
        <f t="shared" si="84"/>
        <v>#REF!</v>
      </c>
      <c r="EC12" s="17">
        <f t="shared" si="85"/>
        <v>21</v>
      </c>
      <c r="ED12" s="7" t="e">
        <f>'Рейтинговая таблица организаций'!#REF!</f>
        <v>#REF!</v>
      </c>
      <c r="EE12" s="7" t="e">
        <f t="shared" si="86"/>
        <v>#REF!</v>
      </c>
      <c r="EF12" s="8" t="e">
        <f>'Рейтинговая таблица организаций'!#REF!</f>
        <v>#REF!</v>
      </c>
      <c r="EG12" s="17" t="e">
        <f t="shared" si="87"/>
        <v>#REF!</v>
      </c>
      <c r="EH12" s="17" t="e">
        <f t="shared" si="88"/>
        <v>#REF!</v>
      </c>
      <c r="EI12" s="17">
        <f t="shared" si="89"/>
        <v>21</v>
      </c>
      <c r="EJ12" s="7" t="e">
        <f t="shared" si="90"/>
        <v>#REF!</v>
      </c>
      <c r="EK12" s="8" t="e">
        <f>'Рейтинговая таблица организаций'!#REF!</f>
        <v>#REF!</v>
      </c>
      <c r="EL12" s="17" t="e">
        <f t="shared" si="91"/>
        <v>#REF!</v>
      </c>
      <c r="EM12" s="17" t="e">
        <f t="shared" si="92"/>
        <v>#REF!</v>
      </c>
      <c r="EN12" s="17">
        <f t="shared" si="93"/>
        <v>21</v>
      </c>
    </row>
    <row r="13" spans="1:144" x14ac:dyDescent="0.25">
      <c r="A13" s="7">
        <v>12</v>
      </c>
      <c r="B13" s="7" t="e">
        <f>'Рейтинговая таблица организаций'!#REF!</f>
        <v>#REF!</v>
      </c>
      <c r="C13" s="8" t="e">
        <f>100*'Рейтинговая таблица организаций'!#REF!/'Рейтинговая таблица организаций'!#REF!</f>
        <v>#REF!</v>
      </c>
      <c r="D13" s="17" t="e">
        <f t="shared" si="0"/>
        <v>#REF!</v>
      </c>
      <c r="E13" s="17" t="e">
        <f t="shared" si="1"/>
        <v>#REF!</v>
      </c>
      <c r="F13" s="17">
        <f t="shared" si="2"/>
        <v>21</v>
      </c>
      <c r="G13" s="7" t="e">
        <f>'Рейтинговая таблица организаций'!#REF!</f>
        <v>#REF!</v>
      </c>
      <c r="H13" s="7" t="e">
        <f t="shared" si="94"/>
        <v>#REF!</v>
      </c>
      <c r="I13" s="13" t="e">
        <f>100*'Рейтинговая таблица организаций'!#REF!/'Рейтинговая таблица организаций'!#REF!</f>
        <v>#REF!</v>
      </c>
      <c r="J13" s="17" t="e">
        <f t="shared" si="3"/>
        <v>#REF!</v>
      </c>
      <c r="K13" s="17" t="e">
        <f t="shared" si="4"/>
        <v>#REF!</v>
      </c>
      <c r="L13" s="17">
        <f t="shared" si="5"/>
        <v>21</v>
      </c>
      <c r="M13" s="7" t="e">
        <f>'Рейтинговая таблица организаций'!#REF!</f>
        <v>#REF!</v>
      </c>
      <c r="N13" s="7" t="e">
        <f>'Рейтинговая таблица организаций'!#REF!</f>
        <v>#REF!</v>
      </c>
      <c r="O13" s="7" t="e">
        <f t="shared" si="6"/>
        <v>#REF!</v>
      </c>
      <c r="P13" s="8" t="e">
        <f>'Рейтинговая таблица организаций'!#REF!</f>
        <v>#REF!</v>
      </c>
      <c r="Q13" s="17" t="e">
        <f t="shared" si="7"/>
        <v>#REF!</v>
      </c>
      <c r="R13" s="17" t="e">
        <f t="shared" si="8"/>
        <v>#REF!</v>
      </c>
      <c r="S13" s="17">
        <f t="shared" si="9"/>
        <v>21</v>
      </c>
      <c r="T13" s="7" t="e">
        <f>'Рейтинговая таблица организаций'!#REF!</f>
        <v>#REF!</v>
      </c>
      <c r="U13" s="7" t="e">
        <f t="shared" si="10"/>
        <v>#REF!</v>
      </c>
      <c r="V13" s="8" t="e">
        <f>'Рейтинговая таблица организаций'!#REF!</f>
        <v>#REF!</v>
      </c>
      <c r="W13" s="17" t="e">
        <f t="shared" si="11"/>
        <v>#REF!</v>
      </c>
      <c r="X13" s="17" t="e">
        <f t="shared" si="12"/>
        <v>#REF!</v>
      </c>
      <c r="Y13" s="17">
        <f t="shared" si="13"/>
        <v>21</v>
      </c>
      <c r="Z13" s="7" t="e">
        <f>'Рейтинговая таблица организаций'!#REF!</f>
        <v>#REF!</v>
      </c>
      <c r="AA13" s="7" t="e">
        <f t="shared" si="14"/>
        <v>#REF!</v>
      </c>
      <c r="AB13" s="8" t="e">
        <f>100*'Рейтинговая таблица организаций'!#REF!/'Рейтинговая таблица организаций'!#REF!</f>
        <v>#REF!</v>
      </c>
      <c r="AC13" s="17" t="e">
        <f t="shared" si="15"/>
        <v>#REF!</v>
      </c>
      <c r="AD13" s="17" t="e">
        <f t="shared" si="16"/>
        <v>#REF!</v>
      </c>
      <c r="AE13" s="17">
        <f t="shared" si="17"/>
        <v>21</v>
      </c>
      <c r="AF13" s="7" t="e">
        <f>'Рейтинговая таблица организаций'!#REF!</f>
        <v>#REF!</v>
      </c>
      <c r="AG13" s="7" t="e">
        <f t="shared" si="18"/>
        <v>#REF!</v>
      </c>
      <c r="AH13" s="8" t="e">
        <f>100*'Рейтинговая таблица организаций'!#REF!/'Рейтинговая таблица организаций'!#REF!</f>
        <v>#REF!</v>
      </c>
      <c r="AI13" s="17" t="e">
        <f t="shared" si="19"/>
        <v>#REF!</v>
      </c>
      <c r="AJ13" s="17" t="e">
        <f t="shared" si="20"/>
        <v>#REF!</v>
      </c>
      <c r="AK13" s="17">
        <f t="shared" si="21"/>
        <v>21</v>
      </c>
      <c r="AL13" s="7" t="e">
        <f>'Рейтинговая таблица организаций'!#REF!</f>
        <v>#REF!</v>
      </c>
      <c r="AM13" s="7" t="e">
        <f t="shared" si="22"/>
        <v>#REF!</v>
      </c>
      <c r="AN13" s="8" t="e">
        <f>'Рейтинговая таблица организаций'!#REF!</f>
        <v>#REF!</v>
      </c>
      <c r="AO13" s="17" t="e">
        <f t="shared" si="23"/>
        <v>#REF!</v>
      </c>
      <c r="AP13" s="17" t="e">
        <f t="shared" si="24"/>
        <v>#REF!</v>
      </c>
      <c r="AQ13" s="17">
        <f t="shared" si="25"/>
        <v>21</v>
      </c>
      <c r="AR13" s="7" t="e">
        <f>'Рейтинговая таблица организаций'!#REF!</f>
        <v>#REF!</v>
      </c>
      <c r="AS13" s="7" t="e">
        <f t="shared" si="26"/>
        <v>#REF!</v>
      </c>
      <c r="AT13" s="8" t="e">
        <f>'Рейтинговая таблица организаций'!#REF!</f>
        <v>#REF!</v>
      </c>
      <c r="AU13" s="17" t="e">
        <f t="shared" si="27"/>
        <v>#REF!</v>
      </c>
      <c r="AV13" s="17" t="e">
        <f t="shared" si="28"/>
        <v>#REF!</v>
      </c>
      <c r="AW13" s="17">
        <f t="shared" si="29"/>
        <v>21</v>
      </c>
      <c r="AX13" s="7" t="e">
        <f>'Рейтинговая таблица организаций'!#REF!</f>
        <v>#REF!</v>
      </c>
      <c r="AY13" s="7" t="e">
        <f t="shared" si="30"/>
        <v>#REF!</v>
      </c>
      <c r="AZ13" s="8" t="e">
        <f>'Рейтинговая таблица организаций'!#REF!</f>
        <v>#REF!</v>
      </c>
      <c r="BA13" s="17" t="e">
        <f t="shared" si="31"/>
        <v>#REF!</v>
      </c>
      <c r="BB13" s="17" t="e">
        <f t="shared" si="32"/>
        <v>#REF!</v>
      </c>
      <c r="BC13" s="17">
        <f t="shared" si="33"/>
        <v>21</v>
      </c>
      <c r="BD13" s="7" t="e">
        <f>'Рейтинговая таблица организаций'!#REF!</f>
        <v>#REF!</v>
      </c>
      <c r="BE13" s="7" t="e">
        <f t="shared" si="34"/>
        <v>#REF!</v>
      </c>
      <c r="BF13" s="8" t="e">
        <f>'Рейтинговая таблица организаций'!#REF!</f>
        <v>#REF!</v>
      </c>
      <c r="BG13" s="17" t="e">
        <f t="shared" si="35"/>
        <v>#REF!</v>
      </c>
      <c r="BH13" s="17" t="e">
        <f t="shared" si="36"/>
        <v>#REF!</v>
      </c>
      <c r="BI13" s="17">
        <f t="shared" si="37"/>
        <v>21</v>
      </c>
      <c r="BJ13" s="7" t="e">
        <f>'Рейтинговая таблица организаций'!#REF!</f>
        <v>#REF!</v>
      </c>
      <c r="BK13" s="7" t="e">
        <f t="shared" si="38"/>
        <v>#REF!</v>
      </c>
      <c r="BL13" s="8" t="e">
        <f>'Рейтинговая таблица организаций'!#REF!</f>
        <v>#REF!</v>
      </c>
      <c r="BM13" s="17" t="e">
        <f t="shared" si="39"/>
        <v>#REF!</v>
      </c>
      <c r="BN13" s="17" t="e">
        <f t="shared" si="40"/>
        <v>#REF!</v>
      </c>
      <c r="BO13" s="17">
        <f t="shared" si="41"/>
        <v>21</v>
      </c>
      <c r="BP13" s="7" t="e">
        <f>'Рейтинговая таблица организаций'!#REF!</f>
        <v>#REF!</v>
      </c>
      <c r="BQ13" s="7" t="e">
        <f t="shared" si="42"/>
        <v>#REF!</v>
      </c>
      <c r="BR13" s="8" t="e">
        <f>'Рейтинговая таблица организаций'!#REF!</f>
        <v>#REF!</v>
      </c>
      <c r="BS13" s="17" t="e">
        <f t="shared" si="43"/>
        <v>#REF!</v>
      </c>
      <c r="BT13" s="17" t="e">
        <f t="shared" si="44"/>
        <v>#REF!</v>
      </c>
      <c r="BU13" s="17">
        <f t="shared" si="45"/>
        <v>21</v>
      </c>
      <c r="BV13" s="7" t="e">
        <f>'Рейтинговая таблица организаций'!#REF!</f>
        <v>#REF!</v>
      </c>
      <c r="BW13" s="7" t="e">
        <f t="shared" si="46"/>
        <v>#REF!</v>
      </c>
      <c r="BX13" s="8" t="e">
        <f>'Рейтинговая таблица организаций'!#REF!</f>
        <v>#REF!</v>
      </c>
      <c r="BY13" s="17" t="e">
        <f t="shared" si="47"/>
        <v>#REF!</v>
      </c>
      <c r="BZ13" s="17" t="e">
        <f t="shared" si="48"/>
        <v>#REF!</v>
      </c>
      <c r="CA13" s="17">
        <f t="shared" si="49"/>
        <v>21</v>
      </c>
      <c r="CB13" s="7" t="e">
        <f>'Рейтинговая таблица организаций'!#REF!</f>
        <v>#REF!</v>
      </c>
      <c r="CC13" s="7" t="e">
        <f t="shared" si="50"/>
        <v>#REF!</v>
      </c>
      <c r="CD13" s="8" t="e">
        <f>'Рейтинговая таблица организаций'!#REF!</f>
        <v>#REF!</v>
      </c>
      <c r="CE13" s="17" t="e">
        <f t="shared" si="51"/>
        <v>#REF!</v>
      </c>
      <c r="CF13" s="17" t="e">
        <f t="shared" si="52"/>
        <v>#REF!</v>
      </c>
      <c r="CG13" s="17">
        <f t="shared" si="53"/>
        <v>21</v>
      </c>
      <c r="CH13" s="7" t="e">
        <f>'Рейтинговая таблица организаций'!#REF!</f>
        <v>#REF!</v>
      </c>
      <c r="CI13" s="7" t="e">
        <f t="shared" si="54"/>
        <v>#REF!</v>
      </c>
      <c r="CJ13" s="8" t="e">
        <f>'Рейтинговая таблица организаций'!#REF!</f>
        <v>#REF!</v>
      </c>
      <c r="CK13" s="17" t="e">
        <f t="shared" si="55"/>
        <v>#REF!</v>
      </c>
      <c r="CL13" s="17" t="e">
        <f t="shared" si="56"/>
        <v>#REF!</v>
      </c>
      <c r="CM13" s="17">
        <f t="shared" si="57"/>
        <v>21</v>
      </c>
      <c r="CN13" s="7" t="e">
        <f>'Рейтинговая таблица организаций'!#REF!</f>
        <v>#REF!</v>
      </c>
      <c r="CO13" s="7" t="e">
        <f t="shared" si="58"/>
        <v>#REF!</v>
      </c>
      <c r="CP13" s="8" t="e">
        <f>'Рейтинговая таблица организаций'!#REF!</f>
        <v>#REF!</v>
      </c>
      <c r="CQ13" s="17" t="e">
        <f t="shared" si="59"/>
        <v>#REF!</v>
      </c>
      <c r="CR13" s="17" t="e">
        <f t="shared" si="60"/>
        <v>#REF!</v>
      </c>
      <c r="CS13" s="17">
        <f t="shared" si="61"/>
        <v>21</v>
      </c>
      <c r="CT13" s="7" t="e">
        <f>'Рейтинговая таблица организаций'!#REF!</f>
        <v>#REF!</v>
      </c>
      <c r="CU13" s="7" t="e">
        <f t="shared" si="62"/>
        <v>#REF!</v>
      </c>
      <c r="CV13" s="8" t="e">
        <f>'Рейтинговая таблица организаций'!#REF!</f>
        <v>#REF!</v>
      </c>
      <c r="CW13" s="17" t="e">
        <f t="shared" si="63"/>
        <v>#REF!</v>
      </c>
      <c r="CX13" s="17" t="e">
        <f t="shared" si="64"/>
        <v>#REF!</v>
      </c>
      <c r="CY13" s="17">
        <f t="shared" si="65"/>
        <v>21</v>
      </c>
      <c r="CZ13" s="7" t="e">
        <f>'Рейтинговая таблица организаций'!#REF!</f>
        <v>#REF!</v>
      </c>
      <c r="DA13" s="7" t="e">
        <f t="shared" si="66"/>
        <v>#REF!</v>
      </c>
      <c r="DB13" s="8" t="e">
        <f>'Рейтинговая таблица организаций'!#REF!</f>
        <v>#REF!</v>
      </c>
      <c r="DC13" s="17" t="e">
        <f t="shared" si="67"/>
        <v>#REF!</v>
      </c>
      <c r="DD13" s="17" t="e">
        <f t="shared" si="68"/>
        <v>#REF!</v>
      </c>
      <c r="DE13" s="17">
        <f t="shared" si="69"/>
        <v>21</v>
      </c>
      <c r="DF13" s="7" t="e">
        <f>'Рейтинговая таблица организаций'!#REF!</f>
        <v>#REF!</v>
      </c>
      <c r="DG13" s="7" t="e">
        <f t="shared" si="70"/>
        <v>#REF!</v>
      </c>
      <c r="DH13" s="8" t="e">
        <f>'Рейтинговая таблица организаций'!#REF!</f>
        <v>#REF!</v>
      </c>
      <c r="DI13" s="17" t="e">
        <f t="shared" si="71"/>
        <v>#REF!</v>
      </c>
      <c r="DJ13" s="17" t="e">
        <f t="shared" si="72"/>
        <v>#REF!</v>
      </c>
      <c r="DK13" s="17">
        <f t="shared" si="73"/>
        <v>21</v>
      </c>
      <c r="DL13" s="7" t="e">
        <f>'Рейтинговая таблица организаций'!#REF!</f>
        <v>#REF!</v>
      </c>
      <c r="DM13" s="7" t="e">
        <f t="shared" si="74"/>
        <v>#REF!</v>
      </c>
      <c r="DN13" s="8" t="e">
        <f>'Рейтинговая таблица организаций'!#REF!</f>
        <v>#REF!</v>
      </c>
      <c r="DO13" s="17" t="e">
        <f t="shared" si="75"/>
        <v>#REF!</v>
      </c>
      <c r="DP13" s="17" t="e">
        <f t="shared" si="76"/>
        <v>#REF!</v>
      </c>
      <c r="DQ13" s="17">
        <f t="shared" si="77"/>
        <v>21</v>
      </c>
      <c r="DR13" s="7" t="e">
        <f>'Рейтинговая таблица организаций'!#REF!</f>
        <v>#REF!</v>
      </c>
      <c r="DS13" s="7" t="e">
        <f t="shared" si="78"/>
        <v>#REF!</v>
      </c>
      <c r="DT13" s="8" t="e">
        <f>'Рейтинговая таблица организаций'!#REF!</f>
        <v>#REF!</v>
      </c>
      <c r="DU13" s="17" t="e">
        <f t="shared" si="79"/>
        <v>#REF!</v>
      </c>
      <c r="DV13" s="17" t="e">
        <f t="shared" si="80"/>
        <v>#REF!</v>
      </c>
      <c r="DW13" s="17">
        <f t="shared" si="81"/>
        <v>21</v>
      </c>
      <c r="DX13" s="7" t="e">
        <f>'Рейтинговая таблица организаций'!#REF!</f>
        <v>#REF!</v>
      </c>
      <c r="DY13" s="7" t="e">
        <f t="shared" si="82"/>
        <v>#REF!</v>
      </c>
      <c r="DZ13" s="8" t="e">
        <f>'Рейтинговая таблица организаций'!#REF!</f>
        <v>#REF!</v>
      </c>
      <c r="EA13" s="17" t="e">
        <f t="shared" si="83"/>
        <v>#REF!</v>
      </c>
      <c r="EB13" s="17" t="e">
        <f t="shared" si="84"/>
        <v>#REF!</v>
      </c>
      <c r="EC13" s="17">
        <f t="shared" si="85"/>
        <v>21</v>
      </c>
      <c r="ED13" s="7" t="e">
        <f>'Рейтинговая таблица организаций'!#REF!</f>
        <v>#REF!</v>
      </c>
      <c r="EE13" s="7" t="e">
        <f t="shared" si="86"/>
        <v>#REF!</v>
      </c>
      <c r="EF13" s="8" t="e">
        <f>'Рейтинговая таблица организаций'!#REF!</f>
        <v>#REF!</v>
      </c>
      <c r="EG13" s="17" t="e">
        <f t="shared" si="87"/>
        <v>#REF!</v>
      </c>
      <c r="EH13" s="17" t="e">
        <f t="shared" si="88"/>
        <v>#REF!</v>
      </c>
      <c r="EI13" s="17">
        <f t="shared" si="89"/>
        <v>21</v>
      </c>
      <c r="EJ13" s="7" t="e">
        <f t="shared" si="90"/>
        <v>#REF!</v>
      </c>
      <c r="EK13" s="8" t="e">
        <f>'Рейтинговая таблица организаций'!#REF!</f>
        <v>#REF!</v>
      </c>
      <c r="EL13" s="17" t="e">
        <f t="shared" si="91"/>
        <v>#REF!</v>
      </c>
      <c r="EM13" s="17" t="e">
        <f t="shared" si="92"/>
        <v>#REF!</v>
      </c>
      <c r="EN13" s="17">
        <f t="shared" si="93"/>
        <v>21</v>
      </c>
    </row>
    <row r="14" spans="1:144" x14ac:dyDescent="0.25">
      <c r="A14" s="7">
        <v>13</v>
      </c>
      <c r="B14" s="7" t="e">
        <f>'Рейтинговая таблица организаций'!#REF!</f>
        <v>#REF!</v>
      </c>
      <c r="C14" s="8" t="e">
        <f>100*'Рейтинговая таблица организаций'!#REF!/'Рейтинговая таблица организаций'!#REF!</f>
        <v>#REF!</v>
      </c>
      <c r="D14" s="17" t="e">
        <f t="shared" si="0"/>
        <v>#REF!</v>
      </c>
      <c r="E14" s="17" t="e">
        <f t="shared" si="1"/>
        <v>#REF!</v>
      </c>
      <c r="F14" s="17">
        <f t="shared" si="2"/>
        <v>21</v>
      </c>
      <c r="G14" s="7" t="e">
        <f>'Рейтинговая таблица организаций'!#REF!</f>
        <v>#REF!</v>
      </c>
      <c r="H14" s="7" t="e">
        <f t="shared" si="94"/>
        <v>#REF!</v>
      </c>
      <c r="I14" s="13" t="e">
        <f>100*'Рейтинговая таблица организаций'!#REF!/'Рейтинговая таблица организаций'!#REF!</f>
        <v>#REF!</v>
      </c>
      <c r="J14" s="17" t="e">
        <f t="shared" si="3"/>
        <v>#REF!</v>
      </c>
      <c r="K14" s="17" t="e">
        <f t="shared" si="4"/>
        <v>#REF!</v>
      </c>
      <c r="L14" s="17">
        <f t="shared" si="5"/>
        <v>21</v>
      </c>
      <c r="M14" s="7" t="e">
        <f>'Рейтинговая таблица организаций'!#REF!</f>
        <v>#REF!</v>
      </c>
      <c r="N14" s="7" t="e">
        <f>'Рейтинговая таблица организаций'!#REF!</f>
        <v>#REF!</v>
      </c>
      <c r="O14" s="7" t="e">
        <f t="shared" si="6"/>
        <v>#REF!</v>
      </c>
      <c r="P14" s="8" t="e">
        <f>'Рейтинговая таблица организаций'!#REF!</f>
        <v>#REF!</v>
      </c>
      <c r="Q14" s="17" t="e">
        <f t="shared" si="7"/>
        <v>#REF!</v>
      </c>
      <c r="R14" s="17" t="e">
        <f t="shared" si="8"/>
        <v>#REF!</v>
      </c>
      <c r="S14" s="17">
        <f t="shared" si="9"/>
        <v>21</v>
      </c>
      <c r="T14" s="7" t="e">
        <f>'Рейтинговая таблица организаций'!#REF!</f>
        <v>#REF!</v>
      </c>
      <c r="U14" s="7" t="e">
        <f t="shared" si="10"/>
        <v>#REF!</v>
      </c>
      <c r="V14" s="8" t="e">
        <f>'Рейтинговая таблица организаций'!#REF!</f>
        <v>#REF!</v>
      </c>
      <c r="W14" s="17" t="e">
        <f t="shared" si="11"/>
        <v>#REF!</v>
      </c>
      <c r="X14" s="17" t="e">
        <f t="shared" si="12"/>
        <v>#REF!</v>
      </c>
      <c r="Y14" s="17">
        <f t="shared" si="13"/>
        <v>21</v>
      </c>
      <c r="Z14" s="7" t="e">
        <f>'Рейтинговая таблица организаций'!#REF!</f>
        <v>#REF!</v>
      </c>
      <c r="AA14" s="7" t="e">
        <f t="shared" si="14"/>
        <v>#REF!</v>
      </c>
      <c r="AB14" s="8" t="e">
        <f>100*'Рейтинговая таблица организаций'!#REF!/'Рейтинговая таблица организаций'!#REF!</f>
        <v>#REF!</v>
      </c>
      <c r="AC14" s="17" t="e">
        <f t="shared" si="15"/>
        <v>#REF!</v>
      </c>
      <c r="AD14" s="17" t="e">
        <f t="shared" si="16"/>
        <v>#REF!</v>
      </c>
      <c r="AE14" s="17">
        <f t="shared" si="17"/>
        <v>21</v>
      </c>
      <c r="AF14" s="7" t="e">
        <f>'Рейтинговая таблица организаций'!#REF!</f>
        <v>#REF!</v>
      </c>
      <c r="AG14" s="7" t="e">
        <f t="shared" si="18"/>
        <v>#REF!</v>
      </c>
      <c r="AH14" s="8" t="e">
        <f>100*'Рейтинговая таблица организаций'!#REF!/'Рейтинговая таблица организаций'!#REF!</f>
        <v>#REF!</v>
      </c>
      <c r="AI14" s="17" t="e">
        <f t="shared" si="19"/>
        <v>#REF!</v>
      </c>
      <c r="AJ14" s="17" t="e">
        <f t="shared" si="20"/>
        <v>#REF!</v>
      </c>
      <c r="AK14" s="17">
        <f t="shared" si="21"/>
        <v>21</v>
      </c>
      <c r="AL14" s="7" t="e">
        <f>'Рейтинговая таблица организаций'!#REF!</f>
        <v>#REF!</v>
      </c>
      <c r="AM14" s="7" t="e">
        <f t="shared" si="22"/>
        <v>#REF!</v>
      </c>
      <c r="AN14" s="8" t="e">
        <f>'Рейтинговая таблица организаций'!#REF!</f>
        <v>#REF!</v>
      </c>
      <c r="AO14" s="17" t="e">
        <f t="shared" si="23"/>
        <v>#REF!</v>
      </c>
      <c r="AP14" s="17" t="e">
        <f t="shared" si="24"/>
        <v>#REF!</v>
      </c>
      <c r="AQ14" s="17">
        <f t="shared" si="25"/>
        <v>21</v>
      </c>
      <c r="AR14" s="7" t="e">
        <f>'Рейтинговая таблица организаций'!#REF!</f>
        <v>#REF!</v>
      </c>
      <c r="AS14" s="7" t="e">
        <f t="shared" si="26"/>
        <v>#REF!</v>
      </c>
      <c r="AT14" s="8" t="e">
        <f>'Рейтинговая таблица организаций'!#REF!</f>
        <v>#REF!</v>
      </c>
      <c r="AU14" s="17" t="e">
        <f t="shared" si="27"/>
        <v>#REF!</v>
      </c>
      <c r="AV14" s="17" t="e">
        <f t="shared" si="28"/>
        <v>#REF!</v>
      </c>
      <c r="AW14" s="17">
        <f t="shared" si="29"/>
        <v>21</v>
      </c>
      <c r="AX14" s="7" t="e">
        <f>'Рейтинговая таблица организаций'!#REF!</f>
        <v>#REF!</v>
      </c>
      <c r="AY14" s="7" t="e">
        <f t="shared" si="30"/>
        <v>#REF!</v>
      </c>
      <c r="AZ14" s="8" t="e">
        <f>'Рейтинговая таблица организаций'!#REF!</f>
        <v>#REF!</v>
      </c>
      <c r="BA14" s="17" t="e">
        <f t="shared" si="31"/>
        <v>#REF!</v>
      </c>
      <c r="BB14" s="17" t="e">
        <f t="shared" si="32"/>
        <v>#REF!</v>
      </c>
      <c r="BC14" s="17">
        <f t="shared" si="33"/>
        <v>21</v>
      </c>
      <c r="BD14" s="7" t="e">
        <f>'Рейтинговая таблица организаций'!#REF!</f>
        <v>#REF!</v>
      </c>
      <c r="BE14" s="7" t="e">
        <f t="shared" si="34"/>
        <v>#REF!</v>
      </c>
      <c r="BF14" s="8" t="e">
        <f>'Рейтинговая таблица организаций'!#REF!</f>
        <v>#REF!</v>
      </c>
      <c r="BG14" s="17" t="e">
        <f t="shared" si="35"/>
        <v>#REF!</v>
      </c>
      <c r="BH14" s="17" t="e">
        <f t="shared" si="36"/>
        <v>#REF!</v>
      </c>
      <c r="BI14" s="17">
        <f t="shared" si="37"/>
        <v>21</v>
      </c>
      <c r="BJ14" s="7" t="e">
        <f>'Рейтинговая таблица организаций'!#REF!</f>
        <v>#REF!</v>
      </c>
      <c r="BK14" s="7" t="e">
        <f t="shared" si="38"/>
        <v>#REF!</v>
      </c>
      <c r="BL14" s="8" t="e">
        <f>'Рейтинговая таблица организаций'!#REF!</f>
        <v>#REF!</v>
      </c>
      <c r="BM14" s="17" t="e">
        <f t="shared" si="39"/>
        <v>#REF!</v>
      </c>
      <c r="BN14" s="17" t="e">
        <f t="shared" si="40"/>
        <v>#REF!</v>
      </c>
      <c r="BO14" s="17">
        <f t="shared" si="41"/>
        <v>21</v>
      </c>
      <c r="BP14" s="7" t="e">
        <f>'Рейтинговая таблица организаций'!#REF!</f>
        <v>#REF!</v>
      </c>
      <c r="BQ14" s="7" t="e">
        <f t="shared" si="42"/>
        <v>#REF!</v>
      </c>
      <c r="BR14" s="8" t="e">
        <f>'Рейтинговая таблица организаций'!#REF!</f>
        <v>#REF!</v>
      </c>
      <c r="BS14" s="17" t="e">
        <f t="shared" si="43"/>
        <v>#REF!</v>
      </c>
      <c r="BT14" s="17" t="e">
        <f t="shared" si="44"/>
        <v>#REF!</v>
      </c>
      <c r="BU14" s="17">
        <f t="shared" si="45"/>
        <v>21</v>
      </c>
      <c r="BV14" s="7" t="e">
        <f>'Рейтинговая таблица организаций'!#REF!</f>
        <v>#REF!</v>
      </c>
      <c r="BW14" s="7" t="e">
        <f t="shared" si="46"/>
        <v>#REF!</v>
      </c>
      <c r="BX14" s="8" t="e">
        <f>'Рейтинговая таблица организаций'!#REF!</f>
        <v>#REF!</v>
      </c>
      <c r="BY14" s="17" t="e">
        <f t="shared" si="47"/>
        <v>#REF!</v>
      </c>
      <c r="BZ14" s="17" t="e">
        <f t="shared" si="48"/>
        <v>#REF!</v>
      </c>
      <c r="CA14" s="17">
        <f t="shared" si="49"/>
        <v>21</v>
      </c>
      <c r="CB14" s="7" t="e">
        <f>'Рейтинговая таблица организаций'!#REF!</f>
        <v>#REF!</v>
      </c>
      <c r="CC14" s="7" t="e">
        <f t="shared" si="50"/>
        <v>#REF!</v>
      </c>
      <c r="CD14" s="8" t="e">
        <f>'Рейтинговая таблица организаций'!#REF!</f>
        <v>#REF!</v>
      </c>
      <c r="CE14" s="17" t="e">
        <f t="shared" si="51"/>
        <v>#REF!</v>
      </c>
      <c r="CF14" s="17" t="e">
        <f t="shared" si="52"/>
        <v>#REF!</v>
      </c>
      <c r="CG14" s="17">
        <f t="shared" si="53"/>
        <v>21</v>
      </c>
      <c r="CH14" s="7" t="e">
        <f>'Рейтинговая таблица организаций'!#REF!</f>
        <v>#REF!</v>
      </c>
      <c r="CI14" s="7" t="e">
        <f t="shared" si="54"/>
        <v>#REF!</v>
      </c>
      <c r="CJ14" s="8" t="e">
        <f>'Рейтинговая таблица организаций'!#REF!</f>
        <v>#REF!</v>
      </c>
      <c r="CK14" s="17" t="e">
        <f t="shared" si="55"/>
        <v>#REF!</v>
      </c>
      <c r="CL14" s="17" t="e">
        <f t="shared" si="56"/>
        <v>#REF!</v>
      </c>
      <c r="CM14" s="17">
        <f t="shared" si="57"/>
        <v>21</v>
      </c>
      <c r="CN14" s="7" t="e">
        <f>'Рейтинговая таблица организаций'!#REF!</f>
        <v>#REF!</v>
      </c>
      <c r="CO14" s="7" t="e">
        <f t="shared" si="58"/>
        <v>#REF!</v>
      </c>
      <c r="CP14" s="8" t="e">
        <f>'Рейтинговая таблица организаций'!#REF!</f>
        <v>#REF!</v>
      </c>
      <c r="CQ14" s="17" t="e">
        <f t="shared" si="59"/>
        <v>#REF!</v>
      </c>
      <c r="CR14" s="17" t="e">
        <f t="shared" si="60"/>
        <v>#REF!</v>
      </c>
      <c r="CS14" s="17">
        <f t="shared" si="61"/>
        <v>21</v>
      </c>
      <c r="CT14" s="7" t="e">
        <f>'Рейтинговая таблица организаций'!#REF!</f>
        <v>#REF!</v>
      </c>
      <c r="CU14" s="7" t="e">
        <f t="shared" si="62"/>
        <v>#REF!</v>
      </c>
      <c r="CV14" s="8" t="e">
        <f>'Рейтинговая таблица организаций'!#REF!</f>
        <v>#REF!</v>
      </c>
      <c r="CW14" s="17" t="e">
        <f t="shared" si="63"/>
        <v>#REF!</v>
      </c>
      <c r="CX14" s="17" t="e">
        <f t="shared" si="64"/>
        <v>#REF!</v>
      </c>
      <c r="CY14" s="17">
        <f t="shared" si="65"/>
        <v>21</v>
      </c>
      <c r="CZ14" s="7" t="e">
        <f>'Рейтинговая таблица организаций'!#REF!</f>
        <v>#REF!</v>
      </c>
      <c r="DA14" s="7" t="e">
        <f t="shared" si="66"/>
        <v>#REF!</v>
      </c>
      <c r="DB14" s="8" t="e">
        <f>'Рейтинговая таблица организаций'!#REF!</f>
        <v>#REF!</v>
      </c>
      <c r="DC14" s="17" t="e">
        <f t="shared" si="67"/>
        <v>#REF!</v>
      </c>
      <c r="DD14" s="17" t="e">
        <f t="shared" si="68"/>
        <v>#REF!</v>
      </c>
      <c r="DE14" s="17">
        <f t="shared" si="69"/>
        <v>21</v>
      </c>
      <c r="DF14" s="7" t="e">
        <f>'Рейтинговая таблица организаций'!#REF!</f>
        <v>#REF!</v>
      </c>
      <c r="DG14" s="7" t="e">
        <f t="shared" si="70"/>
        <v>#REF!</v>
      </c>
      <c r="DH14" s="8" t="e">
        <f>'Рейтинговая таблица организаций'!#REF!</f>
        <v>#REF!</v>
      </c>
      <c r="DI14" s="17" t="e">
        <f t="shared" si="71"/>
        <v>#REF!</v>
      </c>
      <c r="DJ14" s="17" t="e">
        <f t="shared" si="72"/>
        <v>#REF!</v>
      </c>
      <c r="DK14" s="17">
        <f t="shared" si="73"/>
        <v>21</v>
      </c>
      <c r="DL14" s="7" t="e">
        <f>'Рейтинговая таблица организаций'!#REF!</f>
        <v>#REF!</v>
      </c>
      <c r="DM14" s="7" t="e">
        <f t="shared" si="74"/>
        <v>#REF!</v>
      </c>
      <c r="DN14" s="8" t="e">
        <f>'Рейтинговая таблица организаций'!#REF!</f>
        <v>#REF!</v>
      </c>
      <c r="DO14" s="17" t="e">
        <f t="shared" si="75"/>
        <v>#REF!</v>
      </c>
      <c r="DP14" s="17" t="e">
        <f t="shared" si="76"/>
        <v>#REF!</v>
      </c>
      <c r="DQ14" s="17">
        <f t="shared" si="77"/>
        <v>21</v>
      </c>
      <c r="DR14" s="7" t="e">
        <f>'Рейтинговая таблица организаций'!#REF!</f>
        <v>#REF!</v>
      </c>
      <c r="DS14" s="7" t="e">
        <f t="shared" si="78"/>
        <v>#REF!</v>
      </c>
      <c r="DT14" s="8" t="e">
        <f>'Рейтинговая таблица организаций'!#REF!</f>
        <v>#REF!</v>
      </c>
      <c r="DU14" s="17" t="e">
        <f t="shared" si="79"/>
        <v>#REF!</v>
      </c>
      <c r="DV14" s="17" t="e">
        <f t="shared" si="80"/>
        <v>#REF!</v>
      </c>
      <c r="DW14" s="17">
        <f t="shared" si="81"/>
        <v>21</v>
      </c>
      <c r="DX14" s="7" t="e">
        <f>'Рейтинговая таблица организаций'!#REF!</f>
        <v>#REF!</v>
      </c>
      <c r="DY14" s="7" t="e">
        <f t="shared" si="82"/>
        <v>#REF!</v>
      </c>
      <c r="DZ14" s="8" t="e">
        <f>'Рейтинговая таблица организаций'!#REF!</f>
        <v>#REF!</v>
      </c>
      <c r="EA14" s="17" t="e">
        <f t="shared" si="83"/>
        <v>#REF!</v>
      </c>
      <c r="EB14" s="17" t="e">
        <f t="shared" si="84"/>
        <v>#REF!</v>
      </c>
      <c r="EC14" s="17">
        <f t="shared" si="85"/>
        <v>21</v>
      </c>
      <c r="ED14" s="7" t="e">
        <f>'Рейтинговая таблица организаций'!#REF!</f>
        <v>#REF!</v>
      </c>
      <c r="EE14" s="7" t="e">
        <f t="shared" si="86"/>
        <v>#REF!</v>
      </c>
      <c r="EF14" s="8" t="e">
        <f>'Рейтинговая таблица организаций'!#REF!</f>
        <v>#REF!</v>
      </c>
      <c r="EG14" s="17" t="e">
        <f t="shared" si="87"/>
        <v>#REF!</v>
      </c>
      <c r="EH14" s="17" t="e">
        <f t="shared" si="88"/>
        <v>#REF!</v>
      </c>
      <c r="EI14" s="17">
        <f t="shared" si="89"/>
        <v>21</v>
      </c>
      <c r="EJ14" s="7" t="e">
        <f t="shared" si="90"/>
        <v>#REF!</v>
      </c>
      <c r="EK14" s="8" t="e">
        <f>'Рейтинговая таблица организаций'!#REF!</f>
        <v>#REF!</v>
      </c>
      <c r="EL14" s="17" t="e">
        <f t="shared" si="91"/>
        <v>#REF!</v>
      </c>
      <c r="EM14" s="17" t="e">
        <f t="shared" si="92"/>
        <v>#REF!</v>
      </c>
      <c r="EN14" s="17">
        <f t="shared" si="93"/>
        <v>21</v>
      </c>
    </row>
    <row r="15" spans="1:144" x14ac:dyDescent="0.25">
      <c r="A15" s="7">
        <v>14</v>
      </c>
      <c r="B15" s="7" t="e">
        <f>'Рейтинговая таблица организаций'!#REF!</f>
        <v>#REF!</v>
      </c>
      <c r="C15" s="8" t="e">
        <f>100*'Рейтинговая таблица организаций'!#REF!/'Рейтинговая таблица организаций'!#REF!</f>
        <v>#REF!</v>
      </c>
      <c r="D15" s="17" t="e">
        <f t="shared" si="0"/>
        <v>#REF!</v>
      </c>
      <c r="E15" s="17" t="e">
        <f t="shared" si="1"/>
        <v>#REF!</v>
      </c>
      <c r="F15" s="17">
        <f t="shared" si="2"/>
        <v>21</v>
      </c>
      <c r="G15" s="7" t="e">
        <f>'Рейтинговая таблица организаций'!#REF!</f>
        <v>#REF!</v>
      </c>
      <c r="H15" s="7" t="e">
        <f t="shared" si="94"/>
        <v>#REF!</v>
      </c>
      <c r="I15" s="13" t="e">
        <f>100*'Рейтинговая таблица организаций'!#REF!/'Рейтинговая таблица организаций'!#REF!</f>
        <v>#REF!</v>
      </c>
      <c r="J15" s="17" t="e">
        <f t="shared" si="3"/>
        <v>#REF!</v>
      </c>
      <c r="K15" s="17" t="e">
        <f t="shared" si="4"/>
        <v>#REF!</v>
      </c>
      <c r="L15" s="17">
        <f t="shared" si="5"/>
        <v>21</v>
      </c>
      <c r="M15" s="7" t="e">
        <f>'Рейтинговая таблица организаций'!#REF!</f>
        <v>#REF!</v>
      </c>
      <c r="N15" s="7" t="e">
        <f>'Рейтинговая таблица организаций'!#REF!</f>
        <v>#REF!</v>
      </c>
      <c r="O15" s="7" t="e">
        <f t="shared" si="6"/>
        <v>#REF!</v>
      </c>
      <c r="P15" s="8" t="e">
        <f>'Рейтинговая таблица организаций'!#REF!</f>
        <v>#REF!</v>
      </c>
      <c r="Q15" s="17" t="e">
        <f t="shared" si="7"/>
        <v>#REF!</v>
      </c>
      <c r="R15" s="17" t="e">
        <f t="shared" si="8"/>
        <v>#REF!</v>
      </c>
      <c r="S15" s="17">
        <f t="shared" si="9"/>
        <v>21</v>
      </c>
      <c r="T15" s="7" t="e">
        <f>'Рейтинговая таблица организаций'!#REF!</f>
        <v>#REF!</v>
      </c>
      <c r="U15" s="7" t="e">
        <f t="shared" si="10"/>
        <v>#REF!</v>
      </c>
      <c r="V15" s="8" t="e">
        <f>'Рейтинговая таблица организаций'!#REF!</f>
        <v>#REF!</v>
      </c>
      <c r="W15" s="17" t="e">
        <f t="shared" si="11"/>
        <v>#REF!</v>
      </c>
      <c r="X15" s="17" t="e">
        <f t="shared" si="12"/>
        <v>#REF!</v>
      </c>
      <c r="Y15" s="17">
        <f t="shared" si="13"/>
        <v>21</v>
      </c>
      <c r="Z15" s="7" t="e">
        <f>'Рейтинговая таблица организаций'!#REF!</f>
        <v>#REF!</v>
      </c>
      <c r="AA15" s="7" t="e">
        <f t="shared" si="14"/>
        <v>#REF!</v>
      </c>
      <c r="AB15" s="8" t="e">
        <f>100*'Рейтинговая таблица организаций'!#REF!/'Рейтинговая таблица организаций'!#REF!</f>
        <v>#REF!</v>
      </c>
      <c r="AC15" s="17" t="e">
        <f t="shared" si="15"/>
        <v>#REF!</v>
      </c>
      <c r="AD15" s="17" t="e">
        <f t="shared" si="16"/>
        <v>#REF!</v>
      </c>
      <c r="AE15" s="17">
        <f t="shared" si="17"/>
        <v>21</v>
      </c>
      <c r="AF15" s="7" t="e">
        <f>'Рейтинговая таблица организаций'!#REF!</f>
        <v>#REF!</v>
      </c>
      <c r="AG15" s="7" t="e">
        <f t="shared" si="18"/>
        <v>#REF!</v>
      </c>
      <c r="AH15" s="8" t="e">
        <f>100*'Рейтинговая таблица организаций'!#REF!/'Рейтинговая таблица организаций'!#REF!</f>
        <v>#REF!</v>
      </c>
      <c r="AI15" s="17" t="e">
        <f t="shared" si="19"/>
        <v>#REF!</v>
      </c>
      <c r="AJ15" s="17" t="e">
        <f t="shared" si="20"/>
        <v>#REF!</v>
      </c>
      <c r="AK15" s="17">
        <f t="shared" si="21"/>
        <v>21</v>
      </c>
      <c r="AL15" s="7" t="e">
        <f>'Рейтинговая таблица организаций'!#REF!</f>
        <v>#REF!</v>
      </c>
      <c r="AM15" s="7" t="e">
        <f t="shared" si="22"/>
        <v>#REF!</v>
      </c>
      <c r="AN15" s="8" t="e">
        <f>'Рейтинговая таблица организаций'!#REF!</f>
        <v>#REF!</v>
      </c>
      <c r="AO15" s="17" t="e">
        <f t="shared" si="23"/>
        <v>#REF!</v>
      </c>
      <c r="AP15" s="17" t="e">
        <f t="shared" si="24"/>
        <v>#REF!</v>
      </c>
      <c r="AQ15" s="17">
        <f t="shared" si="25"/>
        <v>21</v>
      </c>
      <c r="AR15" s="7" t="e">
        <f>'Рейтинговая таблица организаций'!#REF!</f>
        <v>#REF!</v>
      </c>
      <c r="AS15" s="7" t="e">
        <f t="shared" si="26"/>
        <v>#REF!</v>
      </c>
      <c r="AT15" s="8" t="e">
        <f>'Рейтинговая таблица организаций'!#REF!</f>
        <v>#REF!</v>
      </c>
      <c r="AU15" s="17" t="e">
        <f t="shared" si="27"/>
        <v>#REF!</v>
      </c>
      <c r="AV15" s="17" t="e">
        <f t="shared" si="28"/>
        <v>#REF!</v>
      </c>
      <c r="AW15" s="17">
        <f t="shared" si="29"/>
        <v>21</v>
      </c>
      <c r="AX15" s="7" t="e">
        <f>'Рейтинговая таблица организаций'!#REF!</f>
        <v>#REF!</v>
      </c>
      <c r="AY15" s="7" t="e">
        <f t="shared" si="30"/>
        <v>#REF!</v>
      </c>
      <c r="AZ15" s="8" t="e">
        <f>'Рейтинговая таблица организаций'!#REF!</f>
        <v>#REF!</v>
      </c>
      <c r="BA15" s="17" t="e">
        <f t="shared" si="31"/>
        <v>#REF!</v>
      </c>
      <c r="BB15" s="17" t="e">
        <f t="shared" si="32"/>
        <v>#REF!</v>
      </c>
      <c r="BC15" s="17">
        <f t="shared" si="33"/>
        <v>21</v>
      </c>
      <c r="BD15" s="7" t="e">
        <f>'Рейтинговая таблица организаций'!#REF!</f>
        <v>#REF!</v>
      </c>
      <c r="BE15" s="7" t="e">
        <f t="shared" si="34"/>
        <v>#REF!</v>
      </c>
      <c r="BF15" s="8" t="e">
        <f>'Рейтинговая таблица организаций'!#REF!</f>
        <v>#REF!</v>
      </c>
      <c r="BG15" s="17" t="e">
        <f t="shared" si="35"/>
        <v>#REF!</v>
      </c>
      <c r="BH15" s="17" t="e">
        <f t="shared" si="36"/>
        <v>#REF!</v>
      </c>
      <c r="BI15" s="17">
        <f t="shared" si="37"/>
        <v>21</v>
      </c>
      <c r="BJ15" s="7" t="e">
        <f>'Рейтинговая таблица организаций'!#REF!</f>
        <v>#REF!</v>
      </c>
      <c r="BK15" s="7" t="e">
        <f t="shared" si="38"/>
        <v>#REF!</v>
      </c>
      <c r="BL15" s="8" t="e">
        <f>'Рейтинговая таблица организаций'!#REF!</f>
        <v>#REF!</v>
      </c>
      <c r="BM15" s="17" t="e">
        <f t="shared" si="39"/>
        <v>#REF!</v>
      </c>
      <c r="BN15" s="17" t="e">
        <f t="shared" si="40"/>
        <v>#REF!</v>
      </c>
      <c r="BO15" s="17">
        <f t="shared" si="41"/>
        <v>21</v>
      </c>
      <c r="BP15" s="7" t="e">
        <f>'Рейтинговая таблица организаций'!#REF!</f>
        <v>#REF!</v>
      </c>
      <c r="BQ15" s="7" t="e">
        <f t="shared" si="42"/>
        <v>#REF!</v>
      </c>
      <c r="BR15" s="8" t="e">
        <f>'Рейтинговая таблица организаций'!#REF!</f>
        <v>#REF!</v>
      </c>
      <c r="BS15" s="17" t="e">
        <f t="shared" si="43"/>
        <v>#REF!</v>
      </c>
      <c r="BT15" s="17" t="e">
        <f t="shared" si="44"/>
        <v>#REF!</v>
      </c>
      <c r="BU15" s="17">
        <f t="shared" si="45"/>
        <v>21</v>
      </c>
      <c r="BV15" s="7" t="e">
        <f>'Рейтинговая таблица организаций'!#REF!</f>
        <v>#REF!</v>
      </c>
      <c r="BW15" s="7" t="e">
        <f t="shared" si="46"/>
        <v>#REF!</v>
      </c>
      <c r="BX15" s="8" t="e">
        <f>'Рейтинговая таблица организаций'!#REF!</f>
        <v>#REF!</v>
      </c>
      <c r="BY15" s="17" t="e">
        <f t="shared" si="47"/>
        <v>#REF!</v>
      </c>
      <c r="BZ15" s="17" t="e">
        <f t="shared" si="48"/>
        <v>#REF!</v>
      </c>
      <c r="CA15" s="17">
        <f t="shared" si="49"/>
        <v>21</v>
      </c>
      <c r="CB15" s="7" t="e">
        <f>'Рейтинговая таблица организаций'!#REF!</f>
        <v>#REF!</v>
      </c>
      <c r="CC15" s="7" t="e">
        <f t="shared" si="50"/>
        <v>#REF!</v>
      </c>
      <c r="CD15" s="8" t="e">
        <f>'Рейтинговая таблица организаций'!#REF!</f>
        <v>#REF!</v>
      </c>
      <c r="CE15" s="17" t="e">
        <f t="shared" si="51"/>
        <v>#REF!</v>
      </c>
      <c r="CF15" s="17" t="e">
        <f t="shared" si="52"/>
        <v>#REF!</v>
      </c>
      <c r="CG15" s="17">
        <f t="shared" si="53"/>
        <v>21</v>
      </c>
      <c r="CH15" s="7" t="e">
        <f>'Рейтинговая таблица организаций'!#REF!</f>
        <v>#REF!</v>
      </c>
      <c r="CI15" s="7" t="e">
        <f t="shared" si="54"/>
        <v>#REF!</v>
      </c>
      <c r="CJ15" s="8" t="e">
        <f>'Рейтинговая таблица организаций'!#REF!</f>
        <v>#REF!</v>
      </c>
      <c r="CK15" s="17" t="e">
        <f t="shared" si="55"/>
        <v>#REF!</v>
      </c>
      <c r="CL15" s="17" t="e">
        <f t="shared" si="56"/>
        <v>#REF!</v>
      </c>
      <c r="CM15" s="17">
        <f t="shared" si="57"/>
        <v>21</v>
      </c>
      <c r="CN15" s="7" t="e">
        <f>'Рейтинговая таблица организаций'!#REF!</f>
        <v>#REF!</v>
      </c>
      <c r="CO15" s="7" t="e">
        <f t="shared" si="58"/>
        <v>#REF!</v>
      </c>
      <c r="CP15" s="8" t="e">
        <f>'Рейтинговая таблица организаций'!#REF!</f>
        <v>#REF!</v>
      </c>
      <c r="CQ15" s="17" t="e">
        <f t="shared" si="59"/>
        <v>#REF!</v>
      </c>
      <c r="CR15" s="17" t="e">
        <f t="shared" si="60"/>
        <v>#REF!</v>
      </c>
      <c r="CS15" s="17">
        <f t="shared" si="61"/>
        <v>21</v>
      </c>
      <c r="CT15" s="7" t="e">
        <f>'Рейтинговая таблица организаций'!#REF!</f>
        <v>#REF!</v>
      </c>
      <c r="CU15" s="7" t="e">
        <f t="shared" si="62"/>
        <v>#REF!</v>
      </c>
      <c r="CV15" s="8" t="e">
        <f>'Рейтинговая таблица организаций'!#REF!</f>
        <v>#REF!</v>
      </c>
      <c r="CW15" s="17" t="e">
        <f t="shared" si="63"/>
        <v>#REF!</v>
      </c>
      <c r="CX15" s="17" t="e">
        <f t="shared" si="64"/>
        <v>#REF!</v>
      </c>
      <c r="CY15" s="17">
        <f t="shared" si="65"/>
        <v>21</v>
      </c>
      <c r="CZ15" s="7" t="e">
        <f>'Рейтинговая таблица организаций'!#REF!</f>
        <v>#REF!</v>
      </c>
      <c r="DA15" s="7" t="e">
        <f t="shared" si="66"/>
        <v>#REF!</v>
      </c>
      <c r="DB15" s="8" t="e">
        <f>'Рейтинговая таблица организаций'!#REF!</f>
        <v>#REF!</v>
      </c>
      <c r="DC15" s="17" t="e">
        <f t="shared" si="67"/>
        <v>#REF!</v>
      </c>
      <c r="DD15" s="17" t="e">
        <f t="shared" si="68"/>
        <v>#REF!</v>
      </c>
      <c r="DE15" s="17">
        <f t="shared" si="69"/>
        <v>21</v>
      </c>
      <c r="DF15" s="7" t="e">
        <f>'Рейтинговая таблица организаций'!#REF!</f>
        <v>#REF!</v>
      </c>
      <c r="DG15" s="7" t="e">
        <f t="shared" si="70"/>
        <v>#REF!</v>
      </c>
      <c r="DH15" s="8" t="e">
        <f>'Рейтинговая таблица организаций'!#REF!</f>
        <v>#REF!</v>
      </c>
      <c r="DI15" s="17" t="e">
        <f t="shared" si="71"/>
        <v>#REF!</v>
      </c>
      <c r="DJ15" s="17" t="e">
        <f t="shared" si="72"/>
        <v>#REF!</v>
      </c>
      <c r="DK15" s="17">
        <f t="shared" si="73"/>
        <v>21</v>
      </c>
      <c r="DL15" s="7" t="e">
        <f>'Рейтинговая таблица организаций'!#REF!</f>
        <v>#REF!</v>
      </c>
      <c r="DM15" s="7" t="e">
        <f t="shared" si="74"/>
        <v>#REF!</v>
      </c>
      <c r="DN15" s="8" t="e">
        <f>'Рейтинговая таблица организаций'!#REF!</f>
        <v>#REF!</v>
      </c>
      <c r="DO15" s="17" t="e">
        <f t="shared" si="75"/>
        <v>#REF!</v>
      </c>
      <c r="DP15" s="17" t="e">
        <f t="shared" si="76"/>
        <v>#REF!</v>
      </c>
      <c r="DQ15" s="17">
        <f t="shared" si="77"/>
        <v>21</v>
      </c>
      <c r="DR15" s="7" t="e">
        <f>'Рейтинговая таблица организаций'!#REF!</f>
        <v>#REF!</v>
      </c>
      <c r="DS15" s="7" t="e">
        <f t="shared" si="78"/>
        <v>#REF!</v>
      </c>
      <c r="DT15" s="8" t="e">
        <f>'Рейтинговая таблица организаций'!#REF!</f>
        <v>#REF!</v>
      </c>
      <c r="DU15" s="17" t="e">
        <f t="shared" si="79"/>
        <v>#REF!</v>
      </c>
      <c r="DV15" s="17" t="e">
        <f t="shared" si="80"/>
        <v>#REF!</v>
      </c>
      <c r="DW15" s="17">
        <f t="shared" si="81"/>
        <v>21</v>
      </c>
      <c r="DX15" s="7" t="e">
        <f>'Рейтинговая таблица организаций'!#REF!</f>
        <v>#REF!</v>
      </c>
      <c r="DY15" s="7" t="e">
        <f t="shared" si="82"/>
        <v>#REF!</v>
      </c>
      <c r="DZ15" s="8" t="e">
        <f>'Рейтинговая таблица организаций'!#REF!</f>
        <v>#REF!</v>
      </c>
      <c r="EA15" s="17" t="e">
        <f t="shared" si="83"/>
        <v>#REF!</v>
      </c>
      <c r="EB15" s="17" t="e">
        <f t="shared" si="84"/>
        <v>#REF!</v>
      </c>
      <c r="EC15" s="17">
        <f t="shared" si="85"/>
        <v>21</v>
      </c>
      <c r="ED15" s="7" t="e">
        <f>'Рейтинговая таблица организаций'!#REF!</f>
        <v>#REF!</v>
      </c>
      <c r="EE15" s="7" t="e">
        <f t="shared" si="86"/>
        <v>#REF!</v>
      </c>
      <c r="EF15" s="8" t="e">
        <f>'Рейтинговая таблица организаций'!#REF!</f>
        <v>#REF!</v>
      </c>
      <c r="EG15" s="17" t="e">
        <f t="shared" si="87"/>
        <v>#REF!</v>
      </c>
      <c r="EH15" s="17" t="e">
        <f t="shared" si="88"/>
        <v>#REF!</v>
      </c>
      <c r="EI15" s="17">
        <f t="shared" si="89"/>
        <v>21</v>
      </c>
      <c r="EJ15" s="7" t="e">
        <f t="shared" si="90"/>
        <v>#REF!</v>
      </c>
      <c r="EK15" s="8" t="e">
        <f>'Рейтинговая таблица организаций'!#REF!</f>
        <v>#REF!</v>
      </c>
      <c r="EL15" s="17" t="e">
        <f t="shared" si="91"/>
        <v>#REF!</v>
      </c>
      <c r="EM15" s="17" t="e">
        <f t="shared" si="92"/>
        <v>#REF!</v>
      </c>
      <c r="EN15" s="17">
        <f t="shared" si="93"/>
        <v>21</v>
      </c>
    </row>
    <row r="16" spans="1:144" x14ac:dyDescent="0.25">
      <c r="A16" s="7">
        <v>15</v>
      </c>
      <c r="B16" s="7" t="e">
        <f>'Рейтинговая таблица организаций'!#REF!</f>
        <v>#REF!</v>
      </c>
      <c r="C16" s="8" t="e">
        <f>100*'Рейтинговая таблица организаций'!#REF!/'Рейтинговая таблица организаций'!#REF!</f>
        <v>#REF!</v>
      </c>
      <c r="D16" s="17" t="e">
        <f t="shared" si="0"/>
        <v>#REF!</v>
      </c>
      <c r="E16" s="17" t="e">
        <f t="shared" si="1"/>
        <v>#REF!</v>
      </c>
      <c r="F16" s="17">
        <f t="shared" si="2"/>
        <v>21</v>
      </c>
      <c r="G16" s="7" t="e">
        <f>'Рейтинговая таблица организаций'!#REF!</f>
        <v>#REF!</v>
      </c>
      <c r="H16" s="7" t="e">
        <f t="shared" si="94"/>
        <v>#REF!</v>
      </c>
      <c r="I16" s="13" t="e">
        <f>100*'Рейтинговая таблица организаций'!#REF!/'Рейтинговая таблица организаций'!#REF!</f>
        <v>#REF!</v>
      </c>
      <c r="J16" s="17" t="e">
        <f t="shared" si="3"/>
        <v>#REF!</v>
      </c>
      <c r="K16" s="17" t="e">
        <f t="shared" si="4"/>
        <v>#REF!</v>
      </c>
      <c r="L16" s="17">
        <f t="shared" si="5"/>
        <v>21</v>
      </c>
      <c r="M16" s="7" t="e">
        <f>'Рейтинговая таблица организаций'!#REF!</f>
        <v>#REF!</v>
      </c>
      <c r="N16" s="7" t="e">
        <f>'Рейтинговая таблица организаций'!#REF!</f>
        <v>#REF!</v>
      </c>
      <c r="O16" s="7" t="e">
        <f t="shared" si="6"/>
        <v>#REF!</v>
      </c>
      <c r="P16" s="8" t="e">
        <f>'Рейтинговая таблица организаций'!#REF!</f>
        <v>#REF!</v>
      </c>
      <c r="Q16" s="17" t="e">
        <f t="shared" si="7"/>
        <v>#REF!</v>
      </c>
      <c r="R16" s="17" t="e">
        <f t="shared" si="8"/>
        <v>#REF!</v>
      </c>
      <c r="S16" s="17">
        <f t="shared" si="9"/>
        <v>21</v>
      </c>
      <c r="T16" s="7" t="e">
        <f>'Рейтинговая таблица организаций'!#REF!</f>
        <v>#REF!</v>
      </c>
      <c r="U16" s="7" t="e">
        <f t="shared" si="10"/>
        <v>#REF!</v>
      </c>
      <c r="V16" s="8" t="e">
        <f>'Рейтинговая таблица организаций'!#REF!</f>
        <v>#REF!</v>
      </c>
      <c r="W16" s="17" t="e">
        <f t="shared" si="11"/>
        <v>#REF!</v>
      </c>
      <c r="X16" s="17" t="e">
        <f t="shared" si="12"/>
        <v>#REF!</v>
      </c>
      <c r="Y16" s="17">
        <f t="shared" si="13"/>
        <v>21</v>
      </c>
      <c r="Z16" s="7" t="e">
        <f>'Рейтинговая таблица организаций'!#REF!</f>
        <v>#REF!</v>
      </c>
      <c r="AA16" s="7" t="e">
        <f t="shared" si="14"/>
        <v>#REF!</v>
      </c>
      <c r="AB16" s="8" t="e">
        <f>100*'Рейтинговая таблица организаций'!#REF!/'Рейтинговая таблица организаций'!#REF!</f>
        <v>#REF!</v>
      </c>
      <c r="AC16" s="17" t="e">
        <f t="shared" si="15"/>
        <v>#REF!</v>
      </c>
      <c r="AD16" s="17" t="e">
        <f t="shared" si="16"/>
        <v>#REF!</v>
      </c>
      <c r="AE16" s="17">
        <f t="shared" si="17"/>
        <v>21</v>
      </c>
      <c r="AF16" s="7" t="e">
        <f>'Рейтинговая таблица организаций'!#REF!</f>
        <v>#REF!</v>
      </c>
      <c r="AG16" s="7" t="e">
        <f t="shared" si="18"/>
        <v>#REF!</v>
      </c>
      <c r="AH16" s="8" t="e">
        <f>100*'Рейтинговая таблица организаций'!#REF!/'Рейтинговая таблица организаций'!#REF!</f>
        <v>#REF!</v>
      </c>
      <c r="AI16" s="17" t="e">
        <f t="shared" si="19"/>
        <v>#REF!</v>
      </c>
      <c r="AJ16" s="17" t="e">
        <f t="shared" si="20"/>
        <v>#REF!</v>
      </c>
      <c r="AK16" s="17">
        <f t="shared" si="21"/>
        <v>21</v>
      </c>
      <c r="AL16" s="7" t="e">
        <f>'Рейтинговая таблица организаций'!#REF!</f>
        <v>#REF!</v>
      </c>
      <c r="AM16" s="7" t="e">
        <f t="shared" si="22"/>
        <v>#REF!</v>
      </c>
      <c r="AN16" s="8" t="e">
        <f>'Рейтинговая таблица организаций'!#REF!</f>
        <v>#REF!</v>
      </c>
      <c r="AO16" s="17" t="e">
        <f t="shared" si="23"/>
        <v>#REF!</v>
      </c>
      <c r="AP16" s="17" t="e">
        <f t="shared" si="24"/>
        <v>#REF!</v>
      </c>
      <c r="AQ16" s="17">
        <f t="shared" si="25"/>
        <v>21</v>
      </c>
      <c r="AR16" s="7" t="e">
        <f>'Рейтинговая таблица организаций'!#REF!</f>
        <v>#REF!</v>
      </c>
      <c r="AS16" s="7" t="e">
        <f t="shared" si="26"/>
        <v>#REF!</v>
      </c>
      <c r="AT16" s="8" t="e">
        <f>'Рейтинговая таблица организаций'!#REF!</f>
        <v>#REF!</v>
      </c>
      <c r="AU16" s="17" t="e">
        <f t="shared" si="27"/>
        <v>#REF!</v>
      </c>
      <c r="AV16" s="17" t="e">
        <f t="shared" si="28"/>
        <v>#REF!</v>
      </c>
      <c r="AW16" s="17">
        <f t="shared" si="29"/>
        <v>21</v>
      </c>
      <c r="AX16" s="7" t="e">
        <f>'Рейтинговая таблица организаций'!#REF!</f>
        <v>#REF!</v>
      </c>
      <c r="AY16" s="7" t="e">
        <f t="shared" si="30"/>
        <v>#REF!</v>
      </c>
      <c r="AZ16" s="8" t="e">
        <f>'Рейтинговая таблица организаций'!#REF!</f>
        <v>#REF!</v>
      </c>
      <c r="BA16" s="17" t="e">
        <f t="shared" si="31"/>
        <v>#REF!</v>
      </c>
      <c r="BB16" s="17" t="e">
        <f t="shared" si="32"/>
        <v>#REF!</v>
      </c>
      <c r="BC16" s="17">
        <f t="shared" si="33"/>
        <v>21</v>
      </c>
      <c r="BD16" s="7" t="e">
        <f>'Рейтинговая таблица организаций'!#REF!</f>
        <v>#REF!</v>
      </c>
      <c r="BE16" s="7" t="e">
        <f t="shared" si="34"/>
        <v>#REF!</v>
      </c>
      <c r="BF16" s="8" t="e">
        <f>'Рейтинговая таблица организаций'!#REF!</f>
        <v>#REF!</v>
      </c>
      <c r="BG16" s="17" t="e">
        <f t="shared" si="35"/>
        <v>#REF!</v>
      </c>
      <c r="BH16" s="17" t="e">
        <f t="shared" si="36"/>
        <v>#REF!</v>
      </c>
      <c r="BI16" s="17">
        <f t="shared" si="37"/>
        <v>21</v>
      </c>
      <c r="BJ16" s="7" t="e">
        <f>'Рейтинговая таблица организаций'!#REF!</f>
        <v>#REF!</v>
      </c>
      <c r="BK16" s="7" t="e">
        <f t="shared" si="38"/>
        <v>#REF!</v>
      </c>
      <c r="BL16" s="8" t="e">
        <f>'Рейтинговая таблица организаций'!#REF!</f>
        <v>#REF!</v>
      </c>
      <c r="BM16" s="17" t="e">
        <f t="shared" si="39"/>
        <v>#REF!</v>
      </c>
      <c r="BN16" s="17" t="e">
        <f t="shared" si="40"/>
        <v>#REF!</v>
      </c>
      <c r="BO16" s="17">
        <f t="shared" si="41"/>
        <v>21</v>
      </c>
      <c r="BP16" s="7" t="e">
        <f>'Рейтинговая таблица организаций'!#REF!</f>
        <v>#REF!</v>
      </c>
      <c r="BQ16" s="7" t="e">
        <f t="shared" si="42"/>
        <v>#REF!</v>
      </c>
      <c r="BR16" s="8" t="e">
        <f>'Рейтинговая таблица организаций'!#REF!</f>
        <v>#REF!</v>
      </c>
      <c r="BS16" s="17" t="e">
        <f t="shared" si="43"/>
        <v>#REF!</v>
      </c>
      <c r="BT16" s="17" t="e">
        <f t="shared" si="44"/>
        <v>#REF!</v>
      </c>
      <c r="BU16" s="17">
        <f t="shared" si="45"/>
        <v>21</v>
      </c>
      <c r="BV16" s="7" t="e">
        <f>'Рейтинговая таблица организаций'!#REF!</f>
        <v>#REF!</v>
      </c>
      <c r="BW16" s="7" t="e">
        <f t="shared" si="46"/>
        <v>#REF!</v>
      </c>
      <c r="BX16" s="8" t="e">
        <f>'Рейтинговая таблица организаций'!#REF!</f>
        <v>#REF!</v>
      </c>
      <c r="BY16" s="17" t="e">
        <f t="shared" si="47"/>
        <v>#REF!</v>
      </c>
      <c r="BZ16" s="17" t="e">
        <f t="shared" si="48"/>
        <v>#REF!</v>
      </c>
      <c r="CA16" s="17">
        <f t="shared" si="49"/>
        <v>21</v>
      </c>
      <c r="CB16" s="7" t="e">
        <f>'Рейтинговая таблица организаций'!#REF!</f>
        <v>#REF!</v>
      </c>
      <c r="CC16" s="7" t="e">
        <f t="shared" si="50"/>
        <v>#REF!</v>
      </c>
      <c r="CD16" s="8" t="e">
        <f>'Рейтинговая таблица организаций'!#REF!</f>
        <v>#REF!</v>
      </c>
      <c r="CE16" s="17" t="e">
        <f t="shared" si="51"/>
        <v>#REF!</v>
      </c>
      <c r="CF16" s="17" t="e">
        <f t="shared" si="52"/>
        <v>#REF!</v>
      </c>
      <c r="CG16" s="17">
        <f t="shared" si="53"/>
        <v>21</v>
      </c>
      <c r="CH16" s="7" t="e">
        <f>'Рейтинговая таблица организаций'!#REF!</f>
        <v>#REF!</v>
      </c>
      <c r="CI16" s="7" t="e">
        <f t="shared" si="54"/>
        <v>#REF!</v>
      </c>
      <c r="CJ16" s="8" t="e">
        <f>'Рейтинговая таблица организаций'!#REF!</f>
        <v>#REF!</v>
      </c>
      <c r="CK16" s="17" t="e">
        <f t="shared" si="55"/>
        <v>#REF!</v>
      </c>
      <c r="CL16" s="17" t="e">
        <f t="shared" si="56"/>
        <v>#REF!</v>
      </c>
      <c r="CM16" s="17">
        <f t="shared" si="57"/>
        <v>21</v>
      </c>
      <c r="CN16" s="7" t="e">
        <f>'Рейтинговая таблица организаций'!#REF!</f>
        <v>#REF!</v>
      </c>
      <c r="CO16" s="7" t="e">
        <f t="shared" si="58"/>
        <v>#REF!</v>
      </c>
      <c r="CP16" s="8" t="e">
        <f>'Рейтинговая таблица организаций'!#REF!</f>
        <v>#REF!</v>
      </c>
      <c r="CQ16" s="17" t="e">
        <f t="shared" si="59"/>
        <v>#REF!</v>
      </c>
      <c r="CR16" s="17" t="e">
        <f t="shared" si="60"/>
        <v>#REF!</v>
      </c>
      <c r="CS16" s="17">
        <f t="shared" si="61"/>
        <v>21</v>
      </c>
      <c r="CT16" s="7" t="e">
        <f>'Рейтинговая таблица организаций'!#REF!</f>
        <v>#REF!</v>
      </c>
      <c r="CU16" s="7" t="e">
        <f t="shared" si="62"/>
        <v>#REF!</v>
      </c>
      <c r="CV16" s="8" t="e">
        <f>'Рейтинговая таблица организаций'!#REF!</f>
        <v>#REF!</v>
      </c>
      <c r="CW16" s="17" t="e">
        <f t="shared" si="63"/>
        <v>#REF!</v>
      </c>
      <c r="CX16" s="17" t="e">
        <f t="shared" si="64"/>
        <v>#REF!</v>
      </c>
      <c r="CY16" s="17">
        <f t="shared" si="65"/>
        <v>21</v>
      </c>
      <c r="CZ16" s="7" t="e">
        <f>'Рейтинговая таблица организаций'!#REF!</f>
        <v>#REF!</v>
      </c>
      <c r="DA16" s="7" t="e">
        <f t="shared" si="66"/>
        <v>#REF!</v>
      </c>
      <c r="DB16" s="8" t="e">
        <f>'Рейтинговая таблица организаций'!#REF!</f>
        <v>#REF!</v>
      </c>
      <c r="DC16" s="17" t="e">
        <f t="shared" si="67"/>
        <v>#REF!</v>
      </c>
      <c r="DD16" s="17" t="e">
        <f t="shared" si="68"/>
        <v>#REF!</v>
      </c>
      <c r="DE16" s="17">
        <f t="shared" si="69"/>
        <v>21</v>
      </c>
      <c r="DF16" s="7" t="e">
        <f>'Рейтинговая таблица организаций'!#REF!</f>
        <v>#REF!</v>
      </c>
      <c r="DG16" s="7" t="e">
        <f t="shared" si="70"/>
        <v>#REF!</v>
      </c>
      <c r="DH16" s="8" t="e">
        <f>'Рейтинговая таблица организаций'!#REF!</f>
        <v>#REF!</v>
      </c>
      <c r="DI16" s="17" t="e">
        <f t="shared" si="71"/>
        <v>#REF!</v>
      </c>
      <c r="DJ16" s="17" t="e">
        <f t="shared" si="72"/>
        <v>#REF!</v>
      </c>
      <c r="DK16" s="17">
        <f t="shared" si="73"/>
        <v>21</v>
      </c>
      <c r="DL16" s="7" t="e">
        <f>'Рейтинговая таблица организаций'!#REF!</f>
        <v>#REF!</v>
      </c>
      <c r="DM16" s="7" t="e">
        <f t="shared" si="74"/>
        <v>#REF!</v>
      </c>
      <c r="DN16" s="8" t="e">
        <f>'Рейтинговая таблица организаций'!#REF!</f>
        <v>#REF!</v>
      </c>
      <c r="DO16" s="17" t="e">
        <f t="shared" si="75"/>
        <v>#REF!</v>
      </c>
      <c r="DP16" s="17" t="e">
        <f t="shared" si="76"/>
        <v>#REF!</v>
      </c>
      <c r="DQ16" s="17">
        <f t="shared" si="77"/>
        <v>21</v>
      </c>
      <c r="DR16" s="7" t="e">
        <f>'Рейтинговая таблица организаций'!#REF!</f>
        <v>#REF!</v>
      </c>
      <c r="DS16" s="7" t="e">
        <f t="shared" si="78"/>
        <v>#REF!</v>
      </c>
      <c r="DT16" s="8" t="e">
        <f>'Рейтинговая таблица организаций'!#REF!</f>
        <v>#REF!</v>
      </c>
      <c r="DU16" s="17" t="e">
        <f t="shared" si="79"/>
        <v>#REF!</v>
      </c>
      <c r="DV16" s="17" t="e">
        <f t="shared" si="80"/>
        <v>#REF!</v>
      </c>
      <c r="DW16" s="17">
        <f t="shared" si="81"/>
        <v>21</v>
      </c>
      <c r="DX16" s="7" t="e">
        <f>'Рейтинговая таблица организаций'!#REF!</f>
        <v>#REF!</v>
      </c>
      <c r="DY16" s="7" t="e">
        <f t="shared" si="82"/>
        <v>#REF!</v>
      </c>
      <c r="DZ16" s="8" t="e">
        <f>'Рейтинговая таблица организаций'!#REF!</f>
        <v>#REF!</v>
      </c>
      <c r="EA16" s="17" t="e">
        <f t="shared" si="83"/>
        <v>#REF!</v>
      </c>
      <c r="EB16" s="17" t="e">
        <f t="shared" si="84"/>
        <v>#REF!</v>
      </c>
      <c r="EC16" s="17">
        <f t="shared" si="85"/>
        <v>21</v>
      </c>
      <c r="ED16" s="7" t="e">
        <f>'Рейтинговая таблица организаций'!#REF!</f>
        <v>#REF!</v>
      </c>
      <c r="EE16" s="7" t="e">
        <f t="shared" si="86"/>
        <v>#REF!</v>
      </c>
      <c r="EF16" s="8" t="e">
        <f>'Рейтинговая таблица организаций'!#REF!</f>
        <v>#REF!</v>
      </c>
      <c r="EG16" s="17" t="e">
        <f t="shared" si="87"/>
        <v>#REF!</v>
      </c>
      <c r="EH16" s="17" t="e">
        <f t="shared" si="88"/>
        <v>#REF!</v>
      </c>
      <c r="EI16" s="17">
        <f t="shared" si="89"/>
        <v>21</v>
      </c>
      <c r="EJ16" s="7" t="e">
        <f t="shared" si="90"/>
        <v>#REF!</v>
      </c>
      <c r="EK16" s="8" t="e">
        <f>'Рейтинговая таблица организаций'!#REF!</f>
        <v>#REF!</v>
      </c>
      <c r="EL16" s="17" t="e">
        <f t="shared" si="91"/>
        <v>#REF!</v>
      </c>
      <c r="EM16" s="17" t="e">
        <f t="shared" si="92"/>
        <v>#REF!</v>
      </c>
      <c r="EN16" s="17">
        <f t="shared" si="93"/>
        <v>21</v>
      </c>
    </row>
    <row r="17" spans="1:144" x14ac:dyDescent="0.25">
      <c r="A17" s="7">
        <v>16</v>
      </c>
      <c r="B17" s="7" t="e">
        <f>'Рейтинговая таблица организаций'!#REF!</f>
        <v>#REF!</v>
      </c>
      <c r="C17" s="8" t="e">
        <f>100*'Рейтинговая таблица организаций'!#REF!/'Рейтинговая таблица организаций'!#REF!</f>
        <v>#REF!</v>
      </c>
      <c r="D17" s="17" t="e">
        <f t="shared" si="0"/>
        <v>#REF!</v>
      </c>
      <c r="E17" s="17" t="e">
        <f t="shared" si="1"/>
        <v>#REF!</v>
      </c>
      <c r="F17" s="17">
        <f t="shared" si="2"/>
        <v>21</v>
      </c>
      <c r="G17" s="7" t="e">
        <f>'Рейтинговая таблица организаций'!#REF!</f>
        <v>#REF!</v>
      </c>
      <c r="H17" s="7" t="e">
        <f t="shared" si="94"/>
        <v>#REF!</v>
      </c>
      <c r="I17" s="13" t="e">
        <f>100*'Рейтинговая таблица организаций'!#REF!/'Рейтинговая таблица организаций'!#REF!</f>
        <v>#REF!</v>
      </c>
      <c r="J17" s="17" t="e">
        <f t="shared" si="3"/>
        <v>#REF!</v>
      </c>
      <c r="K17" s="17" t="e">
        <f t="shared" si="4"/>
        <v>#REF!</v>
      </c>
      <c r="L17" s="17">
        <f t="shared" si="5"/>
        <v>21</v>
      </c>
      <c r="M17" s="7" t="e">
        <f>'Рейтинговая таблица организаций'!#REF!</f>
        <v>#REF!</v>
      </c>
      <c r="N17" s="7" t="e">
        <f>'Рейтинговая таблица организаций'!#REF!</f>
        <v>#REF!</v>
      </c>
      <c r="O17" s="7" t="e">
        <f t="shared" si="6"/>
        <v>#REF!</v>
      </c>
      <c r="P17" s="8" t="e">
        <f>'Рейтинговая таблица организаций'!#REF!</f>
        <v>#REF!</v>
      </c>
      <c r="Q17" s="17" t="e">
        <f t="shared" si="7"/>
        <v>#REF!</v>
      </c>
      <c r="R17" s="17" t="e">
        <f t="shared" si="8"/>
        <v>#REF!</v>
      </c>
      <c r="S17" s="17">
        <f t="shared" si="9"/>
        <v>21</v>
      </c>
      <c r="T17" s="7" t="e">
        <f>'Рейтинговая таблица организаций'!#REF!</f>
        <v>#REF!</v>
      </c>
      <c r="U17" s="7" t="e">
        <f t="shared" si="10"/>
        <v>#REF!</v>
      </c>
      <c r="V17" s="8" t="e">
        <f>'Рейтинговая таблица организаций'!#REF!</f>
        <v>#REF!</v>
      </c>
      <c r="W17" s="17" t="e">
        <f t="shared" si="11"/>
        <v>#REF!</v>
      </c>
      <c r="X17" s="17" t="e">
        <f t="shared" si="12"/>
        <v>#REF!</v>
      </c>
      <c r="Y17" s="17">
        <f t="shared" si="13"/>
        <v>21</v>
      </c>
      <c r="Z17" s="7" t="e">
        <f>'Рейтинговая таблица организаций'!#REF!</f>
        <v>#REF!</v>
      </c>
      <c r="AA17" s="7" t="e">
        <f t="shared" si="14"/>
        <v>#REF!</v>
      </c>
      <c r="AB17" s="8" t="e">
        <f>100*'Рейтинговая таблица организаций'!#REF!/'Рейтинговая таблица организаций'!#REF!</f>
        <v>#REF!</v>
      </c>
      <c r="AC17" s="17" t="e">
        <f t="shared" si="15"/>
        <v>#REF!</v>
      </c>
      <c r="AD17" s="17" t="e">
        <f t="shared" si="16"/>
        <v>#REF!</v>
      </c>
      <c r="AE17" s="17">
        <f t="shared" si="17"/>
        <v>21</v>
      </c>
      <c r="AF17" s="7" t="e">
        <f>'Рейтинговая таблица организаций'!#REF!</f>
        <v>#REF!</v>
      </c>
      <c r="AG17" s="7" t="e">
        <f t="shared" si="18"/>
        <v>#REF!</v>
      </c>
      <c r="AH17" s="8" t="e">
        <f>100*'Рейтинговая таблица организаций'!#REF!/'Рейтинговая таблица организаций'!#REF!</f>
        <v>#REF!</v>
      </c>
      <c r="AI17" s="17" t="e">
        <f t="shared" si="19"/>
        <v>#REF!</v>
      </c>
      <c r="AJ17" s="17" t="e">
        <f t="shared" si="20"/>
        <v>#REF!</v>
      </c>
      <c r="AK17" s="17">
        <f t="shared" si="21"/>
        <v>21</v>
      </c>
      <c r="AL17" s="7" t="e">
        <f>'Рейтинговая таблица организаций'!#REF!</f>
        <v>#REF!</v>
      </c>
      <c r="AM17" s="7" t="e">
        <f t="shared" si="22"/>
        <v>#REF!</v>
      </c>
      <c r="AN17" s="8" t="e">
        <f>'Рейтинговая таблица организаций'!#REF!</f>
        <v>#REF!</v>
      </c>
      <c r="AO17" s="17" t="e">
        <f t="shared" si="23"/>
        <v>#REF!</v>
      </c>
      <c r="AP17" s="17" t="e">
        <f t="shared" si="24"/>
        <v>#REF!</v>
      </c>
      <c r="AQ17" s="17">
        <f t="shared" si="25"/>
        <v>21</v>
      </c>
      <c r="AR17" s="7" t="e">
        <f>'Рейтинговая таблица организаций'!#REF!</f>
        <v>#REF!</v>
      </c>
      <c r="AS17" s="7" t="e">
        <f t="shared" si="26"/>
        <v>#REF!</v>
      </c>
      <c r="AT17" s="8" t="e">
        <f>'Рейтинговая таблица организаций'!#REF!</f>
        <v>#REF!</v>
      </c>
      <c r="AU17" s="17" t="e">
        <f t="shared" si="27"/>
        <v>#REF!</v>
      </c>
      <c r="AV17" s="17" t="e">
        <f t="shared" si="28"/>
        <v>#REF!</v>
      </c>
      <c r="AW17" s="17">
        <f t="shared" si="29"/>
        <v>21</v>
      </c>
      <c r="AX17" s="7" t="e">
        <f>'Рейтинговая таблица организаций'!#REF!</f>
        <v>#REF!</v>
      </c>
      <c r="AY17" s="7" t="e">
        <f t="shared" si="30"/>
        <v>#REF!</v>
      </c>
      <c r="AZ17" s="8" t="e">
        <f>'Рейтинговая таблица организаций'!#REF!</f>
        <v>#REF!</v>
      </c>
      <c r="BA17" s="17" t="e">
        <f t="shared" si="31"/>
        <v>#REF!</v>
      </c>
      <c r="BB17" s="17" t="e">
        <f t="shared" si="32"/>
        <v>#REF!</v>
      </c>
      <c r="BC17" s="17">
        <f t="shared" si="33"/>
        <v>21</v>
      </c>
      <c r="BD17" s="7" t="e">
        <f>'Рейтинговая таблица организаций'!#REF!</f>
        <v>#REF!</v>
      </c>
      <c r="BE17" s="7" t="e">
        <f t="shared" si="34"/>
        <v>#REF!</v>
      </c>
      <c r="BF17" s="8" t="e">
        <f>'Рейтинговая таблица организаций'!#REF!</f>
        <v>#REF!</v>
      </c>
      <c r="BG17" s="17" t="e">
        <f t="shared" si="35"/>
        <v>#REF!</v>
      </c>
      <c r="BH17" s="17" t="e">
        <f t="shared" si="36"/>
        <v>#REF!</v>
      </c>
      <c r="BI17" s="17">
        <f t="shared" si="37"/>
        <v>21</v>
      </c>
      <c r="BJ17" s="7" t="e">
        <f>'Рейтинговая таблица организаций'!#REF!</f>
        <v>#REF!</v>
      </c>
      <c r="BK17" s="7" t="e">
        <f t="shared" si="38"/>
        <v>#REF!</v>
      </c>
      <c r="BL17" s="8" t="e">
        <f>'Рейтинговая таблица организаций'!#REF!</f>
        <v>#REF!</v>
      </c>
      <c r="BM17" s="17" t="e">
        <f t="shared" si="39"/>
        <v>#REF!</v>
      </c>
      <c r="BN17" s="17" t="e">
        <f t="shared" si="40"/>
        <v>#REF!</v>
      </c>
      <c r="BO17" s="17">
        <f t="shared" si="41"/>
        <v>21</v>
      </c>
      <c r="BP17" s="7" t="e">
        <f>'Рейтинговая таблица организаций'!#REF!</f>
        <v>#REF!</v>
      </c>
      <c r="BQ17" s="7" t="e">
        <f t="shared" si="42"/>
        <v>#REF!</v>
      </c>
      <c r="BR17" s="8" t="e">
        <f>'Рейтинговая таблица организаций'!#REF!</f>
        <v>#REF!</v>
      </c>
      <c r="BS17" s="17" t="e">
        <f t="shared" si="43"/>
        <v>#REF!</v>
      </c>
      <c r="BT17" s="17" t="e">
        <f t="shared" si="44"/>
        <v>#REF!</v>
      </c>
      <c r="BU17" s="17">
        <f t="shared" si="45"/>
        <v>21</v>
      </c>
      <c r="BV17" s="7" t="e">
        <f>'Рейтинговая таблица организаций'!#REF!</f>
        <v>#REF!</v>
      </c>
      <c r="BW17" s="7" t="e">
        <f t="shared" si="46"/>
        <v>#REF!</v>
      </c>
      <c r="BX17" s="8" t="e">
        <f>'Рейтинговая таблица организаций'!#REF!</f>
        <v>#REF!</v>
      </c>
      <c r="BY17" s="17" t="e">
        <f t="shared" si="47"/>
        <v>#REF!</v>
      </c>
      <c r="BZ17" s="17" t="e">
        <f t="shared" si="48"/>
        <v>#REF!</v>
      </c>
      <c r="CA17" s="17">
        <f t="shared" si="49"/>
        <v>21</v>
      </c>
      <c r="CB17" s="7" t="e">
        <f>'Рейтинговая таблица организаций'!#REF!</f>
        <v>#REF!</v>
      </c>
      <c r="CC17" s="7" t="e">
        <f t="shared" si="50"/>
        <v>#REF!</v>
      </c>
      <c r="CD17" s="8" t="e">
        <f>'Рейтинговая таблица организаций'!#REF!</f>
        <v>#REF!</v>
      </c>
      <c r="CE17" s="17" t="e">
        <f t="shared" si="51"/>
        <v>#REF!</v>
      </c>
      <c r="CF17" s="17" t="e">
        <f t="shared" si="52"/>
        <v>#REF!</v>
      </c>
      <c r="CG17" s="17">
        <f t="shared" si="53"/>
        <v>21</v>
      </c>
      <c r="CH17" s="7" t="e">
        <f>'Рейтинговая таблица организаций'!#REF!</f>
        <v>#REF!</v>
      </c>
      <c r="CI17" s="7" t="e">
        <f t="shared" si="54"/>
        <v>#REF!</v>
      </c>
      <c r="CJ17" s="8" t="e">
        <f>'Рейтинговая таблица организаций'!#REF!</f>
        <v>#REF!</v>
      </c>
      <c r="CK17" s="17" t="e">
        <f t="shared" si="55"/>
        <v>#REF!</v>
      </c>
      <c r="CL17" s="17" t="e">
        <f t="shared" si="56"/>
        <v>#REF!</v>
      </c>
      <c r="CM17" s="17">
        <f t="shared" si="57"/>
        <v>21</v>
      </c>
      <c r="CN17" s="7" t="e">
        <f>'Рейтинговая таблица организаций'!#REF!</f>
        <v>#REF!</v>
      </c>
      <c r="CO17" s="7" t="e">
        <f t="shared" si="58"/>
        <v>#REF!</v>
      </c>
      <c r="CP17" s="8" t="e">
        <f>'Рейтинговая таблица организаций'!#REF!</f>
        <v>#REF!</v>
      </c>
      <c r="CQ17" s="17" t="e">
        <f t="shared" si="59"/>
        <v>#REF!</v>
      </c>
      <c r="CR17" s="17" t="e">
        <f t="shared" si="60"/>
        <v>#REF!</v>
      </c>
      <c r="CS17" s="17">
        <f t="shared" si="61"/>
        <v>21</v>
      </c>
      <c r="CT17" s="7" t="e">
        <f>'Рейтинговая таблица организаций'!#REF!</f>
        <v>#REF!</v>
      </c>
      <c r="CU17" s="7" t="e">
        <f t="shared" si="62"/>
        <v>#REF!</v>
      </c>
      <c r="CV17" s="8" t="e">
        <f>'Рейтинговая таблица организаций'!#REF!</f>
        <v>#REF!</v>
      </c>
      <c r="CW17" s="17" t="e">
        <f t="shared" si="63"/>
        <v>#REF!</v>
      </c>
      <c r="CX17" s="17" t="e">
        <f t="shared" si="64"/>
        <v>#REF!</v>
      </c>
      <c r="CY17" s="17">
        <f t="shared" si="65"/>
        <v>21</v>
      </c>
      <c r="CZ17" s="7" t="e">
        <f>'Рейтинговая таблица организаций'!#REF!</f>
        <v>#REF!</v>
      </c>
      <c r="DA17" s="7" t="e">
        <f t="shared" si="66"/>
        <v>#REF!</v>
      </c>
      <c r="DB17" s="8" t="e">
        <f>'Рейтинговая таблица организаций'!#REF!</f>
        <v>#REF!</v>
      </c>
      <c r="DC17" s="17" t="e">
        <f t="shared" si="67"/>
        <v>#REF!</v>
      </c>
      <c r="DD17" s="17" t="e">
        <f t="shared" si="68"/>
        <v>#REF!</v>
      </c>
      <c r="DE17" s="17">
        <f t="shared" si="69"/>
        <v>21</v>
      </c>
      <c r="DF17" s="7" t="e">
        <f>'Рейтинговая таблица организаций'!#REF!</f>
        <v>#REF!</v>
      </c>
      <c r="DG17" s="7" t="e">
        <f t="shared" si="70"/>
        <v>#REF!</v>
      </c>
      <c r="DH17" s="8" t="e">
        <f>'Рейтинговая таблица организаций'!#REF!</f>
        <v>#REF!</v>
      </c>
      <c r="DI17" s="17" t="e">
        <f t="shared" si="71"/>
        <v>#REF!</v>
      </c>
      <c r="DJ17" s="17" t="e">
        <f t="shared" si="72"/>
        <v>#REF!</v>
      </c>
      <c r="DK17" s="17">
        <f t="shared" si="73"/>
        <v>21</v>
      </c>
      <c r="DL17" s="7" t="e">
        <f>'Рейтинговая таблица организаций'!#REF!</f>
        <v>#REF!</v>
      </c>
      <c r="DM17" s="7" t="e">
        <f t="shared" si="74"/>
        <v>#REF!</v>
      </c>
      <c r="DN17" s="8" t="e">
        <f>'Рейтинговая таблица организаций'!#REF!</f>
        <v>#REF!</v>
      </c>
      <c r="DO17" s="17" t="e">
        <f t="shared" si="75"/>
        <v>#REF!</v>
      </c>
      <c r="DP17" s="17" t="e">
        <f t="shared" si="76"/>
        <v>#REF!</v>
      </c>
      <c r="DQ17" s="17">
        <f t="shared" si="77"/>
        <v>21</v>
      </c>
      <c r="DR17" s="7" t="e">
        <f>'Рейтинговая таблица организаций'!#REF!</f>
        <v>#REF!</v>
      </c>
      <c r="DS17" s="7" t="e">
        <f t="shared" si="78"/>
        <v>#REF!</v>
      </c>
      <c r="DT17" s="8" t="e">
        <f>'Рейтинговая таблица организаций'!#REF!</f>
        <v>#REF!</v>
      </c>
      <c r="DU17" s="17" t="e">
        <f t="shared" si="79"/>
        <v>#REF!</v>
      </c>
      <c r="DV17" s="17" t="e">
        <f t="shared" si="80"/>
        <v>#REF!</v>
      </c>
      <c r="DW17" s="17">
        <f t="shared" si="81"/>
        <v>21</v>
      </c>
      <c r="DX17" s="7" t="e">
        <f>'Рейтинговая таблица организаций'!#REF!</f>
        <v>#REF!</v>
      </c>
      <c r="DY17" s="7" t="e">
        <f t="shared" si="82"/>
        <v>#REF!</v>
      </c>
      <c r="DZ17" s="8" t="e">
        <f>'Рейтинговая таблица организаций'!#REF!</f>
        <v>#REF!</v>
      </c>
      <c r="EA17" s="17" t="e">
        <f t="shared" si="83"/>
        <v>#REF!</v>
      </c>
      <c r="EB17" s="17" t="e">
        <f t="shared" si="84"/>
        <v>#REF!</v>
      </c>
      <c r="EC17" s="17">
        <f t="shared" si="85"/>
        <v>21</v>
      </c>
      <c r="ED17" s="7" t="e">
        <f>'Рейтинговая таблица организаций'!#REF!</f>
        <v>#REF!</v>
      </c>
      <c r="EE17" s="7" t="e">
        <f t="shared" si="86"/>
        <v>#REF!</v>
      </c>
      <c r="EF17" s="8" t="e">
        <f>'Рейтинговая таблица организаций'!#REF!</f>
        <v>#REF!</v>
      </c>
      <c r="EG17" s="17" t="e">
        <f t="shared" si="87"/>
        <v>#REF!</v>
      </c>
      <c r="EH17" s="17" t="e">
        <f t="shared" si="88"/>
        <v>#REF!</v>
      </c>
      <c r="EI17" s="17">
        <f t="shared" si="89"/>
        <v>21</v>
      </c>
      <c r="EJ17" s="7" t="e">
        <f t="shared" si="90"/>
        <v>#REF!</v>
      </c>
      <c r="EK17" s="8" t="e">
        <f>'Рейтинговая таблица организаций'!#REF!</f>
        <v>#REF!</v>
      </c>
      <c r="EL17" s="17" t="e">
        <f t="shared" si="91"/>
        <v>#REF!</v>
      </c>
      <c r="EM17" s="17" t="e">
        <f t="shared" si="92"/>
        <v>#REF!</v>
      </c>
      <c r="EN17" s="17">
        <f t="shared" si="93"/>
        <v>21</v>
      </c>
    </row>
    <row r="18" spans="1:144" x14ac:dyDescent="0.25">
      <c r="A18" s="7">
        <v>17</v>
      </c>
      <c r="B18" s="7" t="e">
        <f>'Рейтинговая таблица организаций'!#REF!</f>
        <v>#REF!</v>
      </c>
      <c r="C18" s="8" t="e">
        <f>100*'Рейтинговая таблица организаций'!#REF!/'Рейтинговая таблица организаций'!#REF!</f>
        <v>#REF!</v>
      </c>
      <c r="D18" s="17" t="e">
        <f t="shared" si="0"/>
        <v>#REF!</v>
      </c>
      <c r="E18" s="17" t="e">
        <f t="shared" si="1"/>
        <v>#REF!</v>
      </c>
      <c r="F18" s="17">
        <f t="shared" si="2"/>
        <v>21</v>
      </c>
      <c r="G18" s="7" t="e">
        <f>'Рейтинговая таблица организаций'!#REF!</f>
        <v>#REF!</v>
      </c>
      <c r="H18" s="7" t="e">
        <f t="shared" si="94"/>
        <v>#REF!</v>
      </c>
      <c r="I18" s="13" t="e">
        <f>100*'Рейтинговая таблица организаций'!#REF!/'Рейтинговая таблица организаций'!#REF!</f>
        <v>#REF!</v>
      </c>
      <c r="J18" s="17" t="e">
        <f t="shared" si="3"/>
        <v>#REF!</v>
      </c>
      <c r="K18" s="17" t="e">
        <f t="shared" si="4"/>
        <v>#REF!</v>
      </c>
      <c r="L18" s="17">
        <f t="shared" si="5"/>
        <v>21</v>
      </c>
      <c r="M18" s="7" t="e">
        <f>'Рейтинговая таблица организаций'!#REF!</f>
        <v>#REF!</v>
      </c>
      <c r="N18" s="7" t="e">
        <f>'Рейтинговая таблица организаций'!#REF!</f>
        <v>#REF!</v>
      </c>
      <c r="O18" s="7" t="e">
        <f t="shared" si="6"/>
        <v>#REF!</v>
      </c>
      <c r="P18" s="8" t="e">
        <f>'Рейтинговая таблица организаций'!#REF!</f>
        <v>#REF!</v>
      </c>
      <c r="Q18" s="17" t="e">
        <f t="shared" si="7"/>
        <v>#REF!</v>
      </c>
      <c r="R18" s="17" t="e">
        <f t="shared" si="8"/>
        <v>#REF!</v>
      </c>
      <c r="S18" s="17">
        <f t="shared" si="9"/>
        <v>21</v>
      </c>
      <c r="T18" s="7" t="e">
        <f>'Рейтинговая таблица организаций'!#REF!</f>
        <v>#REF!</v>
      </c>
      <c r="U18" s="7" t="e">
        <f t="shared" si="10"/>
        <v>#REF!</v>
      </c>
      <c r="V18" s="8" t="e">
        <f>'Рейтинговая таблица организаций'!#REF!</f>
        <v>#REF!</v>
      </c>
      <c r="W18" s="17" t="e">
        <f t="shared" si="11"/>
        <v>#REF!</v>
      </c>
      <c r="X18" s="17" t="e">
        <f t="shared" si="12"/>
        <v>#REF!</v>
      </c>
      <c r="Y18" s="17">
        <f t="shared" si="13"/>
        <v>21</v>
      </c>
      <c r="Z18" s="7" t="e">
        <f>'Рейтинговая таблица организаций'!#REF!</f>
        <v>#REF!</v>
      </c>
      <c r="AA18" s="7" t="e">
        <f t="shared" si="14"/>
        <v>#REF!</v>
      </c>
      <c r="AB18" s="8" t="e">
        <f>100*'Рейтинговая таблица организаций'!#REF!/'Рейтинговая таблица организаций'!#REF!</f>
        <v>#REF!</v>
      </c>
      <c r="AC18" s="17" t="e">
        <f t="shared" si="15"/>
        <v>#REF!</v>
      </c>
      <c r="AD18" s="17" t="e">
        <f t="shared" si="16"/>
        <v>#REF!</v>
      </c>
      <c r="AE18" s="17">
        <f t="shared" si="17"/>
        <v>21</v>
      </c>
      <c r="AF18" s="7" t="e">
        <f>'Рейтинговая таблица организаций'!#REF!</f>
        <v>#REF!</v>
      </c>
      <c r="AG18" s="7" t="e">
        <f t="shared" si="18"/>
        <v>#REF!</v>
      </c>
      <c r="AH18" s="8" t="e">
        <f>100*'Рейтинговая таблица организаций'!#REF!/'Рейтинговая таблица организаций'!#REF!</f>
        <v>#REF!</v>
      </c>
      <c r="AI18" s="17" t="e">
        <f t="shared" si="19"/>
        <v>#REF!</v>
      </c>
      <c r="AJ18" s="17" t="e">
        <f t="shared" si="20"/>
        <v>#REF!</v>
      </c>
      <c r="AK18" s="17">
        <f t="shared" si="21"/>
        <v>21</v>
      </c>
      <c r="AL18" s="7" t="e">
        <f>'Рейтинговая таблица организаций'!#REF!</f>
        <v>#REF!</v>
      </c>
      <c r="AM18" s="7" t="e">
        <f t="shared" si="22"/>
        <v>#REF!</v>
      </c>
      <c r="AN18" s="8" t="e">
        <f>'Рейтинговая таблица организаций'!#REF!</f>
        <v>#REF!</v>
      </c>
      <c r="AO18" s="17" t="e">
        <f t="shared" si="23"/>
        <v>#REF!</v>
      </c>
      <c r="AP18" s="17" t="e">
        <f t="shared" si="24"/>
        <v>#REF!</v>
      </c>
      <c r="AQ18" s="17">
        <f t="shared" si="25"/>
        <v>21</v>
      </c>
      <c r="AR18" s="7" t="e">
        <f>'Рейтинговая таблица организаций'!#REF!</f>
        <v>#REF!</v>
      </c>
      <c r="AS18" s="7" t="e">
        <f t="shared" si="26"/>
        <v>#REF!</v>
      </c>
      <c r="AT18" s="8" t="e">
        <f>'Рейтинговая таблица организаций'!#REF!</f>
        <v>#REF!</v>
      </c>
      <c r="AU18" s="17" t="e">
        <f t="shared" si="27"/>
        <v>#REF!</v>
      </c>
      <c r="AV18" s="17" t="e">
        <f t="shared" si="28"/>
        <v>#REF!</v>
      </c>
      <c r="AW18" s="17">
        <f t="shared" si="29"/>
        <v>21</v>
      </c>
      <c r="AX18" s="7" t="e">
        <f>'Рейтинговая таблица организаций'!#REF!</f>
        <v>#REF!</v>
      </c>
      <c r="AY18" s="7" t="e">
        <f t="shared" si="30"/>
        <v>#REF!</v>
      </c>
      <c r="AZ18" s="8" t="e">
        <f>'Рейтинговая таблица организаций'!#REF!</f>
        <v>#REF!</v>
      </c>
      <c r="BA18" s="17" t="e">
        <f t="shared" si="31"/>
        <v>#REF!</v>
      </c>
      <c r="BB18" s="17" t="e">
        <f t="shared" si="32"/>
        <v>#REF!</v>
      </c>
      <c r="BC18" s="17">
        <f t="shared" si="33"/>
        <v>21</v>
      </c>
      <c r="BD18" s="7" t="e">
        <f>'Рейтинговая таблица организаций'!#REF!</f>
        <v>#REF!</v>
      </c>
      <c r="BE18" s="7" t="e">
        <f t="shared" si="34"/>
        <v>#REF!</v>
      </c>
      <c r="BF18" s="8" t="e">
        <f>'Рейтинговая таблица организаций'!#REF!</f>
        <v>#REF!</v>
      </c>
      <c r="BG18" s="17" t="e">
        <f t="shared" si="35"/>
        <v>#REF!</v>
      </c>
      <c r="BH18" s="17" t="e">
        <f t="shared" si="36"/>
        <v>#REF!</v>
      </c>
      <c r="BI18" s="17">
        <f t="shared" si="37"/>
        <v>21</v>
      </c>
      <c r="BJ18" s="7" t="e">
        <f>'Рейтинговая таблица организаций'!#REF!</f>
        <v>#REF!</v>
      </c>
      <c r="BK18" s="7" t="e">
        <f t="shared" si="38"/>
        <v>#REF!</v>
      </c>
      <c r="BL18" s="8" t="e">
        <f>'Рейтинговая таблица организаций'!#REF!</f>
        <v>#REF!</v>
      </c>
      <c r="BM18" s="17" t="e">
        <f t="shared" si="39"/>
        <v>#REF!</v>
      </c>
      <c r="BN18" s="17" t="e">
        <f t="shared" si="40"/>
        <v>#REF!</v>
      </c>
      <c r="BO18" s="17">
        <f t="shared" si="41"/>
        <v>21</v>
      </c>
      <c r="BP18" s="7" t="e">
        <f>'Рейтинговая таблица организаций'!#REF!</f>
        <v>#REF!</v>
      </c>
      <c r="BQ18" s="7" t="e">
        <f t="shared" si="42"/>
        <v>#REF!</v>
      </c>
      <c r="BR18" s="8" t="e">
        <f>'Рейтинговая таблица организаций'!#REF!</f>
        <v>#REF!</v>
      </c>
      <c r="BS18" s="17" t="e">
        <f t="shared" si="43"/>
        <v>#REF!</v>
      </c>
      <c r="BT18" s="17" t="e">
        <f t="shared" si="44"/>
        <v>#REF!</v>
      </c>
      <c r="BU18" s="17">
        <f t="shared" si="45"/>
        <v>21</v>
      </c>
      <c r="BV18" s="7" t="e">
        <f>'Рейтинговая таблица организаций'!#REF!</f>
        <v>#REF!</v>
      </c>
      <c r="BW18" s="7" t="e">
        <f t="shared" si="46"/>
        <v>#REF!</v>
      </c>
      <c r="BX18" s="8" t="e">
        <f>'Рейтинговая таблица организаций'!#REF!</f>
        <v>#REF!</v>
      </c>
      <c r="BY18" s="17" t="e">
        <f t="shared" si="47"/>
        <v>#REF!</v>
      </c>
      <c r="BZ18" s="17" t="e">
        <f t="shared" si="48"/>
        <v>#REF!</v>
      </c>
      <c r="CA18" s="17">
        <f t="shared" si="49"/>
        <v>21</v>
      </c>
      <c r="CB18" s="7" t="e">
        <f>'Рейтинговая таблица организаций'!#REF!</f>
        <v>#REF!</v>
      </c>
      <c r="CC18" s="7" t="e">
        <f t="shared" si="50"/>
        <v>#REF!</v>
      </c>
      <c r="CD18" s="8" t="e">
        <f>'Рейтинговая таблица организаций'!#REF!</f>
        <v>#REF!</v>
      </c>
      <c r="CE18" s="17" t="e">
        <f t="shared" si="51"/>
        <v>#REF!</v>
      </c>
      <c r="CF18" s="17" t="e">
        <f t="shared" si="52"/>
        <v>#REF!</v>
      </c>
      <c r="CG18" s="17">
        <f t="shared" si="53"/>
        <v>21</v>
      </c>
      <c r="CH18" s="7" t="e">
        <f>'Рейтинговая таблица организаций'!#REF!</f>
        <v>#REF!</v>
      </c>
      <c r="CI18" s="7" t="e">
        <f t="shared" si="54"/>
        <v>#REF!</v>
      </c>
      <c r="CJ18" s="8" t="e">
        <f>'Рейтинговая таблица организаций'!#REF!</f>
        <v>#REF!</v>
      </c>
      <c r="CK18" s="17" t="e">
        <f t="shared" si="55"/>
        <v>#REF!</v>
      </c>
      <c r="CL18" s="17" t="e">
        <f t="shared" si="56"/>
        <v>#REF!</v>
      </c>
      <c r="CM18" s="17">
        <f t="shared" si="57"/>
        <v>21</v>
      </c>
      <c r="CN18" s="7" t="e">
        <f>'Рейтинговая таблица организаций'!#REF!</f>
        <v>#REF!</v>
      </c>
      <c r="CO18" s="7" t="e">
        <f t="shared" si="58"/>
        <v>#REF!</v>
      </c>
      <c r="CP18" s="8" t="e">
        <f>'Рейтинговая таблица организаций'!#REF!</f>
        <v>#REF!</v>
      </c>
      <c r="CQ18" s="17" t="e">
        <f t="shared" si="59"/>
        <v>#REF!</v>
      </c>
      <c r="CR18" s="17" t="e">
        <f t="shared" si="60"/>
        <v>#REF!</v>
      </c>
      <c r="CS18" s="17">
        <f t="shared" si="61"/>
        <v>21</v>
      </c>
      <c r="CT18" s="7" t="e">
        <f>'Рейтинговая таблица организаций'!#REF!</f>
        <v>#REF!</v>
      </c>
      <c r="CU18" s="7" t="e">
        <f t="shared" si="62"/>
        <v>#REF!</v>
      </c>
      <c r="CV18" s="8" t="e">
        <f>'Рейтинговая таблица организаций'!#REF!</f>
        <v>#REF!</v>
      </c>
      <c r="CW18" s="17" t="e">
        <f t="shared" si="63"/>
        <v>#REF!</v>
      </c>
      <c r="CX18" s="17" t="e">
        <f t="shared" si="64"/>
        <v>#REF!</v>
      </c>
      <c r="CY18" s="17">
        <f t="shared" si="65"/>
        <v>21</v>
      </c>
      <c r="CZ18" s="7" t="e">
        <f>'Рейтинговая таблица организаций'!#REF!</f>
        <v>#REF!</v>
      </c>
      <c r="DA18" s="7" t="e">
        <f t="shared" si="66"/>
        <v>#REF!</v>
      </c>
      <c r="DB18" s="8" t="e">
        <f>'Рейтинговая таблица организаций'!#REF!</f>
        <v>#REF!</v>
      </c>
      <c r="DC18" s="17" t="e">
        <f t="shared" si="67"/>
        <v>#REF!</v>
      </c>
      <c r="DD18" s="17" t="e">
        <f t="shared" si="68"/>
        <v>#REF!</v>
      </c>
      <c r="DE18" s="17">
        <f t="shared" si="69"/>
        <v>21</v>
      </c>
      <c r="DF18" s="7" t="e">
        <f>'Рейтинговая таблица организаций'!#REF!</f>
        <v>#REF!</v>
      </c>
      <c r="DG18" s="7" t="e">
        <f t="shared" si="70"/>
        <v>#REF!</v>
      </c>
      <c r="DH18" s="8" t="e">
        <f>'Рейтинговая таблица организаций'!#REF!</f>
        <v>#REF!</v>
      </c>
      <c r="DI18" s="17" t="e">
        <f t="shared" si="71"/>
        <v>#REF!</v>
      </c>
      <c r="DJ18" s="17" t="e">
        <f t="shared" si="72"/>
        <v>#REF!</v>
      </c>
      <c r="DK18" s="17">
        <f t="shared" si="73"/>
        <v>21</v>
      </c>
      <c r="DL18" s="7" t="e">
        <f>'Рейтинговая таблица организаций'!#REF!</f>
        <v>#REF!</v>
      </c>
      <c r="DM18" s="7" t="e">
        <f t="shared" si="74"/>
        <v>#REF!</v>
      </c>
      <c r="DN18" s="8" t="e">
        <f>'Рейтинговая таблица организаций'!#REF!</f>
        <v>#REF!</v>
      </c>
      <c r="DO18" s="17" t="e">
        <f t="shared" si="75"/>
        <v>#REF!</v>
      </c>
      <c r="DP18" s="17" t="e">
        <f t="shared" si="76"/>
        <v>#REF!</v>
      </c>
      <c r="DQ18" s="17">
        <f t="shared" si="77"/>
        <v>21</v>
      </c>
      <c r="DR18" s="7" t="e">
        <f>'Рейтинговая таблица организаций'!#REF!</f>
        <v>#REF!</v>
      </c>
      <c r="DS18" s="7" t="e">
        <f t="shared" si="78"/>
        <v>#REF!</v>
      </c>
      <c r="DT18" s="8" t="e">
        <f>'Рейтинговая таблица организаций'!#REF!</f>
        <v>#REF!</v>
      </c>
      <c r="DU18" s="17" t="e">
        <f t="shared" si="79"/>
        <v>#REF!</v>
      </c>
      <c r="DV18" s="17" t="e">
        <f t="shared" si="80"/>
        <v>#REF!</v>
      </c>
      <c r="DW18" s="17">
        <f t="shared" si="81"/>
        <v>21</v>
      </c>
      <c r="DX18" s="7" t="e">
        <f>'Рейтинговая таблица организаций'!#REF!</f>
        <v>#REF!</v>
      </c>
      <c r="DY18" s="7" t="e">
        <f t="shared" si="82"/>
        <v>#REF!</v>
      </c>
      <c r="DZ18" s="8" t="e">
        <f>'Рейтинговая таблица организаций'!#REF!</f>
        <v>#REF!</v>
      </c>
      <c r="EA18" s="17" t="e">
        <f t="shared" si="83"/>
        <v>#REF!</v>
      </c>
      <c r="EB18" s="17" t="e">
        <f t="shared" si="84"/>
        <v>#REF!</v>
      </c>
      <c r="EC18" s="17">
        <f t="shared" si="85"/>
        <v>21</v>
      </c>
      <c r="ED18" s="7" t="e">
        <f>'Рейтинговая таблица организаций'!#REF!</f>
        <v>#REF!</v>
      </c>
      <c r="EE18" s="7" t="e">
        <f t="shared" si="86"/>
        <v>#REF!</v>
      </c>
      <c r="EF18" s="8" t="e">
        <f>'Рейтинговая таблица организаций'!#REF!</f>
        <v>#REF!</v>
      </c>
      <c r="EG18" s="17" t="e">
        <f t="shared" si="87"/>
        <v>#REF!</v>
      </c>
      <c r="EH18" s="17" t="e">
        <f t="shared" si="88"/>
        <v>#REF!</v>
      </c>
      <c r="EI18" s="17">
        <f t="shared" si="89"/>
        <v>21</v>
      </c>
      <c r="EJ18" s="7" t="e">
        <f t="shared" si="90"/>
        <v>#REF!</v>
      </c>
      <c r="EK18" s="8" t="e">
        <f>'Рейтинговая таблица организаций'!#REF!</f>
        <v>#REF!</v>
      </c>
      <c r="EL18" s="17" t="e">
        <f t="shared" si="91"/>
        <v>#REF!</v>
      </c>
      <c r="EM18" s="17" t="e">
        <f t="shared" si="92"/>
        <v>#REF!</v>
      </c>
      <c r="EN18" s="17">
        <f t="shared" si="93"/>
        <v>21</v>
      </c>
    </row>
    <row r="19" spans="1:144" x14ac:dyDescent="0.25">
      <c r="A19" s="7">
        <v>18</v>
      </c>
      <c r="B19" s="7" t="e">
        <f>'Рейтинговая таблица организаций'!#REF!</f>
        <v>#REF!</v>
      </c>
      <c r="C19" s="8" t="e">
        <f>100*'Рейтинговая таблица организаций'!#REF!/'Рейтинговая таблица организаций'!#REF!</f>
        <v>#REF!</v>
      </c>
      <c r="D19" s="17" t="e">
        <f t="shared" si="0"/>
        <v>#REF!</v>
      </c>
      <c r="E19" s="17" t="e">
        <f t="shared" si="1"/>
        <v>#REF!</v>
      </c>
      <c r="F19" s="17">
        <f t="shared" si="2"/>
        <v>21</v>
      </c>
      <c r="G19" s="7" t="e">
        <f>'Рейтинговая таблица организаций'!#REF!</f>
        <v>#REF!</v>
      </c>
      <c r="H19" s="7" t="e">
        <f t="shared" si="94"/>
        <v>#REF!</v>
      </c>
      <c r="I19" s="13" t="e">
        <f>100*'Рейтинговая таблица организаций'!#REF!/'Рейтинговая таблица организаций'!#REF!</f>
        <v>#REF!</v>
      </c>
      <c r="J19" s="17" t="e">
        <f t="shared" si="3"/>
        <v>#REF!</v>
      </c>
      <c r="K19" s="17" t="e">
        <f t="shared" si="4"/>
        <v>#REF!</v>
      </c>
      <c r="L19" s="17">
        <f t="shared" si="5"/>
        <v>21</v>
      </c>
      <c r="M19" s="7" t="e">
        <f>'Рейтинговая таблица организаций'!#REF!</f>
        <v>#REF!</v>
      </c>
      <c r="N19" s="7" t="e">
        <f>'Рейтинговая таблица организаций'!#REF!</f>
        <v>#REF!</v>
      </c>
      <c r="O19" s="7" t="e">
        <f t="shared" si="6"/>
        <v>#REF!</v>
      </c>
      <c r="P19" s="8" t="e">
        <f>'Рейтинговая таблица организаций'!#REF!</f>
        <v>#REF!</v>
      </c>
      <c r="Q19" s="17" t="e">
        <f t="shared" si="7"/>
        <v>#REF!</v>
      </c>
      <c r="R19" s="17" t="e">
        <f t="shared" si="8"/>
        <v>#REF!</v>
      </c>
      <c r="S19" s="17">
        <f t="shared" si="9"/>
        <v>21</v>
      </c>
      <c r="T19" s="7" t="e">
        <f>'Рейтинговая таблица организаций'!#REF!</f>
        <v>#REF!</v>
      </c>
      <c r="U19" s="7" t="e">
        <f t="shared" si="10"/>
        <v>#REF!</v>
      </c>
      <c r="V19" s="8" t="e">
        <f>'Рейтинговая таблица организаций'!#REF!</f>
        <v>#REF!</v>
      </c>
      <c r="W19" s="17" t="e">
        <f t="shared" si="11"/>
        <v>#REF!</v>
      </c>
      <c r="X19" s="17" t="e">
        <f t="shared" si="12"/>
        <v>#REF!</v>
      </c>
      <c r="Y19" s="17">
        <f t="shared" si="13"/>
        <v>21</v>
      </c>
      <c r="Z19" s="7" t="e">
        <f>'Рейтинговая таблица организаций'!#REF!</f>
        <v>#REF!</v>
      </c>
      <c r="AA19" s="7" t="e">
        <f t="shared" si="14"/>
        <v>#REF!</v>
      </c>
      <c r="AB19" s="8" t="e">
        <f>100*'Рейтинговая таблица организаций'!#REF!/'Рейтинговая таблица организаций'!#REF!</f>
        <v>#REF!</v>
      </c>
      <c r="AC19" s="17" t="e">
        <f t="shared" si="15"/>
        <v>#REF!</v>
      </c>
      <c r="AD19" s="17" t="e">
        <f t="shared" si="16"/>
        <v>#REF!</v>
      </c>
      <c r="AE19" s="17">
        <f t="shared" si="17"/>
        <v>21</v>
      </c>
      <c r="AF19" s="7" t="e">
        <f>'Рейтинговая таблица организаций'!#REF!</f>
        <v>#REF!</v>
      </c>
      <c r="AG19" s="7" t="e">
        <f t="shared" si="18"/>
        <v>#REF!</v>
      </c>
      <c r="AH19" s="8" t="e">
        <f>100*'Рейтинговая таблица организаций'!#REF!/'Рейтинговая таблица организаций'!#REF!</f>
        <v>#REF!</v>
      </c>
      <c r="AI19" s="17" t="e">
        <f t="shared" si="19"/>
        <v>#REF!</v>
      </c>
      <c r="AJ19" s="17" t="e">
        <f t="shared" si="20"/>
        <v>#REF!</v>
      </c>
      <c r="AK19" s="17">
        <f t="shared" si="21"/>
        <v>21</v>
      </c>
      <c r="AL19" s="7" t="e">
        <f>'Рейтинговая таблица организаций'!#REF!</f>
        <v>#REF!</v>
      </c>
      <c r="AM19" s="7" t="e">
        <f t="shared" si="22"/>
        <v>#REF!</v>
      </c>
      <c r="AN19" s="8" t="e">
        <f>'Рейтинговая таблица организаций'!#REF!</f>
        <v>#REF!</v>
      </c>
      <c r="AO19" s="17" t="e">
        <f t="shared" si="23"/>
        <v>#REF!</v>
      </c>
      <c r="AP19" s="17" t="e">
        <f t="shared" si="24"/>
        <v>#REF!</v>
      </c>
      <c r="AQ19" s="17">
        <f t="shared" si="25"/>
        <v>21</v>
      </c>
      <c r="AR19" s="7" t="e">
        <f>'Рейтинговая таблица организаций'!#REF!</f>
        <v>#REF!</v>
      </c>
      <c r="AS19" s="7" t="e">
        <f t="shared" si="26"/>
        <v>#REF!</v>
      </c>
      <c r="AT19" s="8" t="e">
        <f>'Рейтинговая таблица организаций'!#REF!</f>
        <v>#REF!</v>
      </c>
      <c r="AU19" s="17" t="e">
        <f t="shared" si="27"/>
        <v>#REF!</v>
      </c>
      <c r="AV19" s="17" t="e">
        <f t="shared" si="28"/>
        <v>#REF!</v>
      </c>
      <c r="AW19" s="17">
        <f t="shared" si="29"/>
        <v>21</v>
      </c>
      <c r="AX19" s="7" t="e">
        <f>'Рейтинговая таблица организаций'!#REF!</f>
        <v>#REF!</v>
      </c>
      <c r="AY19" s="7" t="e">
        <f t="shared" si="30"/>
        <v>#REF!</v>
      </c>
      <c r="AZ19" s="8" t="e">
        <f>'Рейтинговая таблица организаций'!#REF!</f>
        <v>#REF!</v>
      </c>
      <c r="BA19" s="17" t="e">
        <f t="shared" si="31"/>
        <v>#REF!</v>
      </c>
      <c r="BB19" s="17" t="e">
        <f t="shared" si="32"/>
        <v>#REF!</v>
      </c>
      <c r="BC19" s="17">
        <f t="shared" si="33"/>
        <v>21</v>
      </c>
      <c r="BD19" s="7" t="e">
        <f>'Рейтинговая таблица организаций'!#REF!</f>
        <v>#REF!</v>
      </c>
      <c r="BE19" s="7" t="e">
        <f t="shared" si="34"/>
        <v>#REF!</v>
      </c>
      <c r="BF19" s="8" t="e">
        <f>'Рейтинговая таблица организаций'!#REF!</f>
        <v>#REF!</v>
      </c>
      <c r="BG19" s="17" t="e">
        <f t="shared" si="35"/>
        <v>#REF!</v>
      </c>
      <c r="BH19" s="17" t="e">
        <f t="shared" si="36"/>
        <v>#REF!</v>
      </c>
      <c r="BI19" s="17">
        <f t="shared" si="37"/>
        <v>21</v>
      </c>
      <c r="BJ19" s="7" t="e">
        <f>'Рейтинговая таблица организаций'!#REF!</f>
        <v>#REF!</v>
      </c>
      <c r="BK19" s="7" t="e">
        <f t="shared" si="38"/>
        <v>#REF!</v>
      </c>
      <c r="BL19" s="8" t="e">
        <f>'Рейтинговая таблица организаций'!#REF!</f>
        <v>#REF!</v>
      </c>
      <c r="BM19" s="17" t="e">
        <f t="shared" si="39"/>
        <v>#REF!</v>
      </c>
      <c r="BN19" s="17" t="e">
        <f t="shared" si="40"/>
        <v>#REF!</v>
      </c>
      <c r="BO19" s="17">
        <f t="shared" si="41"/>
        <v>21</v>
      </c>
      <c r="BP19" s="7" t="e">
        <f>'Рейтинговая таблица организаций'!#REF!</f>
        <v>#REF!</v>
      </c>
      <c r="BQ19" s="7" t="e">
        <f t="shared" si="42"/>
        <v>#REF!</v>
      </c>
      <c r="BR19" s="8" t="e">
        <f>'Рейтинговая таблица организаций'!#REF!</f>
        <v>#REF!</v>
      </c>
      <c r="BS19" s="17" t="e">
        <f t="shared" si="43"/>
        <v>#REF!</v>
      </c>
      <c r="BT19" s="17" t="e">
        <f t="shared" si="44"/>
        <v>#REF!</v>
      </c>
      <c r="BU19" s="17">
        <f t="shared" si="45"/>
        <v>21</v>
      </c>
      <c r="BV19" s="7" t="e">
        <f>'Рейтинговая таблица организаций'!#REF!</f>
        <v>#REF!</v>
      </c>
      <c r="BW19" s="7" t="e">
        <f t="shared" si="46"/>
        <v>#REF!</v>
      </c>
      <c r="BX19" s="8" t="e">
        <f>'Рейтинговая таблица организаций'!#REF!</f>
        <v>#REF!</v>
      </c>
      <c r="BY19" s="17" t="e">
        <f t="shared" si="47"/>
        <v>#REF!</v>
      </c>
      <c r="BZ19" s="17" t="e">
        <f t="shared" si="48"/>
        <v>#REF!</v>
      </c>
      <c r="CA19" s="17">
        <f t="shared" si="49"/>
        <v>21</v>
      </c>
      <c r="CB19" s="7" t="e">
        <f>'Рейтинговая таблица организаций'!#REF!</f>
        <v>#REF!</v>
      </c>
      <c r="CC19" s="7" t="e">
        <f t="shared" si="50"/>
        <v>#REF!</v>
      </c>
      <c r="CD19" s="8" t="e">
        <f>'Рейтинговая таблица организаций'!#REF!</f>
        <v>#REF!</v>
      </c>
      <c r="CE19" s="17" t="e">
        <f t="shared" si="51"/>
        <v>#REF!</v>
      </c>
      <c r="CF19" s="17" t="e">
        <f t="shared" si="52"/>
        <v>#REF!</v>
      </c>
      <c r="CG19" s="17">
        <f t="shared" si="53"/>
        <v>21</v>
      </c>
      <c r="CH19" s="7" t="e">
        <f>'Рейтинговая таблица организаций'!#REF!</f>
        <v>#REF!</v>
      </c>
      <c r="CI19" s="7" t="e">
        <f t="shared" si="54"/>
        <v>#REF!</v>
      </c>
      <c r="CJ19" s="8" t="e">
        <f>'Рейтинговая таблица организаций'!#REF!</f>
        <v>#REF!</v>
      </c>
      <c r="CK19" s="17" t="e">
        <f t="shared" si="55"/>
        <v>#REF!</v>
      </c>
      <c r="CL19" s="17" t="e">
        <f t="shared" si="56"/>
        <v>#REF!</v>
      </c>
      <c r="CM19" s="17">
        <f t="shared" si="57"/>
        <v>21</v>
      </c>
      <c r="CN19" s="7" t="e">
        <f>'Рейтинговая таблица организаций'!#REF!</f>
        <v>#REF!</v>
      </c>
      <c r="CO19" s="7" t="e">
        <f t="shared" si="58"/>
        <v>#REF!</v>
      </c>
      <c r="CP19" s="8" t="e">
        <f>'Рейтинговая таблица организаций'!#REF!</f>
        <v>#REF!</v>
      </c>
      <c r="CQ19" s="17" t="e">
        <f t="shared" si="59"/>
        <v>#REF!</v>
      </c>
      <c r="CR19" s="17" t="e">
        <f t="shared" si="60"/>
        <v>#REF!</v>
      </c>
      <c r="CS19" s="17">
        <f t="shared" si="61"/>
        <v>21</v>
      </c>
      <c r="CT19" s="7" t="e">
        <f>'Рейтинговая таблица организаций'!#REF!</f>
        <v>#REF!</v>
      </c>
      <c r="CU19" s="7" t="e">
        <f t="shared" si="62"/>
        <v>#REF!</v>
      </c>
      <c r="CV19" s="8" t="e">
        <f>'Рейтинговая таблица организаций'!#REF!</f>
        <v>#REF!</v>
      </c>
      <c r="CW19" s="17" t="e">
        <f t="shared" si="63"/>
        <v>#REF!</v>
      </c>
      <c r="CX19" s="17" t="e">
        <f t="shared" si="64"/>
        <v>#REF!</v>
      </c>
      <c r="CY19" s="17">
        <f t="shared" si="65"/>
        <v>21</v>
      </c>
      <c r="CZ19" s="7" t="e">
        <f>'Рейтинговая таблица организаций'!#REF!</f>
        <v>#REF!</v>
      </c>
      <c r="DA19" s="7" t="e">
        <f t="shared" si="66"/>
        <v>#REF!</v>
      </c>
      <c r="DB19" s="8" t="e">
        <f>'Рейтинговая таблица организаций'!#REF!</f>
        <v>#REF!</v>
      </c>
      <c r="DC19" s="17" t="e">
        <f t="shared" si="67"/>
        <v>#REF!</v>
      </c>
      <c r="DD19" s="17" t="e">
        <f t="shared" si="68"/>
        <v>#REF!</v>
      </c>
      <c r="DE19" s="17">
        <f t="shared" si="69"/>
        <v>21</v>
      </c>
      <c r="DF19" s="7" t="e">
        <f>'Рейтинговая таблица организаций'!#REF!</f>
        <v>#REF!</v>
      </c>
      <c r="DG19" s="7" t="e">
        <f t="shared" si="70"/>
        <v>#REF!</v>
      </c>
      <c r="DH19" s="8" t="e">
        <f>'Рейтинговая таблица организаций'!#REF!</f>
        <v>#REF!</v>
      </c>
      <c r="DI19" s="17" t="e">
        <f t="shared" si="71"/>
        <v>#REF!</v>
      </c>
      <c r="DJ19" s="17" t="e">
        <f t="shared" si="72"/>
        <v>#REF!</v>
      </c>
      <c r="DK19" s="17">
        <f t="shared" si="73"/>
        <v>21</v>
      </c>
      <c r="DL19" s="7" t="e">
        <f>'Рейтинговая таблица организаций'!#REF!</f>
        <v>#REF!</v>
      </c>
      <c r="DM19" s="7" t="e">
        <f t="shared" si="74"/>
        <v>#REF!</v>
      </c>
      <c r="DN19" s="8" t="e">
        <f>'Рейтинговая таблица организаций'!#REF!</f>
        <v>#REF!</v>
      </c>
      <c r="DO19" s="17" t="e">
        <f t="shared" si="75"/>
        <v>#REF!</v>
      </c>
      <c r="DP19" s="17" t="e">
        <f t="shared" si="76"/>
        <v>#REF!</v>
      </c>
      <c r="DQ19" s="17">
        <f t="shared" si="77"/>
        <v>21</v>
      </c>
      <c r="DR19" s="7" t="e">
        <f>'Рейтинговая таблица организаций'!#REF!</f>
        <v>#REF!</v>
      </c>
      <c r="DS19" s="7" t="e">
        <f t="shared" si="78"/>
        <v>#REF!</v>
      </c>
      <c r="DT19" s="8" t="e">
        <f>'Рейтинговая таблица организаций'!#REF!</f>
        <v>#REF!</v>
      </c>
      <c r="DU19" s="17" t="e">
        <f t="shared" si="79"/>
        <v>#REF!</v>
      </c>
      <c r="DV19" s="17" t="e">
        <f t="shared" si="80"/>
        <v>#REF!</v>
      </c>
      <c r="DW19" s="17">
        <f t="shared" si="81"/>
        <v>21</v>
      </c>
      <c r="DX19" s="7" t="e">
        <f>'Рейтинговая таблица организаций'!#REF!</f>
        <v>#REF!</v>
      </c>
      <c r="DY19" s="7" t="e">
        <f t="shared" si="82"/>
        <v>#REF!</v>
      </c>
      <c r="DZ19" s="8" t="e">
        <f>'Рейтинговая таблица организаций'!#REF!</f>
        <v>#REF!</v>
      </c>
      <c r="EA19" s="17" t="e">
        <f t="shared" si="83"/>
        <v>#REF!</v>
      </c>
      <c r="EB19" s="17" t="e">
        <f t="shared" si="84"/>
        <v>#REF!</v>
      </c>
      <c r="EC19" s="17">
        <f t="shared" si="85"/>
        <v>21</v>
      </c>
      <c r="ED19" s="7" t="e">
        <f>'Рейтинговая таблица организаций'!#REF!</f>
        <v>#REF!</v>
      </c>
      <c r="EE19" s="7" t="e">
        <f t="shared" si="86"/>
        <v>#REF!</v>
      </c>
      <c r="EF19" s="8" t="e">
        <f>'Рейтинговая таблица организаций'!#REF!</f>
        <v>#REF!</v>
      </c>
      <c r="EG19" s="17" t="e">
        <f t="shared" si="87"/>
        <v>#REF!</v>
      </c>
      <c r="EH19" s="17" t="e">
        <f t="shared" si="88"/>
        <v>#REF!</v>
      </c>
      <c r="EI19" s="17">
        <f t="shared" si="89"/>
        <v>21</v>
      </c>
      <c r="EJ19" s="7" t="e">
        <f t="shared" si="90"/>
        <v>#REF!</v>
      </c>
      <c r="EK19" s="8" t="e">
        <f>'Рейтинговая таблица организаций'!#REF!</f>
        <v>#REF!</v>
      </c>
      <c r="EL19" s="17" t="e">
        <f t="shared" si="91"/>
        <v>#REF!</v>
      </c>
      <c r="EM19" s="17" t="e">
        <f t="shared" si="92"/>
        <v>#REF!</v>
      </c>
      <c r="EN19" s="17">
        <f t="shared" si="93"/>
        <v>21</v>
      </c>
    </row>
    <row r="20" spans="1:144" x14ac:dyDescent="0.25">
      <c r="A20" s="7">
        <v>19</v>
      </c>
      <c r="B20" s="7" t="e">
        <f>'Рейтинговая таблица организаций'!#REF!</f>
        <v>#REF!</v>
      </c>
      <c r="C20" s="8" t="e">
        <f>100*'Рейтинговая таблица организаций'!#REF!/'Рейтинговая таблица организаций'!#REF!</f>
        <v>#REF!</v>
      </c>
      <c r="D20" s="17" t="e">
        <f t="shared" si="0"/>
        <v>#REF!</v>
      </c>
      <c r="E20" s="17" t="e">
        <f t="shared" si="1"/>
        <v>#REF!</v>
      </c>
      <c r="F20" s="17">
        <f t="shared" si="2"/>
        <v>21</v>
      </c>
      <c r="G20" s="7" t="e">
        <f>'Рейтинговая таблица организаций'!#REF!</f>
        <v>#REF!</v>
      </c>
      <c r="H20" s="7" t="e">
        <f t="shared" si="94"/>
        <v>#REF!</v>
      </c>
      <c r="I20" s="13" t="e">
        <f>100*'Рейтинговая таблица организаций'!#REF!/'Рейтинговая таблица организаций'!#REF!</f>
        <v>#REF!</v>
      </c>
      <c r="J20" s="17" t="e">
        <f t="shared" si="3"/>
        <v>#REF!</v>
      </c>
      <c r="K20" s="17" t="e">
        <f t="shared" si="4"/>
        <v>#REF!</v>
      </c>
      <c r="L20" s="17">
        <f t="shared" si="5"/>
        <v>21</v>
      </c>
      <c r="M20" s="7" t="e">
        <f>'Рейтинговая таблица организаций'!#REF!</f>
        <v>#REF!</v>
      </c>
      <c r="N20" s="7" t="e">
        <f>'Рейтинговая таблица организаций'!#REF!</f>
        <v>#REF!</v>
      </c>
      <c r="O20" s="7" t="e">
        <f t="shared" si="6"/>
        <v>#REF!</v>
      </c>
      <c r="P20" s="8" t="e">
        <f>'Рейтинговая таблица организаций'!#REF!</f>
        <v>#REF!</v>
      </c>
      <c r="Q20" s="17" t="e">
        <f t="shared" si="7"/>
        <v>#REF!</v>
      </c>
      <c r="R20" s="17" t="e">
        <f t="shared" si="8"/>
        <v>#REF!</v>
      </c>
      <c r="S20" s="17">
        <f t="shared" si="9"/>
        <v>21</v>
      </c>
      <c r="T20" s="7" t="e">
        <f>'Рейтинговая таблица организаций'!#REF!</f>
        <v>#REF!</v>
      </c>
      <c r="U20" s="7" t="e">
        <f t="shared" si="10"/>
        <v>#REF!</v>
      </c>
      <c r="V20" s="8" t="e">
        <f>'Рейтинговая таблица организаций'!#REF!</f>
        <v>#REF!</v>
      </c>
      <c r="W20" s="17" t="e">
        <f t="shared" si="11"/>
        <v>#REF!</v>
      </c>
      <c r="X20" s="17" t="e">
        <f t="shared" si="12"/>
        <v>#REF!</v>
      </c>
      <c r="Y20" s="17">
        <f t="shared" si="13"/>
        <v>21</v>
      </c>
      <c r="Z20" s="7" t="e">
        <f>'Рейтинговая таблица организаций'!#REF!</f>
        <v>#REF!</v>
      </c>
      <c r="AA20" s="7" t="e">
        <f t="shared" si="14"/>
        <v>#REF!</v>
      </c>
      <c r="AB20" s="8" t="e">
        <f>100*'Рейтинговая таблица организаций'!#REF!/'Рейтинговая таблица организаций'!#REF!</f>
        <v>#REF!</v>
      </c>
      <c r="AC20" s="17" t="e">
        <f t="shared" si="15"/>
        <v>#REF!</v>
      </c>
      <c r="AD20" s="17" t="e">
        <f t="shared" si="16"/>
        <v>#REF!</v>
      </c>
      <c r="AE20" s="17">
        <f t="shared" si="17"/>
        <v>21</v>
      </c>
      <c r="AF20" s="7" t="e">
        <f>'Рейтинговая таблица организаций'!#REF!</f>
        <v>#REF!</v>
      </c>
      <c r="AG20" s="7" t="e">
        <f t="shared" si="18"/>
        <v>#REF!</v>
      </c>
      <c r="AH20" s="8" t="e">
        <f>100*'Рейтинговая таблица организаций'!#REF!/'Рейтинговая таблица организаций'!#REF!</f>
        <v>#REF!</v>
      </c>
      <c r="AI20" s="17" t="e">
        <f t="shared" si="19"/>
        <v>#REF!</v>
      </c>
      <c r="AJ20" s="17" t="e">
        <f t="shared" si="20"/>
        <v>#REF!</v>
      </c>
      <c r="AK20" s="17">
        <f t="shared" si="21"/>
        <v>21</v>
      </c>
      <c r="AL20" s="7" t="e">
        <f>'Рейтинговая таблица организаций'!#REF!</f>
        <v>#REF!</v>
      </c>
      <c r="AM20" s="7" t="e">
        <f t="shared" si="22"/>
        <v>#REF!</v>
      </c>
      <c r="AN20" s="8" t="e">
        <f>'Рейтинговая таблица организаций'!#REF!</f>
        <v>#REF!</v>
      </c>
      <c r="AO20" s="17" t="e">
        <f t="shared" si="23"/>
        <v>#REF!</v>
      </c>
      <c r="AP20" s="17" t="e">
        <f t="shared" si="24"/>
        <v>#REF!</v>
      </c>
      <c r="AQ20" s="17">
        <f t="shared" si="25"/>
        <v>21</v>
      </c>
      <c r="AR20" s="7" t="e">
        <f>'Рейтинговая таблица организаций'!#REF!</f>
        <v>#REF!</v>
      </c>
      <c r="AS20" s="7" t="e">
        <f t="shared" si="26"/>
        <v>#REF!</v>
      </c>
      <c r="AT20" s="8" t="e">
        <f>'Рейтинговая таблица организаций'!#REF!</f>
        <v>#REF!</v>
      </c>
      <c r="AU20" s="17" t="e">
        <f t="shared" si="27"/>
        <v>#REF!</v>
      </c>
      <c r="AV20" s="17" t="e">
        <f t="shared" si="28"/>
        <v>#REF!</v>
      </c>
      <c r="AW20" s="17">
        <f t="shared" si="29"/>
        <v>21</v>
      </c>
      <c r="AX20" s="7" t="e">
        <f>'Рейтинговая таблица организаций'!#REF!</f>
        <v>#REF!</v>
      </c>
      <c r="AY20" s="7" t="e">
        <f t="shared" si="30"/>
        <v>#REF!</v>
      </c>
      <c r="AZ20" s="8" t="e">
        <f>'Рейтинговая таблица организаций'!#REF!</f>
        <v>#REF!</v>
      </c>
      <c r="BA20" s="17" t="e">
        <f t="shared" si="31"/>
        <v>#REF!</v>
      </c>
      <c r="BB20" s="17" t="e">
        <f t="shared" si="32"/>
        <v>#REF!</v>
      </c>
      <c r="BC20" s="17">
        <f t="shared" si="33"/>
        <v>21</v>
      </c>
      <c r="BD20" s="7" t="e">
        <f>'Рейтинговая таблица организаций'!#REF!</f>
        <v>#REF!</v>
      </c>
      <c r="BE20" s="7" t="e">
        <f t="shared" si="34"/>
        <v>#REF!</v>
      </c>
      <c r="BF20" s="8" t="e">
        <f>'Рейтинговая таблица организаций'!#REF!</f>
        <v>#REF!</v>
      </c>
      <c r="BG20" s="17" t="e">
        <f t="shared" si="35"/>
        <v>#REF!</v>
      </c>
      <c r="BH20" s="17" t="e">
        <f t="shared" si="36"/>
        <v>#REF!</v>
      </c>
      <c r="BI20" s="17">
        <f t="shared" si="37"/>
        <v>21</v>
      </c>
      <c r="BJ20" s="7" t="e">
        <f>'Рейтинговая таблица организаций'!#REF!</f>
        <v>#REF!</v>
      </c>
      <c r="BK20" s="7" t="e">
        <f t="shared" si="38"/>
        <v>#REF!</v>
      </c>
      <c r="BL20" s="8" t="e">
        <f>'Рейтинговая таблица организаций'!#REF!</f>
        <v>#REF!</v>
      </c>
      <c r="BM20" s="17" t="e">
        <f t="shared" si="39"/>
        <v>#REF!</v>
      </c>
      <c r="BN20" s="17" t="e">
        <f t="shared" si="40"/>
        <v>#REF!</v>
      </c>
      <c r="BO20" s="17">
        <f t="shared" si="41"/>
        <v>21</v>
      </c>
      <c r="BP20" s="7" t="e">
        <f>'Рейтинговая таблица организаций'!#REF!</f>
        <v>#REF!</v>
      </c>
      <c r="BQ20" s="7" t="e">
        <f t="shared" si="42"/>
        <v>#REF!</v>
      </c>
      <c r="BR20" s="8" t="e">
        <f>'Рейтинговая таблица организаций'!#REF!</f>
        <v>#REF!</v>
      </c>
      <c r="BS20" s="17" t="e">
        <f t="shared" si="43"/>
        <v>#REF!</v>
      </c>
      <c r="BT20" s="17" t="e">
        <f t="shared" si="44"/>
        <v>#REF!</v>
      </c>
      <c r="BU20" s="17">
        <f t="shared" si="45"/>
        <v>21</v>
      </c>
      <c r="BV20" s="7" t="e">
        <f>'Рейтинговая таблица организаций'!#REF!</f>
        <v>#REF!</v>
      </c>
      <c r="BW20" s="7" t="e">
        <f t="shared" si="46"/>
        <v>#REF!</v>
      </c>
      <c r="BX20" s="8" t="e">
        <f>'Рейтинговая таблица организаций'!#REF!</f>
        <v>#REF!</v>
      </c>
      <c r="BY20" s="17" t="e">
        <f t="shared" si="47"/>
        <v>#REF!</v>
      </c>
      <c r="BZ20" s="17" t="e">
        <f t="shared" si="48"/>
        <v>#REF!</v>
      </c>
      <c r="CA20" s="17">
        <f t="shared" si="49"/>
        <v>21</v>
      </c>
      <c r="CB20" s="7" t="e">
        <f>'Рейтинговая таблица организаций'!#REF!</f>
        <v>#REF!</v>
      </c>
      <c r="CC20" s="7" t="e">
        <f t="shared" si="50"/>
        <v>#REF!</v>
      </c>
      <c r="CD20" s="8" t="e">
        <f>'Рейтинговая таблица организаций'!#REF!</f>
        <v>#REF!</v>
      </c>
      <c r="CE20" s="17" t="e">
        <f t="shared" si="51"/>
        <v>#REF!</v>
      </c>
      <c r="CF20" s="17" t="e">
        <f t="shared" si="52"/>
        <v>#REF!</v>
      </c>
      <c r="CG20" s="17">
        <f t="shared" si="53"/>
        <v>21</v>
      </c>
      <c r="CH20" s="7" t="e">
        <f>'Рейтинговая таблица организаций'!#REF!</f>
        <v>#REF!</v>
      </c>
      <c r="CI20" s="7" t="e">
        <f t="shared" si="54"/>
        <v>#REF!</v>
      </c>
      <c r="CJ20" s="8" t="e">
        <f>'Рейтинговая таблица организаций'!#REF!</f>
        <v>#REF!</v>
      </c>
      <c r="CK20" s="17" t="e">
        <f t="shared" si="55"/>
        <v>#REF!</v>
      </c>
      <c r="CL20" s="17" t="e">
        <f t="shared" si="56"/>
        <v>#REF!</v>
      </c>
      <c r="CM20" s="17">
        <f t="shared" si="57"/>
        <v>21</v>
      </c>
      <c r="CN20" s="7" t="e">
        <f>'Рейтинговая таблица организаций'!#REF!</f>
        <v>#REF!</v>
      </c>
      <c r="CO20" s="7" t="e">
        <f t="shared" si="58"/>
        <v>#REF!</v>
      </c>
      <c r="CP20" s="8" t="e">
        <f>'Рейтинговая таблица организаций'!#REF!</f>
        <v>#REF!</v>
      </c>
      <c r="CQ20" s="17" t="e">
        <f t="shared" si="59"/>
        <v>#REF!</v>
      </c>
      <c r="CR20" s="17" t="e">
        <f t="shared" si="60"/>
        <v>#REF!</v>
      </c>
      <c r="CS20" s="17">
        <f t="shared" si="61"/>
        <v>21</v>
      </c>
      <c r="CT20" s="7" t="e">
        <f>'Рейтинговая таблица организаций'!#REF!</f>
        <v>#REF!</v>
      </c>
      <c r="CU20" s="7" t="e">
        <f t="shared" si="62"/>
        <v>#REF!</v>
      </c>
      <c r="CV20" s="8" t="e">
        <f>'Рейтинговая таблица организаций'!#REF!</f>
        <v>#REF!</v>
      </c>
      <c r="CW20" s="17" t="e">
        <f t="shared" si="63"/>
        <v>#REF!</v>
      </c>
      <c r="CX20" s="17" t="e">
        <f t="shared" si="64"/>
        <v>#REF!</v>
      </c>
      <c r="CY20" s="17">
        <f t="shared" si="65"/>
        <v>21</v>
      </c>
      <c r="CZ20" s="7" t="e">
        <f>'Рейтинговая таблица организаций'!#REF!</f>
        <v>#REF!</v>
      </c>
      <c r="DA20" s="7" t="e">
        <f t="shared" si="66"/>
        <v>#REF!</v>
      </c>
      <c r="DB20" s="8" t="e">
        <f>'Рейтинговая таблица организаций'!#REF!</f>
        <v>#REF!</v>
      </c>
      <c r="DC20" s="17" t="e">
        <f t="shared" si="67"/>
        <v>#REF!</v>
      </c>
      <c r="DD20" s="17" t="e">
        <f t="shared" si="68"/>
        <v>#REF!</v>
      </c>
      <c r="DE20" s="17">
        <f t="shared" si="69"/>
        <v>21</v>
      </c>
      <c r="DF20" s="7" t="e">
        <f>'Рейтинговая таблица организаций'!#REF!</f>
        <v>#REF!</v>
      </c>
      <c r="DG20" s="7" t="e">
        <f t="shared" si="70"/>
        <v>#REF!</v>
      </c>
      <c r="DH20" s="8" t="e">
        <f>'Рейтинговая таблица организаций'!#REF!</f>
        <v>#REF!</v>
      </c>
      <c r="DI20" s="17" t="e">
        <f t="shared" si="71"/>
        <v>#REF!</v>
      </c>
      <c r="DJ20" s="17" t="e">
        <f t="shared" si="72"/>
        <v>#REF!</v>
      </c>
      <c r="DK20" s="17">
        <f t="shared" si="73"/>
        <v>21</v>
      </c>
      <c r="DL20" s="7" t="e">
        <f>'Рейтинговая таблица организаций'!#REF!</f>
        <v>#REF!</v>
      </c>
      <c r="DM20" s="7" t="e">
        <f t="shared" si="74"/>
        <v>#REF!</v>
      </c>
      <c r="DN20" s="8" t="e">
        <f>'Рейтинговая таблица организаций'!#REF!</f>
        <v>#REF!</v>
      </c>
      <c r="DO20" s="17" t="e">
        <f t="shared" si="75"/>
        <v>#REF!</v>
      </c>
      <c r="DP20" s="17" t="e">
        <f t="shared" si="76"/>
        <v>#REF!</v>
      </c>
      <c r="DQ20" s="17">
        <f t="shared" si="77"/>
        <v>21</v>
      </c>
      <c r="DR20" s="7" t="e">
        <f>'Рейтинговая таблица организаций'!#REF!</f>
        <v>#REF!</v>
      </c>
      <c r="DS20" s="7" t="e">
        <f t="shared" si="78"/>
        <v>#REF!</v>
      </c>
      <c r="DT20" s="8" t="e">
        <f>'Рейтинговая таблица организаций'!#REF!</f>
        <v>#REF!</v>
      </c>
      <c r="DU20" s="17" t="e">
        <f t="shared" si="79"/>
        <v>#REF!</v>
      </c>
      <c r="DV20" s="17" t="e">
        <f t="shared" si="80"/>
        <v>#REF!</v>
      </c>
      <c r="DW20" s="17">
        <f t="shared" si="81"/>
        <v>21</v>
      </c>
      <c r="DX20" s="7" t="e">
        <f>'Рейтинговая таблица организаций'!#REF!</f>
        <v>#REF!</v>
      </c>
      <c r="DY20" s="7" t="e">
        <f t="shared" si="82"/>
        <v>#REF!</v>
      </c>
      <c r="DZ20" s="8" t="e">
        <f>'Рейтинговая таблица организаций'!#REF!</f>
        <v>#REF!</v>
      </c>
      <c r="EA20" s="17" t="e">
        <f t="shared" si="83"/>
        <v>#REF!</v>
      </c>
      <c r="EB20" s="17" t="e">
        <f t="shared" si="84"/>
        <v>#REF!</v>
      </c>
      <c r="EC20" s="17">
        <f t="shared" si="85"/>
        <v>21</v>
      </c>
      <c r="ED20" s="7" t="e">
        <f>'Рейтинговая таблица организаций'!#REF!</f>
        <v>#REF!</v>
      </c>
      <c r="EE20" s="7" t="e">
        <f t="shared" si="86"/>
        <v>#REF!</v>
      </c>
      <c r="EF20" s="8" t="e">
        <f>'Рейтинговая таблица организаций'!#REF!</f>
        <v>#REF!</v>
      </c>
      <c r="EG20" s="17" t="e">
        <f t="shared" si="87"/>
        <v>#REF!</v>
      </c>
      <c r="EH20" s="17" t="e">
        <f t="shared" si="88"/>
        <v>#REF!</v>
      </c>
      <c r="EI20" s="17">
        <f t="shared" si="89"/>
        <v>21</v>
      </c>
      <c r="EJ20" s="7" t="e">
        <f t="shared" si="90"/>
        <v>#REF!</v>
      </c>
      <c r="EK20" s="8" t="e">
        <f>'Рейтинговая таблица организаций'!#REF!</f>
        <v>#REF!</v>
      </c>
      <c r="EL20" s="17" t="e">
        <f t="shared" si="91"/>
        <v>#REF!</v>
      </c>
      <c r="EM20" s="17" t="e">
        <f t="shared" si="92"/>
        <v>#REF!</v>
      </c>
      <c r="EN20" s="17">
        <f t="shared" si="93"/>
        <v>21</v>
      </c>
    </row>
    <row r="21" spans="1:144" x14ac:dyDescent="0.25">
      <c r="A21" s="7">
        <v>20</v>
      </c>
      <c r="B21" s="7" t="e">
        <f>'Рейтинговая таблица организаций'!#REF!</f>
        <v>#REF!</v>
      </c>
      <c r="C21" s="8" t="e">
        <f>100*'Рейтинговая таблица организаций'!#REF!/'Рейтинговая таблица организаций'!#REF!</f>
        <v>#REF!</v>
      </c>
      <c r="D21" s="17" t="e">
        <f t="shared" si="0"/>
        <v>#REF!</v>
      </c>
      <c r="E21" s="17" t="e">
        <f t="shared" si="1"/>
        <v>#REF!</v>
      </c>
      <c r="F21" s="17">
        <f t="shared" si="2"/>
        <v>21</v>
      </c>
      <c r="G21" s="7" t="e">
        <f>'Рейтинговая таблица организаций'!#REF!</f>
        <v>#REF!</v>
      </c>
      <c r="H21" s="7" t="e">
        <f t="shared" si="94"/>
        <v>#REF!</v>
      </c>
      <c r="I21" s="13" t="e">
        <f>100*'Рейтинговая таблица организаций'!#REF!/'Рейтинговая таблица организаций'!#REF!</f>
        <v>#REF!</v>
      </c>
      <c r="J21" s="17" t="e">
        <f t="shared" si="3"/>
        <v>#REF!</v>
      </c>
      <c r="K21" s="17" t="e">
        <f t="shared" si="4"/>
        <v>#REF!</v>
      </c>
      <c r="L21" s="17">
        <f t="shared" si="5"/>
        <v>21</v>
      </c>
      <c r="M21" s="7" t="e">
        <f>'Рейтинговая таблица организаций'!#REF!</f>
        <v>#REF!</v>
      </c>
      <c r="N21" s="7" t="e">
        <f>'Рейтинговая таблица организаций'!#REF!</f>
        <v>#REF!</v>
      </c>
      <c r="O21" s="7" t="e">
        <f t="shared" si="6"/>
        <v>#REF!</v>
      </c>
      <c r="P21" s="8" t="e">
        <f>'Рейтинговая таблица организаций'!#REF!</f>
        <v>#REF!</v>
      </c>
      <c r="Q21" s="17" t="e">
        <f t="shared" si="7"/>
        <v>#REF!</v>
      </c>
      <c r="R21" s="17" t="e">
        <f t="shared" si="8"/>
        <v>#REF!</v>
      </c>
      <c r="S21" s="17">
        <f t="shared" si="9"/>
        <v>21</v>
      </c>
      <c r="T21" s="7" t="e">
        <f>'Рейтинговая таблица организаций'!#REF!</f>
        <v>#REF!</v>
      </c>
      <c r="U21" s="7" t="e">
        <f t="shared" si="10"/>
        <v>#REF!</v>
      </c>
      <c r="V21" s="8" t="e">
        <f>'Рейтинговая таблица организаций'!#REF!</f>
        <v>#REF!</v>
      </c>
      <c r="W21" s="17" t="e">
        <f t="shared" si="11"/>
        <v>#REF!</v>
      </c>
      <c r="X21" s="17" t="e">
        <f t="shared" si="12"/>
        <v>#REF!</v>
      </c>
      <c r="Y21" s="17">
        <f t="shared" si="13"/>
        <v>21</v>
      </c>
      <c r="Z21" s="7" t="e">
        <f>'Рейтинговая таблица организаций'!#REF!</f>
        <v>#REF!</v>
      </c>
      <c r="AA21" s="7" t="e">
        <f t="shared" si="14"/>
        <v>#REF!</v>
      </c>
      <c r="AB21" s="8" t="e">
        <f>100*'Рейтинговая таблица организаций'!#REF!/'Рейтинговая таблица организаций'!#REF!</f>
        <v>#REF!</v>
      </c>
      <c r="AC21" s="17" t="e">
        <f t="shared" si="15"/>
        <v>#REF!</v>
      </c>
      <c r="AD21" s="17" t="e">
        <f t="shared" si="16"/>
        <v>#REF!</v>
      </c>
      <c r="AE21" s="17">
        <f t="shared" si="17"/>
        <v>21</v>
      </c>
      <c r="AF21" s="7" t="e">
        <f>'Рейтинговая таблица организаций'!#REF!</f>
        <v>#REF!</v>
      </c>
      <c r="AG21" s="7" t="e">
        <f t="shared" si="18"/>
        <v>#REF!</v>
      </c>
      <c r="AH21" s="8" t="e">
        <f>100*'Рейтинговая таблица организаций'!#REF!/'Рейтинговая таблица организаций'!#REF!</f>
        <v>#REF!</v>
      </c>
      <c r="AI21" s="17" t="e">
        <f t="shared" si="19"/>
        <v>#REF!</v>
      </c>
      <c r="AJ21" s="17" t="e">
        <f t="shared" si="20"/>
        <v>#REF!</v>
      </c>
      <c r="AK21" s="17">
        <f t="shared" si="21"/>
        <v>21</v>
      </c>
      <c r="AL21" s="7" t="e">
        <f>'Рейтинговая таблица организаций'!#REF!</f>
        <v>#REF!</v>
      </c>
      <c r="AM21" s="7" t="e">
        <f t="shared" si="22"/>
        <v>#REF!</v>
      </c>
      <c r="AN21" s="8" t="e">
        <f>'Рейтинговая таблица организаций'!#REF!</f>
        <v>#REF!</v>
      </c>
      <c r="AO21" s="17" t="e">
        <f t="shared" si="23"/>
        <v>#REF!</v>
      </c>
      <c r="AP21" s="17" t="e">
        <f t="shared" si="24"/>
        <v>#REF!</v>
      </c>
      <c r="AQ21" s="17">
        <f t="shared" si="25"/>
        <v>21</v>
      </c>
      <c r="AR21" s="7" t="e">
        <f>'Рейтинговая таблица организаций'!#REF!</f>
        <v>#REF!</v>
      </c>
      <c r="AS21" s="7" t="e">
        <f t="shared" si="26"/>
        <v>#REF!</v>
      </c>
      <c r="AT21" s="8" t="e">
        <f>'Рейтинговая таблица организаций'!#REF!</f>
        <v>#REF!</v>
      </c>
      <c r="AU21" s="17" t="e">
        <f t="shared" si="27"/>
        <v>#REF!</v>
      </c>
      <c r="AV21" s="17" t="e">
        <f t="shared" si="28"/>
        <v>#REF!</v>
      </c>
      <c r="AW21" s="17">
        <f t="shared" si="29"/>
        <v>21</v>
      </c>
      <c r="AX21" s="7" t="e">
        <f>'Рейтинговая таблица организаций'!#REF!</f>
        <v>#REF!</v>
      </c>
      <c r="AY21" s="7" t="e">
        <f t="shared" si="30"/>
        <v>#REF!</v>
      </c>
      <c r="AZ21" s="8" t="e">
        <f>'Рейтинговая таблица организаций'!#REF!</f>
        <v>#REF!</v>
      </c>
      <c r="BA21" s="17" t="e">
        <f t="shared" si="31"/>
        <v>#REF!</v>
      </c>
      <c r="BB21" s="17" t="e">
        <f t="shared" si="32"/>
        <v>#REF!</v>
      </c>
      <c r="BC21" s="17">
        <f t="shared" si="33"/>
        <v>21</v>
      </c>
      <c r="BD21" s="7" t="e">
        <f>'Рейтинговая таблица организаций'!#REF!</f>
        <v>#REF!</v>
      </c>
      <c r="BE21" s="7" t="e">
        <f t="shared" si="34"/>
        <v>#REF!</v>
      </c>
      <c r="BF21" s="8" t="e">
        <f>'Рейтинговая таблица организаций'!#REF!</f>
        <v>#REF!</v>
      </c>
      <c r="BG21" s="17" t="e">
        <f t="shared" si="35"/>
        <v>#REF!</v>
      </c>
      <c r="BH21" s="17" t="e">
        <f t="shared" si="36"/>
        <v>#REF!</v>
      </c>
      <c r="BI21" s="17">
        <f t="shared" si="37"/>
        <v>21</v>
      </c>
      <c r="BJ21" s="7" t="e">
        <f>'Рейтинговая таблица организаций'!#REF!</f>
        <v>#REF!</v>
      </c>
      <c r="BK21" s="7" t="e">
        <f t="shared" si="38"/>
        <v>#REF!</v>
      </c>
      <c r="BL21" s="8" t="e">
        <f>'Рейтинговая таблица организаций'!#REF!</f>
        <v>#REF!</v>
      </c>
      <c r="BM21" s="17" t="e">
        <f t="shared" si="39"/>
        <v>#REF!</v>
      </c>
      <c r="BN21" s="17" t="e">
        <f t="shared" si="40"/>
        <v>#REF!</v>
      </c>
      <c r="BO21" s="17">
        <f t="shared" si="41"/>
        <v>21</v>
      </c>
      <c r="BP21" s="7" t="e">
        <f>'Рейтинговая таблица организаций'!#REF!</f>
        <v>#REF!</v>
      </c>
      <c r="BQ21" s="7" t="e">
        <f t="shared" si="42"/>
        <v>#REF!</v>
      </c>
      <c r="BR21" s="8" t="e">
        <f>'Рейтинговая таблица организаций'!#REF!</f>
        <v>#REF!</v>
      </c>
      <c r="BS21" s="17" t="e">
        <f t="shared" si="43"/>
        <v>#REF!</v>
      </c>
      <c r="BT21" s="17" t="e">
        <f t="shared" si="44"/>
        <v>#REF!</v>
      </c>
      <c r="BU21" s="17">
        <f t="shared" si="45"/>
        <v>21</v>
      </c>
      <c r="BV21" s="7" t="e">
        <f>'Рейтинговая таблица организаций'!#REF!</f>
        <v>#REF!</v>
      </c>
      <c r="BW21" s="7" t="e">
        <f t="shared" si="46"/>
        <v>#REF!</v>
      </c>
      <c r="BX21" s="8" t="e">
        <f>'Рейтинговая таблица организаций'!#REF!</f>
        <v>#REF!</v>
      </c>
      <c r="BY21" s="17" t="e">
        <f t="shared" si="47"/>
        <v>#REF!</v>
      </c>
      <c r="BZ21" s="17" t="e">
        <f t="shared" si="48"/>
        <v>#REF!</v>
      </c>
      <c r="CA21" s="17">
        <f t="shared" si="49"/>
        <v>21</v>
      </c>
      <c r="CB21" s="7" t="e">
        <f>'Рейтинговая таблица организаций'!#REF!</f>
        <v>#REF!</v>
      </c>
      <c r="CC21" s="7" t="e">
        <f t="shared" si="50"/>
        <v>#REF!</v>
      </c>
      <c r="CD21" s="8" t="e">
        <f>'Рейтинговая таблица организаций'!#REF!</f>
        <v>#REF!</v>
      </c>
      <c r="CE21" s="17" t="e">
        <f t="shared" si="51"/>
        <v>#REF!</v>
      </c>
      <c r="CF21" s="17" t="e">
        <f t="shared" si="52"/>
        <v>#REF!</v>
      </c>
      <c r="CG21" s="17">
        <f t="shared" si="53"/>
        <v>21</v>
      </c>
      <c r="CH21" s="7" t="e">
        <f>'Рейтинговая таблица организаций'!#REF!</f>
        <v>#REF!</v>
      </c>
      <c r="CI21" s="7" t="e">
        <f t="shared" si="54"/>
        <v>#REF!</v>
      </c>
      <c r="CJ21" s="8" t="e">
        <f>'Рейтинговая таблица организаций'!#REF!</f>
        <v>#REF!</v>
      </c>
      <c r="CK21" s="17" t="e">
        <f t="shared" si="55"/>
        <v>#REF!</v>
      </c>
      <c r="CL21" s="17" t="e">
        <f t="shared" si="56"/>
        <v>#REF!</v>
      </c>
      <c r="CM21" s="17">
        <f t="shared" si="57"/>
        <v>21</v>
      </c>
      <c r="CN21" s="7" t="e">
        <f>'Рейтинговая таблица организаций'!#REF!</f>
        <v>#REF!</v>
      </c>
      <c r="CO21" s="7" t="e">
        <f t="shared" si="58"/>
        <v>#REF!</v>
      </c>
      <c r="CP21" s="8" t="e">
        <f>'Рейтинговая таблица организаций'!#REF!</f>
        <v>#REF!</v>
      </c>
      <c r="CQ21" s="17" t="e">
        <f t="shared" si="59"/>
        <v>#REF!</v>
      </c>
      <c r="CR21" s="17" t="e">
        <f t="shared" si="60"/>
        <v>#REF!</v>
      </c>
      <c r="CS21" s="17">
        <f t="shared" si="61"/>
        <v>21</v>
      </c>
      <c r="CT21" s="7" t="e">
        <f>'Рейтинговая таблица организаций'!#REF!</f>
        <v>#REF!</v>
      </c>
      <c r="CU21" s="7" t="e">
        <f t="shared" si="62"/>
        <v>#REF!</v>
      </c>
      <c r="CV21" s="8" t="e">
        <f>'Рейтинговая таблица организаций'!#REF!</f>
        <v>#REF!</v>
      </c>
      <c r="CW21" s="17" t="e">
        <f t="shared" si="63"/>
        <v>#REF!</v>
      </c>
      <c r="CX21" s="17" t="e">
        <f t="shared" si="64"/>
        <v>#REF!</v>
      </c>
      <c r="CY21" s="17">
        <f t="shared" si="65"/>
        <v>21</v>
      </c>
      <c r="CZ21" s="7" t="e">
        <f>'Рейтинговая таблица организаций'!#REF!</f>
        <v>#REF!</v>
      </c>
      <c r="DA21" s="7" t="e">
        <f t="shared" si="66"/>
        <v>#REF!</v>
      </c>
      <c r="DB21" s="8" t="e">
        <f>'Рейтинговая таблица организаций'!#REF!</f>
        <v>#REF!</v>
      </c>
      <c r="DC21" s="17" t="e">
        <f t="shared" si="67"/>
        <v>#REF!</v>
      </c>
      <c r="DD21" s="17" t="e">
        <f t="shared" si="68"/>
        <v>#REF!</v>
      </c>
      <c r="DE21" s="17">
        <f t="shared" si="69"/>
        <v>21</v>
      </c>
      <c r="DF21" s="7" t="e">
        <f>'Рейтинговая таблица организаций'!#REF!</f>
        <v>#REF!</v>
      </c>
      <c r="DG21" s="7" t="e">
        <f t="shared" si="70"/>
        <v>#REF!</v>
      </c>
      <c r="DH21" s="8" t="e">
        <f>'Рейтинговая таблица организаций'!#REF!</f>
        <v>#REF!</v>
      </c>
      <c r="DI21" s="17" t="e">
        <f t="shared" si="71"/>
        <v>#REF!</v>
      </c>
      <c r="DJ21" s="17" t="e">
        <f t="shared" si="72"/>
        <v>#REF!</v>
      </c>
      <c r="DK21" s="17">
        <f t="shared" si="73"/>
        <v>21</v>
      </c>
      <c r="DL21" s="7" t="e">
        <f>'Рейтинговая таблица организаций'!#REF!</f>
        <v>#REF!</v>
      </c>
      <c r="DM21" s="7" t="e">
        <f t="shared" si="74"/>
        <v>#REF!</v>
      </c>
      <c r="DN21" s="8" t="e">
        <f>'Рейтинговая таблица организаций'!#REF!</f>
        <v>#REF!</v>
      </c>
      <c r="DO21" s="17" t="e">
        <f t="shared" si="75"/>
        <v>#REF!</v>
      </c>
      <c r="DP21" s="17" t="e">
        <f t="shared" si="76"/>
        <v>#REF!</v>
      </c>
      <c r="DQ21" s="17">
        <f t="shared" si="77"/>
        <v>21</v>
      </c>
      <c r="DR21" s="7" t="e">
        <f>'Рейтинговая таблица организаций'!#REF!</f>
        <v>#REF!</v>
      </c>
      <c r="DS21" s="7" t="e">
        <f t="shared" si="78"/>
        <v>#REF!</v>
      </c>
      <c r="DT21" s="8" t="e">
        <f>'Рейтинговая таблица организаций'!#REF!</f>
        <v>#REF!</v>
      </c>
      <c r="DU21" s="17" t="e">
        <f t="shared" si="79"/>
        <v>#REF!</v>
      </c>
      <c r="DV21" s="17" t="e">
        <f t="shared" si="80"/>
        <v>#REF!</v>
      </c>
      <c r="DW21" s="17">
        <f t="shared" si="81"/>
        <v>21</v>
      </c>
      <c r="DX21" s="7" t="e">
        <f>'Рейтинговая таблица организаций'!#REF!</f>
        <v>#REF!</v>
      </c>
      <c r="DY21" s="7" t="e">
        <f t="shared" si="82"/>
        <v>#REF!</v>
      </c>
      <c r="DZ21" s="8" t="e">
        <f>'Рейтинговая таблица организаций'!#REF!</f>
        <v>#REF!</v>
      </c>
      <c r="EA21" s="17" t="e">
        <f t="shared" si="83"/>
        <v>#REF!</v>
      </c>
      <c r="EB21" s="17" t="e">
        <f t="shared" si="84"/>
        <v>#REF!</v>
      </c>
      <c r="EC21" s="17">
        <f t="shared" si="85"/>
        <v>21</v>
      </c>
      <c r="ED21" s="7" t="e">
        <f>'Рейтинговая таблица организаций'!#REF!</f>
        <v>#REF!</v>
      </c>
      <c r="EE21" s="7" t="e">
        <f t="shared" si="86"/>
        <v>#REF!</v>
      </c>
      <c r="EF21" s="8" t="e">
        <f>'Рейтинговая таблица организаций'!#REF!</f>
        <v>#REF!</v>
      </c>
      <c r="EG21" s="17" t="e">
        <f t="shared" si="87"/>
        <v>#REF!</v>
      </c>
      <c r="EH21" s="17" t="e">
        <f t="shared" si="88"/>
        <v>#REF!</v>
      </c>
      <c r="EI21" s="17">
        <f t="shared" si="89"/>
        <v>21</v>
      </c>
      <c r="EJ21" s="7" t="e">
        <f t="shared" si="90"/>
        <v>#REF!</v>
      </c>
      <c r="EK21" s="8" t="e">
        <f>'Рейтинговая таблица организаций'!#REF!</f>
        <v>#REF!</v>
      </c>
      <c r="EL21" s="17" t="e">
        <f t="shared" si="91"/>
        <v>#REF!</v>
      </c>
      <c r="EM21" s="17" t="e">
        <f t="shared" si="92"/>
        <v>#REF!</v>
      </c>
      <c r="EN21" s="17">
        <f t="shared" si="93"/>
        <v>21</v>
      </c>
    </row>
    <row r="22" spans="1:144" x14ac:dyDescent="0.25">
      <c r="A22" s="7">
        <v>21</v>
      </c>
      <c r="B22" s="7" t="e">
        <f>'Рейтинговая таблица организаций'!#REF!</f>
        <v>#REF!</v>
      </c>
      <c r="C22" s="8" t="e">
        <f>100*'Рейтинговая таблица организаций'!#REF!/'Рейтинговая таблица организаций'!#REF!</f>
        <v>#REF!</v>
      </c>
      <c r="D22" s="17" t="e">
        <f t="shared" si="0"/>
        <v>#REF!</v>
      </c>
      <c r="E22" s="17" t="e">
        <f t="shared" si="1"/>
        <v>#REF!</v>
      </c>
      <c r="F22" s="17">
        <f t="shared" si="2"/>
        <v>21</v>
      </c>
      <c r="G22" s="7" t="e">
        <f>'Рейтинговая таблица организаций'!#REF!</f>
        <v>#REF!</v>
      </c>
      <c r="H22" s="7" t="e">
        <f t="shared" si="94"/>
        <v>#REF!</v>
      </c>
      <c r="I22" s="13" t="e">
        <f>100*'Рейтинговая таблица организаций'!#REF!/'Рейтинговая таблица организаций'!#REF!</f>
        <v>#REF!</v>
      </c>
      <c r="J22" s="17" t="e">
        <f t="shared" si="3"/>
        <v>#REF!</v>
      </c>
      <c r="K22" s="17" t="e">
        <f t="shared" si="4"/>
        <v>#REF!</v>
      </c>
      <c r="L22" s="17">
        <f t="shared" si="5"/>
        <v>21</v>
      </c>
      <c r="M22" s="7" t="e">
        <f>'Рейтинговая таблица организаций'!#REF!</f>
        <v>#REF!</v>
      </c>
      <c r="N22" s="7" t="e">
        <f>'Рейтинговая таблица организаций'!#REF!</f>
        <v>#REF!</v>
      </c>
      <c r="O22" s="7" t="e">
        <f t="shared" si="6"/>
        <v>#REF!</v>
      </c>
      <c r="P22" s="8" t="e">
        <f>'Рейтинговая таблица организаций'!#REF!</f>
        <v>#REF!</v>
      </c>
      <c r="Q22" s="17" t="e">
        <f t="shared" si="7"/>
        <v>#REF!</v>
      </c>
      <c r="R22" s="17" t="e">
        <f t="shared" si="8"/>
        <v>#REF!</v>
      </c>
      <c r="S22" s="17">
        <f t="shared" si="9"/>
        <v>21</v>
      </c>
      <c r="T22" s="7" t="e">
        <f>'Рейтинговая таблица организаций'!#REF!</f>
        <v>#REF!</v>
      </c>
      <c r="U22" s="7" t="e">
        <f t="shared" si="10"/>
        <v>#REF!</v>
      </c>
      <c r="V22" s="8" t="e">
        <f>'Рейтинговая таблица организаций'!#REF!</f>
        <v>#REF!</v>
      </c>
      <c r="W22" s="17" t="e">
        <f t="shared" si="11"/>
        <v>#REF!</v>
      </c>
      <c r="X22" s="17" t="e">
        <f t="shared" si="12"/>
        <v>#REF!</v>
      </c>
      <c r="Y22" s="17">
        <f t="shared" si="13"/>
        <v>21</v>
      </c>
      <c r="Z22" s="7" t="e">
        <f>'Рейтинговая таблица организаций'!#REF!</f>
        <v>#REF!</v>
      </c>
      <c r="AA22" s="7" t="e">
        <f t="shared" si="14"/>
        <v>#REF!</v>
      </c>
      <c r="AB22" s="8" t="e">
        <f>100*'Рейтинговая таблица организаций'!#REF!/'Рейтинговая таблица организаций'!#REF!</f>
        <v>#REF!</v>
      </c>
      <c r="AC22" s="17" t="e">
        <f t="shared" si="15"/>
        <v>#REF!</v>
      </c>
      <c r="AD22" s="17" t="e">
        <f t="shared" si="16"/>
        <v>#REF!</v>
      </c>
      <c r="AE22" s="17">
        <f t="shared" si="17"/>
        <v>21</v>
      </c>
      <c r="AF22" s="7" t="e">
        <f>'Рейтинговая таблица организаций'!#REF!</f>
        <v>#REF!</v>
      </c>
      <c r="AG22" s="7" t="e">
        <f t="shared" si="18"/>
        <v>#REF!</v>
      </c>
      <c r="AH22" s="8" t="e">
        <f>100*'Рейтинговая таблица организаций'!#REF!/'Рейтинговая таблица организаций'!#REF!</f>
        <v>#REF!</v>
      </c>
      <c r="AI22" s="17" t="e">
        <f t="shared" si="19"/>
        <v>#REF!</v>
      </c>
      <c r="AJ22" s="17" t="e">
        <f t="shared" si="20"/>
        <v>#REF!</v>
      </c>
      <c r="AK22" s="17">
        <f t="shared" si="21"/>
        <v>21</v>
      </c>
      <c r="AL22" s="7" t="e">
        <f>'Рейтинговая таблица организаций'!#REF!</f>
        <v>#REF!</v>
      </c>
      <c r="AM22" s="7" t="e">
        <f t="shared" si="22"/>
        <v>#REF!</v>
      </c>
      <c r="AN22" s="8" t="e">
        <f>'Рейтинговая таблица организаций'!#REF!</f>
        <v>#REF!</v>
      </c>
      <c r="AO22" s="17" t="e">
        <f t="shared" si="23"/>
        <v>#REF!</v>
      </c>
      <c r="AP22" s="17" t="e">
        <f t="shared" si="24"/>
        <v>#REF!</v>
      </c>
      <c r="AQ22" s="17">
        <f t="shared" si="25"/>
        <v>21</v>
      </c>
      <c r="AR22" s="7" t="e">
        <f>'Рейтинговая таблица организаций'!#REF!</f>
        <v>#REF!</v>
      </c>
      <c r="AS22" s="7" t="e">
        <f t="shared" si="26"/>
        <v>#REF!</v>
      </c>
      <c r="AT22" s="8" t="e">
        <f>'Рейтинговая таблица организаций'!#REF!</f>
        <v>#REF!</v>
      </c>
      <c r="AU22" s="17" t="e">
        <f t="shared" si="27"/>
        <v>#REF!</v>
      </c>
      <c r="AV22" s="17" t="e">
        <f t="shared" si="28"/>
        <v>#REF!</v>
      </c>
      <c r="AW22" s="17">
        <f t="shared" si="29"/>
        <v>21</v>
      </c>
      <c r="AX22" s="7" t="e">
        <f>'Рейтинговая таблица организаций'!#REF!</f>
        <v>#REF!</v>
      </c>
      <c r="AY22" s="7" t="e">
        <f t="shared" si="30"/>
        <v>#REF!</v>
      </c>
      <c r="AZ22" s="8" t="e">
        <f>'Рейтинговая таблица организаций'!#REF!</f>
        <v>#REF!</v>
      </c>
      <c r="BA22" s="17" t="e">
        <f t="shared" si="31"/>
        <v>#REF!</v>
      </c>
      <c r="BB22" s="17" t="e">
        <f t="shared" si="32"/>
        <v>#REF!</v>
      </c>
      <c r="BC22" s="17">
        <f t="shared" si="33"/>
        <v>21</v>
      </c>
      <c r="BD22" s="7" t="e">
        <f>'Рейтинговая таблица организаций'!#REF!</f>
        <v>#REF!</v>
      </c>
      <c r="BE22" s="7" t="e">
        <f t="shared" si="34"/>
        <v>#REF!</v>
      </c>
      <c r="BF22" s="8" t="e">
        <f>'Рейтинговая таблица организаций'!#REF!</f>
        <v>#REF!</v>
      </c>
      <c r="BG22" s="17" t="e">
        <f t="shared" si="35"/>
        <v>#REF!</v>
      </c>
      <c r="BH22" s="17" t="e">
        <f t="shared" si="36"/>
        <v>#REF!</v>
      </c>
      <c r="BI22" s="17">
        <f t="shared" si="37"/>
        <v>21</v>
      </c>
      <c r="BJ22" s="7" t="e">
        <f>'Рейтинговая таблица организаций'!#REF!</f>
        <v>#REF!</v>
      </c>
      <c r="BK22" s="7" t="e">
        <f t="shared" si="38"/>
        <v>#REF!</v>
      </c>
      <c r="BL22" s="8" t="e">
        <f>'Рейтинговая таблица организаций'!#REF!</f>
        <v>#REF!</v>
      </c>
      <c r="BM22" s="17" t="e">
        <f t="shared" si="39"/>
        <v>#REF!</v>
      </c>
      <c r="BN22" s="17" t="e">
        <f t="shared" si="40"/>
        <v>#REF!</v>
      </c>
      <c r="BO22" s="17">
        <f t="shared" si="41"/>
        <v>21</v>
      </c>
      <c r="BP22" s="7" t="e">
        <f>'Рейтинговая таблица организаций'!#REF!</f>
        <v>#REF!</v>
      </c>
      <c r="BQ22" s="7" t="e">
        <f t="shared" si="42"/>
        <v>#REF!</v>
      </c>
      <c r="BR22" s="8" t="e">
        <f>'Рейтинговая таблица организаций'!#REF!</f>
        <v>#REF!</v>
      </c>
      <c r="BS22" s="17" t="e">
        <f t="shared" si="43"/>
        <v>#REF!</v>
      </c>
      <c r="BT22" s="17" t="e">
        <f t="shared" si="44"/>
        <v>#REF!</v>
      </c>
      <c r="BU22" s="17">
        <f t="shared" si="45"/>
        <v>21</v>
      </c>
      <c r="BV22" s="7" t="e">
        <f>'Рейтинговая таблица организаций'!#REF!</f>
        <v>#REF!</v>
      </c>
      <c r="BW22" s="7" t="e">
        <f t="shared" si="46"/>
        <v>#REF!</v>
      </c>
      <c r="BX22" s="8" t="e">
        <f>'Рейтинговая таблица организаций'!#REF!</f>
        <v>#REF!</v>
      </c>
      <c r="BY22" s="17" t="e">
        <f t="shared" si="47"/>
        <v>#REF!</v>
      </c>
      <c r="BZ22" s="17" t="e">
        <f t="shared" si="48"/>
        <v>#REF!</v>
      </c>
      <c r="CA22" s="17">
        <f t="shared" si="49"/>
        <v>21</v>
      </c>
      <c r="CB22" s="7" t="e">
        <f>'Рейтинговая таблица организаций'!#REF!</f>
        <v>#REF!</v>
      </c>
      <c r="CC22" s="7" t="e">
        <f t="shared" si="50"/>
        <v>#REF!</v>
      </c>
      <c r="CD22" s="8" t="e">
        <f>'Рейтинговая таблица организаций'!#REF!</f>
        <v>#REF!</v>
      </c>
      <c r="CE22" s="17" t="e">
        <f t="shared" si="51"/>
        <v>#REF!</v>
      </c>
      <c r="CF22" s="17" t="e">
        <f t="shared" si="52"/>
        <v>#REF!</v>
      </c>
      <c r="CG22" s="17">
        <f t="shared" si="53"/>
        <v>21</v>
      </c>
      <c r="CH22" s="7" t="e">
        <f>'Рейтинговая таблица организаций'!#REF!</f>
        <v>#REF!</v>
      </c>
      <c r="CI22" s="7" t="e">
        <f t="shared" si="54"/>
        <v>#REF!</v>
      </c>
      <c r="CJ22" s="8" t="e">
        <f>'Рейтинговая таблица организаций'!#REF!</f>
        <v>#REF!</v>
      </c>
      <c r="CK22" s="17" t="e">
        <f t="shared" si="55"/>
        <v>#REF!</v>
      </c>
      <c r="CL22" s="17" t="e">
        <f t="shared" si="56"/>
        <v>#REF!</v>
      </c>
      <c r="CM22" s="17">
        <f t="shared" si="57"/>
        <v>21</v>
      </c>
      <c r="CN22" s="7" t="e">
        <f>'Рейтинговая таблица организаций'!#REF!</f>
        <v>#REF!</v>
      </c>
      <c r="CO22" s="7" t="e">
        <f t="shared" si="58"/>
        <v>#REF!</v>
      </c>
      <c r="CP22" s="8" t="e">
        <f>'Рейтинговая таблица организаций'!#REF!</f>
        <v>#REF!</v>
      </c>
      <c r="CQ22" s="17" t="e">
        <f t="shared" si="59"/>
        <v>#REF!</v>
      </c>
      <c r="CR22" s="17" t="e">
        <f t="shared" si="60"/>
        <v>#REF!</v>
      </c>
      <c r="CS22" s="17">
        <f t="shared" si="61"/>
        <v>21</v>
      </c>
      <c r="CT22" s="7" t="e">
        <f>'Рейтинговая таблица организаций'!#REF!</f>
        <v>#REF!</v>
      </c>
      <c r="CU22" s="7" t="e">
        <f t="shared" si="62"/>
        <v>#REF!</v>
      </c>
      <c r="CV22" s="8" t="e">
        <f>'Рейтинговая таблица организаций'!#REF!</f>
        <v>#REF!</v>
      </c>
      <c r="CW22" s="17" t="e">
        <f t="shared" si="63"/>
        <v>#REF!</v>
      </c>
      <c r="CX22" s="17" t="e">
        <f t="shared" si="64"/>
        <v>#REF!</v>
      </c>
      <c r="CY22" s="17">
        <f t="shared" si="65"/>
        <v>21</v>
      </c>
      <c r="CZ22" s="7" t="e">
        <f>'Рейтинговая таблица организаций'!#REF!</f>
        <v>#REF!</v>
      </c>
      <c r="DA22" s="7" t="e">
        <f t="shared" si="66"/>
        <v>#REF!</v>
      </c>
      <c r="DB22" s="8" t="e">
        <f>'Рейтинговая таблица организаций'!#REF!</f>
        <v>#REF!</v>
      </c>
      <c r="DC22" s="17" t="e">
        <f t="shared" si="67"/>
        <v>#REF!</v>
      </c>
      <c r="DD22" s="17" t="e">
        <f t="shared" si="68"/>
        <v>#REF!</v>
      </c>
      <c r="DE22" s="17">
        <f t="shared" si="69"/>
        <v>21</v>
      </c>
      <c r="DF22" s="7" t="e">
        <f>'Рейтинговая таблица организаций'!#REF!</f>
        <v>#REF!</v>
      </c>
      <c r="DG22" s="7" t="e">
        <f t="shared" si="70"/>
        <v>#REF!</v>
      </c>
      <c r="DH22" s="8" t="e">
        <f>'Рейтинговая таблица организаций'!#REF!</f>
        <v>#REF!</v>
      </c>
      <c r="DI22" s="17" t="e">
        <f t="shared" si="71"/>
        <v>#REF!</v>
      </c>
      <c r="DJ22" s="17" t="e">
        <f t="shared" si="72"/>
        <v>#REF!</v>
      </c>
      <c r="DK22" s="17">
        <f t="shared" si="73"/>
        <v>21</v>
      </c>
      <c r="DL22" s="7" t="e">
        <f>'Рейтинговая таблица организаций'!#REF!</f>
        <v>#REF!</v>
      </c>
      <c r="DM22" s="7" t="e">
        <f t="shared" si="74"/>
        <v>#REF!</v>
      </c>
      <c r="DN22" s="8" t="e">
        <f>'Рейтинговая таблица организаций'!#REF!</f>
        <v>#REF!</v>
      </c>
      <c r="DO22" s="17" t="e">
        <f t="shared" si="75"/>
        <v>#REF!</v>
      </c>
      <c r="DP22" s="17" t="e">
        <f t="shared" si="76"/>
        <v>#REF!</v>
      </c>
      <c r="DQ22" s="17">
        <f t="shared" si="77"/>
        <v>21</v>
      </c>
      <c r="DR22" s="7" t="e">
        <f>'Рейтинговая таблица организаций'!#REF!</f>
        <v>#REF!</v>
      </c>
      <c r="DS22" s="7" t="e">
        <f t="shared" si="78"/>
        <v>#REF!</v>
      </c>
      <c r="DT22" s="8" t="e">
        <f>'Рейтинговая таблица организаций'!#REF!</f>
        <v>#REF!</v>
      </c>
      <c r="DU22" s="17" t="e">
        <f t="shared" si="79"/>
        <v>#REF!</v>
      </c>
      <c r="DV22" s="17" t="e">
        <f t="shared" si="80"/>
        <v>#REF!</v>
      </c>
      <c r="DW22" s="17">
        <f t="shared" si="81"/>
        <v>21</v>
      </c>
      <c r="DX22" s="7" t="e">
        <f>'Рейтинговая таблица организаций'!#REF!</f>
        <v>#REF!</v>
      </c>
      <c r="DY22" s="7" t="e">
        <f t="shared" si="82"/>
        <v>#REF!</v>
      </c>
      <c r="DZ22" s="8" t="e">
        <f>'Рейтинговая таблица организаций'!#REF!</f>
        <v>#REF!</v>
      </c>
      <c r="EA22" s="17" t="e">
        <f t="shared" si="83"/>
        <v>#REF!</v>
      </c>
      <c r="EB22" s="17" t="e">
        <f t="shared" si="84"/>
        <v>#REF!</v>
      </c>
      <c r="EC22" s="17">
        <f t="shared" si="85"/>
        <v>21</v>
      </c>
      <c r="ED22" s="7" t="e">
        <f>'Рейтинговая таблица организаций'!#REF!</f>
        <v>#REF!</v>
      </c>
      <c r="EE22" s="7" t="e">
        <f t="shared" si="86"/>
        <v>#REF!</v>
      </c>
      <c r="EF22" s="8" t="e">
        <f>'Рейтинговая таблица организаций'!#REF!</f>
        <v>#REF!</v>
      </c>
      <c r="EG22" s="17" t="e">
        <f t="shared" si="87"/>
        <v>#REF!</v>
      </c>
      <c r="EH22" s="17" t="e">
        <f t="shared" si="88"/>
        <v>#REF!</v>
      </c>
      <c r="EI22" s="17">
        <f t="shared" si="89"/>
        <v>21</v>
      </c>
      <c r="EJ22" s="7" t="e">
        <f t="shared" si="90"/>
        <v>#REF!</v>
      </c>
      <c r="EK22" s="8" t="e">
        <f>'Рейтинговая таблица организаций'!#REF!</f>
        <v>#REF!</v>
      </c>
      <c r="EL22" s="17" t="e">
        <f t="shared" si="91"/>
        <v>#REF!</v>
      </c>
      <c r="EM22" s="17" t="e">
        <f t="shared" si="92"/>
        <v>#REF!</v>
      </c>
      <c r="EN22" s="17">
        <f t="shared" si="93"/>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71"/>
  <sheetViews>
    <sheetView workbookViewId="0">
      <selection activeCell="B26" sqref="B26"/>
    </sheetView>
  </sheetViews>
  <sheetFormatPr defaultRowHeight="15" x14ac:dyDescent="0.25"/>
  <cols>
    <col min="1" max="1" width="7.28515625" style="9" customWidth="1"/>
    <col min="2" max="2" width="144.140625" style="9" customWidth="1"/>
    <col min="3" max="3" width="13.42578125" style="9" customWidth="1"/>
    <col min="4" max="5" width="11.28515625" style="9" customWidth="1"/>
    <col min="6" max="7" width="8.42578125" style="9" customWidth="1"/>
    <col min="8" max="8" width="9.28515625" style="9" bestFit="1" customWidth="1"/>
    <col min="9" max="9" width="9.28515625" style="9" customWidth="1"/>
    <col min="10" max="10" width="9.28515625" style="9" bestFit="1" customWidth="1"/>
    <col min="11" max="11" width="9.7109375" style="9" bestFit="1" customWidth="1"/>
    <col min="12" max="12" width="8.85546875" style="9" customWidth="1"/>
    <col min="13" max="14" width="9.7109375" style="9" bestFit="1" customWidth="1"/>
    <col min="15" max="15" width="9.28515625" style="9" bestFit="1" customWidth="1"/>
    <col min="16" max="17" width="9.7109375" style="9" bestFit="1" customWidth="1"/>
    <col min="18" max="19" width="9.28515625" style="9" bestFit="1" customWidth="1"/>
    <col min="20" max="33" width="9.7109375" style="9" bestFit="1" customWidth="1"/>
    <col min="34" max="16384" width="9.140625" style="9"/>
  </cols>
  <sheetData>
    <row r="1" spans="1:33" ht="15" customHeight="1" x14ac:dyDescent="0.25">
      <c r="A1" s="116" t="s">
        <v>0</v>
      </c>
      <c r="B1" s="116" t="s">
        <v>1</v>
      </c>
      <c r="C1" s="117" t="s">
        <v>186</v>
      </c>
      <c r="D1" s="117" t="s">
        <v>41</v>
      </c>
      <c r="E1" s="118" t="s">
        <v>66</v>
      </c>
      <c r="F1" s="115" t="s">
        <v>2</v>
      </c>
      <c r="G1" s="115"/>
      <c r="H1" s="115"/>
      <c r="I1" s="115"/>
      <c r="J1" s="115"/>
      <c r="K1" s="115"/>
      <c r="L1" s="115"/>
      <c r="M1" s="115"/>
      <c r="N1" s="115"/>
      <c r="O1" s="115" t="s">
        <v>49</v>
      </c>
      <c r="P1" s="115"/>
      <c r="Q1" s="115"/>
      <c r="R1" s="115" t="s">
        <v>53</v>
      </c>
      <c r="S1" s="115"/>
      <c r="T1" s="115"/>
      <c r="U1" s="115"/>
      <c r="V1" s="115" t="s">
        <v>6</v>
      </c>
      <c r="W1" s="115"/>
      <c r="X1" s="115"/>
      <c r="Y1" s="115"/>
      <c r="Z1" s="115"/>
      <c r="AA1" s="115"/>
      <c r="AB1" s="115" t="s">
        <v>52</v>
      </c>
      <c r="AC1" s="115"/>
      <c r="AD1" s="115"/>
      <c r="AE1" s="115"/>
      <c r="AF1" s="115"/>
      <c r="AG1" s="115"/>
    </row>
    <row r="2" spans="1:33" x14ac:dyDescent="0.25">
      <c r="A2" s="116"/>
      <c r="B2" s="116"/>
      <c r="C2" s="117"/>
      <c r="D2" s="117"/>
      <c r="E2" s="119"/>
      <c r="F2" s="115" t="s">
        <v>10</v>
      </c>
      <c r="G2" s="115" t="s">
        <v>58</v>
      </c>
      <c r="H2" s="115" t="s">
        <v>59</v>
      </c>
      <c r="I2" s="115" t="s">
        <v>11</v>
      </c>
      <c r="J2" s="115" t="s">
        <v>12</v>
      </c>
      <c r="K2" s="115" t="s">
        <v>13</v>
      </c>
      <c r="L2" s="115"/>
      <c r="M2" s="115" t="s">
        <v>14</v>
      </c>
      <c r="N2" s="115"/>
      <c r="O2" s="115" t="s">
        <v>18</v>
      </c>
      <c r="P2" s="115" t="s">
        <v>19</v>
      </c>
      <c r="Q2" s="115"/>
      <c r="R2" s="115" t="s">
        <v>22</v>
      </c>
      <c r="S2" s="115" t="s">
        <v>23</v>
      </c>
      <c r="T2" s="115" t="s">
        <v>24</v>
      </c>
      <c r="U2" s="115"/>
      <c r="V2" s="115" t="s">
        <v>28</v>
      </c>
      <c r="W2" s="115"/>
      <c r="X2" s="115" t="s">
        <v>29</v>
      </c>
      <c r="Y2" s="115"/>
      <c r="Z2" s="115" t="s">
        <v>30</v>
      </c>
      <c r="AA2" s="115"/>
      <c r="AB2" s="115" t="s">
        <v>34</v>
      </c>
      <c r="AC2" s="115"/>
      <c r="AD2" s="115" t="s">
        <v>35</v>
      </c>
      <c r="AE2" s="115"/>
      <c r="AF2" s="115" t="s">
        <v>36</v>
      </c>
      <c r="AG2" s="115"/>
    </row>
    <row r="3" spans="1:33" x14ac:dyDescent="0.25">
      <c r="A3" s="116"/>
      <c r="B3" s="116"/>
      <c r="C3" s="117"/>
      <c r="D3" s="117"/>
      <c r="E3" s="120"/>
      <c r="F3" s="115"/>
      <c r="G3" s="115"/>
      <c r="H3" s="115"/>
      <c r="I3" s="115"/>
      <c r="J3" s="115"/>
      <c r="K3" s="34" t="s">
        <v>47</v>
      </c>
      <c r="L3" s="34" t="s">
        <v>42</v>
      </c>
      <c r="M3" s="34" t="s">
        <v>47</v>
      </c>
      <c r="N3" s="34" t="s">
        <v>42</v>
      </c>
      <c r="O3" s="115"/>
      <c r="P3" s="34" t="s">
        <v>47</v>
      </c>
      <c r="Q3" s="34" t="s">
        <v>42</v>
      </c>
      <c r="R3" s="115"/>
      <c r="S3" s="115"/>
      <c r="T3" s="34" t="s">
        <v>47</v>
      </c>
      <c r="U3" s="34" t="s">
        <v>42</v>
      </c>
      <c r="V3" s="34" t="s">
        <v>47</v>
      </c>
      <c r="W3" s="34" t="s">
        <v>46</v>
      </c>
      <c r="X3" s="34"/>
      <c r="Y3" s="34" t="s">
        <v>46</v>
      </c>
      <c r="Z3" s="34"/>
      <c r="AA3" s="34" t="s">
        <v>46</v>
      </c>
      <c r="AB3" s="34" t="s">
        <v>47</v>
      </c>
      <c r="AC3" s="34" t="s">
        <v>46</v>
      </c>
      <c r="AD3" s="34" t="s">
        <v>47</v>
      </c>
      <c r="AE3" s="34" t="s">
        <v>46</v>
      </c>
      <c r="AF3" s="34" t="s">
        <v>47</v>
      </c>
      <c r="AG3" s="34" t="s">
        <v>46</v>
      </c>
    </row>
    <row r="4" spans="1:33" x14ac:dyDescent="0.25">
      <c r="A4" s="51"/>
      <c r="B4" s="51" t="str">
        <f>'Рейтинговая таблица организаций'!B4</f>
        <v>МБДОУ «Детский сад №2»</v>
      </c>
      <c r="C4" s="8">
        <f>Лист1!F3</f>
        <v>162</v>
      </c>
      <c r="D4" s="51">
        <f>'Рейтинговая таблица организаций'!C4</f>
        <v>120</v>
      </c>
      <c r="E4" s="24">
        <f t="shared" ref="E4:E21" si="0">D4/C4</f>
        <v>0.7407407407407407</v>
      </c>
      <c r="F4" s="9">
        <f>ROUND('Рейтинговая таблица организаций'!D4*100/G4,0)</f>
        <v>90</v>
      </c>
      <c r="G4" s="9">
        <f>'Рейтинговая таблица организаций'!E4</f>
        <v>10</v>
      </c>
      <c r="H4" s="9">
        <f>ROUND('Рейтинговая таблица организаций'!F4*100/I4,0)</f>
        <v>92</v>
      </c>
      <c r="I4" s="9">
        <f>'Рейтинговая таблица организаций'!G4</f>
        <v>39</v>
      </c>
      <c r="J4" s="9">
        <f>'Рейтинговая таблица организаций'!H4</f>
        <v>6</v>
      </c>
      <c r="K4" s="9">
        <f>ROUND('Рейтинговая таблица организаций'!I4*100/L4,0)</f>
        <v>100</v>
      </c>
      <c r="L4" s="9">
        <f>'Рейтинговая таблица организаций'!J4</f>
        <v>95</v>
      </c>
      <c r="M4" s="9">
        <f>ROUND('Рейтинговая таблица организаций'!K4*100/N4,0)</f>
        <v>98</v>
      </c>
      <c r="N4" s="9">
        <f>'Рейтинговая таблица организаций'!L4</f>
        <v>93</v>
      </c>
      <c r="O4" s="9">
        <f>'Рейтинговая таблица организаций'!Q4</f>
        <v>5</v>
      </c>
      <c r="P4" s="9">
        <f>'Рейтинговая таблица организаций'!T4</f>
        <v>118</v>
      </c>
      <c r="Q4" s="9">
        <f>'Рейтинговая таблица организаций'!U4</f>
        <v>120</v>
      </c>
      <c r="R4" s="9">
        <f>'Рейтинговая таблица организаций'!Z4</f>
        <v>1</v>
      </c>
      <c r="S4" s="9">
        <f>'Рейтинговая таблица организаций'!AA4</f>
        <v>5</v>
      </c>
      <c r="T4" s="9">
        <f>'Рейтинговая таблица организаций'!AB4</f>
        <v>36</v>
      </c>
      <c r="U4" s="9">
        <f>'Рейтинговая таблица организаций'!AC4</f>
        <v>36</v>
      </c>
      <c r="V4" s="9">
        <f>ROUND('Рейтинговая таблица организаций'!AH4*100/W4,0)</f>
        <v>98</v>
      </c>
      <c r="W4" s="9">
        <f>'Рейтинговая таблица организаций'!AI4</f>
        <v>120</v>
      </c>
      <c r="X4" s="9">
        <f>ROUND('Рейтинговая таблица организаций'!AJ4*100/Y4,0)</f>
        <v>99</v>
      </c>
      <c r="Y4" s="9">
        <f>'Рейтинговая таблица организаций'!AK4</f>
        <v>120</v>
      </c>
      <c r="Z4" s="9">
        <f>ROUND('Рейтинговая таблица организаций'!AL4*100/AA4,0)</f>
        <v>98</v>
      </c>
      <c r="AA4" s="9">
        <f>'Рейтинговая таблица организаций'!AM4</f>
        <v>82</v>
      </c>
      <c r="AB4" s="9">
        <f>ROUND('Рейтинговая таблица организаций'!AR4*100/AC4,0)</f>
        <v>98</v>
      </c>
      <c r="AC4" s="9">
        <f>'Рейтинговая таблица организаций'!AS4</f>
        <v>120</v>
      </c>
      <c r="AD4" s="9">
        <f>ROUND('Рейтинговая таблица организаций'!AT4*100/AE4,0)</f>
        <v>98</v>
      </c>
      <c r="AE4" s="9">
        <f>'Рейтинговая таблица организаций'!AU4</f>
        <v>120</v>
      </c>
      <c r="AF4" s="9">
        <f>ROUND('Рейтинговая таблица организаций'!AV4*100/AG4,0)</f>
        <v>98</v>
      </c>
      <c r="AG4" s="9">
        <f>'Рейтинговая таблица организаций'!AW4</f>
        <v>120</v>
      </c>
    </row>
    <row r="5" spans="1:33" x14ac:dyDescent="0.25">
      <c r="A5" s="51"/>
      <c r="B5" s="51" t="str">
        <f>'Рейтинговая таблица организаций'!B5</f>
        <v>МБДОУ «Детский сад №3»</v>
      </c>
      <c r="C5" s="8">
        <f>Лист1!F4</f>
        <v>251</v>
      </c>
      <c r="D5" s="51">
        <f>'Рейтинговая таблица организаций'!C5</f>
        <v>96</v>
      </c>
      <c r="E5" s="24">
        <f t="shared" si="0"/>
        <v>0.38247011952191234</v>
      </c>
      <c r="F5" s="9">
        <f>ROUND('Рейтинговая таблица организаций'!D5*100/G5,0)</f>
        <v>100</v>
      </c>
      <c r="G5" s="9">
        <f>'Рейтинговая таблица организаций'!E5</f>
        <v>11</v>
      </c>
      <c r="H5" s="9">
        <f>ROUND('Рейтинговая таблица организаций'!F5*100/I5,0)</f>
        <v>100</v>
      </c>
      <c r="I5" s="9">
        <f>'Рейтинговая таблица организаций'!G5</f>
        <v>40</v>
      </c>
      <c r="J5" s="9">
        <f>'Рейтинговая таблица организаций'!H5</f>
        <v>6</v>
      </c>
      <c r="K5" s="9">
        <f>ROUND('Рейтинговая таблица организаций'!I5*100/L5,0)</f>
        <v>100</v>
      </c>
      <c r="L5" s="9">
        <f>'Рейтинговая таблица организаций'!J5</f>
        <v>54</v>
      </c>
      <c r="M5" s="9">
        <f>ROUND('Рейтинговая таблица организаций'!K5*100/N5,0)</f>
        <v>100</v>
      </c>
      <c r="N5" s="9">
        <f>'Рейтинговая таблица организаций'!L5</f>
        <v>35</v>
      </c>
      <c r="O5" s="9">
        <f>'Рейтинговая таблица организаций'!Q5</f>
        <v>5</v>
      </c>
      <c r="P5" s="9">
        <f>'Рейтинговая таблица организаций'!T5</f>
        <v>96</v>
      </c>
      <c r="Q5" s="9">
        <f>'Рейтинговая таблица организаций'!U5</f>
        <v>96</v>
      </c>
      <c r="R5" s="9">
        <f>'Рейтинговая таблица организаций'!Z5</f>
        <v>1</v>
      </c>
      <c r="S5" s="9">
        <f>'Рейтинговая таблица организаций'!AA5</f>
        <v>1</v>
      </c>
      <c r="T5" s="9">
        <f>'Рейтинговая таблица организаций'!AB5</f>
        <v>19</v>
      </c>
      <c r="U5" s="9">
        <f>'Рейтинговая таблица организаций'!AC5</f>
        <v>19</v>
      </c>
      <c r="V5" s="9">
        <f>ROUND('Рейтинговая таблица организаций'!AH5*100/W5,0)</f>
        <v>100</v>
      </c>
      <c r="W5" s="9">
        <f>'Рейтинговая таблица организаций'!AI5</f>
        <v>96</v>
      </c>
      <c r="X5" s="9">
        <f>ROUND('Рейтинговая таблица организаций'!AJ5*100/Y5,0)</f>
        <v>99</v>
      </c>
      <c r="Y5" s="9">
        <f>'Рейтинговая таблица организаций'!AK5</f>
        <v>96</v>
      </c>
      <c r="Z5" s="9">
        <f>ROUND('Рейтинговая таблица организаций'!AL5*100/AA5,0)</f>
        <v>100</v>
      </c>
      <c r="AA5" s="9">
        <f>'Рейтинговая таблица организаций'!AM5</f>
        <v>46</v>
      </c>
      <c r="AB5" s="9">
        <f>ROUND('Рейтинговая таблица организаций'!AR5*100/AC5,0)</f>
        <v>99</v>
      </c>
      <c r="AC5" s="9">
        <f>'Рейтинговая таблица организаций'!AS5</f>
        <v>96</v>
      </c>
      <c r="AD5" s="9">
        <f>ROUND('Рейтинговая таблица организаций'!AT5*100/AE5,0)</f>
        <v>100</v>
      </c>
      <c r="AE5" s="9">
        <f>'Рейтинговая таблица организаций'!AU5</f>
        <v>96</v>
      </c>
      <c r="AF5" s="9">
        <f>ROUND('Рейтинговая таблица организаций'!AV5*100/AG5,0)</f>
        <v>100</v>
      </c>
      <c r="AG5" s="9">
        <f>'Рейтинговая таблица организаций'!AW5</f>
        <v>96</v>
      </c>
    </row>
    <row r="6" spans="1:33" x14ac:dyDescent="0.25">
      <c r="A6" s="51"/>
      <c r="B6" s="51" t="str">
        <f>'Рейтинговая таблица организаций'!B6</f>
        <v>МБДОУ «Детский сад №4»</v>
      </c>
      <c r="C6" s="8">
        <f>Лист1!F5</f>
        <v>150</v>
      </c>
      <c r="D6" s="51">
        <f>'Рейтинговая таблица организаций'!C6</f>
        <v>59</v>
      </c>
      <c r="E6" s="24">
        <f t="shared" si="0"/>
        <v>0.39333333333333331</v>
      </c>
      <c r="F6" s="9">
        <f>ROUND('Рейтинговая таблица организаций'!D6*100/G6,0)</f>
        <v>100</v>
      </c>
      <c r="G6" s="9">
        <f>'Рейтинговая таблица организаций'!E6</f>
        <v>11</v>
      </c>
      <c r="H6" s="9">
        <f>ROUND('Рейтинговая таблица организаций'!F6*100/I6,0)</f>
        <v>100</v>
      </c>
      <c r="I6" s="9">
        <f>'Рейтинговая таблица организаций'!G6</f>
        <v>40</v>
      </c>
      <c r="J6" s="9">
        <f>'Рейтинговая таблица организаций'!H6</f>
        <v>6</v>
      </c>
      <c r="K6" s="9">
        <f>ROUND('Рейтинговая таблица организаций'!I6*100/L6,0)</f>
        <v>97</v>
      </c>
      <c r="L6" s="9">
        <f>'Рейтинговая таблица организаций'!J6</f>
        <v>38</v>
      </c>
      <c r="M6" s="9">
        <f>ROUND('Рейтинговая таблица организаций'!K6*100/N6,0)</f>
        <v>100</v>
      </c>
      <c r="N6" s="9">
        <f>'Рейтинговая таблица организаций'!L6</f>
        <v>31</v>
      </c>
      <c r="O6" s="9">
        <f>'Рейтинговая таблица организаций'!Q6</f>
        <v>5</v>
      </c>
      <c r="P6" s="9">
        <f>'Рейтинговая таблица организаций'!T6</f>
        <v>58</v>
      </c>
      <c r="Q6" s="9">
        <f>'Рейтинговая таблица организаций'!U6</f>
        <v>59</v>
      </c>
      <c r="R6" s="9">
        <f>'Рейтинговая таблица организаций'!Z6</f>
        <v>2</v>
      </c>
      <c r="S6" s="9">
        <f>'Рейтинговая таблица организаций'!AA6</f>
        <v>5</v>
      </c>
      <c r="T6" s="9">
        <f>'Рейтинговая таблица организаций'!AB6</f>
        <v>3</v>
      </c>
      <c r="U6" s="9">
        <f>'Рейтинговая таблица организаций'!AC6</f>
        <v>3</v>
      </c>
      <c r="V6" s="9">
        <f>ROUND('Рейтинговая таблица организаций'!AH6*100/W6,0)</f>
        <v>100</v>
      </c>
      <c r="W6" s="9">
        <f>'Рейтинговая таблица организаций'!AI6</f>
        <v>59</v>
      </c>
      <c r="X6" s="9">
        <f>ROUND('Рейтинговая таблица организаций'!AJ6*100/Y6,0)</f>
        <v>98</v>
      </c>
      <c r="Y6" s="9">
        <f>'Рейтинговая таблица организаций'!AK6</f>
        <v>59</v>
      </c>
      <c r="Z6" s="9">
        <f>ROUND('Рейтинговая таблица организаций'!AL6*100/AA6,0)</f>
        <v>100</v>
      </c>
      <c r="AA6" s="9">
        <f>'Рейтинговая таблица организаций'!AM6</f>
        <v>31</v>
      </c>
      <c r="AB6" s="9">
        <f>ROUND('Рейтинговая таблица организаций'!AR6*100/AC6,0)</f>
        <v>100</v>
      </c>
      <c r="AC6" s="9">
        <f>'Рейтинговая таблица организаций'!AS6</f>
        <v>59</v>
      </c>
      <c r="AD6" s="9">
        <f>ROUND('Рейтинговая таблица организаций'!AT6*100/AE6,0)</f>
        <v>100</v>
      </c>
      <c r="AE6" s="9">
        <f>'Рейтинговая таблица организаций'!AU6</f>
        <v>59</v>
      </c>
      <c r="AF6" s="9">
        <f>ROUND('Рейтинговая таблица организаций'!AV6*100/AG6,0)</f>
        <v>100</v>
      </c>
      <c r="AG6" s="9">
        <f>'Рейтинговая таблица организаций'!AW6</f>
        <v>59</v>
      </c>
    </row>
    <row r="7" spans="1:33" x14ac:dyDescent="0.25">
      <c r="A7" s="51"/>
      <c r="B7" s="51" t="str">
        <f>'Рейтинговая таблица организаций'!B7</f>
        <v>МБДОУ «ЦРР-детский сад №7»</v>
      </c>
      <c r="C7" s="8">
        <f>Лист1!F6</f>
        <v>531</v>
      </c>
      <c r="D7" s="51">
        <f>'Рейтинговая таблица организаций'!C7</f>
        <v>213</v>
      </c>
      <c r="E7" s="24">
        <f t="shared" si="0"/>
        <v>0.40112994350282488</v>
      </c>
      <c r="F7" s="9">
        <f>ROUND('Рейтинговая таблица организаций'!D7*100/G7,0)</f>
        <v>90</v>
      </c>
      <c r="G7" s="9">
        <f>'Рейтинговая таблица организаций'!E7</f>
        <v>10</v>
      </c>
      <c r="H7" s="9">
        <f>ROUND('Рейтинговая таблица организаций'!F7*100/I7,0)</f>
        <v>93</v>
      </c>
      <c r="I7" s="9">
        <f>'Рейтинговая таблица организаций'!G7</f>
        <v>38</v>
      </c>
      <c r="J7" s="9">
        <f>'Рейтинговая таблица организаций'!H7</f>
        <v>6</v>
      </c>
      <c r="K7" s="9">
        <f>ROUND('Рейтинговая таблица организаций'!I7*100/L7,0)</f>
        <v>100</v>
      </c>
      <c r="L7" s="9">
        <f>'Рейтинговая таблица организаций'!J7</f>
        <v>97</v>
      </c>
      <c r="M7" s="9">
        <f>ROUND('Рейтинговая таблица организаций'!K7*100/N7,0)</f>
        <v>100</v>
      </c>
      <c r="N7" s="9">
        <f>'Рейтинговая таблица организаций'!L7</f>
        <v>57</v>
      </c>
      <c r="O7" s="9">
        <f>'Рейтинговая таблица организаций'!Q7</f>
        <v>5</v>
      </c>
      <c r="P7" s="9">
        <f>'Рейтинговая таблица организаций'!T7</f>
        <v>209</v>
      </c>
      <c r="Q7" s="9">
        <f>'Рейтинговая таблица организаций'!U7</f>
        <v>213</v>
      </c>
      <c r="R7" s="9">
        <f>'Рейтинговая таблица организаций'!Z7</f>
        <v>2</v>
      </c>
      <c r="S7" s="9">
        <f>'Рейтинговая таблица организаций'!AA7</f>
        <v>5</v>
      </c>
      <c r="T7" s="9">
        <f>'Рейтинговая таблица организаций'!AB7</f>
        <v>32</v>
      </c>
      <c r="U7" s="9">
        <f>'Рейтинговая таблица организаций'!AC7</f>
        <v>32</v>
      </c>
      <c r="V7" s="9">
        <f>ROUND('Рейтинговая таблица организаций'!AH7*100/W7,0)</f>
        <v>98</v>
      </c>
      <c r="W7" s="9">
        <f>'Рейтинговая таблица организаций'!AI7</f>
        <v>213</v>
      </c>
      <c r="X7" s="9">
        <f>ROUND('Рейтинговая таблица организаций'!AJ7*100/Y7,0)</f>
        <v>97</v>
      </c>
      <c r="Y7" s="9">
        <f>'Рейтинговая таблица организаций'!AK7</f>
        <v>213</v>
      </c>
      <c r="Z7" s="9">
        <f>ROUND('Рейтинговая таблица организаций'!AL7*100/AA7,0)</f>
        <v>98</v>
      </c>
      <c r="AA7" s="9">
        <f>'Рейтинговая таблица организаций'!AM7</f>
        <v>109</v>
      </c>
      <c r="AB7" s="9">
        <f>ROUND('Рейтинговая таблица организаций'!AR7*100/AC7,0)</f>
        <v>99</v>
      </c>
      <c r="AC7" s="9">
        <f>'Рейтинговая таблица организаций'!AS7</f>
        <v>213</v>
      </c>
      <c r="AD7" s="9">
        <f>ROUND('Рейтинговая таблица организаций'!AT7*100/AE7,0)</f>
        <v>97</v>
      </c>
      <c r="AE7" s="9">
        <f>'Рейтинговая таблица организаций'!AU7</f>
        <v>213</v>
      </c>
      <c r="AF7" s="9">
        <f>ROUND('Рейтинговая таблица организаций'!AV7*100/AG7,0)</f>
        <v>98</v>
      </c>
      <c r="AG7" s="9">
        <f>'Рейтинговая таблица организаций'!AW7</f>
        <v>213</v>
      </c>
    </row>
    <row r="8" spans="1:33" x14ac:dyDescent="0.25">
      <c r="A8" s="51"/>
      <c r="B8" s="51" t="str">
        <f>'Рейтинговая таблица организаций'!B8</f>
        <v>МБДОУ «Детский сад №15»</v>
      </c>
      <c r="C8" s="8">
        <f>Лист1!F7</f>
        <v>106</v>
      </c>
      <c r="D8" s="51">
        <f>'Рейтинговая таблица организаций'!C8</f>
        <v>41</v>
      </c>
      <c r="E8" s="24">
        <f t="shared" si="0"/>
        <v>0.3867924528301887</v>
      </c>
      <c r="F8" s="9">
        <f>ROUND('Рейтинговая таблица организаций'!D8*100/G8,0)</f>
        <v>65</v>
      </c>
      <c r="G8" s="9">
        <f>'Рейтинговая таблица организаций'!E8</f>
        <v>10</v>
      </c>
      <c r="H8" s="9">
        <f>ROUND('Рейтинговая таблица организаций'!F8*100/I8,0)</f>
        <v>77</v>
      </c>
      <c r="I8" s="9">
        <f>'Рейтинговая таблица организаций'!G8</f>
        <v>39</v>
      </c>
      <c r="J8" s="9">
        <f>'Рейтинговая таблица организаций'!H8</f>
        <v>6</v>
      </c>
      <c r="K8" s="9">
        <f>ROUND('Рейтинговая таблица организаций'!I8*100/L8,0)</f>
        <v>100</v>
      </c>
      <c r="L8" s="9">
        <f>'Рейтинговая таблица организаций'!J8</f>
        <v>23</v>
      </c>
      <c r="M8" s="9">
        <f>ROUND('Рейтинговая таблица организаций'!K8*100/N8,0)</f>
        <v>100</v>
      </c>
      <c r="N8" s="9">
        <f>'Рейтинговая таблица организаций'!L8</f>
        <v>16</v>
      </c>
      <c r="O8" s="9">
        <f>'Рейтинговая таблица организаций'!Q8</f>
        <v>5</v>
      </c>
      <c r="P8" s="9">
        <f>'Рейтинговая таблица организаций'!T8</f>
        <v>41</v>
      </c>
      <c r="Q8" s="9">
        <f>'Рейтинговая таблица организаций'!U8</f>
        <v>41</v>
      </c>
      <c r="R8" s="9">
        <f>'Рейтинговая таблица организаций'!Z8</f>
        <v>0</v>
      </c>
      <c r="S8" s="9">
        <f>'Рейтинговая таблица организаций'!AA8</f>
        <v>2</v>
      </c>
      <c r="T8" s="9">
        <f>'Рейтинговая таблица организаций'!AB8</f>
        <v>7</v>
      </c>
      <c r="U8" s="9">
        <f>'Рейтинговая таблица организаций'!AC8</f>
        <v>7</v>
      </c>
      <c r="V8" s="9">
        <f>ROUND('Рейтинговая таблица организаций'!AH8*100/W8,0)</f>
        <v>100</v>
      </c>
      <c r="W8" s="9">
        <f>'Рейтинговая таблица организаций'!AI8</f>
        <v>41</v>
      </c>
      <c r="X8" s="9">
        <f>ROUND('Рейтинговая таблица организаций'!AJ8*100/Y8,0)</f>
        <v>100</v>
      </c>
      <c r="Y8" s="9">
        <f>'Рейтинговая таблица организаций'!AK8</f>
        <v>41</v>
      </c>
      <c r="Z8" s="9">
        <f>ROUND('Рейтинговая таблица организаций'!AL8*100/AA8,0)</f>
        <v>100</v>
      </c>
      <c r="AA8" s="9">
        <f>'Рейтинговая таблица организаций'!AM8</f>
        <v>19</v>
      </c>
      <c r="AB8" s="9">
        <f>ROUND('Рейтинговая таблица организаций'!AR8*100/AC8,0)</f>
        <v>98</v>
      </c>
      <c r="AC8" s="9">
        <f>'Рейтинговая таблица организаций'!AS8</f>
        <v>41</v>
      </c>
      <c r="AD8" s="9">
        <f>ROUND('Рейтинговая таблица организаций'!AT8*100/AE8,0)</f>
        <v>98</v>
      </c>
      <c r="AE8" s="9">
        <f>'Рейтинговая таблица организаций'!AU8</f>
        <v>41</v>
      </c>
      <c r="AF8" s="9">
        <f>ROUND('Рейтинговая таблица организаций'!AV8*100/AG8,0)</f>
        <v>98</v>
      </c>
      <c r="AG8" s="9">
        <f>'Рейтинговая таблица организаций'!AW8</f>
        <v>41</v>
      </c>
    </row>
    <row r="9" spans="1:33" x14ac:dyDescent="0.25">
      <c r="A9" s="51"/>
      <c r="B9" s="51" t="str">
        <f>'Рейтинговая таблица организаций'!B9</f>
        <v>МБДОУ «Детский сад №19»</v>
      </c>
      <c r="C9" s="8">
        <f>Лист1!F8</f>
        <v>251</v>
      </c>
      <c r="D9" s="51">
        <f>'Рейтинговая таблица организаций'!C9</f>
        <v>178</v>
      </c>
      <c r="E9" s="24">
        <f t="shared" si="0"/>
        <v>0.70916334661354585</v>
      </c>
      <c r="F9" s="9">
        <f>ROUND('Рейтинговая таблица организаций'!D9*100/G9,0)</f>
        <v>70</v>
      </c>
      <c r="G9" s="9">
        <f>'Рейтинговая таблица организаций'!E9</f>
        <v>10</v>
      </c>
      <c r="H9" s="9">
        <f>ROUND('Рейтинговая таблица организаций'!F9*100/I9,0)</f>
        <v>90</v>
      </c>
      <c r="I9" s="9">
        <f>'Рейтинговая таблица организаций'!G9</f>
        <v>39</v>
      </c>
      <c r="J9" s="9">
        <f>'Рейтинговая таблица организаций'!H9</f>
        <v>6</v>
      </c>
      <c r="K9" s="9">
        <f>ROUND('Рейтинговая таблица организаций'!I9*100/L9,0)</f>
        <v>98</v>
      </c>
      <c r="L9" s="9">
        <f>'Рейтинговая таблица организаций'!J9</f>
        <v>131</v>
      </c>
      <c r="M9" s="9">
        <f>ROUND('Рейтинговая таблица организаций'!K9*100/N9,0)</f>
        <v>97</v>
      </c>
      <c r="N9" s="9">
        <f>'Рейтинговая таблица организаций'!L9</f>
        <v>111</v>
      </c>
      <c r="O9" s="9">
        <f>'Рейтинговая таблица организаций'!Q9</f>
        <v>5</v>
      </c>
      <c r="P9" s="9">
        <f>'Рейтинговая таблица организаций'!T9</f>
        <v>175</v>
      </c>
      <c r="Q9" s="9">
        <f>'Рейтинговая таблица организаций'!U9</f>
        <v>178</v>
      </c>
      <c r="R9" s="9">
        <f>'Рейтинговая таблица организаций'!Z9</f>
        <v>1</v>
      </c>
      <c r="S9" s="9">
        <f>'Рейтинговая таблица организаций'!AA9</f>
        <v>2</v>
      </c>
      <c r="T9" s="9">
        <f>'Рейтинговая таблица организаций'!AB9</f>
        <v>29</v>
      </c>
      <c r="U9" s="9">
        <f>'Рейтинговая таблица организаций'!AC9</f>
        <v>29</v>
      </c>
      <c r="V9" s="9">
        <f>ROUND('Рейтинговая таблица организаций'!AH9*100/W9,0)</f>
        <v>99</v>
      </c>
      <c r="W9" s="9">
        <f>'Рейтинговая таблица организаций'!AI9</f>
        <v>178</v>
      </c>
      <c r="X9" s="9">
        <f>ROUND('Рейтинговая таблица организаций'!AJ9*100/Y9,0)</f>
        <v>97</v>
      </c>
      <c r="Y9" s="9">
        <f>'Рейтинговая таблица организаций'!AK9</f>
        <v>178</v>
      </c>
      <c r="Z9" s="9">
        <f>ROUND('Рейтинговая таблица организаций'!AL9*100/AA9,0)</f>
        <v>100</v>
      </c>
      <c r="AA9" s="9">
        <f>'Рейтинговая таблица организаций'!AM9</f>
        <v>93</v>
      </c>
      <c r="AB9" s="9">
        <f>ROUND('Рейтинговая таблица организаций'!AR9*100/AC9,0)</f>
        <v>99</v>
      </c>
      <c r="AC9" s="9">
        <f>'Рейтинговая таблица организаций'!AS9</f>
        <v>178</v>
      </c>
      <c r="AD9" s="9">
        <f>ROUND('Рейтинговая таблица организаций'!AT9*100/AE9,0)</f>
        <v>98</v>
      </c>
      <c r="AE9" s="9">
        <f>'Рейтинговая таблица организаций'!AU9</f>
        <v>178</v>
      </c>
      <c r="AF9" s="9">
        <f>ROUND('Рейтинговая таблица организаций'!AV9*100/AG9,0)</f>
        <v>100</v>
      </c>
      <c r="AG9" s="9">
        <f>'Рейтинговая таблица организаций'!AW9</f>
        <v>178</v>
      </c>
    </row>
    <row r="10" spans="1:33" x14ac:dyDescent="0.25">
      <c r="A10" s="51"/>
      <c r="B10" s="51" t="str">
        <f>'Рейтинговая таблица организаций'!B10</f>
        <v>МБДОУ «ЦРР- детский сад №22»</v>
      </c>
      <c r="C10" s="8">
        <f>Лист1!F9</f>
        <v>223</v>
      </c>
      <c r="D10" s="51">
        <f>'Рейтинговая таблица организаций'!C10</f>
        <v>86</v>
      </c>
      <c r="E10" s="24">
        <f t="shared" si="0"/>
        <v>0.38565022421524664</v>
      </c>
      <c r="F10" s="9">
        <f>ROUND('Рейтинговая таблица организаций'!D10*100/G10,0)</f>
        <v>100</v>
      </c>
      <c r="G10" s="9">
        <f>'Рейтинговая таблица организаций'!E10</f>
        <v>10</v>
      </c>
      <c r="H10" s="9">
        <f>ROUND('Рейтинговая таблица организаций'!F10*100/I10,0)</f>
        <v>83</v>
      </c>
      <c r="I10" s="9">
        <f>'Рейтинговая таблица организаций'!G10</f>
        <v>39</v>
      </c>
      <c r="J10" s="9">
        <f>'Рейтинговая таблица организаций'!H10</f>
        <v>6</v>
      </c>
      <c r="K10" s="9">
        <f>ROUND('Рейтинговая таблица организаций'!I10*100/L10,0)</f>
        <v>98</v>
      </c>
      <c r="L10" s="9">
        <f>'Рейтинговая таблица организаций'!J10</f>
        <v>54</v>
      </c>
      <c r="M10" s="9">
        <f>ROUND('Рейтинговая таблица организаций'!K10*100/N10,0)</f>
        <v>100</v>
      </c>
      <c r="N10" s="9">
        <f>'Рейтинговая таблица организаций'!L10</f>
        <v>36</v>
      </c>
      <c r="O10" s="9">
        <f>'Рейтинговая таблица организаций'!Q10</f>
        <v>5</v>
      </c>
      <c r="P10" s="9">
        <f>'Рейтинговая таблица организаций'!T10</f>
        <v>85</v>
      </c>
      <c r="Q10" s="9">
        <f>'Рейтинговая таблица организаций'!U10</f>
        <v>86</v>
      </c>
      <c r="R10" s="9">
        <f>'Рейтинговая таблица организаций'!Z10</f>
        <v>0</v>
      </c>
      <c r="S10" s="9">
        <f>'Рейтинговая таблица организаций'!AA10</f>
        <v>2</v>
      </c>
      <c r="T10" s="9">
        <f>'Рейтинговая таблица организаций'!AB10</f>
        <v>5</v>
      </c>
      <c r="U10" s="9">
        <f>'Рейтинговая таблица организаций'!AC10</f>
        <v>5</v>
      </c>
      <c r="V10" s="9">
        <f>ROUND('Рейтинговая таблица организаций'!AH10*100/W10,0)</f>
        <v>99</v>
      </c>
      <c r="W10" s="9">
        <f>'Рейтинговая таблица организаций'!AI10</f>
        <v>86</v>
      </c>
      <c r="X10" s="9">
        <f>ROUND('Рейтинговая таблица организаций'!AJ10*100/Y10,0)</f>
        <v>98</v>
      </c>
      <c r="Y10" s="9">
        <f>'Рейтинговая таблица организаций'!AK10</f>
        <v>86</v>
      </c>
      <c r="Z10" s="9">
        <f>ROUND('Рейтинговая таблица организаций'!AL10*100/AA10,0)</f>
        <v>100</v>
      </c>
      <c r="AA10" s="9">
        <f>'Рейтинговая таблица организаций'!AM10</f>
        <v>38</v>
      </c>
      <c r="AB10" s="9">
        <f>ROUND('Рейтинговая таблица организаций'!AR10*100/AC10,0)</f>
        <v>99</v>
      </c>
      <c r="AC10" s="9">
        <f>'Рейтинговая таблица организаций'!AS10</f>
        <v>86</v>
      </c>
      <c r="AD10" s="9">
        <f>ROUND('Рейтинговая таблица организаций'!AT10*100/AE10,0)</f>
        <v>100</v>
      </c>
      <c r="AE10" s="9">
        <f>'Рейтинговая таблица организаций'!AU10</f>
        <v>86</v>
      </c>
      <c r="AF10" s="9">
        <f>ROUND('Рейтинговая таблица организаций'!AV10*100/AG10,0)</f>
        <v>98</v>
      </c>
      <c r="AG10" s="9">
        <f>'Рейтинговая таблица организаций'!AW10</f>
        <v>86</v>
      </c>
    </row>
    <row r="11" spans="1:33" x14ac:dyDescent="0.25">
      <c r="A11" s="51"/>
      <c r="B11" s="51" t="str">
        <f>'Рейтинговая таблица организаций'!B11</f>
        <v>МБДОУ «ЦРР - детский сад №30»</v>
      </c>
      <c r="C11" s="8">
        <f>Лист1!F10</f>
        <v>200</v>
      </c>
      <c r="D11" s="51">
        <f>'Рейтинговая таблица организаций'!C11</f>
        <v>81</v>
      </c>
      <c r="E11" s="24">
        <f t="shared" si="0"/>
        <v>0.40500000000000003</v>
      </c>
      <c r="F11" s="9">
        <f>ROUND('Рейтинговая таблица организаций'!D11*100/G11,0)</f>
        <v>95</v>
      </c>
      <c r="G11" s="9">
        <f>'Рейтинговая таблица организаций'!E11</f>
        <v>10</v>
      </c>
      <c r="H11" s="9">
        <f>ROUND('Рейтинговая таблица организаций'!F11*100/I11,0)</f>
        <v>81</v>
      </c>
      <c r="I11" s="9">
        <f>'Рейтинговая таблица организаций'!G11</f>
        <v>39</v>
      </c>
      <c r="J11" s="9">
        <f>'Рейтинговая таблица организаций'!H11</f>
        <v>5</v>
      </c>
      <c r="K11" s="9">
        <f>ROUND('Рейтинговая таблица организаций'!I11*100/L11,0)</f>
        <v>100</v>
      </c>
      <c r="L11" s="9">
        <f>'Рейтинговая таблица организаций'!J11</f>
        <v>46</v>
      </c>
      <c r="M11" s="9">
        <f>ROUND('Рейтинговая таблица организаций'!K11*100/N11,0)</f>
        <v>100</v>
      </c>
      <c r="N11" s="9">
        <f>'Рейтинговая таблица организаций'!L11</f>
        <v>29</v>
      </c>
      <c r="O11" s="9">
        <f>'Рейтинговая таблица организаций'!Q11</f>
        <v>5</v>
      </c>
      <c r="P11" s="9">
        <f>'Рейтинговая таблица организаций'!T11</f>
        <v>80</v>
      </c>
      <c r="Q11" s="9">
        <f>'Рейтинговая таблица организаций'!U11</f>
        <v>81</v>
      </c>
      <c r="R11" s="9">
        <f>'Рейтинговая таблица организаций'!Z11</f>
        <v>0</v>
      </c>
      <c r="S11" s="9">
        <f>'Рейтинговая таблица организаций'!AA11</f>
        <v>2</v>
      </c>
      <c r="T11" s="9">
        <f>'Рейтинговая таблица организаций'!AB11</f>
        <v>10</v>
      </c>
      <c r="U11" s="9">
        <f>'Рейтинговая таблица организаций'!AC11</f>
        <v>10</v>
      </c>
      <c r="V11" s="9">
        <f>ROUND('Рейтинговая таблица организаций'!AH11*100/W11,0)</f>
        <v>100</v>
      </c>
      <c r="W11" s="9">
        <f>'Рейтинговая таблица организаций'!AI11</f>
        <v>81</v>
      </c>
      <c r="X11" s="9">
        <f>ROUND('Рейтинговая таблица организаций'!AJ11*100/Y11,0)</f>
        <v>99</v>
      </c>
      <c r="Y11" s="9">
        <f>'Рейтинговая таблица организаций'!AK11</f>
        <v>81</v>
      </c>
      <c r="Z11" s="9">
        <f>ROUND('Рейтинговая таблица организаций'!AL11*100/AA11,0)</f>
        <v>100</v>
      </c>
      <c r="AA11" s="9">
        <f>'Рейтинговая таблица организаций'!AM11</f>
        <v>43</v>
      </c>
      <c r="AB11" s="9">
        <f>ROUND('Рейтинговая таблица организаций'!AR11*100/AC11,0)</f>
        <v>100</v>
      </c>
      <c r="AC11" s="9">
        <f>'Рейтинговая таблица организаций'!AS11</f>
        <v>81</v>
      </c>
      <c r="AD11" s="9">
        <f>ROUND('Рейтинговая таблица организаций'!AT11*100/AE11,0)</f>
        <v>100</v>
      </c>
      <c r="AE11" s="9">
        <f>'Рейтинговая таблица организаций'!AU11</f>
        <v>81</v>
      </c>
      <c r="AF11" s="9">
        <f>ROUND('Рейтинговая таблица организаций'!AV11*100/AG11,0)</f>
        <v>99</v>
      </c>
      <c r="AG11" s="9">
        <f>'Рейтинговая таблица организаций'!AW11</f>
        <v>81</v>
      </c>
    </row>
    <row r="12" spans="1:33" x14ac:dyDescent="0.25">
      <c r="A12" s="51"/>
      <c r="B12" s="51" t="str">
        <f>'Рейтинговая таблица организаций'!B12</f>
        <v>МБДОУ «Детский сад №33»</v>
      </c>
      <c r="C12" s="8">
        <f>Лист1!F11</f>
        <v>148</v>
      </c>
      <c r="D12" s="51">
        <f>'Рейтинговая таблица организаций'!C12</f>
        <v>91</v>
      </c>
      <c r="E12" s="24">
        <f t="shared" si="0"/>
        <v>0.61486486486486491</v>
      </c>
      <c r="F12" s="9">
        <f>ROUND('Рейтинговая таблица организаций'!D12*100/G12,0)</f>
        <v>90</v>
      </c>
      <c r="G12" s="9">
        <f>'Рейтинговая таблица организаций'!E12</f>
        <v>10</v>
      </c>
      <c r="H12" s="9">
        <f>ROUND('Рейтинговая таблица организаций'!F12*100/I12,0)</f>
        <v>78</v>
      </c>
      <c r="I12" s="9">
        <f>'Рейтинговая таблица организаций'!G12</f>
        <v>39</v>
      </c>
      <c r="J12" s="9">
        <f>'Рейтинговая таблица организаций'!H12</f>
        <v>6</v>
      </c>
      <c r="K12" s="9">
        <f>ROUND('Рейтинговая таблица организаций'!I12*100/L12,0)</f>
        <v>100</v>
      </c>
      <c r="L12" s="9">
        <f>'Рейтинговая таблица организаций'!J12</f>
        <v>78</v>
      </c>
      <c r="M12" s="9">
        <f>ROUND('Рейтинговая таблица организаций'!K12*100/N12,0)</f>
        <v>100</v>
      </c>
      <c r="N12" s="9">
        <f>'Рейтинговая таблица организаций'!L12</f>
        <v>69</v>
      </c>
      <c r="O12" s="9">
        <f>'Рейтинговая таблица организаций'!Q12</f>
        <v>5</v>
      </c>
      <c r="P12" s="9">
        <f>'Рейтинговая таблица организаций'!T12</f>
        <v>90</v>
      </c>
      <c r="Q12" s="9">
        <f>'Рейтинговая таблица организаций'!U12</f>
        <v>91</v>
      </c>
      <c r="R12" s="9">
        <f>'Рейтинговая таблица организаций'!Z12</f>
        <v>0</v>
      </c>
      <c r="S12" s="9">
        <f>'Рейтинговая таблица организаций'!AA12</f>
        <v>1</v>
      </c>
      <c r="T12" s="9">
        <f>'Рейтинговая таблица организаций'!AB12</f>
        <v>13</v>
      </c>
      <c r="U12" s="9">
        <f>'Рейтинговая таблица организаций'!AC12</f>
        <v>13</v>
      </c>
      <c r="V12" s="9">
        <f>ROUND('Рейтинговая таблица организаций'!AH12*100/W12,0)</f>
        <v>98</v>
      </c>
      <c r="W12" s="9">
        <f>'Рейтинговая таблица организаций'!AI12</f>
        <v>91</v>
      </c>
      <c r="X12" s="9">
        <f>ROUND('Рейтинговая таблица организаций'!AJ12*100/Y12,0)</f>
        <v>100</v>
      </c>
      <c r="Y12" s="9">
        <f>'Рейтинговая таблица организаций'!AK12</f>
        <v>91</v>
      </c>
      <c r="Z12" s="9">
        <f>ROUND('Рейтинговая таблица организаций'!AL12*100/AA12,0)</f>
        <v>100</v>
      </c>
      <c r="AA12" s="9">
        <f>'Рейтинговая таблица организаций'!AM12</f>
        <v>72</v>
      </c>
      <c r="AB12" s="9">
        <f>ROUND('Рейтинговая таблица организаций'!AR12*100/AC12,0)</f>
        <v>99</v>
      </c>
      <c r="AC12" s="9">
        <f>'Рейтинговая таблица организаций'!AS12</f>
        <v>91</v>
      </c>
      <c r="AD12" s="9">
        <f>ROUND('Рейтинговая таблица организаций'!AT12*100/AE12,0)</f>
        <v>100</v>
      </c>
      <c r="AE12" s="9">
        <f>'Рейтинговая таблица организаций'!AU12</f>
        <v>91</v>
      </c>
      <c r="AF12" s="9">
        <f>ROUND('Рейтинговая таблица организаций'!AV12*100/AG12,0)</f>
        <v>100</v>
      </c>
      <c r="AG12" s="9">
        <f>'Рейтинговая таблица организаций'!AW12</f>
        <v>91</v>
      </c>
    </row>
    <row r="13" spans="1:33" x14ac:dyDescent="0.25">
      <c r="A13" s="51"/>
      <c r="B13" s="51" t="str">
        <f>'Рейтинговая таблица организаций'!B13</f>
        <v>МБДОУ «Детский сад №35»</v>
      </c>
      <c r="C13" s="8">
        <f>Лист1!F12</f>
        <v>331</v>
      </c>
      <c r="D13" s="51">
        <f>'Рейтинговая таблица организаций'!C13</f>
        <v>136</v>
      </c>
      <c r="E13" s="24">
        <f t="shared" si="0"/>
        <v>0.41087613293051362</v>
      </c>
      <c r="F13" s="9">
        <f>ROUND('Рейтинговая таблица организаций'!D13*100/G13,0)</f>
        <v>95</v>
      </c>
      <c r="G13" s="9">
        <f>'Рейтинговая таблица организаций'!E13</f>
        <v>10</v>
      </c>
      <c r="H13" s="9">
        <f>ROUND('Рейтинговая таблица организаций'!F13*100/I13,0)</f>
        <v>79</v>
      </c>
      <c r="I13" s="9">
        <f>'Рейтинговая таблица организаций'!G13</f>
        <v>39</v>
      </c>
      <c r="J13" s="9">
        <f>'Рейтинговая таблица организаций'!H13</f>
        <v>3</v>
      </c>
      <c r="K13" s="9">
        <f>ROUND('Рейтинговая таблица организаций'!I13*100/L13,0)</f>
        <v>97</v>
      </c>
      <c r="L13" s="9">
        <f>'Рейтинговая таблица организаций'!J13</f>
        <v>72</v>
      </c>
      <c r="M13" s="9">
        <f>ROUND('Рейтинговая таблица организаций'!K13*100/N13,0)</f>
        <v>98</v>
      </c>
      <c r="N13" s="9">
        <f>'Рейтинговая таблица организаций'!L13</f>
        <v>43</v>
      </c>
      <c r="O13" s="9">
        <f>'Рейтинговая таблица организаций'!Q13</f>
        <v>5</v>
      </c>
      <c r="P13" s="9">
        <f>'Рейтинговая таблица организаций'!T13</f>
        <v>132</v>
      </c>
      <c r="Q13" s="9">
        <f>'Рейтинговая таблица организаций'!U13</f>
        <v>136</v>
      </c>
      <c r="R13" s="9">
        <f>'Рейтинговая таблица организаций'!Z13</f>
        <v>1</v>
      </c>
      <c r="S13" s="9">
        <f>'Рейтинговая таблица организаций'!AA13</f>
        <v>3</v>
      </c>
      <c r="T13" s="9">
        <f>'Рейтинговая таблица организаций'!AB13</f>
        <v>23</v>
      </c>
      <c r="U13" s="9">
        <f>'Рейтинговая таблица организаций'!AC13</f>
        <v>23</v>
      </c>
      <c r="V13" s="9">
        <f>ROUND('Рейтинговая таблица организаций'!AH13*100/W13,0)</f>
        <v>100</v>
      </c>
      <c r="W13" s="9">
        <f>'Рейтинговая таблица организаций'!AI13</f>
        <v>136</v>
      </c>
      <c r="X13" s="9">
        <f>ROUND('Рейтинговая таблица организаций'!AJ13*100/Y13,0)</f>
        <v>100</v>
      </c>
      <c r="Y13" s="9">
        <f>'Рейтинговая таблица организаций'!AK13</f>
        <v>136</v>
      </c>
      <c r="Z13" s="9">
        <f>ROUND('Рейтинговая таблица организаций'!AL13*100/AA13,0)</f>
        <v>98</v>
      </c>
      <c r="AA13" s="9">
        <f>'Рейтинговая таблица организаций'!AM13</f>
        <v>60</v>
      </c>
      <c r="AB13" s="9">
        <f>ROUND('Рейтинговая таблица организаций'!AR13*100/AC13,0)</f>
        <v>100</v>
      </c>
      <c r="AC13" s="9">
        <f>'Рейтинговая таблица организаций'!AS13</f>
        <v>136</v>
      </c>
      <c r="AD13" s="9">
        <f>ROUND('Рейтинговая таблица организаций'!AT13*100/AE13,0)</f>
        <v>99</v>
      </c>
      <c r="AE13" s="9">
        <f>'Рейтинговая таблица организаций'!AU13</f>
        <v>136</v>
      </c>
      <c r="AF13" s="9">
        <f>ROUND('Рейтинговая таблица организаций'!AV13*100/AG13,0)</f>
        <v>99</v>
      </c>
      <c r="AG13" s="9">
        <f>'Рейтинговая таблица организаций'!AW13</f>
        <v>136</v>
      </c>
    </row>
    <row r="14" spans="1:33" x14ac:dyDescent="0.25">
      <c r="A14" s="51"/>
      <c r="B14" s="51" t="str">
        <f>'Рейтинговая таблица организаций'!B14</f>
        <v>МБДОУ «Детский сад №41»</v>
      </c>
      <c r="C14" s="8">
        <f>Лист1!F13</f>
        <v>259</v>
      </c>
      <c r="D14" s="51">
        <f>'Рейтинговая таблица организаций'!C14</f>
        <v>244</v>
      </c>
      <c r="E14" s="24">
        <f t="shared" si="0"/>
        <v>0.94208494208494209</v>
      </c>
      <c r="F14" s="9">
        <f>ROUND('Рейтинговая таблица организаций'!D14*100/G14,0)</f>
        <v>91</v>
      </c>
      <c r="G14" s="9">
        <f>'Рейтинговая таблица организаций'!E14</f>
        <v>11</v>
      </c>
      <c r="H14" s="9">
        <f>ROUND('Рейтинговая таблица организаций'!F14*100/I14,0)</f>
        <v>98</v>
      </c>
      <c r="I14" s="9">
        <f>'Рейтинговая таблица организаций'!G14</f>
        <v>40</v>
      </c>
      <c r="J14" s="9">
        <f>'Рейтинговая таблица организаций'!H14</f>
        <v>6</v>
      </c>
      <c r="K14" s="9">
        <f>ROUND('Рейтинговая таблица организаций'!I14*100/L14,0)</f>
        <v>100</v>
      </c>
      <c r="L14" s="9">
        <f>'Рейтинговая таблица организаций'!J14</f>
        <v>243</v>
      </c>
      <c r="M14" s="9">
        <f>ROUND('Рейтинговая таблица организаций'!K14*100/N14,0)</f>
        <v>99</v>
      </c>
      <c r="N14" s="9">
        <f>'Рейтинговая таблица организаций'!L14</f>
        <v>244</v>
      </c>
      <c r="O14" s="9">
        <f>'Рейтинговая таблица организаций'!Q14</f>
        <v>5</v>
      </c>
      <c r="P14" s="9">
        <f>'Рейтинговая таблица организаций'!T14</f>
        <v>240</v>
      </c>
      <c r="Q14" s="9">
        <f>'Рейтинговая таблица организаций'!U14</f>
        <v>244</v>
      </c>
      <c r="R14" s="9">
        <f>'Рейтинговая таблица организаций'!Z14</f>
        <v>0</v>
      </c>
      <c r="S14" s="9">
        <f>'Рейтинговая таблица организаций'!AA14</f>
        <v>3</v>
      </c>
      <c r="T14" s="9">
        <f>'Рейтинговая таблица организаций'!AB14</f>
        <v>159</v>
      </c>
      <c r="U14" s="9">
        <f>'Рейтинговая таблица организаций'!AC14</f>
        <v>162</v>
      </c>
      <c r="V14" s="9">
        <f>ROUND('Рейтинговая таблица организаций'!AH14*100/W14,0)</f>
        <v>97</v>
      </c>
      <c r="W14" s="9">
        <f>'Рейтинговая таблица организаций'!AI14</f>
        <v>244</v>
      </c>
      <c r="X14" s="9">
        <f>ROUND('Рейтинговая таблица организаций'!AJ14*100/Y14,0)</f>
        <v>97</v>
      </c>
      <c r="Y14" s="9">
        <f>'Рейтинговая таблица организаций'!AK14</f>
        <v>244</v>
      </c>
      <c r="Z14" s="9">
        <f>ROUND('Рейтинговая таблица организаций'!AL14*100/AA14,0)</f>
        <v>100</v>
      </c>
      <c r="AA14" s="9">
        <f>'Рейтинговая таблица организаций'!AM14</f>
        <v>242</v>
      </c>
      <c r="AB14" s="9">
        <f>ROUND('Рейтинговая таблица организаций'!AR14*100/AC14,0)</f>
        <v>99</v>
      </c>
      <c r="AC14" s="9">
        <f>'Рейтинговая таблица организаций'!AS14</f>
        <v>244</v>
      </c>
      <c r="AD14" s="9">
        <f>ROUND('Рейтинговая таблица организаций'!AT14*100/AE14,0)</f>
        <v>99</v>
      </c>
      <c r="AE14" s="9">
        <f>'Рейтинговая таблица организаций'!AU14</f>
        <v>244</v>
      </c>
      <c r="AF14" s="9">
        <f>ROUND('Рейтинговая таблица организаций'!AV14*100/AG14,0)</f>
        <v>98</v>
      </c>
      <c r="AG14" s="9">
        <f>'Рейтинговая таблица организаций'!AW14</f>
        <v>244</v>
      </c>
    </row>
    <row r="15" spans="1:33" x14ac:dyDescent="0.25">
      <c r="A15" s="51"/>
      <c r="B15" s="51" t="str">
        <f>'Рейтинговая таблица организаций'!B15</f>
        <v>МБДОУ «ЦРР-детский сад №44»</v>
      </c>
      <c r="C15" s="8">
        <f>Лист1!F14</f>
        <v>304</v>
      </c>
      <c r="D15" s="51">
        <f>'Рейтинговая таблица организаций'!C15</f>
        <v>144</v>
      </c>
      <c r="E15" s="24">
        <f t="shared" si="0"/>
        <v>0.47368421052631576</v>
      </c>
      <c r="F15" s="9">
        <f>ROUND('Рейтинговая таблица организаций'!D15*100/G15,0)</f>
        <v>100</v>
      </c>
      <c r="G15" s="9">
        <f>'Рейтинговая таблица организаций'!E15</f>
        <v>10</v>
      </c>
      <c r="H15" s="9">
        <f>ROUND('Рейтинговая таблица организаций'!F15*100/I15,0)</f>
        <v>90</v>
      </c>
      <c r="I15" s="9">
        <f>'Рейтинговая таблица организаций'!G15</f>
        <v>39</v>
      </c>
      <c r="J15" s="9">
        <f>'Рейтинговая таблица организаций'!H15</f>
        <v>6</v>
      </c>
      <c r="K15" s="9">
        <f>ROUND('Рейтинговая таблица организаций'!I15*100/L15,0)</f>
        <v>99</v>
      </c>
      <c r="L15" s="9">
        <f>'Рейтинговая таблица организаций'!J15</f>
        <v>139</v>
      </c>
      <c r="M15" s="9">
        <f>ROUND('Рейтинговая таблица организаций'!K15*100/N15,0)</f>
        <v>99</v>
      </c>
      <c r="N15" s="9">
        <f>'Рейтинговая таблица организаций'!L15</f>
        <v>138</v>
      </c>
      <c r="O15" s="9">
        <f>'Рейтинговая таблица организаций'!Q15</f>
        <v>5</v>
      </c>
      <c r="P15" s="9">
        <f>'Рейтинговая таблица организаций'!T15</f>
        <v>140</v>
      </c>
      <c r="Q15" s="9">
        <f>'Рейтинговая таблица организаций'!U15</f>
        <v>144</v>
      </c>
      <c r="R15" s="9">
        <f>'Рейтинговая таблица организаций'!Z15</f>
        <v>2</v>
      </c>
      <c r="S15" s="9">
        <f>'Рейтинговая таблица организаций'!AA15</f>
        <v>5</v>
      </c>
      <c r="T15" s="9">
        <f>'Рейтинговая таблица организаций'!AB15</f>
        <v>26</v>
      </c>
      <c r="U15" s="9">
        <f>'Рейтинговая таблица организаций'!AC15</f>
        <v>26</v>
      </c>
      <c r="V15" s="9">
        <f>ROUND('Рейтинговая таблица организаций'!AH15*100/W15,0)</f>
        <v>97</v>
      </c>
      <c r="W15" s="9">
        <f>'Рейтинговая таблица организаций'!AI15</f>
        <v>144</v>
      </c>
      <c r="X15" s="9">
        <f>ROUND('Рейтинговая таблица организаций'!AJ15*100/Y15,0)</f>
        <v>99</v>
      </c>
      <c r="Y15" s="9">
        <f>'Рейтинговая таблица организаций'!AK15</f>
        <v>144</v>
      </c>
      <c r="Z15" s="9">
        <f>ROUND('Рейтинговая таблица организаций'!AL15*100/AA15,0)</f>
        <v>98</v>
      </c>
      <c r="AA15" s="9">
        <f>'Рейтинговая таблица организаций'!AM15</f>
        <v>132</v>
      </c>
      <c r="AB15" s="9">
        <f>ROUND('Рейтинговая таблица организаций'!AR15*100/AC15,0)</f>
        <v>97</v>
      </c>
      <c r="AC15" s="9">
        <f>'Рейтинговая таблица организаций'!AS15</f>
        <v>144</v>
      </c>
      <c r="AD15" s="9">
        <f>ROUND('Рейтинговая таблица организаций'!AT15*100/AE15,0)</f>
        <v>97</v>
      </c>
      <c r="AE15" s="9">
        <f>'Рейтинговая таблица организаций'!AU15</f>
        <v>144</v>
      </c>
      <c r="AF15" s="9">
        <f>ROUND('Рейтинговая таблица организаций'!AV15*100/AG15,0)</f>
        <v>99</v>
      </c>
      <c r="AG15" s="9">
        <f>'Рейтинговая таблица организаций'!AW15</f>
        <v>144</v>
      </c>
    </row>
    <row r="16" spans="1:33" x14ac:dyDescent="0.25">
      <c r="A16" s="51"/>
      <c r="B16" s="51" t="str">
        <f>'Рейтинговая таблица организаций'!B16</f>
        <v>МБДОУ «Детский сад №45»</v>
      </c>
      <c r="C16" s="8">
        <f>Лист1!F15</f>
        <v>401</v>
      </c>
      <c r="D16" s="51">
        <f>'Рейтинговая таблица организаций'!C16</f>
        <v>163</v>
      </c>
      <c r="E16" s="24">
        <f t="shared" si="0"/>
        <v>0.40648379052369077</v>
      </c>
      <c r="F16" s="9">
        <f>ROUND('Рейтинговая таблица организаций'!D16*100/G16,0)</f>
        <v>100</v>
      </c>
      <c r="G16" s="9">
        <f>'Рейтинговая таблица организаций'!E16</f>
        <v>10</v>
      </c>
      <c r="H16" s="9">
        <f>ROUND('Рейтинговая таблица организаций'!F16*100/I16,0)</f>
        <v>92</v>
      </c>
      <c r="I16" s="9">
        <f>'Рейтинговая таблица организаций'!G16</f>
        <v>39</v>
      </c>
      <c r="J16" s="9">
        <f>'Рейтинговая таблица организаций'!H16</f>
        <v>6</v>
      </c>
      <c r="K16" s="9">
        <f>ROUND('Рейтинговая таблица организаций'!I16*100/L16,0)</f>
        <v>98</v>
      </c>
      <c r="L16" s="9">
        <f>'Рейтинговая таблица организаций'!J16</f>
        <v>109</v>
      </c>
      <c r="M16" s="9">
        <f>ROUND('Рейтинговая таблица организаций'!K16*100/N16,0)</f>
        <v>98</v>
      </c>
      <c r="N16" s="9">
        <f>'Рейтинговая таблица организаций'!L16</f>
        <v>82</v>
      </c>
      <c r="O16" s="9">
        <f>'Рейтинговая таблица организаций'!Q16</f>
        <v>5</v>
      </c>
      <c r="P16" s="9">
        <f>'Рейтинговая таблица организаций'!T16</f>
        <v>163</v>
      </c>
      <c r="Q16" s="9">
        <f>'Рейтинговая таблица организаций'!U16</f>
        <v>163</v>
      </c>
      <c r="R16" s="9">
        <f>'Рейтинговая таблица организаций'!Z16</f>
        <v>1</v>
      </c>
      <c r="S16" s="9">
        <f>'Рейтинговая таблица организаций'!AA16</f>
        <v>2</v>
      </c>
      <c r="T16" s="9">
        <f>'Рейтинговая таблица организаций'!AB16</f>
        <v>19</v>
      </c>
      <c r="U16" s="9">
        <f>'Рейтинговая таблица организаций'!AC16</f>
        <v>19</v>
      </c>
      <c r="V16" s="9">
        <f>ROUND('Рейтинговая таблица организаций'!AH16*100/W16,0)</f>
        <v>100</v>
      </c>
      <c r="W16" s="9">
        <f>'Рейтинговая таблица организаций'!AI16</f>
        <v>163</v>
      </c>
      <c r="X16" s="9">
        <f>ROUND('Рейтинговая таблица организаций'!AJ16*100/Y16,0)</f>
        <v>98</v>
      </c>
      <c r="Y16" s="9">
        <f>'Рейтинговая таблица организаций'!AK16</f>
        <v>163</v>
      </c>
      <c r="Z16" s="9">
        <f>ROUND('Рейтинговая таблица организаций'!AL16*100/AA16,0)</f>
        <v>100</v>
      </c>
      <c r="AA16" s="9">
        <f>'Рейтинговая таблица организаций'!AM16</f>
        <v>94</v>
      </c>
      <c r="AB16" s="9">
        <f>ROUND('Рейтинговая таблица организаций'!AR16*100/AC16,0)</f>
        <v>98</v>
      </c>
      <c r="AC16" s="9">
        <f>'Рейтинговая таблица организаций'!AS16</f>
        <v>163</v>
      </c>
      <c r="AD16" s="9">
        <f>ROUND('Рейтинговая таблица организаций'!AT16*100/AE16,0)</f>
        <v>98</v>
      </c>
      <c r="AE16" s="9">
        <f>'Рейтинговая таблица организаций'!AU16</f>
        <v>163</v>
      </c>
      <c r="AF16" s="9">
        <f>ROUND('Рейтинговая таблица организаций'!AV16*100/AG16,0)</f>
        <v>98</v>
      </c>
      <c r="AG16" s="9">
        <f>'Рейтинговая таблица организаций'!AW16</f>
        <v>163</v>
      </c>
    </row>
    <row r="17" spans="1:33" x14ac:dyDescent="0.25">
      <c r="A17" s="51"/>
      <c r="B17" s="51" t="str">
        <f>'Рейтинговая таблица организаций'!B17</f>
        <v>МБДОУ «ЦРР - детский сад№59»</v>
      </c>
      <c r="C17" s="8">
        <f>Лист1!F16</f>
        <v>391</v>
      </c>
      <c r="D17" s="51">
        <f>'Рейтинговая таблица организаций'!C17</f>
        <v>128</v>
      </c>
      <c r="E17" s="24">
        <f t="shared" si="0"/>
        <v>0.32736572890025578</v>
      </c>
      <c r="F17" s="9">
        <f>ROUND('Рейтинговая таблица организаций'!D17*100/G17,0)</f>
        <v>90</v>
      </c>
      <c r="G17" s="9">
        <f>'Рейтинговая таблица организаций'!E17</f>
        <v>10</v>
      </c>
      <c r="H17" s="9">
        <f>ROUND('Рейтинговая таблица организаций'!F17*100/I17,0)</f>
        <v>100</v>
      </c>
      <c r="I17" s="9">
        <f>'Рейтинговая таблица организаций'!G17</f>
        <v>38</v>
      </c>
      <c r="J17" s="9">
        <f>'Рейтинговая таблица организаций'!H17</f>
        <v>6</v>
      </c>
      <c r="K17" s="9">
        <f>ROUND('Рейтинговая таблица организаций'!I17*100/L17,0)</f>
        <v>100</v>
      </c>
      <c r="L17" s="9">
        <f>'Рейтинговая таблица организаций'!J17</f>
        <v>55</v>
      </c>
      <c r="M17" s="9">
        <f>ROUND('Рейтинговая таблица организаций'!K17*100/N17,0)</f>
        <v>100</v>
      </c>
      <c r="N17" s="9">
        <f>'Рейтинговая таблица организаций'!L17</f>
        <v>47</v>
      </c>
      <c r="O17" s="9">
        <f>'Рейтинговая таблица организаций'!Q17</f>
        <v>5</v>
      </c>
      <c r="P17" s="9">
        <f>'Рейтинговая таблица организаций'!T17</f>
        <v>127</v>
      </c>
      <c r="Q17" s="9">
        <f>'Рейтинговая таблица организаций'!U17</f>
        <v>128</v>
      </c>
      <c r="R17" s="9">
        <f>'Рейтинговая таблица организаций'!Z17</f>
        <v>3</v>
      </c>
      <c r="S17" s="9">
        <f>'Рейтинговая таблица организаций'!AA17</f>
        <v>4</v>
      </c>
      <c r="T17" s="9">
        <f>'Рейтинговая таблица организаций'!AB17</f>
        <v>16</v>
      </c>
      <c r="U17" s="9">
        <f>'Рейтинговая таблица организаций'!AC17</f>
        <v>16</v>
      </c>
      <c r="V17" s="9">
        <f>ROUND('Рейтинговая таблица организаций'!AH17*100/W17,0)</f>
        <v>98</v>
      </c>
      <c r="W17" s="9">
        <f>'Рейтинговая таблица организаций'!AI17</f>
        <v>128</v>
      </c>
      <c r="X17" s="9">
        <f>ROUND('Рейтинговая таблица организаций'!AJ17*100/Y17,0)</f>
        <v>100</v>
      </c>
      <c r="Y17" s="9">
        <f>'Рейтинговая таблица организаций'!AK17</f>
        <v>128</v>
      </c>
      <c r="Z17" s="9">
        <f>ROUND('Рейтинговая таблица организаций'!AL17*100/AA17,0)</f>
        <v>100</v>
      </c>
      <c r="AA17" s="9">
        <f>'Рейтинговая таблица организаций'!AM17</f>
        <v>53</v>
      </c>
      <c r="AB17" s="9">
        <f>ROUND('Рейтинговая таблица организаций'!AR17*100/AC17,0)</f>
        <v>98</v>
      </c>
      <c r="AC17" s="9">
        <f>'Рейтинговая таблица организаций'!AS17</f>
        <v>128</v>
      </c>
      <c r="AD17" s="9">
        <f>ROUND('Рейтинговая таблица организаций'!AT17*100/AE17,0)</f>
        <v>98</v>
      </c>
      <c r="AE17" s="9">
        <f>'Рейтинговая таблица организаций'!AU17</f>
        <v>128</v>
      </c>
      <c r="AF17" s="9">
        <f>ROUND('Рейтинговая таблица организаций'!AV17*100/AG17,0)</f>
        <v>98</v>
      </c>
      <c r="AG17" s="9">
        <f>'Рейтинговая таблица организаций'!AW17</f>
        <v>128</v>
      </c>
    </row>
    <row r="18" spans="1:33" x14ac:dyDescent="0.25">
      <c r="A18" s="51"/>
      <c r="B18" s="51" t="str">
        <f>'Рейтинговая таблица организаций'!B18</f>
        <v>МБДОУ «Детский сад №67»</v>
      </c>
      <c r="C18" s="8">
        <f>Лист1!F17</f>
        <v>270</v>
      </c>
      <c r="D18" s="51">
        <f>'Рейтинговая таблица организаций'!C18</f>
        <v>75</v>
      </c>
      <c r="E18" s="24">
        <f t="shared" si="0"/>
        <v>0.27777777777777779</v>
      </c>
      <c r="F18" s="9">
        <f>ROUND('Рейтинговая таблица организаций'!D18*100/G18,0)</f>
        <v>65</v>
      </c>
      <c r="G18" s="9">
        <f>'Рейтинговая таблица организаций'!E18</f>
        <v>10</v>
      </c>
      <c r="H18" s="9">
        <f>ROUND('Рейтинговая таблица организаций'!F18*100/I18,0)</f>
        <v>65</v>
      </c>
      <c r="I18" s="9">
        <f>'Рейтинговая таблица организаций'!G18</f>
        <v>39</v>
      </c>
      <c r="J18" s="9">
        <f>'Рейтинговая таблица организаций'!H18</f>
        <v>6</v>
      </c>
      <c r="K18" s="9">
        <f>ROUND('Рейтинговая таблица организаций'!I18*100/L18,0)</f>
        <v>97</v>
      </c>
      <c r="L18" s="9">
        <f>'Рейтинговая таблица организаций'!J18</f>
        <v>71</v>
      </c>
      <c r="M18" s="9">
        <f>ROUND('Рейтинговая таблица организаций'!K18*100/N18,0)</f>
        <v>99</v>
      </c>
      <c r="N18" s="9">
        <f>'Рейтинговая таблица организаций'!L18</f>
        <v>70</v>
      </c>
      <c r="O18" s="9">
        <f>'Рейтинговая таблица организаций'!Q18</f>
        <v>5</v>
      </c>
      <c r="P18" s="9">
        <f>'Рейтинговая таблица организаций'!T18</f>
        <v>75</v>
      </c>
      <c r="Q18" s="9">
        <f>'Рейтинговая таблица организаций'!U18</f>
        <v>75</v>
      </c>
      <c r="R18" s="9">
        <f>'Рейтинговая таблица организаций'!Z18</f>
        <v>1</v>
      </c>
      <c r="S18" s="9">
        <f>'Рейтинговая таблица организаций'!AA18</f>
        <v>3</v>
      </c>
      <c r="T18" s="9">
        <f>'Рейтинговая таблица организаций'!AB18</f>
        <v>49</v>
      </c>
      <c r="U18" s="9">
        <f>'Рейтинговая таблица организаций'!AC18</f>
        <v>50</v>
      </c>
      <c r="V18" s="9">
        <f>ROUND('Рейтинговая таблица организаций'!AH18*100/W18,0)</f>
        <v>100</v>
      </c>
      <c r="W18" s="9">
        <f>'Рейтинговая таблица организаций'!AI18</f>
        <v>75</v>
      </c>
      <c r="X18" s="9">
        <f>ROUND('Рейтинговая таблица организаций'!AJ18*100/Y18,0)</f>
        <v>100</v>
      </c>
      <c r="Y18" s="9">
        <f>'Рейтинговая таблица организаций'!AK18</f>
        <v>75</v>
      </c>
      <c r="Z18" s="9">
        <f>ROUND('Рейтинговая таблица организаций'!AL18*100/AA18,0)</f>
        <v>98</v>
      </c>
      <c r="AA18" s="9">
        <f>'Рейтинговая таблица организаций'!AM18</f>
        <v>66</v>
      </c>
      <c r="AB18" s="9">
        <f>ROUND('Рейтинговая таблица организаций'!AR18*100/AC18,0)</f>
        <v>100</v>
      </c>
      <c r="AC18" s="9">
        <f>'Рейтинговая таблица организаций'!AS18</f>
        <v>75</v>
      </c>
      <c r="AD18" s="9">
        <f>ROUND('Рейтинговая таблица организаций'!AT18*100/AE18,0)</f>
        <v>99</v>
      </c>
      <c r="AE18" s="9">
        <f>'Рейтинговая таблица организаций'!AU18</f>
        <v>75</v>
      </c>
      <c r="AF18" s="9">
        <f>ROUND('Рейтинговая таблица организаций'!AV18*100/AG18,0)</f>
        <v>99</v>
      </c>
      <c r="AG18" s="9">
        <f>'Рейтинговая таблица организаций'!AW18</f>
        <v>75</v>
      </c>
    </row>
    <row r="19" spans="1:33" x14ac:dyDescent="0.25">
      <c r="A19" s="51"/>
      <c r="B19" s="51" t="str">
        <f>'Рейтинговая таблица организаций'!B19</f>
        <v>МБДОУ «ЦРР - детский сад №70</v>
      </c>
      <c r="C19" s="8">
        <f>Лист1!F18</f>
        <v>277</v>
      </c>
      <c r="D19" s="51">
        <f>'Рейтинговая таблица организаций'!C19</f>
        <v>107</v>
      </c>
      <c r="E19" s="24">
        <f t="shared" si="0"/>
        <v>0.38628158844765342</v>
      </c>
      <c r="F19" s="9">
        <f>ROUND('Рейтинговая таблица организаций'!D19*100/G19,0)</f>
        <v>100</v>
      </c>
      <c r="G19" s="9">
        <f>'Рейтинговая таблица организаций'!E19</f>
        <v>10</v>
      </c>
      <c r="H19" s="9">
        <f>ROUND('Рейтинговая таблица организаций'!F19*100/I19,0)</f>
        <v>87</v>
      </c>
      <c r="I19" s="9">
        <f>'Рейтинговая таблица организаций'!G19</f>
        <v>39</v>
      </c>
      <c r="J19" s="9">
        <f>'Рейтинговая таблица организаций'!H19</f>
        <v>5</v>
      </c>
      <c r="K19" s="9">
        <f>ROUND('Рейтинговая таблица организаций'!I19*100/L19,0)</f>
        <v>100</v>
      </c>
      <c r="L19" s="9">
        <f>'Рейтинговая таблица организаций'!J19</f>
        <v>86</v>
      </c>
      <c r="M19" s="9">
        <f>ROUND('Рейтинговая таблица организаций'!K19*100/N19,0)</f>
        <v>100</v>
      </c>
      <c r="N19" s="9">
        <f>'Рейтинговая таблица организаций'!L19</f>
        <v>79</v>
      </c>
      <c r="O19" s="9">
        <f>'Рейтинговая таблица организаций'!Q19</f>
        <v>5</v>
      </c>
      <c r="P19" s="9">
        <f>'Рейтинговая таблица организаций'!T19</f>
        <v>104</v>
      </c>
      <c r="Q19" s="9">
        <f>'Рейтинговая таблица организаций'!U19</f>
        <v>107</v>
      </c>
      <c r="R19" s="9">
        <f>'Рейтинговая таблица организаций'!Z19</f>
        <v>0</v>
      </c>
      <c r="S19" s="9">
        <f>'Рейтинговая таблица организаций'!AA19</f>
        <v>2</v>
      </c>
      <c r="T19" s="9">
        <f>'Рейтинговая таблица организаций'!AB19</f>
        <v>10</v>
      </c>
      <c r="U19" s="9">
        <f>'Рейтинговая таблица организаций'!AC19</f>
        <v>10</v>
      </c>
      <c r="V19" s="9">
        <f>ROUND('Рейтинговая таблица организаций'!AH19*100/W19,0)</f>
        <v>100</v>
      </c>
      <c r="W19" s="9">
        <f>'Рейтинговая таблица организаций'!AI19</f>
        <v>107</v>
      </c>
      <c r="X19" s="9">
        <f>ROUND('Рейтинговая таблица организаций'!AJ19*100/Y19,0)</f>
        <v>100</v>
      </c>
      <c r="Y19" s="9">
        <f>'Рейтинговая таблица организаций'!AK19</f>
        <v>107</v>
      </c>
      <c r="Z19" s="9">
        <f>ROUND('Рейтинговая таблица организаций'!AL19*100/AA19,0)</f>
        <v>99</v>
      </c>
      <c r="AA19" s="9">
        <f>'Рейтинговая таблица организаций'!AM19</f>
        <v>70</v>
      </c>
      <c r="AB19" s="9">
        <f>ROUND('Рейтинговая таблица организаций'!AR19*100/AC19,0)</f>
        <v>99</v>
      </c>
      <c r="AC19" s="9">
        <f>'Рейтинговая таблица организаций'!AS19</f>
        <v>107</v>
      </c>
      <c r="AD19" s="9">
        <f>ROUND('Рейтинговая таблица организаций'!AT19*100/AE19,0)</f>
        <v>98</v>
      </c>
      <c r="AE19" s="9">
        <f>'Рейтинговая таблица организаций'!AU19</f>
        <v>107</v>
      </c>
      <c r="AF19" s="9">
        <f>ROUND('Рейтинговая таблица организаций'!AV19*100/AG19,0)</f>
        <v>99</v>
      </c>
      <c r="AG19" s="9">
        <f>'Рейтинговая таблица организаций'!AW19</f>
        <v>107</v>
      </c>
    </row>
    <row r="20" spans="1:33" x14ac:dyDescent="0.25">
      <c r="A20" s="51"/>
      <c r="B20" s="51" t="str">
        <f>'Рейтинговая таблица организаций'!B20</f>
        <v>МБДОУ «Детский сад №73»</v>
      </c>
      <c r="C20" s="8">
        <f>Лист1!F19</f>
        <v>241</v>
      </c>
      <c r="D20" s="51">
        <f>'Рейтинговая таблица организаций'!C20</f>
        <v>109</v>
      </c>
      <c r="E20" s="24">
        <f t="shared" si="0"/>
        <v>0.45228215767634855</v>
      </c>
      <c r="F20" s="9">
        <f>ROUND('Рейтинговая таблица организаций'!D20*100/G20,0)</f>
        <v>80</v>
      </c>
      <c r="G20" s="9">
        <f>'Рейтинговая таблица организаций'!E20</f>
        <v>10</v>
      </c>
      <c r="H20" s="9">
        <f>ROUND('Рейтинговая таблица организаций'!F20*100/I20,0)</f>
        <v>79</v>
      </c>
      <c r="I20" s="9">
        <f>'Рейтинговая таблица организаций'!G20</f>
        <v>39</v>
      </c>
      <c r="J20" s="9">
        <f>'Рейтинговая таблица организаций'!H20</f>
        <v>6</v>
      </c>
      <c r="K20" s="9">
        <f>ROUND('Рейтинговая таблица организаций'!I20*100/L20,0)</f>
        <v>100</v>
      </c>
      <c r="L20" s="9">
        <f>'Рейтинговая таблица организаций'!J20</f>
        <v>64</v>
      </c>
      <c r="M20" s="9">
        <f>ROUND('Рейтинговая таблица организаций'!K20*100/N20,0)</f>
        <v>98</v>
      </c>
      <c r="N20" s="9">
        <f>'Рейтинговая таблица организаций'!L20</f>
        <v>45</v>
      </c>
      <c r="O20" s="9">
        <f>'Рейтинговая таблица организаций'!Q20</f>
        <v>5</v>
      </c>
      <c r="P20" s="9">
        <f>'Рейтинговая таблица организаций'!T20</f>
        <v>108</v>
      </c>
      <c r="Q20" s="9">
        <f>'Рейтинговая таблица организаций'!U20</f>
        <v>109</v>
      </c>
      <c r="R20" s="9">
        <f>'Рейтинговая таблица организаций'!Z20</f>
        <v>3</v>
      </c>
      <c r="S20" s="9">
        <f>'Рейтинговая таблица организаций'!AA20</f>
        <v>3</v>
      </c>
      <c r="T20" s="9">
        <f>'Рейтинговая таблица организаций'!AB20</f>
        <v>10</v>
      </c>
      <c r="U20" s="9">
        <f>'Рейтинговая таблица организаций'!AC20</f>
        <v>10</v>
      </c>
      <c r="V20" s="9">
        <f>ROUND('Рейтинговая таблица организаций'!AH20*100/W20,0)</f>
        <v>100</v>
      </c>
      <c r="W20" s="9">
        <f>'Рейтинговая таблица организаций'!AI20</f>
        <v>109</v>
      </c>
      <c r="X20" s="9">
        <f>ROUND('Рейтинговая таблица организаций'!AJ20*100/Y20,0)</f>
        <v>100</v>
      </c>
      <c r="Y20" s="9">
        <f>'Рейтинговая таблица организаций'!AK20</f>
        <v>109</v>
      </c>
      <c r="Z20" s="9">
        <f>ROUND('Рейтинговая таблица организаций'!AL20*100/AA20,0)</f>
        <v>97</v>
      </c>
      <c r="AA20" s="9">
        <f>'Рейтинговая таблица организаций'!AM20</f>
        <v>37</v>
      </c>
      <c r="AB20" s="9">
        <f>ROUND('Рейтинговая таблица организаций'!AR20*100/AC20,0)</f>
        <v>98</v>
      </c>
      <c r="AC20" s="9">
        <f>'Рейтинговая таблица организаций'!AS20</f>
        <v>109</v>
      </c>
      <c r="AD20" s="9">
        <f>ROUND('Рейтинговая таблица организаций'!AT20*100/AE20,0)</f>
        <v>99</v>
      </c>
      <c r="AE20" s="9">
        <f>'Рейтинговая таблица организаций'!AU20</f>
        <v>109</v>
      </c>
      <c r="AF20" s="9">
        <f>ROUND('Рейтинговая таблица организаций'!AV20*100/AG20,0)</f>
        <v>98</v>
      </c>
      <c r="AG20" s="9">
        <f>'Рейтинговая таблица организаций'!AW20</f>
        <v>109</v>
      </c>
    </row>
    <row r="21" spans="1:33" x14ac:dyDescent="0.25">
      <c r="A21" s="51"/>
      <c r="B21" s="51" t="str">
        <f>'Рейтинговая таблица организаций'!B21</f>
        <v>МБДОУ «Детский сад №77»</v>
      </c>
      <c r="C21" s="8">
        <f>Лист1!F20</f>
        <v>428</v>
      </c>
      <c r="D21" s="51">
        <f>'Рейтинговая таблица организаций'!C21</f>
        <v>173</v>
      </c>
      <c r="E21" s="24">
        <f t="shared" si="0"/>
        <v>0.40420560747663553</v>
      </c>
      <c r="F21" s="9">
        <f>ROUND('Рейтинговая таблица организаций'!D21*100/G21,0)</f>
        <v>90</v>
      </c>
      <c r="G21" s="9">
        <f>'Рейтинговая таблица организаций'!E21</f>
        <v>10</v>
      </c>
      <c r="H21" s="9">
        <f>ROUND('Рейтинговая таблица организаций'!F21*100/I21,0)</f>
        <v>72</v>
      </c>
      <c r="I21" s="9">
        <f>'Рейтинговая таблица организаций'!G21</f>
        <v>39</v>
      </c>
      <c r="J21" s="9">
        <f>'Рейтинговая таблица организаций'!H21</f>
        <v>6</v>
      </c>
      <c r="K21" s="9">
        <f>ROUND('Рейтинговая таблица организаций'!I21*100/L21,0)</f>
        <v>99</v>
      </c>
      <c r="L21" s="9">
        <f>'Рейтинговая таблица организаций'!J21</f>
        <v>138</v>
      </c>
      <c r="M21" s="9">
        <f>ROUND('Рейтинговая таблица организаций'!K21*100/N21,0)</f>
        <v>98</v>
      </c>
      <c r="N21" s="9">
        <f>'Рейтинговая таблица организаций'!L21</f>
        <v>131</v>
      </c>
      <c r="O21" s="9">
        <f>'Рейтинговая таблица организаций'!Q21</f>
        <v>5</v>
      </c>
      <c r="P21" s="9">
        <f>'Рейтинговая таблица организаций'!T21</f>
        <v>170</v>
      </c>
      <c r="Q21" s="9">
        <f>'Рейтинговая таблица организаций'!U21</f>
        <v>173</v>
      </c>
      <c r="R21" s="9">
        <f>'Рейтинговая таблица организаций'!Z21</f>
        <v>1</v>
      </c>
      <c r="S21" s="9">
        <f>'Рейтинговая таблица организаций'!AA21</f>
        <v>1</v>
      </c>
      <c r="T21" s="9">
        <f>'Рейтинговая таблица организаций'!AB21</f>
        <v>19</v>
      </c>
      <c r="U21" s="9">
        <f>'Рейтинговая таблица организаций'!AC21</f>
        <v>19</v>
      </c>
      <c r="V21" s="9">
        <f>ROUND('Рейтинговая таблица организаций'!AH21*100/W21,0)</f>
        <v>100</v>
      </c>
      <c r="W21" s="9">
        <f>'Рейтинговая таблица организаций'!AI21</f>
        <v>173</v>
      </c>
      <c r="X21" s="9">
        <f>ROUND('Рейтинговая таблица организаций'!AJ21*100/Y21,0)</f>
        <v>100</v>
      </c>
      <c r="Y21" s="9">
        <f>'Рейтинговая таблица организаций'!AK21</f>
        <v>173</v>
      </c>
      <c r="Z21" s="9">
        <f>ROUND('Рейтинговая таблица организаций'!AL21*100/AA21,0)</f>
        <v>99</v>
      </c>
      <c r="AA21" s="9">
        <f>'Рейтинговая таблица организаций'!AM21</f>
        <v>134</v>
      </c>
      <c r="AB21" s="9">
        <f>ROUND('Рейтинговая таблица организаций'!AR21*100/AC21,0)</f>
        <v>97</v>
      </c>
      <c r="AC21" s="9">
        <f>'Рейтинговая таблица организаций'!AS21</f>
        <v>173</v>
      </c>
      <c r="AD21" s="9">
        <f>ROUND('Рейтинговая таблица организаций'!AT21*100/AE21,0)</f>
        <v>99</v>
      </c>
      <c r="AE21" s="9">
        <f>'Рейтинговая таблица организаций'!AU21</f>
        <v>173</v>
      </c>
      <c r="AF21" s="9">
        <f>ROUND('Рейтинговая таблица организаций'!AV21*100/AG21,0)</f>
        <v>97</v>
      </c>
      <c r="AG21" s="9">
        <f>'Рейтинговая таблица организаций'!AW21</f>
        <v>173</v>
      </c>
    </row>
    <row r="22" spans="1:33" x14ac:dyDescent="0.25">
      <c r="A22" s="51"/>
      <c r="B22" s="51" t="str">
        <f>'Рейтинговая таблица организаций'!B22</f>
        <v>МБДОУ «Детский сад №83»</v>
      </c>
      <c r="C22" s="8">
        <f>Лист1!F21</f>
        <v>189</v>
      </c>
      <c r="D22" s="51">
        <f>'Рейтинговая таблица организаций'!C22</f>
        <v>113</v>
      </c>
      <c r="E22" s="24">
        <f t="shared" ref="E22:E63" si="1">D22/C22</f>
        <v>0.59788359788359791</v>
      </c>
      <c r="F22" s="9">
        <f>ROUND('Рейтинговая таблица организаций'!D22*100/G22,0)</f>
        <v>100</v>
      </c>
      <c r="G22" s="9">
        <f>'Рейтинговая таблица организаций'!E22</f>
        <v>10</v>
      </c>
      <c r="H22" s="9">
        <f>ROUND('Рейтинговая таблица организаций'!F22*100/I22,0)</f>
        <v>88</v>
      </c>
      <c r="I22" s="9">
        <f>'Рейтинговая таблица организаций'!G22</f>
        <v>40</v>
      </c>
      <c r="J22" s="9">
        <f>'Рейтинговая таблица организаций'!H22</f>
        <v>6</v>
      </c>
      <c r="K22" s="9">
        <f>ROUND('Рейтинговая таблица организаций'!I22*100/L22,0)</f>
        <v>97</v>
      </c>
      <c r="L22" s="9">
        <f>'Рейтинговая таблица организаций'!J22</f>
        <v>112</v>
      </c>
      <c r="M22" s="9">
        <f>ROUND('Рейтинговая таблица организаций'!K22*100/N22,0)</f>
        <v>99</v>
      </c>
      <c r="N22" s="9">
        <f>'Рейтинговая таблица организаций'!L22</f>
        <v>102</v>
      </c>
      <c r="O22" s="9">
        <f>'Рейтинговая таблица организаций'!Q22</f>
        <v>5</v>
      </c>
      <c r="P22" s="9">
        <f>'Рейтинговая таблица организаций'!T22</f>
        <v>113</v>
      </c>
      <c r="Q22" s="9">
        <f>'Рейтинговая таблица организаций'!U22</f>
        <v>113</v>
      </c>
      <c r="R22" s="9">
        <f>'Рейтинговая таблица организаций'!Z22</f>
        <v>3</v>
      </c>
      <c r="S22" s="9">
        <f>'Рейтинговая таблица организаций'!AA22</f>
        <v>6</v>
      </c>
      <c r="T22" s="9">
        <f>'Рейтинговая таблица организаций'!AB22</f>
        <v>29</v>
      </c>
      <c r="U22" s="9">
        <f>'Рейтинговая таблица организаций'!AC22</f>
        <v>29</v>
      </c>
      <c r="V22" s="9">
        <f>ROUND('Рейтинговая таблица организаций'!AH22*100/W22,0)</f>
        <v>99</v>
      </c>
      <c r="W22" s="9">
        <f>'Рейтинговая таблица организаций'!AI22</f>
        <v>113</v>
      </c>
      <c r="X22" s="9">
        <f>ROUND('Рейтинговая таблица организаций'!AJ22*100/Y22,0)</f>
        <v>100</v>
      </c>
      <c r="Y22" s="9">
        <f>'Рейтинговая таблица организаций'!AK22</f>
        <v>113</v>
      </c>
      <c r="Z22" s="9">
        <f>ROUND('Рейтинговая таблица организаций'!AL22*100/AA22,0)</f>
        <v>97</v>
      </c>
      <c r="AA22" s="9">
        <f>'Рейтинговая таблица организаций'!AM22</f>
        <v>102</v>
      </c>
      <c r="AB22" s="9">
        <f>ROUND('Рейтинговая таблица организаций'!AR22*100/AC22,0)</f>
        <v>99</v>
      </c>
      <c r="AC22" s="9">
        <f>'Рейтинговая таблица организаций'!AS22</f>
        <v>113</v>
      </c>
      <c r="AD22" s="9">
        <f>ROUND('Рейтинговая таблица организаций'!AT22*100/AE22,0)</f>
        <v>100</v>
      </c>
      <c r="AE22" s="9">
        <f>'Рейтинговая таблица организаций'!AU22</f>
        <v>113</v>
      </c>
      <c r="AF22" s="9">
        <f>ROUND('Рейтинговая таблица организаций'!AV22*100/AG22,0)</f>
        <v>99</v>
      </c>
      <c r="AG22" s="9">
        <f>'Рейтинговая таблица организаций'!AW22</f>
        <v>113</v>
      </c>
    </row>
    <row r="23" spans="1:33" x14ac:dyDescent="0.25">
      <c r="A23" s="51"/>
      <c r="B23" s="51" t="str">
        <f>'Рейтинговая таблица организаций'!B23</f>
        <v>МБДОУ «ЦРР - Детский сад №85»</v>
      </c>
      <c r="C23" s="8">
        <f>Лист1!F22</f>
        <v>44</v>
      </c>
      <c r="D23" s="51">
        <f>'Рейтинговая таблица организаций'!C23</f>
        <v>18</v>
      </c>
      <c r="E23" s="24">
        <f t="shared" si="1"/>
        <v>0.40909090909090912</v>
      </c>
      <c r="F23" s="9">
        <f>ROUND('Рейтинговая таблица организаций'!D23*100/G23,0)</f>
        <v>80</v>
      </c>
      <c r="G23" s="9">
        <f>'Рейтинговая таблица организаций'!E23</f>
        <v>10</v>
      </c>
      <c r="H23" s="9">
        <f>ROUND('Рейтинговая таблица организаций'!F23*100/I23,0)</f>
        <v>90</v>
      </c>
      <c r="I23" s="9">
        <f>'Рейтинговая таблица организаций'!G23</f>
        <v>39</v>
      </c>
      <c r="J23" s="9">
        <f>'Рейтинговая таблица организаций'!H23</f>
        <v>4</v>
      </c>
      <c r="K23" s="9">
        <f>ROUND('Рейтинговая таблица организаций'!I23*100/L23,0)</f>
        <v>100</v>
      </c>
      <c r="L23" s="9">
        <f>'Рейтинговая таблица организаций'!J23</f>
        <v>16</v>
      </c>
      <c r="M23" s="9">
        <f>ROUND('Рейтинговая таблица организаций'!K23*100/N23,0)</f>
        <v>100</v>
      </c>
      <c r="N23" s="9">
        <f>'Рейтинговая таблица организаций'!L23</f>
        <v>16</v>
      </c>
      <c r="O23" s="9">
        <f>'Рейтинговая таблица организаций'!Q23</f>
        <v>5</v>
      </c>
      <c r="P23" s="9">
        <f>'Рейтинговая таблица организаций'!T23</f>
        <v>18</v>
      </c>
      <c r="Q23" s="9">
        <f>'Рейтинговая таблица организаций'!U23</f>
        <v>18</v>
      </c>
      <c r="R23" s="9">
        <f>'Рейтинговая таблица организаций'!Z23</f>
        <v>1</v>
      </c>
      <c r="S23" s="9">
        <f>'Рейтинговая таблица организаций'!AA23</f>
        <v>1</v>
      </c>
      <c r="T23" s="9">
        <f>'Рейтинговая таблица организаций'!AB23</f>
        <v>2</v>
      </c>
      <c r="U23" s="9">
        <f>'Рейтинговая таблица организаций'!AC23</f>
        <v>2</v>
      </c>
      <c r="V23" s="9">
        <f>ROUND('Рейтинговая таблица организаций'!AH23*100/W23,0)</f>
        <v>100</v>
      </c>
      <c r="W23" s="9">
        <f>'Рейтинговая таблица организаций'!AI23</f>
        <v>18</v>
      </c>
      <c r="X23" s="9">
        <f>ROUND('Рейтинговая таблица организаций'!AJ23*100/Y23,0)</f>
        <v>100</v>
      </c>
      <c r="Y23" s="9">
        <f>'Рейтинговая таблица организаций'!AK23</f>
        <v>18</v>
      </c>
      <c r="Z23" s="9">
        <f>ROUND('Рейтинговая таблица организаций'!AL23*100/AA23,0)</f>
        <v>100</v>
      </c>
      <c r="AA23" s="9">
        <f>'Рейтинговая таблица организаций'!AM23</f>
        <v>16</v>
      </c>
      <c r="AB23" s="9">
        <f>ROUND('Рейтинговая таблица организаций'!AR23*100/AC23,0)</f>
        <v>100</v>
      </c>
      <c r="AC23" s="9">
        <f>'Рейтинговая таблица организаций'!AS23</f>
        <v>18</v>
      </c>
      <c r="AD23" s="9">
        <f>ROUND('Рейтинговая таблица организаций'!AT23*100/AE23,0)</f>
        <v>100</v>
      </c>
      <c r="AE23" s="9">
        <f>'Рейтинговая таблица организаций'!AU23</f>
        <v>18</v>
      </c>
      <c r="AF23" s="9">
        <f>ROUND('Рейтинговая таблица организаций'!AV23*100/AG23,0)</f>
        <v>100</v>
      </c>
      <c r="AG23" s="9">
        <f>'Рейтинговая таблица организаций'!AW23</f>
        <v>18</v>
      </c>
    </row>
    <row r="24" spans="1:33" x14ac:dyDescent="0.25">
      <c r="A24" s="51"/>
      <c r="B24" s="51" t="str">
        <f>'Рейтинговая таблица организаций'!B24</f>
        <v>МБДОУ «ЦРР- Детский сад №86»</v>
      </c>
      <c r="C24" s="8">
        <f>Лист1!F23</f>
        <v>406</v>
      </c>
      <c r="D24" s="51">
        <f>'Рейтинговая таблица организаций'!C24</f>
        <v>165</v>
      </c>
      <c r="E24" s="24">
        <f t="shared" si="1"/>
        <v>0.40640394088669951</v>
      </c>
      <c r="F24" s="9">
        <f>ROUND('Рейтинговая таблица организаций'!D24*100/G24,0)</f>
        <v>91</v>
      </c>
      <c r="G24" s="9">
        <f>'Рейтинговая таблица организаций'!E24</f>
        <v>11</v>
      </c>
      <c r="H24" s="9">
        <f>ROUND('Рейтинговая таблица организаций'!F24*100/I24,0)</f>
        <v>65</v>
      </c>
      <c r="I24" s="9">
        <f>'Рейтинговая таблица организаций'!G24</f>
        <v>40</v>
      </c>
      <c r="J24" s="9">
        <f>'Рейтинговая таблица организаций'!H24</f>
        <v>6</v>
      </c>
      <c r="K24" s="9">
        <f>ROUND('Рейтинговая таблица организаций'!I24*100/L24,0)</f>
        <v>98</v>
      </c>
      <c r="L24" s="9">
        <f>'Рейтинговая таблица организаций'!J24</f>
        <v>98</v>
      </c>
      <c r="M24" s="9">
        <f>ROUND('Рейтинговая таблица организаций'!K24*100/N24,0)</f>
        <v>100</v>
      </c>
      <c r="N24" s="9">
        <f>'Рейтинговая таблица организаций'!L24</f>
        <v>65</v>
      </c>
      <c r="O24" s="9">
        <f>'Рейтинговая таблица организаций'!Q24</f>
        <v>5</v>
      </c>
      <c r="P24" s="9">
        <f>'Рейтинговая таблица организаций'!T24</f>
        <v>162</v>
      </c>
      <c r="Q24" s="9">
        <f>'Рейтинговая таблица организаций'!U24</f>
        <v>165</v>
      </c>
      <c r="R24" s="9">
        <f>'Рейтинговая таблица организаций'!Z24</f>
        <v>0</v>
      </c>
      <c r="S24" s="9">
        <f>'Рейтинговая таблица организаций'!AA24</f>
        <v>1</v>
      </c>
      <c r="T24" s="9">
        <f>'Рейтинговая таблица организаций'!AB24</f>
        <v>19</v>
      </c>
      <c r="U24" s="9">
        <f>'Рейтинговая таблица организаций'!AC24</f>
        <v>19</v>
      </c>
      <c r="V24" s="9">
        <f>ROUND('Рейтинговая таблица организаций'!AH24*100/W24,0)</f>
        <v>98</v>
      </c>
      <c r="W24" s="9">
        <f>'Рейтинговая таблица организаций'!AI24</f>
        <v>165</v>
      </c>
      <c r="X24" s="9">
        <f>ROUND('Рейтинговая таблица организаций'!AJ24*100/Y24,0)</f>
        <v>98</v>
      </c>
      <c r="Y24" s="9">
        <f>'Рейтинговая таблица организаций'!AK24</f>
        <v>165</v>
      </c>
      <c r="Z24" s="9">
        <f>ROUND('Рейтинговая таблица организаций'!AL24*100/AA24,0)</f>
        <v>100</v>
      </c>
      <c r="AA24" s="9">
        <f>'Рейтинговая таблица организаций'!AM24</f>
        <v>80</v>
      </c>
      <c r="AB24" s="9">
        <f>ROUND('Рейтинговая таблица организаций'!AR24*100/AC24,0)</f>
        <v>100</v>
      </c>
      <c r="AC24" s="9">
        <f>'Рейтинговая таблица организаций'!AS24</f>
        <v>165</v>
      </c>
      <c r="AD24" s="9">
        <f>ROUND('Рейтинговая таблица организаций'!AT24*100/AE24,0)</f>
        <v>100</v>
      </c>
      <c r="AE24" s="9">
        <f>'Рейтинговая таблица организаций'!AU24</f>
        <v>165</v>
      </c>
      <c r="AF24" s="9">
        <f>ROUND('Рейтинговая таблица организаций'!AV24*100/AG24,0)</f>
        <v>100</v>
      </c>
      <c r="AG24" s="9">
        <f>'Рейтинговая таблица организаций'!AW24</f>
        <v>165</v>
      </c>
    </row>
    <row r="25" spans="1:33" x14ac:dyDescent="0.25">
      <c r="A25" s="51"/>
      <c r="B25" s="51" t="str">
        <f>'Рейтинговая таблица организаций'!B25</f>
        <v>МБДОУ «Детский сад №90</v>
      </c>
      <c r="C25" s="8">
        <f>Лист1!F24</f>
        <v>230</v>
      </c>
      <c r="D25" s="51">
        <f>'Рейтинговая таблица организаций'!C25</f>
        <v>92</v>
      </c>
      <c r="E25" s="24">
        <f t="shared" si="1"/>
        <v>0.4</v>
      </c>
      <c r="F25" s="9">
        <f>ROUND('Рейтинговая таблица организаций'!D25*100/G25,0)</f>
        <v>100</v>
      </c>
      <c r="G25" s="9">
        <f>'Рейтинговая таблица организаций'!E25</f>
        <v>10</v>
      </c>
      <c r="H25" s="9">
        <f>ROUND('Рейтинговая таблица организаций'!F25*100/I25,0)</f>
        <v>91</v>
      </c>
      <c r="I25" s="9">
        <f>'Рейтинговая таблица организаций'!G25</f>
        <v>39</v>
      </c>
      <c r="J25" s="9">
        <f>'Рейтинговая таблица организаций'!H25</f>
        <v>3</v>
      </c>
      <c r="K25" s="9">
        <f>ROUND('Рейтинговая таблица организаций'!I25*100/L25,0)</f>
        <v>98</v>
      </c>
      <c r="L25" s="9">
        <f>'Рейтинговая таблица организаций'!J25</f>
        <v>62</v>
      </c>
      <c r="M25" s="9">
        <f>ROUND('Рейтинговая таблица организаций'!K25*100/N25,0)</f>
        <v>100</v>
      </c>
      <c r="N25" s="9">
        <f>'Рейтинговая таблица организаций'!L25</f>
        <v>41</v>
      </c>
      <c r="O25" s="9">
        <f>'Рейтинговая таблица организаций'!Q25</f>
        <v>5</v>
      </c>
      <c r="P25" s="9">
        <f>'Рейтинговая таблица организаций'!T25</f>
        <v>92</v>
      </c>
      <c r="Q25" s="9">
        <f>'Рейтинговая таблица организаций'!U25</f>
        <v>92</v>
      </c>
      <c r="R25" s="9">
        <f>'Рейтинговая таблица организаций'!Z25</f>
        <v>4</v>
      </c>
      <c r="S25" s="9">
        <f>'Рейтинговая таблица организаций'!AA25</f>
        <v>2</v>
      </c>
      <c r="T25" s="9">
        <f>'Рейтинговая таблица организаций'!AB25</f>
        <v>6</v>
      </c>
      <c r="U25" s="9">
        <f>'Рейтинговая таблица организаций'!AC25</f>
        <v>6</v>
      </c>
      <c r="V25" s="9">
        <f>ROUND('Рейтинговая таблица организаций'!AH25*100/W25,0)</f>
        <v>100</v>
      </c>
      <c r="W25" s="9">
        <f>'Рейтинговая таблица организаций'!AI25</f>
        <v>92</v>
      </c>
      <c r="X25" s="9">
        <f>ROUND('Рейтинговая таблица организаций'!AJ25*100/Y25,0)</f>
        <v>98</v>
      </c>
      <c r="Y25" s="9">
        <f>'Рейтинговая таблица организаций'!AK25</f>
        <v>92</v>
      </c>
      <c r="Z25" s="9">
        <f>ROUND('Рейтинговая таблица организаций'!AL25*100/AA25,0)</f>
        <v>98</v>
      </c>
      <c r="AA25" s="9">
        <f>'Рейтинговая таблица организаций'!AM25</f>
        <v>52</v>
      </c>
      <c r="AB25" s="9">
        <f>ROUND('Рейтинговая таблица организаций'!AR25*100/AC25,0)</f>
        <v>98</v>
      </c>
      <c r="AC25" s="9">
        <f>'Рейтинговая таблица организаций'!AS25</f>
        <v>92</v>
      </c>
      <c r="AD25" s="9">
        <f>ROUND('Рейтинговая таблица организаций'!AT25*100/AE25,0)</f>
        <v>100</v>
      </c>
      <c r="AE25" s="9">
        <f>'Рейтинговая таблица организаций'!AU25</f>
        <v>92</v>
      </c>
      <c r="AF25" s="9">
        <f>ROUND('Рейтинговая таблица организаций'!AV25*100/AG25,0)</f>
        <v>100</v>
      </c>
      <c r="AG25" s="9">
        <f>'Рейтинговая таблица организаций'!AW25</f>
        <v>92</v>
      </c>
    </row>
    <row r="26" spans="1:33" x14ac:dyDescent="0.25">
      <c r="A26" s="51"/>
      <c r="B26" s="51" t="str">
        <f>'Рейтинговая таблица организаций'!B26</f>
        <v>МБДОУ «Детский сад №93»</v>
      </c>
      <c r="C26" s="8">
        <f>Лист1!F25</f>
        <v>159</v>
      </c>
      <c r="D26" s="51">
        <f>'Рейтинговая таблица организаций'!C26</f>
        <v>60</v>
      </c>
      <c r="E26" s="24">
        <f t="shared" si="1"/>
        <v>0.37735849056603776</v>
      </c>
      <c r="F26" s="9">
        <f>ROUND('Рейтинговая таблица организаций'!D26*100/G26,0)</f>
        <v>68</v>
      </c>
      <c r="G26" s="9">
        <f>'Рейтинговая таблица организаций'!E26</f>
        <v>11</v>
      </c>
      <c r="H26" s="9">
        <f>ROUND('Рейтинговая таблица организаций'!F26*100/I26,0)</f>
        <v>63</v>
      </c>
      <c r="I26" s="9">
        <f>'Рейтинговая таблица организаций'!G26</f>
        <v>39</v>
      </c>
      <c r="J26" s="9">
        <f>'Рейтинговая таблица организаций'!H26</f>
        <v>6</v>
      </c>
      <c r="K26" s="9">
        <f>ROUND('Рейтинговая таблица организаций'!I26*100/L26,0)</f>
        <v>98</v>
      </c>
      <c r="L26" s="9">
        <f>'Рейтинговая таблица организаций'!J26</f>
        <v>42</v>
      </c>
      <c r="M26" s="9">
        <f>ROUND('Рейтинговая таблица организаций'!K26*100/N26,0)</f>
        <v>100</v>
      </c>
      <c r="N26" s="9">
        <f>'Рейтинговая таблица организаций'!L26</f>
        <v>32</v>
      </c>
      <c r="O26" s="9">
        <f>'Рейтинговая таблица организаций'!Q26</f>
        <v>5</v>
      </c>
      <c r="P26" s="9">
        <f>'Рейтинговая таблица организаций'!T26</f>
        <v>60</v>
      </c>
      <c r="Q26" s="9">
        <f>'Рейтинговая таблица организаций'!U26</f>
        <v>60</v>
      </c>
      <c r="R26" s="9">
        <f>'Рейтинговая таблица организаций'!Z26</f>
        <v>1</v>
      </c>
      <c r="S26" s="9">
        <f>'Рейтинговая таблица организаций'!AA26</f>
        <v>3</v>
      </c>
      <c r="T26" s="9">
        <f>'Рейтинговая таблица организаций'!AB26</f>
        <v>15</v>
      </c>
      <c r="U26" s="9">
        <f>'Рейтинговая таблица организаций'!AC26</f>
        <v>15</v>
      </c>
      <c r="V26" s="9">
        <f>ROUND('Рейтинговая таблица организаций'!AH26*100/W26,0)</f>
        <v>98</v>
      </c>
      <c r="W26" s="9">
        <f>'Рейтинговая таблица организаций'!AI26</f>
        <v>60</v>
      </c>
      <c r="X26" s="9">
        <f>ROUND('Рейтинговая таблица организаций'!AJ26*100/Y26,0)</f>
        <v>98</v>
      </c>
      <c r="Y26" s="9">
        <f>'Рейтинговая таблица организаций'!AK26</f>
        <v>60</v>
      </c>
      <c r="Z26" s="9">
        <f>ROUND('Рейтинговая таблица организаций'!AL26*100/AA26,0)</f>
        <v>100</v>
      </c>
      <c r="AA26" s="9">
        <f>'Рейтинговая таблица организаций'!AM26</f>
        <v>29</v>
      </c>
      <c r="AB26" s="9">
        <f>ROUND('Рейтинговая таблица организаций'!AR26*100/AC26,0)</f>
        <v>98</v>
      </c>
      <c r="AC26" s="9">
        <f>'Рейтинговая таблица организаций'!AS26</f>
        <v>60</v>
      </c>
      <c r="AD26" s="9">
        <f>ROUND('Рейтинговая таблица организаций'!AT26*100/AE26,0)</f>
        <v>100</v>
      </c>
      <c r="AE26" s="9">
        <f>'Рейтинговая таблица организаций'!AU26</f>
        <v>60</v>
      </c>
      <c r="AF26" s="9">
        <f>ROUND('Рейтинговая таблица организаций'!AV26*100/AG26,0)</f>
        <v>100</v>
      </c>
      <c r="AG26" s="9">
        <f>'Рейтинговая таблица организаций'!AW26</f>
        <v>60</v>
      </c>
    </row>
    <row r="27" spans="1:33" x14ac:dyDescent="0.25">
      <c r="A27" s="51"/>
      <c r="B27" s="51" t="str">
        <f>'Рейтинговая таблица организаций'!B27</f>
        <v>МБДОУ «Детский сад №94»</v>
      </c>
      <c r="C27" s="8">
        <f>Лист1!F26</f>
        <v>200</v>
      </c>
      <c r="D27" s="51">
        <f>'Рейтинговая таблица организаций'!C27</f>
        <v>108</v>
      </c>
      <c r="E27" s="24">
        <f t="shared" si="1"/>
        <v>0.54</v>
      </c>
      <c r="F27" s="9">
        <f>ROUND('Рейтинговая таблица организаций'!D27*100/G27,0)</f>
        <v>55</v>
      </c>
      <c r="G27" s="9">
        <f>'Рейтинговая таблица организаций'!E27</f>
        <v>10</v>
      </c>
      <c r="H27" s="9">
        <f>ROUND('Рейтинговая таблица организаций'!F27*100/I27,0)</f>
        <v>68</v>
      </c>
      <c r="I27" s="9">
        <f>'Рейтинговая таблица организаций'!G27</f>
        <v>39</v>
      </c>
      <c r="J27" s="9">
        <f>'Рейтинговая таблица организаций'!H27</f>
        <v>4</v>
      </c>
      <c r="K27" s="9">
        <f>ROUND('Рейтинговая таблица организаций'!I27*100/L27,0)</f>
        <v>98</v>
      </c>
      <c r="L27" s="9">
        <f>'Рейтинговая таблица организаций'!J27</f>
        <v>58</v>
      </c>
      <c r="M27" s="9">
        <f>ROUND('Рейтинговая таблица организаций'!K27*100/N27,0)</f>
        <v>100</v>
      </c>
      <c r="N27" s="9">
        <f>'Рейтинговая таблица организаций'!L27</f>
        <v>33</v>
      </c>
      <c r="O27" s="9">
        <f>'Рейтинговая таблица организаций'!Q27</f>
        <v>5</v>
      </c>
      <c r="P27" s="9">
        <f>'Рейтинговая таблица организаций'!T27</f>
        <v>108</v>
      </c>
      <c r="Q27" s="9">
        <f>'Рейтинговая таблица организаций'!U27</f>
        <v>108</v>
      </c>
      <c r="R27" s="9">
        <f>'Рейтинговая таблица организаций'!Z27</f>
        <v>0</v>
      </c>
      <c r="S27" s="9">
        <f>'Рейтинговая таблица организаций'!AA27</f>
        <v>1</v>
      </c>
      <c r="T27" s="9">
        <f>'Рейтинговая таблица организаций'!AB27</f>
        <v>21</v>
      </c>
      <c r="U27" s="9">
        <f>'Рейтинговая таблица организаций'!AC27</f>
        <v>21</v>
      </c>
      <c r="V27" s="9">
        <f>ROUND('Рейтинговая таблица организаций'!AH27*100/W27,0)</f>
        <v>100</v>
      </c>
      <c r="W27" s="9">
        <f>'Рейтинговая таблица организаций'!AI27</f>
        <v>108</v>
      </c>
      <c r="X27" s="9">
        <f>ROUND('Рейтинговая таблица организаций'!AJ27*100/Y27,0)</f>
        <v>99</v>
      </c>
      <c r="Y27" s="9">
        <f>'Рейтинговая таблица организаций'!AK27</f>
        <v>108</v>
      </c>
      <c r="Z27" s="9">
        <f>ROUND('Рейтинговая таблица организаций'!AL27*100/AA27,0)</f>
        <v>100</v>
      </c>
      <c r="AA27" s="9">
        <f>'Рейтинговая таблица организаций'!AM27</f>
        <v>49</v>
      </c>
      <c r="AB27" s="9">
        <f>ROUND('Рейтинговая таблица организаций'!AR27*100/AC27,0)</f>
        <v>98</v>
      </c>
      <c r="AC27" s="9">
        <f>'Рейтинговая таблица организаций'!AS27</f>
        <v>108</v>
      </c>
      <c r="AD27" s="9">
        <f>ROUND('Рейтинговая таблица организаций'!AT27*100/AE27,0)</f>
        <v>97</v>
      </c>
      <c r="AE27" s="9">
        <f>'Рейтинговая таблица организаций'!AU27</f>
        <v>108</v>
      </c>
      <c r="AF27" s="9">
        <f>ROUND('Рейтинговая таблица организаций'!AV27*100/AG27,0)</f>
        <v>99</v>
      </c>
      <c r="AG27" s="9">
        <f>'Рейтинговая таблица организаций'!AW27</f>
        <v>108</v>
      </c>
    </row>
    <row r="28" spans="1:33" x14ac:dyDescent="0.25">
      <c r="A28" s="51"/>
      <c r="B28" s="51" t="str">
        <f>'Рейтинговая таблица организаций'!B28</f>
        <v>МБОУ "Гимназия №1" имени С. М. Омарова</v>
      </c>
      <c r="C28" s="8">
        <f>Лист1!F27</f>
        <v>1951</v>
      </c>
      <c r="D28" s="51">
        <f>'Рейтинговая таблица организаций'!C28</f>
        <v>527</v>
      </c>
      <c r="E28" s="24">
        <f t="shared" si="1"/>
        <v>0.27011788826242955</v>
      </c>
      <c r="F28" s="9">
        <f>ROUND('Рейтинговая таблица организаций'!D28*100/G28,0)</f>
        <v>93</v>
      </c>
      <c r="G28" s="9">
        <f>'Рейтинговая таблица организаций'!E28</f>
        <v>14</v>
      </c>
      <c r="H28" s="9">
        <f>ROUND('Рейтинговая таблица организаций'!F28*100/I28,0)</f>
        <v>100</v>
      </c>
      <c r="I28" s="9">
        <f>'Рейтинговая таблица организаций'!G28</f>
        <v>45</v>
      </c>
      <c r="J28" s="9">
        <f>'Рейтинговая таблица организаций'!H28</f>
        <v>4</v>
      </c>
      <c r="K28" s="9">
        <f>ROUND('Рейтинговая таблица организаций'!I28*100/L28,0)</f>
        <v>100</v>
      </c>
      <c r="L28" s="9">
        <f>'Рейтинговая таблица организаций'!J28</f>
        <v>326</v>
      </c>
      <c r="M28" s="9">
        <f>ROUND('Рейтинговая таблица организаций'!K28*100/N28,0)</f>
        <v>100</v>
      </c>
      <c r="N28" s="9">
        <f>'Рейтинговая таблица организаций'!L28</f>
        <v>270</v>
      </c>
      <c r="O28" s="9">
        <f>'Рейтинговая таблица организаций'!Q28</f>
        <v>5</v>
      </c>
      <c r="P28" s="9">
        <f>'Рейтинговая таблица организаций'!T28</f>
        <v>526</v>
      </c>
      <c r="Q28" s="9">
        <f>'Рейтинговая таблица организаций'!U28</f>
        <v>527</v>
      </c>
      <c r="R28" s="9">
        <f>'Рейтинговая таблица организаций'!Z28</f>
        <v>6</v>
      </c>
      <c r="S28" s="9">
        <f>'Рейтинговая таблица организаций'!AA28</f>
        <v>5</v>
      </c>
      <c r="T28" s="9">
        <f>'Рейтинговая таблица организаций'!AB28</f>
        <v>69</v>
      </c>
      <c r="U28" s="9">
        <f>'Рейтинговая таблица организаций'!AC28</f>
        <v>69</v>
      </c>
      <c r="V28" s="9">
        <f>ROUND('Рейтинговая таблица организаций'!AH28*100/W28,0)</f>
        <v>99</v>
      </c>
      <c r="W28" s="9">
        <f>'Рейтинговая таблица организаций'!AI28</f>
        <v>527</v>
      </c>
      <c r="X28" s="9">
        <f>ROUND('Рейтинговая таблица организаций'!AJ28*100/Y28,0)</f>
        <v>100</v>
      </c>
      <c r="Y28" s="9">
        <f>'Рейтинговая таблица организаций'!AK28</f>
        <v>527</v>
      </c>
      <c r="Z28" s="9">
        <f>ROUND('Рейтинговая таблица организаций'!AL28*100/AA28,0)</f>
        <v>100</v>
      </c>
      <c r="AA28" s="9">
        <f>'Рейтинговая таблица организаций'!AM28</f>
        <v>266</v>
      </c>
      <c r="AB28" s="9">
        <f>ROUND('Рейтинговая таблица организаций'!AR28*100/AC28,0)</f>
        <v>100</v>
      </c>
      <c r="AC28" s="9">
        <f>'Рейтинговая таблица организаций'!AS28</f>
        <v>527</v>
      </c>
      <c r="AD28" s="9">
        <f>ROUND('Рейтинговая таблица организаций'!AT28*100/AE28,0)</f>
        <v>100</v>
      </c>
      <c r="AE28" s="9">
        <f>'Рейтинговая таблица организаций'!AU28</f>
        <v>527</v>
      </c>
      <c r="AF28" s="9">
        <f>ROUND('Рейтинговая таблица организаций'!AV28*100/AG28,0)</f>
        <v>100</v>
      </c>
      <c r="AG28" s="9">
        <f>'Рейтинговая таблица организаций'!AW28</f>
        <v>527</v>
      </c>
    </row>
    <row r="29" spans="1:33" x14ac:dyDescent="0.25">
      <c r="A29" s="51"/>
      <c r="B29" s="51" t="str">
        <f>'Рейтинговая таблица организаций'!B29</f>
        <v>МБОУ "Средняя общеобразовательная школа №2"</v>
      </c>
      <c r="C29" s="8">
        <f>Лист1!F28</f>
        <v>1992</v>
      </c>
      <c r="D29" s="51">
        <f>'Рейтинговая таблица организаций'!C29</f>
        <v>605</v>
      </c>
      <c r="E29" s="24">
        <f t="shared" si="1"/>
        <v>0.30371485943775101</v>
      </c>
      <c r="F29" s="9">
        <f>ROUND('Рейтинговая таблица организаций'!D29*100/G29,0)</f>
        <v>100</v>
      </c>
      <c r="G29" s="9">
        <f>'Рейтинговая таблица организаций'!E29</f>
        <v>13</v>
      </c>
      <c r="H29" s="9">
        <f>ROUND('Рейтинговая таблица организаций'!F29*100/I29,0)</f>
        <v>81</v>
      </c>
      <c r="I29" s="9">
        <f>'Рейтинговая таблица организаций'!G29</f>
        <v>44</v>
      </c>
      <c r="J29" s="9">
        <f>'Рейтинговая таблица организаций'!H29</f>
        <v>5</v>
      </c>
      <c r="K29" s="9">
        <f>ROUND('Рейтинговая таблица организаций'!I29*100/L29,0)</f>
        <v>98</v>
      </c>
      <c r="L29" s="9">
        <f>'Рейтинговая таблица организаций'!J29</f>
        <v>471</v>
      </c>
      <c r="M29" s="9">
        <f>ROUND('Рейтинговая таблица организаций'!K29*100/N29,0)</f>
        <v>99</v>
      </c>
      <c r="N29" s="9">
        <f>'Рейтинговая таблица организаций'!L29</f>
        <v>409</v>
      </c>
      <c r="O29" s="9">
        <f>'Рейтинговая таблица организаций'!Q29</f>
        <v>5</v>
      </c>
      <c r="P29" s="9">
        <f>'Рейтинговая таблица организаций'!T29</f>
        <v>599</v>
      </c>
      <c r="Q29" s="9">
        <f>'Рейтинговая таблица организаций'!U29</f>
        <v>605</v>
      </c>
      <c r="R29" s="9">
        <f>'Рейтинговая таблица организаций'!Z29</f>
        <v>1</v>
      </c>
      <c r="S29" s="9">
        <f>'Рейтинговая таблица организаций'!AA29</f>
        <v>2</v>
      </c>
      <c r="T29" s="9">
        <f>'Рейтинговая таблица организаций'!AB29</f>
        <v>95</v>
      </c>
      <c r="U29" s="9">
        <f>'Рейтинговая таблица организаций'!AC29</f>
        <v>95</v>
      </c>
      <c r="V29" s="9">
        <f>ROUND('Рейтинговая таблица организаций'!AH29*100/W29,0)</f>
        <v>100</v>
      </c>
      <c r="W29" s="9">
        <f>'Рейтинговая таблица организаций'!AI29</f>
        <v>605</v>
      </c>
      <c r="X29" s="9">
        <f>ROUND('Рейтинговая таблица организаций'!AJ29*100/Y29,0)</f>
        <v>100</v>
      </c>
      <c r="Y29" s="9">
        <f>'Рейтинговая таблица организаций'!AK29</f>
        <v>605</v>
      </c>
      <c r="Z29" s="9">
        <f>ROUND('Рейтинговая таблица организаций'!AL29*100/AA29,0)</f>
        <v>97</v>
      </c>
      <c r="AA29" s="9">
        <f>'Рейтинговая таблица организаций'!AM29</f>
        <v>437</v>
      </c>
      <c r="AB29" s="9">
        <f>ROUND('Рейтинговая таблица организаций'!AR29*100/AC29,0)</f>
        <v>100</v>
      </c>
      <c r="AC29" s="9">
        <f>'Рейтинговая таблица организаций'!AS29</f>
        <v>605</v>
      </c>
      <c r="AD29" s="9">
        <f>ROUND('Рейтинговая таблица организаций'!AT29*100/AE29,0)</f>
        <v>97</v>
      </c>
      <c r="AE29" s="9">
        <f>'Рейтинговая таблица организаций'!AU29</f>
        <v>605</v>
      </c>
      <c r="AF29" s="9">
        <f>ROUND('Рейтинговая таблица организаций'!AV29*100/AG29,0)</f>
        <v>98</v>
      </c>
      <c r="AG29" s="9">
        <f>'Рейтинговая таблица организаций'!AW29</f>
        <v>605</v>
      </c>
    </row>
    <row r="30" spans="1:33" x14ac:dyDescent="0.25">
      <c r="A30" s="51"/>
      <c r="B30" s="51" t="str">
        <f>'Рейтинговая таблица организаций'!B30</f>
        <v>МБОУ "Многопрофильный лицей №3"</v>
      </c>
      <c r="C30" s="8">
        <f>Лист1!F29</f>
        <v>877</v>
      </c>
      <c r="D30" s="51">
        <f>'Рейтинговая таблица организаций'!C30</f>
        <v>348</v>
      </c>
      <c r="E30" s="24">
        <f t="shared" si="1"/>
        <v>0.39680729760547323</v>
      </c>
      <c r="F30" s="9">
        <f>ROUND('Рейтинговая таблица организаций'!D30*100/G30,0)</f>
        <v>96</v>
      </c>
      <c r="G30" s="9">
        <f>'Рейтинговая таблица организаций'!E30</f>
        <v>13</v>
      </c>
      <c r="H30" s="9">
        <f>ROUND('Рейтинговая таблица организаций'!F30*100/I30,0)</f>
        <v>100</v>
      </c>
      <c r="I30" s="9">
        <f>'Рейтинговая таблица организаций'!G30</f>
        <v>43</v>
      </c>
      <c r="J30" s="9">
        <f>'Рейтинговая таблица организаций'!H30</f>
        <v>6</v>
      </c>
      <c r="K30" s="9">
        <f>ROUND('Рейтинговая таблица организаций'!I30*100/L30,0)</f>
        <v>100</v>
      </c>
      <c r="L30" s="9">
        <f>'Рейтинговая таблица организаций'!J30</f>
        <v>270</v>
      </c>
      <c r="M30" s="9">
        <f>ROUND('Рейтинговая таблица организаций'!K30*100/N30,0)</f>
        <v>100</v>
      </c>
      <c r="N30" s="9">
        <f>'Рейтинговая таблица организаций'!L30</f>
        <v>235</v>
      </c>
      <c r="O30" s="9">
        <f>'Рейтинговая таблица организаций'!Q30</f>
        <v>5</v>
      </c>
      <c r="P30" s="9">
        <f>'Рейтинговая таблица организаций'!T30</f>
        <v>338</v>
      </c>
      <c r="Q30" s="9">
        <f>'Рейтинговая таблица организаций'!U30</f>
        <v>348</v>
      </c>
      <c r="R30" s="9">
        <f>'Рейтинговая таблица организаций'!Z30</f>
        <v>4</v>
      </c>
      <c r="S30" s="9">
        <f>'Рейтинговая таблица организаций'!AA30</f>
        <v>6</v>
      </c>
      <c r="T30" s="9">
        <f>'Рейтинговая таблица организаций'!AB30</f>
        <v>37</v>
      </c>
      <c r="U30" s="9">
        <f>'Рейтинговая таблица организаций'!AC30</f>
        <v>37</v>
      </c>
      <c r="V30" s="9">
        <f>ROUND('Рейтинговая таблица организаций'!AH30*100/W30,0)</f>
        <v>99</v>
      </c>
      <c r="W30" s="9">
        <f>'Рейтинговая таблица организаций'!AI30</f>
        <v>348</v>
      </c>
      <c r="X30" s="9">
        <f>ROUND('Рейтинговая таблица организаций'!AJ30*100/Y30,0)</f>
        <v>99</v>
      </c>
      <c r="Y30" s="9">
        <f>'Рейтинговая таблица организаций'!AK30</f>
        <v>348</v>
      </c>
      <c r="Z30" s="9">
        <f>ROUND('Рейтинговая таблица организаций'!AL30*100/AA30,0)</f>
        <v>99</v>
      </c>
      <c r="AA30" s="9">
        <f>'Рейтинговая таблица организаций'!AM30</f>
        <v>253</v>
      </c>
      <c r="AB30" s="9">
        <f>ROUND('Рейтинговая таблица организаций'!AR30*100/AC30,0)</f>
        <v>97</v>
      </c>
      <c r="AC30" s="9">
        <f>'Рейтинговая таблица организаций'!AS30</f>
        <v>348</v>
      </c>
      <c r="AD30" s="9">
        <f>ROUND('Рейтинговая таблица организаций'!AT30*100/AE30,0)</f>
        <v>98</v>
      </c>
      <c r="AE30" s="9">
        <f>'Рейтинговая таблица организаций'!AU30</f>
        <v>348</v>
      </c>
      <c r="AF30" s="9">
        <f>ROUND('Рейтинговая таблица организаций'!AV30*100/AG30,0)</f>
        <v>100</v>
      </c>
      <c r="AG30" s="9">
        <f>'Рейтинговая таблица организаций'!AW30</f>
        <v>348</v>
      </c>
    </row>
    <row r="31" spans="1:33" x14ac:dyDescent="0.25">
      <c r="A31" s="51"/>
      <c r="B31" s="51" t="str">
        <f>'Рейтинговая таблица организаций'!B31</f>
        <v>МБОУ "Многопрофильный лицей №5"</v>
      </c>
      <c r="C31" s="8">
        <f>Лист1!F30</f>
        <v>2392</v>
      </c>
      <c r="D31" s="51">
        <f>'Рейтинговая таблица организаций'!C31</f>
        <v>554</v>
      </c>
      <c r="E31" s="24">
        <f t="shared" si="1"/>
        <v>0.23160535117056857</v>
      </c>
      <c r="F31" s="9">
        <f>ROUND('Рейтинговая таблица организаций'!D31*100/G31,0)</f>
        <v>92</v>
      </c>
      <c r="G31" s="9">
        <f>'Рейтинговая таблица организаций'!E31</f>
        <v>13</v>
      </c>
      <c r="H31" s="9">
        <f>ROUND('Рейтинговая таблица организаций'!F31*100/I31,0)</f>
        <v>100</v>
      </c>
      <c r="I31" s="9">
        <f>'Рейтинговая таблица организаций'!G31</f>
        <v>44</v>
      </c>
      <c r="J31" s="9">
        <f>'Рейтинговая таблица организаций'!H31</f>
        <v>5</v>
      </c>
      <c r="K31" s="9">
        <f>ROUND('Рейтинговая таблица организаций'!I31*100/L31,0)</f>
        <v>97</v>
      </c>
      <c r="L31" s="9">
        <f>'Рейтинговая таблица организаций'!J31</f>
        <v>464</v>
      </c>
      <c r="M31" s="9">
        <f>ROUND('Рейтинговая таблица организаций'!K31*100/N31,0)</f>
        <v>99</v>
      </c>
      <c r="N31" s="9">
        <f>'Рейтинговая таблица организаций'!L31</f>
        <v>443</v>
      </c>
      <c r="O31" s="9">
        <f>'Рейтинговая таблица организаций'!Q31</f>
        <v>5</v>
      </c>
      <c r="P31" s="9">
        <f>'Рейтинговая таблица организаций'!T31</f>
        <v>538</v>
      </c>
      <c r="Q31" s="9">
        <f>'Рейтинговая таблица организаций'!U31</f>
        <v>554</v>
      </c>
      <c r="R31" s="9">
        <f>'Рейтинговая таблица организаций'!Z31</f>
        <v>0</v>
      </c>
      <c r="S31" s="9">
        <f>'Рейтинговая таблица организаций'!AA31</f>
        <v>3</v>
      </c>
      <c r="T31" s="9">
        <f>'Рейтинговая таблица организаций'!AB31</f>
        <v>102</v>
      </c>
      <c r="U31" s="9">
        <f>'Рейтинговая таблица организаций'!AC31</f>
        <v>105</v>
      </c>
      <c r="V31" s="9">
        <f>ROUND('Рейтинговая таблица организаций'!AH31*100/W31,0)</f>
        <v>97</v>
      </c>
      <c r="W31" s="9">
        <f>'Рейтинговая таблица организаций'!AI31</f>
        <v>554</v>
      </c>
      <c r="X31" s="9">
        <f>ROUND('Рейтинговая таблица организаций'!AJ31*100/Y31,0)</f>
        <v>100</v>
      </c>
      <c r="Y31" s="9">
        <f>'Рейтинговая таблица организаций'!AK31</f>
        <v>554</v>
      </c>
      <c r="Z31" s="9">
        <f>ROUND('Рейтинговая таблица организаций'!AL31*100/AA31,0)</f>
        <v>98</v>
      </c>
      <c r="AA31" s="9">
        <f>'Рейтинговая таблица организаций'!AM31</f>
        <v>419</v>
      </c>
      <c r="AB31" s="9">
        <f>ROUND('Рейтинговая таблица организаций'!AR31*100/AC31,0)</f>
        <v>97</v>
      </c>
      <c r="AC31" s="9">
        <f>'Рейтинговая таблица организаций'!AS31</f>
        <v>554</v>
      </c>
      <c r="AD31" s="9">
        <f>ROUND('Рейтинговая таблица организаций'!AT31*100/AE31,0)</f>
        <v>98</v>
      </c>
      <c r="AE31" s="9">
        <f>'Рейтинговая таблица организаций'!AU31</f>
        <v>554</v>
      </c>
      <c r="AF31" s="9">
        <f>ROUND('Рейтинговая таблица организаций'!AV31*100/AG31,0)</f>
        <v>98</v>
      </c>
      <c r="AG31" s="9">
        <f>'Рейтинговая таблица организаций'!AW31</f>
        <v>554</v>
      </c>
    </row>
    <row r="32" spans="1:33" x14ac:dyDescent="0.25">
      <c r="A32" s="51"/>
      <c r="B32" s="51" t="str">
        <f>'Рейтинговая таблица организаций'!B32</f>
        <v>МБОУ "Гимназия №7"</v>
      </c>
      <c r="C32" s="8">
        <f>Лист1!F31</f>
        <v>2115</v>
      </c>
      <c r="D32" s="51">
        <f>'Рейтинговая таблица организаций'!C32</f>
        <v>597</v>
      </c>
      <c r="E32" s="24">
        <f t="shared" si="1"/>
        <v>0.28226950354609931</v>
      </c>
      <c r="F32" s="9">
        <f>ROUND('Рейтинговая таблица организаций'!D32*100/G32,0)</f>
        <v>100</v>
      </c>
      <c r="G32" s="9">
        <f>'Рейтинговая таблица организаций'!E32</f>
        <v>13</v>
      </c>
      <c r="H32" s="9">
        <f>ROUND('Рейтинговая таблица организаций'!F32*100/I32,0)</f>
        <v>100</v>
      </c>
      <c r="I32" s="9">
        <f>'Рейтинговая таблица организаций'!G32</f>
        <v>44</v>
      </c>
      <c r="J32" s="9">
        <f>'Рейтинговая таблица организаций'!H32</f>
        <v>6</v>
      </c>
      <c r="K32" s="9">
        <f>ROUND('Рейтинговая таблица организаций'!I32*100/L32,0)</f>
        <v>100</v>
      </c>
      <c r="L32" s="9">
        <f>'Рейтинговая таблица организаций'!J32</f>
        <v>505</v>
      </c>
      <c r="M32" s="9">
        <f>ROUND('Рейтинговая таблица организаций'!K32*100/N32,0)</f>
        <v>100</v>
      </c>
      <c r="N32" s="9">
        <f>'Рейтинговая таблица организаций'!L32</f>
        <v>465</v>
      </c>
      <c r="O32" s="9">
        <f>'Рейтинговая таблица организаций'!Q32</f>
        <v>5</v>
      </c>
      <c r="P32" s="9">
        <f>'Рейтинговая таблица организаций'!T32</f>
        <v>596</v>
      </c>
      <c r="Q32" s="9">
        <f>'Рейтинговая таблица организаций'!U32</f>
        <v>597</v>
      </c>
      <c r="R32" s="9">
        <f>'Рейтинговая таблица организаций'!Z32</f>
        <v>4</v>
      </c>
      <c r="S32" s="9">
        <f>'Рейтинговая таблица организаций'!AA32</f>
        <v>4</v>
      </c>
      <c r="T32" s="9">
        <f>'Рейтинговая таблица организаций'!AB32</f>
        <v>89</v>
      </c>
      <c r="U32" s="9">
        <f>'Рейтинговая таблица организаций'!AC32</f>
        <v>89</v>
      </c>
      <c r="V32" s="9">
        <f>ROUND('Рейтинговая таблица организаций'!AH32*100/W32,0)</f>
        <v>99</v>
      </c>
      <c r="W32" s="9">
        <f>'Рейтинговая таблица организаций'!AI32</f>
        <v>597</v>
      </c>
      <c r="X32" s="9">
        <f>ROUND('Рейтинговая таблица организаций'!AJ32*100/Y32,0)</f>
        <v>99</v>
      </c>
      <c r="Y32" s="9">
        <f>'Рейтинговая таблица организаций'!AK32</f>
        <v>597</v>
      </c>
      <c r="Z32" s="9">
        <f>ROUND('Рейтинговая таблица организаций'!AL32*100/AA32,0)</f>
        <v>100</v>
      </c>
      <c r="AA32" s="9">
        <f>'Рейтинговая таблица организаций'!AM32</f>
        <v>478</v>
      </c>
      <c r="AB32" s="9">
        <f>ROUND('Рейтинговая таблица организаций'!AR32*100/AC32,0)</f>
        <v>100</v>
      </c>
      <c r="AC32" s="9">
        <f>'Рейтинговая таблица организаций'!AS32</f>
        <v>597</v>
      </c>
      <c r="AD32" s="9">
        <f>ROUND('Рейтинговая таблица организаций'!AT32*100/AE32,0)</f>
        <v>100</v>
      </c>
      <c r="AE32" s="9">
        <f>'Рейтинговая таблица организаций'!AU32</f>
        <v>597</v>
      </c>
      <c r="AF32" s="9">
        <f>ROUND('Рейтинговая таблица организаций'!AV32*100/AG32,0)</f>
        <v>100</v>
      </c>
      <c r="AG32" s="9">
        <f>'Рейтинговая таблица организаций'!AW32</f>
        <v>597</v>
      </c>
    </row>
    <row r="33" spans="1:33" x14ac:dyDescent="0.25">
      <c r="A33" s="51"/>
      <c r="B33" s="51" t="str">
        <f>'Рейтинговая таблица организаций'!B33</f>
        <v>МБОУ "Многопрофильный лицей №9"</v>
      </c>
      <c r="C33" s="8">
        <f>Лист1!F32</f>
        <v>2355</v>
      </c>
      <c r="D33" s="51">
        <f>'Рейтинговая таблица организаций'!C33</f>
        <v>448</v>
      </c>
      <c r="E33" s="24">
        <f t="shared" si="1"/>
        <v>0.1902335456475584</v>
      </c>
      <c r="F33" s="9">
        <f>ROUND('Рейтинговая таблица организаций'!D33*100/G33,0)</f>
        <v>100</v>
      </c>
      <c r="G33" s="9">
        <f>'Рейтинговая таблица организаций'!E33</f>
        <v>13</v>
      </c>
      <c r="H33" s="9">
        <f>ROUND('Рейтинговая таблица организаций'!F33*100/I33,0)</f>
        <v>100</v>
      </c>
      <c r="I33" s="9">
        <f>'Рейтинговая таблица организаций'!G33</f>
        <v>43</v>
      </c>
      <c r="J33" s="9">
        <f>'Рейтинговая таблица организаций'!H33</f>
        <v>6</v>
      </c>
      <c r="K33" s="9">
        <f>ROUND('Рейтинговая таблица организаций'!I33*100/L33,0)</f>
        <v>100</v>
      </c>
      <c r="L33" s="9">
        <f>'Рейтинговая таблица организаций'!J33</f>
        <v>411</v>
      </c>
      <c r="M33" s="9">
        <f>ROUND('Рейтинговая таблица организаций'!K33*100/N33,0)</f>
        <v>100</v>
      </c>
      <c r="N33" s="9">
        <f>'Рейтинговая таблица организаций'!L33</f>
        <v>352</v>
      </c>
      <c r="O33" s="9">
        <f>'Рейтинговая таблица организаций'!Q33</f>
        <v>5</v>
      </c>
      <c r="P33" s="9">
        <f>'Рейтинговая таблица организаций'!T33</f>
        <v>446</v>
      </c>
      <c r="Q33" s="9">
        <f>'Рейтинговая таблица организаций'!U33</f>
        <v>448</v>
      </c>
      <c r="R33" s="9">
        <f>'Рейтинговая таблица организаций'!Z33</f>
        <v>2</v>
      </c>
      <c r="S33" s="9">
        <f>'Рейтинговая таблица организаций'!AA33</f>
        <v>4</v>
      </c>
      <c r="T33" s="9">
        <f>'Рейтинговая таблица организаций'!AB33</f>
        <v>36</v>
      </c>
      <c r="U33" s="9">
        <f>'Рейтинговая таблица организаций'!AC33</f>
        <v>36</v>
      </c>
      <c r="V33" s="9">
        <f>ROUND('Рейтинговая таблица организаций'!AH33*100/W33,0)</f>
        <v>99</v>
      </c>
      <c r="W33" s="9">
        <f>'Рейтинговая таблица организаций'!AI33</f>
        <v>448</v>
      </c>
      <c r="X33" s="9">
        <f>ROUND('Рейтинговая таблица организаций'!AJ33*100/Y33,0)</f>
        <v>98</v>
      </c>
      <c r="Y33" s="9">
        <f>'Рейтинговая таблица организаций'!AK33</f>
        <v>448</v>
      </c>
      <c r="Z33" s="9">
        <f>ROUND('Рейтинговая таблица организаций'!AL33*100/AA33,0)</f>
        <v>99</v>
      </c>
      <c r="AA33" s="9">
        <f>'Рейтинговая таблица организаций'!AM33</f>
        <v>359</v>
      </c>
      <c r="AB33" s="9">
        <f>ROUND('Рейтинговая таблица организаций'!AR33*100/AC33,0)</f>
        <v>100</v>
      </c>
      <c r="AC33" s="9">
        <f>'Рейтинговая таблица организаций'!AS33</f>
        <v>448</v>
      </c>
      <c r="AD33" s="9">
        <f>ROUND('Рейтинговая таблица организаций'!AT33*100/AE33,0)</f>
        <v>99</v>
      </c>
      <c r="AE33" s="9">
        <f>'Рейтинговая таблица организаций'!AU33</f>
        <v>448</v>
      </c>
      <c r="AF33" s="9">
        <f>ROUND('Рейтинговая таблица организаций'!AV33*100/AG33,0)</f>
        <v>100</v>
      </c>
      <c r="AG33" s="9">
        <f>'Рейтинговая таблица организаций'!AW33</f>
        <v>448</v>
      </c>
    </row>
    <row r="34" spans="1:33" x14ac:dyDescent="0.25">
      <c r="A34" s="51"/>
      <c r="B34" s="51" t="str">
        <f>'Рейтинговая таблица организаций'!B34</f>
        <v>МБОУ "Средняя общеобразовательная школа №10"</v>
      </c>
      <c r="C34" s="8">
        <f>Лист1!F33</f>
        <v>2086</v>
      </c>
      <c r="D34" s="51">
        <f>'Рейтинговая таблица организаций'!C34</f>
        <v>570</v>
      </c>
      <c r="E34" s="24">
        <f t="shared" si="1"/>
        <v>0.27325023969319273</v>
      </c>
      <c r="F34" s="9">
        <f>ROUND('Рейтинговая таблица организаций'!D34*100/G34,0)</f>
        <v>81</v>
      </c>
      <c r="G34" s="9">
        <f>'Рейтинговая таблица организаций'!E34</f>
        <v>13</v>
      </c>
      <c r="H34" s="9">
        <f>ROUND('Рейтинговая таблица организаций'!F34*100/I34,0)</f>
        <v>76</v>
      </c>
      <c r="I34" s="9">
        <f>'Рейтинговая таблица организаций'!G34</f>
        <v>44</v>
      </c>
      <c r="J34" s="9">
        <f>'Рейтинговая таблица организаций'!H34</f>
        <v>3</v>
      </c>
      <c r="K34" s="9">
        <f>ROUND('Рейтинговая таблица организаций'!I34*100/L34,0)</f>
        <v>100</v>
      </c>
      <c r="L34" s="9">
        <f>'Рейтинговая таблица организаций'!J34</f>
        <v>490</v>
      </c>
      <c r="M34" s="9">
        <f>ROUND('Рейтинговая таблица организаций'!K34*100/N34,0)</f>
        <v>98</v>
      </c>
      <c r="N34" s="9">
        <f>'Рейтинговая таблица организаций'!L34</f>
        <v>448</v>
      </c>
      <c r="O34" s="9">
        <f>'Рейтинговая таблица организаций'!Q34</f>
        <v>5</v>
      </c>
      <c r="P34" s="9">
        <f>'Рейтинговая таблица организаций'!T34</f>
        <v>559</v>
      </c>
      <c r="Q34" s="9">
        <f>'Рейтинговая таблица организаций'!U34</f>
        <v>570</v>
      </c>
      <c r="R34" s="9">
        <f>'Рейтинговая таблица организаций'!Z34</f>
        <v>4</v>
      </c>
      <c r="S34" s="9">
        <f>'Рейтинговая таблица организаций'!AA34</f>
        <v>3</v>
      </c>
      <c r="T34" s="9">
        <f>'Рейтинговая таблица организаций'!AB34</f>
        <v>60</v>
      </c>
      <c r="U34" s="9">
        <f>'Рейтинговая таблица организаций'!AC34</f>
        <v>61</v>
      </c>
      <c r="V34" s="9">
        <f>ROUND('Рейтинговая таблица организаций'!AH34*100/W34,0)</f>
        <v>98</v>
      </c>
      <c r="W34" s="9">
        <f>'Рейтинговая таблица организаций'!AI34</f>
        <v>570</v>
      </c>
      <c r="X34" s="9">
        <f>ROUND('Рейтинговая таблица организаций'!AJ34*100/Y34,0)</f>
        <v>98</v>
      </c>
      <c r="Y34" s="9">
        <f>'Рейтинговая таблица организаций'!AK34</f>
        <v>570</v>
      </c>
      <c r="Z34" s="9">
        <f>ROUND('Рейтинговая таблица организаций'!AL34*100/AA34,0)</f>
        <v>97</v>
      </c>
      <c r="AA34" s="9">
        <f>'Рейтинговая таблица организаций'!AM34</f>
        <v>448</v>
      </c>
      <c r="AB34" s="9">
        <f>ROUND('Рейтинговая таблица организаций'!AR34*100/AC34,0)</f>
        <v>99</v>
      </c>
      <c r="AC34" s="9">
        <f>'Рейтинговая таблица организаций'!AS34</f>
        <v>570</v>
      </c>
      <c r="AD34" s="9">
        <f>ROUND('Рейтинговая таблица организаций'!AT34*100/AE34,0)</f>
        <v>98</v>
      </c>
      <c r="AE34" s="9">
        <f>'Рейтинговая таблица организаций'!AU34</f>
        <v>570</v>
      </c>
      <c r="AF34" s="9">
        <f>ROUND('Рейтинговая таблица организаций'!AV34*100/AG34,0)</f>
        <v>100</v>
      </c>
      <c r="AG34" s="9">
        <f>'Рейтинговая таблица организаций'!AW34</f>
        <v>570</v>
      </c>
    </row>
    <row r="35" spans="1:33" x14ac:dyDescent="0.25">
      <c r="A35" s="51"/>
      <c r="B35" s="51" t="str">
        <f>'Рейтинговая таблица организаций'!B35</f>
        <v>МБОУ "Гимназия №11"</v>
      </c>
      <c r="C35" s="8">
        <f>Лист1!F34</f>
        <v>1397</v>
      </c>
      <c r="D35" s="51">
        <f>'Рейтинговая таблица организаций'!C35</f>
        <v>578</v>
      </c>
      <c r="E35" s="24">
        <f t="shared" si="1"/>
        <v>0.41374373657838226</v>
      </c>
      <c r="F35" s="9">
        <f>ROUND('Рейтинговая таблица организаций'!D35*100/G35,0)</f>
        <v>100</v>
      </c>
      <c r="G35" s="9">
        <f>'Рейтинговая таблица организаций'!E35</f>
        <v>13</v>
      </c>
      <c r="H35" s="9">
        <f>ROUND('Рейтинговая таблица организаций'!F35*100/I35,0)</f>
        <v>100</v>
      </c>
      <c r="I35" s="9">
        <f>'Рейтинговая таблица организаций'!G35</f>
        <v>44</v>
      </c>
      <c r="J35" s="9">
        <f>'Рейтинговая таблица организаций'!H35</f>
        <v>6</v>
      </c>
      <c r="K35" s="9">
        <f>ROUND('Рейтинговая таблица организаций'!I35*100/L35,0)</f>
        <v>100</v>
      </c>
      <c r="L35" s="9">
        <f>'Рейтинговая таблица организаций'!J35</f>
        <v>528</v>
      </c>
      <c r="M35" s="9">
        <f>ROUND('Рейтинговая таблица организаций'!K35*100/N35,0)</f>
        <v>99</v>
      </c>
      <c r="N35" s="9">
        <f>'Рейтинговая таблица организаций'!L35</f>
        <v>501</v>
      </c>
      <c r="O35" s="9">
        <f>'Рейтинговая таблица организаций'!Q35</f>
        <v>5</v>
      </c>
      <c r="P35" s="9">
        <f>'Рейтинговая таблица организаций'!T35</f>
        <v>567</v>
      </c>
      <c r="Q35" s="9">
        <f>'Рейтинговая таблица организаций'!U35</f>
        <v>578</v>
      </c>
      <c r="R35" s="9">
        <f>'Рейтинговая таблица организаций'!Z35</f>
        <v>4</v>
      </c>
      <c r="S35" s="9">
        <f>'Рейтинговая таблица организаций'!AA35</f>
        <v>4</v>
      </c>
      <c r="T35" s="9">
        <f>'Рейтинговая таблица организаций'!AB35</f>
        <v>136</v>
      </c>
      <c r="U35" s="9">
        <f>'Рейтинговая таблица организаций'!AC35</f>
        <v>138</v>
      </c>
      <c r="V35" s="9">
        <f>ROUND('Рейтинговая таблица организаций'!AH35*100/W35,0)</f>
        <v>98</v>
      </c>
      <c r="W35" s="9">
        <f>'Рейтинговая таблица организаций'!AI35</f>
        <v>578</v>
      </c>
      <c r="X35" s="9">
        <f>ROUND('Рейтинговая таблица организаций'!AJ35*100/Y35,0)</f>
        <v>97</v>
      </c>
      <c r="Y35" s="9">
        <f>'Рейтинговая таблица организаций'!AK35</f>
        <v>578</v>
      </c>
      <c r="Z35" s="9">
        <f>ROUND('Рейтинговая таблица организаций'!AL35*100/AA35,0)</f>
        <v>100</v>
      </c>
      <c r="AA35" s="9">
        <f>'Рейтинговая таблица организаций'!AM35</f>
        <v>523</v>
      </c>
      <c r="AB35" s="9">
        <f>ROUND('Рейтинговая таблица организаций'!AR35*100/AC35,0)</f>
        <v>100</v>
      </c>
      <c r="AC35" s="9">
        <f>'Рейтинговая таблица организаций'!AS35</f>
        <v>578</v>
      </c>
      <c r="AD35" s="9">
        <f>ROUND('Рейтинговая таблица организаций'!AT35*100/AE35,0)</f>
        <v>99</v>
      </c>
      <c r="AE35" s="9">
        <f>'Рейтинговая таблица организаций'!AU35</f>
        <v>578</v>
      </c>
      <c r="AF35" s="9">
        <f>ROUND('Рейтинговая таблица организаций'!AV35*100/AG35,0)</f>
        <v>99</v>
      </c>
      <c r="AG35" s="9">
        <f>'Рейтинговая таблица организаций'!AW35</f>
        <v>578</v>
      </c>
    </row>
    <row r="36" spans="1:33" x14ac:dyDescent="0.25">
      <c r="A36" s="51"/>
      <c r="B36" s="51" t="str">
        <f>'Рейтинговая таблица организаций'!B36</f>
        <v>МБОУ "Многопрофильная гимназия №13"</v>
      </c>
      <c r="C36" s="8">
        <f>Лист1!F35</f>
        <v>2821</v>
      </c>
      <c r="D36" s="51">
        <f>'Рейтинговая таблица организаций'!C36</f>
        <v>599</v>
      </c>
      <c r="E36" s="24">
        <f t="shared" si="1"/>
        <v>0.21233605104572847</v>
      </c>
      <c r="F36" s="9">
        <f>ROUND('Рейтинговая таблица организаций'!D36*100/G36,0)</f>
        <v>100</v>
      </c>
      <c r="G36" s="9">
        <f>'Рейтинговая таблица организаций'!E36</f>
        <v>13</v>
      </c>
      <c r="H36" s="9">
        <f>ROUND('Рейтинговая таблица организаций'!F36*100/I36,0)</f>
        <v>98</v>
      </c>
      <c r="I36" s="9">
        <f>'Рейтинговая таблица организаций'!G36</f>
        <v>44</v>
      </c>
      <c r="J36" s="9">
        <f>'Рейтинговая таблица организаций'!H36</f>
        <v>5</v>
      </c>
      <c r="K36" s="9">
        <f>ROUND('Рейтинговая таблица организаций'!I36*100/L36,0)</f>
        <v>100</v>
      </c>
      <c r="L36" s="9">
        <f>'Рейтинговая таблица организаций'!J36</f>
        <v>470</v>
      </c>
      <c r="M36" s="9">
        <f>ROUND('Рейтинговая таблица организаций'!K36*100/N36,0)</f>
        <v>99</v>
      </c>
      <c r="N36" s="9">
        <f>'Рейтинговая таблица организаций'!L36</f>
        <v>428</v>
      </c>
      <c r="O36" s="9">
        <f>'Рейтинговая таблица организаций'!Q36</f>
        <v>5</v>
      </c>
      <c r="P36" s="9">
        <f>'Рейтинговая таблица организаций'!T36</f>
        <v>598</v>
      </c>
      <c r="Q36" s="9">
        <f>'Рейтинговая таблица организаций'!U36</f>
        <v>599</v>
      </c>
      <c r="R36" s="9">
        <f>'Рейтинговая таблица организаций'!Z36</f>
        <v>3</v>
      </c>
      <c r="S36" s="9">
        <f>'Рейтинговая таблица организаций'!AA36</f>
        <v>4</v>
      </c>
      <c r="T36" s="9">
        <f>'Рейтинговая таблица организаций'!AB36</f>
        <v>72</v>
      </c>
      <c r="U36" s="9">
        <f>'Рейтинговая таблица организаций'!AC36</f>
        <v>72</v>
      </c>
      <c r="V36" s="9">
        <f>ROUND('Рейтинговая таблица организаций'!AH36*100/W36,0)</f>
        <v>99</v>
      </c>
      <c r="W36" s="9">
        <f>'Рейтинговая таблица организаций'!AI36</f>
        <v>599</v>
      </c>
      <c r="X36" s="9">
        <f>ROUND('Рейтинговая таблица организаций'!AJ36*100/Y36,0)</f>
        <v>99</v>
      </c>
      <c r="Y36" s="9">
        <f>'Рейтинговая таблица организаций'!AK36</f>
        <v>599</v>
      </c>
      <c r="Z36" s="9">
        <f>ROUND('Рейтинговая таблица организаций'!AL36*100/AA36,0)</f>
        <v>100</v>
      </c>
      <c r="AA36" s="9">
        <f>'Рейтинговая таблица организаций'!AM36</f>
        <v>405</v>
      </c>
      <c r="AB36" s="9">
        <f>ROUND('Рейтинговая таблица организаций'!AR36*100/AC36,0)</f>
        <v>99</v>
      </c>
      <c r="AC36" s="9">
        <f>'Рейтинговая таблица организаций'!AS36</f>
        <v>599</v>
      </c>
      <c r="AD36" s="9">
        <f>ROUND('Рейтинговая таблица организаций'!AT36*100/AE36,0)</f>
        <v>100</v>
      </c>
      <c r="AE36" s="9">
        <f>'Рейтинговая таблица организаций'!AU36</f>
        <v>599</v>
      </c>
      <c r="AF36" s="9">
        <f>ROUND('Рейтинговая таблица организаций'!AV36*100/AG36,0)</f>
        <v>100</v>
      </c>
      <c r="AG36" s="9">
        <f>'Рейтинговая таблица организаций'!AW36</f>
        <v>599</v>
      </c>
    </row>
    <row r="37" spans="1:33" x14ac:dyDescent="0.25">
      <c r="A37" s="51"/>
      <c r="B37" s="51" t="str">
        <f>'Рейтинговая таблица организаций'!B37</f>
        <v>МБОУ "Средняя общеобразовательная школа №14"</v>
      </c>
      <c r="C37" s="8">
        <f>Лист1!F36</f>
        <v>786</v>
      </c>
      <c r="D37" s="51">
        <f>'Рейтинговая таблица организаций'!C37</f>
        <v>321</v>
      </c>
      <c r="E37" s="24">
        <f t="shared" si="1"/>
        <v>0.40839694656488551</v>
      </c>
      <c r="F37" s="9">
        <f>ROUND('Рейтинговая таблица организаций'!D37*100/G37,0)</f>
        <v>93</v>
      </c>
      <c r="G37" s="9">
        <f>'Рейтинговая таблица организаций'!E37</f>
        <v>14</v>
      </c>
      <c r="H37" s="9">
        <f>ROUND('Рейтинговая таблица организаций'!F37*100/I37,0)</f>
        <v>88</v>
      </c>
      <c r="I37" s="9">
        <f>'Рейтинговая таблица организаций'!G37</f>
        <v>44</v>
      </c>
      <c r="J37" s="9">
        <f>'Рейтинговая таблица организаций'!H37</f>
        <v>6</v>
      </c>
      <c r="K37" s="9">
        <f>ROUND('Рейтинговая таблица организаций'!I37*100/L37,0)</f>
        <v>99</v>
      </c>
      <c r="L37" s="9">
        <f>'Рейтинговая таблица организаций'!J37</f>
        <v>236</v>
      </c>
      <c r="M37" s="9">
        <f>ROUND('Рейтинговая таблица организаций'!K37*100/N37,0)</f>
        <v>99</v>
      </c>
      <c r="N37" s="9">
        <f>'Рейтинговая таблица организаций'!L37</f>
        <v>204</v>
      </c>
      <c r="O37" s="9">
        <f>'Рейтинговая таблица организаций'!Q37</f>
        <v>5</v>
      </c>
      <c r="P37" s="9">
        <f>'Рейтинговая таблица организаций'!T37</f>
        <v>312</v>
      </c>
      <c r="Q37" s="9">
        <f>'Рейтинговая таблица организаций'!U37</f>
        <v>321</v>
      </c>
      <c r="R37" s="9">
        <f>'Рейтинговая таблица организаций'!Z37</f>
        <v>2</v>
      </c>
      <c r="S37" s="9">
        <f>'Рейтинговая таблица организаций'!AA37</f>
        <v>3</v>
      </c>
      <c r="T37" s="9">
        <f>'Рейтинговая таблица организаций'!AB37</f>
        <v>37</v>
      </c>
      <c r="U37" s="9">
        <f>'Рейтинговая таблица организаций'!AC37</f>
        <v>38</v>
      </c>
      <c r="V37" s="9">
        <f>ROUND('Рейтинговая таблица организаций'!AH37*100/W37,0)</f>
        <v>98</v>
      </c>
      <c r="W37" s="9">
        <f>'Рейтинговая таблица организаций'!AI37</f>
        <v>321</v>
      </c>
      <c r="X37" s="9">
        <f>ROUND('Рейтинговая таблица организаций'!AJ37*100/Y37,0)</f>
        <v>97</v>
      </c>
      <c r="Y37" s="9">
        <f>'Рейтинговая таблица организаций'!AK37</f>
        <v>321</v>
      </c>
      <c r="Z37" s="9">
        <f>ROUND('Рейтинговая таблица организаций'!AL37*100/AA37,0)</f>
        <v>97</v>
      </c>
      <c r="AA37" s="9">
        <f>'Рейтинговая таблица организаций'!AM37</f>
        <v>187</v>
      </c>
      <c r="AB37" s="9">
        <f>ROUND('Рейтинговая таблица организаций'!AR37*100/AC37,0)</f>
        <v>98</v>
      </c>
      <c r="AC37" s="9">
        <f>'Рейтинговая таблица организаций'!AS37</f>
        <v>321</v>
      </c>
      <c r="AD37" s="9">
        <f>ROUND('Рейтинговая таблица организаций'!AT37*100/AE37,0)</f>
        <v>98</v>
      </c>
      <c r="AE37" s="9">
        <f>'Рейтинговая таблица организаций'!AU37</f>
        <v>321</v>
      </c>
      <c r="AF37" s="9">
        <f>ROUND('Рейтинговая таблица организаций'!AV37*100/AG37,0)</f>
        <v>100</v>
      </c>
      <c r="AG37" s="9">
        <f>'Рейтинговая таблица организаций'!AW37</f>
        <v>321</v>
      </c>
    </row>
    <row r="38" spans="1:33" x14ac:dyDescent="0.25">
      <c r="A38" s="51"/>
      <c r="B38" s="51" t="str">
        <f>'Рейтинговая таблица организаций'!B38</f>
        <v>МБОУ "Средняя общеобразовательная школа №15"</v>
      </c>
      <c r="C38" s="8">
        <f>Лист1!F37</f>
        <v>410</v>
      </c>
      <c r="D38" s="51">
        <f>'Рейтинговая таблица организаций'!C38</f>
        <v>117</v>
      </c>
      <c r="E38" s="24">
        <f t="shared" si="1"/>
        <v>0.28536585365853656</v>
      </c>
      <c r="F38" s="9">
        <f>ROUND('Рейтинговая таблица организаций'!D38*100/G38,0)</f>
        <v>92</v>
      </c>
      <c r="G38" s="9">
        <f>'Рейтинговая таблица организаций'!E38</f>
        <v>13</v>
      </c>
      <c r="H38" s="9">
        <f>ROUND('Рейтинговая таблица организаций'!F38*100/I38,0)</f>
        <v>89</v>
      </c>
      <c r="I38" s="9">
        <f>'Рейтинговая таблица организаций'!G38</f>
        <v>44</v>
      </c>
      <c r="J38" s="9">
        <f>'Рейтинговая таблица организаций'!H38</f>
        <v>6</v>
      </c>
      <c r="K38" s="9">
        <f>ROUND('Рейтинговая таблица организаций'!I38*100/L38,0)</f>
        <v>99</v>
      </c>
      <c r="L38" s="9">
        <f>'Рейтинговая таблица организаций'!J38</f>
        <v>71</v>
      </c>
      <c r="M38" s="9">
        <f>ROUND('Рейтинговая таблица организаций'!K38*100/N38,0)</f>
        <v>100</v>
      </c>
      <c r="N38" s="9">
        <f>'Рейтинговая таблица организаций'!L38</f>
        <v>66</v>
      </c>
      <c r="O38" s="9">
        <f>'Рейтинговая таблица организаций'!Q38</f>
        <v>5</v>
      </c>
      <c r="P38" s="9">
        <f>'Рейтинговая таблица организаций'!T38</f>
        <v>114</v>
      </c>
      <c r="Q38" s="9">
        <f>'Рейтинговая таблица организаций'!U38</f>
        <v>117</v>
      </c>
      <c r="R38" s="9">
        <f>'Рейтинговая таблица организаций'!Z38</f>
        <v>2</v>
      </c>
      <c r="S38" s="9">
        <f>'Рейтинговая таблица организаций'!AA38</f>
        <v>3</v>
      </c>
      <c r="T38" s="9">
        <f>'Рейтинговая таблица организаций'!AB38</f>
        <v>19</v>
      </c>
      <c r="U38" s="9">
        <f>'Рейтинговая таблица организаций'!AC38</f>
        <v>19</v>
      </c>
      <c r="V38" s="9">
        <f>ROUND('Рейтинговая таблица организаций'!AH38*100/W38,0)</f>
        <v>99</v>
      </c>
      <c r="W38" s="9">
        <f>'Рейтинговая таблица организаций'!AI38</f>
        <v>117</v>
      </c>
      <c r="X38" s="9">
        <f>ROUND('Рейтинговая таблица организаций'!AJ38*100/Y38,0)</f>
        <v>99</v>
      </c>
      <c r="Y38" s="9">
        <f>'Рейтинговая таблица организаций'!AK38</f>
        <v>117</v>
      </c>
      <c r="Z38" s="9">
        <f>ROUND('Рейтинговая таблица организаций'!AL38*100/AA38,0)</f>
        <v>100</v>
      </c>
      <c r="AA38" s="9">
        <f>'Рейтинговая таблица организаций'!AM38</f>
        <v>65</v>
      </c>
      <c r="AB38" s="9">
        <f>ROUND('Рейтинговая таблица организаций'!AR38*100/AC38,0)</f>
        <v>100</v>
      </c>
      <c r="AC38" s="9">
        <f>'Рейтинговая таблица организаций'!AS38</f>
        <v>117</v>
      </c>
      <c r="AD38" s="9">
        <f>ROUND('Рейтинговая таблица организаций'!AT38*100/AE38,0)</f>
        <v>100</v>
      </c>
      <c r="AE38" s="9">
        <f>'Рейтинговая таблица организаций'!AU38</f>
        <v>117</v>
      </c>
      <c r="AF38" s="9">
        <f>ROUND('Рейтинговая таблица организаций'!AV38*100/AG38,0)</f>
        <v>97</v>
      </c>
      <c r="AG38" s="9">
        <f>'Рейтинговая таблица организаций'!AW38</f>
        <v>117</v>
      </c>
    </row>
    <row r="39" spans="1:33" x14ac:dyDescent="0.25">
      <c r="A39" s="51"/>
      <c r="B39" s="51" t="str">
        <f>'Рейтинговая таблица организаций'!B39</f>
        <v>МБОУ "Средняя общеобразовательная школа №16"</v>
      </c>
      <c r="C39" s="8">
        <f>Лист1!F38</f>
        <v>673</v>
      </c>
      <c r="D39" s="51">
        <f>'Рейтинговая таблица организаций'!C39</f>
        <v>269</v>
      </c>
      <c r="E39" s="24">
        <f t="shared" si="1"/>
        <v>0.399702823179792</v>
      </c>
      <c r="F39" s="9">
        <f>ROUND('Рейтинговая таблица организаций'!D39*100/G39,0)</f>
        <v>92</v>
      </c>
      <c r="G39" s="9">
        <f>'Рейтинговая таблица организаций'!E39</f>
        <v>13</v>
      </c>
      <c r="H39" s="9">
        <f>ROUND('Рейтинговая таблица организаций'!F39*100/I39,0)</f>
        <v>88</v>
      </c>
      <c r="I39" s="9">
        <f>'Рейтинговая таблица организаций'!G39</f>
        <v>43</v>
      </c>
      <c r="J39" s="9">
        <f>'Рейтинговая таблица организаций'!H39</f>
        <v>3</v>
      </c>
      <c r="K39" s="9">
        <f>ROUND('Рейтинговая таблица организаций'!I39*100/L39,0)</f>
        <v>99</v>
      </c>
      <c r="L39" s="9">
        <f>'Рейтинговая таблица организаций'!J39</f>
        <v>214</v>
      </c>
      <c r="M39" s="9">
        <f>ROUND('Рейтинговая таблица организаций'!K39*100/N39,0)</f>
        <v>99</v>
      </c>
      <c r="N39" s="9">
        <f>'Рейтинговая таблица организаций'!L39</f>
        <v>202</v>
      </c>
      <c r="O39" s="9">
        <f>'Рейтинговая таблица организаций'!Q39</f>
        <v>5</v>
      </c>
      <c r="P39" s="9">
        <f>'Рейтинговая таблица организаций'!T39</f>
        <v>269</v>
      </c>
      <c r="Q39" s="9">
        <f>'Рейтинговая таблица организаций'!U39</f>
        <v>269</v>
      </c>
      <c r="R39" s="9">
        <f>'Рейтинговая таблица организаций'!Z39</f>
        <v>3</v>
      </c>
      <c r="S39" s="9">
        <f>'Рейтинговая таблица организаций'!AA39</f>
        <v>3</v>
      </c>
      <c r="T39" s="9">
        <f>'Рейтинговая таблица организаций'!AB39</f>
        <v>18</v>
      </c>
      <c r="U39" s="9">
        <f>'Рейтинговая таблица организаций'!AC39</f>
        <v>18</v>
      </c>
      <c r="V39" s="9">
        <f>ROUND('Рейтинговая таблица организаций'!AH39*100/W39,0)</f>
        <v>98</v>
      </c>
      <c r="W39" s="9">
        <f>'Рейтинговая таблица организаций'!AI39</f>
        <v>269</v>
      </c>
      <c r="X39" s="9">
        <f>ROUND('Рейтинговая таблица организаций'!AJ39*100/Y39,0)</f>
        <v>100</v>
      </c>
      <c r="Y39" s="9">
        <f>'Рейтинговая таблица организаций'!AK39</f>
        <v>269</v>
      </c>
      <c r="Z39" s="9">
        <f>ROUND('Рейтинговая таблица организаций'!AL39*100/AA39,0)</f>
        <v>99</v>
      </c>
      <c r="AA39" s="9">
        <f>'Рейтинговая таблица организаций'!AM39</f>
        <v>209</v>
      </c>
      <c r="AB39" s="9">
        <f>ROUND('Рейтинговая таблица организаций'!AR39*100/AC39,0)</f>
        <v>97</v>
      </c>
      <c r="AC39" s="9">
        <f>'Рейтинговая таблица организаций'!AS39</f>
        <v>269</v>
      </c>
      <c r="AD39" s="9">
        <f>ROUND('Рейтинговая таблица организаций'!AT39*100/AE39,0)</f>
        <v>99</v>
      </c>
      <c r="AE39" s="9">
        <f>'Рейтинговая таблица организаций'!AU39</f>
        <v>269</v>
      </c>
      <c r="AF39" s="9">
        <f>ROUND('Рейтинговая таблица организаций'!AV39*100/AG39,0)</f>
        <v>100</v>
      </c>
      <c r="AG39" s="9">
        <f>'Рейтинговая таблица организаций'!AW39</f>
        <v>269</v>
      </c>
    </row>
    <row r="40" spans="1:33" x14ac:dyDescent="0.25">
      <c r="A40" s="51"/>
      <c r="B40" s="51" t="str">
        <f>'Рейтинговая таблица организаций'!B40</f>
        <v>МБОУ "Средняя общеобразовательная школа №18 "</v>
      </c>
      <c r="C40" s="8">
        <f>Лист1!F39</f>
        <v>1778</v>
      </c>
      <c r="D40" s="51">
        <f>'Рейтинговая таблица организаций'!C40</f>
        <v>545</v>
      </c>
      <c r="E40" s="24">
        <f t="shared" si="1"/>
        <v>0.30652418447694041</v>
      </c>
      <c r="F40" s="9">
        <f>ROUND('Рейтинговая таблица организаций'!D40*100/G40,0)</f>
        <v>65</v>
      </c>
      <c r="G40" s="9">
        <f>'Рейтинговая таблица организаций'!E40</f>
        <v>13</v>
      </c>
      <c r="H40" s="9">
        <f>ROUND('Рейтинговая таблица организаций'!F40*100/I40,0)</f>
        <v>84</v>
      </c>
      <c r="I40" s="9">
        <f>'Рейтинговая таблица организаций'!G40</f>
        <v>44</v>
      </c>
      <c r="J40" s="9">
        <f>'Рейтинговая таблица организаций'!H40</f>
        <v>4</v>
      </c>
      <c r="K40" s="9">
        <f>ROUND('Рейтинговая таблица организаций'!I40*100/L40,0)</f>
        <v>99</v>
      </c>
      <c r="L40" s="9">
        <f>'Рейтинговая таблица организаций'!J40</f>
        <v>280</v>
      </c>
      <c r="M40" s="9">
        <f>ROUND('Рейтинговая таблица организаций'!K40*100/N40,0)</f>
        <v>97</v>
      </c>
      <c r="N40" s="9">
        <f>'Рейтинговая таблица организаций'!L40</f>
        <v>187</v>
      </c>
      <c r="O40" s="9">
        <f>'Рейтинговая таблица организаций'!Q40</f>
        <v>5</v>
      </c>
      <c r="P40" s="9">
        <f>'Рейтинговая таблица организаций'!T40</f>
        <v>535</v>
      </c>
      <c r="Q40" s="9">
        <f>'Рейтинговая таблица организаций'!U40</f>
        <v>545</v>
      </c>
      <c r="R40" s="9">
        <f>'Рейтинговая таблица организаций'!Z40</f>
        <v>2</v>
      </c>
      <c r="S40" s="9">
        <f>'Рейтинговая таблица организаций'!AA40</f>
        <v>2</v>
      </c>
      <c r="T40" s="9">
        <f>'Рейтинговая таблица организаций'!AB40</f>
        <v>57</v>
      </c>
      <c r="U40" s="9">
        <f>'Рейтинговая таблица организаций'!AC40</f>
        <v>57</v>
      </c>
      <c r="V40" s="9">
        <f>ROUND('Рейтинговая таблица организаций'!AH40*100/W40,0)</f>
        <v>98</v>
      </c>
      <c r="W40" s="9">
        <f>'Рейтинговая таблица организаций'!AI40</f>
        <v>545</v>
      </c>
      <c r="X40" s="9">
        <f>ROUND('Рейтинговая таблица организаций'!AJ40*100/Y40,0)</f>
        <v>99</v>
      </c>
      <c r="Y40" s="9">
        <f>'Рейтинговая таблица организаций'!AK40</f>
        <v>545</v>
      </c>
      <c r="Z40" s="9">
        <f>ROUND('Рейтинговая таблица организаций'!AL40*100/AA40,0)</f>
        <v>100</v>
      </c>
      <c r="AA40" s="9">
        <f>'Рейтинговая таблица организаций'!AM40</f>
        <v>190</v>
      </c>
      <c r="AB40" s="9">
        <f>ROUND('Рейтинговая таблица организаций'!AR40*100/AC40,0)</f>
        <v>97</v>
      </c>
      <c r="AC40" s="9">
        <f>'Рейтинговая таблица организаций'!AS40</f>
        <v>545</v>
      </c>
      <c r="AD40" s="9">
        <f>ROUND('Рейтинговая таблица организаций'!AT40*100/AE40,0)</f>
        <v>100</v>
      </c>
      <c r="AE40" s="9">
        <f>'Рейтинговая таблица организаций'!AU40</f>
        <v>545</v>
      </c>
      <c r="AF40" s="9">
        <f>ROUND('Рейтинговая таблица организаций'!AV40*100/AG40,0)</f>
        <v>97</v>
      </c>
      <c r="AG40" s="9">
        <f>'Рейтинговая таблица организаций'!AW40</f>
        <v>545</v>
      </c>
    </row>
    <row r="41" spans="1:33" x14ac:dyDescent="0.25">
      <c r="A41" s="51"/>
      <c r="B41" s="51" t="str">
        <f>'Рейтинговая таблица организаций'!B41</f>
        <v>МБОУ "Средняя общеобразовательная школа №19"</v>
      </c>
      <c r="C41" s="8">
        <f>Лист1!F40</f>
        <v>558</v>
      </c>
      <c r="D41" s="51">
        <f>'Рейтинговая таблица организаций'!C41</f>
        <v>207</v>
      </c>
      <c r="E41" s="24">
        <f t="shared" si="1"/>
        <v>0.37096774193548387</v>
      </c>
      <c r="F41" s="9">
        <f>ROUND('Рейтинговая таблица организаций'!D41*100/G41,0)</f>
        <v>93</v>
      </c>
      <c r="G41" s="9">
        <f>'Рейтинговая таблица организаций'!E41</f>
        <v>14</v>
      </c>
      <c r="H41" s="9">
        <f>ROUND('Рейтинговая таблица организаций'!F41*100/I41,0)</f>
        <v>95</v>
      </c>
      <c r="I41" s="9">
        <f>'Рейтинговая таблица организаций'!G41</f>
        <v>44</v>
      </c>
      <c r="J41" s="9">
        <f>'Рейтинговая таблица организаций'!H41</f>
        <v>6</v>
      </c>
      <c r="K41" s="9">
        <f>ROUND('Рейтинговая таблица организаций'!I41*100/L41,0)</f>
        <v>99</v>
      </c>
      <c r="L41" s="9">
        <f>'Рейтинговая таблица организаций'!J41</f>
        <v>121</v>
      </c>
      <c r="M41" s="9">
        <f>ROUND('Рейтинговая таблица организаций'!K41*100/N41,0)</f>
        <v>99</v>
      </c>
      <c r="N41" s="9">
        <f>'Рейтинговая таблица организаций'!L41</f>
        <v>93</v>
      </c>
      <c r="O41" s="9">
        <f>'Рейтинговая таблица организаций'!Q41</f>
        <v>5</v>
      </c>
      <c r="P41" s="9">
        <f>'Рейтинговая таблица организаций'!T41</f>
        <v>201</v>
      </c>
      <c r="Q41" s="9">
        <f>'Рейтинговая таблица организаций'!U41</f>
        <v>207</v>
      </c>
      <c r="R41" s="9">
        <f>'Рейтинговая таблица организаций'!Z41</f>
        <v>1</v>
      </c>
      <c r="S41" s="9">
        <f>'Рейтинговая таблица организаций'!AA41</f>
        <v>5</v>
      </c>
      <c r="T41" s="9">
        <f>'Рейтинговая таблица организаций'!AB41</f>
        <v>19</v>
      </c>
      <c r="U41" s="9">
        <f>'Рейтинговая таблица организаций'!AC41</f>
        <v>19</v>
      </c>
      <c r="V41" s="9">
        <f>ROUND('Рейтинговая таблица организаций'!AH41*100/W41,0)</f>
        <v>100</v>
      </c>
      <c r="W41" s="9">
        <f>'Рейтинговая таблица организаций'!AI41</f>
        <v>207</v>
      </c>
      <c r="X41" s="9">
        <f>ROUND('Рейтинговая таблица организаций'!AJ41*100/Y41,0)</f>
        <v>99</v>
      </c>
      <c r="Y41" s="9">
        <f>'Рейтинговая таблица организаций'!AK41</f>
        <v>207</v>
      </c>
      <c r="Z41" s="9">
        <f>ROUND('Рейтинговая таблица организаций'!AL41*100/AA41,0)</f>
        <v>99</v>
      </c>
      <c r="AA41" s="9">
        <f>'Рейтинговая таблица организаций'!AM41</f>
        <v>127</v>
      </c>
      <c r="AB41" s="9">
        <f>ROUND('Рейтинговая таблица организаций'!AR41*100/AC41,0)</f>
        <v>98</v>
      </c>
      <c r="AC41" s="9">
        <f>'Рейтинговая таблица организаций'!AS41</f>
        <v>207</v>
      </c>
      <c r="AD41" s="9">
        <f>ROUND('Рейтинговая таблица организаций'!AT41*100/AE41,0)</f>
        <v>97</v>
      </c>
      <c r="AE41" s="9">
        <f>'Рейтинговая таблица организаций'!AU41</f>
        <v>207</v>
      </c>
      <c r="AF41" s="9">
        <f>ROUND('Рейтинговая таблица организаций'!AV41*100/AG41,0)</f>
        <v>97</v>
      </c>
      <c r="AG41" s="9">
        <f>'Рейтинговая таблица организаций'!AW41</f>
        <v>207</v>
      </c>
    </row>
    <row r="42" spans="1:33" x14ac:dyDescent="0.25">
      <c r="A42" s="51"/>
      <c r="B42" s="51" t="str">
        <f>'Рейтинговая таблица организаций'!B42</f>
        <v>МБОУ "Средняя общеобразовательная школа №20"</v>
      </c>
      <c r="C42" s="8">
        <f>Лист1!F41</f>
        <v>272</v>
      </c>
      <c r="D42" s="51">
        <f>'Рейтинговая таблица организаций'!C42</f>
        <v>194</v>
      </c>
      <c r="E42" s="24">
        <f t="shared" si="1"/>
        <v>0.71323529411764708</v>
      </c>
      <c r="F42" s="9">
        <f>ROUND('Рейтинговая таблица организаций'!D42*100/G42,0)</f>
        <v>100</v>
      </c>
      <c r="G42" s="9">
        <f>'Рейтинговая таблица организаций'!E42</f>
        <v>14</v>
      </c>
      <c r="H42" s="9">
        <f>ROUND('Рейтинговая таблица организаций'!F42*100/I42,0)</f>
        <v>94</v>
      </c>
      <c r="I42" s="9">
        <f>'Рейтинговая таблица организаций'!G42</f>
        <v>44</v>
      </c>
      <c r="J42" s="9">
        <f>'Рейтинговая таблица организаций'!H42</f>
        <v>6</v>
      </c>
      <c r="K42" s="9">
        <f>ROUND('Рейтинговая таблица организаций'!I42*100/L42,0)</f>
        <v>97</v>
      </c>
      <c r="L42" s="9">
        <f>'Рейтинговая таблица организаций'!J42</f>
        <v>191</v>
      </c>
      <c r="M42" s="9">
        <f>ROUND('Рейтинговая таблица организаций'!K42*100/N42,0)</f>
        <v>98</v>
      </c>
      <c r="N42" s="9">
        <f>'Рейтинговая таблица организаций'!L42</f>
        <v>168</v>
      </c>
      <c r="O42" s="9">
        <f>'Рейтинговая таблица организаций'!Q42</f>
        <v>5</v>
      </c>
      <c r="P42" s="9">
        <f>'Рейтинговая таблица организаций'!T42</f>
        <v>193</v>
      </c>
      <c r="Q42" s="9">
        <f>'Рейтинговая таблица организаций'!U42</f>
        <v>194</v>
      </c>
      <c r="R42" s="9">
        <f>'Рейтинговая таблица организаций'!Z42</f>
        <v>2</v>
      </c>
      <c r="S42" s="9">
        <f>'Рейтинговая таблица организаций'!AA42</f>
        <v>4</v>
      </c>
      <c r="T42" s="9">
        <f>'Рейтинговая таблица организаций'!AB42</f>
        <v>18</v>
      </c>
      <c r="U42" s="9">
        <f>'Рейтинговая таблица организаций'!AC42</f>
        <v>18</v>
      </c>
      <c r="V42" s="9">
        <f>ROUND('Рейтинговая таблица организаций'!AH42*100/W42,0)</f>
        <v>99</v>
      </c>
      <c r="W42" s="9">
        <f>'Рейтинговая таблица организаций'!AI42</f>
        <v>194</v>
      </c>
      <c r="X42" s="9">
        <f>ROUND('Рейтинговая таблица организаций'!AJ42*100/Y42,0)</f>
        <v>98</v>
      </c>
      <c r="Y42" s="9">
        <f>'Рейтинговая таблица организаций'!AK42</f>
        <v>194</v>
      </c>
      <c r="Z42" s="9">
        <f>ROUND('Рейтинговая таблица организаций'!AL42*100/AA42,0)</f>
        <v>98</v>
      </c>
      <c r="AA42" s="9">
        <f>'Рейтинговая таблица организаций'!AM42</f>
        <v>174</v>
      </c>
      <c r="AB42" s="9">
        <f>ROUND('Рейтинговая таблица организаций'!AR42*100/AC42,0)</f>
        <v>99</v>
      </c>
      <c r="AC42" s="9">
        <f>'Рейтинговая таблица организаций'!AS42</f>
        <v>194</v>
      </c>
      <c r="AD42" s="9">
        <f>ROUND('Рейтинговая таблица организаций'!AT42*100/AE42,0)</f>
        <v>98</v>
      </c>
      <c r="AE42" s="9">
        <f>'Рейтинговая таблица организаций'!AU42</f>
        <v>194</v>
      </c>
      <c r="AF42" s="9">
        <f>ROUND('Рейтинговая таблица организаций'!AV42*100/AG42,0)</f>
        <v>99</v>
      </c>
      <c r="AG42" s="9">
        <f>'Рейтинговая таблица организаций'!AW42</f>
        <v>194</v>
      </c>
    </row>
    <row r="43" spans="1:33" x14ac:dyDescent="0.25">
      <c r="A43" s="51"/>
      <c r="B43" s="51" t="str">
        <f>'Рейтинговая таблица организаций'!B43</f>
        <v>МБОУ "Лицей №22"</v>
      </c>
      <c r="C43" s="8">
        <f>Лист1!F42</f>
        <v>2341</v>
      </c>
      <c r="D43" s="51">
        <f>'Рейтинговая таблица организаций'!C43</f>
        <v>594</v>
      </c>
      <c r="E43" s="24">
        <f t="shared" si="1"/>
        <v>0.25373771892353697</v>
      </c>
      <c r="F43" s="9">
        <f>ROUND('Рейтинговая таблица организаций'!D43*100/G43,0)</f>
        <v>100</v>
      </c>
      <c r="G43" s="9">
        <f>'Рейтинговая таблица организаций'!E43</f>
        <v>14</v>
      </c>
      <c r="H43" s="9">
        <f>ROUND('Рейтинговая таблица организаций'!F43*100/I43,0)</f>
        <v>100</v>
      </c>
      <c r="I43" s="9">
        <f>'Рейтинговая таблица организаций'!G43</f>
        <v>43</v>
      </c>
      <c r="J43" s="9">
        <f>'Рейтинговая таблица организаций'!H43</f>
        <v>6</v>
      </c>
      <c r="K43" s="9">
        <f>ROUND('Рейтинговая таблица организаций'!I43*100/L43,0)</f>
        <v>97</v>
      </c>
      <c r="L43" s="9">
        <f>'Рейтинговая таблица организаций'!J43</f>
        <v>438</v>
      </c>
      <c r="M43" s="9">
        <f>ROUND('Рейтинговая таблица организаций'!K43*100/N43,0)</f>
        <v>98</v>
      </c>
      <c r="N43" s="9">
        <f>'Рейтинговая таблица организаций'!L43</f>
        <v>399</v>
      </c>
      <c r="O43" s="9">
        <f>'Рейтинговая таблица организаций'!Q43</f>
        <v>5</v>
      </c>
      <c r="P43" s="9">
        <f>'Рейтинговая таблица организаций'!T43</f>
        <v>594</v>
      </c>
      <c r="Q43" s="9">
        <f>'Рейтинговая таблица организаций'!U43</f>
        <v>594</v>
      </c>
      <c r="R43" s="9">
        <f>'Рейтинговая таблица организаций'!Z43</f>
        <v>3</v>
      </c>
      <c r="S43" s="9">
        <f>'Рейтинговая таблица организаций'!AA43</f>
        <v>5</v>
      </c>
      <c r="T43" s="9">
        <f>'Рейтинговая таблица организаций'!AB43</f>
        <v>53</v>
      </c>
      <c r="U43" s="9">
        <f>'Рейтинговая таблица организаций'!AC43</f>
        <v>53</v>
      </c>
      <c r="V43" s="9">
        <f>ROUND('Рейтинговая таблица организаций'!AH43*100/W43,0)</f>
        <v>98</v>
      </c>
      <c r="W43" s="9">
        <f>'Рейтинговая таблица организаций'!AI43</f>
        <v>594</v>
      </c>
      <c r="X43" s="9">
        <f>ROUND('Рейтинговая таблица организаций'!AJ43*100/Y43,0)</f>
        <v>99</v>
      </c>
      <c r="Y43" s="9">
        <f>'Рейтинговая таблица организаций'!AK43</f>
        <v>594</v>
      </c>
      <c r="Z43" s="9">
        <f>ROUND('Рейтинговая таблица организаций'!AL43*100/AA43,0)</f>
        <v>97</v>
      </c>
      <c r="AA43" s="9">
        <f>'Рейтинговая таблица организаций'!AM43</f>
        <v>403</v>
      </c>
      <c r="AB43" s="9">
        <f>ROUND('Рейтинговая таблица организаций'!AR43*100/AC43,0)</f>
        <v>98</v>
      </c>
      <c r="AC43" s="9">
        <f>'Рейтинговая таблица организаций'!AS43</f>
        <v>594</v>
      </c>
      <c r="AD43" s="9">
        <f>ROUND('Рейтинговая таблица организаций'!AT43*100/AE43,0)</f>
        <v>99</v>
      </c>
      <c r="AE43" s="9">
        <f>'Рейтинговая таблица организаций'!AU43</f>
        <v>594</v>
      </c>
      <c r="AF43" s="9">
        <f>ROUND('Рейтинговая таблица организаций'!AV43*100/AG43,0)</f>
        <v>98</v>
      </c>
      <c r="AG43" s="9">
        <f>'Рейтинговая таблица организаций'!AW43</f>
        <v>594</v>
      </c>
    </row>
    <row r="44" spans="1:33" x14ac:dyDescent="0.25">
      <c r="A44" s="51"/>
      <c r="B44" s="51" t="str">
        <f>'Рейтинговая таблица организаций'!B44</f>
        <v>МБОУ «Гимназия №28 »</v>
      </c>
      <c r="C44" s="8">
        <f>Лист1!F43</f>
        <v>1502</v>
      </c>
      <c r="D44" s="51">
        <f>'Рейтинговая таблица организаций'!C44</f>
        <v>587</v>
      </c>
      <c r="E44" s="24">
        <f t="shared" si="1"/>
        <v>0.39081225033288947</v>
      </c>
      <c r="F44" s="9">
        <f>ROUND('Рейтинговая таблица организаций'!D44*100/G44,0)</f>
        <v>100</v>
      </c>
      <c r="G44" s="9">
        <f>'Рейтинговая таблица организаций'!E44</f>
        <v>14</v>
      </c>
      <c r="H44" s="9">
        <f>ROUND('Рейтинговая таблица организаций'!F44*100/I44,0)</f>
        <v>100</v>
      </c>
      <c r="I44" s="9">
        <f>'Рейтинговая таблица организаций'!G44</f>
        <v>45</v>
      </c>
      <c r="J44" s="9">
        <f>'Рейтинговая таблица организаций'!H44</f>
        <v>6</v>
      </c>
      <c r="K44" s="9">
        <f>ROUND('Рейтинговая таблица организаций'!I44*100/L44,0)</f>
        <v>99</v>
      </c>
      <c r="L44" s="9">
        <f>'Рейтинговая таблица организаций'!J44</f>
        <v>402</v>
      </c>
      <c r="M44" s="9">
        <f>ROUND('Рейтинговая таблица организаций'!K44*100/N44,0)</f>
        <v>99</v>
      </c>
      <c r="N44" s="9">
        <f>'Рейтинговая таблица организаций'!L44</f>
        <v>327</v>
      </c>
      <c r="O44" s="9">
        <f>'Рейтинговая таблица организаций'!Q44</f>
        <v>5</v>
      </c>
      <c r="P44" s="9">
        <f>'Рейтинговая таблица организаций'!T44</f>
        <v>587</v>
      </c>
      <c r="Q44" s="9">
        <f>'Рейтинговая таблица организаций'!U44</f>
        <v>587</v>
      </c>
      <c r="R44" s="9">
        <f>'Рейтинговая таблица организаций'!Z44</f>
        <v>3</v>
      </c>
      <c r="S44" s="9">
        <f>'Рейтинговая таблица организаций'!AA44</f>
        <v>3</v>
      </c>
      <c r="T44" s="9">
        <f>'Рейтинговая таблица организаций'!AB44</f>
        <v>37</v>
      </c>
      <c r="U44" s="9">
        <f>'Рейтинговая таблица организаций'!AC44</f>
        <v>38</v>
      </c>
      <c r="V44" s="9">
        <f>ROUND('Рейтинговая таблица организаций'!AH44*100/W44,0)</f>
        <v>97</v>
      </c>
      <c r="W44" s="9">
        <f>'Рейтинговая таблица организаций'!AI44</f>
        <v>587</v>
      </c>
      <c r="X44" s="9">
        <f>ROUND('Рейтинговая таблица организаций'!AJ44*100/Y44,0)</f>
        <v>99</v>
      </c>
      <c r="Y44" s="9">
        <f>'Рейтинговая таблица организаций'!AK44</f>
        <v>587</v>
      </c>
      <c r="Z44" s="9">
        <f>ROUND('Рейтинговая таблица организаций'!AL44*100/AA44,0)</f>
        <v>97</v>
      </c>
      <c r="AA44" s="9">
        <f>'Рейтинговая таблица организаций'!AM44</f>
        <v>373</v>
      </c>
      <c r="AB44" s="9">
        <f>ROUND('Рейтинговая таблица организаций'!AR44*100/AC44,0)</f>
        <v>99</v>
      </c>
      <c r="AC44" s="9">
        <f>'Рейтинговая таблица организаций'!AS44</f>
        <v>587</v>
      </c>
      <c r="AD44" s="9">
        <f>ROUND('Рейтинговая таблица организаций'!AT44*100/AE44,0)</f>
        <v>100</v>
      </c>
      <c r="AE44" s="9">
        <f>'Рейтинговая таблица организаций'!AU44</f>
        <v>587</v>
      </c>
      <c r="AF44" s="9">
        <f>ROUND('Рейтинговая таблица организаций'!AV44*100/AG44,0)</f>
        <v>100</v>
      </c>
      <c r="AG44" s="9">
        <f>'Рейтинговая таблица организаций'!AW44</f>
        <v>587</v>
      </c>
    </row>
    <row r="45" spans="1:33" x14ac:dyDescent="0.25">
      <c r="A45" s="51"/>
      <c r="B45" s="51" t="str">
        <f>'Рейтинговая таблица организаций'!B45</f>
        <v>МБОУ "Средняя общеобразовательная школа №31"</v>
      </c>
      <c r="C45" s="8">
        <f>Лист1!F44</f>
        <v>1848</v>
      </c>
      <c r="D45" s="51">
        <f>'Рейтинговая таблица организаций'!C45</f>
        <v>590</v>
      </c>
      <c r="E45" s="24">
        <f t="shared" si="1"/>
        <v>0.31926406926406925</v>
      </c>
      <c r="F45" s="9">
        <f>ROUND('Рейтинговая таблица организаций'!D45*100/G45,0)</f>
        <v>69</v>
      </c>
      <c r="G45" s="9">
        <f>'Рейтинговая таблица организаций'!E45</f>
        <v>13</v>
      </c>
      <c r="H45" s="9">
        <f>ROUND('Рейтинговая таблица организаций'!F45*100/I45,0)</f>
        <v>83</v>
      </c>
      <c r="I45" s="9">
        <f>'Рейтинговая таблица организаций'!G45</f>
        <v>43</v>
      </c>
      <c r="J45" s="9">
        <f>'Рейтинговая таблица организаций'!H45</f>
        <v>3</v>
      </c>
      <c r="K45" s="9">
        <f>ROUND('Рейтинговая таблица организаций'!I45*100/L45,0)</f>
        <v>100</v>
      </c>
      <c r="L45" s="9">
        <f>'Рейтинговая таблица организаций'!J45</f>
        <v>433</v>
      </c>
      <c r="M45" s="9">
        <f>ROUND('Рейтинговая таблица организаций'!K45*100/N45,0)</f>
        <v>100</v>
      </c>
      <c r="N45" s="9">
        <f>'Рейтинговая таблица организаций'!L45</f>
        <v>309</v>
      </c>
      <c r="O45" s="9">
        <f>'Рейтинговая таблица организаций'!Q45</f>
        <v>5</v>
      </c>
      <c r="P45" s="9">
        <f>'Рейтинговая таблица организаций'!T45</f>
        <v>579</v>
      </c>
      <c r="Q45" s="9">
        <f>'Рейтинговая таблица организаций'!U45</f>
        <v>590</v>
      </c>
      <c r="R45" s="9">
        <f>'Рейтинговая таблица организаций'!Z45</f>
        <v>2</v>
      </c>
      <c r="S45" s="9">
        <f>'Рейтинговая таблица организаций'!AA45</f>
        <v>3</v>
      </c>
      <c r="T45" s="9">
        <f>'Рейтинговая таблица организаций'!AB45</f>
        <v>41</v>
      </c>
      <c r="U45" s="9">
        <f>'Рейтинговая таблица организаций'!AC45</f>
        <v>41</v>
      </c>
      <c r="V45" s="9">
        <f>ROUND('Рейтинговая таблица организаций'!AH45*100/W45,0)</f>
        <v>98</v>
      </c>
      <c r="W45" s="9">
        <f>'Рейтинговая таблица организаций'!AI45</f>
        <v>590</v>
      </c>
      <c r="X45" s="9">
        <f>ROUND('Рейтинговая таблица организаций'!AJ45*100/Y45,0)</f>
        <v>97</v>
      </c>
      <c r="Y45" s="9">
        <f>'Рейтинговая таблица организаций'!AK45</f>
        <v>590</v>
      </c>
      <c r="Z45" s="9">
        <f>ROUND('Рейтинговая таблица организаций'!AL45*100/AA45,0)</f>
        <v>99</v>
      </c>
      <c r="AA45" s="9">
        <f>'Рейтинговая таблица организаций'!AM45</f>
        <v>406</v>
      </c>
      <c r="AB45" s="9">
        <f>ROUND('Рейтинговая таблица организаций'!AR45*100/AC45,0)</f>
        <v>100</v>
      </c>
      <c r="AC45" s="9">
        <f>'Рейтинговая таблица организаций'!AS45</f>
        <v>590</v>
      </c>
      <c r="AD45" s="9">
        <f>ROUND('Рейтинговая таблица организаций'!AT45*100/AE45,0)</f>
        <v>99</v>
      </c>
      <c r="AE45" s="9">
        <f>'Рейтинговая таблица организаций'!AU45</f>
        <v>590</v>
      </c>
      <c r="AF45" s="9">
        <f>ROUND('Рейтинговая таблица организаций'!AV45*100/AG45,0)</f>
        <v>98</v>
      </c>
      <c r="AG45" s="9">
        <f>'Рейтинговая таблица организаций'!AW45</f>
        <v>590</v>
      </c>
    </row>
    <row r="46" spans="1:33" x14ac:dyDescent="0.25">
      <c r="A46" s="51"/>
      <c r="B46" s="51" t="str">
        <f>'Рейтинговая таблица организаций'!B46</f>
        <v>МБОУ "Гимназия №33"</v>
      </c>
      <c r="C46" s="8">
        <f>Лист1!F45</f>
        <v>1507</v>
      </c>
      <c r="D46" s="51">
        <f>'Рейтинговая таблица организаций'!C46</f>
        <v>594</v>
      </c>
      <c r="E46" s="24">
        <f t="shared" si="1"/>
        <v>0.39416058394160586</v>
      </c>
      <c r="F46" s="9">
        <f>ROUND('Рейтинговая таблица организаций'!D46*100/G46,0)</f>
        <v>100</v>
      </c>
      <c r="G46" s="9">
        <f>'Рейтинговая таблица организаций'!E46</f>
        <v>13</v>
      </c>
      <c r="H46" s="9">
        <f>ROUND('Рейтинговая таблица организаций'!F46*100/I46,0)</f>
        <v>100</v>
      </c>
      <c r="I46" s="9">
        <f>'Рейтинговая таблица организаций'!G46</f>
        <v>44</v>
      </c>
      <c r="J46" s="9">
        <f>'Рейтинговая таблица организаций'!H46</f>
        <v>4</v>
      </c>
      <c r="K46" s="9">
        <f>ROUND('Рейтинговая таблица организаций'!I46*100/L46,0)</f>
        <v>97</v>
      </c>
      <c r="L46" s="9">
        <f>'Рейтинговая таблица организаций'!J46</f>
        <v>463</v>
      </c>
      <c r="M46" s="9">
        <f>ROUND('Рейтинговая таблица организаций'!K46*100/N46,0)</f>
        <v>98</v>
      </c>
      <c r="N46" s="9">
        <f>'Рейтинговая таблица организаций'!L46</f>
        <v>370</v>
      </c>
      <c r="O46" s="9">
        <f>'Рейтинговая таблица организаций'!Q46</f>
        <v>5</v>
      </c>
      <c r="P46" s="9">
        <f>'Рейтинговая таблица организаций'!T46</f>
        <v>594</v>
      </c>
      <c r="Q46" s="9">
        <f>'Рейтинговая таблица организаций'!U46</f>
        <v>594</v>
      </c>
      <c r="R46" s="9">
        <f>'Рейтинговая таблица организаций'!Z46</f>
        <v>1</v>
      </c>
      <c r="S46" s="9">
        <f>'Рейтинговая таблица организаций'!AA46</f>
        <v>3</v>
      </c>
      <c r="T46" s="9">
        <f>'Рейтинговая таблица организаций'!AB46</f>
        <v>65</v>
      </c>
      <c r="U46" s="9">
        <f>'Рейтинговая таблица организаций'!AC46</f>
        <v>67</v>
      </c>
      <c r="V46" s="9">
        <f>ROUND('Рейтинговая таблица организаций'!AH46*100/W46,0)</f>
        <v>98</v>
      </c>
      <c r="W46" s="9">
        <f>'Рейтинговая таблица организаций'!AI46</f>
        <v>594</v>
      </c>
      <c r="X46" s="9">
        <f>ROUND('Рейтинговая таблица организаций'!AJ46*100/Y46,0)</f>
        <v>100</v>
      </c>
      <c r="Y46" s="9">
        <f>'Рейтинговая таблица организаций'!AK46</f>
        <v>594</v>
      </c>
      <c r="Z46" s="9">
        <f>ROUND('Рейтинговая таблица организаций'!AL46*100/AA46,0)</f>
        <v>99</v>
      </c>
      <c r="AA46" s="9">
        <f>'Рейтинговая таблица организаций'!AM46</f>
        <v>421</v>
      </c>
      <c r="AB46" s="9">
        <f>ROUND('Рейтинговая таблица организаций'!AR46*100/AC46,0)</f>
        <v>98</v>
      </c>
      <c r="AC46" s="9">
        <f>'Рейтинговая таблица организаций'!AS46</f>
        <v>594</v>
      </c>
      <c r="AD46" s="9">
        <f>ROUND('Рейтинговая таблица организаций'!AT46*100/AE46,0)</f>
        <v>99</v>
      </c>
      <c r="AE46" s="9">
        <f>'Рейтинговая таблица организаций'!AU46</f>
        <v>594</v>
      </c>
      <c r="AF46" s="9">
        <f>ROUND('Рейтинговая таблица организаций'!AV46*100/AG46,0)</f>
        <v>97</v>
      </c>
      <c r="AG46" s="9">
        <f>'Рейтинговая таблица организаций'!AW46</f>
        <v>594</v>
      </c>
    </row>
    <row r="47" spans="1:33" x14ac:dyDescent="0.25">
      <c r="A47" s="51"/>
      <c r="B47" s="51" t="str">
        <f>'Рейтинговая таблица организаций'!B47</f>
        <v>МБОУ "Средняя общеобразовательная школа №34"</v>
      </c>
      <c r="C47" s="8">
        <f>Лист1!F46</f>
        <v>2643</v>
      </c>
      <c r="D47" s="51">
        <f>'Рейтинговая таблица организаций'!C47</f>
        <v>539</v>
      </c>
      <c r="E47" s="24">
        <f t="shared" si="1"/>
        <v>0.20393492243662506</v>
      </c>
      <c r="F47" s="9">
        <f>ROUND('Рейтинговая таблица организаций'!D47*100/G47,0)</f>
        <v>73</v>
      </c>
      <c r="G47" s="9">
        <f>'Рейтинговая таблица организаций'!E47</f>
        <v>13</v>
      </c>
      <c r="H47" s="9">
        <f>ROUND('Рейтинговая таблица организаций'!F47*100/I47,0)</f>
        <v>86</v>
      </c>
      <c r="I47" s="9">
        <f>'Рейтинговая таблица организаций'!G47</f>
        <v>44</v>
      </c>
      <c r="J47" s="9">
        <f>'Рейтинговая таблица организаций'!H47</f>
        <v>5</v>
      </c>
      <c r="K47" s="9">
        <f>ROUND('Рейтинговая таблица организаций'!I47*100/L47,0)</f>
        <v>99</v>
      </c>
      <c r="L47" s="9">
        <f>'Рейтинговая таблица организаций'!J47</f>
        <v>294</v>
      </c>
      <c r="M47" s="9">
        <f>ROUND('Рейтинговая таблица организаций'!K47*100/N47,0)</f>
        <v>100</v>
      </c>
      <c r="N47" s="9">
        <f>'Рейтинговая таблица организаций'!L47</f>
        <v>213</v>
      </c>
      <c r="O47" s="9">
        <f>'Рейтинговая таблица организаций'!Q47</f>
        <v>5</v>
      </c>
      <c r="P47" s="9">
        <f>'Рейтинговая таблица организаций'!T47</f>
        <v>529</v>
      </c>
      <c r="Q47" s="9">
        <f>'Рейтинговая таблица организаций'!U47</f>
        <v>539</v>
      </c>
      <c r="R47" s="9">
        <f>'Рейтинговая таблица организаций'!Z47</f>
        <v>1</v>
      </c>
      <c r="S47" s="9">
        <f>'Рейтинговая таблица организаций'!AA47</f>
        <v>3</v>
      </c>
      <c r="T47" s="9">
        <f>'Рейтинговая таблица организаций'!AB47</f>
        <v>57</v>
      </c>
      <c r="U47" s="9">
        <f>'Рейтинговая таблица организаций'!AC47</f>
        <v>58</v>
      </c>
      <c r="V47" s="9">
        <f>ROUND('Рейтинговая таблица организаций'!AH47*100/W47,0)</f>
        <v>99</v>
      </c>
      <c r="W47" s="9">
        <f>'Рейтинговая таблица организаций'!AI47</f>
        <v>539</v>
      </c>
      <c r="X47" s="9">
        <f>ROUND('Рейтинговая таблица организаций'!AJ47*100/Y47,0)</f>
        <v>99</v>
      </c>
      <c r="Y47" s="9">
        <f>'Рейтинговая таблица организаций'!AK47</f>
        <v>539</v>
      </c>
      <c r="Z47" s="9">
        <f>ROUND('Рейтинговая таблица организаций'!AL47*100/AA47,0)</f>
        <v>100</v>
      </c>
      <c r="AA47" s="9">
        <f>'Рейтинговая таблица организаций'!AM47</f>
        <v>267</v>
      </c>
      <c r="AB47" s="9">
        <f>ROUND('Рейтинговая таблица организаций'!AR47*100/AC47,0)</f>
        <v>98</v>
      </c>
      <c r="AC47" s="9">
        <f>'Рейтинговая таблица организаций'!AS47</f>
        <v>539</v>
      </c>
      <c r="AD47" s="9">
        <f>ROUND('Рейтинговая таблица организаций'!AT47*100/AE47,0)</f>
        <v>99</v>
      </c>
      <c r="AE47" s="9">
        <f>'Рейтинговая таблица организаций'!AU47</f>
        <v>539</v>
      </c>
      <c r="AF47" s="9">
        <f>ROUND('Рейтинговая таблица организаций'!AV47*100/AG47,0)</f>
        <v>99</v>
      </c>
      <c r="AG47" s="9">
        <f>'Рейтинговая таблица организаций'!AW47</f>
        <v>539</v>
      </c>
    </row>
    <row r="48" spans="1:33" x14ac:dyDescent="0.25">
      <c r="A48" s="51"/>
      <c r="B48" s="51" t="str">
        <f>'Рейтинговая таблица организаций'!B48</f>
        <v>МБОУ "Средняя общеобразовательная школа №44"</v>
      </c>
      <c r="C48" s="8">
        <f>Лист1!F47</f>
        <v>1290</v>
      </c>
      <c r="D48" s="51">
        <f>'Рейтинговая таблица организаций'!C48</f>
        <v>502</v>
      </c>
      <c r="E48" s="24">
        <f t="shared" si="1"/>
        <v>0.38914728682170541</v>
      </c>
      <c r="F48" s="9">
        <f>ROUND('Рейтинговая таблица организаций'!D48*100/G48,0)</f>
        <v>100</v>
      </c>
      <c r="G48" s="9">
        <f>'Рейтинговая таблица организаций'!E48</f>
        <v>14</v>
      </c>
      <c r="H48" s="9">
        <f>ROUND('Рейтинговая таблица организаций'!F48*100/I48,0)</f>
        <v>100</v>
      </c>
      <c r="I48" s="9">
        <f>'Рейтинговая таблица организаций'!G48</f>
        <v>45</v>
      </c>
      <c r="J48" s="9">
        <f>'Рейтинговая таблица организаций'!H48</f>
        <v>6</v>
      </c>
      <c r="K48" s="9">
        <f>ROUND('Рейтинговая таблица организаций'!I48*100/L48,0)</f>
        <v>97</v>
      </c>
      <c r="L48" s="9">
        <f>'Рейтинговая таблица организаций'!J48</f>
        <v>297</v>
      </c>
      <c r="M48" s="9">
        <f>ROUND('Рейтинговая таблица организаций'!K48*100/N48,0)</f>
        <v>100</v>
      </c>
      <c r="N48" s="9">
        <f>'Рейтинговая таблица организаций'!L48</f>
        <v>226</v>
      </c>
      <c r="O48" s="9">
        <f>'Рейтинговая таблица организаций'!Q48</f>
        <v>5</v>
      </c>
      <c r="P48" s="9">
        <f>'Рейтинговая таблица организаций'!T48</f>
        <v>497</v>
      </c>
      <c r="Q48" s="9">
        <f>'Рейтинговая таблица организаций'!U48</f>
        <v>502</v>
      </c>
      <c r="R48" s="9">
        <f>'Рейтинговая таблица организаций'!Z48</f>
        <v>2</v>
      </c>
      <c r="S48" s="9">
        <f>'Рейтинговая таблица организаций'!AA48</f>
        <v>2</v>
      </c>
      <c r="T48" s="9">
        <f>'Рейтинговая таблица организаций'!AB48</f>
        <v>64</v>
      </c>
      <c r="U48" s="9">
        <f>'Рейтинговая таблица организаций'!AC48</f>
        <v>65</v>
      </c>
      <c r="V48" s="9">
        <f>ROUND('Рейтинговая таблица организаций'!AH48*100/W48,0)</f>
        <v>98</v>
      </c>
      <c r="W48" s="9">
        <f>'Рейтинговая таблица организаций'!AI48</f>
        <v>502</v>
      </c>
      <c r="X48" s="9">
        <f>ROUND('Рейтинговая таблица организаций'!AJ48*100/Y48,0)</f>
        <v>99</v>
      </c>
      <c r="Y48" s="9">
        <f>'Рейтинговая таблица организаций'!AK48</f>
        <v>502</v>
      </c>
      <c r="Z48" s="9">
        <f>ROUND('Рейтинговая таблица организаций'!AL48*100/AA48,0)</f>
        <v>97</v>
      </c>
      <c r="AA48" s="9">
        <f>'Рейтинговая таблица организаций'!AM48</f>
        <v>309</v>
      </c>
      <c r="AB48" s="9">
        <f>ROUND('Рейтинговая таблица организаций'!AR48*100/AC48,0)</f>
        <v>99</v>
      </c>
      <c r="AC48" s="9">
        <f>'Рейтинговая таблица организаций'!AS48</f>
        <v>502</v>
      </c>
      <c r="AD48" s="9">
        <f>ROUND('Рейтинговая таблица организаций'!AT48*100/AE48,0)</f>
        <v>99</v>
      </c>
      <c r="AE48" s="9">
        <f>'Рейтинговая таблица организаций'!AU48</f>
        <v>502</v>
      </c>
      <c r="AF48" s="9">
        <f>ROUND('Рейтинговая таблица организаций'!AV48*100/AG48,0)</f>
        <v>97</v>
      </c>
      <c r="AG48" s="9">
        <f>'Рейтинговая таблица организаций'!AW48</f>
        <v>502</v>
      </c>
    </row>
    <row r="49" spans="1:33" x14ac:dyDescent="0.25">
      <c r="A49" s="51"/>
      <c r="B49" s="51" t="str">
        <f>'Рейтинговая таблица организаций'!B49</f>
        <v>МБОУ "Средняя общеобразовательная школа №48"</v>
      </c>
      <c r="C49" s="8">
        <f>Лист1!F48</f>
        <v>1781</v>
      </c>
      <c r="D49" s="51">
        <f>'Рейтинговая таблица организаций'!C49</f>
        <v>533</v>
      </c>
      <c r="E49" s="24">
        <f t="shared" si="1"/>
        <v>0.29927007299270075</v>
      </c>
      <c r="F49" s="9">
        <f>ROUND('Рейтинговая таблица организаций'!D49*100/G49,0)</f>
        <v>96</v>
      </c>
      <c r="G49" s="9">
        <f>'Рейтинговая таблица организаций'!E49</f>
        <v>14</v>
      </c>
      <c r="H49" s="9">
        <f>ROUND('Рейтинговая таблица организаций'!F49*100/I49,0)</f>
        <v>97</v>
      </c>
      <c r="I49" s="9">
        <f>'Рейтинговая таблица организаций'!G49</f>
        <v>45</v>
      </c>
      <c r="J49" s="9">
        <f>'Рейтинговая таблица организаций'!H49</f>
        <v>5</v>
      </c>
      <c r="K49" s="9">
        <f>ROUND('Рейтинговая таблица организаций'!I49*100/L49,0)</f>
        <v>97</v>
      </c>
      <c r="L49" s="9">
        <f>'Рейтинговая таблица организаций'!J49</f>
        <v>384</v>
      </c>
      <c r="M49" s="9">
        <f>ROUND('Рейтинговая таблица организаций'!K49*100/N49,0)</f>
        <v>99</v>
      </c>
      <c r="N49" s="9">
        <f>'Рейтинговая таблица организаций'!L49</f>
        <v>307</v>
      </c>
      <c r="O49" s="9">
        <f>'Рейтинговая таблица организаций'!Q49</f>
        <v>5</v>
      </c>
      <c r="P49" s="9">
        <f>'Рейтинговая таблица организаций'!T49</f>
        <v>518</v>
      </c>
      <c r="Q49" s="9">
        <f>'Рейтинговая таблица организаций'!U49</f>
        <v>533</v>
      </c>
      <c r="R49" s="9">
        <f>'Рейтинговая таблица организаций'!Z49</f>
        <v>3</v>
      </c>
      <c r="S49" s="9">
        <f>'Рейтинговая таблица организаций'!AA49</f>
        <v>2</v>
      </c>
      <c r="T49" s="9">
        <f>'Рейтинговая таблица организаций'!AB49</f>
        <v>83</v>
      </c>
      <c r="U49" s="9">
        <f>'Рейтинговая таблица организаций'!AC49</f>
        <v>83</v>
      </c>
      <c r="V49" s="9">
        <f>ROUND('Рейтинговая таблица организаций'!AH49*100/W49,0)</f>
        <v>97</v>
      </c>
      <c r="W49" s="9">
        <f>'Рейтинговая таблица организаций'!AI49</f>
        <v>533</v>
      </c>
      <c r="X49" s="9">
        <f>ROUND('Рейтинговая таблица организаций'!AJ49*100/Y49,0)</f>
        <v>97</v>
      </c>
      <c r="Y49" s="9">
        <f>'Рейтинговая таблица организаций'!AK49</f>
        <v>533</v>
      </c>
      <c r="Z49" s="9">
        <f>ROUND('Рейтинговая таблица организаций'!AL49*100/AA49,0)</f>
        <v>99</v>
      </c>
      <c r="AA49" s="9">
        <f>'Рейтинговая таблица организаций'!AM49</f>
        <v>343</v>
      </c>
      <c r="AB49" s="9">
        <f>ROUND('Рейтинговая таблица организаций'!AR49*100/AC49,0)</f>
        <v>99</v>
      </c>
      <c r="AC49" s="9">
        <f>'Рейтинговая таблица организаций'!AS49</f>
        <v>533</v>
      </c>
      <c r="AD49" s="9">
        <f>ROUND('Рейтинговая таблица организаций'!AT49*100/AE49,0)</f>
        <v>97</v>
      </c>
      <c r="AE49" s="9">
        <f>'Рейтинговая таблица организаций'!AU49</f>
        <v>533</v>
      </c>
      <c r="AF49" s="9">
        <f>ROUND('Рейтинговая таблица организаций'!AV49*100/AG49,0)</f>
        <v>100</v>
      </c>
      <c r="AG49" s="9">
        <f>'Рейтинговая таблица организаций'!AW49</f>
        <v>533</v>
      </c>
    </row>
    <row r="50" spans="1:33" x14ac:dyDescent="0.25">
      <c r="A50" s="51"/>
      <c r="B50" s="51" t="str">
        <f>'Рейтинговая таблица организаций'!B50</f>
        <v>МБОУ "Многопрофильная гимназия №56"</v>
      </c>
      <c r="C50" s="8">
        <f>Лист1!F49</f>
        <v>3265</v>
      </c>
      <c r="D50" s="51">
        <f>'Рейтинговая таблица организаций'!C50</f>
        <v>600</v>
      </c>
      <c r="E50" s="24">
        <f t="shared" si="1"/>
        <v>0.18376722817764166</v>
      </c>
      <c r="F50" s="9">
        <f>ROUND('Рейтинговая таблица организаций'!D50*100/G50,0)</f>
        <v>85</v>
      </c>
      <c r="G50" s="9">
        <f>'Рейтинговая таблица организаций'!E50</f>
        <v>13</v>
      </c>
      <c r="H50" s="9">
        <f>ROUND('Рейтинговая таблица организаций'!F50*100/I50,0)</f>
        <v>100</v>
      </c>
      <c r="I50" s="9">
        <f>'Рейтинговая таблица организаций'!G50</f>
        <v>44</v>
      </c>
      <c r="J50" s="9">
        <f>'Рейтинговая таблица организаций'!H50</f>
        <v>6</v>
      </c>
      <c r="K50" s="9">
        <f>ROUND('Рейтинговая таблица организаций'!I50*100/L50,0)</f>
        <v>97</v>
      </c>
      <c r="L50" s="9">
        <f>'Рейтинговая таблица организаций'!J50</f>
        <v>305</v>
      </c>
      <c r="M50" s="9">
        <f>ROUND('Рейтинговая таблица организаций'!K50*100/N50,0)</f>
        <v>97</v>
      </c>
      <c r="N50" s="9">
        <f>'Рейтинговая таблица организаций'!L50</f>
        <v>315</v>
      </c>
      <c r="O50" s="9">
        <f>'Рейтинговая таблица организаций'!Q50</f>
        <v>5</v>
      </c>
      <c r="P50" s="9">
        <f>'Рейтинговая таблица организаций'!T50</f>
        <v>582</v>
      </c>
      <c r="Q50" s="9">
        <f>'Рейтинговая таблица организаций'!U50</f>
        <v>600</v>
      </c>
      <c r="R50" s="9">
        <f>'Рейтинговая таблица организаций'!Z50</f>
        <v>1</v>
      </c>
      <c r="S50" s="9">
        <f>'Рейтинговая таблица организаций'!AA50</f>
        <v>3</v>
      </c>
      <c r="T50" s="9">
        <f>'Рейтинговая таблица организаций'!AB50</f>
        <v>62</v>
      </c>
      <c r="U50" s="9">
        <f>'Рейтинговая таблица организаций'!AC50</f>
        <v>63</v>
      </c>
      <c r="V50" s="9">
        <f>ROUND('Рейтинговая таблица организаций'!AH50*100/W50,0)</f>
        <v>99</v>
      </c>
      <c r="W50" s="9">
        <f>'Рейтинговая таблица организаций'!AI50</f>
        <v>600</v>
      </c>
      <c r="X50" s="9">
        <f>ROUND('Рейтинговая таблица организаций'!AJ50*100/Y50,0)</f>
        <v>99</v>
      </c>
      <c r="Y50" s="9">
        <f>'Рейтинговая таблица организаций'!AK50</f>
        <v>600</v>
      </c>
      <c r="Z50" s="9">
        <f>ROUND('Рейтинговая таблица организаций'!AL50*100/AA50,0)</f>
        <v>97</v>
      </c>
      <c r="AA50" s="9">
        <f>'Рейтинговая таблица организаций'!AM50</f>
        <v>235</v>
      </c>
      <c r="AB50" s="9">
        <f>ROUND('Рейтинговая таблица организаций'!AR50*100/AC50,0)</f>
        <v>98</v>
      </c>
      <c r="AC50" s="9">
        <f>'Рейтинговая таблица организаций'!AS50</f>
        <v>600</v>
      </c>
      <c r="AD50" s="9">
        <f>ROUND('Рейтинговая таблица организаций'!AT50*100/AE50,0)</f>
        <v>99</v>
      </c>
      <c r="AE50" s="9">
        <f>'Рейтинговая таблица организаций'!AU50</f>
        <v>600</v>
      </c>
      <c r="AF50" s="9">
        <f>ROUND('Рейтинговая таблица организаций'!AV50*100/AG50,0)</f>
        <v>99</v>
      </c>
      <c r="AG50" s="9">
        <f>'Рейтинговая таблица организаций'!AW50</f>
        <v>600</v>
      </c>
    </row>
    <row r="51" spans="1:33" x14ac:dyDescent="0.25">
      <c r="A51" s="51"/>
      <c r="B51" s="51" t="str">
        <f>'Рейтинговая таблица организаций'!B51</f>
        <v>МБОУ "Средняя общеобразовательная школа №58"</v>
      </c>
      <c r="C51" s="8">
        <f>Лист1!F50</f>
        <v>3885</v>
      </c>
      <c r="D51" s="51">
        <f>'Рейтинговая таблица организаций'!C51</f>
        <v>506</v>
      </c>
      <c r="E51" s="24">
        <f t="shared" si="1"/>
        <v>0.13024453024453025</v>
      </c>
      <c r="F51" s="9">
        <f>ROUND('Рейтинговая таблица организаций'!D51*100/G51,0)</f>
        <v>100</v>
      </c>
      <c r="G51" s="9">
        <f>'Рейтинговая таблица организаций'!E51</f>
        <v>13</v>
      </c>
      <c r="H51" s="9">
        <f>ROUND('Рейтинговая таблица организаций'!F51*100/I51,0)</f>
        <v>91</v>
      </c>
      <c r="I51" s="9">
        <f>'Рейтинговая таблица организаций'!G51</f>
        <v>43</v>
      </c>
      <c r="J51" s="9">
        <f>'Рейтинговая таблица организаций'!H51</f>
        <v>6</v>
      </c>
      <c r="K51" s="9">
        <f>ROUND('Рейтинговая таблица организаций'!I51*100/L51,0)</f>
        <v>100</v>
      </c>
      <c r="L51" s="9">
        <f>'Рейтинговая таблица организаций'!J51</f>
        <v>462</v>
      </c>
      <c r="M51" s="9">
        <f>ROUND('Рейтинговая таблица организаций'!K51*100/N51,0)</f>
        <v>97</v>
      </c>
      <c r="N51" s="9">
        <f>'Рейтинговая таблица организаций'!L51</f>
        <v>439</v>
      </c>
      <c r="O51" s="9">
        <f>'Рейтинговая таблица организаций'!Q51</f>
        <v>5</v>
      </c>
      <c r="P51" s="9">
        <f>'Рейтинговая таблица организаций'!T51</f>
        <v>501</v>
      </c>
      <c r="Q51" s="9">
        <f>'Рейтинговая таблица организаций'!U51</f>
        <v>506</v>
      </c>
      <c r="R51" s="9">
        <f>'Рейтинговая таблица организаций'!Z51</f>
        <v>4</v>
      </c>
      <c r="S51" s="9">
        <f>'Рейтинговая таблица организаций'!AA51</f>
        <v>6</v>
      </c>
      <c r="T51" s="9">
        <f>'Рейтинговая таблица организаций'!AB51</f>
        <v>45</v>
      </c>
      <c r="U51" s="9">
        <f>'Рейтинговая таблица организаций'!AC51</f>
        <v>45</v>
      </c>
      <c r="V51" s="9">
        <f>ROUND('Рейтинговая таблица организаций'!AH51*100/W51,0)</f>
        <v>97</v>
      </c>
      <c r="W51" s="9">
        <f>'Рейтинговая таблица организаций'!AI51</f>
        <v>506</v>
      </c>
      <c r="X51" s="9">
        <f>ROUND('Рейтинговая таблица организаций'!AJ51*100/Y51,0)</f>
        <v>97</v>
      </c>
      <c r="Y51" s="9">
        <f>'Рейтинговая таблица организаций'!AK51</f>
        <v>506</v>
      </c>
      <c r="Z51" s="9">
        <f>ROUND('Рейтинговая таблица организаций'!AL51*100/AA51,0)</f>
        <v>97</v>
      </c>
      <c r="AA51" s="9">
        <f>'Рейтинговая таблица организаций'!AM51</f>
        <v>440</v>
      </c>
      <c r="AB51" s="9">
        <f>ROUND('Рейтинговая таблица организаций'!AR51*100/AC51,0)</f>
        <v>100</v>
      </c>
      <c r="AC51" s="9">
        <f>'Рейтинговая таблица организаций'!AS51</f>
        <v>506</v>
      </c>
      <c r="AD51" s="9">
        <f>ROUND('Рейтинговая таблица организаций'!AT51*100/AE51,0)</f>
        <v>97</v>
      </c>
      <c r="AE51" s="9">
        <f>'Рейтинговая таблица организаций'!AU51</f>
        <v>506</v>
      </c>
      <c r="AF51" s="9">
        <f>ROUND('Рейтинговая таблица организаций'!AV51*100/AG51,0)</f>
        <v>99</v>
      </c>
      <c r="AG51" s="9">
        <f>'Рейтинговая таблица организаций'!AW51</f>
        <v>506</v>
      </c>
    </row>
    <row r="52" spans="1:33" x14ac:dyDescent="0.25">
      <c r="A52" s="51"/>
      <c r="B52" s="51" t="str">
        <f>'Рейтинговая таблица организаций'!B52</f>
        <v>МБУ ДО «Центр детского творчества»</v>
      </c>
      <c r="C52" s="8">
        <f>Лист1!F51</f>
        <v>2400</v>
      </c>
      <c r="D52" s="51">
        <f>'Рейтинговая таблица организаций'!C52</f>
        <v>596</v>
      </c>
      <c r="E52" s="24">
        <f t="shared" si="1"/>
        <v>0.24833333333333332</v>
      </c>
      <c r="F52" s="9">
        <f>ROUND('Рейтинговая таблица организаций'!D52*100/G52,0)</f>
        <v>80</v>
      </c>
      <c r="G52" s="9">
        <f>'Рейтинговая таблица организаций'!E52</f>
        <v>10</v>
      </c>
      <c r="H52" s="9">
        <f>ROUND('Рейтинговая таблица организаций'!F52*100/I52,0)</f>
        <v>89</v>
      </c>
      <c r="I52" s="9">
        <f>'Рейтинговая таблица организаций'!G52</f>
        <v>38</v>
      </c>
      <c r="J52" s="9">
        <f>'Рейтинговая таблица организаций'!H52</f>
        <v>6</v>
      </c>
      <c r="K52" s="9">
        <f>ROUND('Рейтинговая таблица организаций'!I52*100/L52,0)</f>
        <v>98</v>
      </c>
      <c r="L52" s="9">
        <f>'Рейтинговая таблица организаций'!J52</f>
        <v>376</v>
      </c>
      <c r="M52" s="9">
        <f>ROUND('Рейтинговая таблица организаций'!K52*100/N52,0)</f>
        <v>100</v>
      </c>
      <c r="N52" s="9">
        <f>'Рейтинговая таблица организаций'!L52</f>
        <v>277</v>
      </c>
      <c r="O52" s="9">
        <f>'Рейтинговая таблица организаций'!Q52</f>
        <v>5</v>
      </c>
      <c r="P52" s="9">
        <f>'Рейтинговая таблица организаций'!T52</f>
        <v>591</v>
      </c>
      <c r="Q52" s="9">
        <f>'Рейтинговая таблица организаций'!U52</f>
        <v>596</v>
      </c>
      <c r="R52" s="9">
        <f>'Рейтинговая таблица организаций'!Z52</f>
        <v>3</v>
      </c>
      <c r="S52" s="9">
        <f>'Рейтинговая таблица организаций'!AA52</f>
        <v>2</v>
      </c>
      <c r="T52" s="9">
        <f>'Рейтинговая таблица организаций'!AB52</f>
        <v>55</v>
      </c>
      <c r="U52" s="9">
        <f>'Рейтинговая таблица организаций'!AC52</f>
        <v>56</v>
      </c>
      <c r="V52" s="9">
        <f>ROUND('Рейтинговая таблица организаций'!AH52*100/W52,0)</f>
        <v>98</v>
      </c>
      <c r="W52" s="9">
        <f>'Рейтинговая таблица организаций'!AI52</f>
        <v>596</v>
      </c>
      <c r="X52" s="9">
        <f>ROUND('Рейтинговая таблица организаций'!AJ52*100/Y52,0)</f>
        <v>99</v>
      </c>
      <c r="Y52" s="9">
        <f>'Рейтинговая таблица организаций'!AK52</f>
        <v>596</v>
      </c>
      <c r="Z52" s="9">
        <f>ROUND('Рейтинговая таблица организаций'!AL52*100/AA52,0)</f>
        <v>98</v>
      </c>
      <c r="AA52" s="9">
        <f>'Рейтинговая таблица организаций'!AM52</f>
        <v>309</v>
      </c>
      <c r="AB52" s="9">
        <f>ROUND('Рейтинговая таблица организаций'!AR52*100/AC52,0)</f>
        <v>99</v>
      </c>
      <c r="AC52" s="9">
        <f>'Рейтинговая таблица организаций'!AS52</f>
        <v>596</v>
      </c>
      <c r="AD52" s="9">
        <f>ROUND('Рейтинговая таблица организаций'!AT52*100/AE52,0)</f>
        <v>99</v>
      </c>
      <c r="AE52" s="9">
        <f>'Рейтинговая таблица организаций'!AU52</f>
        <v>596</v>
      </c>
      <c r="AF52" s="9">
        <f>ROUND('Рейтинговая таблица организаций'!AV52*100/AG52,0)</f>
        <v>97</v>
      </c>
      <c r="AG52" s="9">
        <f>'Рейтинговая таблица организаций'!AW52</f>
        <v>596</v>
      </c>
    </row>
    <row r="53" spans="1:33" x14ac:dyDescent="0.25">
      <c r="A53" s="51"/>
      <c r="B53" s="51" t="str">
        <f>'Рейтинговая таблица организаций'!B53</f>
        <v>МБОУ ДОД «Детский Морской Центр «Алые паруса»</v>
      </c>
      <c r="C53" s="8">
        <f>Лист1!F52</f>
        <v>1252</v>
      </c>
      <c r="D53" s="51">
        <f>'Рейтинговая таблица организаций'!C53</f>
        <v>483</v>
      </c>
      <c r="E53" s="24">
        <f t="shared" si="1"/>
        <v>0.38578274760383385</v>
      </c>
      <c r="F53" s="9">
        <f>ROUND('Рейтинговая таблица организаций'!D53*100/G53,0)</f>
        <v>64</v>
      </c>
      <c r="G53" s="9">
        <f>'Рейтинговая таблица организаций'!E53</f>
        <v>11</v>
      </c>
      <c r="H53" s="9">
        <f>ROUND('Рейтинговая таблица организаций'!F53*100/I53,0)</f>
        <v>74</v>
      </c>
      <c r="I53" s="9">
        <f>'Рейтинговая таблица организаций'!G53</f>
        <v>37</v>
      </c>
      <c r="J53" s="9">
        <f>'Рейтинговая таблица организаций'!H53</f>
        <v>5</v>
      </c>
      <c r="K53" s="9">
        <f>ROUND('Рейтинговая таблица организаций'!I53*100/L53,0)</f>
        <v>99</v>
      </c>
      <c r="L53" s="9">
        <f>'Рейтинговая таблица организаций'!J53</f>
        <v>439</v>
      </c>
      <c r="M53" s="9">
        <f>ROUND('Рейтинговая таблица организаций'!K53*100/N53,0)</f>
        <v>100</v>
      </c>
      <c r="N53" s="9">
        <f>'Рейтинговая таблица организаций'!L53</f>
        <v>435</v>
      </c>
      <c r="O53" s="9">
        <f>'Рейтинговая таблица организаций'!Q53</f>
        <v>5</v>
      </c>
      <c r="P53" s="9">
        <f>'Рейтинговая таблица организаций'!T53</f>
        <v>479</v>
      </c>
      <c r="Q53" s="9">
        <f>'Рейтинговая таблица организаций'!U53</f>
        <v>483</v>
      </c>
      <c r="R53" s="9">
        <f>'Рейтинговая таблица организаций'!Z53</f>
        <v>1</v>
      </c>
      <c r="S53" s="9">
        <f>'Рейтинговая таблица организаций'!AA53</f>
        <v>1</v>
      </c>
      <c r="T53" s="9">
        <f>'Рейтинговая таблица организаций'!AB53</f>
        <v>75</v>
      </c>
      <c r="U53" s="9">
        <f>'Рейтинговая таблица организаций'!AC53</f>
        <v>76</v>
      </c>
      <c r="V53" s="9">
        <f>ROUND('Рейтинговая таблица организаций'!AH53*100/W53,0)</f>
        <v>97</v>
      </c>
      <c r="W53" s="9">
        <f>'Рейтинговая таблица организаций'!AI53</f>
        <v>483</v>
      </c>
      <c r="X53" s="9">
        <f>ROUND('Рейтинговая таблица организаций'!AJ53*100/Y53,0)</f>
        <v>97</v>
      </c>
      <c r="Y53" s="9">
        <f>'Рейтинговая таблица организаций'!AK53</f>
        <v>483</v>
      </c>
      <c r="Z53" s="9">
        <f>ROUND('Рейтинговая таблица организаций'!AL53*100/AA53,0)</f>
        <v>97</v>
      </c>
      <c r="AA53" s="9">
        <f>'Рейтинговая таблица организаций'!AM53</f>
        <v>428</v>
      </c>
      <c r="AB53" s="9">
        <f>ROUND('Рейтинговая таблица организаций'!AR53*100/AC53,0)</f>
        <v>100</v>
      </c>
      <c r="AC53" s="9">
        <f>'Рейтинговая таблица организаций'!AS53</f>
        <v>483</v>
      </c>
      <c r="AD53" s="9">
        <f>ROUND('Рейтинговая таблица организаций'!AT53*100/AE53,0)</f>
        <v>97</v>
      </c>
      <c r="AE53" s="9">
        <f>'Рейтинговая таблица организаций'!AU53</f>
        <v>483</v>
      </c>
      <c r="AF53" s="9">
        <f>ROUND('Рейтинговая таблица организаций'!AV53*100/AG53,0)</f>
        <v>99</v>
      </c>
      <c r="AG53" s="9">
        <f>'Рейтинговая таблица организаций'!AW53</f>
        <v>483</v>
      </c>
    </row>
    <row r="54" spans="1:33" x14ac:dyDescent="0.25">
      <c r="A54" s="51"/>
      <c r="B54" s="51" t="str">
        <f>'Рейтинговая таблица организаций'!B54</f>
        <v>МБОУ ДОД «Муниципальный центр хореографического искусства – народный ансамбль «Асса»</v>
      </c>
      <c r="C54" s="8">
        <f>Лист1!F53</f>
        <v>157</v>
      </c>
      <c r="D54" s="51">
        <f>'Рейтинговая таблица организаций'!C54</f>
        <v>63</v>
      </c>
      <c r="E54" s="24">
        <f t="shared" si="1"/>
        <v>0.40127388535031849</v>
      </c>
      <c r="F54" s="9">
        <f>ROUND('Рейтинговая таблица организаций'!D54*100/G54,0)</f>
        <v>90</v>
      </c>
      <c r="G54" s="9">
        <f>'Рейтинговая таблица организаций'!E54</f>
        <v>10</v>
      </c>
      <c r="H54" s="9">
        <f>ROUND('Рейтинговая таблица организаций'!F54*100/I54,0)</f>
        <v>89</v>
      </c>
      <c r="I54" s="9">
        <f>'Рейтинговая таблица организаций'!G54</f>
        <v>37</v>
      </c>
      <c r="J54" s="9">
        <f>'Рейтинговая таблица организаций'!H54</f>
        <v>6</v>
      </c>
      <c r="K54" s="9">
        <f>ROUND('Рейтинговая таблица организаций'!I54*100/L54,0)</f>
        <v>98</v>
      </c>
      <c r="L54" s="9">
        <f>'Рейтинговая таблица организаций'!J54</f>
        <v>50</v>
      </c>
      <c r="M54" s="9">
        <f>ROUND('Рейтинговая таблица организаций'!K54*100/N54,0)</f>
        <v>100</v>
      </c>
      <c r="N54" s="9">
        <f>'Рейтинговая таблица организаций'!L54</f>
        <v>50</v>
      </c>
      <c r="O54" s="9">
        <f>'Рейтинговая таблица организаций'!Q54</f>
        <v>5</v>
      </c>
      <c r="P54" s="9">
        <f>'Рейтинговая таблица организаций'!T54</f>
        <v>63</v>
      </c>
      <c r="Q54" s="9">
        <f>'Рейтинговая таблица организаций'!U54</f>
        <v>63</v>
      </c>
      <c r="R54" s="9">
        <f>'Рейтинговая таблица организаций'!Z54</f>
        <v>2</v>
      </c>
      <c r="S54" s="9">
        <f>'Рейтинговая таблица организаций'!AA54</f>
        <v>2</v>
      </c>
      <c r="T54" s="9">
        <f>'Рейтинговая таблица организаций'!AB54</f>
        <v>10</v>
      </c>
      <c r="U54" s="9">
        <f>'Рейтинговая таблица организаций'!AC54</f>
        <v>10</v>
      </c>
      <c r="V54" s="9">
        <f>ROUND('Рейтинговая таблица организаций'!AH54*100/W54,0)</f>
        <v>100</v>
      </c>
      <c r="W54" s="9">
        <f>'Рейтинговая таблица организаций'!AI54</f>
        <v>63</v>
      </c>
      <c r="X54" s="9">
        <f>ROUND('Рейтинговая таблица организаций'!AJ54*100/Y54,0)</f>
        <v>100</v>
      </c>
      <c r="Y54" s="9">
        <f>'Рейтинговая таблица организаций'!AK54</f>
        <v>63</v>
      </c>
      <c r="Z54" s="9">
        <f>ROUND('Рейтинговая таблица организаций'!AL54*100/AA54,0)</f>
        <v>100</v>
      </c>
      <c r="AA54" s="9">
        <f>'Рейтинговая таблица организаций'!AM54</f>
        <v>49</v>
      </c>
      <c r="AB54" s="9">
        <f>ROUND('Рейтинговая таблица организаций'!AR54*100/AC54,0)</f>
        <v>100</v>
      </c>
      <c r="AC54" s="9">
        <f>'Рейтинговая таблица организаций'!AS54</f>
        <v>63</v>
      </c>
      <c r="AD54" s="9">
        <f>ROUND('Рейтинговая таблица организаций'!AT54*100/AE54,0)</f>
        <v>98</v>
      </c>
      <c r="AE54" s="9">
        <f>'Рейтинговая таблица организаций'!AU54</f>
        <v>63</v>
      </c>
      <c r="AF54" s="9">
        <f>ROUND('Рейтинговая таблица организаций'!AV54*100/AG54,0)</f>
        <v>98</v>
      </c>
      <c r="AG54" s="9">
        <f>'Рейтинговая таблица организаций'!AW54</f>
        <v>63</v>
      </c>
    </row>
    <row r="55" spans="1:33" x14ac:dyDescent="0.25">
      <c r="A55" s="51"/>
      <c r="B55" s="51" t="str">
        <f>'Рейтинговая таблица организаций'!B55</f>
        <v>МБОУ ДО «Детская школа искусств №1 им.П.Чайковского»</v>
      </c>
      <c r="C55" s="8">
        <f>Лист1!F54</f>
        <v>440</v>
      </c>
      <c r="D55" s="51">
        <f>'Рейтинговая таблица организаций'!C55</f>
        <v>173</v>
      </c>
      <c r="E55" s="24">
        <f t="shared" si="1"/>
        <v>0.39318181818181819</v>
      </c>
      <c r="F55" s="9">
        <f>ROUND('Рейтинговая таблица организаций'!D55*100/G55,0)</f>
        <v>85</v>
      </c>
      <c r="G55" s="9">
        <f>'Рейтинговая таблица организаций'!E55</f>
        <v>10</v>
      </c>
      <c r="H55" s="9">
        <f>ROUND('Рейтинговая таблица организаций'!F55*100/I55,0)</f>
        <v>72</v>
      </c>
      <c r="I55" s="9">
        <f>'Рейтинговая таблица организаций'!G55</f>
        <v>38</v>
      </c>
      <c r="J55" s="9">
        <f>'Рейтинговая таблица организаций'!H55</f>
        <v>4</v>
      </c>
      <c r="K55" s="9">
        <f>ROUND('Рейтинговая таблица организаций'!I55*100/L55,0)</f>
        <v>100</v>
      </c>
      <c r="L55" s="9">
        <f>'Рейтинговая таблица организаций'!J55</f>
        <v>148</v>
      </c>
      <c r="M55" s="9">
        <f>ROUND('Рейтинговая таблица организаций'!K55*100/N55,0)</f>
        <v>99</v>
      </c>
      <c r="N55" s="9">
        <f>'Рейтинговая таблица организаций'!L55</f>
        <v>140</v>
      </c>
      <c r="O55" s="9">
        <f>'Рейтинговая таблица организаций'!Q55</f>
        <v>5</v>
      </c>
      <c r="P55" s="9">
        <f>'Рейтинговая таблица организаций'!T55</f>
        <v>173</v>
      </c>
      <c r="Q55" s="9">
        <f>'Рейтинговая таблица организаций'!U55</f>
        <v>173</v>
      </c>
      <c r="R55" s="9">
        <f>'Рейтинговая таблица организаций'!Z55</f>
        <v>1</v>
      </c>
      <c r="S55" s="9">
        <f>'Рейтинговая таблица организаций'!AA55</f>
        <v>1</v>
      </c>
      <c r="T55" s="9">
        <f>'Рейтинговая таблица организаций'!AB55</f>
        <v>61</v>
      </c>
      <c r="U55" s="9">
        <f>'Рейтинговая таблица организаций'!AC55</f>
        <v>62</v>
      </c>
      <c r="V55" s="9">
        <f>ROUND('Рейтинговая таблица организаций'!AH55*100/W55,0)</f>
        <v>100</v>
      </c>
      <c r="W55" s="9">
        <f>'Рейтинговая таблица организаций'!AI55</f>
        <v>173</v>
      </c>
      <c r="X55" s="9">
        <f>ROUND('Рейтинговая таблица организаций'!AJ55*100/Y55,0)</f>
        <v>98</v>
      </c>
      <c r="Y55" s="9">
        <f>'Рейтинговая таблица организаций'!AK55</f>
        <v>173</v>
      </c>
      <c r="Z55" s="9">
        <f>ROUND('Рейтинговая таблица организаций'!AL55*100/AA55,0)</f>
        <v>97</v>
      </c>
      <c r="AA55" s="9">
        <f>'Рейтинговая таблица организаций'!AM55</f>
        <v>134</v>
      </c>
      <c r="AB55" s="9">
        <f>ROUND('Рейтинговая таблица организаций'!AR55*100/AC55,0)</f>
        <v>99</v>
      </c>
      <c r="AC55" s="9">
        <f>'Рейтинговая таблица организаций'!AS55</f>
        <v>173</v>
      </c>
      <c r="AD55" s="9">
        <f>ROUND('Рейтинговая таблица организаций'!AT55*100/AE55,0)</f>
        <v>100</v>
      </c>
      <c r="AE55" s="9">
        <f>'Рейтинговая таблица организаций'!AU55</f>
        <v>173</v>
      </c>
      <c r="AF55" s="9">
        <f>ROUND('Рейтинговая таблица организаций'!AV55*100/AG55,0)</f>
        <v>99</v>
      </c>
      <c r="AG55" s="9">
        <f>'Рейтинговая таблица организаций'!AW55</f>
        <v>173</v>
      </c>
    </row>
    <row r="56" spans="1:33" x14ac:dyDescent="0.25">
      <c r="A56" s="51"/>
      <c r="B56" s="51" t="str">
        <f>'Рейтинговая таблица организаций'!B56</f>
        <v>МБОУ ДО «Детская школа искусств № 2»</v>
      </c>
      <c r="C56" s="8">
        <f>Лист1!F55</f>
        <v>320</v>
      </c>
      <c r="D56" s="51">
        <f>'Рейтинговая таблица организаций'!C56</f>
        <v>106</v>
      </c>
      <c r="E56" s="24">
        <f t="shared" si="1"/>
        <v>0.33124999999999999</v>
      </c>
      <c r="F56" s="9">
        <f>ROUND('Рейтинговая таблица организаций'!D56*100/G56,0)</f>
        <v>86</v>
      </c>
      <c r="G56" s="9">
        <f>'Рейтинговая таблица организаций'!E56</f>
        <v>11</v>
      </c>
      <c r="H56" s="9">
        <f>ROUND('Рейтинговая таблица организаций'!F56*100/I56,0)</f>
        <v>80</v>
      </c>
      <c r="I56" s="9">
        <f>'Рейтинговая таблица организаций'!G56</f>
        <v>38</v>
      </c>
      <c r="J56" s="9">
        <f>'Рейтинговая таблица организаций'!H56</f>
        <v>6</v>
      </c>
      <c r="K56" s="9">
        <f>ROUND('Рейтинговая таблица организаций'!I56*100/L56,0)</f>
        <v>99</v>
      </c>
      <c r="L56" s="9">
        <f>'Рейтинговая таблица организаций'!J56</f>
        <v>103</v>
      </c>
      <c r="M56" s="9">
        <f>ROUND('Рейтинговая таблица организаций'!K56*100/N56,0)</f>
        <v>97</v>
      </c>
      <c r="N56" s="9">
        <f>'Рейтинговая таблица организаций'!L56</f>
        <v>103</v>
      </c>
      <c r="O56" s="9">
        <f>'Рейтинговая таблица организаций'!Q56</f>
        <v>5</v>
      </c>
      <c r="P56" s="9">
        <f>'Рейтинговая таблица организаций'!T56</f>
        <v>106</v>
      </c>
      <c r="Q56" s="9">
        <f>'Рейтинговая таблица организаций'!U56</f>
        <v>106</v>
      </c>
      <c r="R56" s="9">
        <f>'Рейтинговая таблица организаций'!Z56</f>
        <v>3</v>
      </c>
      <c r="S56" s="9">
        <f>'Рейтинговая таблица организаций'!AA56</f>
        <v>1</v>
      </c>
      <c r="T56" s="9">
        <f>'Рейтинговая таблица организаций'!AB56</f>
        <v>10</v>
      </c>
      <c r="U56" s="9">
        <f>'Рейтинговая таблица организаций'!AC56</f>
        <v>10</v>
      </c>
      <c r="V56" s="9">
        <f>ROUND('Рейтинговая таблица организаций'!AH56*100/W56,0)</f>
        <v>100</v>
      </c>
      <c r="W56" s="9">
        <f>'Рейтинговая таблица организаций'!AI56</f>
        <v>106</v>
      </c>
      <c r="X56" s="9">
        <f>ROUND('Рейтинговая таблица организаций'!AJ56*100/Y56,0)</f>
        <v>98</v>
      </c>
      <c r="Y56" s="9">
        <f>'Рейтинговая таблица организаций'!AK56</f>
        <v>106</v>
      </c>
      <c r="Z56" s="9">
        <f>ROUND('Рейтинговая таблица организаций'!AL56*100/AA56,0)</f>
        <v>98</v>
      </c>
      <c r="AA56" s="9">
        <f>'Рейтинговая таблица организаций'!AM56</f>
        <v>104</v>
      </c>
      <c r="AB56" s="9">
        <f>ROUND('Рейтинговая таблица организаций'!AR56*100/AC56,0)</f>
        <v>100</v>
      </c>
      <c r="AC56" s="9">
        <f>'Рейтинговая таблица организаций'!AS56</f>
        <v>106</v>
      </c>
      <c r="AD56" s="9">
        <f>ROUND('Рейтинговая таблица организаций'!AT56*100/AE56,0)</f>
        <v>99</v>
      </c>
      <c r="AE56" s="9">
        <f>'Рейтинговая таблица организаций'!AU56</f>
        <v>106</v>
      </c>
      <c r="AF56" s="9">
        <f>ROUND('Рейтинговая таблица организаций'!AV56*100/AG56,0)</f>
        <v>99</v>
      </c>
      <c r="AG56" s="9">
        <f>'Рейтинговая таблица организаций'!AW56</f>
        <v>106</v>
      </c>
    </row>
    <row r="57" spans="1:33" x14ac:dyDescent="0.25">
      <c r="A57" s="51"/>
      <c r="B57" s="51" t="str">
        <f>'Рейтинговая таблица организаций'!B57</f>
        <v>МБОУ ДО «Детская школа искусств №3 им.А.Цурмилова»</v>
      </c>
      <c r="C57" s="8">
        <f>Лист1!F56</f>
        <v>577</v>
      </c>
      <c r="D57" s="51">
        <f>'Рейтинговая таблица организаций'!C57</f>
        <v>191</v>
      </c>
      <c r="E57" s="24">
        <f t="shared" si="1"/>
        <v>0.33102253032928941</v>
      </c>
      <c r="F57" s="9">
        <f>ROUND('Рейтинговая таблица организаций'!D57*100/G57,0)</f>
        <v>91</v>
      </c>
      <c r="G57" s="9">
        <f>'Рейтинговая таблица организаций'!E57</f>
        <v>11</v>
      </c>
      <c r="H57" s="9">
        <f>ROUND('Рейтинговая таблица организаций'!F57*100/I57,0)</f>
        <v>95</v>
      </c>
      <c r="I57" s="9">
        <f>'Рейтинговая таблица организаций'!G57</f>
        <v>38</v>
      </c>
      <c r="J57" s="9">
        <f>'Рейтинговая таблица организаций'!H57</f>
        <v>5</v>
      </c>
      <c r="K57" s="9">
        <f>ROUND('Рейтинговая таблица организаций'!I57*100/L57,0)</f>
        <v>97</v>
      </c>
      <c r="L57" s="9">
        <f>'Рейтинговая таблица организаций'!J57</f>
        <v>157</v>
      </c>
      <c r="M57" s="9">
        <f>ROUND('Рейтинговая таблица организаций'!K57*100/N57,0)</f>
        <v>98</v>
      </c>
      <c r="N57" s="9">
        <f>'Рейтинговая таблица организаций'!L57</f>
        <v>123</v>
      </c>
      <c r="O57" s="9">
        <f>'Рейтинговая таблица организаций'!Q57</f>
        <v>5</v>
      </c>
      <c r="P57" s="9">
        <f>'Рейтинговая таблица организаций'!T57</f>
        <v>191</v>
      </c>
      <c r="Q57" s="9">
        <f>'Рейтинговая таблица организаций'!U57</f>
        <v>191</v>
      </c>
      <c r="R57" s="9">
        <f>'Рейтинговая таблица организаций'!Z57</f>
        <v>2</v>
      </c>
      <c r="S57" s="9">
        <f>'Рейтинговая таблица организаций'!AA57</f>
        <v>1</v>
      </c>
      <c r="T57" s="9">
        <f>'Рейтинговая таблица организаций'!AB57</f>
        <v>36</v>
      </c>
      <c r="U57" s="9">
        <f>'Рейтинговая таблица организаций'!AC57</f>
        <v>36</v>
      </c>
      <c r="V57" s="9">
        <f>ROUND('Рейтинговая таблица организаций'!AH57*100/W57,0)</f>
        <v>100</v>
      </c>
      <c r="W57" s="9">
        <f>'Рейтинговая таблица организаций'!AI57</f>
        <v>191</v>
      </c>
      <c r="X57" s="9">
        <f>ROUND('Рейтинговая таблица организаций'!AJ57*100/Y57,0)</f>
        <v>97</v>
      </c>
      <c r="Y57" s="9">
        <f>'Рейтинговая таблица организаций'!AK57</f>
        <v>191</v>
      </c>
      <c r="Z57" s="9">
        <f>ROUND('Рейтинговая таблица организаций'!AL57*100/AA57,0)</f>
        <v>100</v>
      </c>
      <c r="AA57" s="9">
        <f>'Рейтинговая таблица организаций'!AM57</f>
        <v>117</v>
      </c>
      <c r="AB57" s="9">
        <f>ROUND('Рейтинговая таблица организаций'!AR57*100/AC57,0)</f>
        <v>99</v>
      </c>
      <c r="AC57" s="9">
        <f>'Рейтинговая таблица организаций'!AS57</f>
        <v>191</v>
      </c>
      <c r="AD57" s="9">
        <f>ROUND('Рейтинговая таблица организаций'!AT57*100/AE57,0)</f>
        <v>100</v>
      </c>
      <c r="AE57" s="9">
        <f>'Рейтинговая таблица организаций'!AU57</f>
        <v>191</v>
      </c>
      <c r="AF57" s="9">
        <f>ROUND('Рейтинговая таблица организаций'!AV57*100/AG57,0)</f>
        <v>100</v>
      </c>
      <c r="AG57" s="9">
        <f>'Рейтинговая таблица организаций'!AW57</f>
        <v>191</v>
      </c>
    </row>
    <row r="58" spans="1:33" x14ac:dyDescent="0.25">
      <c r="A58" s="51"/>
      <c r="B58" s="51" t="str">
        <f>'Рейтинговая таблица организаций'!B58</f>
        <v>МБОУ ДО «Детская школа искусств № 4»</v>
      </c>
      <c r="C58" s="8">
        <f>Лист1!F57</f>
        <v>907</v>
      </c>
      <c r="D58" s="51">
        <f>'Рейтинговая таблица организаций'!C58</f>
        <v>361</v>
      </c>
      <c r="E58" s="24">
        <f t="shared" si="1"/>
        <v>0.3980154355016538</v>
      </c>
      <c r="F58" s="9">
        <f>ROUND('Рейтинговая таблица организаций'!D58*100/G58,0)</f>
        <v>82</v>
      </c>
      <c r="G58" s="9">
        <f>'Рейтинговая таблица организаций'!E58</f>
        <v>11</v>
      </c>
      <c r="H58" s="9">
        <f>ROUND('Рейтинговая таблица организаций'!F58*100/I58,0)</f>
        <v>67</v>
      </c>
      <c r="I58" s="9">
        <f>'Рейтинговая таблица организаций'!G58</f>
        <v>38</v>
      </c>
      <c r="J58" s="9">
        <f>'Рейтинговая таблица организаций'!H58</f>
        <v>6</v>
      </c>
      <c r="K58" s="9">
        <f>ROUND('Рейтинговая таблица организаций'!I58*100/L58,0)</f>
        <v>99</v>
      </c>
      <c r="L58" s="9">
        <f>'Рейтинговая таблица организаций'!J58</f>
        <v>353</v>
      </c>
      <c r="M58" s="9">
        <f>ROUND('Рейтинговая таблица организаций'!K58*100/N58,0)</f>
        <v>98</v>
      </c>
      <c r="N58" s="9">
        <f>'Рейтинговая таблица организаций'!L58</f>
        <v>347</v>
      </c>
      <c r="O58" s="9">
        <f>'Рейтинговая таблица организаций'!Q58</f>
        <v>5</v>
      </c>
      <c r="P58" s="9">
        <f>'Рейтинговая таблица организаций'!T58</f>
        <v>358</v>
      </c>
      <c r="Q58" s="9">
        <f>'Рейтинговая таблица организаций'!U58</f>
        <v>361</v>
      </c>
      <c r="R58" s="9">
        <f>'Рейтинговая таблица организаций'!Z58</f>
        <v>2</v>
      </c>
      <c r="S58" s="9">
        <f>'Рейтинговая таблица организаций'!AA58</f>
        <v>1</v>
      </c>
      <c r="T58" s="9">
        <f>'Рейтинговая таблица организаций'!AB58</f>
        <v>32</v>
      </c>
      <c r="U58" s="9">
        <f>'Рейтинговая таблица организаций'!AC58</f>
        <v>32</v>
      </c>
      <c r="V58" s="9">
        <f>ROUND('Рейтинговая таблица организаций'!AH58*100/W58,0)</f>
        <v>100</v>
      </c>
      <c r="W58" s="9">
        <f>'Рейтинговая таблица организаций'!AI58</f>
        <v>361</v>
      </c>
      <c r="X58" s="9">
        <f>ROUND('Рейтинговая таблица организаций'!AJ58*100/Y58,0)</f>
        <v>98</v>
      </c>
      <c r="Y58" s="9">
        <f>'Рейтинговая таблица организаций'!AK58</f>
        <v>361</v>
      </c>
      <c r="Z58" s="9">
        <f>ROUND('Рейтинговая таблица организаций'!AL58*100/AA58,0)</f>
        <v>98</v>
      </c>
      <c r="AA58" s="9">
        <f>'Рейтинговая таблица организаций'!AM58</f>
        <v>348</v>
      </c>
      <c r="AB58" s="9">
        <f>ROUND('Рейтинговая таблица организаций'!AR58*100/AC58,0)</f>
        <v>99</v>
      </c>
      <c r="AC58" s="9">
        <f>'Рейтинговая таблица организаций'!AS58</f>
        <v>361</v>
      </c>
      <c r="AD58" s="9">
        <f>ROUND('Рейтинговая таблица организаций'!AT58*100/AE58,0)</f>
        <v>98</v>
      </c>
      <c r="AE58" s="9">
        <f>'Рейтинговая таблица организаций'!AU58</f>
        <v>361</v>
      </c>
      <c r="AF58" s="9">
        <f>ROUND('Рейтинговая таблица организаций'!AV58*100/AG58,0)</f>
        <v>99</v>
      </c>
      <c r="AG58" s="9">
        <f>'Рейтинговая таблица организаций'!AW58</f>
        <v>361</v>
      </c>
    </row>
    <row r="59" spans="1:33" x14ac:dyDescent="0.25">
      <c r="A59" s="51"/>
      <c r="B59" s="51" t="str">
        <f>'Рейтинговая таблица организаций'!B59</f>
        <v>МБОУ ДО «Детская школа искусств № 5 им.Т.Мурадова»</v>
      </c>
      <c r="C59" s="8">
        <f>Лист1!F58</f>
        <v>526</v>
      </c>
      <c r="D59" s="51">
        <f>'Рейтинговая таблица организаций'!C59</f>
        <v>211</v>
      </c>
      <c r="E59" s="24">
        <f t="shared" si="1"/>
        <v>0.40114068441064638</v>
      </c>
      <c r="F59" s="9">
        <f>ROUND('Рейтинговая таблица организаций'!D59*100/G59,0)</f>
        <v>70</v>
      </c>
      <c r="G59" s="9">
        <f>'Рейтинговая таблица организаций'!E59</f>
        <v>10</v>
      </c>
      <c r="H59" s="9">
        <f>ROUND('Рейтинговая таблица организаций'!F59*100/I59,0)</f>
        <v>67</v>
      </c>
      <c r="I59" s="9">
        <f>'Рейтинговая таблица организаций'!G59</f>
        <v>38</v>
      </c>
      <c r="J59" s="9">
        <f>'Рейтинговая таблица организаций'!H59</f>
        <v>6</v>
      </c>
      <c r="K59" s="9">
        <f>ROUND('Рейтинговая таблица организаций'!I59*100/L59,0)</f>
        <v>97</v>
      </c>
      <c r="L59" s="9">
        <f>'Рейтинговая таблица организаций'!J59</f>
        <v>196</v>
      </c>
      <c r="M59" s="9">
        <f>ROUND('Рейтинговая таблица организаций'!K59*100/N59,0)</f>
        <v>100</v>
      </c>
      <c r="N59" s="9">
        <f>'Рейтинговая таблица организаций'!L59</f>
        <v>180</v>
      </c>
      <c r="O59" s="9">
        <f>'Рейтинговая таблица организаций'!Q59</f>
        <v>5</v>
      </c>
      <c r="P59" s="9">
        <f>'Рейтинговая таблица организаций'!T59</f>
        <v>205</v>
      </c>
      <c r="Q59" s="9">
        <f>'Рейтинговая таблица организаций'!U59</f>
        <v>211</v>
      </c>
      <c r="R59" s="9">
        <f>'Рейтинговая таблица организаций'!Z59</f>
        <v>0</v>
      </c>
      <c r="S59" s="9">
        <f>'Рейтинговая таблица организаций'!AA59</f>
        <v>2</v>
      </c>
      <c r="T59" s="9">
        <f>'Рейтинговая таблица организаций'!AB59</f>
        <v>25</v>
      </c>
      <c r="U59" s="9">
        <f>'Рейтинговая таблица организаций'!AC59</f>
        <v>25</v>
      </c>
      <c r="V59" s="9">
        <f>ROUND('Рейтинговая таблица организаций'!AH59*100/W59,0)</f>
        <v>97</v>
      </c>
      <c r="W59" s="9">
        <f>'Рейтинговая таблица организаций'!AI59</f>
        <v>211</v>
      </c>
      <c r="X59" s="9">
        <f>ROUND('Рейтинговая таблица организаций'!AJ59*100/Y59,0)</f>
        <v>97</v>
      </c>
      <c r="Y59" s="9">
        <f>'Рейтинговая таблица организаций'!AK59</f>
        <v>211</v>
      </c>
      <c r="Z59" s="9">
        <f>ROUND('Рейтинговая таблица организаций'!AL59*100/AA59,0)</f>
        <v>100</v>
      </c>
      <c r="AA59" s="9">
        <f>'Рейтинговая таблица организаций'!AM59</f>
        <v>169</v>
      </c>
      <c r="AB59" s="9">
        <f>ROUND('Рейтинговая таблица организаций'!AR59*100/AC59,0)</f>
        <v>97</v>
      </c>
      <c r="AC59" s="9">
        <f>'Рейтинговая таблица организаций'!AS59</f>
        <v>211</v>
      </c>
      <c r="AD59" s="9">
        <f>ROUND('Рейтинговая таблица организаций'!AT59*100/AE59,0)</f>
        <v>100</v>
      </c>
      <c r="AE59" s="9">
        <f>'Рейтинговая таблица организаций'!AU59</f>
        <v>211</v>
      </c>
      <c r="AF59" s="9">
        <f>ROUND('Рейтинговая таблица организаций'!AV59*100/AG59,0)</f>
        <v>98</v>
      </c>
      <c r="AG59" s="9">
        <f>'Рейтинговая таблица организаций'!AW59</f>
        <v>211</v>
      </c>
    </row>
    <row r="60" spans="1:33" x14ac:dyDescent="0.25">
      <c r="A60" s="51"/>
      <c r="B60" s="51" t="str">
        <f>'Рейтинговая таблица организаций'!B60</f>
        <v>МБОУ ДО «Детская школа искусств № 6 им. С. Керимова»</v>
      </c>
      <c r="C60" s="8">
        <f>Лист1!F59</f>
        <v>576</v>
      </c>
      <c r="D60" s="51">
        <f>'Рейтинговая таблица организаций'!C60</f>
        <v>231</v>
      </c>
      <c r="E60" s="24">
        <f t="shared" si="1"/>
        <v>0.40104166666666669</v>
      </c>
      <c r="F60" s="9">
        <f>ROUND('Рейтинговая таблица организаций'!D60*100/G60,0)</f>
        <v>59</v>
      </c>
      <c r="G60" s="9">
        <f>'Рейтинговая таблица организаций'!E60</f>
        <v>11</v>
      </c>
      <c r="H60" s="9">
        <f>ROUND('Рейтинговая таблица организаций'!F60*100/I60,0)</f>
        <v>70</v>
      </c>
      <c r="I60" s="9">
        <f>'Рейтинговая таблица организаций'!G60</f>
        <v>37</v>
      </c>
      <c r="J60" s="9">
        <f>'Рейтинговая таблица организаций'!H60</f>
        <v>4</v>
      </c>
      <c r="K60" s="9">
        <f>ROUND('Рейтинговая таблица организаций'!I60*100/L60,0)</f>
        <v>97</v>
      </c>
      <c r="L60" s="9">
        <f>'Рейтинговая таблица организаций'!J60</f>
        <v>212</v>
      </c>
      <c r="M60" s="9">
        <f>ROUND('Рейтинговая таблица организаций'!K60*100/N60,0)</f>
        <v>97</v>
      </c>
      <c r="N60" s="9">
        <f>'Рейтинговая таблица организаций'!L60</f>
        <v>158</v>
      </c>
      <c r="O60" s="9">
        <f>'Рейтинговая таблица организаций'!Q60</f>
        <v>5</v>
      </c>
      <c r="P60" s="9">
        <f>'Рейтинговая таблица организаций'!T60</f>
        <v>225</v>
      </c>
      <c r="Q60" s="9">
        <f>'Рейтинговая таблица организаций'!U60</f>
        <v>231</v>
      </c>
      <c r="R60" s="9">
        <f>'Рейтинговая таблица организаций'!Z60</f>
        <v>0</v>
      </c>
      <c r="S60" s="9">
        <f>'Рейтинговая таблица организаций'!AA60</f>
        <v>2</v>
      </c>
      <c r="T60" s="9">
        <f>'Рейтинговая таблица организаций'!AB60</f>
        <v>18</v>
      </c>
      <c r="U60" s="9">
        <f>'Рейтинговая таблица организаций'!AC60</f>
        <v>18</v>
      </c>
      <c r="V60" s="9">
        <f>ROUND('Рейтинговая таблица организаций'!AH60*100/W60,0)</f>
        <v>99</v>
      </c>
      <c r="W60" s="9">
        <f>'Рейтинговая таблица организаций'!AI60</f>
        <v>231</v>
      </c>
      <c r="X60" s="9">
        <f>ROUND('Рейтинговая таблица организаций'!AJ60*100/Y60,0)</f>
        <v>99</v>
      </c>
      <c r="Y60" s="9">
        <f>'Рейтинговая таблица организаций'!AK60</f>
        <v>231</v>
      </c>
      <c r="Z60" s="9">
        <f>ROUND('Рейтинговая таблица организаций'!AL60*100/AA60,0)</f>
        <v>99</v>
      </c>
      <c r="AA60" s="9">
        <f>'Рейтинговая таблица организаций'!AM60</f>
        <v>148</v>
      </c>
      <c r="AB60" s="9">
        <f>ROUND('Рейтинговая таблица организаций'!AR60*100/AC60,0)</f>
        <v>100</v>
      </c>
      <c r="AC60" s="9">
        <f>'Рейтинговая таблица организаций'!AS60</f>
        <v>231</v>
      </c>
      <c r="AD60" s="9">
        <f>ROUND('Рейтинговая таблица организаций'!AT60*100/AE60,0)</f>
        <v>99</v>
      </c>
      <c r="AE60" s="9">
        <f>'Рейтинговая таблица организаций'!AU60</f>
        <v>231</v>
      </c>
      <c r="AF60" s="9">
        <f>ROUND('Рейтинговая таблица организаций'!AV60*100/AG60,0)</f>
        <v>97</v>
      </c>
      <c r="AG60" s="9">
        <f>'Рейтинговая таблица организаций'!AW60</f>
        <v>231</v>
      </c>
    </row>
    <row r="61" spans="1:33" x14ac:dyDescent="0.25">
      <c r="A61" s="51"/>
      <c r="B61" s="51" t="str">
        <f>'Рейтинговая таблица организаций'!B61</f>
        <v>МБОУ ДО «Детская школа искусств № 7»</v>
      </c>
      <c r="C61" s="8">
        <f>Лист1!F60</f>
        <v>834</v>
      </c>
      <c r="D61" s="51">
        <f>'Рейтинговая таблица организаций'!C61</f>
        <v>335</v>
      </c>
      <c r="E61" s="24">
        <f t="shared" si="1"/>
        <v>0.40167865707434053</v>
      </c>
      <c r="F61" s="9">
        <f>ROUND('Рейтинговая таблица организаций'!D61*100/G61,0)</f>
        <v>68</v>
      </c>
      <c r="G61" s="9">
        <f>'Рейтинговая таблица организаций'!E61</f>
        <v>11</v>
      </c>
      <c r="H61" s="9">
        <f>ROUND('Рейтинговая таблица организаций'!F61*100/I61,0)</f>
        <v>49</v>
      </c>
      <c r="I61" s="9">
        <f>'Рейтинговая таблица организаций'!G61</f>
        <v>37</v>
      </c>
      <c r="J61" s="9">
        <f>'Рейтинговая таблица организаций'!H61</f>
        <v>3</v>
      </c>
      <c r="K61" s="9">
        <f>ROUND('Рейтинговая таблица организаций'!I61*100/L61,0)</f>
        <v>97</v>
      </c>
      <c r="L61" s="9">
        <f>'Рейтинговая таблица организаций'!J61</f>
        <v>301</v>
      </c>
      <c r="M61" s="9">
        <f>ROUND('Рейтинговая таблица организаций'!K61*100/N61,0)</f>
        <v>97</v>
      </c>
      <c r="N61" s="9">
        <f>'Рейтинговая таблица организаций'!L61</f>
        <v>287</v>
      </c>
      <c r="O61" s="9">
        <f>'Рейтинговая таблица организаций'!Q61</f>
        <v>5</v>
      </c>
      <c r="P61" s="9">
        <f>'Рейтинговая таблица организаций'!T61</f>
        <v>325</v>
      </c>
      <c r="Q61" s="9">
        <f>'Рейтинговая таблица организаций'!U61</f>
        <v>335</v>
      </c>
      <c r="R61" s="9">
        <f>'Рейтинговая таблица организаций'!Z61</f>
        <v>1</v>
      </c>
      <c r="S61" s="9">
        <f>'Рейтинговая таблица организаций'!AA61</f>
        <v>2</v>
      </c>
      <c r="T61" s="9">
        <f>'Рейтинговая таблица организаций'!AB61</f>
        <v>35</v>
      </c>
      <c r="U61" s="9">
        <f>'Рейтинговая таблица организаций'!AC61</f>
        <v>35</v>
      </c>
      <c r="V61" s="9">
        <f>ROUND('Рейтинговая таблица организаций'!AH61*100/W61,0)</f>
        <v>99</v>
      </c>
      <c r="W61" s="9">
        <f>'Рейтинговая таблица организаций'!AI61</f>
        <v>335</v>
      </c>
      <c r="X61" s="9">
        <f>ROUND('Рейтинговая таблица организаций'!AJ61*100/Y61,0)</f>
        <v>98</v>
      </c>
      <c r="Y61" s="9">
        <f>'Рейтинговая таблица организаций'!AK61</f>
        <v>335</v>
      </c>
      <c r="Z61" s="9">
        <f>ROUND('Рейтинговая таблица организаций'!AL61*100/AA61,0)</f>
        <v>98</v>
      </c>
      <c r="AA61" s="9">
        <f>'Рейтинговая таблица организаций'!AM61</f>
        <v>290</v>
      </c>
      <c r="AB61" s="9">
        <f>ROUND('Рейтинговая таблица организаций'!AR61*100/AC61,0)</f>
        <v>99</v>
      </c>
      <c r="AC61" s="9">
        <f>'Рейтинговая таблица организаций'!AS61</f>
        <v>335</v>
      </c>
      <c r="AD61" s="9">
        <f>ROUND('Рейтинговая таблица организаций'!AT61*100/AE61,0)</f>
        <v>99</v>
      </c>
      <c r="AE61" s="9">
        <f>'Рейтинговая таблица организаций'!AU61</f>
        <v>335</v>
      </c>
      <c r="AF61" s="9">
        <f>ROUND('Рейтинговая таблица организаций'!AV61*100/AG61,0)</f>
        <v>100</v>
      </c>
      <c r="AG61" s="9">
        <f>'Рейтинговая таблица организаций'!AW61</f>
        <v>335</v>
      </c>
    </row>
    <row r="62" spans="1:33" x14ac:dyDescent="0.25">
      <c r="A62" s="51"/>
      <c r="B62" s="51" t="str">
        <f>'Рейтинговая таблица организаций'!B62</f>
        <v>МБОУ ДО «Детская школа искусств № 8 им.А.Джалиловой»</v>
      </c>
      <c r="C62" s="8">
        <f>Лист1!F61</f>
        <v>1131</v>
      </c>
      <c r="D62" s="51">
        <f>'Рейтинговая таблица организаций'!C62</f>
        <v>451</v>
      </c>
      <c r="E62" s="24">
        <f t="shared" si="1"/>
        <v>0.39876215738284704</v>
      </c>
      <c r="F62" s="9">
        <f>ROUND('Рейтинговая таблица организаций'!D62*100/G62,0)</f>
        <v>90</v>
      </c>
      <c r="G62" s="9">
        <f>'Рейтинговая таблица организаций'!E62</f>
        <v>10</v>
      </c>
      <c r="H62" s="9">
        <f>ROUND('Рейтинговая таблица организаций'!F62*100/I62,0)</f>
        <v>87</v>
      </c>
      <c r="I62" s="9">
        <f>'Рейтинговая таблица организаций'!G62</f>
        <v>38</v>
      </c>
      <c r="J62" s="9">
        <f>'Рейтинговая таблица организаций'!H62</f>
        <v>2</v>
      </c>
      <c r="K62" s="9">
        <f>ROUND('Рейтинговая таблица организаций'!I62*100/L62,0)</f>
        <v>98</v>
      </c>
      <c r="L62" s="9">
        <f>'Рейтинговая таблица организаций'!J62</f>
        <v>395</v>
      </c>
      <c r="M62" s="9">
        <f>ROUND('Рейтинговая таблица организаций'!K62*100/N62,0)</f>
        <v>98</v>
      </c>
      <c r="N62" s="9">
        <f>'Рейтинговая таблица организаций'!L62</f>
        <v>335</v>
      </c>
      <c r="O62" s="9">
        <f>'Рейтинговая таблица организаций'!Q62</f>
        <v>5</v>
      </c>
      <c r="P62" s="9">
        <f>'Рейтинговая таблица организаций'!T62</f>
        <v>447</v>
      </c>
      <c r="Q62" s="9">
        <f>'Рейтинговая таблица организаций'!U62</f>
        <v>451</v>
      </c>
      <c r="R62" s="9">
        <f>'Рейтинговая таблица организаций'!Z62</f>
        <v>4</v>
      </c>
      <c r="S62" s="9">
        <f>'Рейтинговая таблица организаций'!AA62</f>
        <v>6</v>
      </c>
      <c r="T62" s="9">
        <f>'Рейтинговая таблица организаций'!AB62</f>
        <v>39</v>
      </c>
      <c r="U62" s="9">
        <f>'Рейтинговая таблица организаций'!AC62</f>
        <v>39</v>
      </c>
      <c r="V62" s="9">
        <f>ROUND('Рейтинговая таблица организаций'!AH62*100/W62,0)</f>
        <v>98</v>
      </c>
      <c r="W62" s="9">
        <f>'Рейтинговая таблица организаций'!AI62</f>
        <v>451</v>
      </c>
      <c r="X62" s="9">
        <f>ROUND('Рейтинговая таблица организаций'!AJ62*100/Y62,0)</f>
        <v>98</v>
      </c>
      <c r="Y62" s="9">
        <f>'Рейтинговая таблица организаций'!AK62</f>
        <v>451</v>
      </c>
      <c r="Z62" s="9">
        <f>ROUND('Рейтинговая таблица организаций'!AL62*100/AA62,0)</f>
        <v>99</v>
      </c>
      <c r="AA62" s="9">
        <f>'Рейтинговая таблица организаций'!AM62</f>
        <v>344</v>
      </c>
      <c r="AB62" s="9">
        <f>ROUND('Рейтинговая таблица организаций'!AR62*100/AC62,0)</f>
        <v>97</v>
      </c>
      <c r="AC62" s="9">
        <f>'Рейтинговая таблица организаций'!AS62</f>
        <v>451</v>
      </c>
      <c r="AD62" s="9">
        <f>ROUND('Рейтинговая таблица организаций'!AT62*100/AE62,0)</f>
        <v>98</v>
      </c>
      <c r="AE62" s="9">
        <f>'Рейтинговая таблица организаций'!AU62</f>
        <v>451</v>
      </c>
      <c r="AF62" s="9">
        <f>ROUND('Рейтинговая таблица организаций'!AV62*100/AG62,0)</f>
        <v>99</v>
      </c>
      <c r="AG62" s="9">
        <f>'Рейтинговая таблица организаций'!AW62</f>
        <v>451</v>
      </c>
    </row>
    <row r="63" spans="1:33" x14ac:dyDescent="0.25">
      <c r="A63" s="51"/>
      <c r="B63" s="51" t="str">
        <f>'Рейтинговая таблица организаций'!B63</f>
        <v>МБОУ ДО "Детская художественная школа"</v>
      </c>
      <c r="C63" s="8">
        <f>Лист1!F62</f>
        <v>619</v>
      </c>
      <c r="D63" s="51">
        <f>'Рейтинговая таблица организаций'!C63</f>
        <v>225</v>
      </c>
      <c r="E63" s="24">
        <f t="shared" si="1"/>
        <v>0.36348949919224555</v>
      </c>
      <c r="F63" s="9">
        <f>ROUND('Рейтинговая таблица организаций'!D63*100/G63,0)</f>
        <v>91</v>
      </c>
      <c r="G63" s="9">
        <f>'Рейтинговая таблица организаций'!E63</f>
        <v>11</v>
      </c>
      <c r="H63" s="9">
        <f>ROUND('Рейтинговая таблица организаций'!F63*100/I63,0)</f>
        <v>78</v>
      </c>
      <c r="I63" s="9">
        <f>'Рейтинговая таблица организаций'!G63</f>
        <v>38</v>
      </c>
      <c r="J63" s="9">
        <f>'Рейтинговая таблица организаций'!H63</f>
        <v>6</v>
      </c>
      <c r="K63" s="9">
        <f>ROUND('Рейтинговая таблица организаций'!I63*100/L63,0)</f>
        <v>99</v>
      </c>
      <c r="L63" s="9">
        <f>'Рейтинговая таблица организаций'!J63</f>
        <v>145</v>
      </c>
      <c r="M63" s="9">
        <f>ROUND('Рейтинговая таблица организаций'!K63*100/N63,0)</f>
        <v>99</v>
      </c>
      <c r="N63" s="9">
        <f>'Рейтинговая таблица организаций'!L63</f>
        <v>105</v>
      </c>
      <c r="O63" s="9">
        <f>'Рейтинговая таблица организаций'!Q63</f>
        <v>5</v>
      </c>
      <c r="P63" s="9">
        <f>'Рейтинговая таблица организаций'!T63</f>
        <v>221</v>
      </c>
      <c r="Q63" s="9">
        <f>'Рейтинговая таблица организаций'!U63</f>
        <v>225</v>
      </c>
      <c r="R63" s="9">
        <f>'Рейтинговая таблица организаций'!Z63</f>
        <v>0</v>
      </c>
      <c r="S63" s="9">
        <f>'Рейтинговая таблица организаций'!AA63</f>
        <v>1</v>
      </c>
      <c r="T63" s="9">
        <f>'Рейтинговая таблица организаций'!AB63</f>
        <v>25</v>
      </c>
      <c r="U63" s="9">
        <f>'Рейтинговая таблица организаций'!AC63</f>
        <v>25</v>
      </c>
      <c r="V63" s="9">
        <f>ROUND('Рейтинговая таблица организаций'!AH63*100/W63,0)</f>
        <v>97</v>
      </c>
      <c r="W63" s="9">
        <f>'Рейтинговая таблица организаций'!AI63</f>
        <v>225</v>
      </c>
      <c r="X63" s="9">
        <f>ROUND('Рейтинговая таблица организаций'!AJ63*100/Y63,0)</f>
        <v>97</v>
      </c>
      <c r="Y63" s="9">
        <f>'Рейтинговая таблица организаций'!AK63</f>
        <v>225</v>
      </c>
      <c r="Z63" s="9">
        <f>ROUND('Рейтинговая таблица организаций'!AL63*100/AA63,0)</f>
        <v>100</v>
      </c>
      <c r="AA63" s="9">
        <f>'Рейтинговая таблица организаций'!AM63</f>
        <v>91</v>
      </c>
      <c r="AB63" s="9">
        <f>ROUND('Рейтинговая таблица организаций'!AR63*100/AC63,0)</f>
        <v>98</v>
      </c>
      <c r="AC63" s="9">
        <f>'Рейтинговая таблица организаций'!AS63</f>
        <v>225</v>
      </c>
      <c r="AD63" s="9">
        <f>ROUND('Рейтинговая таблица организаций'!AT63*100/AE63,0)</f>
        <v>99</v>
      </c>
      <c r="AE63" s="9">
        <f>'Рейтинговая таблица организаций'!AU63</f>
        <v>225</v>
      </c>
      <c r="AF63" s="9">
        <f>ROUND('Рейтинговая таблица организаций'!AV63*100/AG63,0)</f>
        <v>99</v>
      </c>
      <c r="AG63" s="9">
        <f>'Рейтинговая таблица организаций'!AW63</f>
        <v>225</v>
      </c>
    </row>
    <row r="64" spans="1:33" x14ac:dyDescent="0.25">
      <c r="A64" s="51"/>
      <c r="B64" s="51"/>
      <c r="C64" s="8"/>
      <c r="D64" s="51"/>
      <c r="E64" s="24"/>
    </row>
    <row r="65" spans="1:5" x14ac:dyDescent="0.25">
      <c r="A65" s="51"/>
      <c r="B65" s="51"/>
      <c r="C65" s="8"/>
      <c r="D65" s="51"/>
      <c r="E65" s="24"/>
    </row>
    <row r="66" spans="1:5" x14ac:dyDescent="0.25">
      <c r="A66" s="51"/>
      <c r="B66" s="51"/>
      <c r="C66" s="8"/>
      <c r="D66" s="51"/>
      <c r="E66" s="24"/>
    </row>
    <row r="67" spans="1:5" x14ac:dyDescent="0.25">
      <c r="A67" s="51"/>
      <c r="B67" s="51"/>
      <c r="C67" s="8"/>
      <c r="D67" s="51"/>
      <c r="E67" s="24"/>
    </row>
    <row r="68" spans="1:5" x14ac:dyDescent="0.25">
      <c r="A68" s="51"/>
      <c r="B68" s="51"/>
      <c r="C68" s="8"/>
      <c r="D68" s="51"/>
      <c r="E68" s="24"/>
    </row>
    <row r="69" spans="1:5" x14ac:dyDescent="0.25">
      <c r="A69" s="51"/>
      <c r="B69" s="51"/>
      <c r="C69" s="8"/>
      <c r="D69" s="51"/>
      <c r="E69" s="24"/>
    </row>
    <row r="70" spans="1:5" x14ac:dyDescent="0.25">
      <c r="A70" s="51"/>
      <c r="B70" s="51"/>
      <c r="C70" s="8"/>
      <c r="D70" s="51"/>
      <c r="E70" s="24"/>
    </row>
    <row r="71" spans="1:5" x14ac:dyDescent="0.25">
      <c r="A71" s="51"/>
      <c r="B71" s="51"/>
      <c r="C71" s="8"/>
      <c r="D71" s="51"/>
      <c r="E71" s="24"/>
    </row>
    <row r="72" spans="1:5" x14ac:dyDescent="0.25">
      <c r="A72" s="51"/>
      <c r="B72" s="51"/>
      <c r="C72" s="8"/>
      <c r="D72" s="51"/>
      <c r="E72" s="24"/>
    </row>
    <row r="73" spans="1:5" x14ac:dyDescent="0.25">
      <c r="A73" s="51"/>
      <c r="B73" s="51"/>
      <c r="C73" s="8"/>
      <c r="D73" s="51"/>
      <c r="E73" s="24"/>
    </row>
    <row r="74" spans="1:5" x14ac:dyDescent="0.25">
      <c r="A74" s="51"/>
      <c r="B74" s="51"/>
      <c r="C74" s="8"/>
      <c r="D74" s="51"/>
      <c r="E74" s="24"/>
    </row>
    <row r="75" spans="1:5" x14ac:dyDescent="0.25">
      <c r="A75" s="51"/>
      <c r="B75" s="51"/>
      <c r="C75" s="8"/>
      <c r="D75" s="51"/>
      <c r="E75" s="24"/>
    </row>
    <row r="76" spans="1:5" x14ac:dyDescent="0.25">
      <c r="A76" s="51"/>
      <c r="B76" s="51"/>
      <c r="C76" s="8"/>
      <c r="D76" s="51"/>
      <c r="E76" s="24"/>
    </row>
    <row r="77" spans="1:5" x14ac:dyDescent="0.25">
      <c r="A77" s="51"/>
      <c r="B77" s="51"/>
      <c r="C77" s="8"/>
      <c r="D77" s="51"/>
      <c r="E77" s="24"/>
    </row>
    <row r="78" spans="1:5" x14ac:dyDescent="0.25">
      <c r="A78" s="51"/>
      <c r="B78" s="51"/>
      <c r="C78" s="8"/>
      <c r="D78" s="51"/>
      <c r="E78" s="24"/>
    </row>
    <row r="79" spans="1:5" x14ac:dyDescent="0.25">
      <c r="A79" s="51"/>
      <c r="B79" s="51"/>
      <c r="C79" s="8"/>
      <c r="D79" s="51"/>
      <c r="E79" s="24"/>
    </row>
    <row r="80" spans="1:5" x14ac:dyDescent="0.25">
      <c r="A80" s="51"/>
      <c r="B80" s="51"/>
      <c r="C80" s="8"/>
      <c r="D80" s="51"/>
      <c r="E80" s="24"/>
    </row>
    <row r="81" spans="1:5" x14ac:dyDescent="0.25">
      <c r="A81" s="51"/>
      <c r="B81" s="51"/>
      <c r="C81" s="8"/>
      <c r="D81" s="51"/>
      <c r="E81" s="24"/>
    </row>
    <row r="82" spans="1:5" x14ac:dyDescent="0.25">
      <c r="A82" s="51"/>
      <c r="B82" s="51"/>
      <c r="C82" s="8"/>
      <c r="D82" s="51"/>
      <c r="E82" s="24"/>
    </row>
    <row r="83" spans="1:5" x14ac:dyDescent="0.25">
      <c r="A83" s="51"/>
      <c r="B83" s="51"/>
      <c r="C83" s="8"/>
      <c r="D83" s="51"/>
      <c r="E83" s="24"/>
    </row>
    <row r="84" spans="1:5" x14ac:dyDescent="0.25">
      <c r="A84" s="51"/>
      <c r="B84" s="51"/>
      <c r="C84" s="8"/>
      <c r="D84" s="51"/>
      <c r="E84" s="24"/>
    </row>
    <row r="85" spans="1:5" x14ac:dyDescent="0.25">
      <c r="A85" s="51"/>
      <c r="B85" s="51"/>
      <c r="C85" s="8"/>
      <c r="D85" s="51"/>
      <c r="E85" s="24"/>
    </row>
    <row r="86" spans="1:5" x14ac:dyDescent="0.25">
      <c r="A86" s="51"/>
      <c r="B86" s="51"/>
      <c r="C86" s="8"/>
      <c r="D86" s="51"/>
      <c r="E86" s="24"/>
    </row>
    <row r="87" spans="1:5" x14ac:dyDescent="0.25">
      <c r="A87" s="51"/>
      <c r="B87" s="51"/>
      <c r="C87" s="8"/>
      <c r="D87" s="51"/>
      <c r="E87" s="24"/>
    </row>
    <row r="88" spans="1:5" x14ac:dyDescent="0.25">
      <c r="A88" s="51"/>
      <c r="B88" s="51"/>
      <c r="C88" s="8"/>
      <c r="D88" s="51"/>
      <c r="E88" s="24"/>
    </row>
    <row r="89" spans="1:5" x14ac:dyDescent="0.25">
      <c r="A89" s="51"/>
      <c r="B89" s="51"/>
      <c r="C89" s="8"/>
      <c r="D89" s="51"/>
      <c r="E89" s="24"/>
    </row>
    <row r="90" spans="1:5" x14ac:dyDescent="0.25">
      <c r="A90" s="51"/>
      <c r="B90" s="51"/>
      <c r="C90" s="8"/>
      <c r="D90" s="51"/>
      <c r="E90" s="24"/>
    </row>
    <row r="91" spans="1:5" x14ac:dyDescent="0.25">
      <c r="A91" s="51"/>
      <c r="B91" s="51"/>
      <c r="C91" s="8"/>
      <c r="D91" s="51"/>
      <c r="E91" s="24"/>
    </row>
    <row r="92" spans="1:5" x14ac:dyDescent="0.25">
      <c r="A92" s="51"/>
      <c r="B92" s="51"/>
      <c r="C92" s="8"/>
      <c r="D92" s="51"/>
      <c r="E92" s="24"/>
    </row>
    <row r="93" spans="1:5" x14ac:dyDescent="0.25">
      <c r="A93" s="51"/>
      <c r="B93" s="51"/>
      <c r="C93" s="8"/>
      <c r="D93" s="51"/>
      <c r="E93" s="24"/>
    </row>
    <row r="94" spans="1:5" x14ac:dyDescent="0.25">
      <c r="A94" s="51"/>
      <c r="B94" s="51"/>
      <c r="C94" s="8"/>
      <c r="D94" s="51"/>
      <c r="E94" s="24"/>
    </row>
    <row r="95" spans="1:5" x14ac:dyDescent="0.25">
      <c r="A95" s="51"/>
      <c r="B95" s="51"/>
      <c r="C95" s="8"/>
      <c r="D95" s="51"/>
      <c r="E95" s="24"/>
    </row>
    <row r="96" spans="1:5" x14ac:dyDescent="0.25">
      <c r="A96" s="51"/>
      <c r="B96" s="51"/>
      <c r="C96" s="8"/>
      <c r="D96" s="51"/>
      <c r="E96" s="24"/>
    </row>
    <row r="97" spans="1:5" x14ac:dyDescent="0.25">
      <c r="A97" s="51"/>
      <c r="B97" s="51"/>
      <c r="C97" s="8"/>
      <c r="D97" s="51"/>
      <c r="E97" s="24"/>
    </row>
    <row r="98" spans="1:5" x14ac:dyDescent="0.25">
      <c r="A98" s="51"/>
      <c r="B98" s="51"/>
      <c r="C98" s="8"/>
      <c r="D98" s="51"/>
      <c r="E98" s="24"/>
    </row>
    <row r="99" spans="1:5" x14ac:dyDescent="0.25">
      <c r="A99" s="51"/>
      <c r="B99" s="51"/>
      <c r="C99" s="8"/>
      <c r="D99" s="51"/>
      <c r="E99" s="24"/>
    </row>
    <row r="100" spans="1:5" x14ac:dyDescent="0.25">
      <c r="A100" s="51"/>
      <c r="B100" s="51"/>
      <c r="C100" s="8"/>
      <c r="D100" s="51"/>
      <c r="E100" s="24"/>
    </row>
    <row r="101" spans="1:5" x14ac:dyDescent="0.25">
      <c r="A101" s="51"/>
      <c r="B101" s="51"/>
      <c r="C101" s="8"/>
      <c r="D101" s="51"/>
      <c r="E101" s="24"/>
    </row>
    <row r="102" spans="1:5" x14ac:dyDescent="0.25">
      <c r="A102" s="51"/>
      <c r="B102" s="51"/>
      <c r="C102" s="8"/>
      <c r="D102" s="51"/>
      <c r="E102" s="24"/>
    </row>
    <row r="103" spans="1:5" x14ac:dyDescent="0.25">
      <c r="A103" s="51"/>
      <c r="B103" s="51"/>
      <c r="C103" s="8"/>
      <c r="D103" s="51"/>
      <c r="E103" s="24"/>
    </row>
    <row r="104" spans="1:5" x14ac:dyDescent="0.25">
      <c r="A104" s="51"/>
      <c r="B104" s="51"/>
      <c r="C104" s="8"/>
      <c r="D104" s="51"/>
      <c r="E104" s="24"/>
    </row>
    <row r="105" spans="1:5" x14ac:dyDescent="0.25">
      <c r="A105" s="51"/>
      <c r="B105" s="51"/>
      <c r="C105" s="8"/>
      <c r="D105" s="51"/>
      <c r="E105" s="24"/>
    </row>
    <row r="106" spans="1:5" x14ac:dyDescent="0.25">
      <c r="A106" s="51"/>
      <c r="B106" s="51"/>
      <c r="C106" s="8"/>
      <c r="D106" s="51"/>
      <c r="E106" s="24"/>
    </row>
    <row r="107" spans="1:5" x14ac:dyDescent="0.25">
      <c r="A107" s="51"/>
      <c r="B107" s="51"/>
      <c r="C107" s="8"/>
      <c r="D107" s="51"/>
      <c r="E107" s="24"/>
    </row>
    <row r="108" spans="1:5" x14ac:dyDescent="0.25">
      <c r="A108" s="51"/>
      <c r="B108" s="51"/>
      <c r="C108" s="8"/>
      <c r="D108" s="51"/>
      <c r="E108" s="24"/>
    </row>
    <row r="109" spans="1:5" x14ac:dyDescent="0.25">
      <c r="A109" s="51"/>
      <c r="B109" s="51"/>
      <c r="C109" s="8"/>
      <c r="D109" s="51"/>
      <c r="E109" s="24"/>
    </row>
    <row r="110" spans="1:5" x14ac:dyDescent="0.25">
      <c r="A110" s="51"/>
      <c r="B110" s="51"/>
      <c r="C110" s="8"/>
      <c r="D110" s="51"/>
      <c r="E110" s="24"/>
    </row>
    <row r="111" spans="1:5" x14ac:dyDescent="0.25">
      <c r="A111" s="51"/>
      <c r="B111" s="51"/>
      <c r="C111" s="8"/>
      <c r="D111" s="51"/>
      <c r="E111" s="24"/>
    </row>
    <row r="112" spans="1:5" x14ac:dyDescent="0.25">
      <c r="A112" s="51"/>
      <c r="B112" s="51"/>
      <c r="C112" s="8"/>
      <c r="D112" s="51"/>
      <c r="E112" s="24"/>
    </row>
    <row r="113" spans="1:5" x14ac:dyDescent="0.25">
      <c r="A113" s="51"/>
      <c r="B113" s="51"/>
      <c r="C113" s="8"/>
      <c r="D113" s="51"/>
      <c r="E113" s="24"/>
    </row>
    <row r="114" spans="1:5" x14ac:dyDescent="0.25">
      <c r="A114" s="51"/>
      <c r="B114" s="51"/>
      <c r="C114" s="8"/>
      <c r="D114" s="51"/>
      <c r="E114" s="24"/>
    </row>
    <row r="115" spans="1:5" x14ac:dyDescent="0.25">
      <c r="A115" s="51"/>
      <c r="B115" s="51"/>
      <c r="C115" s="8"/>
      <c r="D115" s="51"/>
      <c r="E115" s="24"/>
    </row>
    <row r="116" spans="1:5" x14ac:dyDescent="0.25">
      <c r="A116" s="51"/>
      <c r="B116" s="51"/>
      <c r="C116" s="8"/>
      <c r="D116" s="51"/>
      <c r="E116" s="24"/>
    </row>
    <row r="117" spans="1:5" x14ac:dyDescent="0.25">
      <c r="A117" s="51"/>
      <c r="B117" s="51"/>
      <c r="C117" s="8"/>
      <c r="D117" s="51"/>
      <c r="E117" s="24"/>
    </row>
    <row r="118" spans="1:5" x14ac:dyDescent="0.25">
      <c r="A118" s="51"/>
      <c r="B118" s="51"/>
      <c r="C118" s="8"/>
      <c r="D118" s="51"/>
      <c r="E118" s="24"/>
    </row>
    <row r="119" spans="1:5" x14ac:dyDescent="0.25">
      <c r="A119" s="51"/>
      <c r="B119" s="51"/>
      <c r="C119" s="8"/>
      <c r="D119" s="51"/>
      <c r="E119" s="24"/>
    </row>
    <row r="120" spans="1:5" x14ac:dyDescent="0.25">
      <c r="A120" s="51"/>
      <c r="B120" s="51"/>
      <c r="C120" s="8"/>
      <c r="D120" s="51"/>
      <c r="E120" s="24"/>
    </row>
    <row r="121" spans="1:5" x14ac:dyDescent="0.25">
      <c r="A121" s="51"/>
      <c r="B121" s="51"/>
      <c r="C121" s="8"/>
      <c r="D121" s="51"/>
      <c r="E121" s="24"/>
    </row>
    <row r="122" spans="1:5" x14ac:dyDescent="0.25">
      <c r="A122" s="51"/>
      <c r="B122" s="51"/>
      <c r="C122" s="8"/>
      <c r="D122" s="51"/>
      <c r="E122" s="24"/>
    </row>
    <row r="123" spans="1:5" x14ac:dyDescent="0.25">
      <c r="A123" s="51"/>
      <c r="B123" s="51"/>
      <c r="C123" s="8"/>
      <c r="D123" s="51"/>
      <c r="E123" s="24"/>
    </row>
    <row r="124" spans="1:5" x14ac:dyDescent="0.25">
      <c r="A124" s="51"/>
      <c r="B124" s="51"/>
      <c r="C124" s="8"/>
      <c r="D124" s="51"/>
      <c r="E124" s="24"/>
    </row>
    <row r="125" spans="1:5" x14ac:dyDescent="0.25">
      <c r="A125" s="51"/>
      <c r="B125" s="51"/>
      <c r="C125" s="8"/>
      <c r="D125" s="51"/>
      <c r="E125" s="24"/>
    </row>
    <row r="126" spans="1:5" x14ac:dyDescent="0.25">
      <c r="A126" s="51"/>
      <c r="B126" s="51"/>
      <c r="C126" s="8"/>
      <c r="D126" s="51"/>
      <c r="E126" s="24"/>
    </row>
    <row r="127" spans="1:5" x14ac:dyDescent="0.25">
      <c r="A127" s="51"/>
      <c r="B127" s="51"/>
      <c r="C127" s="8"/>
      <c r="D127" s="51"/>
      <c r="E127" s="24"/>
    </row>
    <row r="128" spans="1:5" x14ac:dyDescent="0.25">
      <c r="A128" s="51"/>
      <c r="B128" s="51"/>
      <c r="C128" s="8"/>
      <c r="D128" s="51"/>
      <c r="E128" s="24"/>
    </row>
    <row r="129" spans="1:5" x14ac:dyDescent="0.25">
      <c r="A129" s="51"/>
      <c r="B129" s="51"/>
      <c r="C129" s="8"/>
      <c r="D129" s="51"/>
      <c r="E129" s="24"/>
    </row>
    <row r="130" spans="1:5" x14ac:dyDescent="0.25">
      <c r="A130" s="51"/>
      <c r="B130" s="51"/>
      <c r="C130" s="8"/>
      <c r="D130" s="51"/>
      <c r="E130" s="24"/>
    </row>
    <row r="131" spans="1:5" x14ac:dyDescent="0.25">
      <c r="A131" s="51"/>
      <c r="B131" s="51"/>
      <c r="C131" s="8"/>
      <c r="D131" s="51"/>
      <c r="E131" s="24"/>
    </row>
    <row r="132" spans="1:5" x14ac:dyDescent="0.25">
      <c r="A132" s="51"/>
      <c r="B132" s="51"/>
      <c r="C132" s="8"/>
      <c r="D132" s="51"/>
      <c r="E132" s="24"/>
    </row>
    <row r="133" spans="1:5" x14ac:dyDescent="0.25">
      <c r="A133" s="51"/>
      <c r="B133" s="51"/>
      <c r="C133" s="8"/>
      <c r="D133" s="51"/>
      <c r="E133" s="24"/>
    </row>
    <row r="134" spans="1:5" x14ac:dyDescent="0.25">
      <c r="A134" s="51"/>
      <c r="B134" s="51"/>
      <c r="C134" s="8"/>
      <c r="D134" s="51"/>
      <c r="E134" s="24"/>
    </row>
    <row r="135" spans="1:5" x14ac:dyDescent="0.25">
      <c r="A135" s="51"/>
      <c r="B135" s="51"/>
      <c r="C135" s="8"/>
      <c r="D135" s="51"/>
      <c r="E135" s="24"/>
    </row>
    <row r="136" spans="1:5" x14ac:dyDescent="0.25">
      <c r="A136" s="51"/>
      <c r="B136" s="51"/>
      <c r="C136" s="8"/>
      <c r="D136" s="51"/>
      <c r="E136" s="24"/>
    </row>
    <row r="137" spans="1:5" x14ac:dyDescent="0.25">
      <c r="A137" s="51"/>
      <c r="B137" s="51"/>
      <c r="C137" s="8"/>
      <c r="D137" s="51"/>
      <c r="E137" s="24"/>
    </row>
    <row r="138" spans="1:5" x14ac:dyDescent="0.25">
      <c r="A138" s="51"/>
      <c r="B138" s="51"/>
      <c r="C138" s="8"/>
      <c r="D138" s="51"/>
      <c r="E138" s="24"/>
    </row>
    <row r="139" spans="1:5" x14ac:dyDescent="0.25">
      <c r="A139" s="51"/>
      <c r="B139" s="51"/>
      <c r="C139" s="8"/>
      <c r="D139" s="51"/>
      <c r="E139" s="24"/>
    </row>
    <row r="140" spans="1:5" x14ac:dyDescent="0.25">
      <c r="A140" s="51"/>
      <c r="B140" s="51"/>
      <c r="C140" s="8"/>
      <c r="D140" s="51"/>
      <c r="E140" s="24"/>
    </row>
    <row r="141" spans="1:5" x14ac:dyDescent="0.25">
      <c r="A141" s="51"/>
      <c r="B141" s="51"/>
      <c r="C141" s="8"/>
      <c r="D141" s="51"/>
      <c r="E141" s="24"/>
    </row>
    <row r="142" spans="1:5" x14ac:dyDescent="0.25">
      <c r="A142" s="51"/>
      <c r="B142" s="51"/>
      <c r="C142" s="8"/>
      <c r="D142" s="51"/>
      <c r="E142" s="24"/>
    </row>
    <row r="143" spans="1:5" x14ac:dyDescent="0.25">
      <c r="A143" s="51"/>
      <c r="B143" s="51"/>
      <c r="C143" s="8"/>
      <c r="D143" s="51"/>
      <c r="E143" s="24"/>
    </row>
    <row r="144" spans="1:5" x14ac:dyDescent="0.25">
      <c r="A144" s="51"/>
      <c r="B144" s="51"/>
      <c r="C144" s="8"/>
      <c r="D144" s="51"/>
      <c r="E144" s="24"/>
    </row>
    <row r="145" spans="1:5" x14ac:dyDescent="0.25">
      <c r="A145" s="51"/>
      <c r="B145" s="51"/>
      <c r="C145" s="8"/>
      <c r="D145" s="51"/>
      <c r="E145" s="24"/>
    </row>
    <row r="146" spans="1:5" x14ac:dyDescent="0.25">
      <c r="A146" s="51"/>
      <c r="B146" s="51"/>
      <c r="C146" s="8"/>
      <c r="D146" s="51"/>
      <c r="E146" s="24"/>
    </row>
    <row r="147" spans="1:5" x14ac:dyDescent="0.25">
      <c r="A147" s="51"/>
      <c r="B147" s="51"/>
      <c r="C147" s="8"/>
      <c r="D147" s="51"/>
      <c r="E147" s="24"/>
    </row>
    <row r="148" spans="1:5" x14ac:dyDescent="0.25">
      <c r="A148" s="51"/>
      <c r="B148" s="51"/>
      <c r="C148" s="8"/>
      <c r="D148" s="51"/>
      <c r="E148" s="24"/>
    </row>
    <row r="149" spans="1:5" x14ac:dyDescent="0.25">
      <c r="A149" s="51"/>
      <c r="B149" s="51"/>
      <c r="C149" s="8"/>
      <c r="D149" s="51"/>
      <c r="E149" s="24"/>
    </row>
    <row r="150" spans="1:5" x14ac:dyDescent="0.25">
      <c r="A150" s="51"/>
      <c r="B150" s="51"/>
      <c r="C150" s="8"/>
      <c r="D150" s="51"/>
      <c r="E150" s="24"/>
    </row>
    <row r="151" spans="1:5" x14ac:dyDescent="0.25">
      <c r="A151" s="51"/>
      <c r="B151" s="51"/>
      <c r="C151" s="8"/>
      <c r="D151" s="51"/>
      <c r="E151" s="24"/>
    </row>
    <row r="152" spans="1:5" x14ac:dyDescent="0.25">
      <c r="A152" s="51"/>
      <c r="B152" s="51"/>
      <c r="C152" s="8"/>
      <c r="D152" s="51"/>
      <c r="E152" s="24"/>
    </row>
    <row r="153" spans="1:5" x14ac:dyDescent="0.25">
      <c r="A153" s="51"/>
      <c r="B153" s="51"/>
      <c r="C153" s="8"/>
      <c r="D153" s="51"/>
      <c r="E153" s="24"/>
    </row>
    <row r="154" spans="1:5" x14ac:dyDescent="0.25">
      <c r="A154" s="51"/>
      <c r="B154" s="51"/>
      <c r="C154" s="8"/>
      <c r="D154" s="51"/>
      <c r="E154" s="24"/>
    </row>
    <row r="155" spans="1:5" x14ac:dyDescent="0.25">
      <c r="A155" s="51"/>
      <c r="B155" s="51"/>
      <c r="C155" s="8"/>
      <c r="D155" s="51"/>
      <c r="E155" s="24"/>
    </row>
    <row r="156" spans="1:5" x14ac:dyDescent="0.25">
      <c r="A156" s="51"/>
      <c r="B156" s="51"/>
      <c r="C156" s="8"/>
      <c r="D156" s="51"/>
      <c r="E156" s="24"/>
    </row>
    <row r="157" spans="1:5" x14ac:dyDescent="0.25">
      <c r="A157" s="51"/>
      <c r="B157" s="51"/>
      <c r="C157" s="8"/>
      <c r="D157" s="51"/>
      <c r="E157" s="24"/>
    </row>
    <row r="158" spans="1:5" x14ac:dyDescent="0.25">
      <c r="A158" s="51"/>
      <c r="B158" s="51"/>
      <c r="C158" s="8"/>
      <c r="D158" s="51"/>
      <c r="E158" s="24"/>
    </row>
    <row r="159" spans="1:5" x14ac:dyDescent="0.25">
      <c r="A159" s="51"/>
      <c r="B159" s="51"/>
      <c r="C159" s="8"/>
      <c r="D159" s="51"/>
      <c r="E159" s="24"/>
    </row>
    <row r="160" spans="1:5" x14ac:dyDescent="0.25">
      <c r="A160" s="51"/>
      <c r="B160" s="51"/>
      <c r="C160" s="8"/>
      <c r="D160" s="51"/>
      <c r="E160" s="24"/>
    </row>
    <row r="161" spans="1:5" x14ac:dyDescent="0.25">
      <c r="A161" s="51"/>
      <c r="B161" s="51"/>
      <c r="C161" s="8"/>
      <c r="D161" s="51"/>
      <c r="E161" s="24"/>
    </row>
    <row r="162" spans="1:5" x14ac:dyDescent="0.25">
      <c r="A162" s="51"/>
      <c r="B162" s="51"/>
      <c r="C162" s="8"/>
      <c r="D162" s="51"/>
      <c r="E162" s="24"/>
    </row>
    <row r="163" spans="1:5" x14ac:dyDescent="0.25">
      <c r="A163" s="51"/>
      <c r="B163" s="51"/>
      <c r="C163" s="8"/>
      <c r="D163" s="51"/>
      <c r="E163" s="24"/>
    </row>
    <row r="164" spans="1:5" x14ac:dyDescent="0.25">
      <c r="A164" s="51"/>
      <c r="B164" s="51"/>
      <c r="C164" s="8"/>
      <c r="D164" s="51"/>
      <c r="E164" s="24"/>
    </row>
    <row r="165" spans="1:5" x14ac:dyDescent="0.25">
      <c r="A165" s="51"/>
      <c r="B165" s="51"/>
      <c r="C165" s="8"/>
      <c r="D165" s="51"/>
      <c r="E165" s="24"/>
    </row>
    <row r="166" spans="1:5" x14ac:dyDescent="0.25">
      <c r="A166" s="51"/>
      <c r="B166" s="51"/>
      <c r="C166" s="8"/>
      <c r="D166" s="51"/>
      <c r="E166" s="24"/>
    </row>
    <row r="167" spans="1:5" x14ac:dyDescent="0.25">
      <c r="A167" s="51"/>
      <c r="B167" s="51"/>
      <c r="C167" s="8"/>
      <c r="D167" s="51"/>
      <c r="E167" s="24"/>
    </row>
    <row r="168" spans="1:5" x14ac:dyDescent="0.25">
      <c r="A168" s="51"/>
      <c r="B168" s="51"/>
      <c r="C168" s="8"/>
      <c r="D168" s="51"/>
      <c r="E168" s="24"/>
    </row>
    <row r="169" spans="1:5" x14ac:dyDescent="0.25">
      <c r="A169" s="51"/>
      <c r="B169" s="51"/>
      <c r="C169" s="8"/>
      <c r="D169" s="51"/>
      <c r="E169" s="24"/>
    </row>
    <row r="170" spans="1:5" x14ac:dyDescent="0.25">
      <c r="A170" s="51"/>
      <c r="B170" s="51"/>
      <c r="C170" s="8"/>
      <c r="D170" s="51"/>
      <c r="E170" s="24"/>
    </row>
    <row r="171" spans="1:5" x14ac:dyDescent="0.25">
      <c r="A171" s="51"/>
      <c r="B171" s="51"/>
      <c r="C171" s="8"/>
      <c r="D171" s="51"/>
      <c r="E171" s="24"/>
    </row>
    <row r="172" spans="1:5" x14ac:dyDescent="0.25">
      <c r="A172" s="51"/>
      <c r="B172" s="51"/>
      <c r="C172" s="8"/>
      <c r="D172" s="51"/>
      <c r="E172" s="24"/>
    </row>
    <row r="173" spans="1:5" x14ac:dyDescent="0.25">
      <c r="A173" s="51"/>
      <c r="B173" s="51"/>
      <c r="C173" s="8"/>
      <c r="D173" s="51"/>
      <c r="E173" s="24"/>
    </row>
    <row r="174" spans="1:5" x14ac:dyDescent="0.25">
      <c r="A174" s="51"/>
      <c r="B174" s="51"/>
      <c r="C174" s="8"/>
      <c r="D174" s="51"/>
      <c r="E174" s="24"/>
    </row>
    <row r="175" spans="1:5" x14ac:dyDescent="0.25">
      <c r="A175" s="51"/>
      <c r="B175" s="51"/>
      <c r="C175" s="8"/>
      <c r="D175" s="51"/>
      <c r="E175" s="24"/>
    </row>
    <row r="176" spans="1:5" x14ac:dyDescent="0.25">
      <c r="A176" s="51"/>
      <c r="B176" s="51"/>
      <c r="C176" s="8"/>
      <c r="D176" s="51"/>
      <c r="E176" s="24"/>
    </row>
    <row r="177" spans="1:5" x14ac:dyDescent="0.25">
      <c r="A177" s="51"/>
      <c r="B177" s="51"/>
      <c r="C177" s="8"/>
      <c r="D177" s="51"/>
      <c r="E177" s="24"/>
    </row>
    <row r="178" spans="1:5" x14ac:dyDescent="0.25">
      <c r="A178" s="51"/>
      <c r="B178" s="51"/>
      <c r="C178" s="8"/>
      <c r="D178" s="51"/>
      <c r="E178" s="24"/>
    </row>
    <row r="179" spans="1:5" x14ac:dyDescent="0.25">
      <c r="A179" s="51"/>
      <c r="B179" s="51"/>
      <c r="C179" s="8"/>
      <c r="D179" s="51"/>
      <c r="E179" s="24"/>
    </row>
    <row r="180" spans="1:5" x14ac:dyDescent="0.25">
      <c r="A180" s="51"/>
      <c r="B180" s="51"/>
      <c r="C180" s="8"/>
      <c r="D180" s="51"/>
      <c r="E180" s="24"/>
    </row>
    <row r="181" spans="1:5" x14ac:dyDescent="0.25">
      <c r="A181" s="51"/>
      <c r="B181" s="51"/>
      <c r="C181" s="8"/>
      <c r="D181" s="51"/>
      <c r="E181" s="24"/>
    </row>
    <row r="182" spans="1:5" x14ac:dyDescent="0.25">
      <c r="A182" s="51"/>
      <c r="B182" s="51"/>
      <c r="C182" s="8"/>
      <c r="D182" s="51"/>
      <c r="E182" s="24"/>
    </row>
    <row r="183" spans="1:5" x14ac:dyDescent="0.25">
      <c r="A183" s="51"/>
      <c r="B183" s="51"/>
      <c r="C183" s="8"/>
      <c r="D183" s="51"/>
      <c r="E183" s="24"/>
    </row>
    <row r="184" spans="1:5" x14ac:dyDescent="0.25">
      <c r="A184" s="51"/>
      <c r="B184" s="51"/>
      <c r="C184" s="8"/>
      <c r="D184" s="51"/>
      <c r="E184" s="24"/>
    </row>
    <row r="185" spans="1:5" x14ac:dyDescent="0.25">
      <c r="A185" s="51"/>
      <c r="B185" s="51"/>
      <c r="C185" s="8"/>
      <c r="D185" s="51"/>
      <c r="E185" s="24"/>
    </row>
    <row r="186" spans="1:5" x14ac:dyDescent="0.25">
      <c r="A186" s="51"/>
      <c r="B186" s="51"/>
      <c r="C186" s="8"/>
      <c r="D186" s="51"/>
      <c r="E186" s="24"/>
    </row>
    <row r="187" spans="1:5" x14ac:dyDescent="0.25">
      <c r="A187" s="51"/>
      <c r="B187" s="51"/>
      <c r="C187" s="8"/>
      <c r="D187" s="51"/>
      <c r="E187" s="24"/>
    </row>
    <row r="188" spans="1:5" x14ac:dyDescent="0.25">
      <c r="A188" s="51"/>
      <c r="B188" s="51"/>
      <c r="C188" s="8"/>
      <c r="D188" s="51"/>
      <c r="E188" s="24"/>
    </row>
    <row r="189" spans="1:5" x14ac:dyDescent="0.25">
      <c r="A189" s="51"/>
      <c r="B189" s="51"/>
      <c r="C189" s="8"/>
      <c r="D189" s="51"/>
      <c r="E189" s="24"/>
    </row>
    <row r="190" spans="1:5" x14ac:dyDescent="0.25">
      <c r="A190" s="51"/>
      <c r="B190" s="51"/>
      <c r="C190" s="8"/>
      <c r="D190" s="51"/>
      <c r="E190" s="24"/>
    </row>
    <row r="191" spans="1:5" x14ac:dyDescent="0.25">
      <c r="A191" s="51"/>
      <c r="B191" s="51"/>
      <c r="C191" s="8"/>
      <c r="D191" s="51"/>
      <c r="E191" s="24"/>
    </row>
    <row r="192" spans="1:5" x14ac:dyDescent="0.25">
      <c r="A192" s="51"/>
      <c r="B192" s="51"/>
      <c r="C192" s="8"/>
      <c r="D192" s="51"/>
      <c r="E192" s="24"/>
    </row>
    <row r="193" spans="1:5" x14ac:dyDescent="0.25">
      <c r="A193" s="51"/>
      <c r="B193" s="51"/>
      <c r="C193" s="8"/>
      <c r="D193" s="51"/>
      <c r="E193" s="24"/>
    </row>
    <row r="194" spans="1:5" x14ac:dyDescent="0.25">
      <c r="A194" s="51"/>
      <c r="B194" s="51"/>
      <c r="C194" s="8"/>
      <c r="D194" s="51"/>
      <c r="E194" s="24"/>
    </row>
    <row r="195" spans="1:5" x14ac:dyDescent="0.25">
      <c r="A195" s="51"/>
      <c r="B195" s="51"/>
      <c r="C195" s="8"/>
      <c r="D195" s="51"/>
      <c r="E195" s="24"/>
    </row>
    <row r="196" spans="1:5" x14ac:dyDescent="0.25">
      <c r="A196" s="51"/>
      <c r="B196" s="51"/>
      <c r="C196" s="8"/>
      <c r="D196" s="51"/>
      <c r="E196" s="24"/>
    </row>
    <row r="197" spans="1:5" x14ac:dyDescent="0.25">
      <c r="A197" s="51"/>
      <c r="B197" s="51"/>
      <c r="C197" s="8"/>
      <c r="D197" s="51"/>
      <c r="E197" s="24"/>
    </row>
    <row r="198" spans="1:5" x14ac:dyDescent="0.25">
      <c r="A198" s="51"/>
      <c r="B198" s="51"/>
      <c r="C198" s="8"/>
      <c r="D198" s="51"/>
      <c r="E198" s="24"/>
    </row>
    <row r="199" spans="1:5" x14ac:dyDescent="0.25">
      <c r="A199" s="51"/>
      <c r="B199" s="51"/>
      <c r="C199" s="8"/>
      <c r="D199" s="51"/>
      <c r="E199" s="24"/>
    </row>
    <row r="200" spans="1:5" x14ac:dyDescent="0.25">
      <c r="A200" s="51"/>
      <c r="B200" s="51"/>
      <c r="C200" s="8"/>
      <c r="D200" s="51"/>
      <c r="E200" s="24"/>
    </row>
    <row r="201" spans="1:5" x14ac:dyDescent="0.25">
      <c r="A201" s="51"/>
      <c r="B201" s="51"/>
      <c r="C201" s="8"/>
      <c r="D201" s="51"/>
      <c r="E201" s="24"/>
    </row>
    <row r="202" spans="1:5" x14ac:dyDescent="0.25">
      <c r="A202" s="51"/>
      <c r="B202" s="51"/>
      <c r="C202" s="8"/>
      <c r="D202" s="51"/>
      <c r="E202" s="24"/>
    </row>
    <row r="203" spans="1:5" x14ac:dyDescent="0.25">
      <c r="A203" s="51"/>
      <c r="B203" s="51"/>
      <c r="C203" s="8"/>
      <c r="D203" s="51"/>
      <c r="E203" s="24"/>
    </row>
    <row r="204" spans="1:5" x14ac:dyDescent="0.25">
      <c r="A204" s="51"/>
      <c r="B204" s="51"/>
      <c r="C204" s="8"/>
      <c r="D204" s="51"/>
      <c r="E204" s="24"/>
    </row>
    <row r="205" spans="1:5" x14ac:dyDescent="0.25">
      <c r="A205" s="51"/>
      <c r="B205" s="51"/>
      <c r="C205" s="8"/>
      <c r="D205" s="51"/>
      <c r="E205" s="24"/>
    </row>
    <row r="206" spans="1:5" x14ac:dyDescent="0.25">
      <c r="A206" s="51"/>
      <c r="B206" s="51"/>
      <c r="C206" s="8"/>
      <c r="D206" s="51"/>
      <c r="E206" s="24"/>
    </row>
    <row r="207" spans="1:5" x14ac:dyDescent="0.25">
      <c r="A207" s="51"/>
      <c r="B207" s="51"/>
      <c r="C207" s="8"/>
      <c r="D207" s="51"/>
      <c r="E207" s="24"/>
    </row>
    <row r="208" spans="1:5" x14ac:dyDescent="0.25">
      <c r="A208" s="51"/>
      <c r="B208" s="51"/>
      <c r="C208" s="8"/>
      <c r="D208" s="51"/>
      <c r="E208" s="24"/>
    </row>
    <row r="209" spans="1:5" x14ac:dyDescent="0.25">
      <c r="A209" s="51"/>
      <c r="B209" s="51"/>
      <c r="C209" s="8"/>
      <c r="D209" s="51"/>
      <c r="E209" s="24"/>
    </row>
    <row r="210" spans="1:5" x14ac:dyDescent="0.25">
      <c r="A210" s="51"/>
      <c r="B210" s="51"/>
      <c r="C210" s="8"/>
      <c r="D210" s="51"/>
      <c r="E210" s="24"/>
    </row>
    <row r="211" spans="1:5" x14ac:dyDescent="0.25">
      <c r="A211" s="51"/>
      <c r="B211" s="51"/>
      <c r="C211" s="8"/>
      <c r="D211" s="51"/>
      <c r="E211" s="24"/>
    </row>
    <row r="212" spans="1:5" x14ac:dyDescent="0.25">
      <c r="A212" s="51"/>
      <c r="B212" s="51"/>
      <c r="C212" s="8"/>
      <c r="D212" s="51"/>
      <c r="E212" s="24"/>
    </row>
    <row r="213" spans="1:5" x14ac:dyDescent="0.25">
      <c r="A213" s="51"/>
      <c r="B213" s="51"/>
      <c r="C213" s="8"/>
      <c r="D213" s="51"/>
      <c r="E213" s="24"/>
    </row>
    <row r="214" spans="1:5" x14ac:dyDescent="0.25">
      <c r="A214" s="51"/>
      <c r="B214" s="51"/>
      <c r="C214" s="8"/>
      <c r="D214" s="51"/>
      <c r="E214" s="24"/>
    </row>
    <row r="215" spans="1:5" x14ac:dyDescent="0.25">
      <c r="A215" s="51"/>
      <c r="B215" s="51"/>
      <c r="C215" s="8"/>
      <c r="D215" s="51"/>
      <c r="E215" s="24"/>
    </row>
    <row r="216" spans="1:5" x14ac:dyDescent="0.25">
      <c r="A216" s="51"/>
      <c r="B216" s="51"/>
      <c r="C216" s="8"/>
      <c r="D216" s="51"/>
      <c r="E216" s="24"/>
    </row>
    <row r="217" spans="1:5" x14ac:dyDescent="0.25">
      <c r="A217" s="51"/>
      <c r="B217" s="51"/>
      <c r="C217" s="8"/>
      <c r="D217" s="51"/>
      <c r="E217" s="24"/>
    </row>
    <row r="218" spans="1:5" x14ac:dyDescent="0.25">
      <c r="A218" s="51"/>
      <c r="B218" s="51"/>
      <c r="C218" s="8"/>
      <c r="D218" s="51"/>
      <c r="E218" s="24"/>
    </row>
    <row r="219" spans="1:5" x14ac:dyDescent="0.25">
      <c r="A219" s="51"/>
      <c r="B219" s="51"/>
      <c r="C219" s="8"/>
      <c r="D219" s="51"/>
      <c r="E219" s="24"/>
    </row>
    <row r="220" spans="1:5" x14ac:dyDescent="0.25">
      <c r="A220" s="51"/>
      <c r="B220" s="51"/>
      <c r="C220" s="8"/>
      <c r="D220" s="51"/>
      <c r="E220" s="24"/>
    </row>
    <row r="221" spans="1:5" x14ac:dyDescent="0.25">
      <c r="A221" s="51"/>
      <c r="B221" s="51"/>
      <c r="C221" s="8"/>
      <c r="D221" s="51"/>
      <c r="E221" s="24"/>
    </row>
    <row r="222" spans="1:5" x14ac:dyDescent="0.25">
      <c r="A222" s="51"/>
      <c r="B222" s="51"/>
      <c r="C222" s="8"/>
      <c r="D222" s="51"/>
      <c r="E222" s="24"/>
    </row>
    <row r="223" spans="1:5" x14ac:dyDescent="0.25">
      <c r="A223" s="51"/>
      <c r="B223" s="51"/>
      <c r="C223" s="8"/>
      <c r="D223" s="51"/>
      <c r="E223" s="24"/>
    </row>
    <row r="224" spans="1:5" x14ac:dyDescent="0.25">
      <c r="A224" s="51"/>
      <c r="B224" s="51"/>
      <c r="C224" s="8"/>
      <c r="D224" s="51"/>
      <c r="E224" s="24"/>
    </row>
    <row r="225" spans="1:5" x14ac:dyDescent="0.25">
      <c r="A225" s="51"/>
      <c r="B225" s="51"/>
      <c r="C225" s="8"/>
      <c r="D225" s="51"/>
      <c r="E225" s="24"/>
    </row>
    <row r="226" spans="1:5" x14ac:dyDescent="0.25">
      <c r="A226" s="51"/>
      <c r="B226" s="51"/>
      <c r="C226" s="8"/>
      <c r="D226" s="51"/>
      <c r="E226" s="24"/>
    </row>
    <row r="227" spans="1:5" x14ac:dyDescent="0.25">
      <c r="A227" s="51"/>
      <c r="B227" s="51"/>
      <c r="C227" s="8"/>
      <c r="D227" s="51"/>
      <c r="E227" s="24"/>
    </row>
    <row r="228" spans="1:5" x14ac:dyDescent="0.25">
      <c r="A228" s="51"/>
      <c r="B228" s="51"/>
      <c r="C228" s="8"/>
      <c r="D228" s="51"/>
      <c r="E228" s="24"/>
    </row>
    <row r="229" spans="1:5" x14ac:dyDescent="0.25">
      <c r="A229" s="51"/>
      <c r="B229" s="51"/>
      <c r="C229" s="8"/>
      <c r="D229" s="51"/>
      <c r="E229" s="24"/>
    </row>
    <row r="230" spans="1:5" x14ac:dyDescent="0.25">
      <c r="A230" s="51"/>
      <c r="B230" s="51"/>
      <c r="C230" s="8"/>
      <c r="D230" s="51"/>
      <c r="E230" s="24"/>
    </row>
    <row r="231" spans="1:5" x14ac:dyDescent="0.25">
      <c r="A231" s="51"/>
      <c r="B231" s="51"/>
      <c r="C231" s="8"/>
      <c r="D231" s="51"/>
      <c r="E231" s="24"/>
    </row>
    <row r="232" spans="1:5" x14ac:dyDescent="0.25">
      <c r="A232" s="51"/>
      <c r="B232" s="51"/>
      <c r="C232" s="8"/>
      <c r="D232" s="51"/>
      <c r="E232" s="24"/>
    </row>
    <row r="233" spans="1:5" x14ac:dyDescent="0.25">
      <c r="A233" s="51"/>
      <c r="B233" s="51"/>
      <c r="C233" s="8"/>
      <c r="D233" s="51"/>
      <c r="E233" s="24"/>
    </row>
    <row r="234" spans="1:5" x14ac:dyDescent="0.25">
      <c r="A234" s="51"/>
      <c r="B234" s="51"/>
      <c r="C234" s="8"/>
      <c r="D234" s="51"/>
      <c r="E234" s="24"/>
    </row>
    <row r="235" spans="1:5" x14ac:dyDescent="0.25">
      <c r="A235" s="51"/>
      <c r="B235" s="51"/>
      <c r="C235" s="8"/>
      <c r="D235" s="51"/>
      <c r="E235" s="24"/>
    </row>
    <row r="236" spans="1:5" x14ac:dyDescent="0.25">
      <c r="A236" s="51"/>
      <c r="B236" s="51"/>
      <c r="C236" s="8"/>
      <c r="D236" s="51"/>
      <c r="E236" s="24"/>
    </row>
    <row r="237" spans="1:5" x14ac:dyDescent="0.25">
      <c r="A237" s="51"/>
      <c r="B237" s="51"/>
      <c r="C237" s="8"/>
      <c r="D237" s="51"/>
      <c r="E237" s="24"/>
    </row>
    <row r="238" spans="1:5" x14ac:dyDescent="0.25">
      <c r="A238" s="51"/>
      <c r="B238" s="51"/>
      <c r="C238" s="8"/>
      <c r="D238" s="51"/>
      <c r="E238" s="24"/>
    </row>
    <row r="239" spans="1:5" x14ac:dyDescent="0.25">
      <c r="A239" s="51"/>
      <c r="B239" s="51"/>
      <c r="C239" s="8"/>
      <c r="D239" s="51"/>
      <c r="E239" s="24"/>
    </row>
    <row r="240" spans="1:5" x14ac:dyDescent="0.25">
      <c r="A240" s="51"/>
      <c r="B240" s="51"/>
      <c r="C240" s="8"/>
      <c r="D240" s="51"/>
      <c r="E240" s="24"/>
    </row>
    <row r="241" spans="1:5" x14ac:dyDescent="0.25">
      <c r="A241" s="51"/>
      <c r="B241" s="51"/>
      <c r="C241" s="8"/>
      <c r="D241" s="51"/>
      <c r="E241" s="24"/>
    </row>
    <row r="242" spans="1:5" x14ac:dyDescent="0.25">
      <c r="A242" s="51"/>
      <c r="B242" s="51"/>
      <c r="C242" s="8"/>
      <c r="D242" s="51"/>
      <c r="E242" s="24"/>
    </row>
    <row r="243" spans="1:5" x14ac:dyDescent="0.25">
      <c r="A243" s="51"/>
      <c r="B243" s="51"/>
      <c r="C243" s="8"/>
      <c r="D243" s="51"/>
      <c r="E243" s="24"/>
    </row>
    <row r="244" spans="1:5" x14ac:dyDescent="0.25">
      <c r="A244" s="51"/>
      <c r="B244" s="51"/>
      <c r="C244" s="8"/>
      <c r="D244" s="51"/>
      <c r="E244" s="24"/>
    </row>
    <row r="245" spans="1:5" x14ac:dyDescent="0.25">
      <c r="A245" s="51"/>
      <c r="B245" s="51"/>
      <c r="C245" s="8"/>
      <c r="D245" s="51"/>
      <c r="E245" s="24"/>
    </row>
    <row r="246" spans="1:5" x14ac:dyDescent="0.25">
      <c r="A246" s="51"/>
      <c r="B246" s="51"/>
      <c r="C246" s="8"/>
      <c r="D246" s="51"/>
      <c r="E246" s="24"/>
    </row>
    <row r="247" spans="1:5" x14ac:dyDescent="0.25">
      <c r="A247" s="51"/>
      <c r="B247" s="51"/>
      <c r="C247" s="8"/>
      <c r="D247" s="51"/>
      <c r="E247" s="24"/>
    </row>
    <row r="248" spans="1:5" x14ac:dyDescent="0.25">
      <c r="A248" s="51"/>
      <c r="B248" s="51"/>
      <c r="C248" s="8"/>
      <c r="D248" s="51"/>
      <c r="E248" s="24"/>
    </row>
    <row r="249" spans="1:5" x14ac:dyDescent="0.25">
      <c r="A249" s="51"/>
      <c r="B249" s="51"/>
      <c r="C249" s="8"/>
      <c r="D249" s="51"/>
      <c r="E249" s="24"/>
    </row>
    <row r="250" spans="1:5" x14ac:dyDescent="0.25">
      <c r="A250" s="51"/>
      <c r="B250" s="51"/>
      <c r="C250" s="8"/>
      <c r="D250" s="51"/>
      <c r="E250" s="24"/>
    </row>
    <row r="251" spans="1:5" x14ac:dyDescent="0.25">
      <c r="A251" s="51"/>
      <c r="B251" s="51"/>
      <c r="C251" s="8"/>
      <c r="D251" s="51"/>
      <c r="E251" s="24"/>
    </row>
    <row r="252" spans="1:5" x14ac:dyDescent="0.25">
      <c r="A252" s="51"/>
      <c r="B252" s="51"/>
      <c r="C252" s="8"/>
      <c r="D252" s="51"/>
      <c r="E252" s="24"/>
    </row>
    <row r="253" spans="1:5" x14ac:dyDescent="0.25">
      <c r="A253" s="51"/>
      <c r="B253" s="51"/>
      <c r="C253" s="8"/>
      <c r="D253" s="51"/>
      <c r="E253" s="24"/>
    </row>
    <row r="254" spans="1:5" x14ac:dyDescent="0.25">
      <c r="A254" s="51"/>
      <c r="B254" s="51"/>
      <c r="C254" s="8"/>
      <c r="D254" s="51"/>
      <c r="E254" s="24"/>
    </row>
    <row r="255" spans="1:5" x14ac:dyDescent="0.25">
      <c r="A255" s="51"/>
      <c r="B255" s="51"/>
      <c r="C255" s="8"/>
      <c r="D255" s="51"/>
      <c r="E255" s="24"/>
    </row>
    <row r="256" spans="1:5" x14ac:dyDescent="0.25">
      <c r="A256" s="51"/>
      <c r="B256" s="51"/>
      <c r="C256" s="8"/>
      <c r="D256" s="51"/>
      <c r="E256" s="24"/>
    </row>
    <row r="257" spans="1:5" x14ac:dyDescent="0.25">
      <c r="A257" s="51"/>
      <c r="B257" s="51"/>
      <c r="C257" s="8"/>
      <c r="D257" s="51"/>
      <c r="E257" s="24"/>
    </row>
    <row r="258" spans="1:5" x14ac:dyDescent="0.25">
      <c r="A258" s="51"/>
      <c r="B258" s="51"/>
      <c r="C258" s="8"/>
      <c r="D258" s="51"/>
      <c r="E258" s="24"/>
    </row>
    <row r="259" spans="1:5" x14ac:dyDescent="0.25">
      <c r="A259" s="51"/>
      <c r="B259" s="51"/>
      <c r="C259" s="8"/>
      <c r="D259" s="51"/>
      <c r="E259" s="24"/>
    </row>
    <row r="260" spans="1:5" x14ac:dyDescent="0.25">
      <c r="A260" s="51"/>
      <c r="B260" s="51"/>
      <c r="C260" s="8"/>
      <c r="D260" s="51"/>
      <c r="E260" s="24"/>
    </row>
    <row r="261" spans="1:5" x14ac:dyDescent="0.25">
      <c r="A261" s="51"/>
      <c r="B261" s="51"/>
      <c r="C261" s="8"/>
      <c r="D261" s="51"/>
      <c r="E261" s="24"/>
    </row>
    <row r="262" spans="1:5" x14ac:dyDescent="0.25">
      <c r="A262" s="51"/>
      <c r="B262" s="51"/>
      <c r="C262" s="8"/>
      <c r="D262" s="51"/>
      <c r="E262" s="24"/>
    </row>
    <row r="263" spans="1:5" x14ac:dyDescent="0.25">
      <c r="A263" s="51"/>
      <c r="B263" s="51"/>
      <c r="C263" s="8"/>
      <c r="D263" s="51"/>
      <c r="E263" s="24"/>
    </row>
    <row r="264" spans="1:5" x14ac:dyDescent="0.25">
      <c r="A264" s="51"/>
      <c r="B264" s="51"/>
      <c r="C264" s="8"/>
      <c r="D264" s="51"/>
      <c r="E264" s="24"/>
    </row>
    <row r="265" spans="1:5" x14ac:dyDescent="0.25">
      <c r="A265" s="51"/>
      <c r="B265" s="51"/>
      <c r="C265" s="8"/>
      <c r="D265" s="51"/>
      <c r="E265" s="24"/>
    </row>
    <row r="266" spans="1:5" x14ac:dyDescent="0.25">
      <c r="A266" s="51"/>
      <c r="B266" s="51"/>
      <c r="C266" s="8"/>
      <c r="D266" s="51"/>
      <c r="E266" s="24"/>
    </row>
    <row r="267" spans="1:5" x14ac:dyDescent="0.25">
      <c r="A267" s="51"/>
      <c r="B267" s="51"/>
      <c r="C267" s="8"/>
      <c r="D267" s="51"/>
      <c r="E267" s="24"/>
    </row>
    <row r="268" spans="1:5" x14ac:dyDescent="0.25">
      <c r="A268" s="51"/>
      <c r="B268" s="51"/>
      <c r="C268" s="8"/>
      <c r="D268" s="51"/>
      <c r="E268" s="24"/>
    </row>
    <row r="269" spans="1:5" x14ac:dyDescent="0.25">
      <c r="A269" s="51"/>
      <c r="B269" s="51"/>
      <c r="C269" s="8"/>
      <c r="D269" s="51"/>
      <c r="E269" s="24"/>
    </row>
    <row r="270" spans="1:5" x14ac:dyDescent="0.25">
      <c r="A270" s="51"/>
      <c r="B270" s="51"/>
      <c r="C270" s="8"/>
      <c r="D270" s="51"/>
      <c r="E270" s="24"/>
    </row>
    <row r="271" spans="1:5" x14ac:dyDescent="0.25">
      <c r="A271" s="51"/>
      <c r="B271" s="51"/>
      <c r="C271" s="8"/>
      <c r="D271" s="51"/>
      <c r="E271" s="24"/>
    </row>
    <row r="272" spans="1:5" x14ac:dyDescent="0.25">
      <c r="A272" s="51"/>
      <c r="B272" s="51"/>
      <c r="C272" s="8"/>
      <c r="D272" s="51"/>
      <c r="E272" s="24"/>
    </row>
    <row r="273" spans="1:5" x14ac:dyDescent="0.25">
      <c r="A273" s="51"/>
      <c r="B273" s="51"/>
      <c r="C273" s="8"/>
      <c r="D273" s="51"/>
      <c r="E273" s="24"/>
    </row>
    <row r="274" spans="1:5" x14ac:dyDescent="0.25">
      <c r="A274" s="51"/>
      <c r="B274" s="51"/>
      <c r="C274" s="8"/>
      <c r="D274" s="51"/>
      <c r="E274" s="24"/>
    </row>
    <row r="275" spans="1:5" x14ac:dyDescent="0.25">
      <c r="A275" s="51"/>
      <c r="B275" s="51"/>
      <c r="C275" s="8"/>
      <c r="D275" s="51"/>
      <c r="E275" s="24"/>
    </row>
    <row r="276" spans="1:5" x14ac:dyDescent="0.25">
      <c r="A276" s="51"/>
      <c r="B276" s="51"/>
      <c r="C276" s="8"/>
      <c r="D276" s="51"/>
      <c r="E276" s="24"/>
    </row>
    <row r="277" spans="1:5" x14ac:dyDescent="0.25">
      <c r="A277" s="51"/>
      <c r="B277" s="51"/>
      <c r="C277" s="8"/>
      <c r="D277" s="51"/>
      <c r="E277" s="24"/>
    </row>
    <row r="278" spans="1:5" x14ac:dyDescent="0.25">
      <c r="A278" s="51"/>
      <c r="B278" s="51"/>
      <c r="C278" s="8"/>
      <c r="D278" s="51"/>
      <c r="E278" s="24"/>
    </row>
    <row r="279" spans="1:5" x14ac:dyDescent="0.25">
      <c r="A279" s="51"/>
      <c r="B279" s="51"/>
      <c r="C279" s="8"/>
      <c r="D279" s="51"/>
      <c r="E279" s="24"/>
    </row>
    <row r="280" spans="1:5" x14ac:dyDescent="0.25">
      <c r="A280" s="51"/>
      <c r="B280" s="51"/>
      <c r="C280" s="8"/>
      <c r="D280" s="51"/>
      <c r="E280" s="24"/>
    </row>
    <row r="281" spans="1:5" x14ac:dyDescent="0.25">
      <c r="A281" s="51"/>
      <c r="B281" s="51"/>
      <c r="C281" s="8"/>
      <c r="D281" s="51"/>
      <c r="E281" s="24"/>
    </row>
    <row r="282" spans="1:5" x14ac:dyDescent="0.25">
      <c r="A282" s="51"/>
      <c r="B282" s="51"/>
      <c r="C282" s="8"/>
      <c r="D282" s="51"/>
      <c r="E282" s="24"/>
    </row>
    <row r="283" spans="1:5" x14ac:dyDescent="0.25">
      <c r="A283" s="51"/>
      <c r="B283" s="51"/>
      <c r="C283" s="8"/>
      <c r="D283" s="51"/>
      <c r="E283" s="24"/>
    </row>
    <row r="284" spans="1:5" x14ac:dyDescent="0.25">
      <c r="A284" s="51"/>
      <c r="B284" s="51"/>
      <c r="C284" s="8"/>
      <c r="D284" s="51"/>
      <c r="E284" s="24"/>
    </row>
    <row r="285" spans="1:5" x14ac:dyDescent="0.25">
      <c r="A285" s="51"/>
      <c r="B285" s="51"/>
      <c r="C285" s="8"/>
      <c r="D285" s="51"/>
      <c r="E285" s="24"/>
    </row>
    <row r="286" spans="1:5" x14ac:dyDescent="0.25">
      <c r="A286" s="51"/>
      <c r="B286" s="51"/>
      <c r="C286" s="8"/>
      <c r="D286" s="51"/>
      <c r="E286" s="24"/>
    </row>
    <row r="287" spans="1:5" x14ac:dyDescent="0.25">
      <c r="A287" s="51"/>
      <c r="B287" s="51"/>
      <c r="C287" s="8"/>
      <c r="D287" s="51"/>
      <c r="E287" s="24"/>
    </row>
    <row r="288" spans="1:5" x14ac:dyDescent="0.25">
      <c r="A288" s="51"/>
      <c r="B288" s="51"/>
      <c r="C288" s="8"/>
      <c r="D288" s="51"/>
      <c r="E288" s="24"/>
    </row>
    <row r="289" spans="1:5" x14ac:dyDescent="0.25">
      <c r="A289" s="51"/>
      <c r="B289" s="51"/>
      <c r="C289" s="8"/>
      <c r="D289" s="51"/>
      <c r="E289" s="24"/>
    </row>
    <row r="290" spans="1:5" x14ac:dyDescent="0.25">
      <c r="A290" s="51"/>
      <c r="B290" s="51"/>
      <c r="C290" s="8"/>
      <c r="D290" s="51"/>
      <c r="E290" s="24"/>
    </row>
    <row r="291" spans="1:5" x14ac:dyDescent="0.25">
      <c r="A291" s="51"/>
      <c r="B291" s="51"/>
      <c r="C291" s="8"/>
      <c r="D291" s="51"/>
      <c r="E291" s="24"/>
    </row>
    <row r="292" spans="1:5" x14ac:dyDescent="0.25">
      <c r="A292" s="51"/>
      <c r="B292" s="51"/>
      <c r="C292" s="8"/>
      <c r="D292" s="51"/>
      <c r="E292" s="24"/>
    </row>
    <row r="293" spans="1:5" x14ac:dyDescent="0.25">
      <c r="A293" s="51"/>
      <c r="B293" s="51"/>
      <c r="C293" s="8"/>
      <c r="D293" s="51"/>
      <c r="E293" s="24"/>
    </row>
    <row r="294" spans="1:5" x14ac:dyDescent="0.25">
      <c r="A294" s="51"/>
      <c r="B294" s="51"/>
      <c r="C294" s="8"/>
      <c r="D294" s="51"/>
      <c r="E294" s="24"/>
    </row>
    <row r="295" spans="1:5" x14ac:dyDescent="0.25">
      <c r="A295" s="51"/>
      <c r="B295" s="51"/>
      <c r="C295" s="8"/>
      <c r="D295" s="51"/>
      <c r="E295" s="24"/>
    </row>
    <row r="296" spans="1:5" x14ac:dyDescent="0.25">
      <c r="A296" s="51"/>
      <c r="B296" s="51"/>
      <c r="C296" s="8"/>
      <c r="D296" s="51"/>
      <c r="E296" s="24"/>
    </row>
    <row r="297" spans="1:5" x14ac:dyDescent="0.25">
      <c r="A297" s="51"/>
      <c r="B297" s="51"/>
      <c r="C297" s="8"/>
      <c r="D297" s="51"/>
      <c r="E297" s="24"/>
    </row>
    <row r="298" spans="1:5" x14ac:dyDescent="0.25">
      <c r="A298" s="51"/>
      <c r="B298" s="51"/>
      <c r="C298" s="8"/>
      <c r="D298" s="51"/>
      <c r="E298" s="24"/>
    </row>
    <row r="299" spans="1:5" x14ac:dyDescent="0.25">
      <c r="A299" s="51"/>
      <c r="B299" s="51"/>
      <c r="C299" s="8"/>
      <c r="D299" s="51"/>
      <c r="E299" s="24"/>
    </row>
    <row r="300" spans="1:5" x14ac:dyDescent="0.25">
      <c r="A300" s="51"/>
      <c r="B300" s="51"/>
      <c r="C300" s="8"/>
      <c r="D300" s="51"/>
      <c r="E300" s="24"/>
    </row>
    <row r="301" spans="1:5" x14ac:dyDescent="0.25">
      <c r="A301" s="51"/>
      <c r="B301" s="51"/>
      <c r="C301" s="8"/>
      <c r="D301" s="51"/>
      <c r="E301" s="24"/>
    </row>
    <row r="302" spans="1:5" x14ac:dyDescent="0.25">
      <c r="A302" s="51"/>
      <c r="B302" s="51"/>
      <c r="C302" s="8"/>
      <c r="D302" s="51"/>
      <c r="E302" s="24"/>
    </row>
    <row r="303" spans="1:5" x14ac:dyDescent="0.25">
      <c r="A303" s="51"/>
      <c r="B303" s="51"/>
      <c r="C303" s="8"/>
      <c r="D303" s="51"/>
      <c r="E303" s="24"/>
    </row>
    <row r="304" spans="1:5" x14ac:dyDescent="0.25">
      <c r="A304" s="51"/>
      <c r="B304" s="51"/>
      <c r="C304" s="8"/>
      <c r="D304" s="51"/>
      <c r="E304" s="24"/>
    </row>
    <row r="305" spans="1:5" x14ac:dyDescent="0.25">
      <c r="A305" s="51"/>
      <c r="B305" s="51"/>
      <c r="C305" s="8"/>
      <c r="D305" s="51"/>
      <c r="E305" s="24"/>
    </row>
    <row r="306" spans="1:5" x14ac:dyDescent="0.25">
      <c r="A306" s="51"/>
      <c r="B306" s="51"/>
      <c r="C306" s="8"/>
      <c r="D306" s="51"/>
      <c r="E306" s="24"/>
    </row>
    <row r="307" spans="1:5" x14ac:dyDescent="0.25">
      <c r="A307" s="51"/>
      <c r="B307" s="51"/>
      <c r="C307" s="8"/>
      <c r="D307" s="51"/>
      <c r="E307" s="24"/>
    </row>
    <row r="308" spans="1:5" x14ac:dyDescent="0.25">
      <c r="A308" s="51"/>
      <c r="B308" s="51"/>
      <c r="C308" s="8"/>
      <c r="D308" s="51"/>
      <c r="E308" s="24"/>
    </row>
    <row r="309" spans="1:5" x14ac:dyDescent="0.25">
      <c r="A309" s="51"/>
      <c r="B309" s="51"/>
      <c r="C309" s="8"/>
      <c r="D309" s="51"/>
      <c r="E309" s="24"/>
    </row>
    <row r="310" spans="1:5" x14ac:dyDescent="0.25">
      <c r="A310" s="51"/>
      <c r="B310" s="51"/>
      <c r="C310" s="8"/>
      <c r="D310" s="51"/>
      <c r="E310" s="24"/>
    </row>
    <row r="311" spans="1:5" x14ac:dyDescent="0.25">
      <c r="A311" s="51"/>
      <c r="B311" s="51"/>
      <c r="C311" s="8"/>
      <c r="D311" s="51"/>
      <c r="E311" s="24"/>
    </row>
    <row r="312" spans="1:5" x14ac:dyDescent="0.25">
      <c r="A312" s="51"/>
      <c r="B312" s="51"/>
      <c r="C312" s="8"/>
      <c r="D312" s="51"/>
      <c r="E312" s="24"/>
    </row>
    <row r="313" spans="1:5" x14ac:dyDescent="0.25">
      <c r="A313" s="51"/>
      <c r="B313" s="51"/>
      <c r="C313" s="8"/>
      <c r="D313" s="51"/>
      <c r="E313" s="24"/>
    </row>
    <row r="314" spans="1:5" x14ac:dyDescent="0.25">
      <c r="A314" s="51"/>
      <c r="B314" s="51"/>
      <c r="C314" s="8"/>
      <c r="D314" s="51"/>
      <c r="E314" s="24"/>
    </row>
    <row r="315" spans="1:5" x14ac:dyDescent="0.25">
      <c r="A315" s="51"/>
      <c r="B315" s="51"/>
      <c r="C315" s="8"/>
      <c r="D315" s="51"/>
      <c r="E315" s="24"/>
    </row>
    <row r="316" spans="1:5" x14ac:dyDescent="0.25">
      <c r="A316" s="51"/>
      <c r="B316" s="51"/>
      <c r="C316" s="8"/>
      <c r="D316" s="51"/>
      <c r="E316" s="24"/>
    </row>
    <row r="317" spans="1:5" x14ac:dyDescent="0.25">
      <c r="A317" s="51"/>
      <c r="B317" s="51"/>
      <c r="C317" s="8"/>
      <c r="D317" s="51"/>
      <c r="E317" s="24"/>
    </row>
    <row r="318" spans="1:5" x14ac:dyDescent="0.25">
      <c r="A318" s="51"/>
      <c r="B318" s="51"/>
      <c r="C318" s="8"/>
      <c r="D318" s="51"/>
      <c r="E318" s="24"/>
    </row>
    <row r="319" spans="1:5" x14ac:dyDescent="0.25">
      <c r="A319" s="51"/>
      <c r="B319" s="51"/>
      <c r="C319" s="8"/>
      <c r="D319" s="51"/>
      <c r="E319" s="24"/>
    </row>
    <row r="320" spans="1:5" x14ac:dyDescent="0.25">
      <c r="A320" s="51"/>
      <c r="B320" s="51"/>
      <c r="C320" s="8"/>
      <c r="D320" s="51"/>
      <c r="E320" s="24"/>
    </row>
    <row r="321" spans="1:5" x14ac:dyDescent="0.25">
      <c r="A321" s="51"/>
      <c r="B321" s="51"/>
      <c r="C321" s="8"/>
      <c r="D321" s="51"/>
      <c r="E321" s="24"/>
    </row>
    <row r="322" spans="1:5" x14ac:dyDescent="0.25">
      <c r="A322" s="51"/>
      <c r="B322" s="51"/>
      <c r="C322" s="8"/>
      <c r="D322" s="51"/>
      <c r="E322" s="24"/>
    </row>
    <row r="323" spans="1:5" x14ac:dyDescent="0.25">
      <c r="A323" s="51"/>
      <c r="B323" s="51"/>
      <c r="C323" s="8"/>
      <c r="D323" s="51"/>
      <c r="E323" s="24"/>
    </row>
    <row r="324" spans="1:5" x14ac:dyDescent="0.25">
      <c r="A324" s="51"/>
      <c r="B324" s="51"/>
      <c r="C324" s="8"/>
      <c r="D324" s="51"/>
      <c r="E324" s="24"/>
    </row>
    <row r="325" spans="1:5" x14ac:dyDescent="0.25">
      <c r="A325" s="51"/>
      <c r="B325" s="51"/>
      <c r="C325" s="8"/>
      <c r="D325" s="51"/>
      <c r="E325" s="24"/>
    </row>
    <row r="326" spans="1:5" x14ac:dyDescent="0.25">
      <c r="A326" s="51"/>
      <c r="B326" s="51"/>
      <c r="C326" s="8"/>
      <c r="D326" s="51"/>
      <c r="E326" s="24"/>
    </row>
    <row r="327" spans="1:5" x14ac:dyDescent="0.25">
      <c r="A327" s="51"/>
      <c r="B327" s="51"/>
      <c r="C327" s="8"/>
      <c r="D327" s="51"/>
      <c r="E327" s="24"/>
    </row>
    <row r="328" spans="1:5" x14ac:dyDescent="0.25">
      <c r="A328" s="51"/>
      <c r="B328" s="51"/>
      <c r="C328" s="8"/>
      <c r="D328" s="51"/>
      <c r="E328" s="24"/>
    </row>
    <row r="329" spans="1:5" x14ac:dyDescent="0.25">
      <c r="A329" s="51"/>
      <c r="B329" s="51"/>
      <c r="C329" s="8"/>
      <c r="D329" s="51"/>
      <c r="E329" s="24"/>
    </row>
    <row r="330" spans="1:5" x14ac:dyDescent="0.25">
      <c r="A330" s="51"/>
      <c r="B330" s="51"/>
      <c r="C330" s="8"/>
      <c r="D330" s="51"/>
      <c r="E330" s="24"/>
    </row>
    <row r="331" spans="1:5" x14ac:dyDescent="0.25">
      <c r="A331" s="51"/>
      <c r="B331" s="51"/>
      <c r="C331" s="8"/>
      <c r="D331" s="51"/>
      <c r="E331" s="24"/>
    </row>
    <row r="332" spans="1:5" x14ac:dyDescent="0.25">
      <c r="A332" s="51"/>
      <c r="B332" s="51"/>
      <c r="C332" s="8"/>
      <c r="D332" s="51"/>
      <c r="E332" s="24"/>
    </row>
    <row r="333" spans="1:5" x14ac:dyDescent="0.25">
      <c r="A333" s="51"/>
      <c r="B333" s="51"/>
      <c r="C333" s="8"/>
      <c r="D333" s="51"/>
      <c r="E333" s="24"/>
    </row>
    <row r="334" spans="1:5" x14ac:dyDescent="0.25">
      <c r="A334" s="51"/>
      <c r="B334" s="51"/>
      <c r="C334" s="8"/>
      <c r="D334" s="51"/>
      <c r="E334" s="24"/>
    </row>
    <row r="335" spans="1:5" x14ac:dyDescent="0.25">
      <c r="A335" s="51"/>
      <c r="B335" s="51"/>
      <c r="C335" s="8"/>
      <c r="D335" s="51"/>
      <c r="E335" s="24"/>
    </row>
    <row r="336" spans="1:5" x14ac:dyDescent="0.25">
      <c r="A336" s="51"/>
      <c r="B336" s="51"/>
      <c r="C336" s="8"/>
      <c r="D336" s="51"/>
      <c r="E336" s="24"/>
    </row>
    <row r="337" spans="1:5" x14ac:dyDescent="0.25">
      <c r="A337" s="51"/>
      <c r="B337" s="51"/>
      <c r="C337" s="8"/>
      <c r="D337" s="51"/>
      <c r="E337" s="24"/>
    </row>
    <row r="338" spans="1:5" x14ac:dyDescent="0.25">
      <c r="A338" s="51"/>
      <c r="B338" s="51"/>
      <c r="C338" s="8"/>
      <c r="D338" s="51"/>
      <c r="E338" s="24"/>
    </row>
    <row r="339" spans="1:5" x14ac:dyDescent="0.25">
      <c r="A339" s="51"/>
      <c r="B339" s="51"/>
      <c r="C339" s="8"/>
      <c r="D339" s="51"/>
      <c r="E339" s="24"/>
    </row>
    <row r="340" spans="1:5" x14ac:dyDescent="0.25">
      <c r="A340" s="51"/>
      <c r="B340" s="51"/>
      <c r="C340" s="8"/>
      <c r="D340" s="51"/>
      <c r="E340" s="24"/>
    </row>
    <row r="341" spans="1:5" x14ac:dyDescent="0.25">
      <c r="A341" s="51"/>
      <c r="B341" s="51"/>
      <c r="C341" s="8"/>
      <c r="D341" s="51"/>
      <c r="E341" s="24"/>
    </row>
    <row r="342" spans="1:5" x14ac:dyDescent="0.25">
      <c r="A342" s="51"/>
      <c r="B342" s="51"/>
      <c r="C342" s="8"/>
      <c r="D342" s="51"/>
      <c r="E342" s="24"/>
    </row>
    <row r="343" spans="1:5" x14ac:dyDescent="0.25">
      <c r="A343" s="51"/>
      <c r="B343" s="51"/>
      <c r="C343" s="8"/>
      <c r="D343" s="51"/>
      <c r="E343" s="24"/>
    </row>
    <row r="344" spans="1:5" x14ac:dyDescent="0.25">
      <c r="A344" s="51"/>
      <c r="B344" s="51"/>
      <c r="C344" s="8"/>
      <c r="D344" s="51"/>
      <c r="E344" s="24"/>
    </row>
    <row r="345" spans="1:5" x14ac:dyDescent="0.25">
      <c r="A345" s="51"/>
      <c r="B345" s="51"/>
      <c r="C345" s="8"/>
      <c r="D345" s="51"/>
      <c r="E345" s="24"/>
    </row>
    <row r="346" spans="1:5" x14ac:dyDescent="0.25">
      <c r="A346" s="51"/>
      <c r="B346" s="51"/>
      <c r="C346" s="8"/>
      <c r="D346" s="51"/>
      <c r="E346" s="24"/>
    </row>
    <row r="347" spans="1:5" x14ac:dyDescent="0.25">
      <c r="A347" s="51"/>
      <c r="B347" s="51"/>
      <c r="C347" s="8"/>
      <c r="D347" s="51"/>
      <c r="E347" s="24"/>
    </row>
    <row r="348" spans="1:5" x14ac:dyDescent="0.25">
      <c r="A348" s="51"/>
      <c r="B348" s="51"/>
      <c r="C348" s="8"/>
      <c r="D348" s="51"/>
      <c r="E348" s="24"/>
    </row>
    <row r="349" spans="1:5" x14ac:dyDescent="0.25">
      <c r="A349" s="51"/>
      <c r="B349" s="51"/>
      <c r="C349" s="8"/>
      <c r="D349" s="51"/>
      <c r="E349" s="24"/>
    </row>
    <row r="350" spans="1:5" x14ac:dyDescent="0.25">
      <c r="A350" s="51"/>
      <c r="B350" s="51"/>
      <c r="C350" s="8"/>
      <c r="D350" s="51"/>
      <c r="E350" s="24"/>
    </row>
    <row r="351" spans="1:5" x14ac:dyDescent="0.25">
      <c r="A351" s="51"/>
      <c r="B351" s="51"/>
      <c r="C351" s="8"/>
      <c r="D351" s="51"/>
      <c r="E351" s="24"/>
    </row>
    <row r="352" spans="1:5" x14ac:dyDescent="0.25">
      <c r="A352" s="51"/>
      <c r="B352" s="51"/>
      <c r="C352" s="8"/>
      <c r="D352" s="51"/>
      <c r="E352" s="24"/>
    </row>
    <row r="353" spans="1:5" x14ac:dyDescent="0.25">
      <c r="A353" s="51"/>
      <c r="B353" s="51"/>
      <c r="C353" s="8"/>
      <c r="D353" s="51"/>
      <c r="E353" s="24"/>
    </row>
    <row r="354" spans="1:5" x14ac:dyDescent="0.25">
      <c r="A354" s="51"/>
      <c r="B354" s="51"/>
      <c r="C354" s="8"/>
      <c r="D354" s="51"/>
      <c r="E354" s="24"/>
    </row>
    <row r="355" spans="1:5" x14ac:dyDescent="0.25">
      <c r="A355" s="51"/>
      <c r="B355" s="51"/>
      <c r="C355" s="8"/>
      <c r="D355" s="51"/>
      <c r="E355" s="24"/>
    </row>
    <row r="356" spans="1:5" x14ac:dyDescent="0.25">
      <c r="A356" s="51"/>
      <c r="B356" s="51"/>
      <c r="C356" s="8"/>
      <c r="D356" s="51"/>
      <c r="E356" s="24"/>
    </row>
    <row r="357" spans="1:5" x14ac:dyDescent="0.25">
      <c r="A357" s="51"/>
      <c r="B357" s="51"/>
      <c r="C357" s="8"/>
      <c r="D357" s="51"/>
      <c r="E357" s="24"/>
    </row>
    <row r="358" spans="1:5" x14ac:dyDescent="0.25">
      <c r="A358" s="51"/>
      <c r="B358" s="51"/>
      <c r="C358" s="8"/>
      <c r="D358" s="51"/>
      <c r="E358" s="24"/>
    </row>
    <row r="359" spans="1:5" x14ac:dyDescent="0.25">
      <c r="A359" s="51"/>
      <c r="B359" s="51"/>
      <c r="C359" s="8"/>
      <c r="D359" s="51"/>
      <c r="E359" s="24"/>
    </row>
    <row r="360" spans="1:5" x14ac:dyDescent="0.25">
      <c r="A360" s="51"/>
      <c r="B360" s="51"/>
      <c r="C360" s="8"/>
      <c r="D360" s="51"/>
      <c r="E360" s="24"/>
    </row>
    <row r="361" spans="1:5" x14ac:dyDescent="0.25">
      <c r="A361" s="51"/>
      <c r="B361" s="51"/>
      <c r="C361" s="8"/>
      <c r="D361" s="51"/>
      <c r="E361" s="24"/>
    </row>
    <row r="362" spans="1:5" x14ac:dyDescent="0.25">
      <c r="A362" s="51"/>
      <c r="B362" s="51"/>
      <c r="C362" s="8"/>
      <c r="D362" s="51"/>
      <c r="E362" s="24"/>
    </row>
    <row r="363" spans="1:5" x14ac:dyDescent="0.25">
      <c r="A363" s="51"/>
      <c r="B363" s="51"/>
      <c r="C363" s="8"/>
      <c r="D363" s="51"/>
      <c r="E363" s="24"/>
    </row>
    <row r="364" spans="1:5" x14ac:dyDescent="0.25">
      <c r="A364" s="51"/>
      <c r="B364" s="51"/>
      <c r="C364" s="8"/>
      <c r="D364" s="51"/>
      <c r="E364" s="24"/>
    </row>
    <row r="365" spans="1:5" x14ac:dyDescent="0.25">
      <c r="A365" s="51"/>
      <c r="B365" s="51"/>
      <c r="C365" s="8"/>
      <c r="D365" s="51"/>
      <c r="E365" s="24"/>
    </row>
    <row r="366" spans="1:5" x14ac:dyDescent="0.25">
      <c r="A366" s="51"/>
      <c r="B366" s="51"/>
      <c r="C366" s="8"/>
      <c r="D366" s="51"/>
      <c r="E366" s="24"/>
    </row>
    <row r="367" spans="1:5" x14ac:dyDescent="0.25">
      <c r="A367" s="51"/>
      <c r="B367" s="51"/>
      <c r="C367" s="8"/>
      <c r="D367" s="51"/>
      <c r="E367" s="24"/>
    </row>
    <row r="368" spans="1:5" x14ac:dyDescent="0.25">
      <c r="A368" s="51"/>
      <c r="B368" s="51"/>
      <c r="C368" s="8"/>
      <c r="D368" s="51"/>
      <c r="E368" s="24"/>
    </row>
    <row r="369" spans="1:5" x14ac:dyDescent="0.25">
      <c r="A369" s="51"/>
      <c r="B369" s="51"/>
      <c r="C369" s="8"/>
      <c r="D369" s="51"/>
      <c r="E369" s="24"/>
    </row>
    <row r="370" spans="1:5" x14ac:dyDescent="0.25">
      <c r="A370" s="51"/>
      <c r="B370" s="51"/>
      <c r="C370" s="8"/>
      <c r="D370" s="51"/>
      <c r="E370" s="24"/>
    </row>
    <row r="371" spans="1:5" x14ac:dyDescent="0.25">
      <c r="A371" s="51"/>
      <c r="B371" s="51"/>
      <c r="C371" s="8"/>
      <c r="D371" s="51"/>
      <c r="E371" s="24"/>
    </row>
    <row r="372" spans="1:5" x14ac:dyDescent="0.25">
      <c r="A372" s="51"/>
      <c r="B372" s="51"/>
      <c r="C372" s="8"/>
      <c r="D372" s="51"/>
      <c r="E372" s="24"/>
    </row>
    <row r="373" spans="1:5" x14ac:dyDescent="0.25">
      <c r="A373" s="51"/>
      <c r="B373" s="51"/>
      <c r="C373" s="8"/>
      <c r="D373" s="51"/>
      <c r="E373" s="24"/>
    </row>
    <row r="374" spans="1:5" x14ac:dyDescent="0.25">
      <c r="A374" s="51"/>
      <c r="B374" s="51"/>
      <c r="C374" s="8"/>
      <c r="D374" s="51"/>
      <c r="E374" s="24"/>
    </row>
    <row r="375" spans="1:5" x14ac:dyDescent="0.25">
      <c r="A375" s="51"/>
      <c r="B375" s="51"/>
      <c r="C375" s="8"/>
      <c r="D375" s="51"/>
      <c r="E375" s="24"/>
    </row>
    <row r="376" spans="1:5" x14ac:dyDescent="0.25">
      <c r="A376" s="51"/>
      <c r="B376" s="51"/>
      <c r="C376" s="8"/>
      <c r="D376" s="51"/>
      <c r="E376" s="24"/>
    </row>
    <row r="377" spans="1:5" x14ac:dyDescent="0.25">
      <c r="A377" s="51"/>
      <c r="B377" s="51"/>
      <c r="C377" s="8"/>
      <c r="D377" s="51"/>
      <c r="E377" s="24"/>
    </row>
    <row r="378" spans="1:5" x14ac:dyDescent="0.25">
      <c r="A378" s="51"/>
      <c r="B378" s="51"/>
      <c r="C378" s="8"/>
      <c r="D378" s="51"/>
      <c r="E378" s="24"/>
    </row>
    <row r="379" spans="1:5" x14ac:dyDescent="0.25">
      <c r="A379" s="51"/>
      <c r="B379" s="51"/>
      <c r="C379" s="8"/>
      <c r="D379" s="51"/>
      <c r="E379" s="24"/>
    </row>
    <row r="380" spans="1:5" x14ac:dyDescent="0.25">
      <c r="A380" s="51"/>
      <c r="B380" s="51"/>
      <c r="C380" s="8"/>
      <c r="D380" s="51"/>
      <c r="E380" s="24"/>
    </row>
    <row r="381" spans="1:5" x14ac:dyDescent="0.25">
      <c r="A381" s="51"/>
      <c r="B381" s="51"/>
      <c r="C381" s="8"/>
      <c r="D381" s="51"/>
      <c r="E381" s="24"/>
    </row>
    <row r="382" spans="1:5" x14ac:dyDescent="0.25">
      <c r="A382" s="51"/>
      <c r="B382" s="51"/>
      <c r="C382" s="8"/>
      <c r="D382" s="51"/>
      <c r="E382" s="24"/>
    </row>
    <row r="383" spans="1:5" x14ac:dyDescent="0.25">
      <c r="A383" s="51"/>
      <c r="B383" s="51"/>
      <c r="C383" s="8"/>
      <c r="D383" s="51"/>
      <c r="E383" s="24"/>
    </row>
    <row r="384" spans="1:5" x14ac:dyDescent="0.25">
      <c r="A384" s="51"/>
      <c r="B384" s="51"/>
      <c r="C384" s="8"/>
      <c r="D384" s="51"/>
      <c r="E384" s="24"/>
    </row>
    <row r="385" spans="1:5" x14ac:dyDescent="0.25">
      <c r="A385" s="51"/>
      <c r="B385" s="51"/>
      <c r="C385" s="8"/>
      <c r="D385" s="51"/>
      <c r="E385" s="24"/>
    </row>
    <row r="386" spans="1:5" x14ac:dyDescent="0.25">
      <c r="A386" s="51"/>
      <c r="B386" s="51"/>
      <c r="C386" s="8"/>
      <c r="D386" s="51"/>
      <c r="E386" s="24"/>
    </row>
    <row r="387" spans="1:5" x14ac:dyDescent="0.25">
      <c r="A387" s="51"/>
      <c r="B387" s="51"/>
      <c r="C387" s="8"/>
      <c r="D387" s="51"/>
      <c r="E387" s="24"/>
    </row>
    <row r="388" spans="1:5" x14ac:dyDescent="0.25">
      <c r="A388" s="51"/>
      <c r="B388" s="51"/>
      <c r="C388" s="8"/>
      <c r="D388" s="51"/>
      <c r="E388" s="24"/>
    </row>
    <row r="389" spans="1:5" x14ac:dyDescent="0.25">
      <c r="A389" s="51"/>
      <c r="B389" s="51"/>
      <c r="C389" s="8"/>
      <c r="D389" s="51"/>
      <c r="E389" s="24"/>
    </row>
    <row r="390" spans="1:5" x14ac:dyDescent="0.25">
      <c r="A390" s="51"/>
      <c r="B390" s="51"/>
      <c r="C390" s="8"/>
      <c r="D390" s="51"/>
      <c r="E390" s="24"/>
    </row>
    <row r="391" spans="1:5" x14ac:dyDescent="0.25">
      <c r="A391" s="51"/>
      <c r="B391" s="51"/>
      <c r="C391" s="8"/>
      <c r="D391" s="51"/>
      <c r="E391" s="24"/>
    </row>
    <row r="392" spans="1:5" x14ac:dyDescent="0.25">
      <c r="A392" s="51"/>
      <c r="B392" s="51"/>
      <c r="C392" s="8"/>
      <c r="D392" s="51"/>
      <c r="E392" s="24"/>
    </row>
    <row r="393" spans="1:5" x14ac:dyDescent="0.25">
      <c r="A393" s="51"/>
      <c r="B393" s="51"/>
      <c r="C393" s="8"/>
      <c r="D393" s="51"/>
      <c r="E393" s="24"/>
    </row>
    <row r="394" spans="1:5" x14ac:dyDescent="0.25">
      <c r="A394" s="51"/>
      <c r="B394" s="51"/>
      <c r="C394" s="8"/>
      <c r="D394" s="51"/>
      <c r="E394" s="24"/>
    </row>
    <row r="395" spans="1:5" x14ac:dyDescent="0.25">
      <c r="A395" s="51"/>
      <c r="B395" s="51"/>
      <c r="C395" s="8"/>
      <c r="D395" s="51"/>
      <c r="E395" s="24"/>
    </row>
    <row r="396" spans="1:5" x14ac:dyDescent="0.25">
      <c r="A396" s="51"/>
      <c r="B396" s="51"/>
      <c r="C396" s="8"/>
      <c r="D396" s="51"/>
      <c r="E396" s="24"/>
    </row>
    <row r="397" spans="1:5" x14ac:dyDescent="0.25">
      <c r="A397" s="51"/>
      <c r="B397" s="51"/>
      <c r="C397" s="8"/>
      <c r="D397" s="51"/>
      <c r="E397" s="24"/>
    </row>
    <row r="398" spans="1:5" x14ac:dyDescent="0.25">
      <c r="A398" s="51"/>
      <c r="B398" s="51"/>
      <c r="C398" s="8"/>
      <c r="D398" s="51"/>
      <c r="E398" s="24"/>
    </row>
    <row r="399" spans="1:5" x14ac:dyDescent="0.25">
      <c r="A399" s="51"/>
      <c r="B399" s="51"/>
      <c r="C399" s="8"/>
      <c r="D399" s="51"/>
      <c r="E399" s="24"/>
    </row>
    <row r="400" spans="1:5" x14ac:dyDescent="0.25">
      <c r="A400" s="51"/>
      <c r="B400" s="51"/>
      <c r="C400" s="8"/>
      <c r="D400" s="51"/>
      <c r="E400" s="24"/>
    </row>
    <row r="401" spans="1:5" x14ac:dyDescent="0.25">
      <c r="A401" s="51"/>
      <c r="B401" s="51"/>
      <c r="C401" s="8"/>
      <c r="D401" s="51"/>
      <c r="E401" s="24"/>
    </row>
    <row r="402" spans="1:5" x14ac:dyDescent="0.25">
      <c r="A402" s="51"/>
      <c r="B402" s="51"/>
      <c r="C402" s="8"/>
      <c r="D402" s="51"/>
      <c r="E402" s="24"/>
    </row>
    <row r="403" spans="1:5" x14ac:dyDescent="0.25">
      <c r="A403" s="51"/>
      <c r="B403" s="51"/>
      <c r="C403" s="8"/>
      <c r="D403" s="51"/>
      <c r="E403" s="24"/>
    </row>
    <row r="404" spans="1:5" x14ac:dyDescent="0.25">
      <c r="A404" s="51"/>
      <c r="B404" s="51"/>
      <c r="C404" s="8"/>
      <c r="D404" s="51"/>
      <c r="E404" s="24"/>
    </row>
    <row r="405" spans="1:5" x14ac:dyDescent="0.25">
      <c r="A405" s="51"/>
      <c r="B405" s="51"/>
      <c r="C405" s="8"/>
      <c r="D405" s="51"/>
      <c r="E405" s="24"/>
    </row>
    <row r="406" spans="1:5" x14ac:dyDescent="0.25">
      <c r="A406" s="51"/>
      <c r="B406" s="51"/>
      <c r="C406" s="8"/>
      <c r="D406" s="51"/>
      <c r="E406" s="24"/>
    </row>
    <row r="407" spans="1:5" x14ac:dyDescent="0.25">
      <c r="A407" s="51"/>
      <c r="B407" s="51"/>
      <c r="C407" s="8"/>
      <c r="D407" s="51"/>
      <c r="E407" s="24"/>
    </row>
    <row r="408" spans="1:5" x14ac:dyDescent="0.25">
      <c r="A408" s="51"/>
      <c r="B408" s="51"/>
      <c r="C408" s="8"/>
      <c r="D408" s="51"/>
      <c r="E408" s="24"/>
    </row>
    <row r="409" spans="1:5" x14ac:dyDescent="0.25">
      <c r="A409" s="51"/>
      <c r="B409" s="51"/>
      <c r="C409" s="8"/>
      <c r="D409" s="51"/>
      <c r="E409" s="24"/>
    </row>
    <row r="410" spans="1:5" x14ac:dyDescent="0.25">
      <c r="A410" s="51"/>
      <c r="B410" s="51"/>
      <c r="C410" s="8"/>
      <c r="D410" s="51"/>
      <c r="E410" s="24"/>
    </row>
    <row r="411" spans="1:5" x14ac:dyDescent="0.25">
      <c r="A411" s="51"/>
      <c r="B411" s="51"/>
      <c r="C411" s="8"/>
      <c r="D411" s="51"/>
      <c r="E411" s="24"/>
    </row>
    <row r="412" spans="1:5" x14ac:dyDescent="0.25">
      <c r="A412" s="51"/>
      <c r="B412" s="51"/>
      <c r="C412" s="8"/>
      <c r="D412" s="51"/>
      <c r="E412" s="24"/>
    </row>
    <row r="413" spans="1:5" x14ac:dyDescent="0.25">
      <c r="A413" s="51"/>
      <c r="B413" s="51"/>
      <c r="C413" s="8"/>
      <c r="D413" s="51"/>
      <c r="E413" s="24"/>
    </row>
    <row r="414" spans="1:5" x14ac:dyDescent="0.25">
      <c r="A414" s="51"/>
      <c r="B414" s="51"/>
      <c r="C414" s="8"/>
      <c r="D414" s="51"/>
      <c r="E414" s="24"/>
    </row>
    <row r="415" spans="1:5" x14ac:dyDescent="0.25">
      <c r="A415" s="51"/>
      <c r="B415" s="51"/>
      <c r="C415" s="8"/>
      <c r="D415" s="51"/>
      <c r="E415" s="24"/>
    </row>
    <row r="416" spans="1:5" x14ac:dyDescent="0.25">
      <c r="A416" s="51"/>
      <c r="B416" s="51"/>
      <c r="C416" s="8"/>
      <c r="D416" s="51"/>
      <c r="E416" s="24"/>
    </row>
    <row r="417" spans="1:5" x14ac:dyDescent="0.25">
      <c r="A417" s="51"/>
      <c r="B417" s="51"/>
      <c r="C417" s="8"/>
      <c r="D417" s="51"/>
      <c r="E417" s="24"/>
    </row>
    <row r="418" spans="1:5" x14ac:dyDescent="0.25">
      <c r="A418" s="51"/>
      <c r="B418" s="51"/>
      <c r="C418" s="8"/>
      <c r="D418" s="51"/>
      <c r="E418" s="24"/>
    </row>
    <row r="419" spans="1:5" x14ac:dyDescent="0.25">
      <c r="A419" s="51"/>
      <c r="B419" s="51"/>
      <c r="C419" s="8"/>
      <c r="D419" s="51"/>
      <c r="E419" s="24"/>
    </row>
    <row r="420" spans="1:5" x14ac:dyDescent="0.25">
      <c r="A420" s="51"/>
      <c r="B420" s="51"/>
      <c r="C420" s="8"/>
      <c r="D420" s="51"/>
      <c r="E420" s="24"/>
    </row>
    <row r="421" spans="1:5" x14ac:dyDescent="0.25">
      <c r="A421" s="51"/>
      <c r="B421" s="51"/>
      <c r="C421" s="8"/>
      <c r="D421" s="51"/>
      <c r="E421" s="24"/>
    </row>
    <row r="422" spans="1:5" x14ac:dyDescent="0.25">
      <c r="A422" s="51"/>
      <c r="B422" s="51"/>
      <c r="C422" s="8"/>
      <c r="D422" s="51"/>
      <c r="E422" s="24"/>
    </row>
    <row r="423" spans="1:5" x14ac:dyDescent="0.25">
      <c r="A423" s="51"/>
      <c r="B423" s="51"/>
      <c r="C423" s="8"/>
      <c r="D423" s="51"/>
      <c r="E423" s="24"/>
    </row>
    <row r="424" spans="1:5" x14ac:dyDescent="0.25">
      <c r="A424" s="51"/>
      <c r="B424" s="51"/>
      <c r="C424" s="8"/>
      <c r="D424" s="51"/>
      <c r="E424" s="24"/>
    </row>
    <row r="425" spans="1:5" x14ac:dyDescent="0.25">
      <c r="A425" s="51"/>
      <c r="B425" s="51"/>
      <c r="C425" s="8"/>
      <c r="D425" s="51"/>
      <c r="E425" s="24"/>
    </row>
    <row r="426" spans="1:5" x14ac:dyDescent="0.25">
      <c r="A426" s="51"/>
      <c r="B426" s="51"/>
      <c r="C426" s="8"/>
      <c r="D426" s="51"/>
      <c r="E426" s="24"/>
    </row>
    <row r="427" spans="1:5" x14ac:dyDescent="0.25">
      <c r="A427" s="51"/>
      <c r="B427" s="51"/>
      <c r="C427" s="8"/>
      <c r="D427" s="51"/>
      <c r="E427" s="24"/>
    </row>
    <row r="428" spans="1:5" x14ac:dyDescent="0.25">
      <c r="A428" s="51"/>
      <c r="B428" s="51"/>
      <c r="C428" s="8"/>
      <c r="D428" s="51"/>
      <c r="E428" s="24"/>
    </row>
    <row r="429" spans="1:5" x14ac:dyDescent="0.25">
      <c r="A429" s="51"/>
      <c r="B429" s="51"/>
      <c r="C429" s="8"/>
      <c r="D429" s="51"/>
      <c r="E429" s="24"/>
    </row>
    <row r="430" spans="1:5" x14ac:dyDescent="0.25">
      <c r="A430" s="51"/>
      <c r="B430" s="51"/>
      <c r="C430" s="8"/>
      <c r="D430" s="51"/>
      <c r="E430" s="24"/>
    </row>
    <row r="431" spans="1:5" x14ac:dyDescent="0.25">
      <c r="A431" s="51"/>
      <c r="B431" s="51"/>
      <c r="C431" s="8"/>
      <c r="D431" s="51"/>
      <c r="E431" s="24"/>
    </row>
    <row r="432" spans="1:5" x14ac:dyDescent="0.25">
      <c r="A432" s="51"/>
      <c r="B432" s="51"/>
      <c r="C432" s="8"/>
      <c r="D432" s="51"/>
      <c r="E432" s="24"/>
    </row>
    <row r="433" spans="1:5" x14ac:dyDescent="0.25">
      <c r="A433" s="51"/>
      <c r="B433" s="51"/>
      <c r="C433" s="8"/>
      <c r="D433" s="51"/>
      <c r="E433" s="24"/>
    </row>
    <row r="434" spans="1:5" x14ac:dyDescent="0.25">
      <c r="A434" s="51"/>
      <c r="B434" s="51"/>
      <c r="C434" s="8"/>
      <c r="D434" s="51"/>
      <c r="E434" s="24"/>
    </row>
    <row r="435" spans="1:5" x14ac:dyDescent="0.25">
      <c r="A435" s="51"/>
      <c r="B435" s="51"/>
      <c r="C435" s="8"/>
      <c r="D435" s="51"/>
      <c r="E435" s="24"/>
    </row>
    <row r="436" spans="1:5" x14ac:dyDescent="0.25">
      <c r="A436" s="51"/>
      <c r="B436" s="51"/>
      <c r="C436" s="8"/>
      <c r="D436" s="51"/>
      <c r="E436" s="24"/>
    </row>
    <row r="437" spans="1:5" x14ac:dyDescent="0.25">
      <c r="A437" s="51"/>
      <c r="B437" s="51"/>
      <c r="C437" s="8"/>
      <c r="D437" s="51"/>
      <c r="E437" s="24"/>
    </row>
    <row r="438" spans="1:5" x14ac:dyDescent="0.25">
      <c r="A438" s="51"/>
      <c r="B438" s="51"/>
      <c r="C438" s="8"/>
      <c r="D438" s="51"/>
      <c r="E438" s="24"/>
    </row>
    <row r="439" spans="1:5" x14ac:dyDescent="0.25">
      <c r="A439" s="51"/>
      <c r="B439" s="51"/>
      <c r="C439" s="8"/>
      <c r="D439" s="51"/>
      <c r="E439" s="24"/>
    </row>
    <row r="440" spans="1:5" x14ac:dyDescent="0.25">
      <c r="A440" s="51"/>
      <c r="B440" s="51"/>
      <c r="C440" s="8"/>
      <c r="D440" s="51"/>
      <c r="E440" s="24"/>
    </row>
    <row r="441" spans="1:5" x14ac:dyDescent="0.25">
      <c r="A441" s="51"/>
      <c r="B441" s="51"/>
      <c r="C441" s="8"/>
      <c r="D441" s="51"/>
      <c r="E441" s="24"/>
    </row>
    <row r="442" spans="1:5" x14ac:dyDescent="0.25">
      <c r="A442" s="51"/>
      <c r="B442" s="51"/>
      <c r="C442" s="8"/>
      <c r="D442" s="51"/>
      <c r="E442" s="24"/>
    </row>
    <row r="443" spans="1:5" x14ac:dyDescent="0.25">
      <c r="A443" s="51"/>
      <c r="B443" s="51"/>
      <c r="C443" s="8"/>
      <c r="D443" s="51"/>
      <c r="E443" s="24"/>
    </row>
    <row r="444" spans="1:5" x14ac:dyDescent="0.25">
      <c r="A444" s="51"/>
      <c r="B444" s="51"/>
      <c r="C444" s="8"/>
      <c r="D444" s="51"/>
      <c r="E444" s="24"/>
    </row>
    <row r="445" spans="1:5" x14ac:dyDescent="0.25">
      <c r="A445" s="51"/>
      <c r="B445" s="51"/>
      <c r="C445" s="8"/>
      <c r="D445" s="51"/>
      <c r="E445" s="24"/>
    </row>
    <row r="446" spans="1:5" x14ac:dyDescent="0.25">
      <c r="A446" s="51"/>
      <c r="B446" s="51"/>
      <c r="C446" s="8"/>
      <c r="D446" s="51"/>
      <c r="E446" s="24"/>
    </row>
    <row r="447" spans="1:5" x14ac:dyDescent="0.25">
      <c r="A447" s="51"/>
      <c r="B447" s="51"/>
      <c r="C447" s="8"/>
      <c r="D447" s="51"/>
      <c r="E447" s="24"/>
    </row>
    <row r="448" spans="1:5" x14ac:dyDescent="0.25">
      <c r="A448" s="51"/>
      <c r="B448" s="51"/>
      <c r="C448" s="8"/>
      <c r="D448" s="51"/>
      <c r="E448" s="24"/>
    </row>
    <row r="449" spans="1:5" x14ac:dyDescent="0.25">
      <c r="A449" s="51"/>
      <c r="B449" s="51"/>
      <c r="C449" s="8"/>
      <c r="D449" s="51"/>
      <c r="E449" s="24"/>
    </row>
    <row r="450" spans="1:5" x14ac:dyDescent="0.25">
      <c r="A450" s="51"/>
      <c r="B450" s="51"/>
      <c r="C450" s="8"/>
      <c r="D450" s="51"/>
      <c r="E450" s="24"/>
    </row>
    <row r="451" spans="1:5" x14ac:dyDescent="0.25">
      <c r="A451" s="51"/>
      <c r="B451" s="51"/>
      <c r="C451" s="8"/>
      <c r="D451" s="51"/>
      <c r="E451" s="24"/>
    </row>
    <row r="452" spans="1:5" x14ac:dyDescent="0.25">
      <c r="A452" s="51"/>
      <c r="B452" s="51"/>
      <c r="C452" s="8"/>
      <c r="D452" s="51"/>
      <c r="E452" s="24"/>
    </row>
    <row r="453" spans="1:5" x14ac:dyDescent="0.25">
      <c r="A453" s="51"/>
      <c r="B453" s="51"/>
      <c r="C453" s="8"/>
      <c r="D453" s="51"/>
      <c r="E453" s="24"/>
    </row>
    <row r="454" spans="1:5" x14ac:dyDescent="0.25">
      <c r="A454" s="51"/>
      <c r="B454" s="51"/>
      <c r="C454" s="8"/>
      <c r="D454" s="51"/>
      <c r="E454" s="24"/>
    </row>
    <row r="455" spans="1:5" x14ac:dyDescent="0.25">
      <c r="A455" s="51"/>
      <c r="B455" s="51"/>
      <c r="C455" s="8"/>
      <c r="D455" s="51"/>
      <c r="E455" s="24"/>
    </row>
    <row r="456" spans="1:5" x14ac:dyDescent="0.25">
      <c r="A456" s="51"/>
      <c r="B456" s="51"/>
      <c r="C456" s="8"/>
      <c r="D456" s="51"/>
      <c r="E456" s="24"/>
    </row>
    <row r="457" spans="1:5" x14ac:dyDescent="0.25">
      <c r="A457" s="51"/>
      <c r="B457" s="51"/>
      <c r="C457" s="8"/>
      <c r="D457" s="51"/>
      <c r="E457" s="24"/>
    </row>
    <row r="458" spans="1:5" x14ac:dyDescent="0.25">
      <c r="A458" s="51"/>
      <c r="B458" s="51"/>
      <c r="C458" s="8"/>
      <c r="D458" s="51"/>
      <c r="E458" s="24"/>
    </row>
    <row r="459" spans="1:5" x14ac:dyDescent="0.25">
      <c r="A459" s="51"/>
      <c r="B459" s="51"/>
      <c r="C459" s="8"/>
      <c r="D459" s="51"/>
      <c r="E459" s="24"/>
    </row>
    <row r="460" spans="1:5" x14ac:dyDescent="0.25">
      <c r="A460" s="51"/>
      <c r="B460" s="51"/>
      <c r="C460" s="8"/>
      <c r="D460" s="51"/>
      <c r="E460" s="24"/>
    </row>
    <row r="461" spans="1:5" x14ac:dyDescent="0.25">
      <c r="A461" s="51"/>
      <c r="B461" s="51"/>
      <c r="C461" s="8"/>
      <c r="D461" s="51"/>
      <c r="E461" s="24"/>
    </row>
    <row r="462" spans="1:5" x14ac:dyDescent="0.25">
      <c r="A462" s="51"/>
      <c r="B462" s="51"/>
      <c r="C462" s="8"/>
      <c r="D462" s="51"/>
      <c r="E462" s="24"/>
    </row>
    <row r="463" spans="1:5" x14ac:dyDescent="0.25">
      <c r="A463" s="51"/>
      <c r="B463" s="51"/>
      <c r="C463" s="8"/>
      <c r="D463" s="51"/>
      <c r="E463" s="24"/>
    </row>
    <row r="464" spans="1:5" x14ac:dyDescent="0.25">
      <c r="A464" s="51"/>
      <c r="B464" s="51"/>
      <c r="C464" s="8"/>
      <c r="D464" s="51"/>
      <c r="E464" s="24"/>
    </row>
    <row r="465" spans="1:5" x14ac:dyDescent="0.25">
      <c r="A465" s="51"/>
      <c r="B465" s="51"/>
      <c r="C465" s="8"/>
      <c r="D465" s="51"/>
      <c r="E465" s="24"/>
    </row>
    <row r="466" spans="1:5" x14ac:dyDescent="0.25">
      <c r="A466" s="51"/>
      <c r="B466" s="51"/>
      <c r="C466" s="8"/>
      <c r="D466" s="51"/>
      <c r="E466" s="24"/>
    </row>
    <row r="467" spans="1:5" x14ac:dyDescent="0.25">
      <c r="A467" s="51"/>
      <c r="B467" s="51"/>
      <c r="C467" s="8"/>
      <c r="D467" s="51"/>
      <c r="E467" s="24"/>
    </row>
    <row r="468" spans="1:5" x14ac:dyDescent="0.25">
      <c r="A468" s="51"/>
      <c r="B468" s="51"/>
      <c r="C468" s="8"/>
      <c r="D468" s="51"/>
      <c r="E468" s="24"/>
    </row>
    <row r="469" spans="1:5" x14ac:dyDescent="0.25">
      <c r="A469" s="51"/>
      <c r="B469" s="51"/>
      <c r="C469" s="8"/>
      <c r="D469" s="51"/>
      <c r="E469" s="24"/>
    </row>
    <row r="470" spans="1:5" x14ac:dyDescent="0.25">
      <c r="A470" s="51"/>
      <c r="B470" s="51"/>
      <c r="C470" s="8"/>
      <c r="D470" s="51"/>
      <c r="E470" s="24"/>
    </row>
    <row r="471" spans="1:5" x14ac:dyDescent="0.25">
      <c r="A471" s="51"/>
      <c r="B471" s="51"/>
      <c r="C471" s="8"/>
      <c r="D471" s="51"/>
      <c r="E471" s="24"/>
    </row>
    <row r="472" spans="1:5" x14ac:dyDescent="0.25">
      <c r="A472" s="51"/>
      <c r="B472" s="51"/>
      <c r="C472" s="8"/>
      <c r="D472" s="51"/>
      <c r="E472" s="24"/>
    </row>
    <row r="473" spans="1:5" x14ac:dyDescent="0.25">
      <c r="A473" s="51"/>
      <c r="B473" s="51"/>
      <c r="C473" s="8"/>
      <c r="D473" s="51"/>
      <c r="E473" s="24"/>
    </row>
    <row r="474" spans="1:5" x14ac:dyDescent="0.25">
      <c r="A474" s="51"/>
      <c r="B474" s="51"/>
      <c r="C474" s="8"/>
      <c r="D474" s="51"/>
      <c r="E474" s="24"/>
    </row>
    <row r="475" spans="1:5" x14ac:dyDescent="0.25">
      <c r="A475" s="51"/>
      <c r="B475" s="51"/>
      <c r="C475" s="8"/>
      <c r="D475" s="51"/>
      <c r="E475" s="24"/>
    </row>
    <row r="476" spans="1:5" x14ac:dyDescent="0.25">
      <c r="A476" s="51"/>
      <c r="B476" s="51"/>
      <c r="C476" s="8"/>
      <c r="D476" s="51"/>
      <c r="E476" s="24"/>
    </row>
    <row r="477" spans="1:5" x14ac:dyDescent="0.25">
      <c r="A477" s="51"/>
      <c r="B477" s="51"/>
      <c r="C477" s="8"/>
      <c r="D477" s="51"/>
      <c r="E477" s="24"/>
    </row>
    <row r="478" spans="1:5" x14ac:dyDescent="0.25">
      <c r="A478" s="51"/>
      <c r="B478" s="51"/>
      <c r="C478" s="8"/>
      <c r="D478" s="51"/>
      <c r="E478" s="24"/>
    </row>
    <row r="479" spans="1:5" x14ac:dyDescent="0.25">
      <c r="A479" s="51"/>
      <c r="B479" s="51"/>
      <c r="C479" s="8"/>
      <c r="D479" s="51"/>
      <c r="E479" s="24"/>
    </row>
    <row r="480" spans="1:5" x14ac:dyDescent="0.25">
      <c r="A480" s="51"/>
      <c r="B480" s="51"/>
      <c r="C480" s="8"/>
      <c r="D480" s="51"/>
      <c r="E480" s="24"/>
    </row>
    <row r="481" spans="1:5" x14ac:dyDescent="0.25">
      <c r="A481" s="51"/>
      <c r="B481" s="51"/>
      <c r="C481" s="8"/>
      <c r="D481" s="51"/>
      <c r="E481" s="24"/>
    </row>
    <row r="482" spans="1:5" x14ac:dyDescent="0.25">
      <c r="A482" s="51"/>
      <c r="B482" s="51"/>
      <c r="C482" s="8"/>
      <c r="D482" s="51"/>
      <c r="E482" s="24"/>
    </row>
    <row r="483" spans="1:5" x14ac:dyDescent="0.25">
      <c r="A483" s="51"/>
      <c r="B483" s="51"/>
      <c r="C483" s="8"/>
      <c r="D483" s="51"/>
      <c r="E483" s="24"/>
    </row>
    <row r="484" spans="1:5" x14ac:dyDescent="0.25">
      <c r="A484" s="51"/>
      <c r="B484" s="51"/>
      <c r="C484" s="8"/>
      <c r="D484" s="51"/>
      <c r="E484" s="24"/>
    </row>
    <row r="485" spans="1:5" x14ac:dyDescent="0.25">
      <c r="A485" s="51"/>
      <c r="B485" s="51"/>
      <c r="C485" s="8"/>
      <c r="D485" s="51"/>
      <c r="E485" s="24"/>
    </row>
    <row r="486" spans="1:5" x14ac:dyDescent="0.25">
      <c r="A486" s="51"/>
      <c r="B486" s="51"/>
      <c r="C486" s="8"/>
      <c r="D486" s="51"/>
      <c r="E486" s="24"/>
    </row>
    <row r="487" spans="1:5" x14ac:dyDescent="0.25">
      <c r="A487" s="51"/>
      <c r="B487" s="51"/>
      <c r="C487" s="8"/>
      <c r="D487" s="51"/>
      <c r="E487" s="24"/>
    </row>
    <row r="488" spans="1:5" x14ac:dyDescent="0.25">
      <c r="A488" s="51"/>
      <c r="B488" s="51"/>
      <c r="C488" s="8"/>
      <c r="D488" s="51"/>
      <c r="E488" s="24"/>
    </row>
    <row r="489" spans="1:5" x14ac:dyDescent="0.25">
      <c r="A489" s="51"/>
      <c r="B489" s="51"/>
      <c r="C489" s="8"/>
      <c r="D489" s="51"/>
      <c r="E489" s="24"/>
    </row>
    <row r="490" spans="1:5" x14ac:dyDescent="0.25">
      <c r="A490" s="51"/>
      <c r="B490" s="51"/>
      <c r="C490" s="8"/>
      <c r="D490" s="51"/>
      <c r="E490" s="24"/>
    </row>
    <row r="491" spans="1:5" x14ac:dyDescent="0.25">
      <c r="A491" s="51"/>
      <c r="B491" s="51"/>
      <c r="C491" s="8"/>
      <c r="D491" s="51"/>
      <c r="E491" s="24"/>
    </row>
    <row r="492" spans="1:5" x14ac:dyDescent="0.25">
      <c r="A492" s="51"/>
      <c r="B492" s="51"/>
      <c r="C492" s="8"/>
      <c r="D492" s="51"/>
      <c r="E492" s="24"/>
    </row>
    <row r="493" spans="1:5" x14ac:dyDescent="0.25">
      <c r="A493" s="51"/>
      <c r="B493" s="51"/>
      <c r="C493" s="8"/>
      <c r="D493" s="51"/>
      <c r="E493" s="24"/>
    </row>
    <row r="494" spans="1:5" x14ac:dyDescent="0.25">
      <c r="A494" s="51"/>
      <c r="B494" s="51"/>
      <c r="C494" s="8"/>
      <c r="D494" s="51"/>
      <c r="E494" s="24"/>
    </row>
    <row r="495" spans="1:5" x14ac:dyDescent="0.25">
      <c r="A495" s="51"/>
      <c r="B495" s="51"/>
      <c r="C495" s="8"/>
      <c r="D495" s="51"/>
      <c r="E495" s="24"/>
    </row>
    <row r="496" spans="1:5" x14ac:dyDescent="0.25">
      <c r="A496" s="51"/>
      <c r="B496" s="51"/>
      <c r="C496" s="8"/>
      <c r="D496" s="51"/>
      <c r="E496" s="24"/>
    </row>
    <row r="497" spans="1:5" x14ac:dyDescent="0.25">
      <c r="A497" s="51"/>
      <c r="B497" s="51"/>
      <c r="C497" s="8"/>
      <c r="D497" s="51"/>
      <c r="E497" s="24"/>
    </row>
    <row r="498" spans="1:5" x14ac:dyDescent="0.25">
      <c r="A498" s="51"/>
      <c r="B498" s="51"/>
      <c r="C498" s="8"/>
      <c r="D498" s="51"/>
      <c r="E498" s="24"/>
    </row>
    <row r="499" spans="1:5" x14ac:dyDescent="0.25">
      <c r="A499" s="51"/>
      <c r="B499" s="51"/>
      <c r="C499" s="8"/>
      <c r="D499" s="51"/>
      <c r="E499" s="24"/>
    </row>
    <row r="500" spans="1:5" x14ac:dyDescent="0.25">
      <c r="A500" s="51"/>
      <c r="B500" s="51"/>
      <c r="C500" s="8"/>
      <c r="D500" s="51"/>
      <c r="E500" s="24"/>
    </row>
    <row r="501" spans="1:5" x14ac:dyDescent="0.25">
      <c r="A501" s="51"/>
      <c r="B501" s="51"/>
      <c r="C501" s="8"/>
      <c r="D501" s="51"/>
      <c r="E501" s="24"/>
    </row>
    <row r="502" spans="1:5" x14ac:dyDescent="0.25">
      <c r="A502" s="51"/>
      <c r="B502" s="51"/>
      <c r="C502" s="8"/>
      <c r="D502" s="51"/>
      <c r="E502" s="24"/>
    </row>
    <row r="503" spans="1:5" x14ac:dyDescent="0.25">
      <c r="A503" s="51"/>
      <c r="B503" s="51"/>
      <c r="C503" s="8"/>
      <c r="D503" s="51"/>
      <c r="E503" s="24"/>
    </row>
    <row r="504" spans="1:5" x14ac:dyDescent="0.25">
      <c r="A504" s="51"/>
      <c r="B504" s="51"/>
      <c r="C504" s="8"/>
      <c r="D504" s="51"/>
      <c r="E504" s="24"/>
    </row>
    <row r="505" spans="1:5" x14ac:dyDescent="0.25">
      <c r="A505" s="51"/>
      <c r="B505" s="51"/>
      <c r="C505" s="8"/>
      <c r="D505" s="51"/>
      <c r="E505" s="24"/>
    </row>
    <row r="506" spans="1:5" x14ac:dyDescent="0.25">
      <c r="A506" s="51"/>
      <c r="B506" s="51"/>
      <c r="C506" s="8"/>
      <c r="D506" s="51"/>
      <c r="E506" s="24"/>
    </row>
    <row r="507" spans="1:5" x14ac:dyDescent="0.25">
      <c r="A507" s="51"/>
      <c r="B507" s="51"/>
      <c r="C507" s="8"/>
      <c r="D507" s="51"/>
      <c r="E507" s="24"/>
    </row>
    <row r="508" spans="1:5" x14ac:dyDescent="0.25">
      <c r="A508" s="51"/>
      <c r="B508" s="51"/>
      <c r="C508" s="8"/>
      <c r="D508" s="51"/>
      <c r="E508" s="24"/>
    </row>
    <row r="509" spans="1:5" x14ac:dyDescent="0.25">
      <c r="A509" s="51"/>
      <c r="B509" s="51"/>
      <c r="C509" s="8"/>
      <c r="D509" s="51"/>
      <c r="E509" s="24"/>
    </row>
    <row r="510" spans="1:5" x14ac:dyDescent="0.25">
      <c r="A510" s="51"/>
      <c r="B510" s="51"/>
      <c r="C510" s="8"/>
      <c r="D510" s="51"/>
      <c r="E510" s="24"/>
    </row>
    <row r="511" spans="1:5" x14ac:dyDescent="0.25">
      <c r="A511" s="51"/>
      <c r="B511" s="51"/>
      <c r="C511" s="8"/>
      <c r="D511" s="51"/>
      <c r="E511" s="24"/>
    </row>
    <row r="512" spans="1:5" x14ac:dyDescent="0.25">
      <c r="A512" s="51"/>
      <c r="B512" s="51"/>
      <c r="C512" s="8"/>
      <c r="D512" s="51"/>
      <c r="E512" s="24"/>
    </row>
    <row r="513" spans="1:5" x14ac:dyDescent="0.25">
      <c r="A513" s="51"/>
      <c r="B513" s="51"/>
      <c r="C513" s="8"/>
      <c r="D513" s="51"/>
      <c r="E513" s="24"/>
    </row>
    <row r="514" spans="1:5" x14ac:dyDescent="0.25">
      <c r="A514" s="51"/>
      <c r="B514" s="51"/>
      <c r="C514" s="8"/>
      <c r="D514" s="51"/>
      <c r="E514" s="24"/>
    </row>
    <row r="515" spans="1:5" x14ac:dyDescent="0.25">
      <c r="A515" s="51"/>
      <c r="B515" s="51"/>
      <c r="C515" s="8"/>
      <c r="D515" s="51"/>
      <c r="E515" s="24"/>
    </row>
    <row r="516" spans="1:5" x14ac:dyDescent="0.25">
      <c r="A516" s="51"/>
      <c r="B516" s="51"/>
      <c r="C516" s="8"/>
      <c r="D516" s="51"/>
      <c r="E516" s="24"/>
    </row>
    <row r="517" spans="1:5" x14ac:dyDescent="0.25">
      <c r="A517" s="51"/>
      <c r="B517" s="51"/>
      <c r="C517" s="8"/>
      <c r="D517" s="51"/>
      <c r="E517" s="24"/>
    </row>
    <row r="518" spans="1:5" x14ac:dyDescent="0.25">
      <c r="A518" s="51"/>
      <c r="B518" s="51"/>
      <c r="C518" s="8"/>
      <c r="D518" s="51"/>
      <c r="E518" s="24"/>
    </row>
    <row r="519" spans="1:5" x14ac:dyDescent="0.25">
      <c r="A519" s="51"/>
      <c r="B519" s="51"/>
      <c r="C519" s="8"/>
      <c r="D519" s="51"/>
      <c r="E519" s="24"/>
    </row>
    <row r="520" spans="1:5" x14ac:dyDescent="0.25">
      <c r="A520" s="51"/>
      <c r="B520" s="51"/>
      <c r="C520" s="8"/>
      <c r="D520" s="51"/>
      <c r="E520" s="24"/>
    </row>
    <row r="521" spans="1:5" x14ac:dyDescent="0.25">
      <c r="A521" s="51"/>
      <c r="B521" s="51"/>
      <c r="C521" s="8"/>
      <c r="D521" s="51"/>
      <c r="E521" s="24"/>
    </row>
    <row r="522" spans="1:5" x14ac:dyDescent="0.25">
      <c r="A522" s="51"/>
      <c r="B522" s="51"/>
      <c r="C522" s="8"/>
      <c r="D522" s="51"/>
      <c r="E522" s="24"/>
    </row>
    <row r="523" spans="1:5" x14ac:dyDescent="0.25">
      <c r="A523" s="51"/>
      <c r="B523" s="51"/>
      <c r="C523" s="8"/>
      <c r="D523" s="51"/>
      <c r="E523" s="24"/>
    </row>
    <row r="524" spans="1:5" x14ac:dyDescent="0.25">
      <c r="A524" s="51"/>
      <c r="B524" s="51"/>
      <c r="C524" s="8"/>
      <c r="D524" s="51"/>
      <c r="E524" s="24"/>
    </row>
    <row r="525" spans="1:5" x14ac:dyDescent="0.25">
      <c r="A525" s="51"/>
      <c r="B525" s="51"/>
      <c r="C525" s="8"/>
      <c r="D525" s="51"/>
      <c r="E525" s="24"/>
    </row>
    <row r="526" spans="1:5" x14ac:dyDescent="0.25">
      <c r="A526" s="51"/>
      <c r="B526" s="51"/>
      <c r="C526" s="8"/>
      <c r="D526" s="51"/>
      <c r="E526" s="24"/>
    </row>
    <row r="527" spans="1:5" x14ac:dyDescent="0.25">
      <c r="A527" s="51"/>
      <c r="B527" s="51"/>
      <c r="C527" s="8"/>
      <c r="D527" s="51"/>
      <c r="E527" s="24"/>
    </row>
    <row r="528" spans="1:5" x14ac:dyDescent="0.25">
      <c r="A528" s="51"/>
      <c r="B528" s="51"/>
      <c r="C528" s="8"/>
      <c r="D528" s="51"/>
      <c r="E528" s="24"/>
    </row>
    <row r="529" spans="1:5" x14ac:dyDescent="0.25">
      <c r="A529" s="51"/>
      <c r="B529" s="51"/>
      <c r="C529" s="8"/>
      <c r="D529" s="51"/>
      <c r="E529" s="24"/>
    </row>
    <row r="530" spans="1:5" x14ac:dyDescent="0.25">
      <c r="A530" s="51"/>
      <c r="B530" s="51"/>
      <c r="C530" s="8"/>
      <c r="D530" s="51"/>
      <c r="E530" s="24"/>
    </row>
    <row r="531" spans="1:5" x14ac:dyDescent="0.25">
      <c r="A531" s="51"/>
      <c r="B531" s="51"/>
      <c r="C531" s="8"/>
      <c r="D531" s="51"/>
      <c r="E531" s="24"/>
    </row>
    <row r="532" spans="1:5" x14ac:dyDescent="0.25">
      <c r="A532" s="51"/>
      <c r="B532" s="51"/>
      <c r="C532" s="8"/>
      <c r="D532" s="51"/>
      <c r="E532" s="24"/>
    </row>
    <row r="533" spans="1:5" x14ac:dyDescent="0.25">
      <c r="A533" s="51"/>
      <c r="B533" s="51"/>
      <c r="C533" s="8"/>
      <c r="D533" s="51"/>
      <c r="E533" s="24"/>
    </row>
    <row r="534" spans="1:5" x14ac:dyDescent="0.25">
      <c r="A534" s="51"/>
      <c r="B534" s="51"/>
      <c r="C534" s="8"/>
      <c r="D534" s="51"/>
      <c r="E534" s="24"/>
    </row>
    <row r="535" spans="1:5" x14ac:dyDescent="0.25">
      <c r="A535" s="51"/>
      <c r="B535" s="51"/>
      <c r="C535" s="8"/>
      <c r="D535" s="51"/>
      <c r="E535" s="24"/>
    </row>
    <row r="536" spans="1:5" x14ac:dyDescent="0.25">
      <c r="A536" s="51"/>
      <c r="B536" s="51"/>
      <c r="C536" s="8"/>
      <c r="D536" s="51"/>
      <c r="E536" s="24"/>
    </row>
    <row r="537" spans="1:5" x14ac:dyDescent="0.25">
      <c r="A537" s="51"/>
      <c r="B537" s="51"/>
      <c r="C537" s="8"/>
      <c r="D537" s="51"/>
      <c r="E537" s="24"/>
    </row>
    <row r="538" spans="1:5" x14ac:dyDescent="0.25">
      <c r="A538" s="51"/>
      <c r="B538" s="51"/>
      <c r="C538" s="8"/>
      <c r="D538" s="51"/>
      <c r="E538" s="24"/>
    </row>
    <row r="539" spans="1:5" x14ac:dyDescent="0.25">
      <c r="A539" s="51"/>
      <c r="B539" s="51"/>
      <c r="C539" s="8"/>
      <c r="D539" s="51"/>
      <c r="E539" s="24"/>
    </row>
    <row r="540" spans="1:5" x14ac:dyDescent="0.25">
      <c r="A540" s="51"/>
      <c r="B540" s="51"/>
      <c r="C540" s="8"/>
      <c r="D540" s="51"/>
      <c r="E540" s="24"/>
    </row>
    <row r="541" spans="1:5" x14ac:dyDescent="0.25">
      <c r="A541" s="51"/>
      <c r="B541" s="51"/>
      <c r="C541" s="8"/>
      <c r="D541" s="51"/>
      <c r="E541" s="24"/>
    </row>
    <row r="542" spans="1:5" x14ac:dyDescent="0.25">
      <c r="A542" s="51"/>
      <c r="B542" s="51"/>
      <c r="C542" s="8"/>
      <c r="D542" s="51"/>
      <c r="E542" s="24"/>
    </row>
    <row r="543" spans="1:5" x14ac:dyDescent="0.25">
      <c r="A543" s="51"/>
      <c r="B543" s="51"/>
      <c r="C543" s="8"/>
      <c r="D543" s="51"/>
      <c r="E543" s="24"/>
    </row>
    <row r="544" spans="1:5" x14ac:dyDescent="0.25">
      <c r="A544" s="51"/>
      <c r="B544" s="51"/>
      <c r="C544" s="8"/>
      <c r="D544" s="51"/>
      <c r="E544" s="24"/>
    </row>
    <row r="545" spans="1:5" x14ac:dyDescent="0.25">
      <c r="A545" s="51"/>
      <c r="B545" s="51"/>
      <c r="C545" s="8"/>
      <c r="D545" s="51"/>
      <c r="E545" s="24"/>
    </row>
    <row r="546" spans="1:5" x14ac:dyDescent="0.25">
      <c r="A546" s="51"/>
      <c r="B546" s="51"/>
      <c r="C546" s="8"/>
      <c r="D546" s="51"/>
      <c r="E546" s="24"/>
    </row>
    <row r="547" spans="1:5" x14ac:dyDescent="0.25">
      <c r="A547" s="51"/>
      <c r="B547" s="51"/>
      <c r="C547" s="8"/>
      <c r="D547" s="51"/>
      <c r="E547" s="24"/>
    </row>
    <row r="548" spans="1:5" x14ac:dyDescent="0.25">
      <c r="A548" s="51"/>
      <c r="B548" s="51"/>
      <c r="C548" s="8"/>
      <c r="D548" s="51"/>
      <c r="E548" s="24"/>
    </row>
    <row r="549" spans="1:5" x14ac:dyDescent="0.25">
      <c r="A549" s="51"/>
      <c r="B549" s="51"/>
      <c r="C549" s="8"/>
      <c r="D549" s="51"/>
      <c r="E549" s="24"/>
    </row>
    <row r="550" spans="1:5" x14ac:dyDescent="0.25">
      <c r="A550" s="51"/>
      <c r="B550" s="51"/>
      <c r="C550" s="8"/>
      <c r="D550" s="51"/>
      <c r="E550" s="24"/>
    </row>
    <row r="551" spans="1:5" x14ac:dyDescent="0.25">
      <c r="A551" s="51"/>
      <c r="B551" s="51"/>
      <c r="C551" s="8"/>
      <c r="D551" s="51"/>
      <c r="E551" s="24"/>
    </row>
    <row r="552" spans="1:5" x14ac:dyDescent="0.25">
      <c r="A552" s="51"/>
      <c r="B552" s="51"/>
      <c r="C552" s="8"/>
      <c r="D552" s="51"/>
      <c r="E552" s="24"/>
    </row>
    <row r="553" spans="1:5" x14ac:dyDescent="0.25">
      <c r="A553" s="51"/>
      <c r="B553" s="51"/>
      <c r="C553" s="8"/>
      <c r="D553" s="51"/>
      <c r="E553" s="24"/>
    </row>
    <row r="554" spans="1:5" x14ac:dyDescent="0.25">
      <c r="A554" s="51"/>
      <c r="B554" s="51"/>
      <c r="C554" s="8"/>
      <c r="D554" s="51"/>
      <c r="E554" s="24"/>
    </row>
    <row r="555" spans="1:5" x14ac:dyDescent="0.25">
      <c r="A555" s="51"/>
      <c r="B555" s="51"/>
      <c r="C555" s="8"/>
      <c r="D555" s="51"/>
      <c r="E555" s="24"/>
    </row>
    <row r="556" spans="1:5" x14ac:dyDescent="0.25">
      <c r="A556" s="51"/>
      <c r="B556" s="51"/>
      <c r="C556" s="8"/>
      <c r="D556" s="51"/>
      <c r="E556" s="24"/>
    </row>
    <row r="557" spans="1:5" x14ac:dyDescent="0.25">
      <c r="A557" s="51"/>
      <c r="B557" s="51"/>
      <c r="C557" s="8"/>
      <c r="D557" s="51"/>
      <c r="E557" s="24"/>
    </row>
    <row r="558" spans="1:5" x14ac:dyDescent="0.25">
      <c r="A558" s="51"/>
      <c r="B558" s="51"/>
      <c r="C558" s="8"/>
      <c r="D558" s="51"/>
      <c r="E558" s="24"/>
    </row>
    <row r="559" spans="1:5" x14ac:dyDescent="0.25">
      <c r="A559" s="51"/>
      <c r="B559" s="51"/>
      <c r="C559" s="8"/>
      <c r="D559" s="51"/>
      <c r="E559" s="24"/>
    </row>
    <row r="560" spans="1:5" x14ac:dyDescent="0.25">
      <c r="A560" s="51"/>
      <c r="B560" s="51"/>
      <c r="C560" s="8"/>
      <c r="D560" s="51"/>
      <c r="E560" s="24"/>
    </row>
    <row r="561" spans="1:5" x14ac:dyDescent="0.25">
      <c r="A561" s="51"/>
      <c r="B561" s="51"/>
      <c r="C561" s="8"/>
      <c r="D561" s="51"/>
      <c r="E561" s="24"/>
    </row>
    <row r="562" spans="1:5" x14ac:dyDescent="0.25">
      <c r="A562" s="51"/>
      <c r="B562" s="51"/>
      <c r="C562" s="8"/>
      <c r="D562" s="51"/>
      <c r="E562" s="24"/>
    </row>
    <row r="563" spans="1:5" x14ac:dyDescent="0.25">
      <c r="A563" s="51"/>
      <c r="B563" s="51"/>
      <c r="C563" s="8"/>
      <c r="D563" s="51"/>
      <c r="E563" s="24"/>
    </row>
    <row r="564" spans="1:5" x14ac:dyDescent="0.25">
      <c r="A564" s="51"/>
      <c r="B564" s="51"/>
      <c r="C564" s="8"/>
      <c r="D564" s="51"/>
      <c r="E564" s="24"/>
    </row>
    <row r="565" spans="1:5" x14ac:dyDescent="0.25">
      <c r="A565" s="51"/>
      <c r="B565" s="51"/>
      <c r="C565" s="8"/>
      <c r="D565" s="51"/>
      <c r="E565" s="24"/>
    </row>
    <row r="566" spans="1:5" x14ac:dyDescent="0.25">
      <c r="A566" s="51"/>
      <c r="B566" s="51"/>
      <c r="C566" s="8"/>
      <c r="D566" s="51"/>
      <c r="E566" s="24"/>
    </row>
    <row r="567" spans="1:5" x14ac:dyDescent="0.25">
      <c r="A567" s="51"/>
      <c r="B567" s="51"/>
      <c r="C567" s="8"/>
      <c r="D567" s="51"/>
      <c r="E567" s="24"/>
    </row>
    <row r="568" spans="1:5" x14ac:dyDescent="0.25">
      <c r="A568" s="51"/>
      <c r="B568" s="51"/>
      <c r="C568" s="8"/>
      <c r="D568" s="51"/>
      <c r="E568" s="24"/>
    </row>
    <row r="569" spans="1:5" x14ac:dyDescent="0.25">
      <c r="A569" s="51"/>
      <c r="B569" s="51"/>
      <c r="C569" s="8"/>
      <c r="D569" s="51"/>
      <c r="E569" s="24"/>
    </row>
    <row r="570" spans="1:5" x14ac:dyDescent="0.25">
      <c r="A570" s="51"/>
      <c r="B570" s="51"/>
      <c r="C570" s="8"/>
      <c r="D570" s="51"/>
      <c r="E570" s="24"/>
    </row>
    <row r="571" spans="1:5" x14ac:dyDescent="0.25">
      <c r="A571" s="51"/>
      <c r="B571" s="51"/>
      <c r="C571" s="8"/>
      <c r="D571" s="51"/>
      <c r="E571" s="24"/>
    </row>
    <row r="572" spans="1:5" x14ac:dyDescent="0.25">
      <c r="A572" s="51"/>
      <c r="B572" s="51"/>
      <c r="C572" s="8"/>
      <c r="D572" s="51"/>
      <c r="E572" s="24"/>
    </row>
    <row r="573" spans="1:5" x14ac:dyDescent="0.25">
      <c r="A573" s="51"/>
      <c r="B573" s="51"/>
      <c r="C573" s="8"/>
      <c r="D573" s="51"/>
      <c r="E573" s="24"/>
    </row>
    <row r="574" spans="1:5" x14ac:dyDescent="0.25">
      <c r="A574" s="51"/>
      <c r="B574" s="51"/>
      <c r="C574" s="8"/>
      <c r="D574" s="51"/>
      <c r="E574" s="24"/>
    </row>
    <row r="575" spans="1:5" x14ac:dyDescent="0.25">
      <c r="A575" s="51"/>
      <c r="B575" s="51"/>
      <c r="C575" s="8"/>
      <c r="D575" s="51"/>
      <c r="E575" s="24"/>
    </row>
    <row r="576" spans="1:5" x14ac:dyDescent="0.25">
      <c r="A576" s="51"/>
      <c r="B576" s="51"/>
      <c r="C576" s="8"/>
      <c r="D576" s="51"/>
      <c r="E576" s="24"/>
    </row>
    <row r="577" spans="1:5" x14ac:dyDescent="0.25">
      <c r="A577" s="51"/>
      <c r="B577" s="51"/>
      <c r="C577" s="8"/>
      <c r="D577" s="51"/>
      <c r="E577" s="24"/>
    </row>
    <row r="578" spans="1:5" x14ac:dyDescent="0.25">
      <c r="A578" s="51"/>
      <c r="B578" s="51"/>
      <c r="C578" s="8"/>
      <c r="D578" s="51"/>
      <c r="E578" s="24"/>
    </row>
    <row r="579" spans="1:5" x14ac:dyDescent="0.25">
      <c r="A579" s="51"/>
      <c r="B579" s="51"/>
      <c r="C579" s="8"/>
      <c r="D579" s="51"/>
      <c r="E579" s="24"/>
    </row>
    <row r="580" spans="1:5" x14ac:dyDescent="0.25">
      <c r="A580" s="51"/>
      <c r="B580" s="51"/>
      <c r="C580" s="8"/>
      <c r="D580" s="51"/>
      <c r="E580" s="24"/>
    </row>
    <row r="581" spans="1:5" x14ac:dyDescent="0.25">
      <c r="A581" s="51"/>
      <c r="B581" s="51"/>
      <c r="C581" s="8"/>
      <c r="D581" s="51"/>
      <c r="E581" s="24"/>
    </row>
    <row r="582" spans="1:5" x14ac:dyDescent="0.25">
      <c r="A582" s="51"/>
      <c r="B582" s="51"/>
      <c r="C582" s="8"/>
      <c r="D582" s="51"/>
      <c r="E582" s="24"/>
    </row>
    <row r="583" spans="1:5" x14ac:dyDescent="0.25">
      <c r="A583" s="51"/>
      <c r="B583" s="51"/>
      <c r="C583" s="8"/>
      <c r="D583" s="51"/>
      <c r="E583" s="24"/>
    </row>
    <row r="584" spans="1:5" x14ac:dyDescent="0.25">
      <c r="A584" s="51"/>
      <c r="B584" s="51"/>
      <c r="C584" s="8"/>
      <c r="D584" s="51"/>
      <c r="E584" s="24"/>
    </row>
    <row r="585" spans="1:5" x14ac:dyDescent="0.25">
      <c r="A585" s="51"/>
      <c r="B585" s="51"/>
      <c r="C585" s="8"/>
      <c r="D585" s="51"/>
      <c r="E585" s="24"/>
    </row>
    <row r="586" spans="1:5" x14ac:dyDescent="0.25">
      <c r="A586" s="51"/>
      <c r="B586" s="51"/>
      <c r="C586" s="8"/>
      <c r="D586" s="51"/>
      <c r="E586" s="24"/>
    </row>
    <row r="587" spans="1:5" x14ac:dyDescent="0.25">
      <c r="A587" s="51"/>
      <c r="B587" s="51"/>
      <c r="C587" s="8"/>
      <c r="D587" s="51"/>
      <c r="E587" s="24"/>
    </row>
    <row r="588" spans="1:5" x14ac:dyDescent="0.25">
      <c r="A588" s="51"/>
      <c r="B588" s="51"/>
      <c r="C588" s="8"/>
      <c r="D588" s="51"/>
      <c r="E588" s="24"/>
    </row>
    <row r="589" spans="1:5" x14ac:dyDescent="0.25">
      <c r="A589" s="51"/>
      <c r="B589" s="51"/>
      <c r="C589" s="8"/>
      <c r="D589" s="51"/>
      <c r="E589" s="24"/>
    </row>
    <row r="590" spans="1:5" x14ac:dyDescent="0.25">
      <c r="A590" s="51"/>
      <c r="B590" s="51"/>
      <c r="C590" s="8"/>
      <c r="D590" s="51"/>
      <c r="E590" s="24"/>
    </row>
    <row r="591" spans="1:5" x14ac:dyDescent="0.25">
      <c r="A591" s="51"/>
      <c r="B591" s="51"/>
      <c r="C591" s="8"/>
      <c r="D591" s="51"/>
      <c r="E591" s="24"/>
    </row>
    <row r="592" spans="1:5" x14ac:dyDescent="0.25">
      <c r="A592" s="51"/>
      <c r="B592" s="51"/>
      <c r="C592" s="8"/>
      <c r="D592" s="51"/>
      <c r="E592" s="24"/>
    </row>
    <row r="593" spans="1:5" x14ac:dyDescent="0.25">
      <c r="A593" s="51"/>
      <c r="B593" s="51"/>
      <c r="C593" s="8"/>
      <c r="D593" s="51"/>
      <c r="E593" s="24"/>
    </row>
    <row r="594" spans="1:5" x14ac:dyDescent="0.25">
      <c r="A594" s="51"/>
      <c r="B594" s="51"/>
      <c r="C594" s="8"/>
      <c r="D594" s="51"/>
      <c r="E594" s="24"/>
    </row>
    <row r="595" spans="1:5" x14ac:dyDescent="0.25">
      <c r="A595" s="51"/>
      <c r="B595" s="51"/>
      <c r="C595" s="8"/>
      <c r="D595" s="51"/>
      <c r="E595" s="24"/>
    </row>
    <row r="596" spans="1:5" x14ac:dyDescent="0.25">
      <c r="A596" s="51"/>
      <c r="B596" s="51"/>
      <c r="C596" s="8"/>
      <c r="D596" s="51"/>
      <c r="E596" s="24"/>
    </row>
    <row r="597" spans="1:5" x14ac:dyDescent="0.25">
      <c r="A597" s="51"/>
      <c r="B597" s="51"/>
      <c r="C597" s="8"/>
      <c r="D597" s="51"/>
      <c r="E597" s="24"/>
    </row>
    <row r="598" spans="1:5" x14ac:dyDescent="0.25">
      <c r="A598" s="51"/>
      <c r="B598" s="51"/>
      <c r="C598" s="8"/>
      <c r="D598" s="51"/>
      <c r="E598" s="24"/>
    </row>
    <row r="599" spans="1:5" x14ac:dyDescent="0.25">
      <c r="A599" s="51"/>
      <c r="B599" s="51"/>
      <c r="C599" s="8"/>
      <c r="D599" s="51"/>
      <c r="E599" s="24"/>
    </row>
    <row r="600" spans="1:5" x14ac:dyDescent="0.25">
      <c r="A600" s="51"/>
      <c r="B600" s="51"/>
      <c r="C600" s="8"/>
      <c r="D600" s="51"/>
      <c r="E600" s="24"/>
    </row>
    <row r="601" spans="1:5" x14ac:dyDescent="0.25">
      <c r="A601" s="51"/>
      <c r="B601" s="51"/>
      <c r="C601" s="8"/>
      <c r="D601" s="51"/>
      <c r="E601" s="24"/>
    </row>
    <row r="602" spans="1:5" x14ac:dyDescent="0.25">
      <c r="A602" s="51"/>
      <c r="B602" s="51"/>
      <c r="C602" s="8"/>
      <c r="D602" s="51"/>
      <c r="E602" s="24"/>
    </row>
    <row r="603" spans="1:5" x14ac:dyDescent="0.25">
      <c r="A603" s="51"/>
      <c r="B603" s="51"/>
      <c r="C603" s="8"/>
      <c r="D603" s="51"/>
      <c r="E603" s="24"/>
    </row>
    <row r="604" spans="1:5" x14ac:dyDescent="0.25">
      <c r="A604" s="51"/>
      <c r="B604" s="51"/>
      <c r="C604" s="8"/>
      <c r="D604" s="51"/>
      <c r="E604" s="24"/>
    </row>
    <row r="605" spans="1:5" x14ac:dyDescent="0.25">
      <c r="A605" s="51"/>
      <c r="B605" s="51"/>
      <c r="C605" s="8"/>
      <c r="D605" s="51"/>
      <c r="E605" s="24"/>
    </row>
    <row r="606" spans="1:5" x14ac:dyDescent="0.25">
      <c r="A606" s="51"/>
      <c r="B606" s="51"/>
      <c r="C606" s="8"/>
      <c r="D606" s="51"/>
      <c r="E606" s="24"/>
    </row>
    <row r="607" spans="1:5" x14ac:dyDescent="0.25">
      <c r="A607" s="51"/>
      <c r="B607" s="51"/>
      <c r="C607" s="8"/>
      <c r="D607" s="51"/>
      <c r="E607" s="24"/>
    </row>
    <row r="608" spans="1:5" x14ac:dyDescent="0.25">
      <c r="A608" s="51"/>
      <c r="B608" s="51"/>
      <c r="C608" s="8"/>
      <c r="D608" s="51"/>
      <c r="E608" s="24"/>
    </row>
    <row r="609" spans="1:5" x14ac:dyDescent="0.25">
      <c r="A609" s="51"/>
      <c r="B609" s="51"/>
      <c r="C609" s="8"/>
      <c r="D609" s="51"/>
      <c r="E609" s="24"/>
    </row>
    <row r="610" spans="1:5" x14ac:dyDescent="0.25">
      <c r="A610" s="51"/>
      <c r="B610" s="51"/>
      <c r="C610" s="8"/>
      <c r="D610" s="51"/>
      <c r="E610" s="24"/>
    </row>
    <row r="611" spans="1:5" x14ac:dyDescent="0.25">
      <c r="A611" s="51"/>
      <c r="B611" s="51"/>
      <c r="C611" s="8"/>
      <c r="D611" s="51"/>
      <c r="E611" s="24"/>
    </row>
    <row r="612" spans="1:5" x14ac:dyDescent="0.25">
      <c r="A612" s="51"/>
      <c r="B612" s="51"/>
      <c r="C612" s="8"/>
      <c r="D612" s="51"/>
      <c r="E612" s="24"/>
    </row>
    <row r="613" spans="1:5" x14ac:dyDescent="0.25">
      <c r="A613" s="51"/>
      <c r="B613" s="51"/>
      <c r="C613" s="8"/>
      <c r="D613" s="51"/>
      <c r="E613" s="24"/>
    </row>
    <row r="614" spans="1:5" x14ac:dyDescent="0.25">
      <c r="A614" s="51"/>
      <c r="B614" s="51"/>
      <c r="C614" s="8"/>
      <c r="D614" s="51"/>
      <c r="E614" s="24"/>
    </row>
    <row r="615" spans="1:5" x14ac:dyDescent="0.25">
      <c r="A615" s="51"/>
      <c r="B615" s="51"/>
      <c r="C615" s="8"/>
      <c r="D615" s="51"/>
      <c r="E615" s="24"/>
    </row>
    <row r="616" spans="1:5" x14ac:dyDescent="0.25">
      <c r="A616" s="51"/>
      <c r="B616" s="51"/>
      <c r="C616" s="8"/>
      <c r="D616" s="51"/>
      <c r="E616" s="24"/>
    </row>
    <row r="617" spans="1:5" x14ac:dyDescent="0.25">
      <c r="A617" s="51"/>
      <c r="B617" s="51"/>
      <c r="C617" s="8"/>
      <c r="D617" s="51"/>
      <c r="E617" s="24"/>
    </row>
    <row r="618" spans="1:5" x14ac:dyDescent="0.25">
      <c r="A618" s="51"/>
      <c r="B618" s="51"/>
      <c r="C618" s="8"/>
      <c r="D618" s="51"/>
      <c r="E618" s="24"/>
    </row>
    <row r="619" spans="1:5" x14ac:dyDescent="0.25">
      <c r="A619" s="51"/>
      <c r="B619" s="51"/>
      <c r="C619" s="8"/>
      <c r="D619" s="51"/>
      <c r="E619" s="24"/>
    </row>
    <row r="620" spans="1:5" x14ac:dyDescent="0.25">
      <c r="A620" s="51"/>
      <c r="B620" s="51"/>
      <c r="C620" s="8"/>
      <c r="D620" s="51"/>
      <c r="E620" s="24"/>
    </row>
    <row r="621" spans="1:5" x14ac:dyDescent="0.25">
      <c r="A621" s="51"/>
      <c r="B621" s="51"/>
      <c r="C621" s="8"/>
      <c r="D621" s="51"/>
      <c r="E621" s="24"/>
    </row>
    <row r="622" spans="1:5" x14ac:dyDescent="0.25">
      <c r="A622" s="51"/>
      <c r="B622" s="51"/>
      <c r="C622" s="8"/>
      <c r="D622" s="51"/>
      <c r="E622" s="24"/>
    </row>
    <row r="623" spans="1:5" x14ac:dyDescent="0.25">
      <c r="A623" s="51"/>
      <c r="B623" s="51"/>
      <c r="C623" s="8"/>
      <c r="D623" s="51"/>
      <c r="E623" s="24"/>
    </row>
    <row r="624" spans="1:5" x14ac:dyDescent="0.25">
      <c r="A624" s="51"/>
      <c r="B624" s="51"/>
      <c r="C624" s="8"/>
      <c r="D624" s="51"/>
      <c r="E624" s="24"/>
    </row>
    <row r="625" spans="1:5" x14ac:dyDescent="0.25">
      <c r="A625" s="51"/>
      <c r="B625" s="51"/>
      <c r="C625" s="8"/>
      <c r="D625" s="51"/>
      <c r="E625" s="24"/>
    </row>
    <row r="626" spans="1:5" x14ac:dyDescent="0.25">
      <c r="A626" s="51"/>
      <c r="B626" s="51"/>
      <c r="C626" s="8"/>
      <c r="D626" s="51"/>
      <c r="E626" s="24"/>
    </row>
    <row r="627" spans="1:5" x14ac:dyDescent="0.25">
      <c r="A627" s="51"/>
      <c r="B627" s="51"/>
      <c r="C627" s="8"/>
      <c r="D627" s="51"/>
      <c r="E627" s="24"/>
    </row>
    <row r="628" spans="1:5" x14ac:dyDescent="0.25">
      <c r="A628" s="51"/>
      <c r="B628" s="51"/>
      <c r="C628" s="8"/>
      <c r="D628" s="51"/>
      <c r="E628" s="24"/>
    </row>
    <row r="629" spans="1:5" x14ac:dyDescent="0.25">
      <c r="A629" s="51"/>
      <c r="B629" s="51"/>
      <c r="C629" s="8"/>
      <c r="D629" s="51"/>
      <c r="E629" s="24"/>
    </row>
    <row r="630" spans="1:5" x14ac:dyDescent="0.25">
      <c r="A630" s="51"/>
      <c r="B630" s="51"/>
      <c r="C630" s="8"/>
      <c r="D630" s="51"/>
      <c r="E630" s="24"/>
    </row>
    <row r="631" spans="1:5" x14ac:dyDescent="0.25">
      <c r="A631" s="51"/>
      <c r="B631" s="51"/>
      <c r="C631" s="8"/>
      <c r="D631" s="51"/>
      <c r="E631" s="24"/>
    </row>
    <row r="632" spans="1:5" x14ac:dyDescent="0.25">
      <c r="A632" s="51"/>
      <c r="B632" s="51"/>
      <c r="C632" s="8"/>
      <c r="D632" s="51"/>
      <c r="E632" s="24"/>
    </row>
    <row r="633" spans="1:5" x14ac:dyDescent="0.25">
      <c r="A633" s="51"/>
      <c r="B633" s="51"/>
      <c r="C633" s="8"/>
      <c r="D633" s="51"/>
      <c r="E633" s="24"/>
    </row>
    <row r="634" spans="1:5" x14ac:dyDescent="0.25">
      <c r="A634" s="51"/>
      <c r="B634" s="51"/>
      <c r="C634" s="8"/>
      <c r="D634" s="51"/>
      <c r="E634" s="24"/>
    </row>
    <row r="635" spans="1:5" x14ac:dyDescent="0.25">
      <c r="A635" s="51"/>
      <c r="B635" s="51"/>
      <c r="C635" s="8"/>
      <c r="D635" s="51"/>
      <c r="E635" s="24"/>
    </row>
    <row r="636" spans="1:5" x14ac:dyDescent="0.25">
      <c r="A636" s="51"/>
      <c r="B636" s="51"/>
      <c r="C636" s="8"/>
      <c r="D636" s="51"/>
      <c r="E636" s="24"/>
    </row>
    <row r="637" spans="1:5" x14ac:dyDescent="0.25">
      <c r="A637" s="51"/>
      <c r="B637" s="51"/>
      <c r="C637" s="8"/>
      <c r="D637" s="51"/>
      <c r="E637" s="24"/>
    </row>
    <row r="638" spans="1:5" x14ac:dyDescent="0.25">
      <c r="A638" s="51"/>
      <c r="B638" s="51"/>
      <c r="C638" s="8"/>
      <c r="D638" s="51"/>
      <c r="E638" s="24"/>
    </row>
    <row r="639" spans="1:5" x14ac:dyDescent="0.25">
      <c r="A639" s="51"/>
      <c r="B639" s="51"/>
      <c r="C639" s="8"/>
      <c r="D639" s="51"/>
      <c r="E639" s="24"/>
    </row>
    <row r="640" spans="1:5" x14ac:dyDescent="0.25">
      <c r="A640" s="51"/>
      <c r="B640" s="51"/>
      <c r="C640" s="8"/>
      <c r="D640" s="51"/>
      <c r="E640" s="24"/>
    </row>
    <row r="641" spans="1:5" x14ac:dyDescent="0.25">
      <c r="A641" s="51"/>
      <c r="B641" s="51"/>
      <c r="C641" s="8"/>
      <c r="D641" s="51"/>
      <c r="E641" s="24"/>
    </row>
    <row r="642" spans="1:5" x14ac:dyDescent="0.25">
      <c r="A642" s="51"/>
      <c r="B642" s="51"/>
      <c r="C642" s="8"/>
      <c r="D642" s="51"/>
      <c r="E642" s="24"/>
    </row>
    <row r="643" spans="1:5" x14ac:dyDescent="0.25">
      <c r="A643" s="51"/>
      <c r="B643" s="51"/>
      <c r="C643" s="8"/>
      <c r="D643" s="51"/>
      <c r="E643" s="24"/>
    </row>
    <row r="644" spans="1:5" x14ac:dyDescent="0.25">
      <c r="A644" s="51"/>
      <c r="B644" s="51"/>
      <c r="C644" s="8"/>
      <c r="D644" s="51"/>
      <c r="E644" s="24"/>
    </row>
    <row r="645" spans="1:5" x14ac:dyDescent="0.25">
      <c r="A645" s="51"/>
      <c r="B645" s="51"/>
      <c r="C645" s="8"/>
      <c r="D645" s="51"/>
      <c r="E645" s="24"/>
    </row>
    <row r="646" spans="1:5" x14ac:dyDescent="0.25">
      <c r="A646" s="51"/>
      <c r="B646" s="51"/>
      <c r="C646" s="8"/>
      <c r="D646" s="51"/>
      <c r="E646" s="24"/>
    </row>
    <row r="647" spans="1:5" x14ac:dyDescent="0.25">
      <c r="A647" s="51"/>
      <c r="B647" s="51"/>
      <c r="C647" s="8"/>
      <c r="D647" s="51"/>
      <c r="E647" s="24"/>
    </row>
    <row r="648" spans="1:5" x14ac:dyDescent="0.25">
      <c r="A648" s="51"/>
      <c r="B648" s="51"/>
      <c r="C648" s="8"/>
      <c r="D648" s="51"/>
      <c r="E648" s="24"/>
    </row>
    <row r="649" spans="1:5" x14ac:dyDescent="0.25">
      <c r="A649" s="51"/>
      <c r="B649" s="51"/>
      <c r="C649" s="8"/>
      <c r="D649" s="51"/>
      <c r="E649" s="24"/>
    </row>
    <row r="650" spans="1:5" x14ac:dyDescent="0.25">
      <c r="A650" s="51"/>
      <c r="B650" s="51"/>
      <c r="C650" s="8"/>
      <c r="D650" s="51"/>
      <c r="E650" s="24"/>
    </row>
    <row r="651" spans="1:5" x14ac:dyDescent="0.25">
      <c r="A651" s="51"/>
      <c r="B651" s="51"/>
      <c r="C651" s="8"/>
      <c r="D651" s="51"/>
      <c r="E651" s="24"/>
    </row>
    <row r="652" spans="1:5" x14ac:dyDescent="0.25">
      <c r="A652" s="51"/>
      <c r="B652" s="51"/>
      <c r="C652" s="8"/>
      <c r="D652" s="51"/>
      <c r="E652" s="24"/>
    </row>
    <row r="653" spans="1:5" x14ac:dyDescent="0.25">
      <c r="A653" s="51"/>
      <c r="B653" s="51"/>
      <c r="C653" s="8"/>
      <c r="D653" s="51"/>
      <c r="E653" s="24"/>
    </row>
    <row r="654" spans="1:5" x14ac:dyDescent="0.25">
      <c r="A654" s="51"/>
      <c r="B654" s="51"/>
      <c r="C654" s="8"/>
      <c r="D654" s="51"/>
      <c r="E654" s="24"/>
    </row>
    <row r="655" spans="1:5" x14ac:dyDescent="0.25">
      <c r="A655" s="51"/>
      <c r="B655" s="51"/>
      <c r="C655" s="8"/>
      <c r="D655" s="51"/>
      <c r="E655" s="24"/>
    </row>
    <row r="656" spans="1:5" x14ac:dyDescent="0.25">
      <c r="A656" s="51"/>
      <c r="B656" s="51"/>
      <c r="C656" s="8"/>
      <c r="D656" s="51"/>
      <c r="E656" s="24"/>
    </row>
    <row r="657" spans="1:5" x14ac:dyDescent="0.25">
      <c r="A657" s="51"/>
      <c r="B657" s="51"/>
      <c r="C657" s="8"/>
      <c r="D657" s="51"/>
      <c r="E657" s="24"/>
    </row>
    <row r="658" spans="1:5" x14ac:dyDescent="0.25">
      <c r="A658" s="51"/>
      <c r="B658" s="51"/>
      <c r="C658" s="8"/>
      <c r="D658" s="51"/>
      <c r="E658" s="24"/>
    </row>
    <row r="659" spans="1:5" x14ac:dyDescent="0.25">
      <c r="A659" s="51"/>
      <c r="B659" s="51"/>
      <c r="C659" s="8"/>
      <c r="D659" s="51"/>
      <c r="E659" s="24"/>
    </row>
    <row r="660" spans="1:5" x14ac:dyDescent="0.25">
      <c r="A660" s="51"/>
      <c r="B660" s="51"/>
      <c r="C660" s="8"/>
      <c r="D660" s="51"/>
      <c r="E660" s="24"/>
    </row>
    <row r="661" spans="1:5" x14ac:dyDescent="0.25">
      <c r="A661" s="51"/>
      <c r="B661" s="51"/>
      <c r="C661" s="8"/>
      <c r="D661" s="51"/>
      <c r="E661" s="24"/>
    </row>
    <row r="662" spans="1:5" x14ac:dyDescent="0.25">
      <c r="A662" s="51"/>
      <c r="B662" s="51"/>
      <c r="C662" s="8"/>
      <c r="D662" s="51"/>
      <c r="E662" s="24"/>
    </row>
    <row r="663" spans="1:5" x14ac:dyDescent="0.25">
      <c r="A663" s="51"/>
      <c r="B663" s="51"/>
      <c r="C663" s="8"/>
      <c r="D663" s="51"/>
      <c r="E663" s="24"/>
    </row>
    <row r="664" spans="1:5" x14ac:dyDescent="0.25">
      <c r="A664" s="51"/>
      <c r="B664" s="51"/>
      <c r="C664" s="8"/>
      <c r="D664" s="51"/>
      <c r="E664" s="24"/>
    </row>
    <row r="665" spans="1:5" x14ac:dyDescent="0.25">
      <c r="A665" s="51"/>
      <c r="B665" s="51"/>
      <c r="C665" s="8"/>
      <c r="D665" s="51"/>
      <c r="E665" s="24"/>
    </row>
    <row r="666" spans="1:5" x14ac:dyDescent="0.25">
      <c r="A666" s="51"/>
      <c r="B666" s="51"/>
      <c r="C666" s="8"/>
      <c r="D666" s="51"/>
      <c r="E666" s="24"/>
    </row>
    <row r="667" spans="1:5" x14ac:dyDescent="0.25">
      <c r="A667" s="51"/>
      <c r="B667" s="51"/>
      <c r="C667" s="8"/>
      <c r="D667" s="51"/>
      <c r="E667" s="24"/>
    </row>
    <row r="668" spans="1:5" x14ac:dyDescent="0.25">
      <c r="A668" s="51"/>
      <c r="B668" s="51"/>
      <c r="C668" s="8"/>
      <c r="D668" s="51"/>
      <c r="E668" s="24"/>
    </row>
    <row r="669" spans="1:5" x14ac:dyDescent="0.25">
      <c r="A669" s="51"/>
      <c r="B669" s="51"/>
      <c r="C669" s="8"/>
      <c r="D669" s="51"/>
      <c r="E669" s="24"/>
    </row>
    <row r="670" spans="1:5" x14ac:dyDescent="0.25">
      <c r="A670" s="51"/>
      <c r="B670" s="51"/>
      <c r="C670" s="8"/>
      <c r="D670" s="51"/>
      <c r="E670" s="24"/>
    </row>
    <row r="671" spans="1:5" x14ac:dyDescent="0.25">
      <c r="A671" s="51"/>
      <c r="B671" s="51"/>
      <c r="C671" s="8"/>
      <c r="D671" s="51"/>
      <c r="E671" s="24"/>
    </row>
    <row r="672" spans="1:5" x14ac:dyDescent="0.25">
      <c r="A672" s="51"/>
      <c r="B672" s="51"/>
      <c r="C672" s="8"/>
      <c r="D672" s="51"/>
      <c r="E672" s="24"/>
    </row>
    <row r="673" spans="1:5" x14ac:dyDescent="0.25">
      <c r="A673" s="51"/>
      <c r="B673" s="51"/>
      <c r="C673" s="8"/>
      <c r="D673" s="51"/>
      <c r="E673" s="24"/>
    </row>
    <row r="674" spans="1:5" x14ac:dyDescent="0.25">
      <c r="A674" s="51"/>
      <c r="B674" s="51"/>
      <c r="C674" s="8"/>
      <c r="D674" s="51"/>
      <c r="E674" s="24"/>
    </row>
    <row r="675" spans="1:5" x14ac:dyDescent="0.25">
      <c r="A675" s="51"/>
      <c r="B675" s="51"/>
      <c r="C675" s="8"/>
      <c r="D675" s="51"/>
      <c r="E675" s="24"/>
    </row>
    <row r="676" spans="1:5" x14ac:dyDescent="0.25">
      <c r="A676" s="51"/>
      <c r="B676" s="51"/>
      <c r="C676" s="8"/>
      <c r="D676" s="51"/>
      <c r="E676" s="24"/>
    </row>
    <row r="677" spans="1:5" x14ac:dyDescent="0.25">
      <c r="A677" s="51"/>
      <c r="B677" s="51"/>
      <c r="C677" s="8"/>
      <c r="D677" s="51"/>
      <c r="E677" s="24"/>
    </row>
    <row r="678" spans="1:5" x14ac:dyDescent="0.25">
      <c r="A678" s="51"/>
      <c r="B678" s="51"/>
      <c r="C678" s="8"/>
      <c r="D678" s="51"/>
      <c r="E678" s="24"/>
    </row>
    <row r="679" spans="1:5" x14ac:dyDescent="0.25">
      <c r="A679" s="51"/>
      <c r="B679" s="51"/>
      <c r="C679" s="8"/>
      <c r="D679" s="51"/>
      <c r="E679" s="24"/>
    </row>
    <row r="680" spans="1:5" x14ac:dyDescent="0.25">
      <c r="A680" s="51"/>
      <c r="B680" s="51"/>
      <c r="C680" s="8"/>
      <c r="D680" s="51"/>
      <c r="E680" s="24"/>
    </row>
    <row r="681" spans="1:5" x14ac:dyDescent="0.25">
      <c r="A681" s="51"/>
      <c r="B681" s="51"/>
      <c r="C681" s="8"/>
      <c r="D681" s="51"/>
      <c r="E681" s="24"/>
    </row>
    <row r="682" spans="1:5" x14ac:dyDescent="0.25">
      <c r="A682" s="51"/>
      <c r="B682" s="51"/>
      <c r="C682" s="8"/>
      <c r="D682" s="51"/>
      <c r="E682" s="24"/>
    </row>
    <row r="683" spans="1:5" x14ac:dyDescent="0.25">
      <c r="A683" s="51"/>
      <c r="B683" s="51"/>
      <c r="C683" s="8"/>
      <c r="D683" s="51"/>
      <c r="E683" s="24"/>
    </row>
    <row r="684" spans="1:5" x14ac:dyDescent="0.25">
      <c r="A684" s="51"/>
      <c r="B684" s="51"/>
      <c r="C684" s="8"/>
      <c r="D684" s="51"/>
      <c r="E684" s="24"/>
    </row>
    <row r="685" spans="1:5" x14ac:dyDescent="0.25">
      <c r="A685" s="51"/>
      <c r="B685" s="51"/>
      <c r="C685" s="8"/>
      <c r="D685" s="51"/>
      <c r="E685" s="24"/>
    </row>
    <row r="686" spans="1:5" x14ac:dyDescent="0.25">
      <c r="A686" s="51"/>
      <c r="B686" s="51"/>
      <c r="C686" s="8"/>
      <c r="D686" s="51"/>
      <c r="E686" s="24"/>
    </row>
    <row r="687" spans="1:5" x14ac:dyDescent="0.25">
      <c r="A687" s="51"/>
      <c r="B687" s="51"/>
      <c r="C687" s="8"/>
      <c r="D687" s="51"/>
      <c r="E687" s="24"/>
    </row>
    <row r="688" spans="1:5" x14ac:dyDescent="0.25">
      <c r="A688" s="51"/>
      <c r="B688" s="51"/>
      <c r="C688" s="8"/>
      <c r="D688" s="51"/>
      <c r="E688" s="24"/>
    </row>
    <row r="689" spans="1:5" x14ac:dyDescent="0.25">
      <c r="A689" s="51"/>
      <c r="B689" s="51"/>
      <c r="C689" s="8"/>
      <c r="D689" s="51"/>
      <c r="E689" s="24"/>
    </row>
    <row r="690" spans="1:5" x14ac:dyDescent="0.25">
      <c r="A690" s="51"/>
      <c r="B690" s="51"/>
      <c r="C690" s="8"/>
      <c r="D690" s="51"/>
      <c r="E690" s="24"/>
    </row>
    <row r="691" spans="1:5" x14ac:dyDescent="0.25">
      <c r="A691" s="51"/>
      <c r="B691" s="51"/>
      <c r="C691" s="8"/>
      <c r="D691" s="51"/>
      <c r="E691" s="24"/>
    </row>
    <row r="692" spans="1:5" x14ac:dyDescent="0.25">
      <c r="A692" s="51"/>
      <c r="B692" s="51"/>
      <c r="C692" s="8"/>
      <c r="D692" s="51"/>
      <c r="E692" s="24"/>
    </row>
    <row r="693" spans="1:5" x14ac:dyDescent="0.25">
      <c r="A693" s="51"/>
      <c r="B693" s="51"/>
      <c r="C693" s="8"/>
      <c r="D693" s="51"/>
      <c r="E693" s="24"/>
    </row>
    <row r="694" spans="1:5" x14ac:dyDescent="0.25">
      <c r="A694" s="51"/>
      <c r="B694" s="51"/>
      <c r="C694" s="8"/>
      <c r="D694" s="51"/>
      <c r="E694" s="24"/>
    </row>
    <row r="695" spans="1:5" x14ac:dyDescent="0.25">
      <c r="A695" s="51"/>
      <c r="B695" s="51"/>
      <c r="C695" s="8"/>
      <c r="D695" s="51"/>
      <c r="E695" s="24"/>
    </row>
    <row r="696" spans="1:5" x14ac:dyDescent="0.25">
      <c r="A696" s="51"/>
      <c r="B696" s="51"/>
      <c r="C696" s="8"/>
      <c r="D696" s="51"/>
      <c r="E696" s="24"/>
    </row>
    <row r="697" spans="1:5" x14ac:dyDescent="0.25">
      <c r="A697" s="51"/>
      <c r="B697" s="51"/>
      <c r="C697" s="8"/>
      <c r="D697" s="51"/>
      <c r="E697" s="24"/>
    </row>
    <row r="698" spans="1:5" x14ac:dyDescent="0.25">
      <c r="A698" s="51"/>
      <c r="B698" s="51"/>
      <c r="C698" s="8"/>
      <c r="D698" s="51"/>
      <c r="E698" s="24"/>
    </row>
    <row r="699" spans="1:5" x14ac:dyDescent="0.25">
      <c r="A699" s="51"/>
      <c r="B699" s="51"/>
      <c r="C699" s="8"/>
      <c r="D699" s="51"/>
      <c r="E699" s="24"/>
    </row>
    <row r="700" spans="1:5" x14ac:dyDescent="0.25">
      <c r="A700" s="51"/>
      <c r="B700" s="51"/>
      <c r="C700" s="8"/>
      <c r="D700" s="51"/>
      <c r="E700" s="24"/>
    </row>
    <row r="701" spans="1:5" x14ac:dyDescent="0.25">
      <c r="A701" s="51"/>
      <c r="B701" s="51"/>
      <c r="C701" s="8"/>
      <c r="D701" s="51"/>
      <c r="E701" s="24"/>
    </row>
    <row r="702" spans="1:5" x14ac:dyDescent="0.25">
      <c r="A702" s="51"/>
      <c r="B702" s="51"/>
      <c r="C702" s="8"/>
      <c r="D702" s="51"/>
      <c r="E702" s="24"/>
    </row>
    <row r="703" spans="1:5" x14ac:dyDescent="0.25">
      <c r="A703" s="51"/>
      <c r="B703" s="51"/>
      <c r="C703" s="8"/>
      <c r="D703" s="51"/>
      <c r="E703" s="24"/>
    </row>
    <row r="704" spans="1:5" x14ac:dyDescent="0.25">
      <c r="A704" s="51"/>
      <c r="B704" s="51"/>
      <c r="C704" s="8"/>
      <c r="D704" s="51"/>
      <c r="E704" s="24"/>
    </row>
    <row r="705" spans="1:5" x14ac:dyDescent="0.25">
      <c r="A705" s="51"/>
      <c r="B705" s="51"/>
      <c r="C705" s="8"/>
      <c r="D705" s="51"/>
      <c r="E705" s="24"/>
    </row>
    <row r="706" spans="1:5" x14ac:dyDescent="0.25">
      <c r="A706" s="51"/>
      <c r="B706" s="51"/>
      <c r="C706" s="8"/>
      <c r="D706" s="51"/>
      <c r="E706" s="24"/>
    </row>
    <row r="707" spans="1:5" x14ac:dyDescent="0.25">
      <c r="A707" s="51"/>
      <c r="B707" s="51"/>
      <c r="C707" s="8"/>
      <c r="D707" s="51"/>
      <c r="E707" s="24"/>
    </row>
    <row r="708" spans="1:5" x14ac:dyDescent="0.25">
      <c r="A708" s="51"/>
      <c r="B708" s="51"/>
      <c r="C708" s="8"/>
      <c r="D708" s="51"/>
      <c r="E708" s="24"/>
    </row>
    <row r="709" spans="1:5" x14ac:dyDescent="0.25">
      <c r="A709" s="51"/>
      <c r="B709" s="51"/>
      <c r="C709" s="8"/>
      <c r="D709" s="51"/>
      <c r="E709" s="24"/>
    </row>
    <row r="710" spans="1:5" x14ac:dyDescent="0.25">
      <c r="A710" s="51"/>
      <c r="B710" s="51"/>
      <c r="C710" s="8"/>
      <c r="D710" s="51"/>
      <c r="E710" s="24"/>
    </row>
    <row r="711" spans="1:5" x14ac:dyDescent="0.25">
      <c r="A711" s="51"/>
      <c r="B711" s="51"/>
      <c r="C711" s="8"/>
      <c r="D711" s="51"/>
      <c r="E711" s="24"/>
    </row>
    <row r="712" spans="1:5" x14ac:dyDescent="0.25">
      <c r="A712" s="51"/>
      <c r="B712" s="51"/>
      <c r="C712" s="8"/>
      <c r="D712" s="51"/>
      <c r="E712" s="24"/>
    </row>
    <row r="713" spans="1:5" x14ac:dyDescent="0.25">
      <c r="A713" s="51"/>
      <c r="B713" s="51"/>
      <c r="C713" s="8"/>
      <c r="D713" s="51"/>
      <c r="E713" s="24"/>
    </row>
    <row r="714" spans="1:5" x14ac:dyDescent="0.25">
      <c r="A714" s="51"/>
      <c r="B714" s="51"/>
      <c r="C714" s="8"/>
      <c r="D714" s="51"/>
      <c r="E714" s="24"/>
    </row>
    <row r="715" spans="1:5" x14ac:dyDescent="0.25">
      <c r="A715" s="51"/>
      <c r="B715" s="51"/>
      <c r="C715" s="8"/>
      <c r="D715" s="51"/>
      <c r="E715" s="24"/>
    </row>
    <row r="716" spans="1:5" x14ac:dyDescent="0.25">
      <c r="A716" s="51"/>
      <c r="B716" s="51"/>
      <c r="C716" s="8"/>
      <c r="D716" s="51"/>
      <c r="E716" s="24"/>
    </row>
    <row r="717" spans="1:5" x14ac:dyDescent="0.25">
      <c r="A717" s="51"/>
      <c r="B717" s="51"/>
      <c r="C717" s="8"/>
      <c r="D717" s="51"/>
      <c r="E717" s="24"/>
    </row>
    <row r="718" spans="1:5" x14ac:dyDescent="0.25">
      <c r="A718" s="51"/>
      <c r="B718" s="51"/>
      <c r="C718" s="8"/>
      <c r="D718" s="51"/>
      <c r="E718" s="24"/>
    </row>
    <row r="719" spans="1:5" x14ac:dyDescent="0.25">
      <c r="A719" s="51"/>
      <c r="B719" s="51"/>
      <c r="C719" s="8"/>
      <c r="D719" s="51"/>
      <c r="E719" s="24"/>
    </row>
    <row r="720" spans="1:5" x14ac:dyDescent="0.25">
      <c r="A720" s="51"/>
      <c r="B720" s="51"/>
      <c r="C720" s="8"/>
      <c r="D720" s="51"/>
      <c r="E720" s="24"/>
    </row>
    <row r="721" spans="1:5" x14ac:dyDescent="0.25">
      <c r="A721" s="51"/>
      <c r="B721" s="51"/>
      <c r="C721" s="8"/>
      <c r="D721" s="51"/>
      <c r="E721" s="24"/>
    </row>
    <row r="722" spans="1:5" x14ac:dyDescent="0.25">
      <c r="A722" s="51"/>
      <c r="B722" s="51"/>
      <c r="C722" s="8"/>
      <c r="D722" s="51"/>
      <c r="E722" s="24"/>
    </row>
    <row r="723" spans="1:5" x14ac:dyDescent="0.25">
      <c r="A723" s="51"/>
      <c r="B723" s="51"/>
      <c r="C723" s="8"/>
      <c r="D723" s="51"/>
      <c r="E723" s="24"/>
    </row>
    <row r="724" spans="1:5" x14ac:dyDescent="0.25">
      <c r="A724" s="51"/>
      <c r="B724" s="51"/>
      <c r="C724" s="8"/>
      <c r="D724" s="51"/>
      <c r="E724" s="24"/>
    </row>
    <row r="725" spans="1:5" x14ac:dyDescent="0.25">
      <c r="A725" s="51"/>
      <c r="B725" s="51"/>
      <c r="C725" s="8"/>
      <c r="D725" s="51"/>
      <c r="E725" s="24"/>
    </row>
    <row r="726" spans="1:5" x14ac:dyDescent="0.25">
      <c r="A726" s="51"/>
      <c r="B726" s="51"/>
      <c r="C726" s="8"/>
      <c r="D726" s="51"/>
      <c r="E726" s="24"/>
    </row>
    <row r="727" spans="1:5" x14ac:dyDescent="0.25">
      <c r="A727" s="51"/>
      <c r="B727" s="51"/>
      <c r="C727" s="8"/>
      <c r="D727" s="51"/>
      <c r="E727" s="24"/>
    </row>
    <row r="728" spans="1:5" x14ac:dyDescent="0.25">
      <c r="A728" s="51"/>
      <c r="B728" s="51"/>
      <c r="C728" s="8"/>
      <c r="D728" s="51"/>
      <c r="E728" s="24"/>
    </row>
    <row r="729" spans="1:5" x14ac:dyDescent="0.25">
      <c r="A729" s="51"/>
      <c r="B729" s="51"/>
      <c r="C729" s="8"/>
      <c r="D729" s="51"/>
      <c r="E729" s="24"/>
    </row>
    <row r="730" spans="1:5" x14ac:dyDescent="0.25">
      <c r="A730" s="51"/>
      <c r="B730" s="51"/>
      <c r="C730" s="8"/>
      <c r="D730" s="51"/>
      <c r="E730" s="24"/>
    </row>
    <row r="731" spans="1:5" x14ac:dyDescent="0.25">
      <c r="A731" s="51"/>
      <c r="B731" s="51"/>
      <c r="C731" s="8"/>
      <c r="D731" s="51"/>
      <c r="E731" s="24"/>
    </row>
    <row r="732" spans="1:5" x14ac:dyDescent="0.25">
      <c r="A732" s="51"/>
      <c r="B732" s="51"/>
      <c r="C732" s="8"/>
      <c r="D732" s="51"/>
      <c r="E732" s="24"/>
    </row>
    <row r="733" spans="1:5" x14ac:dyDescent="0.25">
      <c r="A733" s="51"/>
      <c r="B733" s="51"/>
      <c r="C733" s="8"/>
      <c r="D733" s="51"/>
      <c r="E733" s="24"/>
    </row>
    <row r="734" spans="1:5" x14ac:dyDescent="0.25">
      <c r="A734" s="51"/>
      <c r="B734" s="51"/>
      <c r="C734" s="8"/>
      <c r="D734" s="51"/>
      <c r="E734" s="24"/>
    </row>
    <row r="735" spans="1:5" x14ac:dyDescent="0.25">
      <c r="A735" s="51"/>
      <c r="B735" s="51"/>
      <c r="C735" s="8"/>
      <c r="D735" s="51"/>
      <c r="E735" s="24"/>
    </row>
    <row r="736" spans="1:5" x14ac:dyDescent="0.25">
      <c r="A736" s="51"/>
      <c r="B736" s="51"/>
      <c r="C736" s="8"/>
      <c r="D736" s="51"/>
      <c r="E736" s="24"/>
    </row>
    <row r="737" spans="1:5" x14ac:dyDescent="0.25">
      <c r="A737" s="51"/>
      <c r="B737" s="51"/>
      <c r="C737" s="8"/>
      <c r="D737" s="51"/>
      <c r="E737" s="24"/>
    </row>
    <row r="738" spans="1:5" x14ac:dyDescent="0.25">
      <c r="A738" s="51"/>
      <c r="B738" s="51"/>
      <c r="C738" s="8"/>
      <c r="D738" s="51"/>
      <c r="E738" s="24"/>
    </row>
    <row r="739" spans="1:5" x14ac:dyDescent="0.25">
      <c r="A739" s="51"/>
      <c r="B739" s="51"/>
      <c r="C739" s="8"/>
      <c r="D739" s="51"/>
      <c r="E739" s="24"/>
    </row>
    <row r="740" spans="1:5" x14ac:dyDescent="0.25">
      <c r="A740" s="51"/>
      <c r="B740" s="51"/>
      <c r="C740" s="8"/>
      <c r="D740" s="51"/>
      <c r="E740" s="24"/>
    </row>
    <row r="741" spans="1:5" x14ac:dyDescent="0.25">
      <c r="A741" s="51"/>
      <c r="B741" s="51"/>
      <c r="C741" s="8"/>
      <c r="D741" s="51"/>
      <c r="E741" s="24"/>
    </row>
    <row r="742" spans="1:5" x14ac:dyDescent="0.25">
      <c r="A742" s="51"/>
      <c r="B742" s="51"/>
      <c r="C742" s="8"/>
      <c r="D742" s="51"/>
      <c r="E742" s="24"/>
    </row>
    <row r="743" spans="1:5" x14ac:dyDescent="0.25">
      <c r="A743" s="51"/>
      <c r="B743" s="51"/>
      <c r="C743" s="8"/>
      <c r="D743" s="51"/>
      <c r="E743" s="24"/>
    </row>
    <row r="744" spans="1:5" x14ac:dyDescent="0.25">
      <c r="A744" s="51"/>
      <c r="B744" s="51"/>
      <c r="C744" s="8"/>
      <c r="D744" s="51"/>
      <c r="E744" s="24"/>
    </row>
    <row r="745" spans="1:5" x14ac:dyDescent="0.25">
      <c r="A745" s="51"/>
      <c r="B745" s="51"/>
      <c r="C745" s="8"/>
      <c r="D745" s="51"/>
      <c r="E745" s="24"/>
    </row>
    <row r="746" spans="1:5" x14ac:dyDescent="0.25">
      <c r="A746" s="51"/>
      <c r="B746" s="51"/>
      <c r="C746" s="8"/>
      <c r="D746" s="51"/>
      <c r="E746" s="24"/>
    </row>
    <row r="747" spans="1:5" x14ac:dyDescent="0.25">
      <c r="A747" s="51"/>
      <c r="B747" s="51"/>
      <c r="C747" s="8"/>
      <c r="D747" s="51"/>
      <c r="E747" s="24"/>
    </row>
    <row r="748" spans="1:5" x14ac:dyDescent="0.25">
      <c r="A748" s="51"/>
      <c r="B748" s="51"/>
      <c r="C748" s="8"/>
      <c r="D748" s="51"/>
      <c r="E748" s="24"/>
    </row>
    <row r="749" spans="1:5" x14ac:dyDescent="0.25">
      <c r="A749" s="51"/>
      <c r="B749" s="51"/>
      <c r="C749" s="8"/>
      <c r="D749" s="51"/>
      <c r="E749" s="24"/>
    </row>
    <row r="750" spans="1:5" x14ac:dyDescent="0.25">
      <c r="A750" s="51"/>
      <c r="B750" s="51"/>
      <c r="C750" s="8"/>
      <c r="D750" s="51"/>
      <c r="E750" s="24"/>
    </row>
    <row r="751" spans="1:5" x14ac:dyDescent="0.25">
      <c r="A751" s="51"/>
      <c r="B751" s="51"/>
      <c r="C751" s="8"/>
      <c r="D751" s="51"/>
      <c r="E751" s="24"/>
    </row>
    <row r="752" spans="1:5" x14ac:dyDescent="0.25">
      <c r="A752" s="51"/>
      <c r="B752" s="51"/>
      <c r="C752" s="8"/>
      <c r="D752" s="51"/>
      <c r="E752" s="24"/>
    </row>
    <row r="753" spans="1:5" x14ac:dyDescent="0.25">
      <c r="A753" s="51"/>
      <c r="B753" s="51"/>
      <c r="C753" s="8"/>
      <c r="D753" s="51"/>
      <c r="E753" s="24"/>
    </row>
    <row r="754" spans="1:5" x14ac:dyDescent="0.25">
      <c r="A754" s="51"/>
      <c r="B754" s="51"/>
      <c r="C754" s="8"/>
      <c r="D754" s="51"/>
      <c r="E754" s="24"/>
    </row>
    <row r="755" spans="1:5" x14ac:dyDescent="0.25">
      <c r="A755" s="51"/>
      <c r="B755" s="51"/>
      <c r="C755" s="8"/>
      <c r="D755" s="51"/>
      <c r="E755" s="24"/>
    </row>
    <row r="756" spans="1:5" x14ac:dyDescent="0.25">
      <c r="A756" s="51"/>
      <c r="B756" s="51"/>
      <c r="C756" s="8"/>
      <c r="D756" s="51"/>
      <c r="E756" s="24"/>
    </row>
    <row r="757" spans="1:5" x14ac:dyDescent="0.25">
      <c r="A757" s="51"/>
      <c r="B757" s="51"/>
      <c r="C757" s="8"/>
      <c r="D757" s="51"/>
      <c r="E757" s="24"/>
    </row>
    <row r="758" spans="1:5" x14ac:dyDescent="0.25">
      <c r="A758" s="51"/>
      <c r="B758" s="51"/>
      <c r="C758" s="8"/>
      <c r="D758" s="51"/>
      <c r="E758" s="24"/>
    </row>
    <row r="759" spans="1:5" x14ac:dyDescent="0.25">
      <c r="A759" s="51"/>
      <c r="B759" s="51"/>
      <c r="C759" s="8"/>
      <c r="D759" s="51"/>
      <c r="E759" s="24"/>
    </row>
    <row r="760" spans="1:5" x14ac:dyDescent="0.25">
      <c r="A760" s="51"/>
      <c r="B760" s="51"/>
      <c r="C760" s="8"/>
      <c r="D760" s="51"/>
      <c r="E760" s="24"/>
    </row>
    <row r="761" spans="1:5" x14ac:dyDescent="0.25">
      <c r="A761" s="51"/>
      <c r="B761" s="51"/>
      <c r="C761" s="8"/>
      <c r="D761" s="51"/>
      <c r="E761" s="24"/>
    </row>
    <row r="762" spans="1:5" x14ac:dyDescent="0.25">
      <c r="A762" s="51"/>
      <c r="B762" s="51"/>
      <c r="C762" s="8"/>
      <c r="D762" s="51"/>
      <c r="E762" s="24"/>
    </row>
    <row r="763" spans="1:5" x14ac:dyDescent="0.25">
      <c r="A763" s="51"/>
      <c r="B763" s="51"/>
      <c r="C763" s="8"/>
      <c r="D763" s="51"/>
      <c r="E763" s="24"/>
    </row>
    <row r="764" spans="1:5" x14ac:dyDescent="0.25">
      <c r="A764" s="51"/>
      <c r="B764" s="51"/>
      <c r="C764" s="8"/>
      <c r="D764" s="51"/>
      <c r="E764" s="24"/>
    </row>
    <row r="765" spans="1:5" x14ac:dyDescent="0.25">
      <c r="A765" s="51"/>
      <c r="B765" s="51"/>
      <c r="C765" s="8"/>
      <c r="D765" s="51"/>
      <c r="E765" s="24"/>
    </row>
    <row r="766" spans="1:5" x14ac:dyDescent="0.25">
      <c r="A766" s="51"/>
      <c r="B766" s="51"/>
      <c r="C766" s="8"/>
      <c r="D766" s="51"/>
      <c r="E766" s="24"/>
    </row>
    <row r="767" spans="1:5" x14ac:dyDescent="0.25">
      <c r="A767" s="51"/>
      <c r="B767" s="51"/>
      <c r="C767" s="8"/>
      <c r="D767" s="51"/>
      <c r="E767" s="24"/>
    </row>
    <row r="768" spans="1:5" x14ac:dyDescent="0.25">
      <c r="A768" s="51"/>
      <c r="B768" s="51"/>
      <c r="C768" s="8"/>
      <c r="D768" s="51"/>
      <c r="E768" s="24"/>
    </row>
    <row r="769" spans="1:5" x14ac:dyDescent="0.25">
      <c r="A769" s="51"/>
      <c r="B769" s="51"/>
      <c r="C769" s="8"/>
      <c r="D769" s="51"/>
      <c r="E769" s="24"/>
    </row>
    <row r="770" spans="1:5" x14ac:dyDescent="0.25">
      <c r="A770" s="51"/>
      <c r="B770" s="51"/>
      <c r="C770" s="8"/>
      <c r="D770" s="51"/>
      <c r="E770" s="24"/>
    </row>
    <row r="771" spans="1:5" x14ac:dyDescent="0.25">
      <c r="A771" s="51"/>
      <c r="B771" s="51"/>
      <c r="C771" s="8"/>
      <c r="D771" s="51"/>
      <c r="E771" s="24"/>
    </row>
    <row r="772" spans="1:5" x14ac:dyDescent="0.25">
      <c r="A772" s="51"/>
      <c r="B772" s="51"/>
      <c r="C772" s="8"/>
      <c r="D772" s="51"/>
      <c r="E772" s="24"/>
    </row>
    <row r="773" spans="1:5" x14ac:dyDescent="0.25">
      <c r="A773" s="51"/>
      <c r="B773" s="51"/>
      <c r="C773" s="8"/>
      <c r="D773" s="51"/>
      <c r="E773" s="24"/>
    </row>
    <row r="774" spans="1:5" x14ac:dyDescent="0.25">
      <c r="A774" s="51"/>
      <c r="B774" s="51"/>
      <c r="C774" s="8"/>
      <c r="D774" s="51"/>
      <c r="E774" s="24"/>
    </row>
    <row r="775" spans="1:5" x14ac:dyDescent="0.25">
      <c r="A775" s="51"/>
      <c r="B775" s="51"/>
      <c r="C775" s="8"/>
      <c r="D775" s="51"/>
      <c r="E775" s="24"/>
    </row>
    <row r="776" spans="1:5" x14ac:dyDescent="0.25">
      <c r="A776" s="51"/>
      <c r="B776" s="51"/>
      <c r="C776" s="8"/>
      <c r="D776" s="51"/>
      <c r="E776" s="24"/>
    </row>
    <row r="777" spans="1:5" x14ac:dyDescent="0.25">
      <c r="A777" s="51"/>
      <c r="B777" s="51"/>
      <c r="C777" s="8"/>
      <c r="D777" s="51"/>
      <c r="E777" s="24"/>
    </row>
    <row r="778" spans="1:5" x14ac:dyDescent="0.25">
      <c r="A778" s="51"/>
      <c r="B778" s="51"/>
      <c r="C778" s="8"/>
      <c r="D778" s="51"/>
      <c r="E778" s="24"/>
    </row>
    <row r="779" spans="1:5" x14ac:dyDescent="0.25">
      <c r="A779" s="51"/>
      <c r="B779" s="51"/>
      <c r="C779" s="8"/>
      <c r="D779" s="51"/>
      <c r="E779" s="24"/>
    </row>
    <row r="780" spans="1:5" x14ac:dyDescent="0.25">
      <c r="A780" s="51"/>
      <c r="B780" s="51"/>
      <c r="C780" s="8"/>
      <c r="D780" s="51"/>
      <c r="E780" s="24"/>
    </row>
    <row r="781" spans="1:5" x14ac:dyDescent="0.25">
      <c r="A781" s="51"/>
      <c r="B781" s="51"/>
      <c r="C781" s="8"/>
      <c r="D781" s="51"/>
      <c r="E781" s="24"/>
    </row>
    <row r="782" spans="1:5" x14ac:dyDescent="0.25">
      <c r="A782" s="51"/>
      <c r="B782" s="51"/>
      <c r="C782" s="8"/>
      <c r="D782" s="51"/>
      <c r="E782" s="24"/>
    </row>
    <row r="783" spans="1:5" x14ac:dyDescent="0.25">
      <c r="A783" s="51"/>
      <c r="B783" s="51"/>
      <c r="C783" s="8"/>
      <c r="D783" s="51"/>
      <c r="E783" s="24"/>
    </row>
    <row r="784" spans="1:5" x14ac:dyDescent="0.25">
      <c r="A784" s="51"/>
      <c r="B784" s="51"/>
      <c r="C784" s="8"/>
      <c r="D784" s="51"/>
      <c r="E784" s="24"/>
    </row>
    <row r="785" spans="1:5" x14ac:dyDescent="0.25">
      <c r="A785" s="51"/>
      <c r="B785" s="51"/>
      <c r="C785" s="8"/>
      <c r="D785" s="51"/>
      <c r="E785" s="24"/>
    </row>
    <row r="786" spans="1:5" x14ac:dyDescent="0.25">
      <c r="A786" s="51"/>
      <c r="B786" s="51"/>
      <c r="C786" s="8"/>
      <c r="D786" s="51"/>
      <c r="E786" s="24"/>
    </row>
    <row r="787" spans="1:5" x14ac:dyDescent="0.25">
      <c r="A787" s="51"/>
      <c r="B787" s="51"/>
      <c r="C787" s="8"/>
      <c r="D787" s="51"/>
      <c r="E787" s="24"/>
    </row>
    <row r="788" spans="1:5" x14ac:dyDescent="0.25">
      <c r="A788" s="51"/>
      <c r="B788" s="51"/>
      <c r="C788" s="8"/>
      <c r="D788" s="51"/>
      <c r="E788" s="24"/>
    </row>
    <row r="789" spans="1:5" x14ac:dyDescent="0.25">
      <c r="A789" s="51"/>
      <c r="B789" s="51"/>
      <c r="C789" s="8"/>
      <c r="D789" s="51"/>
      <c r="E789" s="24"/>
    </row>
    <row r="790" spans="1:5" x14ac:dyDescent="0.25">
      <c r="A790" s="51"/>
      <c r="B790" s="51"/>
      <c r="C790" s="8"/>
      <c r="D790" s="51"/>
      <c r="E790" s="24"/>
    </row>
    <row r="791" spans="1:5" x14ac:dyDescent="0.25">
      <c r="A791" s="51"/>
      <c r="B791" s="51"/>
      <c r="C791" s="8"/>
      <c r="D791" s="51"/>
      <c r="E791" s="24"/>
    </row>
    <row r="792" spans="1:5" x14ac:dyDescent="0.25">
      <c r="A792" s="51"/>
      <c r="B792" s="51"/>
      <c r="C792" s="8"/>
      <c r="D792" s="51"/>
      <c r="E792" s="24"/>
    </row>
    <row r="793" spans="1:5" x14ac:dyDescent="0.25">
      <c r="A793" s="51"/>
      <c r="B793" s="51"/>
      <c r="C793" s="8"/>
      <c r="D793" s="51"/>
      <c r="E793" s="24"/>
    </row>
    <row r="794" spans="1:5" x14ac:dyDescent="0.25">
      <c r="A794" s="51"/>
      <c r="B794" s="51"/>
      <c r="C794" s="8"/>
      <c r="D794" s="51"/>
      <c r="E794" s="24"/>
    </row>
    <row r="795" spans="1:5" x14ac:dyDescent="0.25">
      <c r="A795" s="51"/>
      <c r="B795" s="51"/>
      <c r="C795" s="8"/>
      <c r="D795" s="51"/>
      <c r="E795" s="24"/>
    </row>
    <row r="796" spans="1:5" x14ac:dyDescent="0.25">
      <c r="A796" s="51"/>
      <c r="B796" s="51"/>
      <c r="C796" s="8"/>
      <c r="D796" s="51"/>
      <c r="E796" s="24"/>
    </row>
    <row r="797" spans="1:5" x14ac:dyDescent="0.25">
      <c r="A797" s="51"/>
      <c r="B797" s="51"/>
      <c r="C797" s="8"/>
      <c r="D797" s="51"/>
      <c r="E797" s="24"/>
    </row>
    <row r="798" spans="1:5" x14ac:dyDescent="0.25">
      <c r="A798" s="51"/>
      <c r="B798" s="51"/>
      <c r="C798" s="8"/>
      <c r="D798" s="51"/>
      <c r="E798" s="24"/>
    </row>
    <row r="799" spans="1:5" x14ac:dyDescent="0.25">
      <c r="A799" s="51"/>
      <c r="B799" s="51"/>
      <c r="C799" s="8"/>
      <c r="D799" s="51"/>
      <c r="E799" s="24"/>
    </row>
    <row r="800" spans="1:5" x14ac:dyDescent="0.25">
      <c r="A800" s="51"/>
      <c r="B800" s="51"/>
      <c r="C800" s="8"/>
      <c r="D800" s="51"/>
      <c r="E800" s="24"/>
    </row>
    <row r="801" spans="1:5" x14ac:dyDescent="0.25">
      <c r="A801" s="51"/>
      <c r="B801" s="51"/>
      <c r="C801" s="8"/>
      <c r="D801" s="51"/>
      <c r="E801" s="24"/>
    </row>
    <row r="802" spans="1:5" x14ac:dyDescent="0.25">
      <c r="A802" s="51"/>
      <c r="B802" s="51"/>
      <c r="C802" s="8"/>
      <c r="D802" s="51"/>
      <c r="E802" s="24"/>
    </row>
    <row r="803" spans="1:5" x14ac:dyDescent="0.25">
      <c r="A803" s="51"/>
      <c r="B803" s="51"/>
      <c r="C803" s="8"/>
      <c r="D803" s="51"/>
      <c r="E803" s="24"/>
    </row>
    <row r="804" spans="1:5" x14ac:dyDescent="0.25">
      <c r="A804" s="51"/>
      <c r="B804" s="51"/>
      <c r="C804" s="8"/>
      <c r="D804" s="51"/>
      <c r="E804" s="24"/>
    </row>
    <row r="805" spans="1:5" x14ac:dyDescent="0.25">
      <c r="A805" s="51"/>
      <c r="B805" s="51"/>
      <c r="C805" s="8"/>
      <c r="D805" s="51"/>
      <c r="E805" s="24"/>
    </row>
    <row r="806" spans="1:5" x14ac:dyDescent="0.25">
      <c r="A806" s="51"/>
      <c r="B806" s="51"/>
      <c r="C806" s="8"/>
      <c r="D806" s="51"/>
      <c r="E806" s="24"/>
    </row>
    <row r="807" spans="1:5" x14ac:dyDescent="0.25">
      <c r="A807" s="51"/>
      <c r="B807" s="51"/>
      <c r="C807" s="8"/>
      <c r="D807" s="51"/>
      <c r="E807" s="24"/>
    </row>
    <row r="808" spans="1:5" x14ac:dyDescent="0.25">
      <c r="A808" s="51"/>
      <c r="B808" s="51"/>
      <c r="C808" s="8"/>
      <c r="D808" s="51"/>
      <c r="E808" s="24"/>
    </row>
    <row r="809" spans="1:5" x14ac:dyDescent="0.25">
      <c r="A809" s="51"/>
      <c r="B809" s="51"/>
      <c r="C809" s="8"/>
      <c r="D809" s="51"/>
      <c r="E809" s="24"/>
    </row>
    <row r="810" spans="1:5" x14ac:dyDescent="0.25">
      <c r="A810" s="51"/>
      <c r="B810" s="51"/>
      <c r="C810" s="8"/>
      <c r="D810" s="51"/>
      <c r="E810" s="24"/>
    </row>
    <row r="811" spans="1:5" x14ac:dyDescent="0.25">
      <c r="A811" s="51"/>
      <c r="B811" s="51"/>
      <c r="C811" s="8"/>
      <c r="D811" s="51"/>
      <c r="E811" s="24"/>
    </row>
    <row r="812" spans="1:5" x14ac:dyDescent="0.25">
      <c r="A812" s="51"/>
      <c r="B812" s="51"/>
      <c r="C812" s="8"/>
      <c r="D812" s="51"/>
      <c r="E812" s="24"/>
    </row>
    <row r="813" spans="1:5" x14ac:dyDescent="0.25">
      <c r="A813" s="51"/>
      <c r="B813" s="51"/>
      <c r="C813" s="8"/>
      <c r="D813" s="51"/>
      <c r="E813" s="24"/>
    </row>
    <row r="814" spans="1:5" x14ac:dyDescent="0.25">
      <c r="A814" s="51"/>
      <c r="B814" s="51"/>
      <c r="C814" s="8"/>
      <c r="D814" s="51"/>
      <c r="E814" s="24"/>
    </row>
    <row r="815" spans="1:5" x14ac:dyDescent="0.25">
      <c r="A815" s="51"/>
      <c r="B815" s="51"/>
      <c r="C815" s="8"/>
      <c r="D815" s="51"/>
      <c r="E815" s="24"/>
    </row>
    <row r="816" spans="1:5" x14ac:dyDescent="0.25">
      <c r="A816" s="51"/>
      <c r="B816" s="51"/>
      <c r="C816" s="8"/>
      <c r="D816" s="51"/>
      <c r="E816" s="24"/>
    </row>
    <row r="817" spans="1:5" x14ac:dyDescent="0.25">
      <c r="A817" s="51"/>
      <c r="B817" s="51"/>
      <c r="C817" s="8"/>
      <c r="D817" s="51"/>
      <c r="E817" s="24"/>
    </row>
    <row r="818" spans="1:5" x14ac:dyDescent="0.25">
      <c r="A818" s="51"/>
      <c r="B818" s="51"/>
      <c r="C818" s="8"/>
      <c r="D818" s="51"/>
      <c r="E818" s="24"/>
    </row>
    <row r="819" spans="1:5" x14ac:dyDescent="0.25">
      <c r="A819" s="51"/>
      <c r="B819" s="51"/>
      <c r="C819" s="8"/>
      <c r="D819" s="51"/>
      <c r="E819" s="24"/>
    </row>
    <row r="820" spans="1:5" x14ac:dyDescent="0.25">
      <c r="A820" s="51"/>
      <c r="B820" s="51"/>
      <c r="C820" s="8"/>
      <c r="D820" s="51"/>
      <c r="E820" s="24"/>
    </row>
    <row r="821" spans="1:5" x14ac:dyDescent="0.25">
      <c r="A821" s="51"/>
      <c r="B821" s="51"/>
      <c r="C821" s="8"/>
      <c r="D821" s="51"/>
      <c r="E821" s="24"/>
    </row>
    <row r="822" spans="1:5" x14ac:dyDescent="0.25">
      <c r="A822" s="51"/>
      <c r="B822" s="51"/>
      <c r="C822" s="8"/>
      <c r="D822" s="51"/>
      <c r="E822" s="24"/>
    </row>
    <row r="823" spans="1:5" x14ac:dyDescent="0.25">
      <c r="A823" s="51"/>
      <c r="B823" s="51"/>
      <c r="C823" s="8"/>
      <c r="D823" s="51"/>
      <c r="E823" s="24"/>
    </row>
    <row r="824" spans="1:5" x14ac:dyDescent="0.25">
      <c r="A824" s="51"/>
      <c r="B824" s="51"/>
      <c r="C824" s="8"/>
      <c r="D824" s="51"/>
      <c r="E824" s="24"/>
    </row>
    <row r="825" spans="1:5" x14ac:dyDescent="0.25">
      <c r="A825" s="51"/>
      <c r="B825" s="51"/>
      <c r="C825" s="8"/>
      <c r="D825" s="51"/>
      <c r="E825" s="24"/>
    </row>
    <row r="826" spans="1:5" x14ac:dyDescent="0.25">
      <c r="A826" s="51"/>
      <c r="B826" s="51"/>
      <c r="C826" s="8"/>
      <c r="D826" s="51"/>
      <c r="E826" s="24"/>
    </row>
    <row r="827" spans="1:5" x14ac:dyDescent="0.25">
      <c r="A827" s="51"/>
      <c r="B827" s="51"/>
      <c r="C827" s="8"/>
      <c r="D827" s="51"/>
      <c r="E827" s="24"/>
    </row>
    <row r="828" spans="1:5" x14ac:dyDescent="0.25">
      <c r="A828" s="51"/>
      <c r="B828" s="51"/>
      <c r="C828" s="8"/>
      <c r="D828" s="51"/>
      <c r="E828" s="24"/>
    </row>
    <row r="829" spans="1:5" x14ac:dyDescent="0.25">
      <c r="A829" s="51"/>
      <c r="B829" s="51"/>
      <c r="C829" s="8"/>
      <c r="D829" s="51"/>
      <c r="E829" s="24"/>
    </row>
    <row r="830" spans="1:5" x14ac:dyDescent="0.25">
      <c r="A830" s="51"/>
      <c r="B830" s="51"/>
      <c r="C830" s="8"/>
      <c r="D830" s="51"/>
      <c r="E830" s="24"/>
    </row>
    <row r="831" spans="1:5" x14ac:dyDescent="0.25">
      <c r="A831" s="51"/>
      <c r="B831" s="51"/>
      <c r="C831" s="8"/>
      <c r="D831" s="51"/>
      <c r="E831" s="24"/>
    </row>
    <row r="832" spans="1:5" x14ac:dyDescent="0.25">
      <c r="A832" s="51"/>
      <c r="B832" s="51"/>
      <c r="C832" s="8"/>
      <c r="D832" s="51"/>
      <c r="E832" s="24"/>
    </row>
    <row r="833" spans="1:5" x14ac:dyDescent="0.25">
      <c r="A833" s="51"/>
      <c r="B833" s="51"/>
      <c r="C833" s="8"/>
      <c r="D833" s="51"/>
      <c r="E833" s="24"/>
    </row>
    <row r="834" spans="1:5" x14ac:dyDescent="0.25">
      <c r="A834" s="51"/>
      <c r="B834" s="51"/>
      <c r="C834" s="8"/>
      <c r="D834" s="51"/>
      <c r="E834" s="24"/>
    </row>
    <row r="835" spans="1:5" x14ac:dyDescent="0.25">
      <c r="A835" s="51"/>
      <c r="B835" s="51"/>
      <c r="C835" s="8"/>
      <c r="D835" s="51"/>
      <c r="E835" s="24"/>
    </row>
    <row r="836" spans="1:5" x14ac:dyDescent="0.25">
      <c r="A836" s="51"/>
      <c r="B836" s="51"/>
      <c r="C836" s="8"/>
      <c r="D836" s="51"/>
      <c r="E836" s="24"/>
    </row>
    <row r="837" spans="1:5" x14ac:dyDescent="0.25">
      <c r="A837" s="51"/>
      <c r="B837" s="51"/>
      <c r="C837" s="8"/>
      <c r="D837" s="51"/>
      <c r="E837" s="24"/>
    </row>
    <row r="838" spans="1:5" x14ac:dyDescent="0.25">
      <c r="A838" s="51"/>
      <c r="B838" s="51"/>
      <c r="C838" s="8"/>
      <c r="D838" s="51"/>
      <c r="E838" s="24"/>
    </row>
    <row r="839" spans="1:5" x14ac:dyDescent="0.25">
      <c r="A839" s="51"/>
      <c r="B839" s="51"/>
      <c r="C839" s="8"/>
      <c r="D839" s="51"/>
      <c r="E839" s="24"/>
    </row>
    <row r="840" spans="1:5" x14ac:dyDescent="0.25">
      <c r="A840" s="51"/>
      <c r="B840" s="51"/>
      <c r="C840" s="8"/>
      <c r="D840" s="51"/>
      <c r="E840" s="24"/>
    </row>
    <row r="841" spans="1:5" x14ac:dyDescent="0.25">
      <c r="A841" s="51"/>
      <c r="B841" s="51"/>
      <c r="C841" s="8"/>
      <c r="D841" s="51"/>
      <c r="E841" s="24"/>
    </row>
    <row r="842" spans="1:5" x14ac:dyDescent="0.25">
      <c r="A842" s="51"/>
      <c r="B842" s="51"/>
      <c r="C842" s="8"/>
      <c r="D842" s="51"/>
      <c r="E842" s="24"/>
    </row>
    <row r="843" spans="1:5" x14ac:dyDescent="0.25">
      <c r="A843" s="51"/>
      <c r="B843" s="51"/>
      <c r="C843" s="8"/>
      <c r="D843" s="51"/>
      <c r="E843" s="24"/>
    </row>
    <row r="844" spans="1:5" x14ac:dyDescent="0.25">
      <c r="A844" s="51"/>
      <c r="B844" s="51"/>
      <c r="C844" s="8"/>
      <c r="D844" s="51"/>
      <c r="E844" s="24"/>
    </row>
    <row r="845" spans="1:5" x14ac:dyDescent="0.25">
      <c r="A845" s="51"/>
      <c r="B845" s="51"/>
      <c r="C845" s="8"/>
      <c r="D845" s="51"/>
      <c r="E845" s="24"/>
    </row>
    <row r="846" spans="1:5" x14ac:dyDescent="0.25">
      <c r="A846" s="51"/>
      <c r="B846" s="51"/>
      <c r="C846" s="8"/>
      <c r="D846" s="51"/>
      <c r="E846" s="24"/>
    </row>
    <row r="847" spans="1:5" x14ac:dyDescent="0.25">
      <c r="A847" s="51"/>
      <c r="B847" s="51"/>
      <c r="C847" s="8"/>
      <c r="D847" s="51"/>
      <c r="E847" s="24"/>
    </row>
    <row r="848" spans="1:5" x14ac:dyDescent="0.25">
      <c r="A848" s="51"/>
      <c r="B848" s="51"/>
      <c r="C848" s="8"/>
      <c r="D848" s="51"/>
      <c r="E848" s="24"/>
    </row>
    <row r="849" spans="1:5" x14ac:dyDescent="0.25">
      <c r="A849" s="51"/>
      <c r="B849" s="51"/>
      <c r="C849" s="8"/>
      <c r="D849" s="51"/>
      <c r="E849" s="24"/>
    </row>
    <row r="850" spans="1:5" x14ac:dyDescent="0.25">
      <c r="A850" s="51"/>
      <c r="B850" s="51"/>
      <c r="C850" s="8"/>
      <c r="D850" s="51"/>
      <c r="E850" s="24"/>
    </row>
    <row r="851" spans="1:5" x14ac:dyDescent="0.25">
      <c r="A851" s="51"/>
      <c r="B851" s="51"/>
      <c r="C851" s="8"/>
      <c r="D851" s="51"/>
      <c r="E851" s="24"/>
    </row>
    <row r="852" spans="1:5" x14ac:dyDescent="0.25">
      <c r="A852" s="51"/>
      <c r="B852" s="51"/>
      <c r="C852" s="8"/>
      <c r="D852" s="51"/>
      <c r="E852" s="24"/>
    </row>
    <row r="853" spans="1:5" x14ac:dyDescent="0.25">
      <c r="A853" s="51"/>
      <c r="B853" s="51"/>
      <c r="C853" s="8"/>
      <c r="D853" s="51"/>
      <c r="E853" s="24"/>
    </row>
    <row r="854" spans="1:5" x14ac:dyDescent="0.25">
      <c r="A854" s="51"/>
      <c r="B854" s="51"/>
      <c r="C854" s="8"/>
      <c r="D854" s="51"/>
      <c r="E854" s="24"/>
    </row>
    <row r="855" spans="1:5" x14ac:dyDescent="0.25">
      <c r="A855" s="51"/>
      <c r="B855" s="51"/>
      <c r="C855" s="8"/>
      <c r="D855" s="51"/>
      <c r="E855" s="24"/>
    </row>
    <row r="856" spans="1:5" x14ac:dyDescent="0.25">
      <c r="A856" s="51"/>
      <c r="B856" s="51"/>
      <c r="C856" s="8"/>
      <c r="D856" s="51"/>
      <c r="E856" s="24"/>
    </row>
    <row r="857" spans="1:5" x14ac:dyDescent="0.25">
      <c r="A857" s="51"/>
      <c r="B857" s="51"/>
      <c r="C857" s="8"/>
      <c r="D857" s="51"/>
      <c r="E857" s="24"/>
    </row>
    <row r="858" spans="1:5" x14ac:dyDescent="0.25">
      <c r="A858" s="51"/>
      <c r="B858" s="51"/>
      <c r="C858" s="8"/>
      <c r="D858" s="51"/>
      <c r="E858" s="24"/>
    </row>
    <row r="859" spans="1:5" x14ac:dyDescent="0.25">
      <c r="A859" s="51"/>
      <c r="B859" s="51"/>
      <c r="C859" s="8"/>
      <c r="D859" s="51"/>
      <c r="E859" s="24"/>
    </row>
    <row r="860" spans="1:5" x14ac:dyDescent="0.25">
      <c r="A860" s="51"/>
      <c r="B860" s="51"/>
      <c r="C860" s="8"/>
      <c r="D860" s="51"/>
      <c r="E860" s="24"/>
    </row>
    <row r="861" spans="1:5" x14ac:dyDescent="0.25">
      <c r="A861" s="51"/>
      <c r="B861" s="51"/>
      <c r="C861" s="8"/>
      <c r="D861" s="51"/>
      <c r="E861" s="24"/>
    </row>
    <row r="862" spans="1:5" x14ac:dyDescent="0.25">
      <c r="A862" s="51"/>
      <c r="B862" s="51"/>
      <c r="C862" s="8"/>
      <c r="D862" s="51"/>
      <c r="E862" s="24"/>
    </row>
    <row r="863" spans="1:5" x14ac:dyDescent="0.25">
      <c r="A863" s="51"/>
      <c r="B863" s="51"/>
      <c r="C863" s="8"/>
      <c r="D863" s="51"/>
      <c r="E863" s="24"/>
    </row>
    <row r="864" spans="1:5" x14ac:dyDescent="0.25">
      <c r="A864" s="51"/>
      <c r="B864" s="51"/>
      <c r="C864" s="8"/>
      <c r="D864" s="51"/>
      <c r="E864" s="24"/>
    </row>
    <row r="865" spans="1:5" x14ac:dyDescent="0.25">
      <c r="A865" s="51"/>
      <c r="B865" s="51"/>
      <c r="C865" s="8"/>
      <c r="D865" s="51"/>
      <c r="E865" s="24"/>
    </row>
    <row r="866" spans="1:5" x14ac:dyDescent="0.25">
      <c r="A866" s="51"/>
      <c r="B866" s="51"/>
      <c r="C866" s="8"/>
      <c r="D866" s="51"/>
      <c r="E866" s="24"/>
    </row>
    <row r="867" spans="1:5" x14ac:dyDescent="0.25">
      <c r="A867" s="51"/>
      <c r="B867" s="51"/>
      <c r="C867" s="8"/>
      <c r="D867" s="51"/>
      <c r="E867" s="24"/>
    </row>
    <row r="868" spans="1:5" x14ac:dyDescent="0.25">
      <c r="A868" s="51"/>
      <c r="B868" s="51"/>
      <c r="C868" s="8"/>
      <c r="D868" s="51"/>
      <c r="E868" s="24"/>
    </row>
    <row r="869" spans="1:5" x14ac:dyDescent="0.25">
      <c r="A869" s="51"/>
      <c r="B869" s="51"/>
      <c r="C869" s="8"/>
      <c r="D869" s="51"/>
      <c r="E869" s="24"/>
    </row>
    <row r="870" spans="1:5" x14ac:dyDescent="0.25">
      <c r="A870" s="51"/>
      <c r="B870" s="51"/>
      <c r="C870" s="8"/>
      <c r="D870" s="51"/>
      <c r="E870" s="24"/>
    </row>
    <row r="871" spans="1:5" x14ac:dyDescent="0.25">
      <c r="A871" s="51"/>
      <c r="B871" s="51"/>
      <c r="C871" s="8"/>
      <c r="D871" s="51"/>
      <c r="E871" s="24"/>
    </row>
    <row r="872" spans="1:5" x14ac:dyDescent="0.25">
      <c r="A872" s="51"/>
      <c r="B872" s="51"/>
      <c r="C872" s="8"/>
      <c r="D872" s="51"/>
      <c r="E872" s="24"/>
    </row>
    <row r="873" spans="1:5" x14ac:dyDescent="0.25">
      <c r="A873" s="51"/>
      <c r="B873" s="51"/>
      <c r="C873" s="8"/>
      <c r="D873" s="51"/>
      <c r="E873" s="24"/>
    </row>
    <row r="874" spans="1:5" x14ac:dyDescent="0.25">
      <c r="A874" s="51"/>
      <c r="B874" s="51"/>
      <c r="C874" s="8"/>
      <c r="D874" s="51"/>
      <c r="E874" s="24"/>
    </row>
    <row r="875" spans="1:5" x14ac:dyDescent="0.25">
      <c r="A875" s="51"/>
      <c r="B875" s="51"/>
      <c r="C875" s="8"/>
      <c r="D875" s="51"/>
      <c r="E875" s="24"/>
    </row>
    <row r="876" spans="1:5" x14ac:dyDescent="0.25">
      <c r="A876" s="51"/>
      <c r="B876" s="51"/>
      <c r="C876" s="8"/>
      <c r="D876" s="51"/>
      <c r="E876" s="24"/>
    </row>
    <row r="877" spans="1:5" x14ac:dyDescent="0.25">
      <c r="A877" s="51"/>
      <c r="B877" s="51"/>
      <c r="C877" s="8"/>
      <c r="D877" s="51"/>
      <c r="E877" s="24"/>
    </row>
    <row r="878" spans="1:5" x14ac:dyDescent="0.25">
      <c r="A878" s="51"/>
      <c r="B878" s="51"/>
      <c r="C878" s="8"/>
      <c r="D878" s="51"/>
      <c r="E878" s="24"/>
    </row>
    <row r="879" spans="1:5" x14ac:dyDescent="0.25">
      <c r="A879" s="51"/>
      <c r="B879" s="51"/>
      <c r="C879" s="8"/>
      <c r="D879" s="51"/>
      <c r="E879" s="24"/>
    </row>
    <row r="880" spans="1:5" x14ac:dyDescent="0.25">
      <c r="A880" s="51"/>
      <c r="B880" s="51"/>
      <c r="C880" s="8"/>
      <c r="D880" s="51"/>
      <c r="E880" s="24"/>
    </row>
    <row r="881" spans="1:5" x14ac:dyDescent="0.25">
      <c r="A881" s="51"/>
      <c r="B881" s="51"/>
      <c r="C881" s="8"/>
      <c r="D881" s="51"/>
      <c r="E881" s="24"/>
    </row>
    <row r="882" spans="1:5" x14ac:dyDescent="0.25">
      <c r="A882" s="51"/>
      <c r="B882" s="51"/>
      <c r="C882" s="8"/>
      <c r="D882" s="51"/>
      <c r="E882" s="24"/>
    </row>
    <row r="883" spans="1:5" x14ac:dyDescent="0.25">
      <c r="A883" s="51"/>
      <c r="B883" s="51"/>
      <c r="C883" s="8"/>
      <c r="D883" s="51"/>
      <c r="E883" s="24"/>
    </row>
    <row r="884" spans="1:5" x14ac:dyDescent="0.25">
      <c r="A884" s="51"/>
      <c r="B884" s="51"/>
      <c r="C884" s="8"/>
      <c r="D884" s="51"/>
      <c r="E884" s="24"/>
    </row>
    <row r="885" spans="1:5" x14ac:dyDescent="0.25">
      <c r="A885" s="51"/>
      <c r="B885" s="51"/>
      <c r="C885" s="8"/>
      <c r="D885" s="51"/>
      <c r="E885" s="24"/>
    </row>
    <row r="886" spans="1:5" x14ac:dyDescent="0.25">
      <c r="A886" s="51"/>
      <c r="B886" s="51"/>
      <c r="C886" s="8"/>
      <c r="D886" s="51"/>
      <c r="E886" s="24"/>
    </row>
    <row r="887" spans="1:5" x14ac:dyDescent="0.25">
      <c r="A887" s="51"/>
      <c r="B887" s="51"/>
      <c r="C887" s="8"/>
      <c r="D887" s="51"/>
      <c r="E887" s="24"/>
    </row>
    <row r="888" spans="1:5" x14ac:dyDescent="0.25">
      <c r="A888" s="51"/>
      <c r="B888" s="51"/>
      <c r="C888" s="8"/>
      <c r="D888" s="51"/>
      <c r="E888" s="24"/>
    </row>
    <row r="889" spans="1:5" x14ac:dyDescent="0.25">
      <c r="A889" s="51"/>
      <c r="B889" s="51"/>
      <c r="C889" s="8"/>
      <c r="D889" s="51"/>
      <c r="E889" s="24"/>
    </row>
    <row r="890" spans="1:5" x14ac:dyDescent="0.25">
      <c r="A890" s="51"/>
      <c r="B890" s="51"/>
      <c r="C890" s="8"/>
      <c r="D890" s="51"/>
      <c r="E890" s="24"/>
    </row>
    <row r="891" spans="1:5" x14ac:dyDescent="0.25">
      <c r="A891" s="51"/>
      <c r="B891" s="51"/>
      <c r="C891" s="8"/>
      <c r="D891" s="51"/>
      <c r="E891" s="24"/>
    </row>
    <row r="892" spans="1:5" x14ac:dyDescent="0.25">
      <c r="A892" s="51"/>
      <c r="B892" s="51"/>
      <c r="C892" s="8"/>
      <c r="D892" s="51"/>
      <c r="E892" s="24"/>
    </row>
    <row r="893" spans="1:5" x14ac:dyDescent="0.25">
      <c r="A893" s="51"/>
      <c r="B893" s="51"/>
      <c r="C893" s="8"/>
      <c r="D893" s="51"/>
      <c r="E893" s="24"/>
    </row>
    <row r="894" spans="1:5" x14ac:dyDescent="0.25">
      <c r="A894" s="51"/>
      <c r="B894" s="51"/>
      <c r="C894" s="8"/>
      <c r="D894" s="51"/>
      <c r="E894" s="24"/>
    </row>
    <row r="895" spans="1:5" x14ac:dyDescent="0.25">
      <c r="A895" s="51"/>
      <c r="B895" s="51"/>
      <c r="C895" s="8"/>
      <c r="D895" s="51"/>
      <c r="E895" s="24"/>
    </row>
    <row r="896" spans="1:5" x14ac:dyDescent="0.25">
      <c r="A896" s="51"/>
      <c r="B896" s="51"/>
      <c r="C896" s="8"/>
      <c r="D896" s="51"/>
      <c r="E896" s="24"/>
    </row>
    <row r="897" spans="1:33" x14ac:dyDescent="0.25">
      <c r="A897" s="51"/>
      <c r="B897" s="51"/>
      <c r="C897" s="8"/>
      <c r="D897" s="51"/>
      <c r="E897" s="24"/>
    </row>
    <row r="898" spans="1:33" x14ac:dyDescent="0.25">
      <c r="A898" s="51"/>
      <c r="B898" s="51"/>
      <c r="C898" s="8"/>
      <c r="D898" s="51"/>
      <c r="E898" s="24"/>
    </row>
    <row r="899" spans="1:33" x14ac:dyDescent="0.25">
      <c r="A899" s="51"/>
      <c r="B899" s="51"/>
      <c r="C899" s="8"/>
      <c r="D899" s="51"/>
      <c r="E899" s="24"/>
    </row>
    <row r="900" spans="1:33" x14ac:dyDescent="0.25">
      <c r="A900" s="51"/>
      <c r="B900" s="51"/>
      <c r="C900" s="8"/>
      <c r="D900" s="51"/>
      <c r="E900" s="24"/>
    </row>
    <row r="901" spans="1:33" x14ac:dyDescent="0.25">
      <c r="A901" s="51"/>
      <c r="B901" s="51"/>
      <c r="C901" s="8"/>
      <c r="D901" s="51"/>
      <c r="E901" s="24"/>
    </row>
    <row r="902" spans="1:33" x14ac:dyDescent="0.25">
      <c r="A902" s="51"/>
      <c r="B902" s="51"/>
      <c r="C902" s="8"/>
      <c r="D902" s="51"/>
      <c r="E902" s="24"/>
    </row>
    <row r="903" spans="1:33" x14ac:dyDescent="0.25">
      <c r="A903" s="51"/>
      <c r="B903" s="51"/>
      <c r="C903" s="8"/>
      <c r="D903" s="51"/>
      <c r="E903" s="24"/>
    </row>
    <row r="904" spans="1:33" x14ac:dyDescent="0.25">
      <c r="A904" s="51"/>
      <c r="B904" s="51"/>
      <c r="C904" s="8"/>
      <c r="D904" s="51"/>
      <c r="E904" s="24"/>
    </row>
    <row r="905" spans="1:33" x14ac:dyDescent="0.25">
      <c r="A905" s="51"/>
      <c r="B905" s="51"/>
      <c r="C905" s="8"/>
      <c r="D905" s="51"/>
      <c r="E905" s="24"/>
    </row>
    <row r="906" spans="1:33" x14ac:dyDescent="0.25">
      <c r="A906" s="51"/>
      <c r="B906" s="51"/>
      <c r="C906" s="8"/>
      <c r="D906" s="51"/>
      <c r="E906" s="24"/>
    </row>
    <row r="907" spans="1:33" x14ac:dyDescent="0.25">
      <c r="A907" s="51"/>
      <c r="B907" s="51"/>
      <c r="C907" s="8"/>
      <c r="D907" s="51"/>
      <c r="E907" s="24"/>
    </row>
    <row r="908" spans="1:33" x14ac:dyDescent="0.25">
      <c r="A908" s="51"/>
      <c r="B908" s="51"/>
      <c r="C908" s="8"/>
      <c r="D908" s="51"/>
      <c r="E908" s="24"/>
    </row>
    <row r="909" spans="1:33" x14ac:dyDescent="0.25">
      <c r="A909" s="51"/>
      <c r="B909" s="51"/>
      <c r="C909" s="8"/>
      <c r="D909" s="51"/>
      <c r="E909" s="24"/>
    </row>
    <row r="910" spans="1:33" x14ac:dyDescent="0.25">
      <c r="A910" s="51"/>
      <c r="B910" s="51"/>
      <c r="C910" s="8"/>
      <c r="D910" s="51"/>
      <c r="E910" s="24"/>
    </row>
    <row r="911" spans="1:33" x14ac:dyDescent="0.25">
      <c r="A911" s="51"/>
      <c r="B911" s="51"/>
      <c r="C911" s="8"/>
      <c r="D911" s="51"/>
      <c r="E911" s="24"/>
    </row>
    <row r="912" spans="1:33" x14ac:dyDescent="0.25">
      <c r="A912" s="51">
        <f>'Рейтинговая таблица организаций'!A912</f>
        <v>0</v>
      </c>
      <c r="B912" s="51">
        <f>'Рейтинговая таблица организаций'!B912</f>
        <v>0</v>
      </c>
      <c r="C912" s="8">
        <f>Лист1!F911</f>
        <v>0</v>
      </c>
      <c r="D912" s="51">
        <f>'Рейтинговая таблица организаций'!C912</f>
        <v>0</v>
      </c>
      <c r="E912" s="24" t="e">
        <f t="shared" ref="E912:E917" si="2">D912/C912</f>
        <v>#DIV/0!</v>
      </c>
      <c r="F912" s="9" t="e">
        <f>ROUND('Рейтинговая таблица организаций'!D912*100/G912,0)</f>
        <v>#DIV/0!</v>
      </c>
      <c r="G912" s="9">
        <f>'Рейтинговая таблица организаций'!E912</f>
        <v>0</v>
      </c>
      <c r="H912" s="9" t="e">
        <f>ROUND('Рейтинговая таблица организаций'!F912*100/I912,0)</f>
        <v>#DIV/0!</v>
      </c>
      <c r="I912" s="9">
        <f>'Рейтинговая таблица организаций'!G912</f>
        <v>0</v>
      </c>
      <c r="J912" s="9">
        <f>'Рейтинговая таблица организаций'!H912</f>
        <v>0</v>
      </c>
      <c r="K912" s="9" t="e">
        <f>ROUND('Рейтинговая таблица организаций'!I912*100/L912,0)</f>
        <v>#DIV/0!</v>
      </c>
      <c r="L912" s="9">
        <f>'Рейтинговая таблица организаций'!J912</f>
        <v>0</v>
      </c>
      <c r="M912" s="9" t="e">
        <f>ROUND('Рейтинговая таблица организаций'!K912*100/N912,0)</f>
        <v>#DIV/0!</v>
      </c>
      <c r="N912" s="9">
        <f>'Рейтинговая таблица организаций'!L912</f>
        <v>0</v>
      </c>
      <c r="O912" s="9">
        <f>'Рейтинговая таблица организаций'!Q912</f>
        <v>0</v>
      </c>
      <c r="P912" s="9">
        <f>'Рейтинговая таблица организаций'!T912</f>
        <v>0</v>
      </c>
      <c r="Q912" s="9">
        <f>'Рейтинговая таблица организаций'!U912</f>
        <v>0</v>
      </c>
      <c r="R912" s="9">
        <f>'Рейтинговая таблица организаций'!Z912</f>
        <v>0</v>
      </c>
      <c r="S912" s="9">
        <f>'Рейтинговая таблица организаций'!AA912</f>
        <v>0</v>
      </c>
      <c r="T912" s="9">
        <f>'Рейтинговая таблица организаций'!AB912</f>
        <v>0</v>
      </c>
      <c r="U912" s="9">
        <f>'Рейтинговая таблица организаций'!AC912</f>
        <v>0</v>
      </c>
      <c r="V912" s="9" t="e">
        <f>ROUND('Рейтинговая таблица организаций'!AH912*100/W912,0)</f>
        <v>#DIV/0!</v>
      </c>
      <c r="W912" s="9">
        <f>'Рейтинговая таблица организаций'!AI912</f>
        <v>0</v>
      </c>
      <c r="X912" s="9" t="e">
        <f>ROUND('Рейтинговая таблица организаций'!AJ912*100/Y912,0)</f>
        <v>#DIV/0!</v>
      </c>
      <c r="Y912" s="9">
        <f>'Рейтинговая таблица организаций'!AK912</f>
        <v>0</v>
      </c>
      <c r="Z912" s="9" t="e">
        <f>ROUND('Рейтинговая таблица организаций'!AL912*100/AA912,0)</f>
        <v>#DIV/0!</v>
      </c>
      <c r="AA912" s="9">
        <f>'Рейтинговая таблица организаций'!AM912</f>
        <v>0</v>
      </c>
      <c r="AB912" s="9" t="e">
        <f>ROUND('Рейтинговая таблица организаций'!AR912*100/AC912,0)</f>
        <v>#DIV/0!</v>
      </c>
      <c r="AC912" s="9">
        <f>'Рейтинговая таблица организаций'!AS912</f>
        <v>0</v>
      </c>
      <c r="AD912" s="9" t="e">
        <f>ROUND('Рейтинговая таблица организаций'!AT912*100/AE912,0)</f>
        <v>#DIV/0!</v>
      </c>
      <c r="AE912" s="9">
        <f>'Рейтинговая таблица организаций'!AU912</f>
        <v>0</v>
      </c>
      <c r="AF912" s="9" t="e">
        <f>ROUND('Рейтинговая таблица организаций'!AV912*100/AG912,0)</f>
        <v>#DIV/0!</v>
      </c>
      <c r="AG912" s="9">
        <f>'Рейтинговая таблица организаций'!AW912</f>
        <v>0</v>
      </c>
    </row>
    <row r="913" spans="1:33" x14ac:dyDescent="0.25">
      <c r="A913" s="51">
        <f>'Рейтинговая таблица организаций'!A913</f>
        <v>0</v>
      </c>
      <c r="B913" s="51">
        <f>'Рейтинговая таблица организаций'!B913</f>
        <v>0</v>
      </c>
      <c r="C913" s="8">
        <f>Лист1!F912</f>
        <v>0</v>
      </c>
      <c r="D913" s="51">
        <f>'Рейтинговая таблица организаций'!C913</f>
        <v>0</v>
      </c>
      <c r="E913" s="24" t="e">
        <f t="shared" si="2"/>
        <v>#DIV/0!</v>
      </c>
      <c r="F913" s="9" t="e">
        <f>ROUND('Рейтинговая таблица организаций'!D913*100/G913,0)</f>
        <v>#DIV/0!</v>
      </c>
      <c r="G913" s="9">
        <f>'Рейтинговая таблица организаций'!E913</f>
        <v>0</v>
      </c>
      <c r="H913" s="9" t="e">
        <f>ROUND('Рейтинговая таблица организаций'!F913*100/I913,0)</f>
        <v>#DIV/0!</v>
      </c>
      <c r="I913" s="9">
        <f>'Рейтинговая таблица организаций'!G913</f>
        <v>0</v>
      </c>
      <c r="J913" s="9">
        <f>'Рейтинговая таблица организаций'!H913</f>
        <v>0</v>
      </c>
      <c r="K913" s="9" t="e">
        <f>ROUND('Рейтинговая таблица организаций'!I913*100/L913,0)</f>
        <v>#DIV/0!</v>
      </c>
      <c r="L913" s="9">
        <f>'Рейтинговая таблица организаций'!J913</f>
        <v>0</v>
      </c>
      <c r="M913" s="9" t="e">
        <f>ROUND('Рейтинговая таблица организаций'!K913*100/N913,0)</f>
        <v>#DIV/0!</v>
      </c>
      <c r="N913" s="9">
        <f>'Рейтинговая таблица организаций'!L913</f>
        <v>0</v>
      </c>
      <c r="O913" s="9">
        <f>'Рейтинговая таблица организаций'!Q913</f>
        <v>0</v>
      </c>
      <c r="P913" s="9">
        <f>'Рейтинговая таблица организаций'!T913</f>
        <v>0</v>
      </c>
      <c r="Q913" s="9">
        <f>'Рейтинговая таблица организаций'!U913</f>
        <v>0</v>
      </c>
      <c r="R913" s="9">
        <f>'Рейтинговая таблица организаций'!Z913</f>
        <v>0</v>
      </c>
      <c r="S913" s="9">
        <f>'Рейтинговая таблица организаций'!AA913</f>
        <v>0</v>
      </c>
      <c r="T913" s="9">
        <f>'Рейтинговая таблица организаций'!AB913</f>
        <v>0</v>
      </c>
      <c r="U913" s="9">
        <f>'Рейтинговая таблица организаций'!AC913</f>
        <v>0</v>
      </c>
      <c r="V913" s="9" t="e">
        <f>ROUND('Рейтинговая таблица организаций'!AH913*100/W913,0)</f>
        <v>#DIV/0!</v>
      </c>
      <c r="W913" s="9">
        <f>'Рейтинговая таблица организаций'!AI913</f>
        <v>0</v>
      </c>
      <c r="X913" s="9" t="e">
        <f>ROUND('Рейтинговая таблица организаций'!AJ913*100/Y913,0)</f>
        <v>#DIV/0!</v>
      </c>
      <c r="Y913" s="9">
        <f>'Рейтинговая таблица организаций'!AK913</f>
        <v>0</v>
      </c>
      <c r="Z913" s="9" t="e">
        <f>ROUND('Рейтинговая таблица организаций'!AL913*100/AA913,0)</f>
        <v>#DIV/0!</v>
      </c>
      <c r="AA913" s="9">
        <f>'Рейтинговая таблица организаций'!AM913</f>
        <v>0</v>
      </c>
      <c r="AB913" s="9" t="e">
        <f>ROUND('Рейтинговая таблица организаций'!AR913*100/AC913,0)</f>
        <v>#DIV/0!</v>
      </c>
      <c r="AC913" s="9">
        <f>'Рейтинговая таблица организаций'!AS913</f>
        <v>0</v>
      </c>
      <c r="AD913" s="9" t="e">
        <f>ROUND('Рейтинговая таблица организаций'!AT913*100/AE913,0)</f>
        <v>#DIV/0!</v>
      </c>
      <c r="AE913" s="9">
        <f>'Рейтинговая таблица организаций'!AU913</f>
        <v>0</v>
      </c>
      <c r="AF913" s="9" t="e">
        <f>ROUND('Рейтинговая таблица организаций'!AV913*100/AG913,0)</f>
        <v>#DIV/0!</v>
      </c>
      <c r="AG913" s="9">
        <f>'Рейтинговая таблица организаций'!AW913</f>
        <v>0</v>
      </c>
    </row>
    <row r="914" spans="1:33" x14ac:dyDescent="0.25">
      <c r="A914" s="51">
        <f>'Рейтинговая таблица организаций'!A914</f>
        <v>0</v>
      </c>
      <c r="B914" s="51">
        <f>'Рейтинговая таблица организаций'!B914</f>
        <v>0</v>
      </c>
      <c r="C914" s="8">
        <f>Лист1!F913</f>
        <v>0</v>
      </c>
      <c r="D914" s="51">
        <f>'Рейтинговая таблица организаций'!C914</f>
        <v>0</v>
      </c>
      <c r="E914" s="24" t="e">
        <f t="shared" si="2"/>
        <v>#DIV/0!</v>
      </c>
      <c r="F914" s="9" t="e">
        <f>ROUND('Рейтинговая таблица организаций'!D914*100/G914,0)</f>
        <v>#DIV/0!</v>
      </c>
      <c r="G914" s="9">
        <f>'Рейтинговая таблица организаций'!E914</f>
        <v>0</v>
      </c>
      <c r="H914" s="9" t="e">
        <f>ROUND('Рейтинговая таблица организаций'!F914*100/I914,0)</f>
        <v>#DIV/0!</v>
      </c>
      <c r="I914" s="9">
        <f>'Рейтинговая таблица организаций'!G914</f>
        <v>0</v>
      </c>
      <c r="J914" s="9">
        <f>'Рейтинговая таблица организаций'!H914</f>
        <v>0</v>
      </c>
      <c r="K914" s="9" t="e">
        <f>ROUND('Рейтинговая таблица организаций'!I914*100/L914,0)</f>
        <v>#DIV/0!</v>
      </c>
      <c r="L914" s="9">
        <f>'Рейтинговая таблица организаций'!J914</f>
        <v>0</v>
      </c>
      <c r="M914" s="9" t="e">
        <f>ROUND('Рейтинговая таблица организаций'!K914*100/N914,0)</f>
        <v>#DIV/0!</v>
      </c>
      <c r="N914" s="9">
        <f>'Рейтинговая таблица организаций'!L914</f>
        <v>0</v>
      </c>
      <c r="O914" s="9">
        <f>'Рейтинговая таблица организаций'!Q914</f>
        <v>0</v>
      </c>
      <c r="P914" s="9">
        <f>'Рейтинговая таблица организаций'!T914</f>
        <v>0</v>
      </c>
      <c r="Q914" s="9">
        <f>'Рейтинговая таблица организаций'!U914</f>
        <v>0</v>
      </c>
      <c r="R914" s="9">
        <f>'Рейтинговая таблица организаций'!Z914</f>
        <v>0</v>
      </c>
      <c r="S914" s="9">
        <f>'Рейтинговая таблица организаций'!AA914</f>
        <v>0</v>
      </c>
      <c r="T914" s="9">
        <f>'Рейтинговая таблица организаций'!AB914</f>
        <v>0</v>
      </c>
      <c r="U914" s="9">
        <f>'Рейтинговая таблица организаций'!AC914</f>
        <v>0</v>
      </c>
      <c r="V914" s="9" t="e">
        <f>ROUND('Рейтинговая таблица организаций'!AH914*100/W914,0)</f>
        <v>#DIV/0!</v>
      </c>
      <c r="W914" s="9">
        <f>'Рейтинговая таблица организаций'!AI914</f>
        <v>0</v>
      </c>
      <c r="X914" s="9" t="e">
        <f>ROUND('Рейтинговая таблица организаций'!AJ914*100/Y914,0)</f>
        <v>#DIV/0!</v>
      </c>
      <c r="Y914" s="9">
        <f>'Рейтинговая таблица организаций'!AK914</f>
        <v>0</v>
      </c>
      <c r="Z914" s="9" t="e">
        <f>ROUND('Рейтинговая таблица организаций'!AL914*100/AA914,0)</f>
        <v>#DIV/0!</v>
      </c>
      <c r="AA914" s="9">
        <f>'Рейтинговая таблица организаций'!AM914</f>
        <v>0</v>
      </c>
      <c r="AB914" s="9" t="e">
        <f>ROUND('Рейтинговая таблица организаций'!AR914*100/AC914,0)</f>
        <v>#DIV/0!</v>
      </c>
      <c r="AC914" s="9">
        <f>'Рейтинговая таблица организаций'!AS914</f>
        <v>0</v>
      </c>
      <c r="AD914" s="9" t="e">
        <f>ROUND('Рейтинговая таблица организаций'!AT914*100/AE914,0)</f>
        <v>#DIV/0!</v>
      </c>
      <c r="AE914" s="9">
        <f>'Рейтинговая таблица организаций'!AU914</f>
        <v>0</v>
      </c>
      <c r="AF914" s="9" t="e">
        <f>ROUND('Рейтинговая таблица организаций'!AV914*100/AG914,0)</f>
        <v>#DIV/0!</v>
      </c>
      <c r="AG914" s="9">
        <f>'Рейтинговая таблица организаций'!AW914</f>
        <v>0</v>
      </c>
    </row>
    <row r="915" spans="1:33" x14ac:dyDescent="0.25">
      <c r="A915" s="51">
        <f>'Рейтинговая таблица организаций'!A915</f>
        <v>0</v>
      </c>
      <c r="B915" s="51">
        <f>'Рейтинговая таблица организаций'!B915</f>
        <v>0</v>
      </c>
      <c r="C915" s="8">
        <f>Лист1!F914</f>
        <v>0</v>
      </c>
      <c r="D915" s="51">
        <f>'Рейтинговая таблица организаций'!C915</f>
        <v>0</v>
      </c>
      <c r="E915" s="24" t="e">
        <f t="shared" si="2"/>
        <v>#DIV/0!</v>
      </c>
      <c r="F915" s="9" t="e">
        <f>ROUND('Рейтинговая таблица организаций'!D915*100/G915,0)</f>
        <v>#DIV/0!</v>
      </c>
      <c r="G915" s="9">
        <f>'Рейтинговая таблица организаций'!E915</f>
        <v>0</v>
      </c>
      <c r="H915" s="9" t="e">
        <f>ROUND('Рейтинговая таблица организаций'!F915*100/I915,0)</f>
        <v>#DIV/0!</v>
      </c>
      <c r="I915" s="9">
        <f>'Рейтинговая таблица организаций'!G915</f>
        <v>0</v>
      </c>
      <c r="J915" s="9">
        <f>'Рейтинговая таблица организаций'!H915</f>
        <v>0</v>
      </c>
      <c r="K915" s="9" t="e">
        <f>ROUND('Рейтинговая таблица организаций'!I915*100/L915,0)</f>
        <v>#DIV/0!</v>
      </c>
      <c r="L915" s="9">
        <f>'Рейтинговая таблица организаций'!J915</f>
        <v>0</v>
      </c>
      <c r="M915" s="9" t="e">
        <f>ROUND('Рейтинговая таблица организаций'!K915*100/N915,0)</f>
        <v>#DIV/0!</v>
      </c>
      <c r="N915" s="9">
        <f>'Рейтинговая таблица организаций'!L915</f>
        <v>0</v>
      </c>
      <c r="O915" s="9">
        <f>'Рейтинговая таблица организаций'!Q915</f>
        <v>0</v>
      </c>
      <c r="P915" s="9">
        <f>'Рейтинговая таблица организаций'!T915</f>
        <v>0</v>
      </c>
      <c r="Q915" s="9">
        <f>'Рейтинговая таблица организаций'!U915</f>
        <v>0</v>
      </c>
      <c r="R915" s="9">
        <f>'Рейтинговая таблица организаций'!Z915</f>
        <v>0</v>
      </c>
      <c r="S915" s="9">
        <f>'Рейтинговая таблица организаций'!AA915</f>
        <v>0</v>
      </c>
      <c r="T915" s="9">
        <f>'Рейтинговая таблица организаций'!AB915</f>
        <v>0</v>
      </c>
      <c r="U915" s="9">
        <f>'Рейтинговая таблица организаций'!AC915</f>
        <v>0</v>
      </c>
      <c r="V915" s="9" t="e">
        <f>ROUND('Рейтинговая таблица организаций'!AH915*100/W915,0)</f>
        <v>#DIV/0!</v>
      </c>
      <c r="W915" s="9">
        <f>'Рейтинговая таблица организаций'!AI915</f>
        <v>0</v>
      </c>
      <c r="X915" s="9" t="e">
        <f>ROUND('Рейтинговая таблица организаций'!AJ915*100/Y915,0)</f>
        <v>#DIV/0!</v>
      </c>
      <c r="Y915" s="9">
        <f>'Рейтинговая таблица организаций'!AK915</f>
        <v>0</v>
      </c>
      <c r="Z915" s="9" t="e">
        <f>ROUND('Рейтинговая таблица организаций'!AL915*100/AA915,0)</f>
        <v>#DIV/0!</v>
      </c>
      <c r="AA915" s="9">
        <f>'Рейтинговая таблица организаций'!AM915</f>
        <v>0</v>
      </c>
      <c r="AB915" s="9" t="e">
        <f>ROUND('Рейтинговая таблица организаций'!AR915*100/AC915,0)</f>
        <v>#DIV/0!</v>
      </c>
      <c r="AC915" s="9">
        <f>'Рейтинговая таблица организаций'!AS915</f>
        <v>0</v>
      </c>
      <c r="AD915" s="9" t="e">
        <f>ROUND('Рейтинговая таблица организаций'!AT915*100/AE915,0)</f>
        <v>#DIV/0!</v>
      </c>
      <c r="AE915" s="9">
        <f>'Рейтинговая таблица организаций'!AU915</f>
        <v>0</v>
      </c>
      <c r="AF915" s="9" t="e">
        <f>ROUND('Рейтинговая таблица организаций'!AV915*100/AG915,0)</f>
        <v>#DIV/0!</v>
      </c>
      <c r="AG915" s="9">
        <f>'Рейтинговая таблица организаций'!AW915</f>
        <v>0</v>
      </c>
    </row>
    <row r="916" spans="1:33" x14ac:dyDescent="0.25">
      <c r="A916" s="51">
        <f>'Рейтинговая таблица организаций'!A916</f>
        <v>0</v>
      </c>
      <c r="B916" s="51">
        <f>'Рейтинговая таблица организаций'!B916</f>
        <v>0</v>
      </c>
      <c r="C916" s="8">
        <f>Лист1!F915</f>
        <v>0</v>
      </c>
      <c r="D916" s="51">
        <f>'Рейтинговая таблица организаций'!C916</f>
        <v>0</v>
      </c>
      <c r="E916" s="24" t="e">
        <f t="shared" si="2"/>
        <v>#DIV/0!</v>
      </c>
      <c r="F916" s="9" t="e">
        <f>ROUND('Рейтинговая таблица организаций'!D916*100/G916,0)</f>
        <v>#DIV/0!</v>
      </c>
      <c r="G916" s="9">
        <f>'Рейтинговая таблица организаций'!E916</f>
        <v>0</v>
      </c>
      <c r="H916" s="9" t="e">
        <f>ROUND('Рейтинговая таблица организаций'!F916*100/I916,0)</f>
        <v>#DIV/0!</v>
      </c>
      <c r="I916" s="9">
        <f>'Рейтинговая таблица организаций'!G916</f>
        <v>0</v>
      </c>
      <c r="J916" s="9">
        <f>'Рейтинговая таблица организаций'!H916</f>
        <v>0</v>
      </c>
      <c r="K916" s="9" t="e">
        <f>ROUND('Рейтинговая таблица организаций'!I916*100/L916,0)</f>
        <v>#DIV/0!</v>
      </c>
      <c r="L916" s="9">
        <f>'Рейтинговая таблица организаций'!J916</f>
        <v>0</v>
      </c>
      <c r="M916" s="9" t="e">
        <f>ROUND('Рейтинговая таблица организаций'!K916*100/N916,0)</f>
        <v>#DIV/0!</v>
      </c>
      <c r="N916" s="9">
        <f>'Рейтинговая таблица организаций'!L916</f>
        <v>0</v>
      </c>
      <c r="O916" s="9">
        <f>'Рейтинговая таблица организаций'!Q916</f>
        <v>0</v>
      </c>
      <c r="P916" s="9">
        <f>'Рейтинговая таблица организаций'!T916</f>
        <v>0</v>
      </c>
      <c r="Q916" s="9">
        <f>'Рейтинговая таблица организаций'!U916</f>
        <v>0</v>
      </c>
      <c r="R916" s="9">
        <f>'Рейтинговая таблица организаций'!Z916</f>
        <v>0</v>
      </c>
      <c r="S916" s="9">
        <f>'Рейтинговая таблица организаций'!AA916</f>
        <v>0</v>
      </c>
      <c r="T916" s="9">
        <f>'Рейтинговая таблица организаций'!AB916</f>
        <v>0</v>
      </c>
      <c r="U916" s="9">
        <f>'Рейтинговая таблица организаций'!AC916</f>
        <v>0</v>
      </c>
      <c r="V916" s="9" t="e">
        <f>ROUND('Рейтинговая таблица организаций'!AH916*100/W916,0)</f>
        <v>#DIV/0!</v>
      </c>
      <c r="W916" s="9">
        <f>'Рейтинговая таблица организаций'!AI916</f>
        <v>0</v>
      </c>
      <c r="X916" s="9" t="e">
        <f>ROUND('Рейтинговая таблица организаций'!AJ916*100/Y916,0)</f>
        <v>#DIV/0!</v>
      </c>
      <c r="Y916" s="9">
        <f>'Рейтинговая таблица организаций'!AK916</f>
        <v>0</v>
      </c>
      <c r="Z916" s="9" t="e">
        <f>ROUND('Рейтинговая таблица организаций'!AL916*100/AA916,0)</f>
        <v>#DIV/0!</v>
      </c>
      <c r="AA916" s="9">
        <f>'Рейтинговая таблица организаций'!AM916</f>
        <v>0</v>
      </c>
      <c r="AB916" s="9" t="e">
        <f>ROUND('Рейтинговая таблица организаций'!AR916*100/AC916,0)</f>
        <v>#DIV/0!</v>
      </c>
      <c r="AC916" s="9">
        <f>'Рейтинговая таблица организаций'!AS916</f>
        <v>0</v>
      </c>
      <c r="AD916" s="9" t="e">
        <f>ROUND('Рейтинговая таблица организаций'!AT916*100/AE916,0)</f>
        <v>#DIV/0!</v>
      </c>
      <c r="AE916" s="9">
        <f>'Рейтинговая таблица организаций'!AU916</f>
        <v>0</v>
      </c>
      <c r="AF916" s="9" t="e">
        <f>ROUND('Рейтинговая таблица организаций'!AV916*100/AG916,0)</f>
        <v>#DIV/0!</v>
      </c>
      <c r="AG916" s="9">
        <f>'Рейтинговая таблица организаций'!AW916</f>
        <v>0</v>
      </c>
    </row>
    <row r="917" spans="1:33" x14ac:dyDescent="0.25">
      <c r="A917" s="51">
        <f>'Рейтинговая таблица организаций'!A917</f>
        <v>0</v>
      </c>
      <c r="B917" s="51">
        <f>'Рейтинговая таблица организаций'!B917</f>
        <v>0</v>
      </c>
      <c r="C917" s="8">
        <f>Лист1!F916</f>
        <v>0</v>
      </c>
      <c r="D917" s="51">
        <f>'Рейтинговая таблица организаций'!C917</f>
        <v>0</v>
      </c>
      <c r="E917" s="24" t="e">
        <f t="shared" si="2"/>
        <v>#DIV/0!</v>
      </c>
      <c r="F917" s="9" t="e">
        <f>ROUND('Рейтинговая таблица организаций'!D917*100/G917,0)</f>
        <v>#DIV/0!</v>
      </c>
      <c r="G917" s="9">
        <f>'Рейтинговая таблица организаций'!E917</f>
        <v>0</v>
      </c>
      <c r="H917" s="9" t="e">
        <f>ROUND('Рейтинговая таблица организаций'!F917*100/I917,0)</f>
        <v>#DIV/0!</v>
      </c>
      <c r="I917" s="9">
        <f>'Рейтинговая таблица организаций'!G917</f>
        <v>0</v>
      </c>
      <c r="J917" s="9">
        <f>'Рейтинговая таблица организаций'!H917</f>
        <v>0</v>
      </c>
      <c r="K917" s="9" t="e">
        <f>ROUND('Рейтинговая таблица организаций'!I917*100/L917,0)</f>
        <v>#DIV/0!</v>
      </c>
      <c r="L917" s="9">
        <f>'Рейтинговая таблица организаций'!J917</f>
        <v>0</v>
      </c>
      <c r="M917" s="9" t="e">
        <f>ROUND('Рейтинговая таблица организаций'!K917*100/N917,0)</f>
        <v>#DIV/0!</v>
      </c>
      <c r="N917" s="9">
        <f>'Рейтинговая таблица организаций'!L917</f>
        <v>0</v>
      </c>
      <c r="O917" s="9">
        <f>'Рейтинговая таблица организаций'!Q917</f>
        <v>0</v>
      </c>
      <c r="P917" s="9">
        <f>'Рейтинговая таблица организаций'!T917</f>
        <v>0</v>
      </c>
      <c r="Q917" s="9">
        <f>'Рейтинговая таблица организаций'!U917</f>
        <v>0</v>
      </c>
      <c r="R917" s="9">
        <f>'Рейтинговая таблица организаций'!Z917</f>
        <v>0</v>
      </c>
      <c r="S917" s="9">
        <f>'Рейтинговая таблица организаций'!AA917</f>
        <v>0</v>
      </c>
      <c r="T917" s="9">
        <f>'Рейтинговая таблица организаций'!AB917</f>
        <v>0</v>
      </c>
      <c r="U917" s="9">
        <f>'Рейтинговая таблица организаций'!AC917</f>
        <v>0</v>
      </c>
      <c r="V917" s="9" t="e">
        <f>ROUND('Рейтинговая таблица организаций'!AH917*100/W917,0)</f>
        <v>#DIV/0!</v>
      </c>
      <c r="W917" s="9">
        <f>'Рейтинговая таблица организаций'!AI917</f>
        <v>0</v>
      </c>
      <c r="X917" s="9" t="e">
        <f>ROUND('Рейтинговая таблица организаций'!AJ917*100/Y917,0)</f>
        <v>#DIV/0!</v>
      </c>
      <c r="Y917" s="9">
        <f>'Рейтинговая таблица организаций'!AK917</f>
        <v>0</v>
      </c>
      <c r="Z917" s="9" t="e">
        <f>ROUND('Рейтинговая таблица организаций'!AL917*100/AA917,0)</f>
        <v>#DIV/0!</v>
      </c>
      <c r="AA917" s="9">
        <f>'Рейтинговая таблица организаций'!AM917</f>
        <v>0</v>
      </c>
      <c r="AB917" s="9" t="e">
        <f>ROUND('Рейтинговая таблица организаций'!AR917*100/AC917,0)</f>
        <v>#DIV/0!</v>
      </c>
      <c r="AC917" s="9">
        <f>'Рейтинговая таблица организаций'!AS917</f>
        <v>0</v>
      </c>
      <c r="AD917" s="9" t="e">
        <f>ROUND('Рейтинговая таблица организаций'!AT917*100/AE917,0)</f>
        <v>#DIV/0!</v>
      </c>
      <c r="AE917" s="9">
        <f>'Рейтинговая таблица организаций'!AU917</f>
        <v>0</v>
      </c>
      <c r="AF917" s="9" t="e">
        <f>ROUND('Рейтинговая таблица организаций'!AV917*100/AG917,0)</f>
        <v>#DIV/0!</v>
      </c>
      <c r="AG917" s="9">
        <f>'Рейтинговая таблица организаций'!AW917</f>
        <v>0</v>
      </c>
    </row>
    <row r="918" spans="1:33" x14ac:dyDescent="0.25">
      <c r="A918" s="51">
        <f>'Рейтинговая таблица организаций'!A918</f>
        <v>0</v>
      </c>
      <c r="B918" s="51">
        <f>'Рейтинговая таблица организаций'!B918</f>
        <v>0</v>
      </c>
      <c r="C918" s="8">
        <f>Лист1!F917</f>
        <v>0</v>
      </c>
      <c r="D918" s="51">
        <f>'Рейтинговая таблица организаций'!C918</f>
        <v>0</v>
      </c>
      <c r="E918" s="24" t="e">
        <f t="shared" ref="E918:E971" si="3">D918/C918</f>
        <v>#DIV/0!</v>
      </c>
      <c r="F918" s="9" t="e">
        <f>ROUND('Рейтинговая таблица организаций'!D918*100/G918,0)</f>
        <v>#DIV/0!</v>
      </c>
      <c r="G918" s="9">
        <f>'Рейтинговая таблица организаций'!E918</f>
        <v>0</v>
      </c>
      <c r="H918" s="9" t="e">
        <f>ROUND('Рейтинговая таблица организаций'!F918*100/I918,0)</f>
        <v>#DIV/0!</v>
      </c>
      <c r="I918" s="9">
        <f>'Рейтинговая таблица организаций'!G918</f>
        <v>0</v>
      </c>
      <c r="J918" s="9">
        <f>'Рейтинговая таблица организаций'!H918</f>
        <v>0</v>
      </c>
      <c r="K918" s="9" t="e">
        <f>ROUND('Рейтинговая таблица организаций'!I918*100/L918,0)</f>
        <v>#DIV/0!</v>
      </c>
      <c r="L918" s="9">
        <f>'Рейтинговая таблица организаций'!J918</f>
        <v>0</v>
      </c>
      <c r="M918" s="9" t="e">
        <f>ROUND('Рейтинговая таблица организаций'!K918*100/N918,0)</f>
        <v>#DIV/0!</v>
      </c>
      <c r="N918" s="9">
        <f>'Рейтинговая таблица организаций'!L918</f>
        <v>0</v>
      </c>
      <c r="O918" s="9">
        <f>'Рейтинговая таблица организаций'!Q918</f>
        <v>0</v>
      </c>
      <c r="P918" s="9">
        <f>'Рейтинговая таблица организаций'!T918</f>
        <v>0</v>
      </c>
      <c r="Q918" s="9">
        <f>'Рейтинговая таблица организаций'!U918</f>
        <v>0</v>
      </c>
      <c r="R918" s="9">
        <f>'Рейтинговая таблица организаций'!Z918</f>
        <v>0</v>
      </c>
      <c r="S918" s="9">
        <f>'Рейтинговая таблица организаций'!AA918</f>
        <v>0</v>
      </c>
      <c r="T918" s="9">
        <f>'Рейтинговая таблица организаций'!AB918</f>
        <v>0</v>
      </c>
      <c r="U918" s="9">
        <f>'Рейтинговая таблица организаций'!AC918</f>
        <v>0</v>
      </c>
      <c r="V918" s="9" t="e">
        <f>ROUND('Рейтинговая таблица организаций'!AH918*100/W918,0)</f>
        <v>#DIV/0!</v>
      </c>
      <c r="W918" s="9">
        <f>'Рейтинговая таблица организаций'!AI918</f>
        <v>0</v>
      </c>
      <c r="X918" s="9" t="e">
        <f>ROUND('Рейтинговая таблица организаций'!AJ918*100/Y918,0)</f>
        <v>#DIV/0!</v>
      </c>
      <c r="Y918" s="9">
        <f>'Рейтинговая таблица организаций'!AK918</f>
        <v>0</v>
      </c>
      <c r="Z918" s="9" t="e">
        <f>ROUND('Рейтинговая таблица организаций'!AL918*100/AA918,0)</f>
        <v>#DIV/0!</v>
      </c>
      <c r="AA918" s="9">
        <f>'Рейтинговая таблица организаций'!AM918</f>
        <v>0</v>
      </c>
      <c r="AB918" s="9" t="e">
        <f>ROUND('Рейтинговая таблица организаций'!AR918*100/AC918,0)</f>
        <v>#DIV/0!</v>
      </c>
      <c r="AC918" s="9">
        <f>'Рейтинговая таблица организаций'!AS918</f>
        <v>0</v>
      </c>
      <c r="AD918" s="9" t="e">
        <f>ROUND('Рейтинговая таблица организаций'!AT918*100/AE918,0)</f>
        <v>#DIV/0!</v>
      </c>
      <c r="AE918" s="9">
        <f>'Рейтинговая таблица организаций'!AU918</f>
        <v>0</v>
      </c>
      <c r="AF918" s="9" t="e">
        <f>ROUND('Рейтинговая таблица организаций'!AV918*100/AG918,0)</f>
        <v>#DIV/0!</v>
      </c>
      <c r="AG918" s="9">
        <f>'Рейтинговая таблица организаций'!AW918</f>
        <v>0</v>
      </c>
    </row>
    <row r="919" spans="1:33" x14ac:dyDescent="0.25">
      <c r="A919" s="51">
        <f>'Рейтинговая таблица организаций'!A919</f>
        <v>0</v>
      </c>
      <c r="B919" s="51">
        <f>'Рейтинговая таблица организаций'!B919</f>
        <v>0</v>
      </c>
      <c r="C919" s="8">
        <f>Лист1!F918</f>
        <v>0</v>
      </c>
      <c r="D919" s="51">
        <f>'Рейтинговая таблица организаций'!C919</f>
        <v>0</v>
      </c>
      <c r="E919" s="24" t="e">
        <f t="shared" si="3"/>
        <v>#DIV/0!</v>
      </c>
      <c r="F919" s="9" t="e">
        <f>ROUND('Рейтинговая таблица организаций'!D919*100/G919,0)</f>
        <v>#DIV/0!</v>
      </c>
      <c r="G919" s="9">
        <f>'Рейтинговая таблица организаций'!E919</f>
        <v>0</v>
      </c>
      <c r="H919" s="9" t="e">
        <f>ROUND('Рейтинговая таблица организаций'!F919*100/I919,0)</f>
        <v>#DIV/0!</v>
      </c>
      <c r="I919" s="9">
        <f>'Рейтинговая таблица организаций'!G919</f>
        <v>0</v>
      </c>
      <c r="J919" s="9">
        <f>'Рейтинговая таблица организаций'!H919</f>
        <v>0</v>
      </c>
      <c r="K919" s="9" t="e">
        <f>ROUND('Рейтинговая таблица организаций'!I919*100/L919,0)</f>
        <v>#DIV/0!</v>
      </c>
      <c r="L919" s="9">
        <f>'Рейтинговая таблица организаций'!J919</f>
        <v>0</v>
      </c>
      <c r="M919" s="9" t="e">
        <f>ROUND('Рейтинговая таблица организаций'!K919*100/N919,0)</f>
        <v>#DIV/0!</v>
      </c>
      <c r="N919" s="9">
        <f>'Рейтинговая таблица организаций'!L919</f>
        <v>0</v>
      </c>
      <c r="O919" s="9">
        <f>'Рейтинговая таблица организаций'!Q919</f>
        <v>0</v>
      </c>
      <c r="P919" s="9">
        <f>'Рейтинговая таблица организаций'!T919</f>
        <v>0</v>
      </c>
      <c r="Q919" s="9">
        <f>'Рейтинговая таблица организаций'!U919</f>
        <v>0</v>
      </c>
      <c r="R919" s="9">
        <f>'Рейтинговая таблица организаций'!Z919</f>
        <v>0</v>
      </c>
      <c r="S919" s="9">
        <f>'Рейтинговая таблица организаций'!AA919</f>
        <v>0</v>
      </c>
      <c r="T919" s="9">
        <f>'Рейтинговая таблица организаций'!AB919</f>
        <v>0</v>
      </c>
      <c r="U919" s="9">
        <f>'Рейтинговая таблица организаций'!AC919</f>
        <v>0</v>
      </c>
      <c r="V919" s="9" t="e">
        <f>ROUND('Рейтинговая таблица организаций'!AH919*100/W919,0)</f>
        <v>#DIV/0!</v>
      </c>
      <c r="W919" s="9">
        <f>'Рейтинговая таблица организаций'!AI919</f>
        <v>0</v>
      </c>
      <c r="X919" s="9" t="e">
        <f>ROUND('Рейтинговая таблица организаций'!AJ919*100/Y919,0)</f>
        <v>#DIV/0!</v>
      </c>
      <c r="Y919" s="9">
        <f>'Рейтинговая таблица организаций'!AK919</f>
        <v>0</v>
      </c>
      <c r="Z919" s="9" t="e">
        <f>ROUND('Рейтинговая таблица организаций'!AL919*100/AA919,0)</f>
        <v>#DIV/0!</v>
      </c>
      <c r="AA919" s="9">
        <f>'Рейтинговая таблица организаций'!AM919</f>
        <v>0</v>
      </c>
      <c r="AB919" s="9" t="e">
        <f>ROUND('Рейтинговая таблица организаций'!AR919*100/AC919,0)</f>
        <v>#DIV/0!</v>
      </c>
      <c r="AC919" s="9">
        <f>'Рейтинговая таблица организаций'!AS919</f>
        <v>0</v>
      </c>
      <c r="AD919" s="9" t="e">
        <f>ROUND('Рейтинговая таблица организаций'!AT919*100/AE919,0)</f>
        <v>#DIV/0!</v>
      </c>
      <c r="AE919" s="9">
        <f>'Рейтинговая таблица организаций'!AU919</f>
        <v>0</v>
      </c>
      <c r="AF919" s="9" t="e">
        <f>ROUND('Рейтинговая таблица организаций'!AV919*100/AG919,0)</f>
        <v>#DIV/0!</v>
      </c>
      <c r="AG919" s="9">
        <f>'Рейтинговая таблица организаций'!AW919</f>
        <v>0</v>
      </c>
    </row>
    <row r="920" spans="1:33" x14ac:dyDescent="0.25">
      <c r="A920" s="51">
        <f>'Рейтинговая таблица организаций'!A920</f>
        <v>0</v>
      </c>
      <c r="B920" s="51">
        <f>'Рейтинговая таблица организаций'!B920</f>
        <v>0</v>
      </c>
      <c r="C920" s="8">
        <f>Лист1!F919</f>
        <v>0</v>
      </c>
      <c r="D920" s="51">
        <f>'Рейтинговая таблица организаций'!C920</f>
        <v>0</v>
      </c>
      <c r="E920" s="24" t="e">
        <f t="shared" si="3"/>
        <v>#DIV/0!</v>
      </c>
      <c r="F920" s="9" t="e">
        <f>ROUND('Рейтинговая таблица организаций'!D920*100/G920,0)</f>
        <v>#DIV/0!</v>
      </c>
      <c r="G920" s="9">
        <f>'Рейтинговая таблица организаций'!E920</f>
        <v>0</v>
      </c>
      <c r="H920" s="9" t="e">
        <f>ROUND('Рейтинговая таблица организаций'!F920*100/I920,0)</f>
        <v>#DIV/0!</v>
      </c>
      <c r="I920" s="9">
        <f>'Рейтинговая таблица организаций'!G920</f>
        <v>0</v>
      </c>
      <c r="J920" s="9">
        <f>'Рейтинговая таблица организаций'!H920</f>
        <v>0</v>
      </c>
      <c r="K920" s="9" t="e">
        <f>ROUND('Рейтинговая таблица организаций'!I920*100/L920,0)</f>
        <v>#DIV/0!</v>
      </c>
      <c r="L920" s="9">
        <f>'Рейтинговая таблица организаций'!J920</f>
        <v>0</v>
      </c>
      <c r="M920" s="9" t="e">
        <f>ROUND('Рейтинговая таблица организаций'!K920*100/N920,0)</f>
        <v>#DIV/0!</v>
      </c>
      <c r="N920" s="9">
        <f>'Рейтинговая таблица организаций'!L920</f>
        <v>0</v>
      </c>
      <c r="O920" s="9">
        <f>'Рейтинговая таблица организаций'!Q920</f>
        <v>0</v>
      </c>
      <c r="P920" s="9">
        <f>'Рейтинговая таблица организаций'!T920</f>
        <v>0</v>
      </c>
      <c r="Q920" s="9">
        <f>'Рейтинговая таблица организаций'!U920</f>
        <v>0</v>
      </c>
      <c r="R920" s="9">
        <f>'Рейтинговая таблица организаций'!Z920</f>
        <v>0</v>
      </c>
      <c r="S920" s="9">
        <f>'Рейтинговая таблица организаций'!AA920</f>
        <v>0</v>
      </c>
      <c r="T920" s="9">
        <f>'Рейтинговая таблица организаций'!AB920</f>
        <v>0</v>
      </c>
      <c r="U920" s="9">
        <f>'Рейтинговая таблица организаций'!AC920</f>
        <v>0</v>
      </c>
      <c r="V920" s="9" t="e">
        <f>ROUND('Рейтинговая таблица организаций'!AH920*100/W920,0)</f>
        <v>#DIV/0!</v>
      </c>
      <c r="W920" s="9">
        <f>'Рейтинговая таблица организаций'!AI920</f>
        <v>0</v>
      </c>
      <c r="X920" s="9" t="e">
        <f>ROUND('Рейтинговая таблица организаций'!AJ920*100/Y920,0)</f>
        <v>#DIV/0!</v>
      </c>
      <c r="Y920" s="9">
        <f>'Рейтинговая таблица организаций'!AK920</f>
        <v>0</v>
      </c>
      <c r="Z920" s="9" t="e">
        <f>ROUND('Рейтинговая таблица организаций'!AL920*100/AA920,0)</f>
        <v>#DIV/0!</v>
      </c>
      <c r="AA920" s="9">
        <f>'Рейтинговая таблица организаций'!AM920</f>
        <v>0</v>
      </c>
      <c r="AB920" s="9" t="e">
        <f>ROUND('Рейтинговая таблица организаций'!AR920*100/AC920,0)</f>
        <v>#DIV/0!</v>
      </c>
      <c r="AC920" s="9">
        <f>'Рейтинговая таблица организаций'!AS920</f>
        <v>0</v>
      </c>
      <c r="AD920" s="9" t="e">
        <f>ROUND('Рейтинговая таблица организаций'!AT920*100/AE920,0)</f>
        <v>#DIV/0!</v>
      </c>
      <c r="AE920" s="9">
        <f>'Рейтинговая таблица организаций'!AU920</f>
        <v>0</v>
      </c>
      <c r="AF920" s="9" t="e">
        <f>ROUND('Рейтинговая таблица организаций'!AV920*100/AG920,0)</f>
        <v>#DIV/0!</v>
      </c>
      <c r="AG920" s="9">
        <f>'Рейтинговая таблица организаций'!AW920</f>
        <v>0</v>
      </c>
    </row>
    <row r="921" spans="1:33" x14ac:dyDescent="0.25">
      <c r="A921" s="51">
        <f>'Рейтинговая таблица организаций'!A921</f>
        <v>0</v>
      </c>
      <c r="B921" s="51">
        <f>'Рейтинговая таблица организаций'!B921</f>
        <v>0</v>
      </c>
      <c r="C921" s="8">
        <f>Лист1!F920</f>
        <v>0</v>
      </c>
      <c r="D921" s="51">
        <f>'Рейтинговая таблица организаций'!C921</f>
        <v>0</v>
      </c>
      <c r="E921" s="24" t="e">
        <f t="shared" si="3"/>
        <v>#DIV/0!</v>
      </c>
      <c r="F921" s="9" t="e">
        <f>ROUND('Рейтинговая таблица организаций'!D921*100/G921,0)</f>
        <v>#DIV/0!</v>
      </c>
      <c r="G921" s="9">
        <f>'Рейтинговая таблица организаций'!E921</f>
        <v>0</v>
      </c>
      <c r="H921" s="9" t="e">
        <f>ROUND('Рейтинговая таблица организаций'!F921*100/I921,0)</f>
        <v>#DIV/0!</v>
      </c>
      <c r="I921" s="9">
        <f>'Рейтинговая таблица организаций'!G921</f>
        <v>0</v>
      </c>
      <c r="J921" s="9">
        <f>'Рейтинговая таблица организаций'!H921</f>
        <v>0</v>
      </c>
      <c r="K921" s="9" t="e">
        <f>ROUND('Рейтинговая таблица организаций'!I921*100/L921,0)</f>
        <v>#DIV/0!</v>
      </c>
      <c r="L921" s="9">
        <f>'Рейтинговая таблица организаций'!J921</f>
        <v>0</v>
      </c>
      <c r="M921" s="9" t="e">
        <f>ROUND('Рейтинговая таблица организаций'!K921*100/N921,0)</f>
        <v>#DIV/0!</v>
      </c>
      <c r="N921" s="9">
        <f>'Рейтинговая таблица организаций'!L921</f>
        <v>0</v>
      </c>
      <c r="O921" s="9">
        <f>'Рейтинговая таблица организаций'!Q921</f>
        <v>0</v>
      </c>
      <c r="P921" s="9">
        <f>'Рейтинговая таблица организаций'!T921</f>
        <v>0</v>
      </c>
      <c r="Q921" s="9">
        <f>'Рейтинговая таблица организаций'!U921</f>
        <v>0</v>
      </c>
      <c r="R921" s="9">
        <f>'Рейтинговая таблица организаций'!Z921</f>
        <v>0</v>
      </c>
      <c r="S921" s="9">
        <f>'Рейтинговая таблица организаций'!AA921</f>
        <v>0</v>
      </c>
      <c r="T921" s="9">
        <f>'Рейтинговая таблица организаций'!AB921</f>
        <v>0</v>
      </c>
      <c r="U921" s="9">
        <f>'Рейтинговая таблица организаций'!AC921</f>
        <v>0</v>
      </c>
      <c r="V921" s="9" t="e">
        <f>ROUND('Рейтинговая таблица организаций'!AH921*100/W921,0)</f>
        <v>#DIV/0!</v>
      </c>
      <c r="W921" s="9">
        <f>'Рейтинговая таблица организаций'!AI921</f>
        <v>0</v>
      </c>
      <c r="X921" s="9" t="e">
        <f>ROUND('Рейтинговая таблица организаций'!AJ921*100/Y921,0)</f>
        <v>#DIV/0!</v>
      </c>
      <c r="Y921" s="9">
        <f>'Рейтинговая таблица организаций'!AK921</f>
        <v>0</v>
      </c>
      <c r="Z921" s="9" t="e">
        <f>ROUND('Рейтинговая таблица организаций'!AL921*100/AA921,0)</f>
        <v>#DIV/0!</v>
      </c>
      <c r="AA921" s="9">
        <f>'Рейтинговая таблица организаций'!AM921</f>
        <v>0</v>
      </c>
      <c r="AB921" s="9" t="e">
        <f>ROUND('Рейтинговая таблица организаций'!AR921*100/AC921,0)</f>
        <v>#DIV/0!</v>
      </c>
      <c r="AC921" s="9">
        <f>'Рейтинговая таблица организаций'!AS921</f>
        <v>0</v>
      </c>
      <c r="AD921" s="9" t="e">
        <f>ROUND('Рейтинговая таблица организаций'!AT921*100/AE921,0)</f>
        <v>#DIV/0!</v>
      </c>
      <c r="AE921" s="9">
        <f>'Рейтинговая таблица организаций'!AU921</f>
        <v>0</v>
      </c>
      <c r="AF921" s="9" t="e">
        <f>ROUND('Рейтинговая таблица организаций'!AV921*100/AG921,0)</f>
        <v>#DIV/0!</v>
      </c>
      <c r="AG921" s="9">
        <f>'Рейтинговая таблица организаций'!AW921</f>
        <v>0</v>
      </c>
    </row>
    <row r="922" spans="1:33" x14ac:dyDescent="0.25">
      <c r="A922" s="51">
        <f>'Рейтинговая таблица организаций'!A922</f>
        <v>0</v>
      </c>
      <c r="B922" s="51">
        <f>'Рейтинговая таблица организаций'!B922</f>
        <v>0</v>
      </c>
      <c r="C922" s="8">
        <f>Лист1!F921</f>
        <v>0</v>
      </c>
      <c r="D922" s="51">
        <f>'Рейтинговая таблица организаций'!C922</f>
        <v>0</v>
      </c>
      <c r="E922" s="24" t="e">
        <f t="shared" si="3"/>
        <v>#DIV/0!</v>
      </c>
      <c r="F922" s="9" t="e">
        <f>ROUND('Рейтинговая таблица организаций'!D922*100/G922,0)</f>
        <v>#DIV/0!</v>
      </c>
      <c r="G922" s="9">
        <f>'Рейтинговая таблица организаций'!E922</f>
        <v>0</v>
      </c>
      <c r="H922" s="9" t="e">
        <f>ROUND('Рейтинговая таблица организаций'!F922*100/I922,0)</f>
        <v>#DIV/0!</v>
      </c>
      <c r="I922" s="9">
        <f>'Рейтинговая таблица организаций'!G922</f>
        <v>0</v>
      </c>
      <c r="J922" s="9">
        <f>'Рейтинговая таблица организаций'!H922</f>
        <v>0</v>
      </c>
      <c r="K922" s="9" t="e">
        <f>ROUND('Рейтинговая таблица организаций'!I922*100/L922,0)</f>
        <v>#DIV/0!</v>
      </c>
      <c r="L922" s="9">
        <f>'Рейтинговая таблица организаций'!J922</f>
        <v>0</v>
      </c>
      <c r="M922" s="9" t="e">
        <f>ROUND('Рейтинговая таблица организаций'!K922*100/N922,0)</f>
        <v>#DIV/0!</v>
      </c>
      <c r="N922" s="9">
        <f>'Рейтинговая таблица организаций'!L922</f>
        <v>0</v>
      </c>
      <c r="O922" s="9">
        <f>'Рейтинговая таблица организаций'!Q922</f>
        <v>0</v>
      </c>
      <c r="P922" s="9">
        <f>'Рейтинговая таблица организаций'!T922</f>
        <v>0</v>
      </c>
      <c r="Q922" s="9">
        <f>'Рейтинговая таблица организаций'!U922</f>
        <v>0</v>
      </c>
      <c r="R922" s="9">
        <f>'Рейтинговая таблица организаций'!Z922</f>
        <v>0</v>
      </c>
      <c r="S922" s="9">
        <f>'Рейтинговая таблица организаций'!AA922</f>
        <v>0</v>
      </c>
      <c r="T922" s="9">
        <f>'Рейтинговая таблица организаций'!AB922</f>
        <v>0</v>
      </c>
      <c r="U922" s="9">
        <f>'Рейтинговая таблица организаций'!AC922</f>
        <v>0</v>
      </c>
      <c r="V922" s="9" t="e">
        <f>ROUND('Рейтинговая таблица организаций'!AH922*100/W922,0)</f>
        <v>#DIV/0!</v>
      </c>
      <c r="W922" s="9">
        <f>'Рейтинговая таблица организаций'!AI922</f>
        <v>0</v>
      </c>
      <c r="X922" s="9" t="e">
        <f>ROUND('Рейтинговая таблица организаций'!AJ922*100/Y922,0)</f>
        <v>#DIV/0!</v>
      </c>
      <c r="Y922" s="9">
        <f>'Рейтинговая таблица организаций'!AK922</f>
        <v>0</v>
      </c>
      <c r="Z922" s="9" t="e">
        <f>ROUND('Рейтинговая таблица организаций'!AL922*100/AA922,0)</f>
        <v>#DIV/0!</v>
      </c>
      <c r="AA922" s="9">
        <f>'Рейтинговая таблица организаций'!AM922</f>
        <v>0</v>
      </c>
      <c r="AB922" s="9" t="e">
        <f>ROUND('Рейтинговая таблица организаций'!AR922*100/AC922,0)</f>
        <v>#DIV/0!</v>
      </c>
      <c r="AC922" s="9">
        <f>'Рейтинговая таблица организаций'!AS922</f>
        <v>0</v>
      </c>
      <c r="AD922" s="9" t="e">
        <f>ROUND('Рейтинговая таблица организаций'!AT922*100/AE922,0)</f>
        <v>#DIV/0!</v>
      </c>
      <c r="AE922" s="9">
        <f>'Рейтинговая таблица организаций'!AU922</f>
        <v>0</v>
      </c>
      <c r="AF922" s="9" t="e">
        <f>ROUND('Рейтинговая таблица организаций'!AV922*100/AG922,0)</f>
        <v>#DIV/0!</v>
      </c>
      <c r="AG922" s="9">
        <f>'Рейтинговая таблица организаций'!AW922</f>
        <v>0</v>
      </c>
    </row>
    <row r="923" spans="1:33" x14ac:dyDescent="0.25">
      <c r="A923" s="51">
        <f>'Рейтинговая таблица организаций'!A923</f>
        <v>0</v>
      </c>
      <c r="B923" s="51">
        <f>'Рейтинговая таблица организаций'!B923</f>
        <v>0</v>
      </c>
      <c r="C923" s="8">
        <f>Лист1!F922</f>
        <v>0</v>
      </c>
      <c r="D923" s="51">
        <f>'Рейтинговая таблица организаций'!C923</f>
        <v>0</v>
      </c>
      <c r="E923" s="24" t="e">
        <f t="shared" si="3"/>
        <v>#DIV/0!</v>
      </c>
      <c r="F923" s="9" t="e">
        <f>ROUND('Рейтинговая таблица организаций'!D923*100/G923,0)</f>
        <v>#DIV/0!</v>
      </c>
      <c r="G923" s="9">
        <f>'Рейтинговая таблица организаций'!E923</f>
        <v>0</v>
      </c>
      <c r="H923" s="9" t="e">
        <f>ROUND('Рейтинговая таблица организаций'!F923*100/I923,0)</f>
        <v>#DIV/0!</v>
      </c>
      <c r="I923" s="9">
        <f>'Рейтинговая таблица организаций'!G923</f>
        <v>0</v>
      </c>
      <c r="J923" s="9">
        <f>'Рейтинговая таблица организаций'!H923</f>
        <v>0</v>
      </c>
      <c r="K923" s="9" t="e">
        <f>ROUND('Рейтинговая таблица организаций'!I923*100/L923,0)</f>
        <v>#DIV/0!</v>
      </c>
      <c r="L923" s="9">
        <f>'Рейтинговая таблица организаций'!J923</f>
        <v>0</v>
      </c>
      <c r="M923" s="9" t="e">
        <f>ROUND('Рейтинговая таблица организаций'!K923*100/N923,0)</f>
        <v>#DIV/0!</v>
      </c>
      <c r="N923" s="9">
        <f>'Рейтинговая таблица организаций'!L923</f>
        <v>0</v>
      </c>
      <c r="O923" s="9">
        <f>'Рейтинговая таблица организаций'!Q923</f>
        <v>0</v>
      </c>
      <c r="P923" s="9">
        <f>'Рейтинговая таблица организаций'!T923</f>
        <v>0</v>
      </c>
      <c r="Q923" s="9">
        <f>'Рейтинговая таблица организаций'!U923</f>
        <v>0</v>
      </c>
      <c r="R923" s="9">
        <f>'Рейтинговая таблица организаций'!Z923</f>
        <v>0</v>
      </c>
      <c r="S923" s="9">
        <f>'Рейтинговая таблица организаций'!AA923</f>
        <v>0</v>
      </c>
      <c r="T923" s="9">
        <f>'Рейтинговая таблица организаций'!AB923</f>
        <v>0</v>
      </c>
      <c r="U923" s="9">
        <f>'Рейтинговая таблица организаций'!AC923</f>
        <v>0</v>
      </c>
      <c r="V923" s="9" t="e">
        <f>ROUND('Рейтинговая таблица организаций'!AH923*100/W923,0)</f>
        <v>#DIV/0!</v>
      </c>
      <c r="W923" s="9">
        <f>'Рейтинговая таблица организаций'!AI923</f>
        <v>0</v>
      </c>
      <c r="X923" s="9" t="e">
        <f>ROUND('Рейтинговая таблица организаций'!AJ923*100/Y923,0)</f>
        <v>#DIV/0!</v>
      </c>
      <c r="Y923" s="9">
        <f>'Рейтинговая таблица организаций'!AK923</f>
        <v>0</v>
      </c>
      <c r="Z923" s="9" t="e">
        <f>ROUND('Рейтинговая таблица организаций'!AL923*100/AA923,0)</f>
        <v>#DIV/0!</v>
      </c>
      <c r="AA923" s="9">
        <f>'Рейтинговая таблица организаций'!AM923</f>
        <v>0</v>
      </c>
      <c r="AB923" s="9" t="e">
        <f>ROUND('Рейтинговая таблица организаций'!AR923*100/AC923,0)</f>
        <v>#DIV/0!</v>
      </c>
      <c r="AC923" s="9">
        <f>'Рейтинговая таблица организаций'!AS923</f>
        <v>0</v>
      </c>
      <c r="AD923" s="9" t="e">
        <f>ROUND('Рейтинговая таблица организаций'!AT923*100/AE923,0)</f>
        <v>#DIV/0!</v>
      </c>
      <c r="AE923" s="9">
        <f>'Рейтинговая таблица организаций'!AU923</f>
        <v>0</v>
      </c>
      <c r="AF923" s="9" t="e">
        <f>ROUND('Рейтинговая таблица организаций'!AV923*100/AG923,0)</f>
        <v>#DIV/0!</v>
      </c>
      <c r="AG923" s="9">
        <f>'Рейтинговая таблица организаций'!AW923</f>
        <v>0</v>
      </c>
    </row>
    <row r="924" spans="1:33" x14ac:dyDescent="0.25">
      <c r="A924" s="51">
        <f>'Рейтинговая таблица организаций'!A924</f>
        <v>0</v>
      </c>
      <c r="B924" s="51">
        <f>'Рейтинговая таблица организаций'!B924</f>
        <v>0</v>
      </c>
      <c r="C924" s="8">
        <f>Лист1!F923</f>
        <v>0</v>
      </c>
      <c r="D924" s="51">
        <f>'Рейтинговая таблица организаций'!C924</f>
        <v>0</v>
      </c>
      <c r="E924" s="24" t="e">
        <f t="shared" si="3"/>
        <v>#DIV/0!</v>
      </c>
      <c r="F924" s="9" t="e">
        <f>ROUND('Рейтинговая таблица организаций'!D924*100/G924,0)</f>
        <v>#DIV/0!</v>
      </c>
      <c r="G924" s="9">
        <f>'Рейтинговая таблица организаций'!E924</f>
        <v>0</v>
      </c>
      <c r="H924" s="9" t="e">
        <f>ROUND('Рейтинговая таблица организаций'!F924*100/I924,0)</f>
        <v>#DIV/0!</v>
      </c>
      <c r="I924" s="9">
        <f>'Рейтинговая таблица организаций'!G924</f>
        <v>0</v>
      </c>
      <c r="J924" s="9">
        <f>'Рейтинговая таблица организаций'!H924</f>
        <v>0</v>
      </c>
      <c r="K924" s="9" t="e">
        <f>ROUND('Рейтинговая таблица организаций'!I924*100/L924,0)</f>
        <v>#DIV/0!</v>
      </c>
      <c r="L924" s="9">
        <f>'Рейтинговая таблица организаций'!J924</f>
        <v>0</v>
      </c>
      <c r="M924" s="9" t="e">
        <f>ROUND('Рейтинговая таблица организаций'!K924*100/N924,0)</f>
        <v>#DIV/0!</v>
      </c>
      <c r="N924" s="9">
        <f>'Рейтинговая таблица организаций'!L924</f>
        <v>0</v>
      </c>
      <c r="O924" s="9">
        <f>'Рейтинговая таблица организаций'!Q924</f>
        <v>0</v>
      </c>
      <c r="P924" s="9">
        <f>'Рейтинговая таблица организаций'!T924</f>
        <v>0</v>
      </c>
      <c r="Q924" s="9">
        <f>'Рейтинговая таблица организаций'!U924</f>
        <v>0</v>
      </c>
      <c r="R924" s="9">
        <f>'Рейтинговая таблица организаций'!Z924</f>
        <v>0</v>
      </c>
      <c r="S924" s="9">
        <f>'Рейтинговая таблица организаций'!AA924</f>
        <v>0</v>
      </c>
      <c r="T924" s="9">
        <f>'Рейтинговая таблица организаций'!AB924</f>
        <v>0</v>
      </c>
      <c r="U924" s="9">
        <f>'Рейтинговая таблица организаций'!AC924</f>
        <v>0</v>
      </c>
      <c r="V924" s="9" t="e">
        <f>ROUND('Рейтинговая таблица организаций'!AH924*100/W924,0)</f>
        <v>#DIV/0!</v>
      </c>
      <c r="W924" s="9">
        <f>'Рейтинговая таблица организаций'!AI924</f>
        <v>0</v>
      </c>
      <c r="X924" s="9" t="e">
        <f>ROUND('Рейтинговая таблица организаций'!AJ924*100/Y924,0)</f>
        <v>#DIV/0!</v>
      </c>
      <c r="Y924" s="9">
        <f>'Рейтинговая таблица организаций'!AK924</f>
        <v>0</v>
      </c>
      <c r="Z924" s="9" t="e">
        <f>ROUND('Рейтинговая таблица организаций'!AL924*100/AA924,0)</f>
        <v>#DIV/0!</v>
      </c>
      <c r="AA924" s="9">
        <f>'Рейтинговая таблица организаций'!AM924</f>
        <v>0</v>
      </c>
      <c r="AB924" s="9" t="e">
        <f>ROUND('Рейтинговая таблица организаций'!AR924*100/AC924,0)</f>
        <v>#DIV/0!</v>
      </c>
      <c r="AC924" s="9">
        <f>'Рейтинговая таблица организаций'!AS924</f>
        <v>0</v>
      </c>
      <c r="AD924" s="9" t="e">
        <f>ROUND('Рейтинговая таблица организаций'!AT924*100/AE924,0)</f>
        <v>#DIV/0!</v>
      </c>
      <c r="AE924" s="9">
        <f>'Рейтинговая таблица организаций'!AU924</f>
        <v>0</v>
      </c>
      <c r="AF924" s="9" t="e">
        <f>ROUND('Рейтинговая таблица организаций'!AV924*100/AG924,0)</f>
        <v>#DIV/0!</v>
      </c>
      <c r="AG924" s="9">
        <f>'Рейтинговая таблица организаций'!AW924</f>
        <v>0</v>
      </c>
    </row>
    <row r="925" spans="1:33" x14ac:dyDescent="0.25">
      <c r="A925" s="51">
        <f>'Рейтинговая таблица организаций'!A925</f>
        <v>0</v>
      </c>
      <c r="B925" s="51">
        <f>'Рейтинговая таблица организаций'!B925</f>
        <v>0</v>
      </c>
      <c r="C925" s="8">
        <f>Лист1!F924</f>
        <v>0</v>
      </c>
      <c r="D925" s="51">
        <f>'Рейтинговая таблица организаций'!C925</f>
        <v>0</v>
      </c>
      <c r="E925" s="24" t="e">
        <f t="shared" si="3"/>
        <v>#DIV/0!</v>
      </c>
      <c r="F925" s="9" t="e">
        <f>ROUND('Рейтинговая таблица организаций'!D925*100/G925,0)</f>
        <v>#DIV/0!</v>
      </c>
      <c r="G925" s="9">
        <f>'Рейтинговая таблица организаций'!E925</f>
        <v>0</v>
      </c>
      <c r="H925" s="9" t="e">
        <f>ROUND('Рейтинговая таблица организаций'!F925*100/I925,0)</f>
        <v>#DIV/0!</v>
      </c>
      <c r="I925" s="9">
        <f>'Рейтинговая таблица организаций'!G925</f>
        <v>0</v>
      </c>
      <c r="J925" s="9">
        <f>'Рейтинговая таблица организаций'!H925</f>
        <v>0</v>
      </c>
      <c r="K925" s="9" t="e">
        <f>ROUND('Рейтинговая таблица организаций'!I925*100/L925,0)</f>
        <v>#DIV/0!</v>
      </c>
      <c r="L925" s="9">
        <f>'Рейтинговая таблица организаций'!J925</f>
        <v>0</v>
      </c>
      <c r="M925" s="9" t="e">
        <f>ROUND('Рейтинговая таблица организаций'!K925*100/N925,0)</f>
        <v>#DIV/0!</v>
      </c>
      <c r="N925" s="9">
        <f>'Рейтинговая таблица организаций'!L925</f>
        <v>0</v>
      </c>
      <c r="O925" s="9">
        <f>'Рейтинговая таблица организаций'!Q925</f>
        <v>0</v>
      </c>
      <c r="P925" s="9">
        <f>'Рейтинговая таблица организаций'!T925</f>
        <v>0</v>
      </c>
      <c r="Q925" s="9">
        <f>'Рейтинговая таблица организаций'!U925</f>
        <v>0</v>
      </c>
      <c r="R925" s="9">
        <f>'Рейтинговая таблица организаций'!Z925</f>
        <v>0</v>
      </c>
      <c r="S925" s="9">
        <f>'Рейтинговая таблица организаций'!AA925</f>
        <v>0</v>
      </c>
      <c r="T925" s="9">
        <f>'Рейтинговая таблица организаций'!AB925</f>
        <v>0</v>
      </c>
      <c r="U925" s="9">
        <f>'Рейтинговая таблица организаций'!AC925</f>
        <v>0</v>
      </c>
      <c r="V925" s="9" t="e">
        <f>ROUND('Рейтинговая таблица организаций'!AH925*100/W925,0)</f>
        <v>#DIV/0!</v>
      </c>
      <c r="W925" s="9">
        <f>'Рейтинговая таблица организаций'!AI925</f>
        <v>0</v>
      </c>
      <c r="X925" s="9" t="e">
        <f>ROUND('Рейтинговая таблица организаций'!AJ925*100/Y925,0)</f>
        <v>#DIV/0!</v>
      </c>
      <c r="Y925" s="9">
        <f>'Рейтинговая таблица организаций'!AK925</f>
        <v>0</v>
      </c>
      <c r="Z925" s="9" t="e">
        <f>ROUND('Рейтинговая таблица организаций'!AL925*100/AA925,0)</f>
        <v>#DIV/0!</v>
      </c>
      <c r="AA925" s="9">
        <f>'Рейтинговая таблица организаций'!AM925</f>
        <v>0</v>
      </c>
      <c r="AB925" s="9" t="e">
        <f>ROUND('Рейтинговая таблица организаций'!AR925*100/AC925,0)</f>
        <v>#DIV/0!</v>
      </c>
      <c r="AC925" s="9">
        <f>'Рейтинговая таблица организаций'!AS925</f>
        <v>0</v>
      </c>
      <c r="AD925" s="9" t="e">
        <f>ROUND('Рейтинговая таблица организаций'!AT925*100/AE925,0)</f>
        <v>#DIV/0!</v>
      </c>
      <c r="AE925" s="9">
        <f>'Рейтинговая таблица организаций'!AU925</f>
        <v>0</v>
      </c>
      <c r="AF925" s="9" t="e">
        <f>ROUND('Рейтинговая таблица организаций'!AV925*100/AG925,0)</f>
        <v>#DIV/0!</v>
      </c>
      <c r="AG925" s="9">
        <f>'Рейтинговая таблица организаций'!AW925</f>
        <v>0</v>
      </c>
    </row>
    <row r="926" spans="1:33" x14ac:dyDescent="0.25">
      <c r="A926" s="51">
        <f>'Рейтинговая таблица организаций'!A926</f>
        <v>0</v>
      </c>
      <c r="B926" s="51">
        <f>'Рейтинговая таблица организаций'!B926</f>
        <v>0</v>
      </c>
      <c r="C926" s="8">
        <f>Лист1!F925</f>
        <v>0</v>
      </c>
      <c r="D926" s="51">
        <f>'Рейтинговая таблица организаций'!C926</f>
        <v>0</v>
      </c>
      <c r="E926" s="24" t="e">
        <f t="shared" si="3"/>
        <v>#DIV/0!</v>
      </c>
      <c r="F926" s="9" t="e">
        <f>ROUND('Рейтинговая таблица организаций'!D926*100/G926,0)</f>
        <v>#DIV/0!</v>
      </c>
      <c r="G926" s="9">
        <f>'Рейтинговая таблица организаций'!E926</f>
        <v>0</v>
      </c>
      <c r="H926" s="9" t="e">
        <f>ROUND('Рейтинговая таблица организаций'!F926*100/I926,0)</f>
        <v>#DIV/0!</v>
      </c>
      <c r="I926" s="9">
        <f>'Рейтинговая таблица организаций'!G926</f>
        <v>0</v>
      </c>
      <c r="J926" s="9">
        <f>'Рейтинговая таблица организаций'!H926</f>
        <v>0</v>
      </c>
      <c r="K926" s="9" t="e">
        <f>ROUND('Рейтинговая таблица организаций'!I926*100/L926,0)</f>
        <v>#DIV/0!</v>
      </c>
      <c r="L926" s="9">
        <f>'Рейтинговая таблица организаций'!J926</f>
        <v>0</v>
      </c>
      <c r="M926" s="9" t="e">
        <f>ROUND('Рейтинговая таблица организаций'!K926*100/N926,0)</f>
        <v>#DIV/0!</v>
      </c>
      <c r="N926" s="9">
        <f>'Рейтинговая таблица организаций'!L926</f>
        <v>0</v>
      </c>
      <c r="O926" s="9">
        <f>'Рейтинговая таблица организаций'!Q926</f>
        <v>0</v>
      </c>
      <c r="P926" s="9">
        <f>'Рейтинговая таблица организаций'!T926</f>
        <v>0</v>
      </c>
      <c r="Q926" s="9">
        <f>'Рейтинговая таблица организаций'!U926</f>
        <v>0</v>
      </c>
      <c r="R926" s="9">
        <f>'Рейтинговая таблица организаций'!Z926</f>
        <v>0</v>
      </c>
      <c r="S926" s="9">
        <f>'Рейтинговая таблица организаций'!AA926</f>
        <v>0</v>
      </c>
      <c r="T926" s="9">
        <f>'Рейтинговая таблица организаций'!AB926</f>
        <v>0</v>
      </c>
      <c r="U926" s="9">
        <f>'Рейтинговая таблица организаций'!AC926</f>
        <v>0</v>
      </c>
      <c r="V926" s="9" t="e">
        <f>ROUND('Рейтинговая таблица организаций'!AH926*100/W926,0)</f>
        <v>#DIV/0!</v>
      </c>
      <c r="W926" s="9">
        <f>'Рейтинговая таблица организаций'!AI926</f>
        <v>0</v>
      </c>
      <c r="X926" s="9" t="e">
        <f>ROUND('Рейтинговая таблица организаций'!AJ926*100/Y926,0)</f>
        <v>#DIV/0!</v>
      </c>
      <c r="Y926" s="9">
        <f>'Рейтинговая таблица организаций'!AK926</f>
        <v>0</v>
      </c>
      <c r="Z926" s="9" t="e">
        <f>ROUND('Рейтинговая таблица организаций'!AL926*100/AA926,0)</f>
        <v>#DIV/0!</v>
      </c>
      <c r="AA926" s="9">
        <f>'Рейтинговая таблица организаций'!AM926</f>
        <v>0</v>
      </c>
      <c r="AB926" s="9" t="e">
        <f>ROUND('Рейтинговая таблица организаций'!AR926*100/AC926,0)</f>
        <v>#DIV/0!</v>
      </c>
      <c r="AC926" s="9">
        <f>'Рейтинговая таблица организаций'!AS926</f>
        <v>0</v>
      </c>
      <c r="AD926" s="9" t="e">
        <f>ROUND('Рейтинговая таблица организаций'!AT926*100/AE926,0)</f>
        <v>#DIV/0!</v>
      </c>
      <c r="AE926" s="9">
        <f>'Рейтинговая таблица организаций'!AU926</f>
        <v>0</v>
      </c>
      <c r="AF926" s="9" t="e">
        <f>ROUND('Рейтинговая таблица организаций'!AV926*100/AG926,0)</f>
        <v>#DIV/0!</v>
      </c>
      <c r="AG926" s="9">
        <f>'Рейтинговая таблица организаций'!AW926</f>
        <v>0</v>
      </c>
    </row>
    <row r="927" spans="1:33" x14ac:dyDescent="0.25">
      <c r="A927" s="51">
        <f>'Рейтинговая таблица организаций'!A927</f>
        <v>0</v>
      </c>
      <c r="B927" s="51">
        <f>'Рейтинговая таблица организаций'!B927</f>
        <v>0</v>
      </c>
      <c r="C927" s="8">
        <f>Лист1!F926</f>
        <v>0</v>
      </c>
      <c r="D927" s="51">
        <f>'Рейтинговая таблица организаций'!C927</f>
        <v>0</v>
      </c>
      <c r="E927" s="24" t="e">
        <f t="shared" si="3"/>
        <v>#DIV/0!</v>
      </c>
      <c r="F927" s="9" t="e">
        <f>ROUND('Рейтинговая таблица организаций'!D927*100/G927,0)</f>
        <v>#DIV/0!</v>
      </c>
      <c r="G927" s="9">
        <f>'Рейтинговая таблица организаций'!E927</f>
        <v>0</v>
      </c>
      <c r="H927" s="9" t="e">
        <f>ROUND('Рейтинговая таблица организаций'!F927*100/I927,0)</f>
        <v>#DIV/0!</v>
      </c>
      <c r="I927" s="9">
        <f>'Рейтинговая таблица организаций'!G927</f>
        <v>0</v>
      </c>
      <c r="J927" s="9">
        <f>'Рейтинговая таблица организаций'!H927</f>
        <v>0</v>
      </c>
      <c r="K927" s="9" t="e">
        <f>ROUND('Рейтинговая таблица организаций'!I927*100/L927,0)</f>
        <v>#DIV/0!</v>
      </c>
      <c r="L927" s="9">
        <f>'Рейтинговая таблица организаций'!J927</f>
        <v>0</v>
      </c>
      <c r="M927" s="9" t="e">
        <f>ROUND('Рейтинговая таблица организаций'!K927*100/N927,0)</f>
        <v>#DIV/0!</v>
      </c>
      <c r="N927" s="9">
        <f>'Рейтинговая таблица организаций'!L927</f>
        <v>0</v>
      </c>
      <c r="O927" s="9">
        <f>'Рейтинговая таблица организаций'!Q927</f>
        <v>0</v>
      </c>
      <c r="P927" s="9">
        <f>'Рейтинговая таблица организаций'!T927</f>
        <v>0</v>
      </c>
      <c r="Q927" s="9">
        <f>'Рейтинговая таблица организаций'!U927</f>
        <v>0</v>
      </c>
      <c r="R927" s="9">
        <f>'Рейтинговая таблица организаций'!Z927</f>
        <v>0</v>
      </c>
      <c r="S927" s="9">
        <f>'Рейтинговая таблица организаций'!AA927</f>
        <v>0</v>
      </c>
      <c r="T927" s="9">
        <f>'Рейтинговая таблица организаций'!AB927</f>
        <v>0</v>
      </c>
      <c r="U927" s="9">
        <f>'Рейтинговая таблица организаций'!AC927</f>
        <v>0</v>
      </c>
      <c r="V927" s="9" t="e">
        <f>ROUND('Рейтинговая таблица организаций'!AH927*100/W927,0)</f>
        <v>#DIV/0!</v>
      </c>
      <c r="W927" s="9">
        <f>'Рейтинговая таблица организаций'!AI927</f>
        <v>0</v>
      </c>
      <c r="X927" s="9" t="e">
        <f>ROUND('Рейтинговая таблица организаций'!AJ927*100/Y927,0)</f>
        <v>#DIV/0!</v>
      </c>
      <c r="Y927" s="9">
        <f>'Рейтинговая таблица организаций'!AK927</f>
        <v>0</v>
      </c>
      <c r="Z927" s="9" t="e">
        <f>ROUND('Рейтинговая таблица организаций'!AL927*100/AA927,0)</f>
        <v>#DIV/0!</v>
      </c>
      <c r="AA927" s="9">
        <f>'Рейтинговая таблица организаций'!AM927</f>
        <v>0</v>
      </c>
      <c r="AB927" s="9" t="e">
        <f>ROUND('Рейтинговая таблица организаций'!AR927*100/AC927,0)</f>
        <v>#DIV/0!</v>
      </c>
      <c r="AC927" s="9">
        <f>'Рейтинговая таблица организаций'!AS927</f>
        <v>0</v>
      </c>
      <c r="AD927" s="9" t="e">
        <f>ROUND('Рейтинговая таблица организаций'!AT927*100/AE927,0)</f>
        <v>#DIV/0!</v>
      </c>
      <c r="AE927" s="9">
        <f>'Рейтинговая таблица организаций'!AU927</f>
        <v>0</v>
      </c>
      <c r="AF927" s="9" t="e">
        <f>ROUND('Рейтинговая таблица организаций'!AV927*100/AG927,0)</f>
        <v>#DIV/0!</v>
      </c>
      <c r="AG927" s="9">
        <f>'Рейтинговая таблица организаций'!AW927</f>
        <v>0</v>
      </c>
    </row>
    <row r="928" spans="1:33" x14ac:dyDescent="0.25">
      <c r="A928" s="51">
        <f>'Рейтинговая таблица организаций'!A928</f>
        <v>0</v>
      </c>
      <c r="B928" s="51">
        <f>'Рейтинговая таблица организаций'!B928</f>
        <v>0</v>
      </c>
      <c r="C928" s="8">
        <f>Лист1!F927</f>
        <v>0</v>
      </c>
      <c r="D928" s="51">
        <f>'Рейтинговая таблица организаций'!C928</f>
        <v>0</v>
      </c>
      <c r="E928" s="24" t="e">
        <f t="shared" si="3"/>
        <v>#DIV/0!</v>
      </c>
      <c r="F928" s="9" t="e">
        <f>ROUND('Рейтинговая таблица организаций'!D928*100/G928,0)</f>
        <v>#DIV/0!</v>
      </c>
      <c r="G928" s="9">
        <f>'Рейтинговая таблица организаций'!E928</f>
        <v>0</v>
      </c>
      <c r="H928" s="9" t="e">
        <f>ROUND('Рейтинговая таблица организаций'!F928*100/I928,0)</f>
        <v>#DIV/0!</v>
      </c>
      <c r="I928" s="9">
        <f>'Рейтинговая таблица организаций'!G928</f>
        <v>0</v>
      </c>
      <c r="J928" s="9">
        <f>'Рейтинговая таблица организаций'!H928</f>
        <v>0</v>
      </c>
      <c r="K928" s="9" t="e">
        <f>ROUND('Рейтинговая таблица организаций'!I928*100/L928,0)</f>
        <v>#DIV/0!</v>
      </c>
      <c r="L928" s="9">
        <f>'Рейтинговая таблица организаций'!J928</f>
        <v>0</v>
      </c>
      <c r="M928" s="9" t="e">
        <f>ROUND('Рейтинговая таблица организаций'!K928*100/N928,0)</f>
        <v>#DIV/0!</v>
      </c>
      <c r="N928" s="9">
        <f>'Рейтинговая таблица организаций'!L928</f>
        <v>0</v>
      </c>
      <c r="O928" s="9">
        <f>'Рейтинговая таблица организаций'!Q928</f>
        <v>0</v>
      </c>
      <c r="P928" s="9">
        <f>'Рейтинговая таблица организаций'!T928</f>
        <v>0</v>
      </c>
      <c r="Q928" s="9">
        <f>'Рейтинговая таблица организаций'!U928</f>
        <v>0</v>
      </c>
      <c r="R928" s="9">
        <f>'Рейтинговая таблица организаций'!Z928</f>
        <v>0</v>
      </c>
      <c r="S928" s="9">
        <f>'Рейтинговая таблица организаций'!AA928</f>
        <v>0</v>
      </c>
      <c r="T928" s="9">
        <f>'Рейтинговая таблица организаций'!AB928</f>
        <v>0</v>
      </c>
      <c r="U928" s="9">
        <f>'Рейтинговая таблица организаций'!AC928</f>
        <v>0</v>
      </c>
      <c r="V928" s="9" t="e">
        <f>ROUND('Рейтинговая таблица организаций'!AH928*100/W928,0)</f>
        <v>#DIV/0!</v>
      </c>
      <c r="W928" s="9">
        <f>'Рейтинговая таблица организаций'!AI928</f>
        <v>0</v>
      </c>
      <c r="X928" s="9" t="e">
        <f>ROUND('Рейтинговая таблица организаций'!AJ928*100/Y928,0)</f>
        <v>#DIV/0!</v>
      </c>
      <c r="Y928" s="9">
        <f>'Рейтинговая таблица организаций'!AK928</f>
        <v>0</v>
      </c>
      <c r="Z928" s="9" t="e">
        <f>ROUND('Рейтинговая таблица организаций'!AL928*100/AA928,0)</f>
        <v>#DIV/0!</v>
      </c>
      <c r="AA928" s="9">
        <f>'Рейтинговая таблица организаций'!AM928</f>
        <v>0</v>
      </c>
      <c r="AB928" s="9" t="e">
        <f>ROUND('Рейтинговая таблица организаций'!AR928*100/AC928,0)</f>
        <v>#DIV/0!</v>
      </c>
      <c r="AC928" s="9">
        <f>'Рейтинговая таблица организаций'!AS928</f>
        <v>0</v>
      </c>
      <c r="AD928" s="9" t="e">
        <f>ROUND('Рейтинговая таблица организаций'!AT928*100/AE928,0)</f>
        <v>#DIV/0!</v>
      </c>
      <c r="AE928" s="9">
        <f>'Рейтинговая таблица организаций'!AU928</f>
        <v>0</v>
      </c>
      <c r="AF928" s="9" t="e">
        <f>ROUND('Рейтинговая таблица организаций'!AV928*100/AG928,0)</f>
        <v>#DIV/0!</v>
      </c>
      <c r="AG928" s="9">
        <f>'Рейтинговая таблица организаций'!AW928</f>
        <v>0</v>
      </c>
    </row>
    <row r="929" spans="1:33" x14ac:dyDescent="0.25">
      <c r="A929" s="51">
        <f>'Рейтинговая таблица организаций'!A929</f>
        <v>0</v>
      </c>
      <c r="B929" s="51">
        <f>'Рейтинговая таблица организаций'!B929</f>
        <v>0</v>
      </c>
      <c r="C929" s="8">
        <f>Лист1!F928</f>
        <v>0</v>
      </c>
      <c r="D929" s="51">
        <f>'Рейтинговая таблица организаций'!C929</f>
        <v>0</v>
      </c>
      <c r="E929" s="24" t="e">
        <f t="shared" si="3"/>
        <v>#DIV/0!</v>
      </c>
      <c r="F929" s="9" t="e">
        <f>ROUND('Рейтинговая таблица организаций'!D929*100/G929,0)</f>
        <v>#DIV/0!</v>
      </c>
      <c r="G929" s="9">
        <f>'Рейтинговая таблица организаций'!E929</f>
        <v>0</v>
      </c>
      <c r="H929" s="9" t="e">
        <f>ROUND('Рейтинговая таблица организаций'!F929*100/I929,0)</f>
        <v>#DIV/0!</v>
      </c>
      <c r="I929" s="9">
        <f>'Рейтинговая таблица организаций'!G929</f>
        <v>0</v>
      </c>
      <c r="J929" s="9">
        <f>'Рейтинговая таблица организаций'!H929</f>
        <v>0</v>
      </c>
      <c r="K929" s="9" t="e">
        <f>ROUND('Рейтинговая таблица организаций'!I929*100/L929,0)</f>
        <v>#DIV/0!</v>
      </c>
      <c r="L929" s="9">
        <f>'Рейтинговая таблица организаций'!J929</f>
        <v>0</v>
      </c>
      <c r="M929" s="9" t="e">
        <f>ROUND('Рейтинговая таблица организаций'!K929*100/N929,0)</f>
        <v>#DIV/0!</v>
      </c>
      <c r="N929" s="9">
        <f>'Рейтинговая таблица организаций'!L929</f>
        <v>0</v>
      </c>
      <c r="O929" s="9">
        <f>'Рейтинговая таблица организаций'!Q929</f>
        <v>0</v>
      </c>
      <c r="P929" s="9">
        <f>'Рейтинговая таблица организаций'!T929</f>
        <v>0</v>
      </c>
      <c r="Q929" s="9">
        <f>'Рейтинговая таблица организаций'!U929</f>
        <v>0</v>
      </c>
      <c r="R929" s="9">
        <f>'Рейтинговая таблица организаций'!Z929</f>
        <v>0</v>
      </c>
      <c r="S929" s="9">
        <f>'Рейтинговая таблица организаций'!AA929</f>
        <v>0</v>
      </c>
      <c r="T929" s="9">
        <f>'Рейтинговая таблица организаций'!AB929</f>
        <v>0</v>
      </c>
      <c r="U929" s="9">
        <f>'Рейтинговая таблица организаций'!AC929</f>
        <v>0</v>
      </c>
      <c r="V929" s="9" t="e">
        <f>ROUND('Рейтинговая таблица организаций'!AH929*100/W929,0)</f>
        <v>#DIV/0!</v>
      </c>
      <c r="W929" s="9">
        <f>'Рейтинговая таблица организаций'!AI929</f>
        <v>0</v>
      </c>
      <c r="X929" s="9" t="e">
        <f>ROUND('Рейтинговая таблица организаций'!AJ929*100/Y929,0)</f>
        <v>#DIV/0!</v>
      </c>
      <c r="Y929" s="9">
        <f>'Рейтинговая таблица организаций'!AK929</f>
        <v>0</v>
      </c>
      <c r="Z929" s="9" t="e">
        <f>ROUND('Рейтинговая таблица организаций'!AL929*100/AA929,0)</f>
        <v>#DIV/0!</v>
      </c>
      <c r="AA929" s="9">
        <f>'Рейтинговая таблица организаций'!AM929</f>
        <v>0</v>
      </c>
      <c r="AB929" s="9" t="e">
        <f>ROUND('Рейтинговая таблица организаций'!AR929*100/AC929,0)</f>
        <v>#DIV/0!</v>
      </c>
      <c r="AC929" s="9">
        <f>'Рейтинговая таблица организаций'!AS929</f>
        <v>0</v>
      </c>
      <c r="AD929" s="9" t="e">
        <f>ROUND('Рейтинговая таблица организаций'!AT929*100/AE929,0)</f>
        <v>#DIV/0!</v>
      </c>
      <c r="AE929" s="9">
        <f>'Рейтинговая таблица организаций'!AU929</f>
        <v>0</v>
      </c>
      <c r="AF929" s="9" t="e">
        <f>ROUND('Рейтинговая таблица организаций'!AV929*100/AG929,0)</f>
        <v>#DIV/0!</v>
      </c>
      <c r="AG929" s="9">
        <f>'Рейтинговая таблица организаций'!AW929</f>
        <v>0</v>
      </c>
    </row>
    <row r="930" spans="1:33" x14ac:dyDescent="0.25">
      <c r="A930" s="51">
        <f>'Рейтинговая таблица организаций'!A930</f>
        <v>0</v>
      </c>
      <c r="B930" s="51">
        <f>'Рейтинговая таблица организаций'!B930</f>
        <v>0</v>
      </c>
      <c r="C930" s="8">
        <f>Лист1!F929</f>
        <v>0</v>
      </c>
      <c r="D930" s="51">
        <f>'Рейтинговая таблица организаций'!C930</f>
        <v>0</v>
      </c>
      <c r="E930" s="24" t="e">
        <f t="shared" si="3"/>
        <v>#DIV/0!</v>
      </c>
      <c r="F930" s="9" t="e">
        <f>ROUND('Рейтинговая таблица организаций'!D930*100/G930,0)</f>
        <v>#DIV/0!</v>
      </c>
      <c r="G930" s="9">
        <f>'Рейтинговая таблица организаций'!E930</f>
        <v>0</v>
      </c>
      <c r="H930" s="9" t="e">
        <f>ROUND('Рейтинговая таблица организаций'!F930*100/I930,0)</f>
        <v>#DIV/0!</v>
      </c>
      <c r="I930" s="9">
        <f>'Рейтинговая таблица организаций'!G930</f>
        <v>0</v>
      </c>
      <c r="J930" s="9">
        <f>'Рейтинговая таблица организаций'!H930</f>
        <v>0</v>
      </c>
      <c r="K930" s="9" t="e">
        <f>ROUND('Рейтинговая таблица организаций'!I930*100/L930,0)</f>
        <v>#DIV/0!</v>
      </c>
      <c r="L930" s="9">
        <f>'Рейтинговая таблица организаций'!J930</f>
        <v>0</v>
      </c>
      <c r="M930" s="9" t="e">
        <f>ROUND('Рейтинговая таблица организаций'!K930*100/N930,0)</f>
        <v>#DIV/0!</v>
      </c>
      <c r="N930" s="9">
        <f>'Рейтинговая таблица организаций'!L930</f>
        <v>0</v>
      </c>
      <c r="O930" s="9">
        <f>'Рейтинговая таблица организаций'!Q930</f>
        <v>0</v>
      </c>
      <c r="P930" s="9">
        <f>'Рейтинговая таблица организаций'!T930</f>
        <v>0</v>
      </c>
      <c r="Q930" s="9">
        <f>'Рейтинговая таблица организаций'!U930</f>
        <v>0</v>
      </c>
      <c r="R930" s="9">
        <f>'Рейтинговая таблица организаций'!Z930</f>
        <v>0</v>
      </c>
      <c r="S930" s="9">
        <f>'Рейтинговая таблица организаций'!AA930</f>
        <v>0</v>
      </c>
      <c r="T930" s="9">
        <f>'Рейтинговая таблица организаций'!AB930</f>
        <v>0</v>
      </c>
      <c r="U930" s="9">
        <f>'Рейтинговая таблица организаций'!AC930</f>
        <v>0</v>
      </c>
      <c r="V930" s="9" t="e">
        <f>ROUND('Рейтинговая таблица организаций'!AH930*100/W930,0)</f>
        <v>#DIV/0!</v>
      </c>
      <c r="W930" s="9">
        <f>'Рейтинговая таблица организаций'!AI930</f>
        <v>0</v>
      </c>
      <c r="X930" s="9" t="e">
        <f>ROUND('Рейтинговая таблица организаций'!AJ930*100/Y930,0)</f>
        <v>#DIV/0!</v>
      </c>
      <c r="Y930" s="9">
        <f>'Рейтинговая таблица организаций'!AK930</f>
        <v>0</v>
      </c>
      <c r="Z930" s="9" t="e">
        <f>ROUND('Рейтинговая таблица организаций'!AL930*100/AA930,0)</f>
        <v>#DIV/0!</v>
      </c>
      <c r="AA930" s="9">
        <f>'Рейтинговая таблица организаций'!AM930</f>
        <v>0</v>
      </c>
      <c r="AB930" s="9" t="e">
        <f>ROUND('Рейтинговая таблица организаций'!AR930*100/AC930,0)</f>
        <v>#DIV/0!</v>
      </c>
      <c r="AC930" s="9">
        <f>'Рейтинговая таблица организаций'!AS930</f>
        <v>0</v>
      </c>
      <c r="AD930" s="9" t="e">
        <f>ROUND('Рейтинговая таблица организаций'!AT930*100/AE930,0)</f>
        <v>#DIV/0!</v>
      </c>
      <c r="AE930" s="9">
        <f>'Рейтинговая таблица организаций'!AU930</f>
        <v>0</v>
      </c>
      <c r="AF930" s="9" t="e">
        <f>ROUND('Рейтинговая таблица организаций'!AV930*100/AG930,0)</f>
        <v>#DIV/0!</v>
      </c>
      <c r="AG930" s="9">
        <f>'Рейтинговая таблица организаций'!AW930</f>
        <v>0</v>
      </c>
    </row>
    <row r="931" spans="1:33" x14ac:dyDescent="0.25">
      <c r="A931" s="51">
        <f>'Рейтинговая таблица организаций'!A931</f>
        <v>0</v>
      </c>
      <c r="B931" s="51">
        <f>'Рейтинговая таблица организаций'!B931</f>
        <v>0</v>
      </c>
      <c r="C931" s="8">
        <f>Лист1!F930</f>
        <v>0</v>
      </c>
      <c r="D931" s="51">
        <f>'Рейтинговая таблица организаций'!C931</f>
        <v>0</v>
      </c>
      <c r="E931" s="24" t="e">
        <f t="shared" si="3"/>
        <v>#DIV/0!</v>
      </c>
      <c r="F931" s="9" t="e">
        <f>ROUND('Рейтинговая таблица организаций'!D931*100/G931,0)</f>
        <v>#DIV/0!</v>
      </c>
      <c r="G931" s="9">
        <f>'Рейтинговая таблица организаций'!E931</f>
        <v>0</v>
      </c>
      <c r="H931" s="9" t="e">
        <f>ROUND('Рейтинговая таблица организаций'!F931*100/I931,0)</f>
        <v>#DIV/0!</v>
      </c>
      <c r="I931" s="9">
        <f>'Рейтинговая таблица организаций'!G931</f>
        <v>0</v>
      </c>
      <c r="J931" s="9">
        <f>'Рейтинговая таблица организаций'!H931</f>
        <v>0</v>
      </c>
      <c r="K931" s="9" t="e">
        <f>ROUND('Рейтинговая таблица организаций'!I931*100/L931,0)</f>
        <v>#DIV/0!</v>
      </c>
      <c r="L931" s="9">
        <f>'Рейтинговая таблица организаций'!J931</f>
        <v>0</v>
      </c>
      <c r="M931" s="9" t="e">
        <f>ROUND('Рейтинговая таблица организаций'!K931*100/N931,0)</f>
        <v>#DIV/0!</v>
      </c>
      <c r="N931" s="9">
        <f>'Рейтинговая таблица организаций'!L931</f>
        <v>0</v>
      </c>
      <c r="O931" s="9">
        <f>'Рейтинговая таблица организаций'!Q931</f>
        <v>0</v>
      </c>
      <c r="P931" s="9">
        <f>'Рейтинговая таблица организаций'!T931</f>
        <v>0</v>
      </c>
      <c r="Q931" s="9">
        <f>'Рейтинговая таблица организаций'!U931</f>
        <v>0</v>
      </c>
      <c r="R931" s="9">
        <f>'Рейтинговая таблица организаций'!Z931</f>
        <v>0</v>
      </c>
      <c r="S931" s="9">
        <f>'Рейтинговая таблица организаций'!AA931</f>
        <v>0</v>
      </c>
      <c r="T931" s="9">
        <f>'Рейтинговая таблица организаций'!AB931</f>
        <v>0</v>
      </c>
      <c r="U931" s="9">
        <f>'Рейтинговая таблица организаций'!AC931</f>
        <v>0</v>
      </c>
      <c r="V931" s="9" t="e">
        <f>ROUND('Рейтинговая таблица организаций'!AH931*100/W931,0)</f>
        <v>#DIV/0!</v>
      </c>
      <c r="W931" s="9">
        <f>'Рейтинговая таблица организаций'!AI931</f>
        <v>0</v>
      </c>
      <c r="X931" s="9" t="e">
        <f>ROUND('Рейтинговая таблица организаций'!AJ931*100/Y931,0)</f>
        <v>#DIV/0!</v>
      </c>
      <c r="Y931" s="9">
        <f>'Рейтинговая таблица организаций'!AK931</f>
        <v>0</v>
      </c>
      <c r="Z931" s="9" t="e">
        <f>ROUND('Рейтинговая таблица организаций'!AL931*100/AA931,0)</f>
        <v>#DIV/0!</v>
      </c>
      <c r="AA931" s="9">
        <f>'Рейтинговая таблица организаций'!AM931</f>
        <v>0</v>
      </c>
      <c r="AB931" s="9" t="e">
        <f>ROUND('Рейтинговая таблица организаций'!AR931*100/AC931,0)</f>
        <v>#DIV/0!</v>
      </c>
      <c r="AC931" s="9">
        <f>'Рейтинговая таблица организаций'!AS931</f>
        <v>0</v>
      </c>
      <c r="AD931" s="9" t="e">
        <f>ROUND('Рейтинговая таблица организаций'!AT931*100/AE931,0)</f>
        <v>#DIV/0!</v>
      </c>
      <c r="AE931" s="9">
        <f>'Рейтинговая таблица организаций'!AU931</f>
        <v>0</v>
      </c>
      <c r="AF931" s="9" t="e">
        <f>ROUND('Рейтинговая таблица организаций'!AV931*100/AG931,0)</f>
        <v>#DIV/0!</v>
      </c>
      <c r="AG931" s="9">
        <f>'Рейтинговая таблица организаций'!AW931</f>
        <v>0</v>
      </c>
    </row>
    <row r="932" spans="1:33" x14ac:dyDescent="0.25">
      <c r="A932" s="51">
        <f>'Рейтинговая таблица организаций'!A932</f>
        <v>0</v>
      </c>
      <c r="B932" s="51">
        <f>'Рейтинговая таблица организаций'!B932</f>
        <v>0</v>
      </c>
      <c r="C932" s="8">
        <f>Лист1!F931</f>
        <v>0</v>
      </c>
      <c r="D932" s="51">
        <f>'Рейтинговая таблица организаций'!C932</f>
        <v>0</v>
      </c>
      <c r="E932" s="24" t="e">
        <f t="shared" si="3"/>
        <v>#DIV/0!</v>
      </c>
      <c r="F932" s="9" t="e">
        <f>ROUND('Рейтинговая таблица организаций'!D932*100/G932,0)</f>
        <v>#DIV/0!</v>
      </c>
      <c r="G932" s="9">
        <f>'Рейтинговая таблица организаций'!E932</f>
        <v>0</v>
      </c>
      <c r="H932" s="9" t="e">
        <f>ROUND('Рейтинговая таблица организаций'!F932*100/I932,0)</f>
        <v>#DIV/0!</v>
      </c>
      <c r="I932" s="9">
        <f>'Рейтинговая таблица организаций'!G932</f>
        <v>0</v>
      </c>
      <c r="J932" s="9">
        <f>'Рейтинговая таблица организаций'!H932</f>
        <v>0</v>
      </c>
      <c r="K932" s="9" t="e">
        <f>ROUND('Рейтинговая таблица организаций'!I932*100/L932,0)</f>
        <v>#DIV/0!</v>
      </c>
      <c r="L932" s="9">
        <f>'Рейтинговая таблица организаций'!J932</f>
        <v>0</v>
      </c>
      <c r="M932" s="9" t="e">
        <f>ROUND('Рейтинговая таблица организаций'!K932*100/N932,0)</f>
        <v>#DIV/0!</v>
      </c>
      <c r="N932" s="9">
        <f>'Рейтинговая таблица организаций'!L932</f>
        <v>0</v>
      </c>
      <c r="O932" s="9">
        <f>'Рейтинговая таблица организаций'!Q932</f>
        <v>0</v>
      </c>
      <c r="P932" s="9">
        <f>'Рейтинговая таблица организаций'!T932</f>
        <v>0</v>
      </c>
      <c r="Q932" s="9">
        <f>'Рейтинговая таблица организаций'!U932</f>
        <v>0</v>
      </c>
      <c r="R932" s="9">
        <f>'Рейтинговая таблица организаций'!Z932</f>
        <v>0</v>
      </c>
      <c r="S932" s="9">
        <f>'Рейтинговая таблица организаций'!AA932</f>
        <v>0</v>
      </c>
      <c r="T932" s="9">
        <f>'Рейтинговая таблица организаций'!AB932</f>
        <v>0</v>
      </c>
      <c r="U932" s="9">
        <f>'Рейтинговая таблица организаций'!AC932</f>
        <v>0</v>
      </c>
      <c r="V932" s="9" t="e">
        <f>ROUND('Рейтинговая таблица организаций'!AH932*100/W932,0)</f>
        <v>#DIV/0!</v>
      </c>
      <c r="W932" s="9">
        <f>'Рейтинговая таблица организаций'!AI932</f>
        <v>0</v>
      </c>
      <c r="X932" s="9" t="e">
        <f>ROUND('Рейтинговая таблица организаций'!AJ932*100/Y932,0)</f>
        <v>#DIV/0!</v>
      </c>
      <c r="Y932" s="9">
        <f>'Рейтинговая таблица организаций'!AK932</f>
        <v>0</v>
      </c>
      <c r="Z932" s="9" t="e">
        <f>ROUND('Рейтинговая таблица организаций'!AL932*100/AA932,0)</f>
        <v>#DIV/0!</v>
      </c>
      <c r="AA932" s="9">
        <f>'Рейтинговая таблица организаций'!AM932</f>
        <v>0</v>
      </c>
      <c r="AB932" s="9" t="e">
        <f>ROUND('Рейтинговая таблица организаций'!AR932*100/AC932,0)</f>
        <v>#DIV/0!</v>
      </c>
      <c r="AC932" s="9">
        <f>'Рейтинговая таблица организаций'!AS932</f>
        <v>0</v>
      </c>
      <c r="AD932" s="9" t="e">
        <f>ROUND('Рейтинговая таблица организаций'!AT932*100/AE932,0)</f>
        <v>#DIV/0!</v>
      </c>
      <c r="AE932" s="9">
        <f>'Рейтинговая таблица организаций'!AU932</f>
        <v>0</v>
      </c>
      <c r="AF932" s="9" t="e">
        <f>ROUND('Рейтинговая таблица организаций'!AV932*100/AG932,0)</f>
        <v>#DIV/0!</v>
      </c>
      <c r="AG932" s="9">
        <f>'Рейтинговая таблица организаций'!AW932</f>
        <v>0</v>
      </c>
    </row>
    <row r="933" spans="1:33" x14ac:dyDescent="0.25">
      <c r="A933" s="51">
        <f>'Рейтинговая таблица организаций'!A933</f>
        <v>0</v>
      </c>
      <c r="B933" s="51">
        <f>'Рейтинговая таблица организаций'!B933</f>
        <v>0</v>
      </c>
      <c r="C933" s="8">
        <f>Лист1!F932</f>
        <v>0</v>
      </c>
      <c r="D933" s="51">
        <f>'Рейтинговая таблица организаций'!C933</f>
        <v>0</v>
      </c>
      <c r="E933" s="24" t="e">
        <f t="shared" si="3"/>
        <v>#DIV/0!</v>
      </c>
      <c r="F933" s="9" t="e">
        <f>ROUND('Рейтинговая таблица организаций'!D933*100/G933,0)</f>
        <v>#DIV/0!</v>
      </c>
      <c r="G933" s="9">
        <f>'Рейтинговая таблица организаций'!E933</f>
        <v>0</v>
      </c>
      <c r="H933" s="9" t="e">
        <f>ROUND('Рейтинговая таблица организаций'!F933*100/I933,0)</f>
        <v>#DIV/0!</v>
      </c>
      <c r="I933" s="9">
        <f>'Рейтинговая таблица организаций'!G933</f>
        <v>0</v>
      </c>
      <c r="J933" s="9">
        <f>'Рейтинговая таблица организаций'!H933</f>
        <v>0</v>
      </c>
      <c r="K933" s="9" t="e">
        <f>ROUND('Рейтинговая таблица организаций'!I933*100/L933,0)</f>
        <v>#DIV/0!</v>
      </c>
      <c r="L933" s="9">
        <f>'Рейтинговая таблица организаций'!J933</f>
        <v>0</v>
      </c>
      <c r="M933" s="9" t="e">
        <f>ROUND('Рейтинговая таблица организаций'!K933*100/N933,0)</f>
        <v>#DIV/0!</v>
      </c>
      <c r="N933" s="9">
        <f>'Рейтинговая таблица организаций'!L933</f>
        <v>0</v>
      </c>
      <c r="O933" s="9">
        <f>'Рейтинговая таблица организаций'!Q933</f>
        <v>0</v>
      </c>
      <c r="P933" s="9">
        <f>'Рейтинговая таблица организаций'!T933</f>
        <v>0</v>
      </c>
      <c r="Q933" s="9">
        <f>'Рейтинговая таблица организаций'!U933</f>
        <v>0</v>
      </c>
      <c r="R933" s="9">
        <f>'Рейтинговая таблица организаций'!Z933</f>
        <v>0</v>
      </c>
      <c r="S933" s="9">
        <f>'Рейтинговая таблица организаций'!AA933</f>
        <v>0</v>
      </c>
      <c r="T933" s="9">
        <f>'Рейтинговая таблица организаций'!AB933</f>
        <v>0</v>
      </c>
      <c r="U933" s="9">
        <f>'Рейтинговая таблица организаций'!AC933</f>
        <v>0</v>
      </c>
      <c r="V933" s="9" t="e">
        <f>ROUND('Рейтинговая таблица организаций'!AH933*100/W933,0)</f>
        <v>#DIV/0!</v>
      </c>
      <c r="W933" s="9">
        <f>'Рейтинговая таблица организаций'!AI933</f>
        <v>0</v>
      </c>
      <c r="X933" s="9" t="e">
        <f>ROUND('Рейтинговая таблица организаций'!AJ933*100/Y933,0)</f>
        <v>#DIV/0!</v>
      </c>
      <c r="Y933" s="9">
        <f>'Рейтинговая таблица организаций'!AK933</f>
        <v>0</v>
      </c>
      <c r="Z933" s="9" t="e">
        <f>ROUND('Рейтинговая таблица организаций'!AL933*100/AA933,0)</f>
        <v>#DIV/0!</v>
      </c>
      <c r="AA933" s="9">
        <f>'Рейтинговая таблица организаций'!AM933</f>
        <v>0</v>
      </c>
      <c r="AB933" s="9" t="e">
        <f>ROUND('Рейтинговая таблица организаций'!AR933*100/AC933,0)</f>
        <v>#DIV/0!</v>
      </c>
      <c r="AC933" s="9">
        <f>'Рейтинговая таблица организаций'!AS933</f>
        <v>0</v>
      </c>
      <c r="AD933" s="9" t="e">
        <f>ROUND('Рейтинговая таблица организаций'!AT933*100/AE933,0)</f>
        <v>#DIV/0!</v>
      </c>
      <c r="AE933" s="9">
        <f>'Рейтинговая таблица организаций'!AU933</f>
        <v>0</v>
      </c>
      <c r="AF933" s="9" t="e">
        <f>ROUND('Рейтинговая таблица организаций'!AV933*100/AG933,0)</f>
        <v>#DIV/0!</v>
      </c>
      <c r="AG933" s="9">
        <f>'Рейтинговая таблица организаций'!AW933</f>
        <v>0</v>
      </c>
    </row>
    <row r="934" spans="1:33" x14ac:dyDescent="0.25">
      <c r="A934" s="51">
        <f>'Рейтинговая таблица организаций'!A934</f>
        <v>0</v>
      </c>
      <c r="B934" s="51">
        <f>'Рейтинговая таблица организаций'!B934</f>
        <v>0</v>
      </c>
      <c r="C934" s="8">
        <f>Лист1!F933</f>
        <v>0</v>
      </c>
      <c r="D934" s="51">
        <f>'Рейтинговая таблица организаций'!C934</f>
        <v>0</v>
      </c>
      <c r="E934" s="24" t="e">
        <f t="shared" si="3"/>
        <v>#DIV/0!</v>
      </c>
      <c r="F934" s="9" t="e">
        <f>ROUND('Рейтинговая таблица организаций'!D934*100/G934,0)</f>
        <v>#DIV/0!</v>
      </c>
      <c r="G934" s="9">
        <f>'Рейтинговая таблица организаций'!E934</f>
        <v>0</v>
      </c>
      <c r="H934" s="9" t="e">
        <f>ROUND('Рейтинговая таблица организаций'!F934*100/I934,0)</f>
        <v>#DIV/0!</v>
      </c>
      <c r="I934" s="9">
        <f>'Рейтинговая таблица организаций'!G934</f>
        <v>0</v>
      </c>
      <c r="J934" s="9">
        <f>'Рейтинговая таблица организаций'!H934</f>
        <v>0</v>
      </c>
      <c r="K934" s="9" t="e">
        <f>ROUND('Рейтинговая таблица организаций'!I934*100/L934,0)</f>
        <v>#DIV/0!</v>
      </c>
      <c r="L934" s="9">
        <f>'Рейтинговая таблица организаций'!J934</f>
        <v>0</v>
      </c>
      <c r="M934" s="9" t="e">
        <f>ROUND('Рейтинговая таблица организаций'!K934*100/N934,0)</f>
        <v>#DIV/0!</v>
      </c>
      <c r="N934" s="9">
        <f>'Рейтинговая таблица организаций'!L934</f>
        <v>0</v>
      </c>
      <c r="O934" s="9">
        <f>'Рейтинговая таблица организаций'!Q934</f>
        <v>0</v>
      </c>
      <c r="P934" s="9">
        <f>'Рейтинговая таблица организаций'!T934</f>
        <v>0</v>
      </c>
      <c r="Q934" s="9">
        <f>'Рейтинговая таблица организаций'!U934</f>
        <v>0</v>
      </c>
      <c r="R934" s="9">
        <f>'Рейтинговая таблица организаций'!Z934</f>
        <v>0</v>
      </c>
      <c r="S934" s="9">
        <f>'Рейтинговая таблица организаций'!AA934</f>
        <v>0</v>
      </c>
      <c r="T934" s="9">
        <f>'Рейтинговая таблица организаций'!AB934</f>
        <v>0</v>
      </c>
      <c r="U934" s="9">
        <f>'Рейтинговая таблица организаций'!AC934</f>
        <v>0</v>
      </c>
      <c r="V934" s="9" t="e">
        <f>ROUND('Рейтинговая таблица организаций'!AH934*100/W934,0)</f>
        <v>#DIV/0!</v>
      </c>
      <c r="W934" s="9">
        <f>'Рейтинговая таблица организаций'!AI934</f>
        <v>0</v>
      </c>
      <c r="X934" s="9" t="e">
        <f>ROUND('Рейтинговая таблица организаций'!AJ934*100/Y934,0)</f>
        <v>#DIV/0!</v>
      </c>
      <c r="Y934" s="9">
        <f>'Рейтинговая таблица организаций'!AK934</f>
        <v>0</v>
      </c>
      <c r="Z934" s="9" t="e">
        <f>ROUND('Рейтинговая таблица организаций'!AL934*100/AA934,0)</f>
        <v>#DIV/0!</v>
      </c>
      <c r="AA934" s="9">
        <f>'Рейтинговая таблица организаций'!AM934</f>
        <v>0</v>
      </c>
      <c r="AB934" s="9" t="e">
        <f>ROUND('Рейтинговая таблица организаций'!AR934*100/AC934,0)</f>
        <v>#DIV/0!</v>
      </c>
      <c r="AC934" s="9">
        <f>'Рейтинговая таблица организаций'!AS934</f>
        <v>0</v>
      </c>
      <c r="AD934" s="9" t="e">
        <f>ROUND('Рейтинговая таблица организаций'!AT934*100/AE934,0)</f>
        <v>#DIV/0!</v>
      </c>
      <c r="AE934" s="9">
        <f>'Рейтинговая таблица организаций'!AU934</f>
        <v>0</v>
      </c>
      <c r="AF934" s="9" t="e">
        <f>ROUND('Рейтинговая таблица организаций'!AV934*100/AG934,0)</f>
        <v>#DIV/0!</v>
      </c>
      <c r="AG934" s="9">
        <f>'Рейтинговая таблица организаций'!AW934</f>
        <v>0</v>
      </c>
    </row>
    <row r="935" spans="1:33" x14ac:dyDescent="0.25">
      <c r="A935" s="51">
        <f>'Рейтинговая таблица организаций'!A935</f>
        <v>0</v>
      </c>
      <c r="B935" s="51">
        <f>'Рейтинговая таблица организаций'!B935</f>
        <v>0</v>
      </c>
      <c r="C935" s="8">
        <f>Лист1!F934</f>
        <v>0</v>
      </c>
      <c r="D935" s="51">
        <f>'Рейтинговая таблица организаций'!C935</f>
        <v>0</v>
      </c>
      <c r="E935" s="24" t="e">
        <f t="shared" si="3"/>
        <v>#DIV/0!</v>
      </c>
      <c r="F935" s="9" t="e">
        <f>ROUND('Рейтинговая таблица организаций'!D935*100/G935,0)</f>
        <v>#DIV/0!</v>
      </c>
      <c r="G935" s="9">
        <f>'Рейтинговая таблица организаций'!E935</f>
        <v>0</v>
      </c>
      <c r="H935" s="9" t="e">
        <f>ROUND('Рейтинговая таблица организаций'!F935*100/I935,0)</f>
        <v>#DIV/0!</v>
      </c>
      <c r="I935" s="9">
        <f>'Рейтинговая таблица организаций'!G935</f>
        <v>0</v>
      </c>
      <c r="J935" s="9">
        <f>'Рейтинговая таблица организаций'!H935</f>
        <v>0</v>
      </c>
      <c r="K935" s="9" t="e">
        <f>ROUND('Рейтинговая таблица организаций'!I935*100/L935,0)</f>
        <v>#DIV/0!</v>
      </c>
      <c r="L935" s="9">
        <f>'Рейтинговая таблица организаций'!J935</f>
        <v>0</v>
      </c>
      <c r="M935" s="9" t="e">
        <f>ROUND('Рейтинговая таблица организаций'!K935*100/N935,0)</f>
        <v>#DIV/0!</v>
      </c>
      <c r="N935" s="9">
        <f>'Рейтинговая таблица организаций'!L935</f>
        <v>0</v>
      </c>
      <c r="O935" s="9">
        <f>'Рейтинговая таблица организаций'!Q935</f>
        <v>0</v>
      </c>
      <c r="P935" s="9">
        <f>'Рейтинговая таблица организаций'!T935</f>
        <v>0</v>
      </c>
      <c r="Q935" s="9">
        <f>'Рейтинговая таблица организаций'!U935</f>
        <v>0</v>
      </c>
      <c r="R935" s="9">
        <f>'Рейтинговая таблица организаций'!Z935</f>
        <v>0</v>
      </c>
      <c r="S935" s="9">
        <f>'Рейтинговая таблица организаций'!AA935</f>
        <v>0</v>
      </c>
      <c r="T935" s="9">
        <f>'Рейтинговая таблица организаций'!AB935</f>
        <v>0</v>
      </c>
      <c r="U935" s="9">
        <f>'Рейтинговая таблица организаций'!AC935</f>
        <v>0</v>
      </c>
      <c r="V935" s="9" t="e">
        <f>ROUND('Рейтинговая таблица организаций'!AH935*100/W935,0)</f>
        <v>#DIV/0!</v>
      </c>
      <c r="W935" s="9">
        <f>'Рейтинговая таблица организаций'!AI935</f>
        <v>0</v>
      </c>
      <c r="X935" s="9" t="e">
        <f>ROUND('Рейтинговая таблица организаций'!AJ935*100/Y935,0)</f>
        <v>#DIV/0!</v>
      </c>
      <c r="Y935" s="9">
        <f>'Рейтинговая таблица организаций'!AK935</f>
        <v>0</v>
      </c>
      <c r="Z935" s="9" t="e">
        <f>ROUND('Рейтинговая таблица организаций'!AL935*100/AA935,0)</f>
        <v>#DIV/0!</v>
      </c>
      <c r="AA935" s="9">
        <f>'Рейтинговая таблица организаций'!AM935</f>
        <v>0</v>
      </c>
      <c r="AB935" s="9" t="e">
        <f>ROUND('Рейтинговая таблица организаций'!AR935*100/AC935,0)</f>
        <v>#DIV/0!</v>
      </c>
      <c r="AC935" s="9">
        <f>'Рейтинговая таблица организаций'!AS935</f>
        <v>0</v>
      </c>
      <c r="AD935" s="9" t="e">
        <f>ROUND('Рейтинговая таблица организаций'!AT935*100/AE935,0)</f>
        <v>#DIV/0!</v>
      </c>
      <c r="AE935" s="9">
        <f>'Рейтинговая таблица организаций'!AU935</f>
        <v>0</v>
      </c>
      <c r="AF935" s="9" t="e">
        <f>ROUND('Рейтинговая таблица организаций'!AV935*100/AG935,0)</f>
        <v>#DIV/0!</v>
      </c>
      <c r="AG935" s="9">
        <f>'Рейтинговая таблица организаций'!AW935</f>
        <v>0</v>
      </c>
    </row>
    <row r="936" spans="1:33" x14ac:dyDescent="0.25">
      <c r="A936" s="51">
        <f>'Рейтинговая таблица организаций'!A936</f>
        <v>0</v>
      </c>
      <c r="B936" s="51">
        <f>'Рейтинговая таблица организаций'!B936</f>
        <v>0</v>
      </c>
      <c r="C936" s="8">
        <f>Лист1!F935</f>
        <v>0</v>
      </c>
      <c r="D936" s="51">
        <f>'Рейтинговая таблица организаций'!C936</f>
        <v>0</v>
      </c>
      <c r="E936" s="24" t="e">
        <f t="shared" si="3"/>
        <v>#DIV/0!</v>
      </c>
      <c r="F936" s="9" t="e">
        <f>ROUND('Рейтинговая таблица организаций'!D936*100/G936,0)</f>
        <v>#DIV/0!</v>
      </c>
      <c r="G936" s="9">
        <f>'Рейтинговая таблица организаций'!E936</f>
        <v>0</v>
      </c>
      <c r="H936" s="9" t="e">
        <f>ROUND('Рейтинговая таблица организаций'!F936*100/I936,0)</f>
        <v>#DIV/0!</v>
      </c>
      <c r="I936" s="9">
        <f>'Рейтинговая таблица организаций'!G936</f>
        <v>0</v>
      </c>
      <c r="J936" s="9">
        <f>'Рейтинговая таблица организаций'!H936</f>
        <v>0</v>
      </c>
      <c r="K936" s="9" t="e">
        <f>ROUND('Рейтинговая таблица организаций'!I936*100/L936,0)</f>
        <v>#DIV/0!</v>
      </c>
      <c r="L936" s="9">
        <f>'Рейтинговая таблица организаций'!J936</f>
        <v>0</v>
      </c>
      <c r="M936" s="9" t="e">
        <f>ROUND('Рейтинговая таблица организаций'!K936*100/N936,0)</f>
        <v>#DIV/0!</v>
      </c>
      <c r="N936" s="9">
        <f>'Рейтинговая таблица организаций'!L936</f>
        <v>0</v>
      </c>
      <c r="O936" s="9">
        <f>'Рейтинговая таблица организаций'!Q936</f>
        <v>0</v>
      </c>
      <c r="P936" s="9">
        <f>'Рейтинговая таблица организаций'!T936</f>
        <v>0</v>
      </c>
      <c r="Q936" s="9">
        <f>'Рейтинговая таблица организаций'!U936</f>
        <v>0</v>
      </c>
      <c r="R936" s="9">
        <f>'Рейтинговая таблица организаций'!Z936</f>
        <v>0</v>
      </c>
      <c r="S936" s="9">
        <f>'Рейтинговая таблица организаций'!AA936</f>
        <v>0</v>
      </c>
      <c r="T936" s="9">
        <f>'Рейтинговая таблица организаций'!AB936</f>
        <v>0</v>
      </c>
      <c r="U936" s="9">
        <f>'Рейтинговая таблица организаций'!AC936</f>
        <v>0</v>
      </c>
      <c r="V936" s="9" t="e">
        <f>ROUND('Рейтинговая таблица организаций'!AH936*100/W936,0)</f>
        <v>#DIV/0!</v>
      </c>
      <c r="W936" s="9">
        <f>'Рейтинговая таблица организаций'!AI936</f>
        <v>0</v>
      </c>
      <c r="X936" s="9" t="e">
        <f>ROUND('Рейтинговая таблица организаций'!AJ936*100/Y936,0)</f>
        <v>#DIV/0!</v>
      </c>
      <c r="Y936" s="9">
        <f>'Рейтинговая таблица организаций'!AK936</f>
        <v>0</v>
      </c>
      <c r="Z936" s="9" t="e">
        <f>ROUND('Рейтинговая таблица организаций'!AL936*100/AA936,0)</f>
        <v>#DIV/0!</v>
      </c>
      <c r="AA936" s="9">
        <f>'Рейтинговая таблица организаций'!AM936</f>
        <v>0</v>
      </c>
      <c r="AB936" s="9" t="e">
        <f>ROUND('Рейтинговая таблица организаций'!AR936*100/AC936,0)</f>
        <v>#DIV/0!</v>
      </c>
      <c r="AC936" s="9">
        <f>'Рейтинговая таблица организаций'!AS936</f>
        <v>0</v>
      </c>
      <c r="AD936" s="9" t="e">
        <f>ROUND('Рейтинговая таблица организаций'!AT936*100/AE936,0)</f>
        <v>#DIV/0!</v>
      </c>
      <c r="AE936" s="9">
        <f>'Рейтинговая таблица организаций'!AU936</f>
        <v>0</v>
      </c>
      <c r="AF936" s="9" t="e">
        <f>ROUND('Рейтинговая таблица организаций'!AV936*100/AG936,0)</f>
        <v>#DIV/0!</v>
      </c>
      <c r="AG936" s="9">
        <f>'Рейтинговая таблица организаций'!AW936</f>
        <v>0</v>
      </c>
    </row>
    <row r="937" spans="1:33" x14ac:dyDescent="0.25">
      <c r="A937" s="51">
        <f>'Рейтинговая таблица организаций'!A937</f>
        <v>0</v>
      </c>
      <c r="B937" s="51">
        <f>'Рейтинговая таблица организаций'!B937</f>
        <v>0</v>
      </c>
      <c r="C937" s="8">
        <f>Лист1!F936</f>
        <v>0</v>
      </c>
      <c r="D937" s="51">
        <f>'Рейтинговая таблица организаций'!C937</f>
        <v>0</v>
      </c>
      <c r="E937" s="24" t="e">
        <f t="shared" si="3"/>
        <v>#DIV/0!</v>
      </c>
      <c r="F937" s="9" t="e">
        <f>ROUND('Рейтинговая таблица организаций'!D937*100/G937,0)</f>
        <v>#DIV/0!</v>
      </c>
      <c r="G937" s="9">
        <f>'Рейтинговая таблица организаций'!E937</f>
        <v>0</v>
      </c>
      <c r="H937" s="9" t="e">
        <f>ROUND('Рейтинговая таблица организаций'!F937*100/I937,0)</f>
        <v>#DIV/0!</v>
      </c>
      <c r="I937" s="9">
        <f>'Рейтинговая таблица организаций'!G937</f>
        <v>0</v>
      </c>
      <c r="J937" s="9">
        <f>'Рейтинговая таблица организаций'!H937</f>
        <v>0</v>
      </c>
      <c r="K937" s="9" t="e">
        <f>ROUND('Рейтинговая таблица организаций'!I937*100/L937,0)</f>
        <v>#DIV/0!</v>
      </c>
      <c r="L937" s="9">
        <f>'Рейтинговая таблица организаций'!J937</f>
        <v>0</v>
      </c>
      <c r="M937" s="9" t="e">
        <f>ROUND('Рейтинговая таблица организаций'!K937*100/N937,0)</f>
        <v>#DIV/0!</v>
      </c>
      <c r="N937" s="9">
        <f>'Рейтинговая таблица организаций'!L937</f>
        <v>0</v>
      </c>
      <c r="O937" s="9">
        <f>'Рейтинговая таблица организаций'!Q937</f>
        <v>0</v>
      </c>
      <c r="P937" s="9">
        <f>'Рейтинговая таблица организаций'!T937</f>
        <v>0</v>
      </c>
      <c r="Q937" s="9">
        <f>'Рейтинговая таблица организаций'!U937</f>
        <v>0</v>
      </c>
      <c r="R937" s="9">
        <f>'Рейтинговая таблица организаций'!Z937</f>
        <v>0</v>
      </c>
      <c r="S937" s="9">
        <f>'Рейтинговая таблица организаций'!AA937</f>
        <v>0</v>
      </c>
      <c r="T937" s="9">
        <f>'Рейтинговая таблица организаций'!AB937</f>
        <v>0</v>
      </c>
      <c r="U937" s="9">
        <f>'Рейтинговая таблица организаций'!AC937</f>
        <v>0</v>
      </c>
      <c r="V937" s="9" t="e">
        <f>ROUND('Рейтинговая таблица организаций'!AH937*100/W937,0)</f>
        <v>#DIV/0!</v>
      </c>
      <c r="W937" s="9">
        <f>'Рейтинговая таблица организаций'!AI937</f>
        <v>0</v>
      </c>
      <c r="X937" s="9" t="e">
        <f>ROUND('Рейтинговая таблица организаций'!AJ937*100/Y937,0)</f>
        <v>#DIV/0!</v>
      </c>
      <c r="Y937" s="9">
        <f>'Рейтинговая таблица организаций'!AK937</f>
        <v>0</v>
      </c>
      <c r="Z937" s="9" t="e">
        <f>ROUND('Рейтинговая таблица организаций'!AL937*100/AA937,0)</f>
        <v>#DIV/0!</v>
      </c>
      <c r="AA937" s="9">
        <f>'Рейтинговая таблица организаций'!AM937</f>
        <v>0</v>
      </c>
      <c r="AB937" s="9" t="e">
        <f>ROUND('Рейтинговая таблица организаций'!AR937*100/AC937,0)</f>
        <v>#DIV/0!</v>
      </c>
      <c r="AC937" s="9">
        <f>'Рейтинговая таблица организаций'!AS937</f>
        <v>0</v>
      </c>
      <c r="AD937" s="9" t="e">
        <f>ROUND('Рейтинговая таблица организаций'!AT937*100/AE937,0)</f>
        <v>#DIV/0!</v>
      </c>
      <c r="AE937" s="9">
        <f>'Рейтинговая таблица организаций'!AU937</f>
        <v>0</v>
      </c>
      <c r="AF937" s="9" t="e">
        <f>ROUND('Рейтинговая таблица организаций'!AV937*100/AG937,0)</f>
        <v>#DIV/0!</v>
      </c>
      <c r="AG937" s="9">
        <f>'Рейтинговая таблица организаций'!AW937</f>
        <v>0</v>
      </c>
    </row>
    <row r="938" spans="1:33" x14ac:dyDescent="0.25">
      <c r="A938" s="51">
        <f>'Рейтинговая таблица организаций'!A938</f>
        <v>0</v>
      </c>
      <c r="B938" s="51">
        <f>'Рейтинговая таблица организаций'!B938</f>
        <v>0</v>
      </c>
      <c r="C938" s="8">
        <f>Лист1!F937</f>
        <v>0</v>
      </c>
      <c r="D938" s="51">
        <f>'Рейтинговая таблица организаций'!C938</f>
        <v>0</v>
      </c>
      <c r="E938" s="24" t="e">
        <f t="shared" si="3"/>
        <v>#DIV/0!</v>
      </c>
      <c r="F938" s="9" t="e">
        <f>ROUND('Рейтинговая таблица организаций'!D938*100/G938,0)</f>
        <v>#DIV/0!</v>
      </c>
      <c r="G938" s="9">
        <f>'Рейтинговая таблица организаций'!E938</f>
        <v>0</v>
      </c>
      <c r="H938" s="9" t="e">
        <f>ROUND('Рейтинговая таблица организаций'!F938*100/I938,0)</f>
        <v>#DIV/0!</v>
      </c>
      <c r="I938" s="9">
        <f>'Рейтинговая таблица организаций'!G938</f>
        <v>0</v>
      </c>
      <c r="J938" s="9">
        <f>'Рейтинговая таблица организаций'!H938</f>
        <v>0</v>
      </c>
      <c r="K938" s="9" t="e">
        <f>ROUND('Рейтинговая таблица организаций'!I938*100/L938,0)</f>
        <v>#DIV/0!</v>
      </c>
      <c r="L938" s="9">
        <f>'Рейтинговая таблица организаций'!J938</f>
        <v>0</v>
      </c>
      <c r="M938" s="9" t="e">
        <f>ROUND('Рейтинговая таблица организаций'!K938*100/N938,0)</f>
        <v>#DIV/0!</v>
      </c>
      <c r="N938" s="9">
        <f>'Рейтинговая таблица организаций'!L938</f>
        <v>0</v>
      </c>
      <c r="O938" s="9">
        <f>'Рейтинговая таблица организаций'!Q938</f>
        <v>0</v>
      </c>
      <c r="P938" s="9">
        <f>'Рейтинговая таблица организаций'!T938</f>
        <v>0</v>
      </c>
      <c r="Q938" s="9">
        <f>'Рейтинговая таблица организаций'!U938</f>
        <v>0</v>
      </c>
      <c r="R938" s="9">
        <f>'Рейтинговая таблица организаций'!Z938</f>
        <v>0</v>
      </c>
      <c r="S938" s="9">
        <f>'Рейтинговая таблица организаций'!AA938</f>
        <v>0</v>
      </c>
      <c r="T938" s="9">
        <f>'Рейтинговая таблица организаций'!AB938</f>
        <v>0</v>
      </c>
      <c r="U938" s="9">
        <f>'Рейтинговая таблица организаций'!AC938</f>
        <v>0</v>
      </c>
      <c r="V938" s="9" t="e">
        <f>ROUND('Рейтинговая таблица организаций'!AH938*100/W938,0)</f>
        <v>#DIV/0!</v>
      </c>
      <c r="W938" s="9">
        <f>'Рейтинговая таблица организаций'!AI938</f>
        <v>0</v>
      </c>
      <c r="X938" s="9" t="e">
        <f>ROUND('Рейтинговая таблица организаций'!AJ938*100/Y938,0)</f>
        <v>#DIV/0!</v>
      </c>
      <c r="Y938" s="9">
        <f>'Рейтинговая таблица организаций'!AK938</f>
        <v>0</v>
      </c>
      <c r="Z938" s="9" t="e">
        <f>ROUND('Рейтинговая таблица организаций'!AL938*100/AA938,0)</f>
        <v>#DIV/0!</v>
      </c>
      <c r="AA938" s="9">
        <f>'Рейтинговая таблица организаций'!AM938</f>
        <v>0</v>
      </c>
      <c r="AB938" s="9" t="e">
        <f>ROUND('Рейтинговая таблица организаций'!AR938*100/AC938,0)</f>
        <v>#DIV/0!</v>
      </c>
      <c r="AC938" s="9">
        <f>'Рейтинговая таблица организаций'!AS938</f>
        <v>0</v>
      </c>
      <c r="AD938" s="9" t="e">
        <f>ROUND('Рейтинговая таблица организаций'!AT938*100/AE938,0)</f>
        <v>#DIV/0!</v>
      </c>
      <c r="AE938" s="9">
        <f>'Рейтинговая таблица организаций'!AU938</f>
        <v>0</v>
      </c>
      <c r="AF938" s="9" t="e">
        <f>ROUND('Рейтинговая таблица организаций'!AV938*100/AG938,0)</f>
        <v>#DIV/0!</v>
      </c>
      <c r="AG938" s="9">
        <f>'Рейтинговая таблица организаций'!AW938</f>
        <v>0</v>
      </c>
    </row>
    <row r="939" spans="1:33" x14ac:dyDescent="0.25">
      <c r="A939" s="51">
        <f>'Рейтинговая таблица организаций'!A939</f>
        <v>0</v>
      </c>
      <c r="B939" s="51">
        <f>'Рейтинговая таблица организаций'!B939</f>
        <v>0</v>
      </c>
      <c r="C939" s="8">
        <f>Лист1!F938</f>
        <v>0</v>
      </c>
      <c r="D939" s="51">
        <f>'Рейтинговая таблица организаций'!C939</f>
        <v>0</v>
      </c>
      <c r="E939" s="24" t="e">
        <f t="shared" si="3"/>
        <v>#DIV/0!</v>
      </c>
      <c r="F939" s="9" t="e">
        <f>ROUND('Рейтинговая таблица организаций'!D939*100/G939,0)</f>
        <v>#DIV/0!</v>
      </c>
      <c r="G939" s="9">
        <f>'Рейтинговая таблица организаций'!E939</f>
        <v>0</v>
      </c>
      <c r="H939" s="9" t="e">
        <f>ROUND('Рейтинговая таблица организаций'!F939*100/I939,0)</f>
        <v>#DIV/0!</v>
      </c>
      <c r="I939" s="9">
        <f>'Рейтинговая таблица организаций'!G939</f>
        <v>0</v>
      </c>
      <c r="J939" s="9">
        <f>'Рейтинговая таблица организаций'!H939</f>
        <v>0</v>
      </c>
      <c r="K939" s="9" t="e">
        <f>ROUND('Рейтинговая таблица организаций'!I939*100/L939,0)</f>
        <v>#DIV/0!</v>
      </c>
      <c r="L939" s="9">
        <f>'Рейтинговая таблица организаций'!J939</f>
        <v>0</v>
      </c>
      <c r="M939" s="9" t="e">
        <f>ROUND('Рейтинговая таблица организаций'!K939*100/N939,0)</f>
        <v>#DIV/0!</v>
      </c>
      <c r="N939" s="9">
        <f>'Рейтинговая таблица организаций'!L939</f>
        <v>0</v>
      </c>
      <c r="O939" s="9">
        <f>'Рейтинговая таблица организаций'!Q939</f>
        <v>0</v>
      </c>
      <c r="P939" s="9">
        <f>'Рейтинговая таблица организаций'!T939</f>
        <v>0</v>
      </c>
      <c r="Q939" s="9">
        <f>'Рейтинговая таблица организаций'!U939</f>
        <v>0</v>
      </c>
      <c r="R939" s="9">
        <f>'Рейтинговая таблица организаций'!Z939</f>
        <v>0</v>
      </c>
      <c r="S939" s="9">
        <f>'Рейтинговая таблица организаций'!AA939</f>
        <v>0</v>
      </c>
      <c r="T939" s="9">
        <f>'Рейтинговая таблица организаций'!AB939</f>
        <v>0</v>
      </c>
      <c r="U939" s="9">
        <f>'Рейтинговая таблица организаций'!AC939</f>
        <v>0</v>
      </c>
      <c r="V939" s="9" t="e">
        <f>ROUND('Рейтинговая таблица организаций'!AH939*100/W939,0)</f>
        <v>#DIV/0!</v>
      </c>
      <c r="W939" s="9">
        <f>'Рейтинговая таблица организаций'!AI939</f>
        <v>0</v>
      </c>
      <c r="X939" s="9" t="e">
        <f>ROUND('Рейтинговая таблица организаций'!AJ939*100/Y939,0)</f>
        <v>#DIV/0!</v>
      </c>
      <c r="Y939" s="9">
        <f>'Рейтинговая таблица организаций'!AK939</f>
        <v>0</v>
      </c>
      <c r="Z939" s="9" t="e">
        <f>ROUND('Рейтинговая таблица организаций'!AL939*100/AA939,0)</f>
        <v>#DIV/0!</v>
      </c>
      <c r="AA939" s="9">
        <f>'Рейтинговая таблица организаций'!AM939</f>
        <v>0</v>
      </c>
      <c r="AB939" s="9" t="e">
        <f>ROUND('Рейтинговая таблица организаций'!AR939*100/AC939,0)</f>
        <v>#DIV/0!</v>
      </c>
      <c r="AC939" s="9">
        <f>'Рейтинговая таблица организаций'!AS939</f>
        <v>0</v>
      </c>
      <c r="AD939" s="9" t="e">
        <f>ROUND('Рейтинговая таблица организаций'!AT939*100/AE939,0)</f>
        <v>#DIV/0!</v>
      </c>
      <c r="AE939" s="9">
        <f>'Рейтинговая таблица организаций'!AU939</f>
        <v>0</v>
      </c>
      <c r="AF939" s="9" t="e">
        <f>ROUND('Рейтинговая таблица организаций'!AV939*100/AG939,0)</f>
        <v>#DIV/0!</v>
      </c>
      <c r="AG939" s="9">
        <f>'Рейтинговая таблица организаций'!AW939</f>
        <v>0</v>
      </c>
    </row>
    <row r="940" spans="1:33" x14ac:dyDescent="0.25">
      <c r="A940" s="51">
        <f>'Рейтинговая таблица организаций'!A940</f>
        <v>0</v>
      </c>
      <c r="B940" s="51">
        <f>'Рейтинговая таблица организаций'!B940</f>
        <v>0</v>
      </c>
      <c r="C940" s="8">
        <f>Лист1!F939</f>
        <v>0</v>
      </c>
      <c r="D940" s="51">
        <f>'Рейтинговая таблица организаций'!C940</f>
        <v>0</v>
      </c>
      <c r="E940" s="24" t="e">
        <f t="shared" si="3"/>
        <v>#DIV/0!</v>
      </c>
      <c r="F940" s="9" t="e">
        <f>ROUND('Рейтинговая таблица организаций'!D940*100/G940,0)</f>
        <v>#DIV/0!</v>
      </c>
      <c r="G940" s="9">
        <f>'Рейтинговая таблица организаций'!E940</f>
        <v>0</v>
      </c>
      <c r="H940" s="9" t="e">
        <f>ROUND('Рейтинговая таблица организаций'!F940*100/I940,0)</f>
        <v>#DIV/0!</v>
      </c>
      <c r="I940" s="9">
        <f>'Рейтинговая таблица организаций'!G940</f>
        <v>0</v>
      </c>
      <c r="J940" s="9">
        <f>'Рейтинговая таблица организаций'!H940</f>
        <v>0</v>
      </c>
      <c r="K940" s="9" t="e">
        <f>ROUND('Рейтинговая таблица организаций'!I940*100/L940,0)</f>
        <v>#DIV/0!</v>
      </c>
      <c r="L940" s="9">
        <f>'Рейтинговая таблица организаций'!J940</f>
        <v>0</v>
      </c>
      <c r="M940" s="9" t="e">
        <f>ROUND('Рейтинговая таблица организаций'!K940*100/N940,0)</f>
        <v>#DIV/0!</v>
      </c>
      <c r="N940" s="9">
        <f>'Рейтинговая таблица организаций'!L940</f>
        <v>0</v>
      </c>
      <c r="O940" s="9">
        <f>'Рейтинговая таблица организаций'!Q940</f>
        <v>0</v>
      </c>
      <c r="P940" s="9">
        <f>'Рейтинговая таблица организаций'!T940</f>
        <v>0</v>
      </c>
      <c r="Q940" s="9">
        <f>'Рейтинговая таблица организаций'!U940</f>
        <v>0</v>
      </c>
      <c r="R940" s="9">
        <f>'Рейтинговая таблица организаций'!Z940</f>
        <v>0</v>
      </c>
      <c r="S940" s="9">
        <f>'Рейтинговая таблица организаций'!AA940</f>
        <v>0</v>
      </c>
      <c r="T940" s="9">
        <f>'Рейтинговая таблица организаций'!AB940</f>
        <v>0</v>
      </c>
      <c r="U940" s="9">
        <f>'Рейтинговая таблица организаций'!AC940</f>
        <v>0</v>
      </c>
      <c r="V940" s="9" t="e">
        <f>ROUND('Рейтинговая таблица организаций'!AH940*100/W940,0)</f>
        <v>#DIV/0!</v>
      </c>
      <c r="W940" s="9">
        <f>'Рейтинговая таблица организаций'!AI940</f>
        <v>0</v>
      </c>
      <c r="X940" s="9" t="e">
        <f>ROUND('Рейтинговая таблица организаций'!AJ940*100/Y940,0)</f>
        <v>#DIV/0!</v>
      </c>
      <c r="Y940" s="9">
        <f>'Рейтинговая таблица организаций'!AK940</f>
        <v>0</v>
      </c>
      <c r="Z940" s="9" t="e">
        <f>ROUND('Рейтинговая таблица организаций'!AL940*100/AA940,0)</f>
        <v>#DIV/0!</v>
      </c>
      <c r="AA940" s="9">
        <f>'Рейтинговая таблица организаций'!AM940</f>
        <v>0</v>
      </c>
      <c r="AB940" s="9" t="e">
        <f>ROUND('Рейтинговая таблица организаций'!AR940*100/AC940,0)</f>
        <v>#DIV/0!</v>
      </c>
      <c r="AC940" s="9">
        <f>'Рейтинговая таблица организаций'!AS940</f>
        <v>0</v>
      </c>
      <c r="AD940" s="9" t="e">
        <f>ROUND('Рейтинговая таблица организаций'!AT940*100/AE940,0)</f>
        <v>#DIV/0!</v>
      </c>
      <c r="AE940" s="9">
        <f>'Рейтинговая таблица организаций'!AU940</f>
        <v>0</v>
      </c>
      <c r="AF940" s="9" t="e">
        <f>ROUND('Рейтинговая таблица организаций'!AV940*100/AG940,0)</f>
        <v>#DIV/0!</v>
      </c>
      <c r="AG940" s="9">
        <f>'Рейтинговая таблица организаций'!AW940</f>
        <v>0</v>
      </c>
    </row>
    <row r="941" spans="1:33" x14ac:dyDescent="0.25">
      <c r="A941" s="51">
        <f>'Рейтинговая таблица организаций'!A941</f>
        <v>0</v>
      </c>
      <c r="B941" s="51">
        <f>'Рейтинговая таблица организаций'!B941</f>
        <v>0</v>
      </c>
      <c r="C941" s="8">
        <f>Лист1!F940</f>
        <v>0</v>
      </c>
      <c r="D941" s="51">
        <f>'Рейтинговая таблица организаций'!C941</f>
        <v>0</v>
      </c>
      <c r="E941" s="24" t="e">
        <f t="shared" si="3"/>
        <v>#DIV/0!</v>
      </c>
      <c r="F941" s="9" t="e">
        <f>ROUND('Рейтинговая таблица организаций'!D941*100/G941,0)</f>
        <v>#DIV/0!</v>
      </c>
      <c r="G941" s="9">
        <f>'Рейтинговая таблица организаций'!E941</f>
        <v>0</v>
      </c>
      <c r="H941" s="9" t="e">
        <f>ROUND('Рейтинговая таблица организаций'!F941*100/I941,0)</f>
        <v>#DIV/0!</v>
      </c>
      <c r="I941" s="9">
        <f>'Рейтинговая таблица организаций'!G941</f>
        <v>0</v>
      </c>
      <c r="J941" s="9">
        <f>'Рейтинговая таблица организаций'!H941</f>
        <v>0</v>
      </c>
      <c r="K941" s="9" t="e">
        <f>ROUND('Рейтинговая таблица организаций'!I941*100/L941,0)</f>
        <v>#DIV/0!</v>
      </c>
      <c r="L941" s="9">
        <f>'Рейтинговая таблица организаций'!J941</f>
        <v>0</v>
      </c>
      <c r="M941" s="9" t="e">
        <f>ROUND('Рейтинговая таблица организаций'!K941*100/N941,0)</f>
        <v>#DIV/0!</v>
      </c>
      <c r="N941" s="9">
        <f>'Рейтинговая таблица организаций'!L941</f>
        <v>0</v>
      </c>
      <c r="O941" s="9">
        <f>'Рейтинговая таблица организаций'!Q941</f>
        <v>0</v>
      </c>
      <c r="P941" s="9">
        <f>'Рейтинговая таблица организаций'!T941</f>
        <v>0</v>
      </c>
      <c r="Q941" s="9">
        <f>'Рейтинговая таблица организаций'!U941</f>
        <v>0</v>
      </c>
      <c r="R941" s="9">
        <f>'Рейтинговая таблица организаций'!Z941</f>
        <v>0</v>
      </c>
      <c r="S941" s="9">
        <f>'Рейтинговая таблица организаций'!AA941</f>
        <v>0</v>
      </c>
      <c r="T941" s="9">
        <f>'Рейтинговая таблица организаций'!AB941</f>
        <v>0</v>
      </c>
      <c r="U941" s="9">
        <f>'Рейтинговая таблица организаций'!AC941</f>
        <v>0</v>
      </c>
      <c r="V941" s="9" t="e">
        <f>ROUND('Рейтинговая таблица организаций'!AH941*100/W941,0)</f>
        <v>#DIV/0!</v>
      </c>
      <c r="W941" s="9">
        <f>'Рейтинговая таблица организаций'!AI941</f>
        <v>0</v>
      </c>
      <c r="X941" s="9" t="e">
        <f>ROUND('Рейтинговая таблица организаций'!AJ941*100/Y941,0)</f>
        <v>#DIV/0!</v>
      </c>
      <c r="Y941" s="9">
        <f>'Рейтинговая таблица организаций'!AK941</f>
        <v>0</v>
      </c>
      <c r="Z941" s="9" t="e">
        <f>ROUND('Рейтинговая таблица организаций'!AL941*100/AA941,0)</f>
        <v>#DIV/0!</v>
      </c>
      <c r="AA941" s="9">
        <f>'Рейтинговая таблица организаций'!AM941</f>
        <v>0</v>
      </c>
      <c r="AB941" s="9" t="e">
        <f>ROUND('Рейтинговая таблица организаций'!AR941*100/AC941,0)</f>
        <v>#DIV/0!</v>
      </c>
      <c r="AC941" s="9">
        <f>'Рейтинговая таблица организаций'!AS941</f>
        <v>0</v>
      </c>
      <c r="AD941" s="9" t="e">
        <f>ROUND('Рейтинговая таблица организаций'!AT941*100/AE941,0)</f>
        <v>#DIV/0!</v>
      </c>
      <c r="AE941" s="9">
        <f>'Рейтинговая таблица организаций'!AU941</f>
        <v>0</v>
      </c>
      <c r="AF941" s="9" t="e">
        <f>ROUND('Рейтинговая таблица организаций'!AV941*100/AG941,0)</f>
        <v>#DIV/0!</v>
      </c>
      <c r="AG941" s="9">
        <f>'Рейтинговая таблица организаций'!AW941</f>
        <v>0</v>
      </c>
    </row>
    <row r="942" spans="1:33" x14ac:dyDescent="0.25">
      <c r="A942" s="51">
        <f>'Рейтинговая таблица организаций'!A942</f>
        <v>0</v>
      </c>
      <c r="B942" s="51">
        <f>'Рейтинговая таблица организаций'!B942</f>
        <v>0</v>
      </c>
      <c r="C942" s="8">
        <f>Лист1!F941</f>
        <v>0</v>
      </c>
      <c r="D942" s="51">
        <f>'Рейтинговая таблица организаций'!C942</f>
        <v>0</v>
      </c>
      <c r="E942" s="24" t="e">
        <f t="shared" si="3"/>
        <v>#DIV/0!</v>
      </c>
      <c r="F942" s="9" t="e">
        <f>ROUND('Рейтинговая таблица организаций'!D942*100/G942,0)</f>
        <v>#DIV/0!</v>
      </c>
      <c r="G942" s="9">
        <f>'Рейтинговая таблица организаций'!E942</f>
        <v>0</v>
      </c>
      <c r="H942" s="9" t="e">
        <f>ROUND('Рейтинговая таблица организаций'!F942*100/I942,0)</f>
        <v>#DIV/0!</v>
      </c>
      <c r="I942" s="9">
        <f>'Рейтинговая таблица организаций'!G942</f>
        <v>0</v>
      </c>
      <c r="J942" s="9">
        <f>'Рейтинговая таблица организаций'!H942</f>
        <v>0</v>
      </c>
      <c r="K942" s="9" t="e">
        <f>ROUND('Рейтинговая таблица организаций'!I942*100/L942,0)</f>
        <v>#DIV/0!</v>
      </c>
      <c r="L942" s="9">
        <f>'Рейтинговая таблица организаций'!J942</f>
        <v>0</v>
      </c>
      <c r="M942" s="9" t="e">
        <f>ROUND('Рейтинговая таблица организаций'!K942*100/N942,0)</f>
        <v>#DIV/0!</v>
      </c>
      <c r="N942" s="9">
        <f>'Рейтинговая таблица организаций'!L942</f>
        <v>0</v>
      </c>
      <c r="O942" s="9">
        <f>'Рейтинговая таблица организаций'!Q942</f>
        <v>0</v>
      </c>
      <c r="P942" s="9">
        <f>'Рейтинговая таблица организаций'!T942</f>
        <v>0</v>
      </c>
      <c r="Q942" s="9">
        <f>'Рейтинговая таблица организаций'!U942</f>
        <v>0</v>
      </c>
      <c r="R942" s="9">
        <f>'Рейтинговая таблица организаций'!Z942</f>
        <v>0</v>
      </c>
      <c r="S942" s="9">
        <f>'Рейтинговая таблица организаций'!AA942</f>
        <v>0</v>
      </c>
      <c r="T942" s="9">
        <f>'Рейтинговая таблица организаций'!AB942</f>
        <v>0</v>
      </c>
      <c r="U942" s="9">
        <f>'Рейтинговая таблица организаций'!AC942</f>
        <v>0</v>
      </c>
      <c r="V942" s="9" t="e">
        <f>ROUND('Рейтинговая таблица организаций'!AH942*100/W942,0)</f>
        <v>#DIV/0!</v>
      </c>
      <c r="W942" s="9">
        <f>'Рейтинговая таблица организаций'!AI942</f>
        <v>0</v>
      </c>
      <c r="X942" s="9" t="e">
        <f>ROUND('Рейтинговая таблица организаций'!AJ942*100/Y942,0)</f>
        <v>#DIV/0!</v>
      </c>
      <c r="Y942" s="9">
        <f>'Рейтинговая таблица организаций'!AK942</f>
        <v>0</v>
      </c>
      <c r="Z942" s="9" t="e">
        <f>ROUND('Рейтинговая таблица организаций'!AL942*100/AA942,0)</f>
        <v>#DIV/0!</v>
      </c>
      <c r="AA942" s="9">
        <f>'Рейтинговая таблица организаций'!AM942</f>
        <v>0</v>
      </c>
      <c r="AB942" s="9" t="e">
        <f>ROUND('Рейтинговая таблица организаций'!AR942*100/AC942,0)</f>
        <v>#DIV/0!</v>
      </c>
      <c r="AC942" s="9">
        <f>'Рейтинговая таблица организаций'!AS942</f>
        <v>0</v>
      </c>
      <c r="AD942" s="9" t="e">
        <f>ROUND('Рейтинговая таблица организаций'!AT942*100/AE942,0)</f>
        <v>#DIV/0!</v>
      </c>
      <c r="AE942" s="9">
        <f>'Рейтинговая таблица организаций'!AU942</f>
        <v>0</v>
      </c>
      <c r="AF942" s="9" t="e">
        <f>ROUND('Рейтинговая таблица организаций'!AV942*100/AG942,0)</f>
        <v>#DIV/0!</v>
      </c>
      <c r="AG942" s="9">
        <f>'Рейтинговая таблица организаций'!AW942</f>
        <v>0</v>
      </c>
    </row>
    <row r="943" spans="1:33" x14ac:dyDescent="0.25">
      <c r="A943" s="51">
        <f>'Рейтинговая таблица организаций'!A943</f>
        <v>0</v>
      </c>
      <c r="B943" s="51">
        <f>'Рейтинговая таблица организаций'!B943</f>
        <v>0</v>
      </c>
      <c r="C943" s="8">
        <f>Лист1!F942</f>
        <v>0</v>
      </c>
      <c r="D943" s="51">
        <f>'Рейтинговая таблица организаций'!C943</f>
        <v>0</v>
      </c>
      <c r="E943" s="24" t="e">
        <f t="shared" si="3"/>
        <v>#DIV/0!</v>
      </c>
      <c r="F943" s="9" t="e">
        <f>ROUND('Рейтинговая таблица организаций'!D943*100/G943,0)</f>
        <v>#DIV/0!</v>
      </c>
      <c r="G943" s="9">
        <f>'Рейтинговая таблица организаций'!E943</f>
        <v>0</v>
      </c>
      <c r="H943" s="9" t="e">
        <f>ROUND('Рейтинговая таблица организаций'!F943*100/I943,0)</f>
        <v>#DIV/0!</v>
      </c>
      <c r="I943" s="9">
        <f>'Рейтинговая таблица организаций'!G943</f>
        <v>0</v>
      </c>
      <c r="J943" s="9">
        <f>'Рейтинговая таблица организаций'!H943</f>
        <v>0</v>
      </c>
      <c r="K943" s="9" t="e">
        <f>ROUND('Рейтинговая таблица организаций'!I943*100/L943,0)</f>
        <v>#DIV/0!</v>
      </c>
      <c r="L943" s="9">
        <f>'Рейтинговая таблица организаций'!J943</f>
        <v>0</v>
      </c>
      <c r="M943" s="9" t="e">
        <f>ROUND('Рейтинговая таблица организаций'!K943*100/N943,0)</f>
        <v>#DIV/0!</v>
      </c>
      <c r="N943" s="9">
        <f>'Рейтинговая таблица организаций'!L943</f>
        <v>0</v>
      </c>
      <c r="O943" s="9">
        <f>'Рейтинговая таблица организаций'!Q943</f>
        <v>0</v>
      </c>
      <c r="P943" s="9">
        <f>'Рейтинговая таблица организаций'!T943</f>
        <v>0</v>
      </c>
      <c r="Q943" s="9">
        <f>'Рейтинговая таблица организаций'!U943</f>
        <v>0</v>
      </c>
      <c r="R943" s="9">
        <f>'Рейтинговая таблица организаций'!Z943</f>
        <v>0</v>
      </c>
      <c r="S943" s="9">
        <f>'Рейтинговая таблица организаций'!AA943</f>
        <v>0</v>
      </c>
      <c r="T943" s="9">
        <f>'Рейтинговая таблица организаций'!AB943</f>
        <v>0</v>
      </c>
      <c r="U943" s="9">
        <f>'Рейтинговая таблица организаций'!AC943</f>
        <v>0</v>
      </c>
      <c r="V943" s="9" t="e">
        <f>ROUND('Рейтинговая таблица организаций'!AH943*100/W943,0)</f>
        <v>#DIV/0!</v>
      </c>
      <c r="W943" s="9">
        <f>'Рейтинговая таблица организаций'!AI943</f>
        <v>0</v>
      </c>
      <c r="X943" s="9" t="e">
        <f>ROUND('Рейтинговая таблица организаций'!AJ943*100/Y943,0)</f>
        <v>#DIV/0!</v>
      </c>
      <c r="Y943" s="9">
        <f>'Рейтинговая таблица организаций'!AK943</f>
        <v>0</v>
      </c>
      <c r="Z943" s="9" t="e">
        <f>ROUND('Рейтинговая таблица организаций'!AL943*100/AA943,0)</f>
        <v>#DIV/0!</v>
      </c>
      <c r="AA943" s="9">
        <f>'Рейтинговая таблица организаций'!AM943</f>
        <v>0</v>
      </c>
      <c r="AB943" s="9" t="e">
        <f>ROUND('Рейтинговая таблица организаций'!AR943*100/AC943,0)</f>
        <v>#DIV/0!</v>
      </c>
      <c r="AC943" s="9">
        <f>'Рейтинговая таблица организаций'!AS943</f>
        <v>0</v>
      </c>
      <c r="AD943" s="9" t="e">
        <f>ROUND('Рейтинговая таблица организаций'!AT943*100/AE943,0)</f>
        <v>#DIV/0!</v>
      </c>
      <c r="AE943" s="9">
        <f>'Рейтинговая таблица организаций'!AU943</f>
        <v>0</v>
      </c>
      <c r="AF943" s="9" t="e">
        <f>ROUND('Рейтинговая таблица организаций'!AV943*100/AG943,0)</f>
        <v>#DIV/0!</v>
      </c>
      <c r="AG943" s="9">
        <f>'Рейтинговая таблица организаций'!AW943</f>
        <v>0</v>
      </c>
    </row>
    <row r="944" spans="1:33" x14ac:dyDescent="0.25">
      <c r="A944" s="51">
        <f>'Рейтинговая таблица организаций'!A944</f>
        <v>0</v>
      </c>
      <c r="B944" s="51">
        <f>'Рейтинговая таблица организаций'!B944</f>
        <v>0</v>
      </c>
      <c r="C944" s="8">
        <f>Лист1!F943</f>
        <v>0</v>
      </c>
      <c r="D944" s="51">
        <f>'Рейтинговая таблица организаций'!C944</f>
        <v>0</v>
      </c>
      <c r="E944" s="24" t="e">
        <f t="shared" si="3"/>
        <v>#DIV/0!</v>
      </c>
      <c r="F944" s="9" t="e">
        <f>ROUND('Рейтинговая таблица организаций'!D944*100/G944,0)</f>
        <v>#DIV/0!</v>
      </c>
      <c r="G944" s="9">
        <f>'Рейтинговая таблица организаций'!E944</f>
        <v>0</v>
      </c>
      <c r="H944" s="9" t="e">
        <f>ROUND('Рейтинговая таблица организаций'!F944*100/I944,0)</f>
        <v>#DIV/0!</v>
      </c>
      <c r="I944" s="9">
        <f>'Рейтинговая таблица организаций'!G944</f>
        <v>0</v>
      </c>
      <c r="J944" s="9">
        <f>'Рейтинговая таблица организаций'!H944</f>
        <v>0</v>
      </c>
      <c r="K944" s="9" t="e">
        <f>ROUND('Рейтинговая таблица организаций'!I944*100/L944,0)</f>
        <v>#DIV/0!</v>
      </c>
      <c r="L944" s="9">
        <f>'Рейтинговая таблица организаций'!J944</f>
        <v>0</v>
      </c>
      <c r="M944" s="9" t="e">
        <f>ROUND('Рейтинговая таблица организаций'!K944*100/N944,0)</f>
        <v>#DIV/0!</v>
      </c>
      <c r="N944" s="9">
        <f>'Рейтинговая таблица организаций'!L944</f>
        <v>0</v>
      </c>
      <c r="O944" s="9">
        <f>'Рейтинговая таблица организаций'!Q944</f>
        <v>0</v>
      </c>
      <c r="P944" s="9">
        <f>'Рейтинговая таблица организаций'!T944</f>
        <v>0</v>
      </c>
      <c r="Q944" s="9">
        <f>'Рейтинговая таблица организаций'!U944</f>
        <v>0</v>
      </c>
      <c r="R944" s="9">
        <f>'Рейтинговая таблица организаций'!Z944</f>
        <v>0</v>
      </c>
      <c r="S944" s="9">
        <f>'Рейтинговая таблица организаций'!AA944</f>
        <v>0</v>
      </c>
      <c r="T944" s="9">
        <f>'Рейтинговая таблица организаций'!AB944</f>
        <v>0</v>
      </c>
      <c r="U944" s="9">
        <f>'Рейтинговая таблица организаций'!AC944</f>
        <v>0</v>
      </c>
      <c r="V944" s="9" t="e">
        <f>ROUND('Рейтинговая таблица организаций'!AH944*100/W944,0)</f>
        <v>#DIV/0!</v>
      </c>
      <c r="W944" s="9">
        <f>'Рейтинговая таблица организаций'!AI944</f>
        <v>0</v>
      </c>
      <c r="X944" s="9" t="e">
        <f>ROUND('Рейтинговая таблица организаций'!AJ944*100/Y944,0)</f>
        <v>#DIV/0!</v>
      </c>
      <c r="Y944" s="9">
        <f>'Рейтинговая таблица организаций'!AK944</f>
        <v>0</v>
      </c>
      <c r="Z944" s="9" t="e">
        <f>ROUND('Рейтинговая таблица организаций'!AL944*100/AA944,0)</f>
        <v>#DIV/0!</v>
      </c>
      <c r="AA944" s="9">
        <f>'Рейтинговая таблица организаций'!AM944</f>
        <v>0</v>
      </c>
      <c r="AB944" s="9" t="e">
        <f>ROUND('Рейтинговая таблица организаций'!AR944*100/AC944,0)</f>
        <v>#DIV/0!</v>
      </c>
      <c r="AC944" s="9">
        <f>'Рейтинговая таблица организаций'!AS944</f>
        <v>0</v>
      </c>
      <c r="AD944" s="9" t="e">
        <f>ROUND('Рейтинговая таблица организаций'!AT944*100/AE944,0)</f>
        <v>#DIV/0!</v>
      </c>
      <c r="AE944" s="9">
        <f>'Рейтинговая таблица организаций'!AU944</f>
        <v>0</v>
      </c>
      <c r="AF944" s="9" t="e">
        <f>ROUND('Рейтинговая таблица организаций'!AV944*100/AG944,0)</f>
        <v>#DIV/0!</v>
      </c>
      <c r="AG944" s="9">
        <f>'Рейтинговая таблица организаций'!AW944</f>
        <v>0</v>
      </c>
    </row>
    <row r="945" spans="1:33" x14ac:dyDescent="0.25">
      <c r="A945" s="51">
        <f>'Рейтинговая таблица организаций'!A945</f>
        <v>0</v>
      </c>
      <c r="B945" s="51">
        <f>'Рейтинговая таблица организаций'!B945</f>
        <v>0</v>
      </c>
      <c r="C945" s="8">
        <f>Лист1!F944</f>
        <v>0</v>
      </c>
      <c r="D945" s="51">
        <f>'Рейтинговая таблица организаций'!C945</f>
        <v>0</v>
      </c>
      <c r="E945" s="24" t="e">
        <f t="shared" si="3"/>
        <v>#DIV/0!</v>
      </c>
      <c r="F945" s="9" t="e">
        <f>ROUND('Рейтинговая таблица организаций'!D945*100/G945,0)</f>
        <v>#DIV/0!</v>
      </c>
      <c r="G945" s="9">
        <f>'Рейтинговая таблица организаций'!E945</f>
        <v>0</v>
      </c>
      <c r="H945" s="9" t="e">
        <f>ROUND('Рейтинговая таблица организаций'!F945*100/I945,0)</f>
        <v>#DIV/0!</v>
      </c>
      <c r="I945" s="9">
        <f>'Рейтинговая таблица организаций'!G945</f>
        <v>0</v>
      </c>
      <c r="J945" s="9">
        <f>'Рейтинговая таблица организаций'!H945</f>
        <v>0</v>
      </c>
      <c r="K945" s="9" t="e">
        <f>ROUND('Рейтинговая таблица организаций'!I945*100/L945,0)</f>
        <v>#DIV/0!</v>
      </c>
      <c r="L945" s="9">
        <f>'Рейтинговая таблица организаций'!J945</f>
        <v>0</v>
      </c>
      <c r="M945" s="9" t="e">
        <f>ROUND('Рейтинговая таблица организаций'!K945*100/N945,0)</f>
        <v>#DIV/0!</v>
      </c>
      <c r="N945" s="9">
        <f>'Рейтинговая таблица организаций'!L945</f>
        <v>0</v>
      </c>
      <c r="O945" s="9">
        <f>'Рейтинговая таблица организаций'!Q945</f>
        <v>0</v>
      </c>
      <c r="P945" s="9">
        <f>'Рейтинговая таблица организаций'!T945</f>
        <v>0</v>
      </c>
      <c r="Q945" s="9">
        <f>'Рейтинговая таблица организаций'!U945</f>
        <v>0</v>
      </c>
      <c r="R945" s="9">
        <f>'Рейтинговая таблица организаций'!Z945</f>
        <v>0</v>
      </c>
      <c r="S945" s="9">
        <f>'Рейтинговая таблица организаций'!AA945</f>
        <v>0</v>
      </c>
      <c r="T945" s="9">
        <f>'Рейтинговая таблица организаций'!AB945</f>
        <v>0</v>
      </c>
      <c r="U945" s="9">
        <f>'Рейтинговая таблица организаций'!AC945</f>
        <v>0</v>
      </c>
      <c r="V945" s="9" t="e">
        <f>ROUND('Рейтинговая таблица организаций'!AH945*100/W945,0)</f>
        <v>#DIV/0!</v>
      </c>
      <c r="W945" s="9">
        <f>'Рейтинговая таблица организаций'!AI945</f>
        <v>0</v>
      </c>
      <c r="X945" s="9" t="e">
        <f>ROUND('Рейтинговая таблица организаций'!AJ945*100/Y945,0)</f>
        <v>#DIV/0!</v>
      </c>
      <c r="Y945" s="9">
        <f>'Рейтинговая таблица организаций'!AK945</f>
        <v>0</v>
      </c>
      <c r="Z945" s="9" t="e">
        <f>ROUND('Рейтинговая таблица организаций'!AL945*100/AA945,0)</f>
        <v>#DIV/0!</v>
      </c>
      <c r="AA945" s="9">
        <f>'Рейтинговая таблица организаций'!AM945</f>
        <v>0</v>
      </c>
      <c r="AB945" s="9" t="e">
        <f>ROUND('Рейтинговая таблица организаций'!AR945*100/AC945,0)</f>
        <v>#DIV/0!</v>
      </c>
      <c r="AC945" s="9">
        <f>'Рейтинговая таблица организаций'!AS945</f>
        <v>0</v>
      </c>
      <c r="AD945" s="9" t="e">
        <f>ROUND('Рейтинговая таблица организаций'!AT945*100/AE945,0)</f>
        <v>#DIV/0!</v>
      </c>
      <c r="AE945" s="9">
        <f>'Рейтинговая таблица организаций'!AU945</f>
        <v>0</v>
      </c>
      <c r="AF945" s="9" t="e">
        <f>ROUND('Рейтинговая таблица организаций'!AV945*100/AG945,0)</f>
        <v>#DIV/0!</v>
      </c>
      <c r="AG945" s="9">
        <f>'Рейтинговая таблица организаций'!AW945</f>
        <v>0</v>
      </c>
    </row>
    <row r="946" spans="1:33" x14ac:dyDescent="0.25">
      <c r="A946" s="51">
        <f>'Рейтинговая таблица организаций'!A946</f>
        <v>0</v>
      </c>
      <c r="B946" s="51">
        <f>'Рейтинговая таблица организаций'!B946</f>
        <v>0</v>
      </c>
      <c r="C946" s="8">
        <f>Лист1!F945</f>
        <v>0</v>
      </c>
      <c r="D946" s="51">
        <f>'Рейтинговая таблица организаций'!C946</f>
        <v>0</v>
      </c>
      <c r="E946" s="24" t="e">
        <f t="shared" si="3"/>
        <v>#DIV/0!</v>
      </c>
      <c r="F946" s="9" t="e">
        <f>ROUND('Рейтинговая таблица организаций'!D946*100/G946,0)</f>
        <v>#DIV/0!</v>
      </c>
      <c r="G946" s="9">
        <f>'Рейтинговая таблица организаций'!E946</f>
        <v>0</v>
      </c>
      <c r="H946" s="9" t="e">
        <f>ROUND('Рейтинговая таблица организаций'!F946*100/I946,0)</f>
        <v>#DIV/0!</v>
      </c>
      <c r="I946" s="9">
        <f>'Рейтинговая таблица организаций'!G946</f>
        <v>0</v>
      </c>
      <c r="J946" s="9">
        <f>'Рейтинговая таблица организаций'!H946</f>
        <v>0</v>
      </c>
      <c r="K946" s="9" t="e">
        <f>ROUND('Рейтинговая таблица организаций'!I946*100/L946,0)</f>
        <v>#DIV/0!</v>
      </c>
      <c r="L946" s="9">
        <f>'Рейтинговая таблица организаций'!J946</f>
        <v>0</v>
      </c>
      <c r="M946" s="9" t="e">
        <f>ROUND('Рейтинговая таблица организаций'!K946*100/N946,0)</f>
        <v>#DIV/0!</v>
      </c>
      <c r="N946" s="9">
        <f>'Рейтинговая таблица организаций'!L946</f>
        <v>0</v>
      </c>
      <c r="O946" s="9">
        <f>'Рейтинговая таблица организаций'!Q946</f>
        <v>0</v>
      </c>
      <c r="P946" s="9">
        <f>'Рейтинговая таблица организаций'!T946</f>
        <v>0</v>
      </c>
      <c r="Q946" s="9">
        <f>'Рейтинговая таблица организаций'!U946</f>
        <v>0</v>
      </c>
      <c r="R946" s="9">
        <f>'Рейтинговая таблица организаций'!Z946</f>
        <v>0</v>
      </c>
      <c r="S946" s="9">
        <f>'Рейтинговая таблица организаций'!AA946</f>
        <v>0</v>
      </c>
      <c r="T946" s="9">
        <f>'Рейтинговая таблица организаций'!AB946</f>
        <v>0</v>
      </c>
      <c r="U946" s="9">
        <f>'Рейтинговая таблица организаций'!AC946</f>
        <v>0</v>
      </c>
      <c r="V946" s="9" t="e">
        <f>ROUND('Рейтинговая таблица организаций'!AH946*100/W946,0)</f>
        <v>#DIV/0!</v>
      </c>
      <c r="W946" s="9">
        <f>'Рейтинговая таблица организаций'!AI946</f>
        <v>0</v>
      </c>
      <c r="X946" s="9" t="e">
        <f>ROUND('Рейтинговая таблица организаций'!AJ946*100/Y946,0)</f>
        <v>#DIV/0!</v>
      </c>
      <c r="Y946" s="9">
        <f>'Рейтинговая таблица организаций'!AK946</f>
        <v>0</v>
      </c>
      <c r="Z946" s="9" t="e">
        <f>ROUND('Рейтинговая таблица организаций'!AL946*100/AA946,0)</f>
        <v>#DIV/0!</v>
      </c>
      <c r="AA946" s="9">
        <f>'Рейтинговая таблица организаций'!AM946</f>
        <v>0</v>
      </c>
      <c r="AB946" s="9" t="e">
        <f>ROUND('Рейтинговая таблица организаций'!AR946*100/AC946,0)</f>
        <v>#DIV/0!</v>
      </c>
      <c r="AC946" s="9">
        <f>'Рейтинговая таблица организаций'!AS946</f>
        <v>0</v>
      </c>
      <c r="AD946" s="9" t="e">
        <f>ROUND('Рейтинговая таблица организаций'!AT946*100/AE946,0)</f>
        <v>#DIV/0!</v>
      </c>
      <c r="AE946" s="9">
        <f>'Рейтинговая таблица организаций'!AU946</f>
        <v>0</v>
      </c>
      <c r="AF946" s="9" t="e">
        <f>ROUND('Рейтинговая таблица организаций'!AV946*100/AG946,0)</f>
        <v>#DIV/0!</v>
      </c>
      <c r="AG946" s="9">
        <f>'Рейтинговая таблица организаций'!AW946</f>
        <v>0</v>
      </c>
    </row>
    <row r="947" spans="1:33" x14ac:dyDescent="0.25">
      <c r="A947" s="51">
        <f>'Рейтинговая таблица организаций'!A947</f>
        <v>0</v>
      </c>
      <c r="B947" s="51">
        <f>'Рейтинговая таблица организаций'!B947</f>
        <v>0</v>
      </c>
      <c r="C947" s="8">
        <f>Лист1!F946</f>
        <v>0</v>
      </c>
      <c r="D947" s="51">
        <f>'Рейтинговая таблица организаций'!C947</f>
        <v>0</v>
      </c>
      <c r="E947" s="24" t="e">
        <f t="shared" si="3"/>
        <v>#DIV/0!</v>
      </c>
      <c r="F947" s="9" t="e">
        <f>ROUND('Рейтинговая таблица организаций'!D947*100/G947,0)</f>
        <v>#DIV/0!</v>
      </c>
      <c r="G947" s="9">
        <f>'Рейтинговая таблица организаций'!E947</f>
        <v>0</v>
      </c>
      <c r="H947" s="9" t="e">
        <f>ROUND('Рейтинговая таблица организаций'!F947*100/I947,0)</f>
        <v>#DIV/0!</v>
      </c>
      <c r="I947" s="9">
        <f>'Рейтинговая таблица организаций'!G947</f>
        <v>0</v>
      </c>
      <c r="J947" s="9">
        <f>'Рейтинговая таблица организаций'!H947</f>
        <v>0</v>
      </c>
      <c r="K947" s="9" t="e">
        <f>ROUND('Рейтинговая таблица организаций'!I947*100/L947,0)</f>
        <v>#DIV/0!</v>
      </c>
      <c r="L947" s="9">
        <f>'Рейтинговая таблица организаций'!J947</f>
        <v>0</v>
      </c>
      <c r="M947" s="9" t="e">
        <f>ROUND('Рейтинговая таблица организаций'!K947*100/N947,0)</f>
        <v>#DIV/0!</v>
      </c>
      <c r="N947" s="9">
        <f>'Рейтинговая таблица организаций'!L947</f>
        <v>0</v>
      </c>
      <c r="O947" s="9">
        <f>'Рейтинговая таблица организаций'!Q947</f>
        <v>0</v>
      </c>
      <c r="P947" s="9">
        <f>'Рейтинговая таблица организаций'!T947</f>
        <v>0</v>
      </c>
      <c r="Q947" s="9">
        <f>'Рейтинговая таблица организаций'!U947</f>
        <v>0</v>
      </c>
      <c r="R947" s="9">
        <f>'Рейтинговая таблица организаций'!Z947</f>
        <v>0</v>
      </c>
      <c r="S947" s="9">
        <f>'Рейтинговая таблица организаций'!AA947</f>
        <v>0</v>
      </c>
      <c r="T947" s="9">
        <f>'Рейтинговая таблица организаций'!AB947</f>
        <v>0</v>
      </c>
      <c r="U947" s="9">
        <f>'Рейтинговая таблица организаций'!AC947</f>
        <v>0</v>
      </c>
      <c r="V947" s="9" t="e">
        <f>ROUND('Рейтинговая таблица организаций'!AH947*100/W947,0)</f>
        <v>#DIV/0!</v>
      </c>
      <c r="W947" s="9">
        <f>'Рейтинговая таблица организаций'!AI947</f>
        <v>0</v>
      </c>
      <c r="X947" s="9" t="e">
        <f>ROUND('Рейтинговая таблица организаций'!AJ947*100/Y947,0)</f>
        <v>#DIV/0!</v>
      </c>
      <c r="Y947" s="9">
        <f>'Рейтинговая таблица организаций'!AK947</f>
        <v>0</v>
      </c>
      <c r="Z947" s="9" t="e">
        <f>ROUND('Рейтинговая таблица организаций'!AL947*100/AA947,0)</f>
        <v>#DIV/0!</v>
      </c>
      <c r="AA947" s="9">
        <f>'Рейтинговая таблица организаций'!AM947</f>
        <v>0</v>
      </c>
      <c r="AB947" s="9" t="e">
        <f>ROUND('Рейтинговая таблица организаций'!AR947*100/AC947,0)</f>
        <v>#DIV/0!</v>
      </c>
      <c r="AC947" s="9">
        <f>'Рейтинговая таблица организаций'!AS947</f>
        <v>0</v>
      </c>
      <c r="AD947" s="9" t="e">
        <f>ROUND('Рейтинговая таблица организаций'!AT947*100/AE947,0)</f>
        <v>#DIV/0!</v>
      </c>
      <c r="AE947" s="9">
        <f>'Рейтинговая таблица организаций'!AU947</f>
        <v>0</v>
      </c>
      <c r="AF947" s="9" t="e">
        <f>ROUND('Рейтинговая таблица организаций'!AV947*100/AG947,0)</f>
        <v>#DIV/0!</v>
      </c>
      <c r="AG947" s="9">
        <f>'Рейтинговая таблица организаций'!AW947</f>
        <v>0</v>
      </c>
    </row>
    <row r="948" spans="1:33" x14ac:dyDescent="0.25">
      <c r="A948" s="51">
        <f>'Рейтинговая таблица организаций'!A948</f>
        <v>0</v>
      </c>
      <c r="B948" s="51">
        <f>'Рейтинговая таблица организаций'!B948</f>
        <v>0</v>
      </c>
      <c r="C948" s="8">
        <f>Лист1!F947</f>
        <v>0</v>
      </c>
      <c r="D948" s="51">
        <f>'Рейтинговая таблица организаций'!C948</f>
        <v>0</v>
      </c>
      <c r="E948" s="24" t="e">
        <f t="shared" si="3"/>
        <v>#DIV/0!</v>
      </c>
      <c r="F948" s="9" t="e">
        <f>ROUND('Рейтинговая таблица организаций'!D948*100/G948,0)</f>
        <v>#DIV/0!</v>
      </c>
      <c r="G948" s="9">
        <f>'Рейтинговая таблица организаций'!E948</f>
        <v>0</v>
      </c>
      <c r="H948" s="9" t="e">
        <f>ROUND('Рейтинговая таблица организаций'!F948*100/I948,0)</f>
        <v>#DIV/0!</v>
      </c>
      <c r="I948" s="9">
        <f>'Рейтинговая таблица организаций'!G948</f>
        <v>0</v>
      </c>
      <c r="J948" s="9">
        <f>'Рейтинговая таблица организаций'!H948</f>
        <v>0</v>
      </c>
      <c r="K948" s="9" t="e">
        <f>ROUND('Рейтинговая таблица организаций'!I948*100/L948,0)</f>
        <v>#DIV/0!</v>
      </c>
      <c r="L948" s="9">
        <f>'Рейтинговая таблица организаций'!J948</f>
        <v>0</v>
      </c>
      <c r="M948" s="9" t="e">
        <f>ROUND('Рейтинговая таблица организаций'!K948*100/N948,0)</f>
        <v>#DIV/0!</v>
      </c>
      <c r="N948" s="9">
        <f>'Рейтинговая таблица организаций'!L948</f>
        <v>0</v>
      </c>
      <c r="O948" s="9">
        <f>'Рейтинговая таблица организаций'!Q948</f>
        <v>0</v>
      </c>
      <c r="P948" s="9">
        <f>'Рейтинговая таблица организаций'!T948</f>
        <v>0</v>
      </c>
      <c r="Q948" s="9">
        <f>'Рейтинговая таблица организаций'!U948</f>
        <v>0</v>
      </c>
      <c r="R948" s="9">
        <f>'Рейтинговая таблица организаций'!Z948</f>
        <v>0</v>
      </c>
      <c r="S948" s="9">
        <f>'Рейтинговая таблица организаций'!AA948</f>
        <v>0</v>
      </c>
      <c r="T948" s="9">
        <f>'Рейтинговая таблица организаций'!AB948</f>
        <v>0</v>
      </c>
      <c r="U948" s="9">
        <f>'Рейтинговая таблица организаций'!AC948</f>
        <v>0</v>
      </c>
      <c r="V948" s="9" t="e">
        <f>ROUND('Рейтинговая таблица организаций'!AH948*100/W948,0)</f>
        <v>#DIV/0!</v>
      </c>
      <c r="W948" s="9">
        <f>'Рейтинговая таблица организаций'!AI948</f>
        <v>0</v>
      </c>
      <c r="X948" s="9" t="e">
        <f>ROUND('Рейтинговая таблица организаций'!AJ948*100/Y948,0)</f>
        <v>#DIV/0!</v>
      </c>
      <c r="Y948" s="9">
        <f>'Рейтинговая таблица организаций'!AK948</f>
        <v>0</v>
      </c>
      <c r="Z948" s="9" t="e">
        <f>ROUND('Рейтинговая таблица организаций'!AL948*100/AA948,0)</f>
        <v>#DIV/0!</v>
      </c>
      <c r="AA948" s="9">
        <f>'Рейтинговая таблица организаций'!AM948</f>
        <v>0</v>
      </c>
      <c r="AB948" s="9" t="e">
        <f>ROUND('Рейтинговая таблица организаций'!AR948*100/AC948,0)</f>
        <v>#DIV/0!</v>
      </c>
      <c r="AC948" s="9">
        <f>'Рейтинговая таблица организаций'!AS948</f>
        <v>0</v>
      </c>
      <c r="AD948" s="9" t="e">
        <f>ROUND('Рейтинговая таблица организаций'!AT948*100/AE948,0)</f>
        <v>#DIV/0!</v>
      </c>
      <c r="AE948" s="9">
        <f>'Рейтинговая таблица организаций'!AU948</f>
        <v>0</v>
      </c>
      <c r="AF948" s="9" t="e">
        <f>ROUND('Рейтинговая таблица организаций'!AV948*100/AG948,0)</f>
        <v>#DIV/0!</v>
      </c>
      <c r="AG948" s="9">
        <f>'Рейтинговая таблица организаций'!AW948</f>
        <v>0</v>
      </c>
    </row>
    <row r="949" spans="1:33" x14ac:dyDescent="0.25">
      <c r="A949" s="51">
        <f>'Рейтинговая таблица организаций'!A949</f>
        <v>0</v>
      </c>
      <c r="B949" s="51">
        <f>'Рейтинговая таблица организаций'!B949</f>
        <v>0</v>
      </c>
      <c r="C949" s="8">
        <f>Лист1!F948</f>
        <v>0</v>
      </c>
      <c r="D949" s="51">
        <f>'Рейтинговая таблица организаций'!C949</f>
        <v>0</v>
      </c>
      <c r="E949" s="24" t="e">
        <f t="shared" si="3"/>
        <v>#DIV/0!</v>
      </c>
      <c r="F949" s="9" t="e">
        <f>ROUND('Рейтинговая таблица организаций'!D949*100/G949,0)</f>
        <v>#DIV/0!</v>
      </c>
      <c r="G949" s="9">
        <f>'Рейтинговая таблица организаций'!E949</f>
        <v>0</v>
      </c>
      <c r="H949" s="9" t="e">
        <f>ROUND('Рейтинговая таблица организаций'!F949*100/I949,0)</f>
        <v>#DIV/0!</v>
      </c>
      <c r="I949" s="9">
        <f>'Рейтинговая таблица организаций'!G949</f>
        <v>0</v>
      </c>
      <c r="J949" s="9">
        <f>'Рейтинговая таблица организаций'!H949</f>
        <v>0</v>
      </c>
      <c r="K949" s="9" t="e">
        <f>ROUND('Рейтинговая таблица организаций'!I949*100/L949,0)</f>
        <v>#DIV/0!</v>
      </c>
      <c r="L949" s="9">
        <f>'Рейтинговая таблица организаций'!J949</f>
        <v>0</v>
      </c>
      <c r="M949" s="9" t="e">
        <f>ROUND('Рейтинговая таблица организаций'!K949*100/N949,0)</f>
        <v>#DIV/0!</v>
      </c>
      <c r="N949" s="9">
        <f>'Рейтинговая таблица организаций'!L949</f>
        <v>0</v>
      </c>
      <c r="O949" s="9">
        <f>'Рейтинговая таблица организаций'!Q949</f>
        <v>0</v>
      </c>
      <c r="P949" s="9">
        <f>'Рейтинговая таблица организаций'!T949</f>
        <v>0</v>
      </c>
      <c r="Q949" s="9">
        <f>'Рейтинговая таблица организаций'!U949</f>
        <v>0</v>
      </c>
      <c r="R949" s="9">
        <f>'Рейтинговая таблица организаций'!Z949</f>
        <v>0</v>
      </c>
      <c r="S949" s="9">
        <f>'Рейтинговая таблица организаций'!AA949</f>
        <v>0</v>
      </c>
      <c r="T949" s="9">
        <f>'Рейтинговая таблица организаций'!AB949</f>
        <v>0</v>
      </c>
      <c r="U949" s="9">
        <f>'Рейтинговая таблица организаций'!AC949</f>
        <v>0</v>
      </c>
      <c r="V949" s="9" t="e">
        <f>ROUND('Рейтинговая таблица организаций'!AH949*100/W949,0)</f>
        <v>#DIV/0!</v>
      </c>
      <c r="W949" s="9">
        <f>'Рейтинговая таблица организаций'!AI949</f>
        <v>0</v>
      </c>
      <c r="X949" s="9" t="e">
        <f>ROUND('Рейтинговая таблица организаций'!AJ949*100/Y949,0)</f>
        <v>#DIV/0!</v>
      </c>
      <c r="Y949" s="9">
        <f>'Рейтинговая таблица организаций'!AK949</f>
        <v>0</v>
      </c>
      <c r="Z949" s="9" t="e">
        <f>ROUND('Рейтинговая таблица организаций'!AL949*100/AA949,0)</f>
        <v>#DIV/0!</v>
      </c>
      <c r="AA949" s="9">
        <f>'Рейтинговая таблица организаций'!AM949</f>
        <v>0</v>
      </c>
      <c r="AB949" s="9" t="e">
        <f>ROUND('Рейтинговая таблица организаций'!AR949*100/AC949,0)</f>
        <v>#DIV/0!</v>
      </c>
      <c r="AC949" s="9">
        <f>'Рейтинговая таблица организаций'!AS949</f>
        <v>0</v>
      </c>
      <c r="AD949" s="9" t="e">
        <f>ROUND('Рейтинговая таблица организаций'!AT949*100/AE949,0)</f>
        <v>#DIV/0!</v>
      </c>
      <c r="AE949" s="9">
        <f>'Рейтинговая таблица организаций'!AU949</f>
        <v>0</v>
      </c>
      <c r="AF949" s="9" t="e">
        <f>ROUND('Рейтинговая таблица организаций'!AV949*100/AG949,0)</f>
        <v>#DIV/0!</v>
      </c>
      <c r="AG949" s="9">
        <f>'Рейтинговая таблица организаций'!AW949</f>
        <v>0</v>
      </c>
    </row>
    <row r="950" spans="1:33" x14ac:dyDescent="0.25">
      <c r="A950" s="51">
        <f>'Рейтинговая таблица организаций'!A950</f>
        <v>0</v>
      </c>
      <c r="B950" s="51">
        <f>'Рейтинговая таблица организаций'!B950</f>
        <v>0</v>
      </c>
      <c r="C950" s="8">
        <f>Лист1!F949</f>
        <v>0</v>
      </c>
      <c r="D950" s="51">
        <f>'Рейтинговая таблица организаций'!C950</f>
        <v>0</v>
      </c>
      <c r="E950" s="24" t="e">
        <f t="shared" si="3"/>
        <v>#DIV/0!</v>
      </c>
      <c r="F950" s="9" t="e">
        <f>ROUND('Рейтинговая таблица организаций'!D950*100/G950,0)</f>
        <v>#DIV/0!</v>
      </c>
      <c r="G950" s="9">
        <f>'Рейтинговая таблица организаций'!E950</f>
        <v>0</v>
      </c>
      <c r="H950" s="9" t="e">
        <f>ROUND('Рейтинговая таблица организаций'!F950*100/I950,0)</f>
        <v>#DIV/0!</v>
      </c>
      <c r="I950" s="9">
        <f>'Рейтинговая таблица организаций'!G950</f>
        <v>0</v>
      </c>
      <c r="J950" s="9">
        <f>'Рейтинговая таблица организаций'!H950</f>
        <v>0</v>
      </c>
      <c r="K950" s="9" t="e">
        <f>ROUND('Рейтинговая таблица организаций'!I950*100/L950,0)</f>
        <v>#DIV/0!</v>
      </c>
      <c r="L950" s="9">
        <f>'Рейтинговая таблица организаций'!J950</f>
        <v>0</v>
      </c>
      <c r="M950" s="9" t="e">
        <f>ROUND('Рейтинговая таблица организаций'!K950*100/N950,0)</f>
        <v>#DIV/0!</v>
      </c>
      <c r="N950" s="9">
        <f>'Рейтинговая таблица организаций'!L950</f>
        <v>0</v>
      </c>
      <c r="O950" s="9">
        <f>'Рейтинговая таблица организаций'!Q950</f>
        <v>0</v>
      </c>
      <c r="P950" s="9">
        <f>'Рейтинговая таблица организаций'!T950</f>
        <v>0</v>
      </c>
      <c r="Q950" s="9">
        <f>'Рейтинговая таблица организаций'!U950</f>
        <v>0</v>
      </c>
      <c r="R950" s="9">
        <f>'Рейтинговая таблица организаций'!Z950</f>
        <v>0</v>
      </c>
      <c r="S950" s="9">
        <f>'Рейтинговая таблица организаций'!AA950</f>
        <v>0</v>
      </c>
      <c r="T950" s="9">
        <f>'Рейтинговая таблица организаций'!AB950</f>
        <v>0</v>
      </c>
      <c r="U950" s="9">
        <f>'Рейтинговая таблица организаций'!AC950</f>
        <v>0</v>
      </c>
      <c r="V950" s="9" t="e">
        <f>ROUND('Рейтинговая таблица организаций'!AH950*100/W950,0)</f>
        <v>#DIV/0!</v>
      </c>
      <c r="W950" s="9">
        <f>'Рейтинговая таблица организаций'!AI950</f>
        <v>0</v>
      </c>
      <c r="X950" s="9" t="e">
        <f>ROUND('Рейтинговая таблица организаций'!AJ950*100/Y950,0)</f>
        <v>#DIV/0!</v>
      </c>
      <c r="Y950" s="9">
        <f>'Рейтинговая таблица организаций'!AK950</f>
        <v>0</v>
      </c>
      <c r="Z950" s="9" t="e">
        <f>ROUND('Рейтинговая таблица организаций'!AL950*100/AA950,0)</f>
        <v>#DIV/0!</v>
      </c>
      <c r="AA950" s="9">
        <f>'Рейтинговая таблица организаций'!AM950</f>
        <v>0</v>
      </c>
      <c r="AB950" s="9" t="e">
        <f>ROUND('Рейтинговая таблица организаций'!AR950*100/AC950,0)</f>
        <v>#DIV/0!</v>
      </c>
      <c r="AC950" s="9">
        <f>'Рейтинговая таблица организаций'!AS950</f>
        <v>0</v>
      </c>
      <c r="AD950" s="9" t="e">
        <f>ROUND('Рейтинговая таблица организаций'!AT950*100/AE950,0)</f>
        <v>#DIV/0!</v>
      </c>
      <c r="AE950" s="9">
        <f>'Рейтинговая таблица организаций'!AU950</f>
        <v>0</v>
      </c>
      <c r="AF950" s="9" t="e">
        <f>ROUND('Рейтинговая таблица организаций'!AV950*100/AG950,0)</f>
        <v>#DIV/0!</v>
      </c>
      <c r="AG950" s="9">
        <f>'Рейтинговая таблица организаций'!AW950</f>
        <v>0</v>
      </c>
    </row>
    <row r="951" spans="1:33" x14ac:dyDescent="0.25">
      <c r="A951" s="51">
        <f>'Рейтинговая таблица организаций'!A951</f>
        <v>0</v>
      </c>
      <c r="B951" s="51">
        <f>'Рейтинговая таблица организаций'!B951</f>
        <v>0</v>
      </c>
      <c r="C951" s="8">
        <f>Лист1!F950</f>
        <v>0</v>
      </c>
      <c r="D951" s="51">
        <f>'Рейтинговая таблица организаций'!C951</f>
        <v>0</v>
      </c>
      <c r="E951" s="24" t="e">
        <f t="shared" si="3"/>
        <v>#DIV/0!</v>
      </c>
      <c r="F951" s="9" t="e">
        <f>ROUND('Рейтинговая таблица организаций'!D951*100/G951,0)</f>
        <v>#DIV/0!</v>
      </c>
      <c r="G951" s="9">
        <f>'Рейтинговая таблица организаций'!E951</f>
        <v>0</v>
      </c>
      <c r="H951" s="9" t="e">
        <f>ROUND('Рейтинговая таблица организаций'!F951*100/I951,0)</f>
        <v>#DIV/0!</v>
      </c>
      <c r="I951" s="9">
        <f>'Рейтинговая таблица организаций'!G951</f>
        <v>0</v>
      </c>
      <c r="J951" s="9">
        <f>'Рейтинговая таблица организаций'!H951</f>
        <v>0</v>
      </c>
      <c r="K951" s="9" t="e">
        <f>ROUND('Рейтинговая таблица организаций'!I951*100/L951,0)</f>
        <v>#DIV/0!</v>
      </c>
      <c r="L951" s="9">
        <f>'Рейтинговая таблица организаций'!J951</f>
        <v>0</v>
      </c>
      <c r="M951" s="9" t="e">
        <f>ROUND('Рейтинговая таблица организаций'!K951*100/N951,0)</f>
        <v>#DIV/0!</v>
      </c>
      <c r="N951" s="9">
        <f>'Рейтинговая таблица организаций'!L951</f>
        <v>0</v>
      </c>
      <c r="O951" s="9">
        <f>'Рейтинговая таблица организаций'!Q951</f>
        <v>0</v>
      </c>
      <c r="P951" s="9">
        <f>'Рейтинговая таблица организаций'!T951</f>
        <v>0</v>
      </c>
      <c r="Q951" s="9">
        <f>'Рейтинговая таблица организаций'!U951</f>
        <v>0</v>
      </c>
      <c r="R951" s="9">
        <f>'Рейтинговая таблица организаций'!Z951</f>
        <v>0</v>
      </c>
      <c r="S951" s="9">
        <f>'Рейтинговая таблица организаций'!AA951</f>
        <v>0</v>
      </c>
      <c r="T951" s="9">
        <f>'Рейтинговая таблица организаций'!AB951</f>
        <v>0</v>
      </c>
      <c r="U951" s="9">
        <f>'Рейтинговая таблица организаций'!AC951</f>
        <v>0</v>
      </c>
      <c r="V951" s="9" t="e">
        <f>ROUND('Рейтинговая таблица организаций'!AH951*100/W951,0)</f>
        <v>#DIV/0!</v>
      </c>
      <c r="W951" s="9">
        <f>'Рейтинговая таблица организаций'!AI951</f>
        <v>0</v>
      </c>
      <c r="X951" s="9" t="e">
        <f>ROUND('Рейтинговая таблица организаций'!AJ951*100/Y951,0)</f>
        <v>#DIV/0!</v>
      </c>
      <c r="Y951" s="9">
        <f>'Рейтинговая таблица организаций'!AK951</f>
        <v>0</v>
      </c>
      <c r="Z951" s="9" t="e">
        <f>ROUND('Рейтинговая таблица организаций'!AL951*100/AA951,0)</f>
        <v>#DIV/0!</v>
      </c>
      <c r="AA951" s="9">
        <f>'Рейтинговая таблица организаций'!AM951</f>
        <v>0</v>
      </c>
      <c r="AB951" s="9" t="e">
        <f>ROUND('Рейтинговая таблица организаций'!AR951*100/AC951,0)</f>
        <v>#DIV/0!</v>
      </c>
      <c r="AC951" s="9">
        <f>'Рейтинговая таблица организаций'!AS951</f>
        <v>0</v>
      </c>
      <c r="AD951" s="9" t="e">
        <f>ROUND('Рейтинговая таблица организаций'!AT951*100/AE951,0)</f>
        <v>#DIV/0!</v>
      </c>
      <c r="AE951" s="9">
        <f>'Рейтинговая таблица организаций'!AU951</f>
        <v>0</v>
      </c>
      <c r="AF951" s="9" t="e">
        <f>ROUND('Рейтинговая таблица организаций'!AV951*100/AG951,0)</f>
        <v>#DIV/0!</v>
      </c>
      <c r="AG951" s="9">
        <f>'Рейтинговая таблица организаций'!AW951</f>
        <v>0</v>
      </c>
    </row>
    <row r="952" spans="1:33" x14ac:dyDescent="0.25">
      <c r="A952" s="51">
        <f>'Рейтинговая таблица организаций'!A952</f>
        <v>0</v>
      </c>
      <c r="B952" s="51">
        <f>'Рейтинговая таблица организаций'!B952</f>
        <v>0</v>
      </c>
      <c r="C952" s="8">
        <f>Лист1!F951</f>
        <v>0</v>
      </c>
      <c r="D952" s="51">
        <f>'Рейтинговая таблица организаций'!C952</f>
        <v>0</v>
      </c>
      <c r="E952" s="24" t="e">
        <f t="shared" si="3"/>
        <v>#DIV/0!</v>
      </c>
      <c r="F952" s="9" t="e">
        <f>ROUND('Рейтинговая таблица организаций'!D952*100/G952,0)</f>
        <v>#DIV/0!</v>
      </c>
      <c r="G952" s="9">
        <f>'Рейтинговая таблица организаций'!E952</f>
        <v>0</v>
      </c>
      <c r="H952" s="9" t="e">
        <f>ROUND('Рейтинговая таблица организаций'!F952*100/I952,0)</f>
        <v>#DIV/0!</v>
      </c>
      <c r="I952" s="9">
        <f>'Рейтинговая таблица организаций'!G952</f>
        <v>0</v>
      </c>
      <c r="J952" s="9">
        <f>'Рейтинговая таблица организаций'!H952</f>
        <v>0</v>
      </c>
      <c r="K952" s="9" t="e">
        <f>ROUND('Рейтинговая таблица организаций'!I952*100/L952,0)</f>
        <v>#DIV/0!</v>
      </c>
      <c r="L952" s="9">
        <f>'Рейтинговая таблица организаций'!J952</f>
        <v>0</v>
      </c>
      <c r="M952" s="9" t="e">
        <f>ROUND('Рейтинговая таблица организаций'!K952*100/N952,0)</f>
        <v>#DIV/0!</v>
      </c>
      <c r="N952" s="9">
        <f>'Рейтинговая таблица организаций'!L952</f>
        <v>0</v>
      </c>
      <c r="O952" s="9">
        <f>'Рейтинговая таблица организаций'!Q952</f>
        <v>0</v>
      </c>
      <c r="P952" s="9">
        <f>'Рейтинговая таблица организаций'!T952</f>
        <v>0</v>
      </c>
      <c r="Q952" s="9">
        <f>'Рейтинговая таблица организаций'!U952</f>
        <v>0</v>
      </c>
      <c r="R952" s="9">
        <f>'Рейтинговая таблица организаций'!Z952</f>
        <v>0</v>
      </c>
      <c r="S952" s="9">
        <f>'Рейтинговая таблица организаций'!AA952</f>
        <v>0</v>
      </c>
      <c r="T952" s="9">
        <f>'Рейтинговая таблица организаций'!AB952</f>
        <v>0</v>
      </c>
      <c r="U952" s="9">
        <f>'Рейтинговая таблица организаций'!AC952</f>
        <v>0</v>
      </c>
      <c r="V952" s="9" t="e">
        <f>ROUND('Рейтинговая таблица организаций'!AH952*100/W952,0)</f>
        <v>#DIV/0!</v>
      </c>
      <c r="W952" s="9">
        <f>'Рейтинговая таблица организаций'!AI952</f>
        <v>0</v>
      </c>
      <c r="X952" s="9" t="e">
        <f>ROUND('Рейтинговая таблица организаций'!AJ952*100/Y952,0)</f>
        <v>#DIV/0!</v>
      </c>
      <c r="Y952" s="9">
        <f>'Рейтинговая таблица организаций'!AK952</f>
        <v>0</v>
      </c>
      <c r="Z952" s="9" t="e">
        <f>ROUND('Рейтинговая таблица организаций'!AL952*100/AA952,0)</f>
        <v>#DIV/0!</v>
      </c>
      <c r="AA952" s="9">
        <f>'Рейтинговая таблица организаций'!AM952</f>
        <v>0</v>
      </c>
      <c r="AB952" s="9" t="e">
        <f>ROUND('Рейтинговая таблица организаций'!AR952*100/AC952,0)</f>
        <v>#DIV/0!</v>
      </c>
      <c r="AC952" s="9">
        <f>'Рейтинговая таблица организаций'!AS952</f>
        <v>0</v>
      </c>
      <c r="AD952" s="9" t="e">
        <f>ROUND('Рейтинговая таблица организаций'!AT952*100/AE952,0)</f>
        <v>#DIV/0!</v>
      </c>
      <c r="AE952" s="9">
        <f>'Рейтинговая таблица организаций'!AU952</f>
        <v>0</v>
      </c>
      <c r="AF952" s="9" t="e">
        <f>ROUND('Рейтинговая таблица организаций'!AV952*100/AG952,0)</f>
        <v>#DIV/0!</v>
      </c>
      <c r="AG952" s="9">
        <f>'Рейтинговая таблица организаций'!AW952</f>
        <v>0</v>
      </c>
    </row>
    <row r="953" spans="1:33" x14ac:dyDescent="0.25">
      <c r="A953" s="51">
        <f>'Рейтинговая таблица организаций'!A953</f>
        <v>0</v>
      </c>
      <c r="B953" s="51">
        <f>'Рейтинговая таблица организаций'!B953</f>
        <v>0</v>
      </c>
      <c r="C953" s="8">
        <f>Лист1!F952</f>
        <v>0</v>
      </c>
      <c r="D953" s="51">
        <f>'Рейтинговая таблица организаций'!C953</f>
        <v>0</v>
      </c>
      <c r="E953" s="24" t="e">
        <f t="shared" si="3"/>
        <v>#DIV/0!</v>
      </c>
      <c r="F953" s="9" t="e">
        <f>ROUND('Рейтинговая таблица организаций'!D953*100/G953,0)</f>
        <v>#DIV/0!</v>
      </c>
      <c r="G953" s="9">
        <f>'Рейтинговая таблица организаций'!E953</f>
        <v>0</v>
      </c>
      <c r="H953" s="9" t="e">
        <f>ROUND('Рейтинговая таблица организаций'!F953*100/I953,0)</f>
        <v>#DIV/0!</v>
      </c>
      <c r="I953" s="9">
        <f>'Рейтинговая таблица организаций'!G953</f>
        <v>0</v>
      </c>
      <c r="J953" s="9">
        <f>'Рейтинговая таблица организаций'!H953</f>
        <v>0</v>
      </c>
      <c r="K953" s="9" t="e">
        <f>ROUND('Рейтинговая таблица организаций'!I953*100/L953,0)</f>
        <v>#DIV/0!</v>
      </c>
      <c r="L953" s="9">
        <f>'Рейтинговая таблица организаций'!J953</f>
        <v>0</v>
      </c>
      <c r="M953" s="9" t="e">
        <f>ROUND('Рейтинговая таблица организаций'!K953*100/N953,0)</f>
        <v>#DIV/0!</v>
      </c>
      <c r="N953" s="9">
        <f>'Рейтинговая таблица организаций'!L953</f>
        <v>0</v>
      </c>
      <c r="O953" s="9">
        <f>'Рейтинговая таблица организаций'!Q953</f>
        <v>0</v>
      </c>
      <c r="P953" s="9">
        <f>'Рейтинговая таблица организаций'!T953</f>
        <v>0</v>
      </c>
      <c r="Q953" s="9">
        <f>'Рейтинговая таблица организаций'!U953</f>
        <v>0</v>
      </c>
      <c r="R953" s="9">
        <f>'Рейтинговая таблица организаций'!Z953</f>
        <v>0</v>
      </c>
      <c r="S953" s="9">
        <f>'Рейтинговая таблица организаций'!AA953</f>
        <v>0</v>
      </c>
      <c r="T953" s="9">
        <f>'Рейтинговая таблица организаций'!AB953</f>
        <v>0</v>
      </c>
      <c r="U953" s="9">
        <f>'Рейтинговая таблица организаций'!AC953</f>
        <v>0</v>
      </c>
      <c r="V953" s="9" t="e">
        <f>ROUND('Рейтинговая таблица организаций'!AH953*100/W953,0)</f>
        <v>#DIV/0!</v>
      </c>
      <c r="W953" s="9">
        <f>'Рейтинговая таблица организаций'!AI953</f>
        <v>0</v>
      </c>
      <c r="X953" s="9" t="e">
        <f>ROUND('Рейтинговая таблица организаций'!AJ953*100/Y953,0)</f>
        <v>#DIV/0!</v>
      </c>
      <c r="Y953" s="9">
        <f>'Рейтинговая таблица организаций'!AK953</f>
        <v>0</v>
      </c>
      <c r="Z953" s="9" t="e">
        <f>ROUND('Рейтинговая таблица организаций'!AL953*100/AA953,0)</f>
        <v>#DIV/0!</v>
      </c>
      <c r="AA953" s="9">
        <f>'Рейтинговая таблица организаций'!AM953</f>
        <v>0</v>
      </c>
      <c r="AB953" s="9" t="e">
        <f>ROUND('Рейтинговая таблица организаций'!AR953*100/AC953,0)</f>
        <v>#DIV/0!</v>
      </c>
      <c r="AC953" s="9">
        <f>'Рейтинговая таблица организаций'!AS953</f>
        <v>0</v>
      </c>
      <c r="AD953" s="9" t="e">
        <f>ROUND('Рейтинговая таблица организаций'!AT953*100/AE953,0)</f>
        <v>#DIV/0!</v>
      </c>
      <c r="AE953" s="9">
        <f>'Рейтинговая таблица организаций'!AU953</f>
        <v>0</v>
      </c>
      <c r="AF953" s="9" t="e">
        <f>ROUND('Рейтинговая таблица организаций'!AV953*100/AG953,0)</f>
        <v>#DIV/0!</v>
      </c>
      <c r="AG953" s="9">
        <f>'Рейтинговая таблица организаций'!AW953</f>
        <v>0</v>
      </c>
    </row>
    <row r="954" spans="1:33" x14ac:dyDescent="0.25">
      <c r="A954" s="51">
        <f>'Рейтинговая таблица организаций'!A954</f>
        <v>0</v>
      </c>
      <c r="B954" s="51">
        <f>'Рейтинговая таблица организаций'!B954</f>
        <v>0</v>
      </c>
      <c r="C954" s="8">
        <f>Лист1!F953</f>
        <v>0</v>
      </c>
      <c r="D954" s="51">
        <f>'Рейтинговая таблица организаций'!C954</f>
        <v>0</v>
      </c>
      <c r="E954" s="24" t="e">
        <f t="shared" si="3"/>
        <v>#DIV/0!</v>
      </c>
      <c r="F954" s="9" t="e">
        <f>ROUND('Рейтинговая таблица организаций'!D954*100/G954,0)</f>
        <v>#DIV/0!</v>
      </c>
      <c r="G954" s="9">
        <f>'Рейтинговая таблица организаций'!E954</f>
        <v>0</v>
      </c>
      <c r="H954" s="9" t="e">
        <f>ROUND('Рейтинговая таблица организаций'!F954*100/I954,0)</f>
        <v>#DIV/0!</v>
      </c>
      <c r="I954" s="9">
        <f>'Рейтинговая таблица организаций'!G954</f>
        <v>0</v>
      </c>
      <c r="J954" s="9">
        <f>'Рейтинговая таблица организаций'!H954</f>
        <v>0</v>
      </c>
      <c r="K954" s="9" t="e">
        <f>ROUND('Рейтинговая таблица организаций'!I954*100/L954,0)</f>
        <v>#DIV/0!</v>
      </c>
      <c r="L954" s="9">
        <f>'Рейтинговая таблица организаций'!J954</f>
        <v>0</v>
      </c>
      <c r="M954" s="9" t="e">
        <f>ROUND('Рейтинговая таблица организаций'!K954*100/N954,0)</f>
        <v>#DIV/0!</v>
      </c>
      <c r="N954" s="9">
        <f>'Рейтинговая таблица организаций'!L954</f>
        <v>0</v>
      </c>
      <c r="O954" s="9">
        <f>'Рейтинговая таблица организаций'!Q954</f>
        <v>0</v>
      </c>
      <c r="P954" s="9">
        <f>'Рейтинговая таблица организаций'!T954</f>
        <v>0</v>
      </c>
      <c r="Q954" s="9">
        <f>'Рейтинговая таблица организаций'!U954</f>
        <v>0</v>
      </c>
      <c r="R954" s="9">
        <f>'Рейтинговая таблица организаций'!Z954</f>
        <v>0</v>
      </c>
      <c r="S954" s="9">
        <f>'Рейтинговая таблица организаций'!AA954</f>
        <v>0</v>
      </c>
      <c r="T954" s="9">
        <f>'Рейтинговая таблица организаций'!AB954</f>
        <v>0</v>
      </c>
      <c r="U954" s="9">
        <f>'Рейтинговая таблица организаций'!AC954</f>
        <v>0</v>
      </c>
      <c r="V954" s="9" t="e">
        <f>ROUND('Рейтинговая таблица организаций'!AH954*100/W954,0)</f>
        <v>#DIV/0!</v>
      </c>
      <c r="W954" s="9">
        <f>'Рейтинговая таблица организаций'!AI954</f>
        <v>0</v>
      </c>
      <c r="X954" s="9" t="e">
        <f>ROUND('Рейтинговая таблица организаций'!AJ954*100/Y954,0)</f>
        <v>#DIV/0!</v>
      </c>
      <c r="Y954" s="9">
        <f>'Рейтинговая таблица организаций'!AK954</f>
        <v>0</v>
      </c>
      <c r="Z954" s="9" t="e">
        <f>ROUND('Рейтинговая таблица организаций'!AL954*100/AA954,0)</f>
        <v>#DIV/0!</v>
      </c>
      <c r="AA954" s="9">
        <f>'Рейтинговая таблица организаций'!AM954</f>
        <v>0</v>
      </c>
      <c r="AB954" s="9" t="e">
        <f>ROUND('Рейтинговая таблица организаций'!AR954*100/AC954,0)</f>
        <v>#DIV/0!</v>
      </c>
      <c r="AC954" s="9">
        <f>'Рейтинговая таблица организаций'!AS954</f>
        <v>0</v>
      </c>
      <c r="AD954" s="9" t="e">
        <f>ROUND('Рейтинговая таблица организаций'!AT954*100/AE954,0)</f>
        <v>#DIV/0!</v>
      </c>
      <c r="AE954" s="9">
        <f>'Рейтинговая таблица организаций'!AU954</f>
        <v>0</v>
      </c>
      <c r="AF954" s="9" t="e">
        <f>ROUND('Рейтинговая таблица организаций'!AV954*100/AG954,0)</f>
        <v>#DIV/0!</v>
      </c>
      <c r="AG954" s="9">
        <f>'Рейтинговая таблица организаций'!AW954</f>
        <v>0</v>
      </c>
    </row>
    <row r="955" spans="1:33" x14ac:dyDescent="0.25">
      <c r="A955" s="51">
        <f>'Рейтинговая таблица организаций'!A955</f>
        <v>0</v>
      </c>
      <c r="B955" s="51">
        <f>'Рейтинговая таблица организаций'!B955</f>
        <v>0</v>
      </c>
      <c r="C955" s="8">
        <f>Лист1!F954</f>
        <v>0</v>
      </c>
      <c r="D955" s="51">
        <f>'Рейтинговая таблица организаций'!C955</f>
        <v>0</v>
      </c>
      <c r="E955" s="24" t="e">
        <f t="shared" si="3"/>
        <v>#DIV/0!</v>
      </c>
      <c r="F955" s="9" t="e">
        <f>ROUND('Рейтинговая таблица организаций'!D955*100/G955,0)</f>
        <v>#DIV/0!</v>
      </c>
      <c r="G955" s="9">
        <f>'Рейтинговая таблица организаций'!E955</f>
        <v>0</v>
      </c>
      <c r="H955" s="9" t="e">
        <f>ROUND('Рейтинговая таблица организаций'!F955*100/I955,0)</f>
        <v>#DIV/0!</v>
      </c>
      <c r="I955" s="9">
        <f>'Рейтинговая таблица организаций'!G955</f>
        <v>0</v>
      </c>
      <c r="J955" s="9">
        <f>'Рейтинговая таблица организаций'!H955</f>
        <v>0</v>
      </c>
      <c r="K955" s="9" t="e">
        <f>ROUND('Рейтинговая таблица организаций'!I955*100/L955,0)</f>
        <v>#DIV/0!</v>
      </c>
      <c r="L955" s="9">
        <f>'Рейтинговая таблица организаций'!J955</f>
        <v>0</v>
      </c>
      <c r="M955" s="9" t="e">
        <f>ROUND('Рейтинговая таблица организаций'!K955*100/N955,0)</f>
        <v>#DIV/0!</v>
      </c>
      <c r="N955" s="9">
        <f>'Рейтинговая таблица организаций'!L955</f>
        <v>0</v>
      </c>
      <c r="O955" s="9">
        <f>'Рейтинговая таблица организаций'!Q955</f>
        <v>0</v>
      </c>
      <c r="P955" s="9">
        <f>'Рейтинговая таблица организаций'!T955</f>
        <v>0</v>
      </c>
      <c r="Q955" s="9">
        <f>'Рейтинговая таблица организаций'!U955</f>
        <v>0</v>
      </c>
      <c r="R955" s="9">
        <f>'Рейтинговая таблица организаций'!Z955</f>
        <v>0</v>
      </c>
      <c r="S955" s="9">
        <f>'Рейтинговая таблица организаций'!AA955</f>
        <v>0</v>
      </c>
      <c r="T955" s="9">
        <f>'Рейтинговая таблица организаций'!AB955</f>
        <v>0</v>
      </c>
      <c r="U955" s="9">
        <f>'Рейтинговая таблица организаций'!AC955</f>
        <v>0</v>
      </c>
      <c r="V955" s="9" t="e">
        <f>ROUND('Рейтинговая таблица организаций'!AH955*100/W955,0)</f>
        <v>#DIV/0!</v>
      </c>
      <c r="W955" s="9">
        <f>'Рейтинговая таблица организаций'!AI955</f>
        <v>0</v>
      </c>
      <c r="X955" s="9" t="e">
        <f>ROUND('Рейтинговая таблица организаций'!AJ955*100/Y955,0)</f>
        <v>#DIV/0!</v>
      </c>
      <c r="Y955" s="9">
        <f>'Рейтинговая таблица организаций'!AK955</f>
        <v>0</v>
      </c>
      <c r="Z955" s="9" t="e">
        <f>ROUND('Рейтинговая таблица организаций'!AL955*100/AA955,0)</f>
        <v>#DIV/0!</v>
      </c>
      <c r="AA955" s="9">
        <f>'Рейтинговая таблица организаций'!AM955</f>
        <v>0</v>
      </c>
      <c r="AB955" s="9" t="e">
        <f>ROUND('Рейтинговая таблица организаций'!AR955*100/AC955,0)</f>
        <v>#DIV/0!</v>
      </c>
      <c r="AC955" s="9">
        <f>'Рейтинговая таблица организаций'!AS955</f>
        <v>0</v>
      </c>
      <c r="AD955" s="9" t="e">
        <f>ROUND('Рейтинговая таблица организаций'!AT955*100/AE955,0)</f>
        <v>#DIV/0!</v>
      </c>
      <c r="AE955" s="9">
        <f>'Рейтинговая таблица организаций'!AU955</f>
        <v>0</v>
      </c>
      <c r="AF955" s="9" t="e">
        <f>ROUND('Рейтинговая таблица организаций'!AV955*100/AG955,0)</f>
        <v>#DIV/0!</v>
      </c>
      <c r="AG955" s="9">
        <f>'Рейтинговая таблица организаций'!AW955</f>
        <v>0</v>
      </c>
    </row>
    <row r="956" spans="1:33" x14ac:dyDescent="0.25">
      <c r="A956" s="51">
        <f>'Рейтинговая таблица организаций'!A956</f>
        <v>0</v>
      </c>
      <c r="B956" s="51">
        <f>'Рейтинговая таблица организаций'!B956</f>
        <v>0</v>
      </c>
      <c r="C956" s="8">
        <f>Лист1!F955</f>
        <v>0</v>
      </c>
      <c r="D956" s="51">
        <f>'Рейтинговая таблица организаций'!C956</f>
        <v>0</v>
      </c>
      <c r="E956" s="24" t="e">
        <f t="shared" si="3"/>
        <v>#DIV/0!</v>
      </c>
      <c r="F956" s="9" t="e">
        <f>ROUND('Рейтинговая таблица организаций'!D956*100/G956,0)</f>
        <v>#DIV/0!</v>
      </c>
      <c r="G956" s="9">
        <f>'Рейтинговая таблица организаций'!E956</f>
        <v>0</v>
      </c>
      <c r="H956" s="9" t="e">
        <f>ROUND('Рейтинговая таблица организаций'!F956*100/I956,0)</f>
        <v>#DIV/0!</v>
      </c>
      <c r="I956" s="9">
        <f>'Рейтинговая таблица организаций'!G956</f>
        <v>0</v>
      </c>
      <c r="J956" s="9">
        <f>'Рейтинговая таблица организаций'!H956</f>
        <v>0</v>
      </c>
      <c r="K956" s="9" t="e">
        <f>ROUND('Рейтинговая таблица организаций'!I956*100/L956,0)</f>
        <v>#DIV/0!</v>
      </c>
      <c r="L956" s="9">
        <f>'Рейтинговая таблица организаций'!J956</f>
        <v>0</v>
      </c>
      <c r="M956" s="9" t="e">
        <f>ROUND('Рейтинговая таблица организаций'!K956*100/N956,0)</f>
        <v>#DIV/0!</v>
      </c>
      <c r="N956" s="9">
        <f>'Рейтинговая таблица организаций'!L956</f>
        <v>0</v>
      </c>
      <c r="O956" s="9">
        <f>'Рейтинговая таблица организаций'!Q956</f>
        <v>0</v>
      </c>
      <c r="P956" s="9">
        <f>'Рейтинговая таблица организаций'!T956</f>
        <v>0</v>
      </c>
      <c r="Q956" s="9">
        <f>'Рейтинговая таблица организаций'!U956</f>
        <v>0</v>
      </c>
      <c r="R956" s="9">
        <f>'Рейтинговая таблица организаций'!Z956</f>
        <v>0</v>
      </c>
      <c r="S956" s="9">
        <f>'Рейтинговая таблица организаций'!AA956</f>
        <v>0</v>
      </c>
      <c r="T956" s="9">
        <f>'Рейтинговая таблица организаций'!AB956</f>
        <v>0</v>
      </c>
      <c r="U956" s="9">
        <f>'Рейтинговая таблица организаций'!AC956</f>
        <v>0</v>
      </c>
      <c r="V956" s="9" t="e">
        <f>ROUND('Рейтинговая таблица организаций'!AH956*100/W956,0)</f>
        <v>#DIV/0!</v>
      </c>
      <c r="W956" s="9">
        <f>'Рейтинговая таблица организаций'!AI956</f>
        <v>0</v>
      </c>
      <c r="X956" s="9" t="e">
        <f>ROUND('Рейтинговая таблица организаций'!AJ956*100/Y956,0)</f>
        <v>#DIV/0!</v>
      </c>
      <c r="Y956" s="9">
        <f>'Рейтинговая таблица организаций'!AK956</f>
        <v>0</v>
      </c>
      <c r="Z956" s="9" t="e">
        <f>ROUND('Рейтинговая таблица организаций'!AL956*100/AA956,0)</f>
        <v>#DIV/0!</v>
      </c>
      <c r="AA956" s="9">
        <f>'Рейтинговая таблица организаций'!AM956</f>
        <v>0</v>
      </c>
      <c r="AB956" s="9" t="e">
        <f>ROUND('Рейтинговая таблица организаций'!AR956*100/AC956,0)</f>
        <v>#DIV/0!</v>
      </c>
      <c r="AC956" s="9">
        <f>'Рейтинговая таблица организаций'!AS956</f>
        <v>0</v>
      </c>
      <c r="AD956" s="9" t="e">
        <f>ROUND('Рейтинговая таблица организаций'!AT956*100/AE956,0)</f>
        <v>#DIV/0!</v>
      </c>
      <c r="AE956" s="9">
        <f>'Рейтинговая таблица организаций'!AU956</f>
        <v>0</v>
      </c>
      <c r="AF956" s="9" t="e">
        <f>ROUND('Рейтинговая таблица организаций'!AV956*100/AG956,0)</f>
        <v>#DIV/0!</v>
      </c>
      <c r="AG956" s="9">
        <f>'Рейтинговая таблица организаций'!AW956</f>
        <v>0</v>
      </c>
    </row>
    <row r="957" spans="1:33" x14ac:dyDescent="0.25">
      <c r="A957" s="51">
        <f>'Рейтинговая таблица организаций'!A957</f>
        <v>0</v>
      </c>
      <c r="B957" s="51">
        <f>'Рейтинговая таблица организаций'!B957</f>
        <v>0</v>
      </c>
      <c r="C957" s="8">
        <f>Лист1!F956</f>
        <v>0</v>
      </c>
      <c r="D957" s="51">
        <f>'Рейтинговая таблица организаций'!C957</f>
        <v>0</v>
      </c>
      <c r="E957" s="24" t="e">
        <f t="shared" si="3"/>
        <v>#DIV/0!</v>
      </c>
      <c r="F957" s="9" t="e">
        <f>ROUND('Рейтинговая таблица организаций'!D957*100/G957,0)</f>
        <v>#DIV/0!</v>
      </c>
      <c r="G957" s="9">
        <f>'Рейтинговая таблица организаций'!E957</f>
        <v>0</v>
      </c>
      <c r="H957" s="9" t="e">
        <f>ROUND('Рейтинговая таблица организаций'!F957*100/I957,0)</f>
        <v>#DIV/0!</v>
      </c>
      <c r="I957" s="9">
        <f>'Рейтинговая таблица организаций'!G957</f>
        <v>0</v>
      </c>
      <c r="J957" s="9">
        <f>'Рейтинговая таблица организаций'!H957</f>
        <v>0</v>
      </c>
      <c r="K957" s="9" t="e">
        <f>ROUND('Рейтинговая таблица организаций'!I957*100/L957,0)</f>
        <v>#DIV/0!</v>
      </c>
      <c r="L957" s="9">
        <f>'Рейтинговая таблица организаций'!J957</f>
        <v>0</v>
      </c>
      <c r="M957" s="9" t="e">
        <f>ROUND('Рейтинговая таблица организаций'!K957*100/N957,0)</f>
        <v>#DIV/0!</v>
      </c>
      <c r="N957" s="9">
        <f>'Рейтинговая таблица организаций'!L957</f>
        <v>0</v>
      </c>
      <c r="O957" s="9">
        <f>'Рейтинговая таблица организаций'!Q957</f>
        <v>0</v>
      </c>
      <c r="P957" s="9">
        <f>'Рейтинговая таблица организаций'!T957</f>
        <v>0</v>
      </c>
      <c r="Q957" s="9">
        <f>'Рейтинговая таблица организаций'!U957</f>
        <v>0</v>
      </c>
      <c r="R957" s="9">
        <f>'Рейтинговая таблица организаций'!Z957</f>
        <v>0</v>
      </c>
      <c r="S957" s="9">
        <f>'Рейтинговая таблица организаций'!AA957</f>
        <v>0</v>
      </c>
      <c r="T957" s="9">
        <f>'Рейтинговая таблица организаций'!AB957</f>
        <v>0</v>
      </c>
      <c r="U957" s="9">
        <f>'Рейтинговая таблица организаций'!AC957</f>
        <v>0</v>
      </c>
      <c r="V957" s="9" t="e">
        <f>ROUND('Рейтинговая таблица организаций'!AH957*100/W957,0)</f>
        <v>#DIV/0!</v>
      </c>
      <c r="W957" s="9">
        <f>'Рейтинговая таблица организаций'!AI957</f>
        <v>0</v>
      </c>
      <c r="X957" s="9" t="e">
        <f>ROUND('Рейтинговая таблица организаций'!AJ957*100/Y957,0)</f>
        <v>#DIV/0!</v>
      </c>
      <c r="Y957" s="9">
        <f>'Рейтинговая таблица организаций'!AK957</f>
        <v>0</v>
      </c>
      <c r="Z957" s="9" t="e">
        <f>ROUND('Рейтинговая таблица организаций'!AL957*100/AA957,0)</f>
        <v>#DIV/0!</v>
      </c>
      <c r="AA957" s="9">
        <f>'Рейтинговая таблица организаций'!AM957</f>
        <v>0</v>
      </c>
      <c r="AB957" s="9" t="e">
        <f>ROUND('Рейтинговая таблица организаций'!AR957*100/AC957,0)</f>
        <v>#DIV/0!</v>
      </c>
      <c r="AC957" s="9">
        <f>'Рейтинговая таблица организаций'!AS957</f>
        <v>0</v>
      </c>
      <c r="AD957" s="9" t="e">
        <f>ROUND('Рейтинговая таблица организаций'!AT957*100/AE957,0)</f>
        <v>#DIV/0!</v>
      </c>
      <c r="AE957" s="9">
        <f>'Рейтинговая таблица организаций'!AU957</f>
        <v>0</v>
      </c>
      <c r="AF957" s="9" t="e">
        <f>ROUND('Рейтинговая таблица организаций'!AV957*100/AG957,0)</f>
        <v>#DIV/0!</v>
      </c>
      <c r="AG957" s="9">
        <f>'Рейтинговая таблица организаций'!AW957</f>
        <v>0</v>
      </c>
    </row>
    <row r="958" spans="1:33" x14ac:dyDescent="0.25">
      <c r="A958" s="51">
        <f>'Рейтинговая таблица организаций'!A958</f>
        <v>0</v>
      </c>
      <c r="B958" s="51">
        <f>'Рейтинговая таблица организаций'!B958</f>
        <v>0</v>
      </c>
      <c r="C958" s="8">
        <f>Лист1!F957</f>
        <v>0</v>
      </c>
      <c r="D958" s="51">
        <f>'Рейтинговая таблица организаций'!C958</f>
        <v>0</v>
      </c>
      <c r="E958" s="24" t="e">
        <f t="shared" si="3"/>
        <v>#DIV/0!</v>
      </c>
      <c r="F958" s="9" t="e">
        <f>ROUND('Рейтинговая таблица организаций'!D958*100/G958,0)</f>
        <v>#DIV/0!</v>
      </c>
      <c r="G958" s="9">
        <f>'Рейтинговая таблица организаций'!E958</f>
        <v>0</v>
      </c>
      <c r="H958" s="9" t="e">
        <f>ROUND('Рейтинговая таблица организаций'!F958*100/I958,0)</f>
        <v>#DIV/0!</v>
      </c>
      <c r="I958" s="9">
        <f>'Рейтинговая таблица организаций'!G958</f>
        <v>0</v>
      </c>
      <c r="J958" s="9">
        <f>'Рейтинговая таблица организаций'!H958</f>
        <v>0</v>
      </c>
      <c r="K958" s="9" t="e">
        <f>ROUND('Рейтинговая таблица организаций'!I958*100/L958,0)</f>
        <v>#DIV/0!</v>
      </c>
      <c r="L958" s="9">
        <f>'Рейтинговая таблица организаций'!J958</f>
        <v>0</v>
      </c>
      <c r="M958" s="9" t="e">
        <f>ROUND('Рейтинговая таблица организаций'!K958*100/N958,0)</f>
        <v>#DIV/0!</v>
      </c>
      <c r="N958" s="9">
        <f>'Рейтинговая таблица организаций'!L958</f>
        <v>0</v>
      </c>
      <c r="O958" s="9">
        <f>'Рейтинговая таблица организаций'!Q958</f>
        <v>0</v>
      </c>
      <c r="P958" s="9">
        <f>'Рейтинговая таблица организаций'!T958</f>
        <v>0</v>
      </c>
      <c r="Q958" s="9">
        <f>'Рейтинговая таблица организаций'!U958</f>
        <v>0</v>
      </c>
      <c r="R958" s="9">
        <f>'Рейтинговая таблица организаций'!Z958</f>
        <v>0</v>
      </c>
      <c r="S958" s="9">
        <f>'Рейтинговая таблица организаций'!AA958</f>
        <v>0</v>
      </c>
      <c r="T958" s="9">
        <f>'Рейтинговая таблица организаций'!AB958</f>
        <v>0</v>
      </c>
      <c r="U958" s="9">
        <f>'Рейтинговая таблица организаций'!AC958</f>
        <v>0</v>
      </c>
      <c r="V958" s="9" t="e">
        <f>ROUND('Рейтинговая таблица организаций'!AH958*100/W958,0)</f>
        <v>#DIV/0!</v>
      </c>
      <c r="W958" s="9">
        <f>'Рейтинговая таблица организаций'!AI958</f>
        <v>0</v>
      </c>
      <c r="X958" s="9" t="e">
        <f>ROUND('Рейтинговая таблица организаций'!AJ958*100/Y958,0)</f>
        <v>#DIV/0!</v>
      </c>
      <c r="Y958" s="9">
        <f>'Рейтинговая таблица организаций'!AK958</f>
        <v>0</v>
      </c>
      <c r="Z958" s="9" t="e">
        <f>ROUND('Рейтинговая таблица организаций'!AL958*100/AA958,0)</f>
        <v>#DIV/0!</v>
      </c>
      <c r="AA958" s="9">
        <f>'Рейтинговая таблица организаций'!AM958</f>
        <v>0</v>
      </c>
      <c r="AB958" s="9" t="e">
        <f>ROUND('Рейтинговая таблица организаций'!AR958*100/AC958,0)</f>
        <v>#DIV/0!</v>
      </c>
      <c r="AC958" s="9">
        <f>'Рейтинговая таблица организаций'!AS958</f>
        <v>0</v>
      </c>
      <c r="AD958" s="9" t="e">
        <f>ROUND('Рейтинговая таблица организаций'!AT958*100/AE958,0)</f>
        <v>#DIV/0!</v>
      </c>
      <c r="AE958" s="9">
        <f>'Рейтинговая таблица организаций'!AU958</f>
        <v>0</v>
      </c>
      <c r="AF958" s="9" t="e">
        <f>ROUND('Рейтинговая таблица организаций'!AV958*100/AG958,0)</f>
        <v>#DIV/0!</v>
      </c>
      <c r="AG958" s="9">
        <f>'Рейтинговая таблица организаций'!AW958</f>
        <v>0</v>
      </c>
    </row>
    <row r="959" spans="1:33" x14ac:dyDescent="0.25">
      <c r="A959" s="51">
        <f>'Рейтинговая таблица организаций'!A959</f>
        <v>0</v>
      </c>
      <c r="B959" s="51">
        <f>'Рейтинговая таблица организаций'!B959</f>
        <v>0</v>
      </c>
      <c r="C959" s="8">
        <f>Лист1!F958</f>
        <v>0</v>
      </c>
      <c r="D959" s="51">
        <f>'Рейтинговая таблица организаций'!C959</f>
        <v>0</v>
      </c>
      <c r="E959" s="24" t="e">
        <f t="shared" si="3"/>
        <v>#DIV/0!</v>
      </c>
      <c r="F959" s="9" t="e">
        <f>ROUND('Рейтинговая таблица организаций'!D959*100/G959,0)</f>
        <v>#DIV/0!</v>
      </c>
      <c r="G959" s="9">
        <f>'Рейтинговая таблица организаций'!E959</f>
        <v>0</v>
      </c>
      <c r="H959" s="9" t="e">
        <f>ROUND('Рейтинговая таблица организаций'!F959*100/I959,0)</f>
        <v>#DIV/0!</v>
      </c>
      <c r="I959" s="9">
        <f>'Рейтинговая таблица организаций'!G959</f>
        <v>0</v>
      </c>
      <c r="J959" s="9">
        <f>'Рейтинговая таблица организаций'!H959</f>
        <v>0</v>
      </c>
      <c r="K959" s="9" t="e">
        <f>ROUND('Рейтинговая таблица организаций'!I959*100/L959,0)</f>
        <v>#DIV/0!</v>
      </c>
      <c r="L959" s="9">
        <f>'Рейтинговая таблица организаций'!J959</f>
        <v>0</v>
      </c>
      <c r="M959" s="9" t="e">
        <f>ROUND('Рейтинговая таблица организаций'!K959*100/N959,0)</f>
        <v>#DIV/0!</v>
      </c>
      <c r="N959" s="9">
        <f>'Рейтинговая таблица организаций'!L959</f>
        <v>0</v>
      </c>
      <c r="O959" s="9">
        <f>'Рейтинговая таблица организаций'!Q959</f>
        <v>0</v>
      </c>
      <c r="P959" s="9">
        <f>'Рейтинговая таблица организаций'!T959</f>
        <v>0</v>
      </c>
      <c r="Q959" s="9">
        <f>'Рейтинговая таблица организаций'!U959</f>
        <v>0</v>
      </c>
      <c r="R959" s="9">
        <f>'Рейтинговая таблица организаций'!Z959</f>
        <v>0</v>
      </c>
      <c r="S959" s="9">
        <f>'Рейтинговая таблица организаций'!AA959</f>
        <v>0</v>
      </c>
      <c r="T959" s="9">
        <f>'Рейтинговая таблица организаций'!AB959</f>
        <v>0</v>
      </c>
      <c r="U959" s="9">
        <f>'Рейтинговая таблица организаций'!AC959</f>
        <v>0</v>
      </c>
      <c r="V959" s="9" t="e">
        <f>ROUND('Рейтинговая таблица организаций'!AH959*100/W959,0)</f>
        <v>#DIV/0!</v>
      </c>
      <c r="W959" s="9">
        <f>'Рейтинговая таблица организаций'!AI959</f>
        <v>0</v>
      </c>
      <c r="X959" s="9" t="e">
        <f>ROUND('Рейтинговая таблица организаций'!AJ959*100/Y959,0)</f>
        <v>#DIV/0!</v>
      </c>
      <c r="Y959" s="9">
        <f>'Рейтинговая таблица организаций'!AK959</f>
        <v>0</v>
      </c>
      <c r="Z959" s="9" t="e">
        <f>ROUND('Рейтинговая таблица организаций'!AL959*100/AA959,0)</f>
        <v>#DIV/0!</v>
      </c>
      <c r="AA959" s="9">
        <f>'Рейтинговая таблица организаций'!AM959</f>
        <v>0</v>
      </c>
      <c r="AB959" s="9" t="e">
        <f>ROUND('Рейтинговая таблица организаций'!AR959*100/AC959,0)</f>
        <v>#DIV/0!</v>
      </c>
      <c r="AC959" s="9">
        <f>'Рейтинговая таблица организаций'!AS959</f>
        <v>0</v>
      </c>
      <c r="AD959" s="9" t="e">
        <f>ROUND('Рейтинговая таблица организаций'!AT959*100/AE959,0)</f>
        <v>#DIV/0!</v>
      </c>
      <c r="AE959" s="9">
        <f>'Рейтинговая таблица организаций'!AU959</f>
        <v>0</v>
      </c>
      <c r="AF959" s="9" t="e">
        <f>ROUND('Рейтинговая таблица организаций'!AV959*100/AG959,0)</f>
        <v>#DIV/0!</v>
      </c>
      <c r="AG959" s="9">
        <f>'Рейтинговая таблица организаций'!AW959</f>
        <v>0</v>
      </c>
    </row>
    <row r="960" spans="1:33" x14ac:dyDescent="0.25">
      <c r="A960" s="51">
        <f>'Рейтинговая таблица организаций'!A960</f>
        <v>0</v>
      </c>
      <c r="B960" s="51">
        <f>'Рейтинговая таблица организаций'!B960</f>
        <v>0</v>
      </c>
      <c r="C960" s="8">
        <f>Лист1!F959</f>
        <v>0</v>
      </c>
      <c r="D960" s="51">
        <f>'Рейтинговая таблица организаций'!C960</f>
        <v>0</v>
      </c>
      <c r="E960" s="24" t="e">
        <f t="shared" si="3"/>
        <v>#DIV/0!</v>
      </c>
      <c r="F960" s="9" t="e">
        <f>ROUND('Рейтинговая таблица организаций'!D960*100/G960,0)</f>
        <v>#DIV/0!</v>
      </c>
      <c r="G960" s="9">
        <f>'Рейтинговая таблица организаций'!E960</f>
        <v>0</v>
      </c>
      <c r="H960" s="9" t="e">
        <f>ROUND('Рейтинговая таблица организаций'!F960*100/I960,0)</f>
        <v>#DIV/0!</v>
      </c>
      <c r="I960" s="9">
        <f>'Рейтинговая таблица организаций'!G960</f>
        <v>0</v>
      </c>
      <c r="J960" s="9">
        <f>'Рейтинговая таблица организаций'!H960</f>
        <v>0</v>
      </c>
      <c r="K960" s="9" t="e">
        <f>ROUND('Рейтинговая таблица организаций'!I960*100/L960,0)</f>
        <v>#DIV/0!</v>
      </c>
      <c r="L960" s="9">
        <f>'Рейтинговая таблица организаций'!J960</f>
        <v>0</v>
      </c>
      <c r="M960" s="9" t="e">
        <f>ROUND('Рейтинговая таблица организаций'!K960*100/N960,0)</f>
        <v>#DIV/0!</v>
      </c>
      <c r="N960" s="9">
        <f>'Рейтинговая таблица организаций'!L960</f>
        <v>0</v>
      </c>
      <c r="O960" s="9">
        <f>'Рейтинговая таблица организаций'!Q960</f>
        <v>0</v>
      </c>
      <c r="P960" s="9">
        <f>'Рейтинговая таблица организаций'!T960</f>
        <v>0</v>
      </c>
      <c r="Q960" s="9">
        <f>'Рейтинговая таблица организаций'!U960</f>
        <v>0</v>
      </c>
      <c r="R960" s="9">
        <f>'Рейтинговая таблица организаций'!Z960</f>
        <v>0</v>
      </c>
      <c r="S960" s="9">
        <f>'Рейтинговая таблица организаций'!AA960</f>
        <v>0</v>
      </c>
      <c r="T960" s="9">
        <f>'Рейтинговая таблица организаций'!AB960</f>
        <v>0</v>
      </c>
      <c r="U960" s="9">
        <f>'Рейтинговая таблица организаций'!AC960</f>
        <v>0</v>
      </c>
      <c r="V960" s="9" t="e">
        <f>ROUND('Рейтинговая таблица организаций'!AH960*100/W960,0)</f>
        <v>#DIV/0!</v>
      </c>
      <c r="W960" s="9">
        <f>'Рейтинговая таблица организаций'!AI960</f>
        <v>0</v>
      </c>
      <c r="X960" s="9" t="e">
        <f>ROUND('Рейтинговая таблица организаций'!AJ960*100/Y960,0)</f>
        <v>#DIV/0!</v>
      </c>
      <c r="Y960" s="9">
        <f>'Рейтинговая таблица организаций'!AK960</f>
        <v>0</v>
      </c>
      <c r="Z960" s="9" t="e">
        <f>ROUND('Рейтинговая таблица организаций'!AL960*100/AA960,0)</f>
        <v>#DIV/0!</v>
      </c>
      <c r="AA960" s="9">
        <f>'Рейтинговая таблица организаций'!AM960</f>
        <v>0</v>
      </c>
      <c r="AB960" s="9" t="e">
        <f>ROUND('Рейтинговая таблица организаций'!AR960*100/AC960,0)</f>
        <v>#DIV/0!</v>
      </c>
      <c r="AC960" s="9">
        <f>'Рейтинговая таблица организаций'!AS960</f>
        <v>0</v>
      </c>
      <c r="AD960" s="9" t="e">
        <f>ROUND('Рейтинговая таблица организаций'!AT960*100/AE960,0)</f>
        <v>#DIV/0!</v>
      </c>
      <c r="AE960" s="9">
        <f>'Рейтинговая таблица организаций'!AU960</f>
        <v>0</v>
      </c>
      <c r="AF960" s="9" t="e">
        <f>ROUND('Рейтинговая таблица организаций'!AV960*100/AG960,0)</f>
        <v>#DIV/0!</v>
      </c>
      <c r="AG960" s="9">
        <f>'Рейтинговая таблица организаций'!AW960</f>
        <v>0</v>
      </c>
    </row>
    <row r="961" spans="1:33" x14ac:dyDescent="0.25">
      <c r="A961" s="51">
        <f>'Рейтинговая таблица организаций'!A961</f>
        <v>0</v>
      </c>
      <c r="B961" s="51">
        <f>'Рейтинговая таблица организаций'!B961</f>
        <v>0</v>
      </c>
      <c r="C961" s="8">
        <f>Лист1!F960</f>
        <v>0</v>
      </c>
      <c r="D961" s="51">
        <f>'Рейтинговая таблица организаций'!C961</f>
        <v>0</v>
      </c>
      <c r="E961" s="24" t="e">
        <f t="shared" si="3"/>
        <v>#DIV/0!</v>
      </c>
      <c r="F961" s="9" t="e">
        <f>ROUND('Рейтинговая таблица организаций'!D961*100/G961,0)</f>
        <v>#DIV/0!</v>
      </c>
      <c r="G961" s="9">
        <f>'Рейтинговая таблица организаций'!E961</f>
        <v>0</v>
      </c>
      <c r="H961" s="9" t="e">
        <f>ROUND('Рейтинговая таблица организаций'!F961*100/I961,0)</f>
        <v>#DIV/0!</v>
      </c>
      <c r="I961" s="9">
        <f>'Рейтинговая таблица организаций'!G961</f>
        <v>0</v>
      </c>
      <c r="J961" s="9">
        <f>'Рейтинговая таблица организаций'!H961</f>
        <v>0</v>
      </c>
      <c r="K961" s="9" t="e">
        <f>ROUND('Рейтинговая таблица организаций'!I961*100/L961,0)</f>
        <v>#DIV/0!</v>
      </c>
      <c r="L961" s="9">
        <f>'Рейтинговая таблица организаций'!J961</f>
        <v>0</v>
      </c>
      <c r="M961" s="9" t="e">
        <f>ROUND('Рейтинговая таблица организаций'!K961*100/N961,0)</f>
        <v>#DIV/0!</v>
      </c>
      <c r="N961" s="9">
        <f>'Рейтинговая таблица организаций'!L961</f>
        <v>0</v>
      </c>
      <c r="O961" s="9">
        <f>'Рейтинговая таблица организаций'!Q961</f>
        <v>0</v>
      </c>
      <c r="P961" s="9">
        <f>'Рейтинговая таблица организаций'!T961</f>
        <v>0</v>
      </c>
      <c r="Q961" s="9">
        <f>'Рейтинговая таблица организаций'!U961</f>
        <v>0</v>
      </c>
      <c r="R961" s="9">
        <f>'Рейтинговая таблица организаций'!Z961</f>
        <v>0</v>
      </c>
      <c r="S961" s="9">
        <f>'Рейтинговая таблица организаций'!AA961</f>
        <v>0</v>
      </c>
      <c r="T961" s="9">
        <f>'Рейтинговая таблица организаций'!AB961</f>
        <v>0</v>
      </c>
      <c r="U961" s="9">
        <f>'Рейтинговая таблица организаций'!AC961</f>
        <v>0</v>
      </c>
      <c r="V961" s="9" t="e">
        <f>ROUND('Рейтинговая таблица организаций'!AH961*100/W961,0)</f>
        <v>#DIV/0!</v>
      </c>
      <c r="W961" s="9">
        <f>'Рейтинговая таблица организаций'!AI961</f>
        <v>0</v>
      </c>
      <c r="X961" s="9" t="e">
        <f>ROUND('Рейтинговая таблица организаций'!AJ961*100/Y961,0)</f>
        <v>#DIV/0!</v>
      </c>
      <c r="Y961" s="9">
        <f>'Рейтинговая таблица организаций'!AK961</f>
        <v>0</v>
      </c>
      <c r="Z961" s="9" t="e">
        <f>ROUND('Рейтинговая таблица организаций'!AL961*100/AA961,0)</f>
        <v>#DIV/0!</v>
      </c>
      <c r="AA961" s="9">
        <f>'Рейтинговая таблица организаций'!AM961</f>
        <v>0</v>
      </c>
      <c r="AB961" s="9" t="e">
        <f>ROUND('Рейтинговая таблица организаций'!AR961*100/AC961,0)</f>
        <v>#DIV/0!</v>
      </c>
      <c r="AC961" s="9">
        <f>'Рейтинговая таблица организаций'!AS961</f>
        <v>0</v>
      </c>
      <c r="AD961" s="9" t="e">
        <f>ROUND('Рейтинговая таблица организаций'!AT961*100/AE961,0)</f>
        <v>#DIV/0!</v>
      </c>
      <c r="AE961" s="9">
        <f>'Рейтинговая таблица организаций'!AU961</f>
        <v>0</v>
      </c>
      <c r="AF961" s="9" t="e">
        <f>ROUND('Рейтинговая таблица организаций'!AV961*100/AG961,0)</f>
        <v>#DIV/0!</v>
      </c>
      <c r="AG961" s="9">
        <f>'Рейтинговая таблица организаций'!AW961</f>
        <v>0</v>
      </c>
    </row>
    <row r="962" spans="1:33" x14ac:dyDescent="0.25">
      <c r="A962" s="51">
        <f>'Рейтинговая таблица организаций'!A962</f>
        <v>0</v>
      </c>
      <c r="B962" s="51">
        <f>'Рейтинговая таблица организаций'!B962</f>
        <v>0</v>
      </c>
      <c r="C962" s="8">
        <f>Лист1!F961</f>
        <v>0</v>
      </c>
      <c r="D962" s="51">
        <f>'Рейтинговая таблица организаций'!C962</f>
        <v>0</v>
      </c>
      <c r="E962" s="24" t="e">
        <f t="shared" si="3"/>
        <v>#DIV/0!</v>
      </c>
      <c r="F962" s="9" t="e">
        <f>ROUND('Рейтинговая таблица организаций'!D962*100/G962,0)</f>
        <v>#DIV/0!</v>
      </c>
      <c r="G962" s="9">
        <f>'Рейтинговая таблица организаций'!E962</f>
        <v>0</v>
      </c>
      <c r="H962" s="9" t="e">
        <f>ROUND('Рейтинговая таблица организаций'!F962*100/I962,0)</f>
        <v>#DIV/0!</v>
      </c>
      <c r="I962" s="9">
        <f>'Рейтинговая таблица организаций'!G962</f>
        <v>0</v>
      </c>
      <c r="J962" s="9">
        <f>'Рейтинговая таблица организаций'!H962</f>
        <v>0</v>
      </c>
      <c r="K962" s="9" t="e">
        <f>ROUND('Рейтинговая таблица организаций'!I962*100/L962,0)</f>
        <v>#DIV/0!</v>
      </c>
      <c r="L962" s="9">
        <f>'Рейтинговая таблица организаций'!J962</f>
        <v>0</v>
      </c>
      <c r="M962" s="9" t="e">
        <f>ROUND('Рейтинговая таблица организаций'!K962*100/N962,0)</f>
        <v>#DIV/0!</v>
      </c>
      <c r="N962" s="9">
        <f>'Рейтинговая таблица организаций'!L962</f>
        <v>0</v>
      </c>
      <c r="O962" s="9">
        <f>'Рейтинговая таблица организаций'!Q962</f>
        <v>0</v>
      </c>
      <c r="P962" s="9">
        <f>'Рейтинговая таблица организаций'!T962</f>
        <v>0</v>
      </c>
      <c r="Q962" s="9">
        <f>'Рейтинговая таблица организаций'!U962</f>
        <v>0</v>
      </c>
      <c r="R962" s="9">
        <f>'Рейтинговая таблица организаций'!Z962</f>
        <v>0</v>
      </c>
      <c r="S962" s="9">
        <f>'Рейтинговая таблица организаций'!AA962</f>
        <v>0</v>
      </c>
      <c r="T962" s="9">
        <f>'Рейтинговая таблица организаций'!AB962</f>
        <v>0</v>
      </c>
      <c r="U962" s="9">
        <f>'Рейтинговая таблица организаций'!AC962</f>
        <v>0</v>
      </c>
      <c r="V962" s="9" t="e">
        <f>ROUND('Рейтинговая таблица организаций'!AH962*100/W962,0)</f>
        <v>#DIV/0!</v>
      </c>
      <c r="W962" s="9">
        <f>'Рейтинговая таблица организаций'!AI962</f>
        <v>0</v>
      </c>
      <c r="X962" s="9" t="e">
        <f>ROUND('Рейтинговая таблица организаций'!AJ962*100/Y962,0)</f>
        <v>#DIV/0!</v>
      </c>
      <c r="Y962" s="9">
        <f>'Рейтинговая таблица организаций'!AK962</f>
        <v>0</v>
      </c>
      <c r="Z962" s="9" t="e">
        <f>ROUND('Рейтинговая таблица организаций'!AL962*100/AA962,0)</f>
        <v>#DIV/0!</v>
      </c>
      <c r="AA962" s="9">
        <f>'Рейтинговая таблица организаций'!AM962</f>
        <v>0</v>
      </c>
      <c r="AB962" s="9" t="e">
        <f>ROUND('Рейтинговая таблица организаций'!AR962*100/AC962,0)</f>
        <v>#DIV/0!</v>
      </c>
      <c r="AC962" s="9">
        <f>'Рейтинговая таблица организаций'!AS962</f>
        <v>0</v>
      </c>
      <c r="AD962" s="9" t="e">
        <f>ROUND('Рейтинговая таблица организаций'!AT962*100/AE962,0)</f>
        <v>#DIV/0!</v>
      </c>
      <c r="AE962" s="9">
        <f>'Рейтинговая таблица организаций'!AU962</f>
        <v>0</v>
      </c>
      <c r="AF962" s="9" t="e">
        <f>ROUND('Рейтинговая таблица организаций'!AV962*100/AG962,0)</f>
        <v>#DIV/0!</v>
      </c>
      <c r="AG962" s="9">
        <f>'Рейтинговая таблица организаций'!AW962</f>
        <v>0</v>
      </c>
    </row>
    <row r="963" spans="1:33" x14ac:dyDescent="0.25">
      <c r="A963" s="51">
        <f>'Рейтинговая таблица организаций'!A963</f>
        <v>0</v>
      </c>
      <c r="B963" s="51">
        <f>'Рейтинговая таблица организаций'!B963</f>
        <v>0</v>
      </c>
      <c r="C963" s="8">
        <f>Лист1!F962</f>
        <v>0</v>
      </c>
      <c r="D963" s="51">
        <f>'Рейтинговая таблица организаций'!C963</f>
        <v>0</v>
      </c>
      <c r="E963" s="24" t="e">
        <f t="shared" si="3"/>
        <v>#DIV/0!</v>
      </c>
      <c r="F963" s="9" t="e">
        <f>ROUND('Рейтинговая таблица организаций'!D963*100/G963,0)</f>
        <v>#DIV/0!</v>
      </c>
      <c r="G963" s="9">
        <f>'Рейтинговая таблица организаций'!E963</f>
        <v>0</v>
      </c>
      <c r="H963" s="9" t="e">
        <f>ROUND('Рейтинговая таблица организаций'!F963*100/I963,0)</f>
        <v>#DIV/0!</v>
      </c>
      <c r="I963" s="9">
        <f>'Рейтинговая таблица организаций'!G963</f>
        <v>0</v>
      </c>
      <c r="J963" s="9">
        <f>'Рейтинговая таблица организаций'!H963</f>
        <v>0</v>
      </c>
      <c r="K963" s="9" t="e">
        <f>ROUND('Рейтинговая таблица организаций'!I963*100/L963,0)</f>
        <v>#DIV/0!</v>
      </c>
      <c r="L963" s="9">
        <f>'Рейтинговая таблица организаций'!J963</f>
        <v>0</v>
      </c>
      <c r="M963" s="9" t="e">
        <f>ROUND('Рейтинговая таблица организаций'!K963*100/N963,0)</f>
        <v>#DIV/0!</v>
      </c>
      <c r="N963" s="9">
        <f>'Рейтинговая таблица организаций'!L963</f>
        <v>0</v>
      </c>
      <c r="O963" s="9">
        <f>'Рейтинговая таблица организаций'!Q963</f>
        <v>0</v>
      </c>
      <c r="P963" s="9">
        <f>'Рейтинговая таблица организаций'!T963</f>
        <v>0</v>
      </c>
      <c r="Q963" s="9">
        <f>'Рейтинговая таблица организаций'!U963</f>
        <v>0</v>
      </c>
      <c r="R963" s="9">
        <f>'Рейтинговая таблица организаций'!Z963</f>
        <v>0</v>
      </c>
      <c r="S963" s="9">
        <f>'Рейтинговая таблица организаций'!AA963</f>
        <v>0</v>
      </c>
      <c r="T963" s="9">
        <f>'Рейтинговая таблица организаций'!AB963</f>
        <v>0</v>
      </c>
      <c r="U963" s="9">
        <f>'Рейтинговая таблица организаций'!AC963</f>
        <v>0</v>
      </c>
      <c r="V963" s="9" t="e">
        <f>ROUND('Рейтинговая таблица организаций'!AH963*100/W963,0)</f>
        <v>#DIV/0!</v>
      </c>
      <c r="W963" s="9">
        <f>'Рейтинговая таблица организаций'!AI963</f>
        <v>0</v>
      </c>
      <c r="X963" s="9" t="e">
        <f>ROUND('Рейтинговая таблица организаций'!AJ963*100/Y963,0)</f>
        <v>#DIV/0!</v>
      </c>
      <c r="Y963" s="9">
        <f>'Рейтинговая таблица организаций'!AK963</f>
        <v>0</v>
      </c>
      <c r="Z963" s="9" t="e">
        <f>ROUND('Рейтинговая таблица организаций'!AL963*100/AA963,0)</f>
        <v>#DIV/0!</v>
      </c>
      <c r="AA963" s="9">
        <f>'Рейтинговая таблица организаций'!AM963</f>
        <v>0</v>
      </c>
      <c r="AB963" s="9" t="e">
        <f>ROUND('Рейтинговая таблица организаций'!AR963*100/AC963,0)</f>
        <v>#DIV/0!</v>
      </c>
      <c r="AC963" s="9">
        <f>'Рейтинговая таблица организаций'!AS963</f>
        <v>0</v>
      </c>
      <c r="AD963" s="9" t="e">
        <f>ROUND('Рейтинговая таблица организаций'!AT963*100/AE963,0)</f>
        <v>#DIV/0!</v>
      </c>
      <c r="AE963" s="9">
        <f>'Рейтинговая таблица организаций'!AU963</f>
        <v>0</v>
      </c>
      <c r="AF963" s="9" t="e">
        <f>ROUND('Рейтинговая таблица организаций'!AV963*100/AG963,0)</f>
        <v>#DIV/0!</v>
      </c>
      <c r="AG963" s="9">
        <f>'Рейтинговая таблица организаций'!AW963</f>
        <v>0</v>
      </c>
    </row>
    <row r="964" spans="1:33" x14ac:dyDescent="0.25">
      <c r="A964" s="51">
        <f>'Рейтинговая таблица организаций'!A964</f>
        <v>0</v>
      </c>
      <c r="B964" s="51">
        <f>'Рейтинговая таблица организаций'!B964</f>
        <v>0</v>
      </c>
      <c r="C964" s="8">
        <f>Лист1!F963</f>
        <v>0</v>
      </c>
      <c r="D964" s="51">
        <f>'Рейтинговая таблица организаций'!C964</f>
        <v>0</v>
      </c>
      <c r="E964" s="24" t="e">
        <f t="shared" si="3"/>
        <v>#DIV/0!</v>
      </c>
      <c r="F964" s="9" t="e">
        <f>ROUND('Рейтинговая таблица организаций'!D964*100/G964,0)</f>
        <v>#DIV/0!</v>
      </c>
      <c r="G964" s="9">
        <f>'Рейтинговая таблица организаций'!E964</f>
        <v>0</v>
      </c>
      <c r="H964" s="9" t="e">
        <f>ROUND('Рейтинговая таблица организаций'!F964*100/I964,0)</f>
        <v>#DIV/0!</v>
      </c>
      <c r="I964" s="9">
        <f>'Рейтинговая таблица организаций'!G964</f>
        <v>0</v>
      </c>
      <c r="J964" s="9">
        <f>'Рейтинговая таблица организаций'!H964</f>
        <v>0</v>
      </c>
      <c r="K964" s="9" t="e">
        <f>ROUND('Рейтинговая таблица организаций'!I964*100/L964,0)</f>
        <v>#DIV/0!</v>
      </c>
      <c r="L964" s="9">
        <f>'Рейтинговая таблица организаций'!J964</f>
        <v>0</v>
      </c>
      <c r="M964" s="9" t="e">
        <f>ROUND('Рейтинговая таблица организаций'!K964*100/N964,0)</f>
        <v>#DIV/0!</v>
      </c>
      <c r="N964" s="9">
        <f>'Рейтинговая таблица организаций'!L964</f>
        <v>0</v>
      </c>
      <c r="O964" s="9">
        <f>'Рейтинговая таблица организаций'!Q964</f>
        <v>0</v>
      </c>
      <c r="P964" s="9">
        <f>'Рейтинговая таблица организаций'!T964</f>
        <v>0</v>
      </c>
      <c r="Q964" s="9">
        <f>'Рейтинговая таблица организаций'!U964</f>
        <v>0</v>
      </c>
      <c r="R964" s="9">
        <f>'Рейтинговая таблица организаций'!Z964</f>
        <v>0</v>
      </c>
      <c r="S964" s="9">
        <f>'Рейтинговая таблица организаций'!AA964</f>
        <v>0</v>
      </c>
      <c r="T964" s="9">
        <f>'Рейтинговая таблица организаций'!AB964</f>
        <v>0</v>
      </c>
      <c r="U964" s="9">
        <f>'Рейтинговая таблица организаций'!AC964</f>
        <v>0</v>
      </c>
      <c r="V964" s="9" t="e">
        <f>ROUND('Рейтинговая таблица организаций'!AH964*100/W964,0)</f>
        <v>#DIV/0!</v>
      </c>
      <c r="W964" s="9">
        <f>'Рейтинговая таблица организаций'!AI964</f>
        <v>0</v>
      </c>
      <c r="X964" s="9" t="e">
        <f>ROUND('Рейтинговая таблица организаций'!AJ964*100/Y964,0)</f>
        <v>#DIV/0!</v>
      </c>
      <c r="Y964" s="9">
        <f>'Рейтинговая таблица организаций'!AK964</f>
        <v>0</v>
      </c>
      <c r="Z964" s="9" t="e">
        <f>ROUND('Рейтинговая таблица организаций'!AL964*100/AA964,0)</f>
        <v>#DIV/0!</v>
      </c>
      <c r="AA964" s="9">
        <f>'Рейтинговая таблица организаций'!AM964</f>
        <v>0</v>
      </c>
      <c r="AB964" s="9" t="e">
        <f>ROUND('Рейтинговая таблица организаций'!AR964*100/AC964,0)</f>
        <v>#DIV/0!</v>
      </c>
      <c r="AC964" s="9">
        <f>'Рейтинговая таблица организаций'!AS964</f>
        <v>0</v>
      </c>
      <c r="AD964" s="9" t="e">
        <f>ROUND('Рейтинговая таблица организаций'!AT964*100/AE964,0)</f>
        <v>#DIV/0!</v>
      </c>
      <c r="AE964" s="9">
        <f>'Рейтинговая таблица организаций'!AU964</f>
        <v>0</v>
      </c>
      <c r="AF964" s="9" t="e">
        <f>ROUND('Рейтинговая таблица организаций'!AV964*100/AG964,0)</f>
        <v>#DIV/0!</v>
      </c>
      <c r="AG964" s="9">
        <f>'Рейтинговая таблица организаций'!AW964</f>
        <v>0</v>
      </c>
    </row>
    <row r="965" spans="1:33" x14ac:dyDescent="0.25">
      <c r="A965" s="51">
        <f>'Рейтинговая таблица организаций'!A965</f>
        <v>0</v>
      </c>
      <c r="B965" s="51">
        <f>'Рейтинговая таблица организаций'!B965</f>
        <v>0</v>
      </c>
      <c r="C965" s="8">
        <f>Лист1!F964</f>
        <v>0</v>
      </c>
      <c r="D965" s="51">
        <f>'Рейтинговая таблица организаций'!C965</f>
        <v>0</v>
      </c>
      <c r="E965" s="24" t="e">
        <f t="shared" si="3"/>
        <v>#DIV/0!</v>
      </c>
      <c r="F965" s="9" t="e">
        <f>ROUND('Рейтинговая таблица организаций'!D965*100/G965,0)</f>
        <v>#DIV/0!</v>
      </c>
      <c r="G965" s="9">
        <f>'Рейтинговая таблица организаций'!E965</f>
        <v>0</v>
      </c>
      <c r="H965" s="9" t="e">
        <f>ROUND('Рейтинговая таблица организаций'!F965*100/I965,0)</f>
        <v>#DIV/0!</v>
      </c>
      <c r="I965" s="9">
        <f>'Рейтинговая таблица организаций'!G965</f>
        <v>0</v>
      </c>
      <c r="J965" s="9">
        <f>'Рейтинговая таблица организаций'!H965</f>
        <v>0</v>
      </c>
      <c r="K965" s="9" t="e">
        <f>ROUND('Рейтинговая таблица организаций'!I965*100/L965,0)</f>
        <v>#DIV/0!</v>
      </c>
      <c r="L965" s="9">
        <f>'Рейтинговая таблица организаций'!J965</f>
        <v>0</v>
      </c>
      <c r="M965" s="9" t="e">
        <f>ROUND('Рейтинговая таблица организаций'!K965*100/N965,0)</f>
        <v>#DIV/0!</v>
      </c>
      <c r="N965" s="9">
        <f>'Рейтинговая таблица организаций'!L965</f>
        <v>0</v>
      </c>
      <c r="O965" s="9">
        <f>'Рейтинговая таблица организаций'!Q965</f>
        <v>0</v>
      </c>
      <c r="P965" s="9">
        <f>'Рейтинговая таблица организаций'!T965</f>
        <v>0</v>
      </c>
      <c r="Q965" s="9">
        <f>'Рейтинговая таблица организаций'!U965</f>
        <v>0</v>
      </c>
      <c r="R965" s="9">
        <f>'Рейтинговая таблица организаций'!Z965</f>
        <v>0</v>
      </c>
      <c r="S965" s="9">
        <f>'Рейтинговая таблица организаций'!AA965</f>
        <v>0</v>
      </c>
      <c r="T965" s="9">
        <f>'Рейтинговая таблица организаций'!AB965</f>
        <v>0</v>
      </c>
      <c r="U965" s="9">
        <f>'Рейтинговая таблица организаций'!AC965</f>
        <v>0</v>
      </c>
      <c r="V965" s="9" t="e">
        <f>ROUND('Рейтинговая таблица организаций'!AH965*100/W965,0)</f>
        <v>#DIV/0!</v>
      </c>
      <c r="W965" s="9">
        <f>'Рейтинговая таблица организаций'!AI965</f>
        <v>0</v>
      </c>
      <c r="X965" s="9" t="e">
        <f>ROUND('Рейтинговая таблица организаций'!AJ965*100/Y965,0)</f>
        <v>#DIV/0!</v>
      </c>
      <c r="Y965" s="9">
        <f>'Рейтинговая таблица организаций'!AK965</f>
        <v>0</v>
      </c>
      <c r="Z965" s="9" t="e">
        <f>ROUND('Рейтинговая таблица организаций'!AL965*100/AA965,0)</f>
        <v>#DIV/0!</v>
      </c>
      <c r="AA965" s="9">
        <f>'Рейтинговая таблица организаций'!AM965</f>
        <v>0</v>
      </c>
      <c r="AB965" s="9" t="e">
        <f>ROUND('Рейтинговая таблица организаций'!AR965*100/AC965,0)</f>
        <v>#DIV/0!</v>
      </c>
      <c r="AC965" s="9">
        <f>'Рейтинговая таблица организаций'!AS965</f>
        <v>0</v>
      </c>
      <c r="AD965" s="9" t="e">
        <f>ROUND('Рейтинговая таблица организаций'!AT965*100/AE965,0)</f>
        <v>#DIV/0!</v>
      </c>
      <c r="AE965" s="9">
        <f>'Рейтинговая таблица организаций'!AU965</f>
        <v>0</v>
      </c>
      <c r="AF965" s="9" t="e">
        <f>ROUND('Рейтинговая таблица организаций'!AV965*100/AG965,0)</f>
        <v>#DIV/0!</v>
      </c>
      <c r="AG965" s="9">
        <f>'Рейтинговая таблица организаций'!AW965</f>
        <v>0</v>
      </c>
    </row>
    <row r="966" spans="1:33" x14ac:dyDescent="0.25">
      <c r="A966" s="51">
        <f>'Рейтинговая таблица организаций'!A966</f>
        <v>0</v>
      </c>
      <c r="B966" s="51">
        <f>'Рейтинговая таблица организаций'!B966</f>
        <v>0</v>
      </c>
      <c r="C966" s="8">
        <f>Лист1!F965</f>
        <v>0</v>
      </c>
      <c r="D966" s="51">
        <f>'Рейтинговая таблица организаций'!C966</f>
        <v>0</v>
      </c>
      <c r="E966" s="24" t="e">
        <f t="shared" si="3"/>
        <v>#DIV/0!</v>
      </c>
      <c r="F966" s="9" t="e">
        <f>ROUND('Рейтинговая таблица организаций'!D966*100/G966,0)</f>
        <v>#DIV/0!</v>
      </c>
      <c r="G966" s="9">
        <f>'Рейтинговая таблица организаций'!E966</f>
        <v>0</v>
      </c>
      <c r="H966" s="9" t="e">
        <f>ROUND('Рейтинговая таблица организаций'!F966*100/I966,0)</f>
        <v>#DIV/0!</v>
      </c>
      <c r="I966" s="9">
        <f>'Рейтинговая таблица организаций'!G966</f>
        <v>0</v>
      </c>
      <c r="J966" s="9">
        <f>'Рейтинговая таблица организаций'!H966</f>
        <v>0</v>
      </c>
      <c r="K966" s="9" t="e">
        <f>ROUND('Рейтинговая таблица организаций'!I966*100/L966,0)</f>
        <v>#DIV/0!</v>
      </c>
      <c r="L966" s="9">
        <f>'Рейтинговая таблица организаций'!J966</f>
        <v>0</v>
      </c>
      <c r="M966" s="9" t="e">
        <f>ROUND('Рейтинговая таблица организаций'!K966*100/N966,0)</f>
        <v>#DIV/0!</v>
      </c>
      <c r="N966" s="9">
        <f>'Рейтинговая таблица организаций'!L966</f>
        <v>0</v>
      </c>
      <c r="O966" s="9">
        <f>'Рейтинговая таблица организаций'!Q966</f>
        <v>0</v>
      </c>
      <c r="P966" s="9">
        <f>'Рейтинговая таблица организаций'!T966</f>
        <v>0</v>
      </c>
      <c r="Q966" s="9">
        <f>'Рейтинговая таблица организаций'!U966</f>
        <v>0</v>
      </c>
      <c r="R966" s="9">
        <f>'Рейтинговая таблица организаций'!Z966</f>
        <v>0</v>
      </c>
      <c r="S966" s="9">
        <f>'Рейтинговая таблица организаций'!AA966</f>
        <v>0</v>
      </c>
      <c r="T966" s="9">
        <f>'Рейтинговая таблица организаций'!AB966</f>
        <v>0</v>
      </c>
      <c r="U966" s="9">
        <f>'Рейтинговая таблица организаций'!AC966</f>
        <v>0</v>
      </c>
      <c r="V966" s="9" t="e">
        <f>ROUND('Рейтинговая таблица организаций'!AH966*100/W966,0)</f>
        <v>#DIV/0!</v>
      </c>
      <c r="W966" s="9">
        <f>'Рейтинговая таблица организаций'!AI966</f>
        <v>0</v>
      </c>
      <c r="X966" s="9" t="e">
        <f>ROUND('Рейтинговая таблица организаций'!AJ966*100/Y966,0)</f>
        <v>#DIV/0!</v>
      </c>
      <c r="Y966" s="9">
        <f>'Рейтинговая таблица организаций'!AK966</f>
        <v>0</v>
      </c>
      <c r="Z966" s="9" t="e">
        <f>ROUND('Рейтинговая таблица организаций'!AL966*100/AA966,0)</f>
        <v>#DIV/0!</v>
      </c>
      <c r="AA966" s="9">
        <f>'Рейтинговая таблица организаций'!AM966</f>
        <v>0</v>
      </c>
      <c r="AB966" s="9" t="e">
        <f>ROUND('Рейтинговая таблица организаций'!AR966*100/AC966,0)</f>
        <v>#DIV/0!</v>
      </c>
      <c r="AC966" s="9">
        <f>'Рейтинговая таблица организаций'!AS966</f>
        <v>0</v>
      </c>
      <c r="AD966" s="9" t="e">
        <f>ROUND('Рейтинговая таблица организаций'!AT966*100/AE966,0)</f>
        <v>#DIV/0!</v>
      </c>
      <c r="AE966" s="9">
        <f>'Рейтинговая таблица организаций'!AU966</f>
        <v>0</v>
      </c>
      <c r="AF966" s="9" t="e">
        <f>ROUND('Рейтинговая таблица организаций'!AV966*100/AG966,0)</f>
        <v>#DIV/0!</v>
      </c>
      <c r="AG966" s="9">
        <f>'Рейтинговая таблица организаций'!AW966</f>
        <v>0</v>
      </c>
    </row>
    <row r="967" spans="1:33" x14ac:dyDescent="0.25">
      <c r="A967" s="51">
        <f>'Рейтинговая таблица организаций'!A967</f>
        <v>0</v>
      </c>
      <c r="B967" s="51">
        <f>'Рейтинговая таблица организаций'!B967</f>
        <v>0</v>
      </c>
      <c r="C967" s="8">
        <f>Лист1!F966</f>
        <v>0</v>
      </c>
      <c r="D967" s="51">
        <f>'Рейтинговая таблица организаций'!C967</f>
        <v>0</v>
      </c>
      <c r="E967" s="24" t="e">
        <f t="shared" si="3"/>
        <v>#DIV/0!</v>
      </c>
      <c r="F967" s="9" t="e">
        <f>ROUND('Рейтинговая таблица организаций'!D967*100/G967,0)</f>
        <v>#DIV/0!</v>
      </c>
      <c r="G967" s="9">
        <f>'Рейтинговая таблица организаций'!E967</f>
        <v>0</v>
      </c>
      <c r="H967" s="9" t="e">
        <f>ROUND('Рейтинговая таблица организаций'!F967*100/I967,0)</f>
        <v>#DIV/0!</v>
      </c>
      <c r="I967" s="9">
        <f>'Рейтинговая таблица организаций'!G967</f>
        <v>0</v>
      </c>
      <c r="J967" s="9">
        <f>'Рейтинговая таблица организаций'!H967</f>
        <v>0</v>
      </c>
      <c r="K967" s="9" t="e">
        <f>ROUND('Рейтинговая таблица организаций'!I967*100/L967,0)</f>
        <v>#DIV/0!</v>
      </c>
      <c r="L967" s="9">
        <f>'Рейтинговая таблица организаций'!J967</f>
        <v>0</v>
      </c>
      <c r="M967" s="9" t="e">
        <f>ROUND('Рейтинговая таблица организаций'!K967*100/N967,0)</f>
        <v>#DIV/0!</v>
      </c>
      <c r="N967" s="9">
        <f>'Рейтинговая таблица организаций'!L967</f>
        <v>0</v>
      </c>
      <c r="O967" s="9">
        <f>'Рейтинговая таблица организаций'!Q967</f>
        <v>0</v>
      </c>
      <c r="P967" s="9">
        <f>'Рейтинговая таблица организаций'!T967</f>
        <v>0</v>
      </c>
      <c r="Q967" s="9">
        <f>'Рейтинговая таблица организаций'!U967</f>
        <v>0</v>
      </c>
      <c r="R967" s="9">
        <f>'Рейтинговая таблица организаций'!Z967</f>
        <v>0</v>
      </c>
      <c r="S967" s="9">
        <f>'Рейтинговая таблица организаций'!AA967</f>
        <v>0</v>
      </c>
      <c r="T967" s="9">
        <f>'Рейтинговая таблица организаций'!AB967</f>
        <v>0</v>
      </c>
      <c r="U967" s="9">
        <f>'Рейтинговая таблица организаций'!AC967</f>
        <v>0</v>
      </c>
      <c r="V967" s="9" t="e">
        <f>ROUND('Рейтинговая таблица организаций'!AH967*100/W967,0)</f>
        <v>#DIV/0!</v>
      </c>
      <c r="W967" s="9">
        <f>'Рейтинговая таблица организаций'!AI967</f>
        <v>0</v>
      </c>
      <c r="X967" s="9" t="e">
        <f>ROUND('Рейтинговая таблица организаций'!AJ967*100/Y967,0)</f>
        <v>#DIV/0!</v>
      </c>
      <c r="Y967" s="9">
        <f>'Рейтинговая таблица организаций'!AK967</f>
        <v>0</v>
      </c>
      <c r="Z967" s="9" t="e">
        <f>ROUND('Рейтинговая таблица организаций'!AL967*100/AA967,0)</f>
        <v>#DIV/0!</v>
      </c>
      <c r="AA967" s="9">
        <f>'Рейтинговая таблица организаций'!AM967</f>
        <v>0</v>
      </c>
      <c r="AB967" s="9" t="e">
        <f>ROUND('Рейтинговая таблица организаций'!AR967*100/AC967,0)</f>
        <v>#DIV/0!</v>
      </c>
      <c r="AC967" s="9">
        <f>'Рейтинговая таблица организаций'!AS967</f>
        <v>0</v>
      </c>
      <c r="AD967" s="9" t="e">
        <f>ROUND('Рейтинговая таблица организаций'!AT967*100/AE967,0)</f>
        <v>#DIV/0!</v>
      </c>
      <c r="AE967" s="9">
        <f>'Рейтинговая таблица организаций'!AU967</f>
        <v>0</v>
      </c>
      <c r="AF967" s="9" t="e">
        <f>ROUND('Рейтинговая таблица организаций'!AV967*100/AG967,0)</f>
        <v>#DIV/0!</v>
      </c>
      <c r="AG967" s="9">
        <f>'Рейтинговая таблица организаций'!AW967</f>
        <v>0</v>
      </c>
    </row>
    <row r="968" spans="1:33" x14ac:dyDescent="0.25">
      <c r="A968" s="51">
        <f>'Рейтинговая таблица организаций'!A968</f>
        <v>0</v>
      </c>
      <c r="B968" s="51">
        <f>'Рейтинговая таблица организаций'!B968</f>
        <v>0</v>
      </c>
      <c r="C968" s="8">
        <f>Лист1!F967</f>
        <v>0</v>
      </c>
      <c r="D968" s="51">
        <f>'Рейтинговая таблица организаций'!C968</f>
        <v>0</v>
      </c>
      <c r="E968" s="24" t="e">
        <f t="shared" si="3"/>
        <v>#DIV/0!</v>
      </c>
      <c r="F968" s="9" t="e">
        <f>ROUND('Рейтинговая таблица организаций'!D968*100/G968,0)</f>
        <v>#DIV/0!</v>
      </c>
      <c r="G968" s="9">
        <f>'Рейтинговая таблица организаций'!E968</f>
        <v>0</v>
      </c>
      <c r="H968" s="9" t="e">
        <f>ROUND('Рейтинговая таблица организаций'!F968*100/I968,0)</f>
        <v>#DIV/0!</v>
      </c>
      <c r="I968" s="9">
        <f>'Рейтинговая таблица организаций'!G968</f>
        <v>0</v>
      </c>
      <c r="J968" s="9">
        <f>'Рейтинговая таблица организаций'!H968</f>
        <v>0</v>
      </c>
      <c r="K968" s="9" t="e">
        <f>ROUND('Рейтинговая таблица организаций'!I968*100/L968,0)</f>
        <v>#DIV/0!</v>
      </c>
      <c r="L968" s="9">
        <f>'Рейтинговая таблица организаций'!J968</f>
        <v>0</v>
      </c>
      <c r="M968" s="9" t="e">
        <f>ROUND('Рейтинговая таблица организаций'!K968*100/N968,0)</f>
        <v>#DIV/0!</v>
      </c>
      <c r="N968" s="9">
        <f>'Рейтинговая таблица организаций'!L968</f>
        <v>0</v>
      </c>
      <c r="O968" s="9">
        <f>'Рейтинговая таблица организаций'!Q968</f>
        <v>0</v>
      </c>
      <c r="P968" s="9">
        <f>'Рейтинговая таблица организаций'!T968</f>
        <v>0</v>
      </c>
      <c r="Q968" s="9">
        <f>'Рейтинговая таблица организаций'!U968</f>
        <v>0</v>
      </c>
      <c r="R968" s="9">
        <f>'Рейтинговая таблица организаций'!Z968</f>
        <v>0</v>
      </c>
      <c r="S968" s="9">
        <f>'Рейтинговая таблица организаций'!AA968</f>
        <v>0</v>
      </c>
      <c r="T968" s="9">
        <f>'Рейтинговая таблица организаций'!AB968</f>
        <v>0</v>
      </c>
      <c r="U968" s="9">
        <f>'Рейтинговая таблица организаций'!AC968</f>
        <v>0</v>
      </c>
      <c r="V968" s="9" t="e">
        <f>ROUND('Рейтинговая таблица организаций'!AH968*100/W968,0)</f>
        <v>#DIV/0!</v>
      </c>
      <c r="W968" s="9">
        <f>'Рейтинговая таблица организаций'!AI968</f>
        <v>0</v>
      </c>
      <c r="X968" s="9" t="e">
        <f>ROUND('Рейтинговая таблица организаций'!AJ968*100/Y968,0)</f>
        <v>#DIV/0!</v>
      </c>
      <c r="Y968" s="9">
        <f>'Рейтинговая таблица организаций'!AK968</f>
        <v>0</v>
      </c>
      <c r="Z968" s="9" t="e">
        <f>ROUND('Рейтинговая таблица организаций'!AL968*100/AA968,0)</f>
        <v>#DIV/0!</v>
      </c>
      <c r="AA968" s="9">
        <f>'Рейтинговая таблица организаций'!AM968</f>
        <v>0</v>
      </c>
      <c r="AB968" s="9" t="e">
        <f>ROUND('Рейтинговая таблица организаций'!AR968*100/AC968,0)</f>
        <v>#DIV/0!</v>
      </c>
      <c r="AC968" s="9">
        <f>'Рейтинговая таблица организаций'!AS968</f>
        <v>0</v>
      </c>
      <c r="AD968" s="9" t="e">
        <f>ROUND('Рейтинговая таблица организаций'!AT968*100/AE968,0)</f>
        <v>#DIV/0!</v>
      </c>
      <c r="AE968" s="9">
        <f>'Рейтинговая таблица организаций'!AU968</f>
        <v>0</v>
      </c>
      <c r="AF968" s="9" t="e">
        <f>ROUND('Рейтинговая таблица организаций'!AV968*100/AG968,0)</f>
        <v>#DIV/0!</v>
      </c>
      <c r="AG968" s="9">
        <f>'Рейтинговая таблица организаций'!AW968</f>
        <v>0</v>
      </c>
    </row>
    <row r="969" spans="1:33" x14ac:dyDescent="0.25">
      <c r="A969" s="51">
        <f>'Рейтинговая таблица организаций'!A969</f>
        <v>0</v>
      </c>
      <c r="B969" s="51">
        <f>'Рейтинговая таблица организаций'!B969</f>
        <v>0</v>
      </c>
      <c r="C969" s="8">
        <f>Лист1!F968</f>
        <v>0</v>
      </c>
      <c r="D969" s="51">
        <f>'Рейтинговая таблица организаций'!C969</f>
        <v>0</v>
      </c>
      <c r="E969" s="24" t="e">
        <f t="shared" si="3"/>
        <v>#DIV/0!</v>
      </c>
      <c r="F969" s="9" t="e">
        <f>ROUND('Рейтинговая таблица организаций'!D969*100/G969,0)</f>
        <v>#DIV/0!</v>
      </c>
      <c r="G969" s="9">
        <f>'Рейтинговая таблица организаций'!E969</f>
        <v>0</v>
      </c>
      <c r="H969" s="9" t="e">
        <f>ROUND('Рейтинговая таблица организаций'!F969*100/I969,0)</f>
        <v>#DIV/0!</v>
      </c>
      <c r="I969" s="9">
        <f>'Рейтинговая таблица организаций'!G969</f>
        <v>0</v>
      </c>
      <c r="J969" s="9">
        <f>'Рейтинговая таблица организаций'!H969</f>
        <v>0</v>
      </c>
      <c r="K969" s="9" t="e">
        <f>ROUND('Рейтинговая таблица организаций'!I969*100/L969,0)</f>
        <v>#DIV/0!</v>
      </c>
      <c r="L969" s="9">
        <f>'Рейтинговая таблица организаций'!J969</f>
        <v>0</v>
      </c>
      <c r="M969" s="9" t="e">
        <f>ROUND('Рейтинговая таблица организаций'!K969*100/N969,0)</f>
        <v>#DIV/0!</v>
      </c>
      <c r="N969" s="9">
        <f>'Рейтинговая таблица организаций'!L969</f>
        <v>0</v>
      </c>
      <c r="O969" s="9">
        <f>'Рейтинговая таблица организаций'!Q969</f>
        <v>0</v>
      </c>
      <c r="P969" s="9">
        <f>'Рейтинговая таблица организаций'!T969</f>
        <v>0</v>
      </c>
      <c r="Q969" s="9">
        <f>'Рейтинговая таблица организаций'!U969</f>
        <v>0</v>
      </c>
      <c r="R969" s="9">
        <f>'Рейтинговая таблица организаций'!Z969</f>
        <v>0</v>
      </c>
      <c r="S969" s="9">
        <f>'Рейтинговая таблица организаций'!AA969</f>
        <v>0</v>
      </c>
      <c r="T969" s="9">
        <f>'Рейтинговая таблица организаций'!AB969</f>
        <v>0</v>
      </c>
      <c r="U969" s="9">
        <f>'Рейтинговая таблица организаций'!AC969</f>
        <v>0</v>
      </c>
      <c r="V969" s="9" t="e">
        <f>ROUND('Рейтинговая таблица организаций'!AH969*100/W969,0)</f>
        <v>#DIV/0!</v>
      </c>
      <c r="W969" s="9">
        <f>'Рейтинговая таблица организаций'!AI969</f>
        <v>0</v>
      </c>
      <c r="X969" s="9" t="e">
        <f>ROUND('Рейтинговая таблица организаций'!AJ969*100/Y969,0)</f>
        <v>#DIV/0!</v>
      </c>
      <c r="Y969" s="9">
        <f>'Рейтинговая таблица организаций'!AK969</f>
        <v>0</v>
      </c>
      <c r="Z969" s="9" t="e">
        <f>ROUND('Рейтинговая таблица организаций'!AL969*100/AA969,0)</f>
        <v>#DIV/0!</v>
      </c>
      <c r="AA969" s="9">
        <f>'Рейтинговая таблица организаций'!AM969</f>
        <v>0</v>
      </c>
      <c r="AB969" s="9" t="e">
        <f>ROUND('Рейтинговая таблица организаций'!AR969*100/AC969,0)</f>
        <v>#DIV/0!</v>
      </c>
      <c r="AC969" s="9">
        <f>'Рейтинговая таблица организаций'!AS969</f>
        <v>0</v>
      </c>
      <c r="AD969" s="9" t="e">
        <f>ROUND('Рейтинговая таблица организаций'!AT969*100/AE969,0)</f>
        <v>#DIV/0!</v>
      </c>
      <c r="AE969" s="9">
        <f>'Рейтинговая таблица организаций'!AU969</f>
        <v>0</v>
      </c>
      <c r="AF969" s="9" t="e">
        <f>ROUND('Рейтинговая таблица организаций'!AV969*100/AG969,0)</f>
        <v>#DIV/0!</v>
      </c>
      <c r="AG969" s="9">
        <f>'Рейтинговая таблица организаций'!AW969</f>
        <v>0</v>
      </c>
    </row>
    <row r="970" spans="1:33" x14ac:dyDescent="0.25">
      <c r="A970" s="51">
        <f>'Рейтинговая таблица организаций'!A970</f>
        <v>0</v>
      </c>
      <c r="B970" s="51">
        <f>'Рейтинговая таблица организаций'!B970</f>
        <v>0</v>
      </c>
      <c r="C970" s="8">
        <f>Лист1!F969</f>
        <v>0</v>
      </c>
      <c r="D970" s="51">
        <f>'Рейтинговая таблица организаций'!C970</f>
        <v>0</v>
      </c>
      <c r="E970" s="24" t="e">
        <f t="shared" si="3"/>
        <v>#DIV/0!</v>
      </c>
      <c r="F970" s="9" t="e">
        <f>ROUND('Рейтинговая таблица организаций'!D970*100/G970,0)</f>
        <v>#DIV/0!</v>
      </c>
      <c r="G970" s="9">
        <f>'Рейтинговая таблица организаций'!E970</f>
        <v>0</v>
      </c>
      <c r="H970" s="9" t="e">
        <f>ROUND('Рейтинговая таблица организаций'!F970*100/I970,0)</f>
        <v>#DIV/0!</v>
      </c>
      <c r="I970" s="9">
        <f>'Рейтинговая таблица организаций'!G970</f>
        <v>0</v>
      </c>
      <c r="J970" s="9">
        <f>'Рейтинговая таблица организаций'!H970</f>
        <v>0</v>
      </c>
      <c r="K970" s="9" t="e">
        <f>ROUND('Рейтинговая таблица организаций'!I970*100/L970,0)</f>
        <v>#DIV/0!</v>
      </c>
      <c r="L970" s="9">
        <f>'Рейтинговая таблица организаций'!J970</f>
        <v>0</v>
      </c>
      <c r="M970" s="9" t="e">
        <f>ROUND('Рейтинговая таблица организаций'!K970*100/N970,0)</f>
        <v>#DIV/0!</v>
      </c>
      <c r="N970" s="9">
        <f>'Рейтинговая таблица организаций'!L970</f>
        <v>0</v>
      </c>
      <c r="O970" s="9">
        <f>'Рейтинговая таблица организаций'!Q970</f>
        <v>0</v>
      </c>
      <c r="P970" s="9">
        <f>'Рейтинговая таблица организаций'!T970</f>
        <v>0</v>
      </c>
      <c r="Q970" s="9">
        <f>'Рейтинговая таблица организаций'!U970</f>
        <v>0</v>
      </c>
      <c r="R970" s="9">
        <f>'Рейтинговая таблица организаций'!Z970</f>
        <v>0</v>
      </c>
      <c r="S970" s="9">
        <f>'Рейтинговая таблица организаций'!AA970</f>
        <v>0</v>
      </c>
      <c r="T970" s="9">
        <f>'Рейтинговая таблица организаций'!AB970</f>
        <v>0</v>
      </c>
      <c r="U970" s="9">
        <f>'Рейтинговая таблица организаций'!AC970</f>
        <v>0</v>
      </c>
      <c r="V970" s="9" t="e">
        <f>ROUND('Рейтинговая таблица организаций'!AH970*100/W970,0)</f>
        <v>#DIV/0!</v>
      </c>
      <c r="W970" s="9">
        <f>'Рейтинговая таблица организаций'!AI970</f>
        <v>0</v>
      </c>
      <c r="X970" s="9" t="e">
        <f>ROUND('Рейтинговая таблица организаций'!AJ970*100/Y970,0)</f>
        <v>#DIV/0!</v>
      </c>
      <c r="Y970" s="9">
        <f>'Рейтинговая таблица организаций'!AK970</f>
        <v>0</v>
      </c>
      <c r="Z970" s="9" t="e">
        <f>ROUND('Рейтинговая таблица организаций'!AL970*100/AA970,0)</f>
        <v>#DIV/0!</v>
      </c>
      <c r="AA970" s="9">
        <f>'Рейтинговая таблица организаций'!AM970</f>
        <v>0</v>
      </c>
      <c r="AB970" s="9" t="e">
        <f>ROUND('Рейтинговая таблица организаций'!AR970*100/AC970,0)</f>
        <v>#DIV/0!</v>
      </c>
      <c r="AC970" s="9">
        <f>'Рейтинговая таблица организаций'!AS970</f>
        <v>0</v>
      </c>
      <c r="AD970" s="9" t="e">
        <f>ROUND('Рейтинговая таблица организаций'!AT970*100/AE970,0)</f>
        <v>#DIV/0!</v>
      </c>
      <c r="AE970" s="9">
        <f>'Рейтинговая таблица организаций'!AU970</f>
        <v>0</v>
      </c>
      <c r="AF970" s="9" t="e">
        <f>ROUND('Рейтинговая таблица организаций'!AV970*100/AG970,0)</f>
        <v>#DIV/0!</v>
      </c>
      <c r="AG970" s="9">
        <f>'Рейтинговая таблица организаций'!AW970</f>
        <v>0</v>
      </c>
    </row>
    <row r="971" spans="1:33" x14ac:dyDescent="0.25">
      <c r="A971" s="51">
        <f>'Рейтинговая таблица организаций'!A971</f>
        <v>0</v>
      </c>
      <c r="B971" s="51">
        <f>'Рейтинговая таблица организаций'!B971</f>
        <v>0</v>
      </c>
      <c r="C971" s="8">
        <f>Лист1!F970</f>
        <v>0</v>
      </c>
      <c r="D971" s="51">
        <f>'Рейтинговая таблица организаций'!C971</f>
        <v>0</v>
      </c>
      <c r="E971" s="24" t="e">
        <f t="shared" si="3"/>
        <v>#DIV/0!</v>
      </c>
      <c r="F971" s="9" t="e">
        <f>ROUND('Рейтинговая таблица организаций'!D971*100/G971,0)</f>
        <v>#DIV/0!</v>
      </c>
      <c r="G971" s="9">
        <f>'Рейтинговая таблица организаций'!E971</f>
        <v>0</v>
      </c>
      <c r="H971" s="9" t="e">
        <f>ROUND('Рейтинговая таблица организаций'!F971*100/I971,0)</f>
        <v>#DIV/0!</v>
      </c>
      <c r="I971" s="9">
        <f>'Рейтинговая таблица организаций'!G971</f>
        <v>0</v>
      </c>
      <c r="J971" s="9">
        <f>'Рейтинговая таблица организаций'!H971</f>
        <v>0</v>
      </c>
      <c r="K971" s="9" t="e">
        <f>ROUND('Рейтинговая таблица организаций'!I971*100/L971,0)</f>
        <v>#DIV/0!</v>
      </c>
      <c r="L971" s="9">
        <f>'Рейтинговая таблица организаций'!J971</f>
        <v>0</v>
      </c>
      <c r="M971" s="9" t="e">
        <f>ROUND('Рейтинговая таблица организаций'!K971*100/N971,0)</f>
        <v>#DIV/0!</v>
      </c>
      <c r="N971" s="9">
        <f>'Рейтинговая таблица организаций'!L971</f>
        <v>0</v>
      </c>
      <c r="O971" s="9">
        <f>'Рейтинговая таблица организаций'!Q971</f>
        <v>0</v>
      </c>
      <c r="P971" s="9">
        <f>'Рейтинговая таблица организаций'!T971</f>
        <v>0</v>
      </c>
      <c r="Q971" s="9">
        <f>'Рейтинговая таблица организаций'!U971</f>
        <v>0</v>
      </c>
      <c r="R971" s="9">
        <f>'Рейтинговая таблица организаций'!Z971</f>
        <v>0</v>
      </c>
      <c r="S971" s="9">
        <f>'Рейтинговая таблица организаций'!AA971</f>
        <v>0</v>
      </c>
      <c r="T971" s="9">
        <f>'Рейтинговая таблица организаций'!AB971</f>
        <v>0</v>
      </c>
      <c r="U971" s="9">
        <f>'Рейтинговая таблица организаций'!AC971</f>
        <v>0</v>
      </c>
      <c r="V971" s="9" t="e">
        <f>ROUND('Рейтинговая таблица организаций'!AH971*100/W971,0)</f>
        <v>#DIV/0!</v>
      </c>
      <c r="W971" s="9">
        <f>'Рейтинговая таблица организаций'!AI971</f>
        <v>0</v>
      </c>
      <c r="X971" s="9" t="e">
        <f>ROUND('Рейтинговая таблица организаций'!AJ971*100/Y971,0)</f>
        <v>#DIV/0!</v>
      </c>
      <c r="Y971" s="9">
        <f>'Рейтинговая таблица организаций'!AK971</f>
        <v>0</v>
      </c>
      <c r="Z971" s="9" t="e">
        <f>ROUND('Рейтинговая таблица организаций'!AL971*100/AA971,0)</f>
        <v>#DIV/0!</v>
      </c>
      <c r="AA971" s="9">
        <f>'Рейтинговая таблица организаций'!AM971</f>
        <v>0</v>
      </c>
      <c r="AB971" s="9" t="e">
        <f>ROUND('Рейтинговая таблица организаций'!AR971*100/AC971,0)</f>
        <v>#DIV/0!</v>
      </c>
      <c r="AC971" s="9">
        <f>'Рейтинговая таблица организаций'!AS971</f>
        <v>0</v>
      </c>
      <c r="AD971" s="9" t="e">
        <f>ROUND('Рейтинговая таблица организаций'!AT971*100/AE971,0)</f>
        <v>#DIV/0!</v>
      </c>
      <c r="AE971" s="9">
        <f>'Рейтинговая таблица организаций'!AU971</f>
        <v>0</v>
      </c>
      <c r="AF971" s="9" t="e">
        <f>ROUND('Рейтинговая таблица организаций'!AV971*100/AG971,0)</f>
        <v>#DIV/0!</v>
      </c>
      <c r="AG971" s="9">
        <f>'Рейтинговая таблица организаций'!AW971</f>
        <v>0</v>
      </c>
    </row>
  </sheetData>
  <autoFilter ref="A1:AG971">
    <filterColumn colId="5" showButton="0"/>
    <filterColumn colId="6" showButton="0"/>
    <filterColumn colId="7" showButton="0"/>
    <filterColumn colId="8" showButton="0"/>
    <filterColumn colId="9" showButton="0"/>
    <filterColumn colId="10" showButton="0"/>
    <filterColumn colId="11" showButton="0"/>
    <filterColumn colId="12" showButton="0"/>
    <filterColumn colId="14" showButton="0"/>
    <filterColumn colId="15"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8">
    <mergeCell ref="O1:Q1"/>
    <mergeCell ref="O2:O3"/>
    <mergeCell ref="P2:Q2"/>
    <mergeCell ref="M2:N2"/>
    <mergeCell ref="H2:H3"/>
    <mergeCell ref="I2:I3"/>
    <mergeCell ref="J2:J3"/>
    <mergeCell ref="K2:L2"/>
    <mergeCell ref="F2:F3"/>
    <mergeCell ref="G2:G3"/>
    <mergeCell ref="A1:A3"/>
    <mergeCell ref="B1:B3"/>
    <mergeCell ref="D1:D3"/>
    <mergeCell ref="F1:N1"/>
    <mergeCell ref="C1:C3"/>
    <mergeCell ref="E1:E3"/>
    <mergeCell ref="R1:U1"/>
    <mergeCell ref="V1:AA1"/>
    <mergeCell ref="AB1:AG1"/>
    <mergeCell ref="V2:W2"/>
    <mergeCell ref="AD2:AE2"/>
    <mergeCell ref="AF2:AG2"/>
    <mergeCell ref="X2:Y2"/>
    <mergeCell ref="Z2:AA2"/>
    <mergeCell ref="AB2:AC2"/>
    <mergeCell ref="R2:R3"/>
    <mergeCell ref="S2:S3"/>
    <mergeCell ref="T2:U2"/>
  </mergeCell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workbookViewId="0">
      <selection activeCell="C9" sqref="C9"/>
    </sheetView>
  </sheetViews>
  <sheetFormatPr defaultRowHeight="15" x14ac:dyDescent="0.25"/>
  <cols>
    <col min="2" max="2" width="21.28515625" style="50" customWidth="1"/>
    <col min="3" max="3" width="77.7109375" customWidth="1"/>
    <col min="4" max="4" width="11.7109375" bestFit="1" customWidth="1"/>
    <col min="5" max="9" width="10.42578125" bestFit="1" customWidth="1"/>
    <col min="10" max="10" width="9.28515625" bestFit="1" customWidth="1"/>
  </cols>
  <sheetData>
    <row r="1" spans="1:13" ht="210" x14ac:dyDescent="0.25">
      <c r="A1" s="78" t="s">
        <v>424</v>
      </c>
      <c r="B1" s="78" t="s">
        <v>423</v>
      </c>
      <c r="C1" s="78" t="s">
        <v>1</v>
      </c>
      <c r="D1" s="36" t="s">
        <v>160</v>
      </c>
      <c r="E1" s="36" t="s">
        <v>161</v>
      </c>
      <c r="F1" s="36" t="s">
        <v>162</v>
      </c>
      <c r="G1" s="36" t="s">
        <v>163</v>
      </c>
      <c r="H1" s="36" t="s">
        <v>164</v>
      </c>
      <c r="I1" s="36" t="s">
        <v>159</v>
      </c>
      <c r="J1" s="23" t="s">
        <v>165</v>
      </c>
    </row>
    <row r="2" spans="1:13" s="50" customFormat="1" x14ac:dyDescent="0.25">
      <c r="A2" s="43">
        <v>55</v>
      </c>
      <c r="B2" s="79" t="str">
        <f>Лист1!D3</f>
        <v>г.Махачкала</v>
      </c>
      <c r="C2" s="43" t="str">
        <f>'Рейтинговая таблица организаций'!B4</f>
        <v>МБДОУ «Детский сад №2»</v>
      </c>
      <c r="D2" s="17">
        <f>'Рейтинговая таблица организаций'!P4</f>
        <v>96.9</v>
      </c>
      <c r="E2" s="17">
        <f>'Рейтинговая таблица организаций'!Y4</f>
        <v>99</v>
      </c>
      <c r="F2" s="17">
        <f>'Рейтинговая таблица организаций'!AG4</f>
        <v>76</v>
      </c>
      <c r="G2" s="17">
        <f>'Рейтинговая таблица организаций'!AQ4</f>
        <v>98.4</v>
      </c>
      <c r="H2" s="17">
        <f>'Рейтинговая таблица организаций'!BA4</f>
        <v>98</v>
      </c>
      <c r="I2" s="17">
        <f>'Рейтинговая таблица организаций'!BB4</f>
        <v>93.66</v>
      </c>
      <c r="J2" s="17" t="str">
        <f t="shared" ref="J2:J12" si="0">IF(L2=1,TEXT(K2,0),CONCATENATE(K2,"-",K2+L2-1))</f>
        <v>17-18</v>
      </c>
      <c r="K2" s="35">
        <f t="shared" ref="K2:K33" si="1">RANK(I2,I$2:I$61)</f>
        <v>17</v>
      </c>
      <c r="L2" s="21">
        <f t="shared" ref="L2:L33" si="2">COUNTIF(K$2:K$61,K2)</f>
        <v>2</v>
      </c>
      <c r="M2" s="50">
        <f>Лист1!C3</f>
        <v>1</v>
      </c>
    </row>
    <row r="3" spans="1:13" s="50" customFormat="1" x14ac:dyDescent="0.25">
      <c r="A3" s="43">
        <v>56</v>
      </c>
      <c r="B3" s="79" t="str">
        <f>Лист1!D4</f>
        <v>г.Махачкала</v>
      </c>
      <c r="C3" s="43" t="str">
        <f>'Рейтинговая таблица организаций'!B5</f>
        <v>МБДОУ «Детский сад №3»</v>
      </c>
      <c r="D3" s="17">
        <f>'Рейтинговая таблица организаций'!P5</f>
        <v>100</v>
      </c>
      <c r="E3" s="17">
        <f>'Рейтинговая таблица организаций'!Y5</f>
        <v>100</v>
      </c>
      <c r="F3" s="17">
        <f>'Рейтинговая таблица организаций'!AG5</f>
        <v>44</v>
      </c>
      <c r="G3" s="17">
        <f>'Рейтинговая таблица организаций'!AQ5</f>
        <v>99.6</v>
      </c>
      <c r="H3" s="17">
        <f>'Рейтинговая таблица организаций'!BA5</f>
        <v>99.7</v>
      </c>
      <c r="I3" s="17">
        <f>'Рейтинговая таблица организаций'!BB5</f>
        <v>88.66</v>
      </c>
      <c r="J3" s="17" t="str">
        <f t="shared" si="0"/>
        <v>43</v>
      </c>
      <c r="K3" s="35">
        <f t="shared" si="1"/>
        <v>43</v>
      </c>
      <c r="L3" s="21">
        <f t="shared" si="2"/>
        <v>1</v>
      </c>
      <c r="M3" s="50">
        <f>Лист1!C4</f>
        <v>1</v>
      </c>
    </row>
    <row r="4" spans="1:13" s="50" customFormat="1" x14ac:dyDescent="0.25">
      <c r="A4" s="43">
        <v>57</v>
      </c>
      <c r="B4" s="79" t="str">
        <f>Лист1!D5</f>
        <v>г.Махачкала</v>
      </c>
      <c r="C4" s="43" t="str">
        <f>'Рейтинговая таблица организаций'!B6</f>
        <v>МБДОУ «Детский сад №4»</v>
      </c>
      <c r="D4" s="17">
        <f>'Рейтинговая таблица организаций'!P6</f>
        <v>99.6</v>
      </c>
      <c r="E4" s="17">
        <f>'Рейтинговая таблица организаций'!Y6</f>
        <v>99</v>
      </c>
      <c r="F4" s="17">
        <f>'Рейтинговая таблица организаций'!AG6</f>
        <v>82</v>
      </c>
      <c r="G4" s="17">
        <f>'Рейтинговая таблица организаций'!AQ6</f>
        <v>99.2</v>
      </c>
      <c r="H4" s="17">
        <f>'Рейтинговая таблица организаций'!BA6</f>
        <v>100</v>
      </c>
      <c r="I4" s="17">
        <f>'Рейтинговая таблица организаций'!BB6</f>
        <v>95.960000000000008</v>
      </c>
      <c r="J4" s="17" t="str">
        <f t="shared" si="0"/>
        <v>8</v>
      </c>
      <c r="K4" s="35">
        <f t="shared" si="1"/>
        <v>8</v>
      </c>
      <c r="L4" s="21">
        <f t="shared" si="2"/>
        <v>1</v>
      </c>
      <c r="M4" s="50">
        <f>Лист1!C5</f>
        <v>1</v>
      </c>
    </row>
    <row r="5" spans="1:13" s="50" customFormat="1" x14ac:dyDescent="0.25">
      <c r="A5" s="43">
        <v>58</v>
      </c>
      <c r="B5" s="79" t="str">
        <f>Лист1!D6</f>
        <v>г.Махачкала</v>
      </c>
      <c r="C5" s="43" t="str">
        <f>'Рейтинговая таблица организаций'!B7</f>
        <v>МБДОУ «ЦРР-детский сад №7»</v>
      </c>
      <c r="D5" s="17">
        <f>'Рейтинговая таблица организаций'!P7</f>
        <v>97.6</v>
      </c>
      <c r="E5" s="17">
        <f>'Рейтинговая таблица организаций'!Y7</f>
        <v>99</v>
      </c>
      <c r="F5" s="17">
        <f>'Рейтинговая таблица организаций'!AG7</f>
        <v>82</v>
      </c>
      <c r="G5" s="17">
        <f>'Рейтинговая таблица организаций'!AQ7</f>
        <v>97.6</v>
      </c>
      <c r="H5" s="17">
        <f>'Рейтинговая таблица организаций'!BA7</f>
        <v>98.1</v>
      </c>
      <c r="I5" s="17">
        <f>'Рейтинговая таблица организаций'!BB7</f>
        <v>94.860000000000014</v>
      </c>
      <c r="J5" s="17" t="str">
        <f t="shared" si="0"/>
        <v>12</v>
      </c>
      <c r="K5" s="35">
        <f t="shared" si="1"/>
        <v>12</v>
      </c>
      <c r="L5" s="21">
        <f t="shared" si="2"/>
        <v>1</v>
      </c>
      <c r="M5" s="50">
        <f>Лист1!C6</f>
        <v>1</v>
      </c>
    </row>
    <row r="6" spans="1:13" s="50" customFormat="1" x14ac:dyDescent="0.25">
      <c r="A6" s="43">
        <v>59</v>
      </c>
      <c r="B6" s="79" t="str">
        <f>Лист1!D7</f>
        <v>г.Махачкала</v>
      </c>
      <c r="C6" s="43" t="str">
        <f>'Рейтинговая таблица организаций'!B8</f>
        <v>МБДОУ «Детский сад №15»</v>
      </c>
      <c r="D6" s="17">
        <f>'Рейтинговая таблица организаций'!P8</f>
        <v>91.3</v>
      </c>
      <c r="E6" s="17">
        <f>'Рейтинговая таблица организаций'!Y8</f>
        <v>100</v>
      </c>
      <c r="F6" s="17">
        <f>'Рейтинговая таблица организаций'!AG8</f>
        <v>46</v>
      </c>
      <c r="G6" s="17">
        <f>'Рейтинговая таблица организаций'!AQ8</f>
        <v>100</v>
      </c>
      <c r="H6" s="17">
        <f>'Рейтинговая таблица организаций'!BA8</f>
        <v>98</v>
      </c>
      <c r="I6" s="17">
        <f>'Рейтинговая таблица организаций'!BB8</f>
        <v>87.06</v>
      </c>
      <c r="J6" s="17" t="str">
        <f t="shared" si="0"/>
        <v>50</v>
      </c>
      <c r="K6" s="35">
        <f t="shared" si="1"/>
        <v>50</v>
      </c>
      <c r="L6" s="21">
        <f t="shared" si="2"/>
        <v>1</v>
      </c>
      <c r="M6" s="50">
        <f>Лист1!C7</f>
        <v>1</v>
      </c>
    </row>
    <row r="7" spans="1:13" s="50" customFormat="1" x14ac:dyDescent="0.25">
      <c r="A7" s="43">
        <v>60</v>
      </c>
      <c r="B7" s="79" t="str">
        <f>Лист1!D8</f>
        <v>г.Махачкала</v>
      </c>
      <c r="C7" s="43" t="str">
        <f>'Рейтинговая таблица организаций'!B9</f>
        <v>МБДОУ «Детский сад №19»</v>
      </c>
      <c r="D7" s="17">
        <f>'Рейтинговая таблица организаций'!P9</f>
        <v>93.2</v>
      </c>
      <c r="E7" s="17">
        <f>'Рейтинговая таблица организаций'!Y9</f>
        <v>99</v>
      </c>
      <c r="F7" s="17">
        <f>'Рейтинговая таблица организаций'!AG9</f>
        <v>52</v>
      </c>
      <c r="G7" s="17">
        <f>'Рейтинговая таблица организаций'!AQ9</f>
        <v>98.4</v>
      </c>
      <c r="H7" s="17">
        <f>'Рейтинговая таблица организаций'!BA9</f>
        <v>99.3</v>
      </c>
      <c r="I7" s="17">
        <f>'Рейтинговая таблица организаций'!BB9</f>
        <v>88.38000000000001</v>
      </c>
      <c r="J7" s="17" t="str">
        <f t="shared" si="0"/>
        <v>44</v>
      </c>
      <c r="K7" s="35">
        <f t="shared" si="1"/>
        <v>44</v>
      </c>
      <c r="L7" s="21">
        <f t="shared" si="2"/>
        <v>1</v>
      </c>
      <c r="M7" s="50">
        <f>Лист1!C8</f>
        <v>1</v>
      </c>
    </row>
    <row r="8" spans="1:13" s="50" customFormat="1" x14ac:dyDescent="0.25">
      <c r="A8" s="43">
        <v>61</v>
      </c>
      <c r="B8" s="79" t="str">
        <f>Лист1!D9</f>
        <v>г.Махачкала</v>
      </c>
      <c r="C8" s="43" t="str">
        <f>'Рейтинговая таблица организаций'!B10</f>
        <v>МБДОУ «ЦРР- детский сад №22»</v>
      </c>
      <c r="D8" s="17">
        <f>'Рейтинговая таблица организаций'!P10</f>
        <v>97.2</v>
      </c>
      <c r="E8" s="17">
        <f>'Рейтинговая таблица организаций'!Y10</f>
        <v>99.5</v>
      </c>
      <c r="F8" s="17">
        <f>'Рейтинговая таблица организаций'!AG10</f>
        <v>46</v>
      </c>
      <c r="G8" s="17">
        <f>'Рейтинговая таблица организаций'!AQ10</f>
        <v>98.8</v>
      </c>
      <c r="H8" s="17">
        <f>'Рейтинговая таблица организаций'!BA10</f>
        <v>98.7</v>
      </c>
      <c r="I8" s="17">
        <f>'Рейтинговая таблица организаций'!BB10</f>
        <v>88.039999999999992</v>
      </c>
      <c r="J8" s="17" t="str">
        <f t="shared" si="0"/>
        <v>47</v>
      </c>
      <c r="K8" s="35">
        <f t="shared" si="1"/>
        <v>47</v>
      </c>
      <c r="L8" s="21">
        <f t="shared" si="2"/>
        <v>1</v>
      </c>
      <c r="M8" s="50">
        <f>Лист1!C9</f>
        <v>1</v>
      </c>
    </row>
    <row r="9" spans="1:13" s="50" customFormat="1" x14ac:dyDescent="0.25">
      <c r="A9" s="43">
        <v>62</v>
      </c>
      <c r="B9" s="79" t="str">
        <f>Лист1!D10</f>
        <v>г.Махачкала</v>
      </c>
      <c r="C9" s="43" t="str">
        <f>'Рейтинговая таблица организаций'!B11</f>
        <v>МБДОУ «ЦРР - детский сад №30»</v>
      </c>
      <c r="D9" s="17">
        <f>'Рейтинговая таблица организаций'!P11</f>
        <v>96.4</v>
      </c>
      <c r="E9" s="17">
        <f>'Рейтинговая таблица организаций'!Y11</f>
        <v>99.5</v>
      </c>
      <c r="F9" s="17">
        <f>'Рейтинговая таблица организаций'!AG11</f>
        <v>46</v>
      </c>
      <c r="G9" s="17">
        <f>'Рейтинговая таблица организаций'!AQ11</f>
        <v>99.6</v>
      </c>
      <c r="H9" s="17">
        <f>'Рейтинговая таблица организаций'!BA11</f>
        <v>99.5</v>
      </c>
      <c r="I9" s="17">
        <f>'Рейтинговая таблица организаций'!BB11</f>
        <v>88.2</v>
      </c>
      <c r="J9" s="17" t="str">
        <f t="shared" si="0"/>
        <v>46</v>
      </c>
      <c r="K9" s="35">
        <f t="shared" si="1"/>
        <v>46</v>
      </c>
      <c r="L9" s="21">
        <f t="shared" si="2"/>
        <v>1</v>
      </c>
      <c r="M9" s="50">
        <f>Лист1!C10</f>
        <v>1</v>
      </c>
    </row>
    <row r="10" spans="1:13" s="50" customFormat="1" x14ac:dyDescent="0.25">
      <c r="A10" s="43">
        <v>63</v>
      </c>
      <c r="B10" s="79" t="str">
        <f>Лист1!D11</f>
        <v>г.Махачкала</v>
      </c>
      <c r="C10" s="43" t="str">
        <f>'Рейтинговая таблица организаций'!B12</f>
        <v>МБДОУ «Детский сад №33»</v>
      </c>
      <c r="D10" s="17">
        <f>'Рейтинговая таблица организаций'!P12</f>
        <v>95.2</v>
      </c>
      <c r="E10" s="17">
        <f>'Рейтинговая таблица организаций'!Y12</f>
        <v>99.5</v>
      </c>
      <c r="F10" s="17">
        <f>'Рейтинговая таблица организаций'!AG12</f>
        <v>38</v>
      </c>
      <c r="G10" s="17">
        <f>'Рейтинговая таблица организаций'!AQ12</f>
        <v>99.2</v>
      </c>
      <c r="H10" s="17">
        <f>'Рейтинговая таблица организаций'!BA12</f>
        <v>99.7</v>
      </c>
      <c r="I10" s="17">
        <f>'Рейтинговая таблица организаций'!BB12</f>
        <v>86.32</v>
      </c>
      <c r="J10" s="17" t="str">
        <f t="shared" si="0"/>
        <v>54</v>
      </c>
      <c r="K10" s="35">
        <f t="shared" si="1"/>
        <v>54</v>
      </c>
      <c r="L10" s="21">
        <f t="shared" si="2"/>
        <v>1</v>
      </c>
      <c r="M10" s="50">
        <f>Лист1!C11</f>
        <v>1</v>
      </c>
    </row>
    <row r="11" spans="1:13" s="50" customFormat="1" x14ac:dyDescent="0.25">
      <c r="A11" s="43">
        <v>64</v>
      </c>
      <c r="B11" s="79" t="str">
        <f>Лист1!D12</f>
        <v>г.Махачкала</v>
      </c>
      <c r="C11" s="43" t="str">
        <f>'Рейтинговая таблица организаций'!B13</f>
        <v>МБДОУ «Детский сад №35»</v>
      </c>
      <c r="D11" s="17">
        <f>'Рейтинговая таблица организаций'!P13</f>
        <v>91.9</v>
      </c>
      <c r="E11" s="17">
        <f>'Рейтинговая таблица организаций'!Y13</f>
        <v>98.5</v>
      </c>
      <c r="F11" s="17">
        <f>'Рейтинговая таблица организаций'!AG13</f>
        <v>60</v>
      </c>
      <c r="G11" s="17">
        <f>'Рейтинговая таблица организаций'!AQ13</f>
        <v>99.6</v>
      </c>
      <c r="H11" s="17">
        <f>'Рейтинговая таблица организаций'!BA13</f>
        <v>99.3</v>
      </c>
      <c r="I11" s="17">
        <f>'Рейтинговая таблица организаций'!BB13</f>
        <v>89.86</v>
      </c>
      <c r="J11" s="17" t="str">
        <f t="shared" si="0"/>
        <v>33</v>
      </c>
      <c r="K11" s="35">
        <f t="shared" si="1"/>
        <v>33</v>
      </c>
      <c r="L11" s="21">
        <f t="shared" si="2"/>
        <v>1</v>
      </c>
      <c r="M11" s="50">
        <f>Лист1!C12</f>
        <v>1</v>
      </c>
    </row>
    <row r="12" spans="1:13" s="50" customFormat="1" x14ac:dyDescent="0.25">
      <c r="A12" s="43">
        <v>65</v>
      </c>
      <c r="B12" s="79" t="str">
        <f>Лист1!D13</f>
        <v>г.Махачкала</v>
      </c>
      <c r="C12" s="43" t="str">
        <f>'Рейтинговая таблица организаций'!B14</f>
        <v>МБДОУ «Детский сад №41»</v>
      </c>
      <c r="D12" s="17">
        <f>'Рейтинговая таблица организаций'!P14</f>
        <v>98.2</v>
      </c>
      <c r="E12" s="17">
        <f>'Рейтинговая таблица организаций'!Y14</f>
        <v>99</v>
      </c>
      <c r="F12" s="17">
        <f>'Рейтинговая таблица организаций'!AG14</f>
        <v>53.4</v>
      </c>
      <c r="G12" s="17">
        <f>'Рейтинговая таблица организаций'!AQ14</f>
        <v>97.6</v>
      </c>
      <c r="H12" s="17">
        <f>'Рейтинговая таблица организаций'!BA14</f>
        <v>98.5</v>
      </c>
      <c r="I12" s="17">
        <f>'Рейтинговая таблица организаций'!BB14</f>
        <v>89.34</v>
      </c>
      <c r="J12" s="17" t="str">
        <f t="shared" si="0"/>
        <v>38</v>
      </c>
      <c r="K12" s="35">
        <f t="shared" si="1"/>
        <v>38</v>
      </c>
      <c r="L12" s="21">
        <f t="shared" si="2"/>
        <v>1</v>
      </c>
      <c r="M12" s="50">
        <f>Лист1!C13</f>
        <v>1</v>
      </c>
    </row>
    <row r="13" spans="1:13" s="50" customFormat="1" x14ac:dyDescent="0.25">
      <c r="A13" s="43">
        <v>66</v>
      </c>
      <c r="B13" s="79" t="str">
        <f>Лист1!D14</f>
        <v>г.Махачкала</v>
      </c>
      <c r="C13" s="43" t="str">
        <f>'Рейтинговая таблица организаций'!B15</f>
        <v>МБДОУ «ЦРР-детский сад №44»</v>
      </c>
      <c r="D13" s="17">
        <f>'Рейтинговая таблица организаций'!P15</f>
        <v>98.1</v>
      </c>
      <c r="E13" s="17">
        <f>'Рейтинговая таблица организаций'!Y15</f>
        <v>98.5</v>
      </c>
      <c r="F13" s="17">
        <f>'Рейтинговая таблица организаций'!AG15</f>
        <v>82</v>
      </c>
      <c r="G13" s="17">
        <f>'Рейтинговая таблица организаций'!AQ15</f>
        <v>98</v>
      </c>
      <c r="H13" s="17">
        <f>'Рейтинговая таблица организаций'!BA15</f>
        <v>98</v>
      </c>
      <c r="I13" s="17">
        <f>'Рейтинговая таблица организаций'!BB15</f>
        <v>94.92</v>
      </c>
      <c r="J13" s="17" t="str">
        <f t="shared" ref="J13:J61" si="3">IF(L13=1,TEXT(K13,0),CONCATENATE(K13,"-",K13+L13-1))</f>
        <v>11</v>
      </c>
      <c r="K13" s="35">
        <f t="shared" si="1"/>
        <v>11</v>
      </c>
      <c r="L13" s="21">
        <f t="shared" si="2"/>
        <v>1</v>
      </c>
      <c r="M13" s="50">
        <f>Лист1!C317</f>
        <v>0</v>
      </c>
    </row>
    <row r="14" spans="1:13" s="50" customFormat="1" x14ac:dyDescent="0.25">
      <c r="A14" s="43">
        <v>67</v>
      </c>
      <c r="B14" s="79" t="str">
        <f>Лист1!D15</f>
        <v>г.Махачкала</v>
      </c>
      <c r="C14" s="43" t="str">
        <f>'Рейтинговая таблица организаций'!B16</f>
        <v>МБДОУ «Детский сад №45»</v>
      </c>
      <c r="D14" s="17">
        <f>'Рейтинговая таблица организаций'!P16</f>
        <v>98</v>
      </c>
      <c r="E14" s="17">
        <f>'Рейтинговая таблица организаций'!Y16</f>
        <v>100</v>
      </c>
      <c r="F14" s="17">
        <f>'Рейтинговая таблица организаций'!AG16</f>
        <v>52</v>
      </c>
      <c r="G14" s="17">
        <f>'Рейтинговая таблица организаций'!AQ16</f>
        <v>99.2</v>
      </c>
      <c r="H14" s="17">
        <f>'Рейтинговая таблица организаций'!BA16</f>
        <v>98</v>
      </c>
      <c r="I14" s="17">
        <f>'Рейтинговая таблица организаций'!BB16</f>
        <v>89.44</v>
      </c>
      <c r="J14" s="17" t="str">
        <f t="shared" si="3"/>
        <v>36</v>
      </c>
      <c r="K14" s="35">
        <f t="shared" si="1"/>
        <v>36</v>
      </c>
      <c r="L14" s="21">
        <f t="shared" si="2"/>
        <v>1</v>
      </c>
      <c r="M14" s="50">
        <f>Лист1!C15</f>
        <v>1</v>
      </c>
    </row>
    <row r="15" spans="1:13" s="50" customFormat="1" x14ac:dyDescent="0.25">
      <c r="A15" s="43">
        <v>68</v>
      </c>
      <c r="B15" s="79" t="str">
        <f>Лист1!D16</f>
        <v>г.Махачкала</v>
      </c>
      <c r="C15" s="43" t="str">
        <f>'Рейтинговая таблица организаций'!B17</f>
        <v>МБДОУ «ЦРР - детский сад№59»</v>
      </c>
      <c r="D15" s="17">
        <f>'Рейтинговая таблица организаций'!P17</f>
        <v>98.5</v>
      </c>
      <c r="E15" s="17">
        <f>'Рейтинговая таблица организаций'!Y17</f>
        <v>99.5</v>
      </c>
      <c r="F15" s="17">
        <f>'Рейтинговая таблица организаций'!AG17</f>
        <v>80</v>
      </c>
      <c r="G15" s="17">
        <f>'Рейтинговая таблица организаций'!AQ17</f>
        <v>99.2</v>
      </c>
      <c r="H15" s="17">
        <f>'Рейтинговая таблица организаций'!BA17</f>
        <v>98</v>
      </c>
      <c r="I15" s="17">
        <f>'Рейтинговая таблица организаций'!BB17</f>
        <v>95.039999999999992</v>
      </c>
      <c r="J15" s="17" t="str">
        <f t="shared" si="3"/>
        <v>10</v>
      </c>
      <c r="K15" s="35">
        <f t="shared" si="1"/>
        <v>10</v>
      </c>
      <c r="L15" s="21">
        <f t="shared" si="2"/>
        <v>1</v>
      </c>
      <c r="M15" s="50">
        <f>Лист1!C16</f>
        <v>1</v>
      </c>
    </row>
    <row r="16" spans="1:13" s="50" customFormat="1" x14ac:dyDescent="0.25">
      <c r="A16" s="43">
        <v>69</v>
      </c>
      <c r="B16" s="79" t="str">
        <f>Лист1!D17</f>
        <v>г.Махачкала</v>
      </c>
      <c r="C16" s="43" t="str">
        <f>'Рейтинговая таблица организаций'!B18</f>
        <v>МБДОУ «Детский сад №67»</v>
      </c>
      <c r="D16" s="17">
        <f>'Рейтинговая таблица организаций'!P18</f>
        <v>88.7</v>
      </c>
      <c r="E16" s="17">
        <f>'Рейтинговая таблица организаций'!Y18</f>
        <v>100</v>
      </c>
      <c r="F16" s="17">
        <f>'Рейтинговая таблица организаций'!AG18</f>
        <v>59.4</v>
      </c>
      <c r="G16" s="17">
        <f>'Рейтинговая таблица организаций'!AQ18</f>
        <v>99.6</v>
      </c>
      <c r="H16" s="17">
        <f>'Рейтинговая таблица организаций'!BA18</f>
        <v>99.3</v>
      </c>
      <c r="I16" s="17">
        <f>'Рейтинговая таблица организаций'!BB18</f>
        <v>89.4</v>
      </c>
      <c r="J16" s="17" t="str">
        <f t="shared" si="3"/>
        <v>37</v>
      </c>
      <c r="K16" s="35">
        <f t="shared" si="1"/>
        <v>37</v>
      </c>
      <c r="L16" s="21">
        <f t="shared" si="2"/>
        <v>1</v>
      </c>
      <c r="M16" s="50">
        <f>Лист1!C17</f>
        <v>1</v>
      </c>
    </row>
    <row r="17" spans="1:13" s="50" customFormat="1" x14ac:dyDescent="0.25">
      <c r="A17" s="43">
        <v>70</v>
      </c>
      <c r="B17" s="79" t="str">
        <f>Лист1!D18</f>
        <v>г.Махачкала</v>
      </c>
      <c r="C17" s="43" t="str">
        <f>'Рейтинговая таблица организаций'!B19</f>
        <v>МБДОУ «ЦРР - детский сад №70</v>
      </c>
      <c r="D17" s="17">
        <f>'Рейтинговая таблица организаций'!P19</f>
        <v>98.2</v>
      </c>
      <c r="E17" s="17">
        <f>'Рейтинговая таблица организаций'!Y19</f>
        <v>98.5</v>
      </c>
      <c r="F17" s="17">
        <f>'Рейтинговая таблица организаций'!AG19</f>
        <v>46</v>
      </c>
      <c r="G17" s="17">
        <f>'Рейтинговая таблица организаций'!AQ19</f>
        <v>99.8</v>
      </c>
      <c r="H17" s="17">
        <f>'Рейтинговая таблица организаций'!BA19</f>
        <v>98.8</v>
      </c>
      <c r="I17" s="17">
        <f>'Рейтинговая таблица организаций'!BB19</f>
        <v>88.26</v>
      </c>
      <c r="J17" s="17" t="str">
        <f t="shared" si="3"/>
        <v>45</v>
      </c>
      <c r="K17" s="35">
        <f t="shared" si="1"/>
        <v>45</v>
      </c>
      <c r="L17" s="21">
        <f t="shared" si="2"/>
        <v>1</v>
      </c>
      <c r="M17" s="50">
        <f>Лист1!C18</f>
        <v>1</v>
      </c>
    </row>
    <row r="18" spans="1:13" s="50" customFormat="1" x14ac:dyDescent="0.25">
      <c r="A18" s="43">
        <v>71</v>
      </c>
      <c r="B18" s="79" t="str">
        <f>Лист1!D19</f>
        <v>г.Махачкала</v>
      </c>
      <c r="C18" s="43" t="str">
        <f>'Рейтинговая таблица организаций'!B20</f>
        <v>МБДОУ «Детский сад №73»</v>
      </c>
      <c r="D18" s="17">
        <f>'Рейтинговая таблица организаций'!P20</f>
        <v>93.6</v>
      </c>
      <c r="E18" s="17">
        <f>'Рейтинговая таблица организаций'!Y20</f>
        <v>99.5</v>
      </c>
      <c r="F18" s="17">
        <f>'Рейтинговая таблица организаций'!AG20</f>
        <v>72</v>
      </c>
      <c r="G18" s="17">
        <f>'Рейтинговая таблица организаций'!AQ20</f>
        <v>99.4</v>
      </c>
      <c r="H18" s="17">
        <f>'Рейтинговая таблица организаций'!BA20</f>
        <v>98.2</v>
      </c>
      <c r="I18" s="17">
        <f>'Рейтинговая таблица организаций'!BB20</f>
        <v>92.539999999999992</v>
      </c>
      <c r="J18" s="17" t="str">
        <f t="shared" si="3"/>
        <v>22</v>
      </c>
      <c r="K18" s="35">
        <f t="shared" si="1"/>
        <v>22</v>
      </c>
      <c r="L18" s="21">
        <f t="shared" si="2"/>
        <v>1</v>
      </c>
      <c r="M18" s="50">
        <f>Лист1!C19</f>
        <v>1</v>
      </c>
    </row>
    <row r="19" spans="1:13" s="50" customFormat="1" x14ac:dyDescent="0.25">
      <c r="A19" s="43">
        <v>72</v>
      </c>
      <c r="B19" s="79" t="str">
        <f>Лист1!D20</f>
        <v>г.Махачкала</v>
      </c>
      <c r="C19" s="43" t="str">
        <f>'Рейтинговая таблица организаций'!B21</f>
        <v>МБДОУ «Детский сад №77»</v>
      </c>
      <c r="D19" s="17">
        <f>'Рейтинговая таблица организаций'!P21</f>
        <v>93.9</v>
      </c>
      <c r="E19" s="17">
        <f>'Рейтинговая таблица организаций'!Y21</f>
        <v>99</v>
      </c>
      <c r="F19" s="17">
        <f>'Рейтинговая таблица организаций'!AG21</f>
        <v>44</v>
      </c>
      <c r="G19" s="17">
        <f>'Рейтинговая таблица организаций'!AQ21</f>
        <v>99.8</v>
      </c>
      <c r="H19" s="17">
        <f>'Рейтинговая таблица организаций'!BA21</f>
        <v>97.4</v>
      </c>
      <c r="I19" s="17">
        <f>'Рейтинговая таблица организаций'!BB21</f>
        <v>86.820000000000007</v>
      </c>
      <c r="J19" s="17" t="str">
        <f t="shared" si="3"/>
        <v>52</v>
      </c>
      <c r="K19" s="35">
        <f t="shared" si="1"/>
        <v>52</v>
      </c>
      <c r="L19" s="21">
        <f t="shared" si="2"/>
        <v>1</v>
      </c>
      <c r="M19" s="50">
        <f>Лист1!C20</f>
        <v>1</v>
      </c>
    </row>
    <row r="20" spans="1:13" s="50" customFormat="1" x14ac:dyDescent="0.25">
      <c r="A20" s="43">
        <v>73</v>
      </c>
      <c r="B20" s="79" t="str">
        <f>Лист1!D21</f>
        <v>г.Махачкала</v>
      </c>
      <c r="C20" s="43" t="str">
        <f>'Рейтинговая таблица организаций'!B22</f>
        <v>МБДОУ «Детский сад №83»</v>
      </c>
      <c r="D20" s="17">
        <f>'Рейтинговая таблица организаций'!P22</f>
        <v>97.4</v>
      </c>
      <c r="E20" s="17">
        <f>'Рейтинговая таблица организаций'!Y22</f>
        <v>100</v>
      </c>
      <c r="F20" s="17">
        <f>'Рейтинговая таблица организаций'!AG22</f>
        <v>88</v>
      </c>
      <c r="G20" s="17">
        <f>'Рейтинговая таблица организаций'!AQ22</f>
        <v>99</v>
      </c>
      <c r="H20" s="17">
        <f>'Рейтинговая таблица организаций'!BA22</f>
        <v>99.2</v>
      </c>
      <c r="I20" s="17">
        <f>'Рейтинговая таблица организаций'!BB22</f>
        <v>96.72</v>
      </c>
      <c r="J20" s="17" t="str">
        <f t="shared" si="3"/>
        <v>5-6</v>
      </c>
      <c r="K20" s="35">
        <f t="shared" si="1"/>
        <v>5</v>
      </c>
      <c r="L20" s="21">
        <f t="shared" si="2"/>
        <v>2</v>
      </c>
      <c r="M20" s="50">
        <f>Лист1!C694</f>
        <v>0</v>
      </c>
    </row>
    <row r="21" spans="1:13" s="50" customFormat="1" x14ac:dyDescent="0.25">
      <c r="A21" s="43">
        <v>74</v>
      </c>
      <c r="B21" s="79" t="str">
        <f>Лист1!D22</f>
        <v>г.Махачкала</v>
      </c>
      <c r="C21" s="43" t="str">
        <f>'Рейтинговая таблица организаций'!B23</f>
        <v>МБДОУ «ЦРР - Детский сад №85»</v>
      </c>
      <c r="D21" s="17">
        <f>'Рейтинговая таблица организаций'!P23</f>
        <v>95.5</v>
      </c>
      <c r="E21" s="17">
        <f>'Рейтинговая таблица организаций'!Y23</f>
        <v>100</v>
      </c>
      <c r="F21" s="17">
        <f>'Рейтинговая таблица организаций'!AG23</f>
        <v>44</v>
      </c>
      <c r="G21" s="17">
        <f>'Рейтинговая таблица организаций'!AQ23</f>
        <v>100</v>
      </c>
      <c r="H21" s="17">
        <f>'Рейтинговая таблица организаций'!BA23</f>
        <v>100</v>
      </c>
      <c r="I21" s="17">
        <f>'Рейтинговая таблица организаций'!BB23</f>
        <v>87.9</v>
      </c>
      <c r="J21" s="17" t="str">
        <f t="shared" si="3"/>
        <v>48</v>
      </c>
      <c r="K21" s="35">
        <f t="shared" si="1"/>
        <v>48</v>
      </c>
      <c r="L21" s="21">
        <f t="shared" si="2"/>
        <v>1</v>
      </c>
      <c r="M21" s="50">
        <f>Лист1!C22</f>
        <v>1</v>
      </c>
    </row>
    <row r="22" spans="1:13" s="50" customFormat="1" x14ac:dyDescent="0.25">
      <c r="A22" s="43">
        <v>75</v>
      </c>
      <c r="B22" s="79" t="str">
        <f>Лист1!D23</f>
        <v>г.Махачкала</v>
      </c>
      <c r="C22" s="43" t="str">
        <f>'Рейтинговая таблица организаций'!B24</f>
        <v>МБДОУ «ЦРР- Детский сад №86»</v>
      </c>
      <c r="D22" s="17">
        <f>'Рейтинговая таблица организаций'!P24</f>
        <v>93</v>
      </c>
      <c r="E22" s="17">
        <f>'Рейтинговая таблица организаций'!Y24</f>
        <v>99</v>
      </c>
      <c r="F22" s="17">
        <f>'Рейтинговая таблица организаций'!AG24</f>
        <v>38</v>
      </c>
      <c r="G22" s="17">
        <f>'Рейтинговая таблица организаций'!AQ24</f>
        <v>98.4</v>
      </c>
      <c r="H22" s="17">
        <f>'Рейтинговая таблица организаций'!BA24</f>
        <v>100</v>
      </c>
      <c r="I22" s="17">
        <f>'Рейтинговая таблица организаций'!BB24</f>
        <v>85.679999999999993</v>
      </c>
      <c r="J22" s="17" t="str">
        <f t="shared" si="3"/>
        <v>58</v>
      </c>
      <c r="K22" s="35">
        <f t="shared" si="1"/>
        <v>58</v>
      </c>
      <c r="L22" s="21">
        <f t="shared" si="2"/>
        <v>1</v>
      </c>
      <c r="M22" s="50">
        <f>Лист1!C23</f>
        <v>1</v>
      </c>
    </row>
    <row r="23" spans="1:13" s="50" customFormat="1" x14ac:dyDescent="0.25">
      <c r="A23" s="43">
        <v>76</v>
      </c>
      <c r="B23" s="79" t="str">
        <f>Лист1!D24</f>
        <v>г.Махачкала</v>
      </c>
      <c r="C23" s="43" t="str">
        <f>'Рейтинговая таблица организаций'!B25</f>
        <v>МБДОУ «Детский сад №90</v>
      </c>
      <c r="D23" s="17">
        <f>'Рейтинговая таблица организаций'!P25</f>
        <v>95.4</v>
      </c>
      <c r="E23" s="17">
        <f>'Рейтинговая таблица организаций'!Y25</f>
        <v>100</v>
      </c>
      <c r="F23" s="17">
        <f>'Рейтинговая таблица организаций'!AG25</f>
        <v>70</v>
      </c>
      <c r="G23" s="17">
        <f>'Рейтинговая таблица организаций'!AQ25</f>
        <v>98.8</v>
      </c>
      <c r="H23" s="17">
        <f>'Рейтинговая таблица организаций'!BA25</f>
        <v>99.4</v>
      </c>
      <c r="I23" s="17">
        <f>'Рейтинговая таблица организаций'!BB25</f>
        <v>92.72</v>
      </c>
      <c r="J23" s="17" t="str">
        <f t="shared" si="3"/>
        <v>19-20</v>
      </c>
      <c r="K23" s="35">
        <f t="shared" si="1"/>
        <v>19</v>
      </c>
      <c r="L23" s="21">
        <f t="shared" si="2"/>
        <v>2</v>
      </c>
      <c r="M23" s="50">
        <f>Лист1!C24</f>
        <v>1</v>
      </c>
    </row>
    <row r="24" spans="1:13" s="50" customFormat="1" x14ac:dyDescent="0.25">
      <c r="A24" s="43">
        <v>77</v>
      </c>
      <c r="B24" s="79" t="str">
        <f>Лист1!D25</f>
        <v>г.Махачкала</v>
      </c>
      <c r="C24" s="43" t="str">
        <f>'Рейтинговая таблица организаций'!B26</f>
        <v>МБДОУ «Детский сад №93»</v>
      </c>
      <c r="D24" s="17">
        <f>'Рейтинговая таблица организаций'!P26</f>
        <v>89.4</v>
      </c>
      <c r="E24" s="17">
        <f>'Рейтинговая таблица организаций'!Y26</f>
        <v>100</v>
      </c>
      <c r="F24" s="17">
        <f>'Рейтинговая таблица организаций'!AG26</f>
        <v>60</v>
      </c>
      <c r="G24" s="17">
        <f>'Рейтинговая таблица организаций'!AQ26</f>
        <v>98.4</v>
      </c>
      <c r="H24" s="17">
        <f>'Рейтинговая таблица организаций'!BA26</f>
        <v>99.4</v>
      </c>
      <c r="I24" s="17">
        <f>'Рейтинговая таблица организаций'!BB26</f>
        <v>89.440000000000012</v>
      </c>
      <c r="J24" s="17" t="str">
        <f t="shared" si="3"/>
        <v>35</v>
      </c>
      <c r="K24" s="35">
        <f t="shared" si="1"/>
        <v>35</v>
      </c>
      <c r="L24" s="21">
        <f t="shared" si="2"/>
        <v>1</v>
      </c>
      <c r="M24" s="50">
        <f>Лист1!C25</f>
        <v>1</v>
      </c>
    </row>
    <row r="25" spans="1:13" s="50" customFormat="1" x14ac:dyDescent="0.25">
      <c r="A25" s="43">
        <v>78</v>
      </c>
      <c r="B25" s="79" t="str">
        <f>Лист1!D26</f>
        <v>г.Махачкала</v>
      </c>
      <c r="C25" s="43" t="str">
        <f>'Рейтинговая таблица организаций'!B27</f>
        <v>МБДОУ «Детский сад №94»</v>
      </c>
      <c r="D25" s="17">
        <f>'Рейтинговая таблица организаций'!P27</f>
        <v>87.9</v>
      </c>
      <c r="E25" s="17">
        <f>'Рейтинговая таблица организаций'!Y27</f>
        <v>100</v>
      </c>
      <c r="F25" s="17">
        <f>'Рейтинговая таблица организаций'!AG27</f>
        <v>38</v>
      </c>
      <c r="G25" s="17">
        <f>'Рейтинговая таблица организаций'!AQ27</f>
        <v>99.6</v>
      </c>
      <c r="H25" s="17">
        <f>'Рейтинговая таблица организаций'!BA27</f>
        <v>98.3</v>
      </c>
      <c r="I25" s="17">
        <f>'Рейтинговая таблица организаций'!BB27</f>
        <v>84.76</v>
      </c>
      <c r="J25" s="17" t="str">
        <f t="shared" si="3"/>
        <v>59</v>
      </c>
      <c r="K25" s="35">
        <f t="shared" si="1"/>
        <v>59</v>
      </c>
      <c r="L25" s="21">
        <f t="shared" si="2"/>
        <v>1</v>
      </c>
      <c r="M25" s="50">
        <f>Лист1!C26</f>
        <v>1</v>
      </c>
    </row>
    <row r="26" spans="1:13" s="50" customFormat="1" x14ac:dyDescent="0.25">
      <c r="A26" s="43">
        <v>79</v>
      </c>
      <c r="B26" s="79" t="str">
        <f>Лист1!D27</f>
        <v>г.Махачкала</v>
      </c>
      <c r="C26" s="43" t="str">
        <f>'Рейтинговая таблица организаций'!B28</f>
        <v>МБОУ "Гимназия №1" имени С. М. Омарова</v>
      </c>
      <c r="D26" s="17">
        <f>'Рейтинговая таблица организаций'!P28</f>
        <v>98.8</v>
      </c>
      <c r="E26" s="17">
        <f>'Рейтинговая таблица организаций'!Y28</f>
        <v>100</v>
      </c>
      <c r="F26" s="17">
        <f>'Рейтинговая таблица организаций'!AG28</f>
        <v>100</v>
      </c>
      <c r="G26" s="17">
        <f>'Рейтинговая таблица организаций'!AQ28</f>
        <v>99.6</v>
      </c>
      <c r="H26" s="17">
        <f>'Рейтинговая таблица организаций'!BA28</f>
        <v>100</v>
      </c>
      <c r="I26" s="17">
        <f>'Рейтинговая таблица организаций'!BB28</f>
        <v>99.679999999999993</v>
      </c>
      <c r="J26" s="17" t="str">
        <f t="shared" si="3"/>
        <v>1</v>
      </c>
      <c r="K26" s="35">
        <f t="shared" si="1"/>
        <v>1</v>
      </c>
      <c r="L26" s="21">
        <f t="shared" si="2"/>
        <v>1</v>
      </c>
      <c r="M26" s="50" t="e">
        <f>Лист1!#REF!</f>
        <v>#REF!</v>
      </c>
    </row>
    <row r="27" spans="1:13" s="50" customFormat="1" x14ac:dyDescent="0.25">
      <c r="A27" s="43">
        <v>80</v>
      </c>
      <c r="B27" s="79" t="str">
        <f>Лист1!D28</f>
        <v>г.Махачкала</v>
      </c>
      <c r="C27" s="43" t="str">
        <f>'Рейтинговая таблица организаций'!B29</f>
        <v>МБОУ "Средняя общеобразовательная школа №2"</v>
      </c>
      <c r="D27" s="17">
        <f>'Рейтинговая таблица организаций'!P29</f>
        <v>96.6</v>
      </c>
      <c r="E27" s="17">
        <f>'Рейтинговая таблица организаций'!Y29</f>
        <v>99.5</v>
      </c>
      <c r="F27" s="17">
        <f>'Рейтинговая таблица организаций'!AG29</f>
        <v>52</v>
      </c>
      <c r="G27" s="17">
        <f>'Рейтинговая таблица организаций'!AQ29</f>
        <v>99.4</v>
      </c>
      <c r="H27" s="17">
        <f>'Рейтинговая таблица организаций'!BA29</f>
        <v>98.4</v>
      </c>
      <c r="I27" s="17">
        <f>'Рейтинговая таблица организаций'!BB29</f>
        <v>89.179999999999993</v>
      </c>
      <c r="J27" s="17" t="str">
        <f t="shared" si="3"/>
        <v>39</v>
      </c>
      <c r="K27" s="35">
        <f t="shared" si="1"/>
        <v>39</v>
      </c>
      <c r="L27" s="21">
        <f t="shared" si="2"/>
        <v>1</v>
      </c>
      <c r="M27" s="50">
        <f>Лист1!C28</f>
        <v>2</v>
      </c>
    </row>
    <row r="28" spans="1:13" s="50" customFormat="1" x14ac:dyDescent="0.25">
      <c r="A28" s="43">
        <v>81</v>
      </c>
      <c r="B28" s="79" t="str">
        <f>Лист1!D29</f>
        <v>г.Махачкала</v>
      </c>
      <c r="C28" s="43" t="str">
        <f>'Рейтинговая таблица организаций'!B30</f>
        <v>МБОУ "Многопрофильный лицей №3"</v>
      </c>
      <c r="D28" s="17">
        <f>'Рейтинговая таблица организаций'!P30</f>
        <v>99.4</v>
      </c>
      <c r="E28" s="17">
        <f>'Рейтинговая таблица организаций'!Y30</f>
        <v>98.5</v>
      </c>
      <c r="F28" s="17">
        <f>'Рейтинговая таблица организаций'!AG30</f>
        <v>94</v>
      </c>
      <c r="G28" s="17">
        <f>'Рейтинговая таблица организаций'!AQ30</f>
        <v>99</v>
      </c>
      <c r="H28" s="17">
        <f>'Рейтинговая таблица организаций'!BA30</f>
        <v>98.7</v>
      </c>
      <c r="I28" s="17">
        <f>'Рейтинговая таблица организаций'!BB30</f>
        <v>97.919999999999987</v>
      </c>
      <c r="J28" s="17" t="str">
        <f t="shared" si="3"/>
        <v>2</v>
      </c>
      <c r="K28" s="35">
        <f t="shared" si="1"/>
        <v>2</v>
      </c>
      <c r="L28" s="21">
        <f t="shared" si="2"/>
        <v>1</v>
      </c>
      <c r="M28" s="50">
        <f>Лист1!C693</f>
        <v>0</v>
      </c>
    </row>
    <row r="29" spans="1:13" s="50" customFormat="1" x14ac:dyDescent="0.25">
      <c r="A29" s="43">
        <v>82</v>
      </c>
      <c r="B29" s="79" t="str">
        <f>Лист1!D30</f>
        <v>г.Махачкала</v>
      </c>
      <c r="C29" s="43" t="str">
        <f>'Рейтинговая таблица организаций'!B31</f>
        <v>МБОУ "Многопрофильный лицей №5"</v>
      </c>
      <c r="D29" s="17">
        <f>'Рейтинговая таблица организаций'!P31</f>
        <v>98</v>
      </c>
      <c r="E29" s="17">
        <f>'Рейтинговая таблица организаций'!Y31</f>
        <v>98.5</v>
      </c>
      <c r="F29" s="17">
        <f>'Рейтинговая таблица организаций'!AG31</f>
        <v>53.1</v>
      </c>
      <c r="G29" s="17">
        <f>'Рейтинговая таблица организаций'!AQ31</f>
        <v>98.4</v>
      </c>
      <c r="H29" s="17">
        <f>'Рейтинговая таблица организаций'!BA31</f>
        <v>97.7</v>
      </c>
      <c r="I29" s="17">
        <f>'Рейтинговая таблица организаций'!BB31</f>
        <v>89.14</v>
      </c>
      <c r="J29" s="17" t="str">
        <f t="shared" si="3"/>
        <v>40</v>
      </c>
      <c r="K29" s="35">
        <f t="shared" si="1"/>
        <v>40</v>
      </c>
      <c r="L29" s="21">
        <f t="shared" si="2"/>
        <v>1</v>
      </c>
      <c r="M29" s="50">
        <f>Лист1!C30</f>
        <v>2</v>
      </c>
    </row>
    <row r="30" spans="1:13" s="50" customFormat="1" x14ac:dyDescent="0.25">
      <c r="A30" s="43">
        <v>83</v>
      </c>
      <c r="B30" s="79" t="str">
        <f>Лист1!D31</f>
        <v>г.Махачкала</v>
      </c>
      <c r="C30" s="43" t="str">
        <f>'Рейтинговая таблица организаций'!B32</f>
        <v>МБОУ "Гимназия №7"</v>
      </c>
      <c r="D30" s="17">
        <f>'Рейтинговая таблица организаций'!P32</f>
        <v>100</v>
      </c>
      <c r="E30" s="17">
        <f>'Рейтинговая таблица организаций'!Y32</f>
        <v>100</v>
      </c>
      <c r="F30" s="17">
        <f>'Рейтинговая таблица организаций'!AG32</f>
        <v>86</v>
      </c>
      <c r="G30" s="17">
        <f>'Рейтинговая таблица организаций'!AQ32</f>
        <v>99.2</v>
      </c>
      <c r="H30" s="17">
        <f>'Рейтинговая таблица организаций'!BA32</f>
        <v>100</v>
      </c>
      <c r="I30" s="17">
        <f>'Рейтинговая таблица организаций'!BB32</f>
        <v>97.039999999999992</v>
      </c>
      <c r="J30" s="17" t="str">
        <f t="shared" si="3"/>
        <v>4</v>
      </c>
      <c r="K30" s="35">
        <f t="shared" si="1"/>
        <v>4</v>
      </c>
      <c r="L30" s="21">
        <f t="shared" si="2"/>
        <v>1</v>
      </c>
      <c r="M30" s="50">
        <f>Лист1!C31</f>
        <v>2</v>
      </c>
    </row>
    <row r="31" spans="1:13" s="50" customFormat="1" x14ac:dyDescent="0.25">
      <c r="A31" s="43">
        <v>84</v>
      </c>
      <c r="B31" s="79" t="str">
        <f>Лист1!D32</f>
        <v>г.Махачкала</v>
      </c>
      <c r="C31" s="43" t="str">
        <f>'Рейтинговая таблица организаций'!B33</f>
        <v>МБОУ "Многопрофильный лицей №9"</v>
      </c>
      <c r="D31" s="17">
        <f>'Рейтинговая таблица организаций'!P33</f>
        <v>100</v>
      </c>
      <c r="E31" s="17">
        <f>'Рейтинговая таблица организаций'!Y33</f>
        <v>100</v>
      </c>
      <c r="F31" s="17">
        <f>'Рейтинговая таблица организаций'!AG33</f>
        <v>74</v>
      </c>
      <c r="G31" s="17">
        <f>'Рейтинговая таблица организаций'!AQ33</f>
        <v>98.6</v>
      </c>
      <c r="H31" s="17">
        <f>'Рейтинговая таблица организаций'!BA33</f>
        <v>99.8</v>
      </c>
      <c r="I31" s="17">
        <f>'Рейтинговая таблица организаций'!BB33</f>
        <v>94.48</v>
      </c>
      <c r="J31" s="17" t="str">
        <f t="shared" si="3"/>
        <v>14</v>
      </c>
      <c r="K31" s="35">
        <f t="shared" si="1"/>
        <v>14</v>
      </c>
      <c r="L31" s="21">
        <f t="shared" si="2"/>
        <v>1</v>
      </c>
      <c r="M31" s="50">
        <f>Лист1!C32</f>
        <v>2</v>
      </c>
    </row>
    <row r="32" spans="1:13" s="50" customFormat="1" x14ac:dyDescent="0.25">
      <c r="A32" s="43">
        <v>85</v>
      </c>
      <c r="B32" s="79" t="str">
        <f>Лист1!D33</f>
        <v>г.Махачкала</v>
      </c>
      <c r="C32" s="43" t="str">
        <f>'Рейтинговая таблица организаций'!B34</f>
        <v>МБОУ "Средняя общеобразовательная школа №10"</v>
      </c>
      <c r="D32" s="17">
        <f>'Рейтинговая таблица организаций'!P34</f>
        <v>90</v>
      </c>
      <c r="E32" s="17">
        <f>'Рейтинговая таблица организаций'!Y34</f>
        <v>99</v>
      </c>
      <c r="F32" s="17">
        <f>'Рейтинговая таблица организаций'!AG34</f>
        <v>77.5</v>
      </c>
      <c r="G32" s="17">
        <f>'Рейтинговая таблица организаций'!AQ34</f>
        <v>97.8</v>
      </c>
      <c r="H32" s="17">
        <f>'Рейтинговая таблица организаций'!BA34</f>
        <v>99.3</v>
      </c>
      <c r="I32" s="17">
        <f>'Рейтинговая таблица организаций'!BB34</f>
        <v>92.72</v>
      </c>
      <c r="J32" s="17" t="str">
        <f t="shared" si="3"/>
        <v>19-20</v>
      </c>
      <c r="K32" s="35">
        <f t="shared" si="1"/>
        <v>19</v>
      </c>
      <c r="L32" s="21">
        <f t="shared" si="2"/>
        <v>2</v>
      </c>
      <c r="M32" s="50">
        <f>Лист1!C33</f>
        <v>2</v>
      </c>
    </row>
    <row r="33" spans="1:13" s="50" customFormat="1" x14ac:dyDescent="0.25">
      <c r="A33" s="43">
        <v>86</v>
      </c>
      <c r="B33" s="79" t="str">
        <f>Лист1!D34</f>
        <v>г.Махачкала</v>
      </c>
      <c r="C33" s="43" t="str">
        <f>'Рейтинговая таблица организаций'!B35</f>
        <v>МБОУ "Гимназия №11"</v>
      </c>
      <c r="D33" s="17">
        <f>'Рейтинговая таблица организаций'!P35</f>
        <v>100</v>
      </c>
      <c r="E33" s="17">
        <f>'Рейтинговая таблица организаций'!Y35</f>
        <v>99</v>
      </c>
      <c r="F33" s="17">
        <f>'Рейтинговая таблица организаций'!AG35</f>
        <v>85.6</v>
      </c>
      <c r="G33" s="17">
        <f>'Рейтинговая таблица организаций'!AQ35</f>
        <v>98</v>
      </c>
      <c r="H33" s="17">
        <f>'Рейтинговая таблица организаций'!BA35</f>
        <v>99.3</v>
      </c>
      <c r="I33" s="17">
        <f>'Рейтинговая таблица организаций'!BB35</f>
        <v>96.38000000000001</v>
      </c>
      <c r="J33" s="17" t="str">
        <f t="shared" si="3"/>
        <v>7</v>
      </c>
      <c r="K33" s="35">
        <f t="shared" si="1"/>
        <v>7</v>
      </c>
      <c r="L33" s="21">
        <f t="shared" si="2"/>
        <v>1</v>
      </c>
      <c r="M33" s="50">
        <f>Лист1!C34</f>
        <v>2</v>
      </c>
    </row>
    <row r="34" spans="1:13" s="50" customFormat="1" x14ac:dyDescent="0.25">
      <c r="A34" s="43">
        <v>87</v>
      </c>
      <c r="B34" s="79" t="str">
        <f>Лист1!D35</f>
        <v>г.Махачкала</v>
      </c>
      <c r="C34" s="43" t="str">
        <f>'Рейтинговая таблица организаций'!B36</f>
        <v>МБОУ "Многопрофильная гимназия №13"</v>
      </c>
      <c r="D34" s="17">
        <f>'Рейтинговая таблица организаций'!P36</f>
        <v>99.3</v>
      </c>
      <c r="E34" s="17">
        <f>'Рейтинговая таблица организаций'!Y36</f>
        <v>100</v>
      </c>
      <c r="F34" s="17">
        <f>'Рейтинговая таблица организаций'!AG36</f>
        <v>80</v>
      </c>
      <c r="G34" s="17">
        <f>'Рейтинговая таблица организаций'!AQ36</f>
        <v>99.2</v>
      </c>
      <c r="H34" s="17">
        <f>'Рейтинговая таблица организаций'!BA36</f>
        <v>99.7</v>
      </c>
      <c r="I34" s="17">
        <f>'Рейтинговая таблица организаций'!BB36</f>
        <v>95.64</v>
      </c>
      <c r="J34" s="17" t="str">
        <f t="shared" si="3"/>
        <v>9</v>
      </c>
      <c r="K34" s="35">
        <f t="shared" ref="K34:K61" si="4">RANK(I34,I$2:I$61)</f>
        <v>9</v>
      </c>
      <c r="L34" s="21">
        <f t="shared" ref="L34:L65" si="5">COUNTIF(K$2:K$61,K34)</f>
        <v>1</v>
      </c>
      <c r="M34" s="50">
        <f>Лист1!C35</f>
        <v>2</v>
      </c>
    </row>
    <row r="35" spans="1:13" s="50" customFormat="1" x14ac:dyDescent="0.25">
      <c r="A35" s="43">
        <v>88</v>
      </c>
      <c r="B35" s="79" t="str">
        <f>Лист1!D36</f>
        <v>г.Махачкала</v>
      </c>
      <c r="C35" s="43" t="str">
        <f>'Рейтинговая таблица организаций'!B37</f>
        <v>МБОУ "Средняя общеобразовательная школа №14"</v>
      </c>
      <c r="D35" s="17">
        <f>'Рейтинговая таблица организаций'!P37</f>
        <v>96.6</v>
      </c>
      <c r="E35" s="17">
        <f>'Рейтинговая таблица организаций'!Y37</f>
        <v>98.5</v>
      </c>
      <c r="F35" s="17">
        <f>'Рейтинговая таблица организаций'!AG37</f>
        <v>65.2</v>
      </c>
      <c r="G35" s="17">
        <f>'Рейтинговая таблица организаций'!AQ37</f>
        <v>97.4</v>
      </c>
      <c r="H35" s="17">
        <f>'Рейтинговая таблица организаций'!BA37</f>
        <v>99</v>
      </c>
      <c r="I35" s="17">
        <f>'Рейтинговая таблица организаций'!BB37</f>
        <v>91.34</v>
      </c>
      <c r="J35" s="17" t="str">
        <f t="shared" si="3"/>
        <v>25</v>
      </c>
      <c r="K35" s="35">
        <f t="shared" si="4"/>
        <v>25</v>
      </c>
      <c r="L35" s="21">
        <f t="shared" si="5"/>
        <v>1</v>
      </c>
      <c r="M35" s="50">
        <f>Лист1!C36</f>
        <v>2</v>
      </c>
    </row>
    <row r="36" spans="1:13" s="50" customFormat="1" x14ac:dyDescent="0.25">
      <c r="A36" s="43">
        <v>89</v>
      </c>
      <c r="B36" s="79" t="str">
        <f>Лист1!D37</f>
        <v>г.Махачкала</v>
      </c>
      <c r="C36" s="43" t="str">
        <f>'Рейтинговая таблица организаций'!B38</f>
        <v>МБОУ "Средняя общеобразовательная школа №15"</v>
      </c>
      <c r="D36" s="17">
        <f>'Рейтинговая таблица организаций'!P38</f>
        <v>96.6</v>
      </c>
      <c r="E36" s="17">
        <f>'Рейтинговая таблица организаций'!Y38</f>
        <v>98.5</v>
      </c>
      <c r="F36" s="17">
        <f>'Рейтинговая таблица организаций'!AG38</f>
        <v>66</v>
      </c>
      <c r="G36" s="17">
        <f>'Рейтинговая таблица организаций'!AQ38</f>
        <v>99.2</v>
      </c>
      <c r="H36" s="17">
        <f>'Рейтинговая таблица организаций'!BA38</f>
        <v>98.5</v>
      </c>
      <c r="I36" s="17">
        <f>'Рейтинговая таблица организаций'!BB38</f>
        <v>91.76</v>
      </c>
      <c r="J36" s="17" t="str">
        <f t="shared" si="3"/>
        <v>23</v>
      </c>
      <c r="K36" s="35">
        <f t="shared" si="4"/>
        <v>23</v>
      </c>
      <c r="L36" s="21">
        <f t="shared" si="5"/>
        <v>1</v>
      </c>
      <c r="M36" s="50">
        <f>Лист1!C37</f>
        <v>2</v>
      </c>
    </row>
    <row r="37" spans="1:13" s="50" customFormat="1" x14ac:dyDescent="0.25">
      <c r="A37" s="43">
        <v>90</v>
      </c>
      <c r="B37" s="79" t="str">
        <f>Лист1!D38</f>
        <v>г.Махачкала</v>
      </c>
      <c r="C37" s="43" t="str">
        <f>'Рейтинговая таблица организаций'!B39</f>
        <v>МБОУ "Средняя общеобразовательная школа №16"</v>
      </c>
      <c r="D37" s="17">
        <f>'Рейтинговая таблица организаций'!P39</f>
        <v>93.6</v>
      </c>
      <c r="E37" s="17">
        <f>'Рейтинговая таблица организаций'!Y39</f>
        <v>100</v>
      </c>
      <c r="F37" s="17">
        <f>'Рейтинговая таблица организаций'!AG39</f>
        <v>72</v>
      </c>
      <c r="G37" s="17">
        <f>'Рейтинговая таблица организаций'!AQ39</f>
        <v>99</v>
      </c>
      <c r="H37" s="17">
        <f>'Рейтинговая таблица организаций'!BA39</f>
        <v>98.9</v>
      </c>
      <c r="I37" s="17">
        <f>'Рейтинговая таблица организаций'!BB39</f>
        <v>92.7</v>
      </c>
      <c r="J37" s="17" t="str">
        <f t="shared" si="3"/>
        <v>21</v>
      </c>
      <c r="K37" s="35">
        <f t="shared" si="4"/>
        <v>21</v>
      </c>
      <c r="L37" s="21">
        <f t="shared" si="5"/>
        <v>1</v>
      </c>
      <c r="M37" s="50">
        <f>Лист1!C38</f>
        <v>2</v>
      </c>
    </row>
    <row r="38" spans="1:13" s="50" customFormat="1" x14ac:dyDescent="0.25">
      <c r="A38" s="43">
        <v>91</v>
      </c>
      <c r="B38" s="79" t="str">
        <f>Лист1!D39</f>
        <v>г.Махачкала</v>
      </c>
      <c r="C38" s="43" t="str">
        <f>'Рейтинговая таблица организаций'!B40</f>
        <v>МБОУ "Средняя общеобразовательная школа №18 "</v>
      </c>
      <c r="D38" s="17">
        <f>'Рейтинговая таблица организаций'!P40</f>
        <v>91.7</v>
      </c>
      <c r="E38" s="17">
        <f>'Рейтинговая таблица организаций'!Y40</f>
        <v>99</v>
      </c>
      <c r="F38" s="17">
        <f>'Рейтинговая таблица организаций'!AG40</f>
        <v>58</v>
      </c>
      <c r="G38" s="17">
        <f>'Рейтинговая таблица организаций'!AQ40</f>
        <v>98.8</v>
      </c>
      <c r="H38" s="17">
        <f>'Рейтинговая таблица организаций'!BA40</f>
        <v>97.6</v>
      </c>
      <c r="I38" s="17">
        <f>'Рейтинговая таблица организаций'!BB40</f>
        <v>89.02000000000001</v>
      </c>
      <c r="J38" s="17" t="str">
        <f t="shared" si="3"/>
        <v>42</v>
      </c>
      <c r="K38" s="35">
        <f t="shared" si="4"/>
        <v>42</v>
      </c>
      <c r="L38" s="21">
        <f t="shared" si="5"/>
        <v>1</v>
      </c>
      <c r="M38" s="50">
        <f>Лист1!C39</f>
        <v>2</v>
      </c>
    </row>
    <row r="39" spans="1:13" s="50" customFormat="1" x14ac:dyDescent="0.25">
      <c r="A39" s="43">
        <v>92</v>
      </c>
      <c r="B39" s="79" t="str">
        <f>Лист1!D40</f>
        <v>г.Махачкала</v>
      </c>
      <c r="C39" s="43" t="str">
        <f>'Рейтинговая таблица организаций'!B41</f>
        <v>МБОУ "Средняя общеобразовательная школа №19"</v>
      </c>
      <c r="D39" s="17">
        <f>'Рейтинговая таблица организаций'!P41</f>
        <v>97.8</v>
      </c>
      <c r="E39" s="17">
        <f>'Рейтинговая таблица организаций'!Y41</f>
        <v>98.5</v>
      </c>
      <c r="F39" s="17">
        <f>'Рейтинговая таблица организаций'!AG41</f>
        <v>76</v>
      </c>
      <c r="G39" s="17">
        <f>'Рейтинговая таблица организаций'!AQ41</f>
        <v>99.4</v>
      </c>
      <c r="H39" s="17">
        <f>'Рейтинговая таблица организаций'!BA41</f>
        <v>97.3</v>
      </c>
      <c r="I39" s="17">
        <f>'Рейтинговая таблица организаций'!BB41</f>
        <v>93.800000000000011</v>
      </c>
      <c r="J39" s="17" t="str">
        <f t="shared" si="3"/>
        <v>15-16</v>
      </c>
      <c r="K39" s="35">
        <f t="shared" si="4"/>
        <v>15</v>
      </c>
      <c r="L39" s="21">
        <f t="shared" si="5"/>
        <v>2</v>
      </c>
      <c r="M39" s="50">
        <f>Лист1!C40</f>
        <v>2</v>
      </c>
    </row>
    <row r="40" spans="1:13" s="50" customFormat="1" x14ac:dyDescent="0.25">
      <c r="A40" s="43">
        <v>93</v>
      </c>
      <c r="B40" s="79" t="str">
        <f>Лист1!D41</f>
        <v>г.Махачкала</v>
      </c>
      <c r="C40" s="43" t="str">
        <f>'Рейтинговая таблица организаций'!B42</f>
        <v>МБОУ "Средняя общеобразовательная школа №20"</v>
      </c>
      <c r="D40" s="17">
        <f>'Рейтинговая таблица организаций'!P42</f>
        <v>98.3</v>
      </c>
      <c r="E40" s="17">
        <f>'Рейтинговая таблица организаций'!Y42</f>
        <v>99.5</v>
      </c>
      <c r="F40" s="17">
        <f>'Рейтинговая таблица организаций'!AG42</f>
        <v>74</v>
      </c>
      <c r="G40" s="17">
        <f>'Рейтинговая таблица организаций'!AQ42</f>
        <v>98.4</v>
      </c>
      <c r="H40" s="17">
        <f>'Рейтинговая таблица организаций'!BA42</f>
        <v>98.8</v>
      </c>
      <c r="I40" s="17">
        <f>'Рейтинговая таблица организаций'!BB42</f>
        <v>93.800000000000011</v>
      </c>
      <c r="J40" s="17" t="str">
        <f t="shared" si="3"/>
        <v>15-16</v>
      </c>
      <c r="K40" s="35">
        <f t="shared" si="4"/>
        <v>15</v>
      </c>
      <c r="L40" s="21">
        <f t="shared" si="5"/>
        <v>2</v>
      </c>
      <c r="M40" s="50">
        <f>Лист1!C41</f>
        <v>2</v>
      </c>
    </row>
    <row r="41" spans="1:13" s="50" customFormat="1" x14ac:dyDescent="0.25">
      <c r="A41" s="43">
        <v>94</v>
      </c>
      <c r="B41" s="79" t="str">
        <f>Лист1!D42</f>
        <v>г.Махачкала</v>
      </c>
      <c r="C41" s="43" t="str">
        <f>'Рейтинговая таблица организаций'!B43</f>
        <v>МБОУ "Лицей №22"</v>
      </c>
      <c r="D41" s="17">
        <f>'Рейтинговая таблица организаций'!P43</f>
        <v>99.2</v>
      </c>
      <c r="E41" s="17">
        <f>'Рейтинговая таблица организаций'!Y43</f>
        <v>100</v>
      </c>
      <c r="F41" s="17">
        <f>'Рейтинговая таблица организаций'!AG43</f>
        <v>88</v>
      </c>
      <c r="G41" s="17">
        <f>'Рейтинговая таблица организаций'!AQ43</f>
        <v>98.2</v>
      </c>
      <c r="H41" s="17">
        <f>'Рейтинговая таблица организаций'!BA43</f>
        <v>98.2</v>
      </c>
      <c r="I41" s="17">
        <f>'Рейтинговая таблица организаций'!BB43</f>
        <v>96.72</v>
      </c>
      <c r="J41" s="17" t="str">
        <f t="shared" si="3"/>
        <v>5-6</v>
      </c>
      <c r="K41" s="35">
        <f t="shared" si="4"/>
        <v>5</v>
      </c>
      <c r="L41" s="21">
        <f t="shared" si="5"/>
        <v>2</v>
      </c>
      <c r="M41" s="50">
        <f>Лист1!C42</f>
        <v>2</v>
      </c>
    </row>
    <row r="42" spans="1:13" s="50" customFormat="1" x14ac:dyDescent="0.25">
      <c r="A42" s="43">
        <v>95</v>
      </c>
      <c r="B42" s="79" t="str">
        <f>Лист1!D43</f>
        <v>г.Махачкала</v>
      </c>
      <c r="C42" s="43" t="str">
        <f>'Рейтинговая таблица организаций'!B44</f>
        <v>МБОУ «Гимназия №28 »</v>
      </c>
      <c r="D42" s="17">
        <f>'Рейтинговая таблица организаций'!P44</f>
        <v>99.6</v>
      </c>
      <c r="E42" s="17">
        <f>'Рейтинговая таблица организаций'!Y44</f>
        <v>100</v>
      </c>
      <c r="F42" s="17">
        <f>'Рейтинговая таблица организаций'!AG44</f>
        <v>71.2</v>
      </c>
      <c r="G42" s="17">
        <f>'Рейтинговая таблица организаций'!AQ44</f>
        <v>97.8</v>
      </c>
      <c r="H42" s="17">
        <f>'Рейтинговая таблица организаций'!BA44</f>
        <v>99.7</v>
      </c>
      <c r="I42" s="17">
        <f>'Рейтинговая таблица организаций'!BB44</f>
        <v>93.66</v>
      </c>
      <c r="J42" s="17" t="str">
        <f t="shared" si="3"/>
        <v>17-18</v>
      </c>
      <c r="K42" s="35">
        <f t="shared" si="4"/>
        <v>17</v>
      </c>
      <c r="L42" s="21">
        <f t="shared" si="5"/>
        <v>2</v>
      </c>
      <c r="M42" s="50">
        <f>Лист1!C43</f>
        <v>2</v>
      </c>
    </row>
    <row r="43" spans="1:13" s="50" customFormat="1" x14ac:dyDescent="0.25">
      <c r="A43" s="43">
        <v>96</v>
      </c>
      <c r="B43" s="79" t="str">
        <f>Лист1!D44</f>
        <v>г.Махачкала</v>
      </c>
      <c r="C43" s="43" t="str">
        <f>'Рейтинговая таблица организаций'!B45</f>
        <v>МБОУ "Средняя общеобразовательная школа №31"</v>
      </c>
      <c r="D43" s="17">
        <f>'Рейтинговая таблица организаций'!P45</f>
        <v>89.8</v>
      </c>
      <c r="E43" s="17">
        <f>'Рейтинговая таблица организаций'!Y45</f>
        <v>99</v>
      </c>
      <c r="F43" s="17">
        <f>'Рейтинговая таблица организаций'!AG45</f>
        <v>66</v>
      </c>
      <c r="G43" s="17">
        <f>'Рейтинговая таблица организаций'!AQ45</f>
        <v>97.8</v>
      </c>
      <c r="H43" s="17">
        <f>'Рейтинговая таблица организаций'!BA45</f>
        <v>98.8</v>
      </c>
      <c r="I43" s="17">
        <f>'Рейтинговая таблица организаций'!BB45</f>
        <v>90.28</v>
      </c>
      <c r="J43" s="17" t="str">
        <f t="shared" si="3"/>
        <v>31</v>
      </c>
      <c r="K43" s="35">
        <f t="shared" si="4"/>
        <v>31</v>
      </c>
      <c r="L43" s="21">
        <f t="shared" si="5"/>
        <v>1</v>
      </c>
      <c r="M43" s="50">
        <f>Лист1!C44</f>
        <v>2</v>
      </c>
    </row>
    <row r="44" spans="1:13" s="50" customFormat="1" x14ac:dyDescent="0.25">
      <c r="A44" s="43">
        <v>97</v>
      </c>
      <c r="B44" s="79" t="str">
        <f>Лист1!D45</f>
        <v>г.Махачкала</v>
      </c>
      <c r="C44" s="43" t="str">
        <f>'Рейтинговая таблица организаций'!B46</f>
        <v>МБОУ "Гимназия №33"</v>
      </c>
      <c r="D44" s="17">
        <f>'Рейтинговая таблица организаций'!P46</f>
        <v>99.2</v>
      </c>
      <c r="E44" s="17">
        <f>'Рейтинговая таблица организаций'!Y46</f>
        <v>100</v>
      </c>
      <c r="F44" s="17">
        <f>'Рейтинговая таблица организаций'!AG46</f>
        <v>59.1</v>
      </c>
      <c r="G44" s="17">
        <f>'Рейтинговая таблица организаций'!AQ46</f>
        <v>99</v>
      </c>
      <c r="H44" s="17">
        <f>'Рейтинговая таблица организаций'!BA46</f>
        <v>97.7</v>
      </c>
      <c r="I44" s="17">
        <f>'Рейтинговая таблица организаций'!BB46</f>
        <v>91</v>
      </c>
      <c r="J44" s="17" t="str">
        <f t="shared" si="3"/>
        <v>26</v>
      </c>
      <c r="K44" s="35">
        <f t="shared" si="4"/>
        <v>26</v>
      </c>
      <c r="L44" s="21">
        <f t="shared" si="5"/>
        <v>1</v>
      </c>
      <c r="M44" s="50">
        <f>Лист1!C45</f>
        <v>2</v>
      </c>
    </row>
    <row r="45" spans="1:13" s="50" customFormat="1" x14ac:dyDescent="0.25">
      <c r="A45" s="43">
        <v>98</v>
      </c>
      <c r="B45" s="79" t="str">
        <f>Лист1!D46</f>
        <v>г.Махачкала</v>
      </c>
      <c r="C45" s="43" t="str">
        <f>'Рейтинговая таблица организаций'!B47</f>
        <v>МБОУ "Средняя общеобразовательная школа №34"</v>
      </c>
      <c r="D45" s="17">
        <f>'Рейтинговая таблица организаций'!P47</f>
        <v>94</v>
      </c>
      <c r="E45" s="17">
        <f>'Рейтинговая таблица организаций'!Y47</f>
        <v>99</v>
      </c>
      <c r="F45" s="17">
        <f>'Рейтинговая таблица организаций'!AG47</f>
        <v>59.5</v>
      </c>
      <c r="G45" s="17">
        <f>'Рейтинговая таблица организаций'!AQ47</f>
        <v>99.2</v>
      </c>
      <c r="H45" s="17">
        <f>'Рейтинговая таблица организаций'!BA47</f>
        <v>98.7</v>
      </c>
      <c r="I45" s="17">
        <f>'Рейтинговая таблица организаций'!BB47</f>
        <v>90.08</v>
      </c>
      <c r="J45" s="17" t="str">
        <f t="shared" si="3"/>
        <v>32</v>
      </c>
      <c r="K45" s="35">
        <f t="shared" si="4"/>
        <v>32</v>
      </c>
      <c r="L45" s="21">
        <f t="shared" si="5"/>
        <v>1</v>
      </c>
      <c r="M45" s="50">
        <f>Лист1!C46</f>
        <v>2</v>
      </c>
    </row>
    <row r="46" spans="1:13" s="50" customFormat="1" x14ac:dyDescent="0.25">
      <c r="A46" s="43">
        <v>99</v>
      </c>
      <c r="B46" s="79" t="str">
        <f>Лист1!D47</f>
        <v>г.Махачкала</v>
      </c>
      <c r="C46" s="43" t="str">
        <f>'Рейтинговая таблица организаций'!B48</f>
        <v>МБОУ "Средняя общеобразовательная школа №44"</v>
      </c>
      <c r="D46" s="17">
        <f>'Рейтинговая таблица организаций'!P48</f>
        <v>99.6</v>
      </c>
      <c r="E46" s="17">
        <f>'Рейтинговая таблица организаций'!Y48</f>
        <v>99.5</v>
      </c>
      <c r="F46" s="17">
        <f>'Рейтинговая таблица организаций'!AG48</f>
        <v>57.5</v>
      </c>
      <c r="G46" s="17">
        <f>'Рейтинговая таблица организаций'!AQ48</f>
        <v>98.2</v>
      </c>
      <c r="H46" s="17">
        <f>'Рейтинговая таблица организаций'!BA48</f>
        <v>98</v>
      </c>
      <c r="I46" s="17">
        <f>'Рейтинговая таблица организаций'!BB48</f>
        <v>90.56</v>
      </c>
      <c r="J46" s="17" t="str">
        <f t="shared" si="3"/>
        <v>29</v>
      </c>
      <c r="K46" s="35">
        <f t="shared" si="4"/>
        <v>29</v>
      </c>
      <c r="L46" s="21">
        <f t="shared" si="5"/>
        <v>1</v>
      </c>
      <c r="M46" s="50">
        <f>Лист1!C47</f>
        <v>2</v>
      </c>
    </row>
    <row r="47" spans="1:13" s="50" customFormat="1" x14ac:dyDescent="0.25">
      <c r="A47" s="43">
        <v>100</v>
      </c>
      <c r="B47" s="79" t="str">
        <f>Лист1!D48</f>
        <v>г.Махачкала</v>
      </c>
      <c r="C47" s="43" t="str">
        <f>'Рейтинговая таблица организаций'!B49</f>
        <v>МБОУ "Средняя общеобразовательная школа №48"</v>
      </c>
      <c r="D47" s="17">
        <f>'Рейтинговая таблица организаций'!P49</f>
        <v>98.3</v>
      </c>
      <c r="E47" s="17">
        <f>'Рейтинговая таблица организаций'!Y49</f>
        <v>98.5</v>
      </c>
      <c r="F47" s="17">
        <f>'Рейтинговая таблица организаций'!AG49</f>
        <v>64</v>
      </c>
      <c r="G47" s="17">
        <f>'Рейтинговая таблица организаций'!AQ49</f>
        <v>97.4</v>
      </c>
      <c r="H47" s="17">
        <f>'Рейтинговая таблица организаций'!BA49</f>
        <v>99.1</v>
      </c>
      <c r="I47" s="17">
        <f>'Рейтинговая таблица организаций'!BB49</f>
        <v>91.460000000000008</v>
      </c>
      <c r="J47" s="17" t="str">
        <f t="shared" si="3"/>
        <v>24</v>
      </c>
      <c r="K47" s="35">
        <f t="shared" si="4"/>
        <v>24</v>
      </c>
      <c r="L47" s="21">
        <f t="shared" si="5"/>
        <v>1</v>
      </c>
      <c r="M47" s="50">
        <f>Лист1!C48</f>
        <v>2</v>
      </c>
    </row>
    <row r="48" spans="1:13" s="50" customFormat="1" x14ac:dyDescent="0.25">
      <c r="A48" s="43">
        <v>101</v>
      </c>
      <c r="B48" s="79" t="str">
        <f>Лист1!D49</f>
        <v>г.Махачкала</v>
      </c>
      <c r="C48" s="43" t="str">
        <f>'Рейтинговая таблица организаций'!B50</f>
        <v>МБОУ "Многопрофильная гимназия №56"</v>
      </c>
      <c r="D48" s="17">
        <f>'Рейтинговая таблица организаций'!P50</f>
        <v>96.4</v>
      </c>
      <c r="E48" s="17">
        <f>'Рейтинговая таблица организаций'!Y50</f>
        <v>98.5</v>
      </c>
      <c r="F48" s="17">
        <f>'Рейтинговая таблица организаций'!AG50</f>
        <v>59.5</v>
      </c>
      <c r="G48" s="17">
        <f>'Рейтинговая таблица организаций'!AQ50</f>
        <v>98.6</v>
      </c>
      <c r="H48" s="17">
        <f>'Рейтинговая таблица организаций'!BA50</f>
        <v>98.7</v>
      </c>
      <c r="I48" s="17">
        <f>'Рейтинговая таблица организаций'!BB50</f>
        <v>90.34</v>
      </c>
      <c r="J48" s="17" t="str">
        <f t="shared" si="3"/>
        <v>30</v>
      </c>
      <c r="K48" s="35">
        <f t="shared" si="4"/>
        <v>30</v>
      </c>
      <c r="L48" s="21">
        <f t="shared" si="5"/>
        <v>1</v>
      </c>
      <c r="M48" s="50">
        <f>Лист1!C49</f>
        <v>2</v>
      </c>
    </row>
    <row r="49" spans="1:13" s="50" customFormat="1" x14ac:dyDescent="0.25">
      <c r="A49" s="43">
        <v>102</v>
      </c>
      <c r="B49" s="79" t="str">
        <f>Лист1!D50</f>
        <v>г.Махачкала</v>
      </c>
      <c r="C49" s="43" t="str">
        <f>'Рейтинговая таблица организаций'!B51</f>
        <v>МБОУ "Средняя общеобразовательная школа №58"</v>
      </c>
      <c r="D49" s="17">
        <f>'Рейтинговая таблица организаций'!P51</f>
        <v>98.1</v>
      </c>
      <c r="E49" s="17">
        <f>'Рейтинговая таблица организаций'!Y51</f>
        <v>99.5</v>
      </c>
      <c r="F49" s="17">
        <f>'Рейтинговая таблица организаций'!AG51</f>
        <v>94</v>
      </c>
      <c r="G49" s="17">
        <f>'Рейтинговая таблица организаций'!AQ51</f>
        <v>97</v>
      </c>
      <c r="H49" s="17">
        <f>'Рейтинговая таблица организаций'!BA51</f>
        <v>98.9</v>
      </c>
      <c r="I49" s="17">
        <f>'Рейтинговая таблица организаций'!BB51</f>
        <v>97.5</v>
      </c>
      <c r="J49" s="17" t="str">
        <f t="shared" si="3"/>
        <v>3</v>
      </c>
      <c r="K49" s="35">
        <f t="shared" si="4"/>
        <v>3</v>
      </c>
      <c r="L49" s="21">
        <f t="shared" si="5"/>
        <v>1</v>
      </c>
      <c r="M49" s="50">
        <f>Лист1!C50</f>
        <v>2</v>
      </c>
    </row>
    <row r="50" spans="1:13" s="50" customFormat="1" x14ac:dyDescent="0.25">
      <c r="A50" s="43">
        <v>103</v>
      </c>
      <c r="B50" s="79" t="str">
        <f>Лист1!D51</f>
        <v>г.Махачкала</v>
      </c>
      <c r="C50" s="43" t="str">
        <f>'Рейтинговая таблица организаций'!B52</f>
        <v>МБУ ДО «Центр детского творчества»</v>
      </c>
      <c r="D50" s="17">
        <f>'Рейтинговая таблица организаций'!P52</f>
        <v>95.1</v>
      </c>
      <c r="E50" s="17">
        <f>'Рейтинговая таблица организаций'!Y52</f>
        <v>99.5</v>
      </c>
      <c r="F50" s="17">
        <f>'Рейтинговая таблица организаций'!AG52</f>
        <v>63.5</v>
      </c>
      <c r="G50" s="17">
        <f>'Рейтинговая таблица организаций'!AQ52</f>
        <v>98.4</v>
      </c>
      <c r="H50" s="17">
        <f>'Рейтинговая таблица организаций'!BA52</f>
        <v>98</v>
      </c>
      <c r="I50" s="17">
        <f>'Рейтинговая таблица организаций'!BB52</f>
        <v>90.9</v>
      </c>
      <c r="J50" s="17" t="str">
        <f t="shared" si="3"/>
        <v>27</v>
      </c>
      <c r="K50" s="35">
        <f t="shared" si="4"/>
        <v>27</v>
      </c>
      <c r="L50" s="21">
        <f t="shared" si="5"/>
        <v>1</v>
      </c>
      <c r="M50" s="50">
        <f>Лист1!C51</f>
        <v>3</v>
      </c>
    </row>
    <row r="51" spans="1:13" s="50" customFormat="1" x14ac:dyDescent="0.25">
      <c r="A51" s="43">
        <v>104</v>
      </c>
      <c r="B51" s="79" t="str">
        <f>Лист1!D52</f>
        <v>г.Махачкала</v>
      </c>
      <c r="C51" s="43" t="str">
        <f>'Рейтинговая таблица организаций'!B53</f>
        <v>МБОУ ДОД «Детский Морской Центр «Алые паруса»</v>
      </c>
      <c r="D51" s="17">
        <f>'Рейтинговая таблица организаций'!P53</f>
        <v>90.7</v>
      </c>
      <c r="E51" s="17">
        <f>'Рейтинговая таблица организаций'!Y53</f>
        <v>99.5</v>
      </c>
      <c r="F51" s="17">
        <f>'Рейтинговая таблица организаций'!AG53</f>
        <v>43.6</v>
      </c>
      <c r="G51" s="17">
        <f>'Рейтинговая таблица организаций'!AQ53</f>
        <v>97</v>
      </c>
      <c r="H51" s="17">
        <f>'Рейтинговая таблица организаций'!BA53</f>
        <v>98.9</v>
      </c>
      <c r="I51" s="17">
        <f>'Рейтинговая таблица организаций'!BB53</f>
        <v>85.939999999999984</v>
      </c>
      <c r="J51" s="17" t="str">
        <f t="shared" si="3"/>
        <v>57</v>
      </c>
      <c r="K51" s="35">
        <f t="shared" si="4"/>
        <v>57</v>
      </c>
      <c r="L51" s="21">
        <f t="shared" si="5"/>
        <v>1</v>
      </c>
      <c r="M51" s="50">
        <f>Лист1!C52</f>
        <v>3</v>
      </c>
    </row>
    <row r="52" spans="1:13" s="50" customFormat="1" x14ac:dyDescent="0.25">
      <c r="A52" s="43">
        <v>105</v>
      </c>
      <c r="B52" s="79" t="str">
        <f>Лист1!D53</f>
        <v>г.Махачкала</v>
      </c>
      <c r="C52" s="43" t="str">
        <f>'Рейтинговая таблица организаций'!B54</f>
        <v>МБОУ ДОД «Муниципальный центр хореографического искусства – народный ансамбль «Асса»</v>
      </c>
      <c r="D52" s="17">
        <f>'Рейтинговая таблица организаций'!P54</f>
        <v>96.6</v>
      </c>
      <c r="E52" s="17">
        <f>'Рейтинговая таблица организаций'!Y54</f>
        <v>100</v>
      </c>
      <c r="F52" s="17">
        <f>'Рейтинговая таблица организаций'!AG54</f>
        <v>58</v>
      </c>
      <c r="G52" s="17">
        <f>'Рейтинговая таблица организаций'!AQ54</f>
        <v>100</v>
      </c>
      <c r="H52" s="17">
        <f>'Рейтинговая таблица организаций'!BA54</f>
        <v>98.6</v>
      </c>
      <c r="I52" s="17">
        <f>'Рейтинговая таблица организаций'!BB54</f>
        <v>90.640000000000015</v>
      </c>
      <c r="J52" s="17" t="str">
        <f t="shared" si="3"/>
        <v>28</v>
      </c>
      <c r="K52" s="35">
        <f t="shared" si="4"/>
        <v>28</v>
      </c>
      <c r="L52" s="21">
        <f t="shared" si="5"/>
        <v>1</v>
      </c>
      <c r="M52" s="50">
        <f>Лист1!C53</f>
        <v>3</v>
      </c>
    </row>
    <row r="53" spans="1:13" s="50" customFormat="1" x14ac:dyDescent="0.25">
      <c r="A53" s="43">
        <v>106</v>
      </c>
      <c r="B53" s="79" t="str">
        <f>Лист1!D54</f>
        <v>г.Махачкала</v>
      </c>
      <c r="C53" s="43" t="str">
        <f>'Рейтинговая таблица организаций'!B55</f>
        <v>МБОУ ДО «Детская школа искусств №1 им.П.Чайковского»</v>
      </c>
      <c r="D53" s="17">
        <f>'Рейтинговая таблица организаций'!P55</f>
        <v>93.7</v>
      </c>
      <c r="E53" s="17">
        <f>'Рейтинговая таблица организаций'!Y55</f>
        <v>100</v>
      </c>
      <c r="F53" s="17">
        <f>'Рейтинговая таблица организаций'!AG55</f>
        <v>43.5</v>
      </c>
      <c r="G53" s="17">
        <f>'Рейтинговая таблица организаций'!AQ55</f>
        <v>98.6</v>
      </c>
      <c r="H53" s="17">
        <f>'Рейтинговая таблица организаций'!BA55</f>
        <v>99.2</v>
      </c>
      <c r="I53" s="17">
        <f>'Рейтинговая таблица организаций'!BB55</f>
        <v>86.999999999999986</v>
      </c>
      <c r="J53" s="17" t="str">
        <f t="shared" si="3"/>
        <v>51</v>
      </c>
      <c r="K53" s="35">
        <f t="shared" si="4"/>
        <v>51</v>
      </c>
      <c r="L53" s="21">
        <f t="shared" si="5"/>
        <v>1</v>
      </c>
      <c r="M53" s="50">
        <f>Лист1!C54</f>
        <v>3</v>
      </c>
    </row>
    <row r="54" spans="1:13" s="50" customFormat="1" x14ac:dyDescent="0.25">
      <c r="A54" s="43">
        <v>107</v>
      </c>
      <c r="B54" s="79" t="str">
        <f>Лист1!D55</f>
        <v>г.Махачкала</v>
      </c>
      <c r="C54" s="43" t="str">
        <f>'Рейтинговая таблица организаций'!B56</f>
        <v>МБОУ ДО «Детская школа искусств № 2»</v>
      </c>
      <c r="D54" s="17">
        <f>'Рейтинговая таблица организаций'!P56</f>
        <v>94.1</v>
      </c>
      <c r="E54" s="17">
        <f>'Рейтинговая таблица организаций'!Y56</f>
        <v>100</v>
      </c>
      <c r="F54" s="17">
        <f>'Рейтинговая таблица организаций'!AG56</f>
        <v>56</v>
      </c>
      <c r="G54" s="17">
        <f>'Рейтинговая таблица организаций'!AQ56</f>
        <v>98.8</v>
      </c>
      <c r="H54" s="17">
        <f>'Рейтинговая таблица организаций'!BA56</f>
        <v>99.3</v>
      </c>
      <c r="I54" s="17">
        <f>'Рейтинговая таблица организаций'!BB56</f>
        <v>89.64</v>
      </c>
      <c r="J54" s="17" t="str">
        <f t="shared" si="3"/>
        <v>34</v>
      </c>
      <c r="K54" s="35">
        <f t="shared" si="4"/>
        <v>34</v>
      </c>
      <c r="L54" s="21">
        <f t="shared" si="5"/>
        <v>1</v>
      </c>
      <c r="M54" s="50">
        <f>Лист1!C55</f>
        <v>3</v>
      </c>
    </row>
    <row r="55" spans="1:13" s="50" customFormat="1" x14ac:dyDescent="0.25">
      <c r="A55" s="43">
        <v>108</v>
      </c>
      <c r="B55" s="79" t="str">
        <f>Лист1!D56</f>
        <v>г.Махачкала</v>
      </c>
      <c r="C55" s="43" t="str">
        <f>'Рейтинговая таблица организаций'!B57</f>
        <v>МБОУ ДО «Детская школа искусств №3 им.А.Цурмилова»</v>
      </c>
      <c r="D55" s="17">
        <f>'Рейтинговая таблица организаций'!P57</f>
        <v>97.1</v>
      </c>
      <c r="E55" s="17">
        <f>'Рейтинговая таблица организаций'!Y57</f>
        <v>100</v>
      </c>
      <c r="F55" s="17">
        <f>'Рейтинговая таблица организаций'!AG57</f>
        <v>50</v>
      </c>
      <c r="G55" s="17">
        <f>'Рейтинговая таблица организаций'!AQ57</f>
        <v>98.8</v>
      </c>
      <c r="H55" s="17">
        <f>'Рейтинговая таблица организаций'!BA57</f>
        <v>99.7</v>
      </c>
      <c r="I55" s="17">
        <f>'Рейтинговая таблица организаций'!BB57</f>
        <v>89.11999999999999</v>
      </c>
      <c r="J55" s="17" t="str">
        <f t="shared" si="3"/>
        <v>41</v>
      </c>
      <c r="K55" s="35">
        <f t="shared" si="4"/>
        <v>41</v>
      </c>
      <c r="L55" s="21">
        <f t="shared" si="5"/>
        <v>1</v>
      </c>
      <c r="M55" s="50">
        <f>Лист1!C56</f>
        <v>3</v>
      </c>
    </row>
    <row r="56" spans="1:13" s="50" customFormat="1" x14ac:dyDescent="0.25">
      <c r="A56" s="43">
        <v>109</v>
      </c>
      <c r="B56" s="79" t="str">
        <f>Лист1!D57</f>
        <v>г.Махачкала</v>
      </c>
      <c r="C56" s="43" t="str">
        <f>'Рейтинговая таблица организаций'!B58</f>
        <v>МБОУ ДО «Детская школа искусств № 4»</v>
      </c>
      <c r="D56" s="17">
        <f>'Рейтинговая таблица организаций'!P58</f>
        <v>91.8</v>
      </c>
      <c r="E56" s="17">
        <f>'Рейтинговая таблица организаций'!Y58</f>
        <v>99.5</v>
      </c>
      <c r="F56" s="17">
        <f>'Рейтинговая таблица организаций'!AG58</f>
        <v>50</v>
      </c>
      <c r="G56" s="17">
        <f>'Рейтинговая таблица организаций'!AQ58</f>
        <v>98.8</v>
      </c>
      <c r="H56" s="17">
        <f>'Рейтинговая таблица организаций'!BA58</f>
        <v>98.8</v>
      </c>
      <c r="I56" s="17">
        <f>'Рейтинговая таблица организаций'!BB58</f>
        <v>87.78</v>
      </c>
      <c r="J56" s="17" t="str">
        <f t="shared" si="3"/>
        <v>49</v>
      </c>
      <c r="K56" s="35">
        <f t="shared" si="4"/>
        <v>49</v>
      </c>
      <c r="L56" s="21">
        <f t="shared" si="5"/>
        <v>1</v>
      </c>
      <c r="M56" s="50">
        <f>Лист1!C57</f>
        <v>3</v>
      </c>
    </row>
    <row r="57" spans="1:13" s="50" customFormat="1" x14ac:dyDescent="0.25">
      <c r="A57" s="43">
        <v>110</v>
      </c>
      <c r="B57" s="79" t="str">
        <f>Лист1!D58</f>
        <v>г.Махачкала</v>
      </c>
      <c r="C57" s="43" t="str">
        <f>'Рейтинговая таблица организаций'!B59</f>
        <v>МБОУ ДО «Детская школа искусств № 5 им.Т.Мурадова»</v>
      </c>
      <c r="D57" s="17">
        <f>'Рейтинговая таблица организаций'!P59</f>
        <v>90.3</v>
      </c>
      <c r="E57" s="17">
        <f>'Рейтинговая таблица организаций'!Y59</f>
        <v>98.5</v>
      </c>
      <c r="F57" s="17">
        <f>'Рейтинговая таблица организаций'!AG59</f>
        <v>46</v>
      </c>
      <c r="G57" s="17">
        <f>'Рейтинговая таблица организаций'!AQ59</f>
        <v>97.6</v>
      </c>
      <c r="H57" s="17">
        <f>'Рейтинговая таблица организаций'!BA59</f>
        <v>98.1</v>
      </c>
      <c r="I57" s="17">
        <f>'Рейтинговая таблица организаций'!BB59</f>
        <v>86.1</v>
      </c>
      <c r="J57" s="17" t="str">
        <f t="shared" si="3"/>
        <v>55</v>
      </c>
      <c r="K57" s="35">
        <f t="shared" si="4"/>
        <v>55</v>
      </c>
      <c r="L57" s="21">
        <f t="shared" si="5"/>
        <v>1</v>
      </c>
      <c r="M57" s="50">
        <f>Лист1!C58</f>
        <v>3</v>
      </c>
    </row>
    <row r="58" spans="1:13" s="50" customFormat="1" x14ac:dyDescent="0.25">
      <c r="A58" s="43">
        <v>111</v>
      </c>
      <c r="B58" s="79" t="str">
        <f>Лист1!D59</f>
        <v>г.Махачкала</v>
      </c>
      <c r="C58" s="43" t="str">
        <f>'Рейтинговая таблица организаций'!B60</f>
        <v>МБОУ ДО «Детская школа искусств № 6 им. С. Керимова»</v>
      </c>
      <c r="D58" s="17">
        <f>'Рейтинговая таблица организаций'!P60</f>
        <v>88.3</v>
      </c>
      <c r="E58" s="17">
        <f>'Рейтинговая таблица организаций'!Y60</f>
        <v>98.5</v>
      </c>
      <c r="F58" s="17">
        <f>'Рейтинговая таблица организаций'!AG60</f>
        <v>46</v>
      </c>
      <c r="G58" s="17">
        <f>'Рейтинговая таблица организаций'!AQ60</f>
        <v>99</v>
      </c>
      <c r="H58" s="17">
        <f>'Рейтинговая таблица организаций'!BA60</f>
        <v>98.3</v>
      </c>
      <c r="I58" s="17">
        <f>'Рейтинговая таблица организаций'!BB60</f>
        <v>86.02000000000001</v>
      </c>
      <c r="J58" s="17" t="str">
        <f t="shared" si="3"/>
        <v>56</v>
      </c>
      <c r="K58" s="35">
        <f t="shared" si="4"/>
        <v>56</v>
      </c>
      <c r="L58" s="21">
        <f t="shared" si="5"/>
        <v>1</v>
      </c>
      <c r="M58" s="50">
        <f>Лист1!C59</f>
        <v>3</v>
      </c>
    </row>
    <row r="59" spans="1:13" s="50" customFormat="1" x14ac:dyDescent="0.25">
      <c r="A59" s="43">
        <v>112</v>
      </c>
      <c r="B59" s="79" t="str">
        <f>Лист1!D60</f>
        <v>г.Махачкала</v>
      </c>
      <c r="C59" s="43" t="str">
        <f>'Рейтинговая таблица организаций'!B61</f>
        <v>МБОУ ДО «Детская школа искусств № 7»</v>
      </c>
      <c r="D59" s="17">
        <f>'Рейтинговая таблица организаций'!P61</f>
        <v>83.2</v>
      </c>
      <c r="E59" s="17">
        <f>'Рейтинговая таблица организаций'!Y61</f>
        <v>98.5</v>
      </c>
      <c r="F59" s="17">
        <f>'Рейтинговая таблица организаций'!AG61</f>
        <v>52</v>
      </c>
      <c r="G59" s="17">
        <f>'Рейтинговая таблица организаций'!AQ61</f>
        <v>98.4</v>
      </c>
      <c r="H59" s="17">
        <f>'Рейтинговая таблица организаций'!BA61</f>
        <v>99.5</v>
      </c>
      <c r="I59" s="17">
        <f>'Рейтинговая таблица организаций'!BB61</f>
        <v>86.320000000000007</v>
      </c>
      <c r="J59" s="17" t="str">
        <f t="shared" si="3"/>
        <v>53</v>
      </c>
      <c r="K59" s="35">
        <f t="shared" si="4"/>
        <v>53</v>
      </c>
      <c r="L59" s="21">
        <f t="shared" si="5"/>
        <v>1</v>
      </c>
      <c r="M59" s="50">
        <f>Лист1!C60</f>
        <v>3</v>
      </c>
    </row>
    <row r="60" spans="1:13" s="50" customFormat="1" x14ac:dyDescent="0.25">
      <c r="A60" s="43">
        <v>113</v>
      </c>
      <c r="B60" s="79" t="str">
        <f>Лист1!D61</f>
        <v>г.Махачкала</v>
      </c>
      <c r="C60" s="43" t="str">
        <f>'Рейтинговая таблица организаций'!B62</f>
        <v>МБОУ ДО «Детская школа искусств № 8 им.А.Джалиловой»</v>
      </c>
      <c r="D60" s="17">
        <f>'Рейтинговая таблица организаций'!P62</f>
        <v>83.6</v>
      </c>
      <c r="E60" s="17">
        <f>'Рейтинговая таблица организаций'!Y62</f>
        <v>99.5</v>
      </c>
      <c r="F60" s="17">
        <f>'Рейтинговая таблица организаций'!AG62</f>
        <v>94</v>
      </c>
      <c r="G60" s="17">
        <f>'Рейтинговая таблица организаций'!AQ62</f>
        <v>98.2</v>
      </c>
      <c r="H60" s="17">
        <f>'Рейтинговая таблица организаций'!BA62</f>
        <v>98.2</v>
      </c>
      <c r="I60" s="17">
        <f>'Рейтинговая таблица организаций'!BB62</f>
        <v>94.7</v>
      </c>
      <c r="J60" s="17" t="str">
        <f t="shared" si="3"/>
        <v>13</v>
      </c>
      <c r="K60" s="35">
        <f t="shared" si="4"/>
        <v>13</v>
      </c>
      <c r="L60" s="21">
        <f t="shared" si="5"/>
        <v>1</v>
      </c>
      <c r="M60" s="50">
        <f>Лист1!C61</f>
        <v>3</v>
      </c>
    </row>
    <row r="61" spans="1:13" s="50" customFormat="1" x14ac:dyDescent="0.25">
      <c r="A61" s="43">
        <v>114</v>
      </c>
      <c r="B61" s="79" t="str">
        <f>Лист1!D62</f>
        <v>г.Махачкала</v>
      </c>
      <c r="C61" s="43" t="str">
        <f>'Рейтинговая таблица организаций'!B63</f>
        <v>МБОУ ДО "Детская художественная школа"</v>
      </c>
      <c r="D61" s="17">
        <f>'Рейтинговая таблица организаций'!P63</f>
        <v>94.8</v>
      </c>
      <c r="E61" s="17">
        <f>'Рейтинговая таблица организаций'!Y63</f>
        <v>49</v>
      </c>
      <c r="F61" s="17">
        <f>'Рейтинговая таблица организаций'!AG63</f>
        <v>38</v>
      </c>
      <c r="G61" s="17">
        <f>'Рейтинговая таблица организаций'!AQ63</f>
        <v>97.6</v>
      </c>
      <c r="H61" s="17">
        <f>'Рейтинговая таблица организаций'!BA63</f>
        <v>98.7</v>
      </c>
      <c r="I61" s="17">
        <f>'Рейтинговая таблица организаций'!BB63</f>
        <v>75.61999999999999</v>
      </c>
      <c r="J61" s="17" t="str">
        <f t="shared" si="3"/>
        <v>60</v>
      </c>
      <c r="K61" s="35">
        <f t="shared" si="4"/>
        <v>60</v>
      </c>
      <c r="L61" s="21">
        <f t="shared" si="5"/>
        <v>1</v>
      </c>
      <c r="M61" s="50">
        <f>Лист1!C62</f>
        <v>3</v>
      </c>
    </row>
  </sheetData>
  <autoFilter ref="A1:M61">
    <sortState ref="A17:M747">
      <sortCondition descending="1" ref="I1:I815"/>
    </sortState>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P3"/>
  <sheetViews>
    <sheetView workbookViewId="0">
      <selection activeCell="B12" sqref="B12"/>
    </sheetView>
  </sheetViews>
  <sheetFormatPr defaultRowHeight="15" x14ac:dyDescent="0.25"/>
  <cols>
    <col min="2" max="2" width="20.140625" customWidth="1"/>
    <col min="11" max="11" width="15.42578125" customWidth="1"/>
  </cols>
  <sheetData>
    <row r="2" spans="2:42" x14ac:dyDescent="0.25">
      <c r="B2" s="51"/>
      <c r="C2" s="51" t="s">
        <v>444</v>
      </c>
      <c r="D2" s="51" t="s">
        <v>445</v>
      </c>
      <c r="E2" s="51" t="s">
        <v>446</v>
      </c>
      <c r="F2" s="51" t="s">
        <v>447</v>
      </c>
      <c r="G2" s="51" t="s">
        <v>448</v>
      </c>
      <c r="H2" s="51" t="s">
        <v>40</v>
      </c>
      <c r="I2" s="51"/>
      <c r="J2" s="51"/>
      <c r="K2" s="51"/>
      <c r="L2" s="51" t="s">
        <v>15</v>
      </c>
      <c r="M2" s="51" t="s">
        <v>16</v>
      </c>
      <c r="N2" s="51" t="s">
        <v>17</v>
      </c>
      <c r="O2" s="51" t="s">
        <v>444</v>
      </c>
      <c r="P2" s="51"/>
      <c r="Q2" s="51"/>
      <c r="R2" s="51"/>
      <c r="S2" s="51" t="s">
        <v>20</v>
      </c>
      <c r="T2" s="51" t="s">
        <v>449</v>
      </c>
      <c r="U2" s="51" t="s">
        <v>445</v>
      </c>
      <c r="V2" s="51"/>
      <c r="W2" s="51"/>
      <c r="X2" s="51"/>
      <c r="Y2" s="51" t="s">
        <v>25</v>
      </c>
      <c r="Z2" s="51" t="s">
        <v>26</v>
      </c>
      <c r="AA2" s="51" t="s">
        <v>27</v>
      </c>
      <c r="AB2" s="51" t="s">
        <v>446</v>
      </c>
      <c r="AC2" s="51"/>
      <c r="AD2" s="51"/>
      <c r="AE2" s="51"/>
      <c r="AF2" s="51" t="s">
        <v>31</v>
      </c>
      <c r="AG2" s="51" t="s">
        <v>32</v>
      </c>
      <c r="AH2" s="51" t="s">
        <v>33</v>
      </c>
      <c r="AI2" s="51" t="s">
        <v>447</v>
      </c>
      <c r="AJ2" s="51"/>
      <c r="AK2" s="51"/>
      <c r="AL2" s="51"/>
      <c r="AM2" s="51" t="s">
        <v>37</v>
      </c>
      <c r="AN2" s="51" t="s">
        <v>38</v>
      </c>
      <c r="AO2" s="51" t="s">
        <v>39</v>
      </c>
      <c r="AP2" s="51" t="s">
        <v>448</v>
      </c>
    </row>
    <row r="3" spans="2:42" x14ac:dyDescent="0.25">
      <c r="B3" s="51" t="s">
        <v>278</v>
      </c>
      <c r="C3" s="51">
        <v>95.3</v>
      </c>
      <c r="D3" s="51">
        <v>99.4</v>
      </c>
      <c r="E3" s="51">
        <v>62.9</v>
      </c>
      <c r="F3" s="51">
        <v>98.7</v>
      </c>
      <c r="G3" s="51">
        <v>98.8</v>
      </c>
      <c r="H3" s="51">
        <v>91</v>
      </c>
      <c r="I3" s="51"/>
      <c r="J3" s="51"/>
      <c r="K3" s="51" t="s">
        <v>278</v>
      </c>
      <c r="L3" s="51">
        <v>87</v>
      </c>
      <c r="M3" s="51">
        <v>98</v>
      </c>
      <c r="N3" s="51">
        <v>99</v>
      </c>
      <c r="O3" s="51">
        <v>95.3</v>
      </c>
      <c r="P3" s="51"/>
      <c r="Q3" s="51"/>
      <c r="R3" s="51" t="s">
        <v>278</v>
      </c>
      <c r="S3" s="51">
        <v>100</v>
      </c>
      <c r="T3" s="51">
        <v>99</v>
      </c>
      <c r="U3" s="51">
        <v>99.4</v>
      </c>
      <c r="V3" s="51"/>
      <c r="W3" s="51"/>
      <c r="X3" s="51" t="s">
        <v>278</v>
      </c>
      <c r="Y3" s="51">
        <v>35</v>
      </c>
      <c r="Z3" s="51">
        <v>56</v>
      </c>
      <c r="AA3" s="51">
        <v>100</v>
      </c>
      <c r="AB3" s="51">
        <v>62.9</v>
      </c>
      <c r="AC3" s="51"/>
      <c r="AD3" s="51"/>
      <c r="AE3" s="51" t="s">
        <v>278</v>
      </c>
      <c r="AF3" s="51">
        <v>99</v>
      </c>
      <c r="AG3" s="51">
        <v>99</v>
      </c>
      <c r="AH3" s="51">
        <v>99</v>
      </c>
      <c r="AI3" s="51">
        <v>98.7</v>
      </c>
      <c r="AJ3" s="51"/>
      <c r="AK3" s="51"/>
      <c r="AL3" s="51" t="s">
        <v>278</v>
      </c>
      <c r="AM3" s="51">
        <v>99</v>
      </c>
      <c r="AN3" s="51">
        <v>99</v>
      </c>
      <c r="AO3" s="51">
        <v>99</v>
      </c>
      <c r="AP3" s="51">
        <v>98.8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2"/>
  <sheetViews>
    <sheetView topLeftCell="A44" workbookViewId="0">
      <selection activeCell="J67" sqref="J67"/>
    </sheetView>
  </sheetViews>
  <sheetFormatPr defaultRowHeight="15" x14ac:dyDescent="0.25"/>
  <cols>
    <col min="1" max="2" width="9.140625" style="9"/>
    <col min="3" max="3" width="8.42578125" style="9" customWidth="1"/>
    <col min="4" max="4" width="8.5703125" style="9" customWidth="1"/>
    <col min="5" max="7" width="6.140625" style="9" customWidth="1"/>
    <col min="8" max="8" width="8" style="9" customWidth="1"/>
    <col min="9" max="9" width="9.28515625" style="9" customWidth="1"/>
    <col min="10" max="17" width="6.140625" style="9" customWidth="1"/>
    <col min="18" max="18" width="6.85546875" style="32" customWidth="1"/>
    <col min="19" max="19" width="97.140625" style="32" customWidth="1"/>
    <col min="20" max="29" width="7.85546875" style="9" customWidth="1"/>
    <col min="30" max="30" width="8.140625" style="9" customWidth="1"/>
    <col min="31" max="16384" width="9.140625" style="9"/>
  </cols>
  <sheetData>
    <row r="1" spans="1:29" x14ac:dyDescent="0.25">
      <c r="A1" s="9">
        <v>55</v>
      </c>
      <c r="B1" s="9">
        <v>120</v>
      </c>
      <c r="C1" s="9">
        <v>95</v>
      </c>
      <c r="D1" s="9">
        <v>95</v>
      </c>
      <c r="E1" s="9">
        <v>93</v>
      </c>
      <c r="F1" s="9">
        <v>91</v>
      </c>
      <c r="G1" s="9">
        <v>118</v>
      </c>
      <c r="H1" s="9">
        <v>36</v>
      </c>
      <c r="I1" s="9">
        <v>36</v>
      </c>
      <c r="J1" s="9">
        <v>117</v>
      </c>
      <c r="K1" s="9">
        <v>119</v>
      </c>
      <c r="L1" s="9">
        <v>82</v>
      </c>
      <c r="M1" s="9">
        <v>80</v>
      </c>
      <c r="N1" s="9">
        <v>117</v>
      </c>
      <c r="O1" s="9">
        <v>118</v>
      </c>
      <c r="P1" s="9">
        <v>118</v>
      </c>
      <c r="R1" s="31">
        <v>55</v>
      </c>
      <c r="S1" s="31" t="str">
        <f>Лист1!E3</f>
        <v>МБДОУ «Детский сад №2»</v>
      </c>
      <c r="T1" s="24">
        <f t="shared" ref="T1:T18" si="0">F1/E1</f>
        <v>0.978494623655914</v>
      </c>
      <c r="U1" s="24">
        <f t="shared" ref="U1:U18" si="1">D1/C1</f>
        <v>1</v>
      </c>
      <c r="V1" s="24">
        <f t="shared" ref="V1:V18" si="2">G1/$B1</f>
        <v>0.98333333333333328</v>
      </c>
      <c r="W1" s="24">
        <f t="shared" ref="W1:W18" si="3">I1/H1</f>
        <v>1</v>
      </c>
      <c r="X1" s="24">
        <f t="shared" ref="X1:X18" si="4">J1/$B1</f>
        <v>0.97499999999999998</v>
      </c>
      <c r="Y1" s="24">
        <f t="shared" ref="Y1:Y18" si="5">K1/$B1</f>
        <v>0.9916666666666667</v>
      </c>
      <c r="Z1" s="24">
        <f t="shared" ref="Z1:Z18" si="6">M1/L1</f>
        <v>0.97560975609756095</v>
      </c>
      <c r="AA1" s="24">
        <f t="shared" ref="AA1:AA18" si="7">N1/$B1</f>
        <v>0.97499999999999998</v>
      </c>
      <c r="AB1" s="24">
        <f t="shared" ref="AB1:AB18" si="8">O1/$B1</f>
        <v>0.98333333333333328</v>
      </c>
      <c r="AC1" s="24">
        <f t="shared" ref="AC1:AC18" si="9">P1/$B1</f>
        <v>0.98333333333333328</v>
      </c>
    </row>
    <row r="2" spans="1:29" x14ac:dyDescent="0.25">
      <c r="A2" s="9">
        <v>56</v>
      </c>
      <c r="B2" s="9">
        <v>96</v>
      </c>
      <c r="C2" s="9">
        <v>54</v>
      </c>
      <c r="D2" s="9">
        <v>54</v>
      </c>
      <c r="E2" s="9">
        <v>35</v>
      </c>
      <c r="F2" s="9">
        <v>35</v>
      </c>
      <c r="G2" s="9">
        <v>96</v>
      </c>
      <c r="H2" s="9">
        <v>19</v>
      </c>
      <c r="I2" s="9">
        <v>19</v>
      </c>
      <c r="J2" s="9">
        <v>96</v>
      </c>
      <c r="K2" s="9">
        <v>95</v>
      </c>
      <c r="L2" s="9">
        <v>46</v>
      </c>
      <c r="M2" s="9">
        <v>46</v>
      </c>
      <c r="N2" s="9">
        <v>95</v>
      </c>
      <c r="O2" s="9">
        <v>96</v>
      </c>
      <c r="P2" s="9">
        <v>96</v>
      </c>
      <c r="R2" s="31">
        <v>56</v>
      </c>
      <c r="S2" s="31" t="str">
        <f>Лист1!E4</f>
        <v>МБДОУ «Детский сад №3»</v>
      </c>
      <c r="T2" s="24">
        <f t="shared" si="0"/>
        <v>1</v>
      </c>
      <c r="U2" s="24">
        <f t="shared" si="1"/>
        <v>1</v>
      </c>
      <c r="V2" s="24">
        <f t="shared" si="2"/>
        <v>1</v>
      </c>
      <c r="W2" s="24">
        <f t="shared" si="3"/>
        <v>1</v>
      </c>
      <c r="X2" s="24">
        <f t="shared" si="4"/>
        <v>1</v>
      </c>
      <c r="Y2" s="24">
        <f t="shared" si="5"/>
        <v>0.98958333333333337</v>
      </c>
      <c r="Z2" s="24">
        <f t="shared" si="6"/>
        <v>1</v>
      </c>
      <c r="AA2" s="24">
        <f t="shared" si="7"/>
        <v>0.98958333333333337</v>
      </c>
      <c r="AB2" s="24">
        <f t="shared" si="8"/>
        <v>1</v>
      </c>
      <c r="AC2" s="24">
        <f t="shared" si="9"/>
        <v>1</v>
      </c>
    </row>
    <row r="3" spans="1:29" x14ac:dyDescent="0.25">
      <c r="A3" s="9">
        <v>57</v>
      </c>
      <c r="B3" s="9">
        <v>59</v>
      </c>
      <c r="C3" s="9">
        <v>38</v>
      </c>
      <c r="D3" s="9">
        <v>37</v>
      </c>
      <c r="E3" s="9">
        <v>31</v>
      </c>
      <c r="F3" s="9">
        <v>31</v>
      </c>
      <c r="G3" s="9">
        <v>58</v>
      </c>
      <c r="H3" s="9">
        <v>3</v>
      </c>
      <c r="I3" s="9">
        <v>3</v>
      </c>
      <c r="J3" s="9">
        <v>59</v>
      </c>
      <c r="K3" s="9">
        <v>58</v>
      </c>
      <c r="L3" s="9">
        <v>31</v>
      </c>
      <c r="M3" s="9">
        <v>31</v>
      </c>
      <c r="N3" s="9">
        <v>59</v>
      </c>
      <c r="O3" s="9">
        <v>59</v>
      </c>
      <c r="P3" s="9">
        <v>59</v>
      </c>
      <c r="R3" s="31">
        <v>57</v>
      </c>
      <c r="S3" s="31" t="str">
        <f>Лист1!E5</f>
        <v>МБДОУ «Детский сад №4»</v>
      </c>
      <c r="T3" s="24">
        <f t="shared" si="0"/>
        <v>1</v>
      </c>
      <c r="U3" s="24">
        <f t="shared" si="1"/>
        <v>0.97368421052631582</v>
      </c>
      <c r="V3" s="24">
        <f t="shared" si="2"/>
        <v>0.98305084745762716</v>
      </c>
      <c r="W3" s="24">
        <f t="shared" si="3"/>
        <v>1</v>
      </c>
      <c r="X3" s="24">
        <f t="shared" si="4"/>
        <v>1</v>
      </c>
      <c r="Y3" s="24">
        <f t="shared" si="5"/>
        <v>0.98305084745762716</v>
      </c>
      <c r="Z3" s="24">
        <f t="shared" si="6"/>
        <v>1</v>
      </c>
      <c r="AA3" s="24">
        <f t="shared" si="7"/>
        <v>1</v>
      </c>
      <c r="AB3" s="24">
        <f t="shared" si="8"/>
        <v>1</v>
      </c>
      <c r="AC3" s="24">
        <f t="shared" si="9"/>
        <v>1</v>
      </c>
    </row>
    <row r="4" spans="1:29" x14ac:dyDescent="0.25">
      <c r="A4" s="9">
        <v>58</v>
      </c>
      <c r="B4" s="9">
        <v>213</v>
      </c>
      <c r="C4" s="9">
        <v>97</v>
      </c>
      <c r="D4" s="9">
        <v>97</v>
      </c>
      <c r="E4" s="9">
        <v>57</v>
      </c>
      <c r="F4" s="9">
        <v>57</v>
      </c>
      <c r="G4" s="9">
        <v>209</v>
      </c>
      <c r="H4" s="9">
        <v>32</v>
      </c>
      <c r="I4" s="9">
        <v>32</v>
      </c>
      <c r="J4" s="9">
        <v>209</v>
      </c>
      <c r="K4" s="9">
        <v>207</v>
      </c>
      <c r="L4" s="9">
        <v>109</v>
      </c>
      <c r="M4" s="9">
        <v>107</v>
      </c>
      <c r="N4" s="9">
        <v>211</v>
      </c>
      <c r="O4" s="9">
        <v>207</v>
      </c>
      <c r="P4" s="9">
        <v>209</v>
      </c>
      <c r="R4" s="31">
        <v>58</v>
      </c>
      <c r="S4" s="31" t="str">
        <f>Лист1!E6</f>
        <v>МБДОУ «ЦРР-детский сад №7»</v>
      </c>
      <c r="T4" s="24">
        <f t="shared" si="0"/>
        <v>1</v>
      </c>
      <c r="U4" s="24">
        <f t="shared" si="1"/>
        <v>1</v>
      </c>
      <c r="V4" s="24">
        <f t="shared" si="2"/>
        <v>0.98122065727699526</v>
      </c>
      <c r="W4" s="24">
        <f t="shared" si="3"/>
        <v>1</v>
      </c>
      <c r="X4" s="24">
        <f t="shared" si="4"/>
        <v>0.98122065727699526</v>
      </c>
      <c r="Y4" s="24">
        <f t="shared" si="5"/>
        <v>0.971830985915493</v>
      </c>
      <c r="Z4" s="24">
        <f t="shared" si="6"/>
        <v>0.98165137614678899</v>
      </c>
      <c r="AA4" s="24">
        <f t="shared" si="7"/>
        <v>0.99061032863849763</v>
      </c>
      <c r="AB4" s="24">
        <f t="shared" si="8"/>
        <v>0.971830985915493</v>
      </c>
      <c r="AC4" s="24">
        <f t="shared" si="9"/>
        <v>0.98122065727699526</v>
      </c>
    </row>
    <row r="5" spans="1:29" x14ac:dyDescent="0.25">
      <c r="A5" s="9">
        <v>59</v>
      </c>
      <c r="B5" s="9">
        <v>41</v>
      </c>
      <c r="C5" s="9">
        <v>23</v>
      </c>
      <c r="D5" s="9">
        <v>23</v>
      </c>
      <c r="E5" s="9">
        <v>16</v>
      </c>
      <c r="F5" s="9">
        <v>16</v>
      </c>
      <c r="G5" s="9">
        <v>41</v>
      </c>
      <c r="H5" s="9">
        <v>7</v>
      </c>
      <c r="I5" s="9">
        <v>7</v>
      </c>
      <c r="J5" s="9">
        <v>41</v>
      </c>
      <c r="K5" s="9">
        <v>41</v>
      </c>
      <c r="L5" s="9">
        <v>19</v>
      </c>
      <c r="M5" s="9">
        <v>19</v>
      </c>
      <c r="N5" s="9">
        <v>40</v>
      </c>
      <c r="O5" s="9">
        <v>40</v>
      </c>
      <c r="P5" s="9">
        <v>40</v>
      </c>
      <c r="R5" s="31">
        <v>59</v>
      </c>
      <c r="S5" s="31" t="str">
        <f>Лист1!E7</f>
        <v>МБДОУ «Детский сад №15»</v>
      </c>
      <c r="T5" s="24">
        <f t="shared" si="0"/>
        <v>1</v>
      </c>
      <c r="U5" s="24">
        <f t="shared" si="1"/>
        <v>1</v>
      </c>
      <c r="V5" s="24">
        <f t="shared" si="2"/>
        <v>1</v>
      </c>
      <c r="W5" s="24">
        <f t="shared" si="3"/>
        <v>1</v>
      </c>
      <c r="X5" s="24">
        <f t="shared" si="4"/>
        <v>1</v>
      </c>
      <c r="Y5" s="24">
        <f t="shared" si="5"/>
        <v>1</v>
      </c>
      <c r="Z5" s="24">
        <f t="shared" si="6"/>
        <v>1</v>
      </c>
      <c r="AA5" s="24">
        <f t="shared" si="7"/>
        <v>0.97560975609756095</v>
      </c>
      <c r="AB5" s="24">
        <f t="shared" si="8"/>
        <v>0.97560975609756095</v>
      </c>
      <c r="AC5" s="24">
        <f t="shared" si="9"/>
        <v>0.97560975609756095</v>
      </c>
    </row>
    <row r="6" spans="1:29" x14ac:dyDescent="0.25">
      <c r="A6" s="9">
        <v>60</v>
      </c>
      <c r="B6" s="9">
        <v>178</v>
      </c>
      <c r="C6" s="9">
        <v>131</v>
      </c>
      <c r="D6" s="9">
        <v>128</v>
      </c>
      <c r="E6" s="9">
        <v>111</v>
      </c>
      <c r="F6" s="9">
        <v>108</v>
      </c>
      <c r="G6" s="9">
        <v>175</v>
      </c>
      <c r="H6" s="9">
        <v>29</v>
      </c>
      <c r="I6" s="9">
        <v>29</v>
      </c>
      <c r="J6" s="9">
        <v>177</v>
      </c>
      <c r="K6" s="9">
        <v>173</v>
      </c>
      <c r="L6" s="9">
        <v>93</v>
      </c>
      <c r="M6" s="9">
        <v>93</v>
      </c>
      <c r="N6" s="9">
        <v>177</v>
      </c>
      <c r="O6" s="9">
        <v>175</v>
      </c>
      <c r="P6" s="9">
        <v>178</v>
      </c>
      <c r="R6" s="31">
        <v>60</v>
      </c>
      <c r="S6" s="31" t="str">
        <f>Лист1!E8</f>
        <v>МБДОУ «Детский сад №19»</v>
      </c>
      <c r="T6" s="24">
        <f t="shared" si="0"/>
        <v>0.97297297297297303</v>
      </c>
      <c r="U6" s="24">
        <f t="shared" si="1"/>
        <v>0.97709923664122134</v>
      </c>
      <c r="V6" s="24">
        <f t="shared" si="2"/>
        <v>0.9831460674157303</v>
      </c>
      <c r="W6" s="24">
        <f t="shared" si="3"/>
        <v>1</v>
      </c>
      <c r="X6" s="24">
        <f t="shared" si="4"/>
        <v>0.9943820224719101</v>
      </c>
      <c r="Y6" s="24">
        <f t="shared" si="5"/>
        <v>0.9719101123595506</v>
      </c>
      <c r="Z6" s="24">
        <f t="shared" si="6"/>
        <v>1</v>
      </c>
      <c r="AA6" s="24">
        <f t="shared" si="7"/>
        <v>0.9943820224719101</v>
      </c>
      <c r="AB6" s="24">
        <f t="shared" si="8"/>
        <v>0.9831460674157303</v>
      </c>
      <c r="AC6" s="24">
        <f t="shared" si="9"/>
        <v>1</v>
      </c>
    </row>
    <row r="7" spans="1:29" x14ac:dyDescent="0.25">
      <c r="A7" s="9">
        <v>61</v>
      </c>
      <c r="B7" s="9">
        <v>86</v>
      </c>
      <c r="C7" s="9">
        <v>54</v>
      </c>
      <c r="D7" s="9">
        <v>53</v>
      </c>
      <c r="E7" s="9">
        <v>36</v>
      </c>
      <c r="F7" s="9">
        <v>36</v>
      </c>
      <c r="G7" s="9">
        <v>85</v>
      </c>
      <c r="H7" s="9">
        <v>5</v>
      </c>
      <c r="I7" s="9">
        <v>5</v>
      </c>
      <c r="J7" s="9">
        <v>85</v>
      </c>
      <c r="K7" s="9">
        <v>84</v>
      </c>
      <c r="L7" s="9">
        <v>38</v>
      </c>
      <c r="M7" s="9">
        <v>38</v>
      </c>
      <c r="N7" s="9">
        <v>85</v>
      </c>
      <c r="O7" s="9">
        <v>86</v>
      </c>
      <c r="P7" s="9">
        <v>84</v>
      </c>
      <c r="R7" s="31">
        <v>61</v>
      </c>
      <c r="S7" s="31" t="str">
        <f>Лист1!E9</f>
        <v>МБДОУ «ЦРР- детский сад №22»</v>
      </c>
      <c r="T7" s="24">
        <f t="shared" si="0"/>
        <v>1</v>
      </c>
      <c r="U7" s="24">
        <f t="shared" si="1"/>
        <v>0.98148148148148151</v>
      </c>
      <c r="V7" s="24">
        <f t="shared" si="2"/>
        <v>0.98837209302325579</v>
      </c>
      <c r="W7" s="24">
        <f t="shared" si="3"/>
        <v>1</v>
      </c>
      <c r="X7" s="24">
        <f t="shared" si="4"/>
        <v>0.98837209302325579</v>
      </c>
      <c r="Y7" s="24">
        <f t="shared" si="5"/>
        <v>0.97674418604651159</v>
      </c>
      <c r="Z7" s="24">
        <f t="shared" si="6"/>
        <v>1</v>
      </c>
      <c r="AA7" s="24">
        <f t="shared" si="7"/>
        <v>0.98837209302325579</v>
      </c>
      <c r="AB7" s="24">
        <f t="shared" si="8"/>
        <v>1</v>
      </c>
      <c r="AC7" s="24">
        <f t="shared" si="9"/>
        <v>0.97674418604651159</v>
      </c>
    </row>
    <row r="8" spans="1:29" x14ac:dyDescent="0.25">
      <c r="A8" s="9">
        <v>62</v>
      </c>
      <c r="B8" s="9">
        <v>81</v>
      </c>
      <c r="C8" s="9">
        <v>46</v>
      </c>
      <c r="D8" s="9">
        <v>46</v>
      </c>
      <c r="E8" s="9">
        <v>29</v>
      </c>
      <c r="F8" s="9">
        <v>29</v>
      </c>
      <c r="G8" s="9">
        <v>80</v>
      </c>
      <c r="H8" s="9">
        <v>10</v>
      </c>
      <c r="I8" s="9">
        <v>10</v>
      </c>
      <c r="J8" s="9">
        <v>81</v>
      </c>
      <c r="K8" s="9">
        <v>80</v>
      </c>
      <c r="L8" s="9">
        <v>43</v>
      </c>
      <c r="M8" s="9">
        <v>43</v>
      </c>
      <c r="N8" s="9">
        <v>81</v>
      </c>
      <c r="O8" s="9">
        <v>81</v>
      </c>
      <c r="P8" s="9">
        <v>80</v>
      </c>
      <c r="R8" s="31">
        <v>62</v>
      </c>
      <c r="S8" s="31" t="str">
        <f>Лист1!E10</f>
        <v>МБДОУ «ЦРР - детский сад №30»</v>
      </c>
      <c r="T8" s="24">
        <f t="shared" si="0"/>
        <v>1</v>
      </c>
      <c r="U8" s="24">
        <f t="shared" si="1"/>
        <v>1</v>
      </c>
      <c r="V8" s="24">
        <f t="shared" si="2"/>
        <v>0.98765432098765427</v>
      </c>
      <c r="W8" s="24">
        <f t="shared" si="3"/>
        <v>1</v>
      </c>
      <c r="X8" s="24">
        <f t="shared" si="4"/>
        <v>1</v>
      </c>
      <c r="Y8" s="24">
        <f t="shared" si="5"/>
        <v>0.98765432098765427</v>
      </c>
      <c r="Z8" s="24">
        <f t="shared" si="6"/>
        <v>1</v>
      </c>
      <c r="AA8" s="24">
        <f t="shared" si="7"/>
        <v>1</v>
      </c>
      <c r="AB8" s="24">
        <f t="shared" si="8"/>
        <v>1</v>
      </c>
      <c r="AC8" s="24">
        <f t="shared" si="9"/>
        <v>0.98765432098765427</v>
      </c>
    </row>
    <row r="9" spans="1:29" x14ac:dyDescent="0.25">
      <c r="A9" s="9">
        <v>63</v>
      </c>
      <c r="B9" s="9">
        <v>91</v>
      </c>
      <c r="C9" s="9">
        <v>78</v>
      </c>
      <c r="D9" s="9">
        <v>78</v>
      </c>
      <c r="E9" s="9">
        <v>69</v>
      </c>
      <c r="F9" s="9">
        <v>69</v>
      </c>
      <c r="G9" s="9">
        <v>90</v>
      </c>
      <c r="H9" s="9">
        <v>13</v>
      </c>
      <c r="I9" s="9">
        <v>13</v>
      </c>
      <c r="J9" s="9">
        <v>89</v>
      </c>
      <c r="K9" s="9">
        <v>91</v>
      </c>
      <c r="L9" s="9">
        <v>72</v>
      </c>
      <c r="M9" s="9">
        <v>72</v>
      </c>
      <c r="N9" s="9">
        <v>90</v>
      </c>
      <c r="O9" s="9">
        <v>91</v>
      </c>
      <c r="P9" s="9">
        <v>91</v>
      </c>
      <c r="R9" s="31">
        <v>63</v>
      </c>
      <c r="S9" s="31" t="str">
        <f>Лист1!E11</f>
        <v>МБДОУ «Детский сад №33»</v>
      </c>
      <c r="T9" s="24">
        <f t="shared" si="0"/>
        <v>1</v>
      </c>
      <c r="U9" s="24">
        <f t="shared" si="1"/>
        <v>1</v>
      </c>
      <c r="V9" s="24">
        <f t="shared" si="2"/>
        <v>0.98901098901098905</v>
      </c>
      <c r="W9" s="24">
        <f t="shared" si="3"/>
        <v>1</v>
      </c>
      <c r="X9" s="24">
        <f t="shared" si="4"/>
        <v>0.97802197802197799</v>
      </c>
      <c r="Y9" s="24">
        <f t="shared" si="5"/>
        <v>1</v>
      </c>
      <c r="Z9" s="24">
        <f t="shared" si="6"/>
        <v>1</v>
      </c>
      <c r="AA9" s="24">
        <f t="shared" si="7"/>
        <v>0.98901098901098905</v>
      </c>
      <c r="AB9" s="24">
        <f t="shared" si="8"/>
        <v>1</v>
      </c>
      <c r="AC9" s="24">
        <f t="shared" si="9"/>
        <v>1</v>
      </c>
    </row>
    <row r="10" spans="1:29" x14ac:dyDescent="0.25">
      <c r="A10" s="9">
        <v>64</v>
      </c>
      <c r="B10" s="9">
        <v>136</v>
      </c>
      <c r="C10" s="9">
        <v>72</v>
      </c>
      <c r="D10" s="9">
        <v>70</v>
      </c>
      <c r="E10" s="9">
        <v>43</v>
      </c>
      <c r="F10" s="9">
        <v>42</v>
      </c>
      <c r="G10" s="9">
        <v>132</v>
      </c>
      <c r="H10" s="9">
        <v>23</v>
      </c>
      <c r="I10" s="9">
        <v>23</v>
      </c>
      <c r="J10" s="9">
        <v>136</v>
      </c>
      <c r="K10" s="9">
        <v>136</v>
      </c>
      <c r="L10" s="9">
        <v>60</v>
      </c>
      <c r="M10" s="9">
        <v>59</v>
      </c>
      <c r="N10" s="9">
        <v>136</v>
      </c>
      <c r="O10" s="9">
        <v>135</v>
      </c>
      <c r="P10" s="9">
        <v>134</v>
      </c>
      <c r="R10" s="31">
        <v>64</v>
      </c>
      <c r="S10" s="31" t="str">
        <f>Лист1!E12</f>
        <v>МБДОУ «Детский сад №35»</v>
      </c>
      <c r="T10" s="24">
        <f t="shared" si="0"/>
        <v>0.97674418604651159</v>
      </c>
      <c r="U10" s="24">
        <f t="shared" si="1"/>
        <v>0.97222222222222221</v>
      </c>
      <c r="V10" s="24">
        <f t="shared" si="2"/>
        <v>0.97058823529411764</v>
      </c>
      <c r="W10" s="24">
        <f t="shared" si="3"/>
        <v>1</v>
      </c>
      <c r="X10" s="24">
        <f t="shared" si="4"/>
        <v>1</v>
      </c>
      <c r="Y10" s="24">
        <f t="shared" si="5"/>
        <v>1</v>
      </c>
      <c r="Z10" s="24">
        <f t="shared" si="6"/>
        <v>0.98333333333333328</v>
      </c>
      <c r="AA10" s="24">
        <f t="shared" si="7"/>
        <v>1</v>
      </c>
      <c r="AB10" s="24">
        <f t="shared" si="8"/>
        <v>0.99264705882352944</v>
      </c>
      <c r="AC10" s="24">
        <f t="shared" si="9"/>
        <v>0.98529411764705888</v>
      </c>
    </row>
    <row r="11" spans="1:29" x14ac:dyDescent="0.25">
      <c r="A11" s="9">
        <v>65</v>
      </c>
      <c r="B11" s="9">
        <v>244</v>
      </c>
      <c r="C11" s="9">
        <v>243</v>
      </c>
      <c r="D11" s="9">
        <v>243</v>
      </c>
      <c r="E11" s="9">
        <v>244</v>
      </c>
      <c r="F11" s="9">
        <v>242</v>
      </c>
      <c r="G11" s="9">
        <v>240</v>
      </c>
      <c r="H11" s="9">
        <v>162</v>
      </c>
      <c r="I11" s="9">
        <v>159</v>
      </c>
      <c r="J11" s="9">
        <v>237</v>
      </c>
      <c r="K11" s="9">
        <v>237</v>
      </c>
      <c r="L11" s="9">
        <v>242</v>
      </c>
      <c r="M11" s="9">
        <v>242</v>
      </c>
      <c r="N11" s="9">
        <v>242</v>
      </c>
      <c r="O11" s="9">
        <v>242</v>
      </c>
      <c r="P11" s="9">
        <v>240</v>
      </c>
      <c r="R11" s="31">
        <v>65</v>
      </c>
      <c r="S11" s="31" t="str">
        <f>Лист1!E13</f>
        <v>МБДОУ «Детский сад №41»</v>
      </c>
      <c r="T11" s="24">
        <f t="shared" si="0"/>
        <v>0.99180327868852458</v>
      </c>
      <c r="U11" s="24">
        <f t="shared" si="1"/>
        <v>1</v>
      </c>
      <c r="V11" s="24">
        <f t="shared" si="2"/>
        <v>0.98360655737704916</v>
      </c>
      <c r="W11" s="24">
        <f t="shared" si="3"/>
        <v>0.98148148148148151</v>
      </c>
      <c r="X11" s="24">
        <f t="shared" si="4"/>
        <v>0.97131147540983609</v>
      </c>
      <c r="Y11" s="24">
        <f t="shared" si="5"/>
        <v>0.97131147540983609</v>
      </c>
      <c r="Z11" s="24">
        <f t="shared" si="6"/>
        <v>1</v>
      </c>
      <c r="AA11" s="24">
        <f t="shared" si="7"/>
        <v>0.99180327868852458</v>
      </c>
      <c r="AB11" s="24">
        <f t="shared" si="8"/>
        <v>0.99180327868852458</v>
      </c>
      <c r="AC11" s="24">
        <f t="shared" si="9"/>
        <v>0.98360655737704916</v>
      </c>
    </row>
    <row r="12" spans="1:29" x14ac:dyDescent="0.25">
      <c r="A12" s="9">
        <v>66</v>
      </c>
      <c r="B12" s="9">
        <v>144</v>
      </c>
      <c r="C12" s="9">
        <v>139</v>
      </c>
      <c r="D12" s="9">
        <v>138</v>
      </c>
      <c r="E12" s="9">
        <v>138</v>
      </c>
      <c r="F12" s="9">
        <v>136</v>
      </c>
      <c r="G12" s="9">
        <v>140</v>
      </c>
      <c r="H12" s="9">
        <v>26</v>
      </c>
      <c r="I12" s="9">
        <v>26</v>
      </c>
      <c r="J12" s="9">
        <v>140</v>
      </c>
      <c r="K12" s="9">
        <v>143</v>
      </c>
      <c r="L12" s="9">
        <v>132</v>
      </c>
      <c r="M12" s="9">
        <v>130</v>
      </c>
      <c r="N12" s="9">
        <v>140</v>
      </c>
      <c r="O12" s="9">
        <v>140</v>
      </c>
      <c r="P12" s="9">
        <v>143</v>
      </c>
      <c r="R12" s="31">
        <v>66</v>
      </c>
      <c r="S12" s="31" t="str">
        <f>Лист1!E14</f>
        <v>МБДОУ «ЦРР-детский сад №44»</v>
      </c>
      <c r="T12" s="24">
        <f t="shared" si="0"/>
        <v>0.98550724637681164</v>
      </c>
      <c r="U12" s="24">
        <f t="shared" si="1"/>
        <v>0.9928057553956835</v>
      </c>
      <c r="V12" s="24">
        <f t="shared" si="2"/>
        <v>0.97222222222222221</v>
      </c>
      <c r="W12" s="24">
        <f t="shared" si="3"/>
        <v>1</v>
      </c>
      <c r="X12" s="24">
        <f t="shared" si="4"/>
        <v>0.97222222222222221</v>
      </c>
      <c r="Y12" s="24">
        <f t="shared" si="5"/>
        <v>0.99305555555555558</v>
      </c>
      <c r="Z12" s="24">
        <f t="shared" si="6"/>
        <v>0.98484848484848486</v>
      </c>
      <c r="AA12" s="24">
        <f t="shared" si="7"/>
        <v>0.97222222222222221</v>
      </c>
      <c r="AB12" s="24">
        <f t="shared" si="8"/>
        <v>0.97222222222222221</v>
      </c>
      <c r="AC12" s="24">
        <f t="shared" si="9"/>
        <v>0.99305555555555558</v>
      </c>
    </row>
    <row r="13" spans="1:29" x14ac:dyDescent="0.25">
      <c r="A13" s="9">
        <v>67</v>
      </c>
      <c r="B13" s="9">
        <v>163</v>
      </c>
      <c r="C13" s="9">
        <v>109</v>
      </c>
      <c r="D13" s="9">
        <v>107</v>
      </c>
      <c r="E13" s="9">
        <v>82</v>
      </c>
      <c r="F13" s="9">
        <v>80</v>
      </c>
      <c r="G13" s="9">
        <v>163</v>
      </c>
      <c r="H13" s="9">
        <v>19</v>
      </c>
      <c r="I13" s="9">
        <v>19</v>
      </c>
      <c r="J13" s="9">
        <v>163</v>
      </c>
      <c r="K13" s="9">
        <v>159</v>
      </c>
      <c r="L13" s="9">
        <v>94</v>
      </c>
      <c r="M13" s="9">
        <v>94</v>
      </c>
      <c r="N13" s="9">
        <v>160</v>
      </c>
      <c r="O13" s="9">
        <v>159</v>
      </c>
      <c r="P13" s="9">
        <v>160</v>
      </c>
      <c r="R13" s="31">
        <v>67</v>
      </c>
      <c r="S13" s="31" t="str">
        <f>Лист1!E15</f>
        <v>МБДОУ «Детский сад №45»</v>
      </c>
      <c r="T13" s="24">
        <f t="shared" si="0"/>
        <v>0.97560975609756095</v>
      </c>
      <c r="U13" s="24">
        <f t="shared" si="1"/>
        <v>0.98165137614678899</v>
      </c>
      <c r="V13" s="24">
        <f t="shared" si="2"/>
        <v>1</v>
      </c>
      <c r="W13" s="24">
        <f t="shared" si="3"/>
        <v>1</v>
      </c>
      <c r="X13" s="24">
        <f t="shared" si="4"/>
        <v>1</v>
      </c>
      <c r="Y13" s="24">
        <f t="shared" si="5"/>
        <v>0.97546012269938653</v>
      </c>
      <c r="Z13" s="24">
        <f t="shared" si="6"/>
        <v>1</v>
      </c>
      <c r="AA13" s="24">
        <f t="shared" si="7"/>
        <v>0.98159509202453987</v>
      </c>
      <c r="AB13" s="24">
        <f t="shared" si="8"/>
        <v>0.97546012269938653</v>
      </c>
      <c r="AC13" s="24">
        <f t="shared" si="9"/>
        <v>0.98159509202453987</v>
      </c>
    </row>
    <row r="14" spans="1:29" x14ac:dyDescent="0.25">
      <c r="A14" s="9">
        <v>68</v>
      </c>
      <c r="B14" s="9">
        <v>128</v>
      </c>
      <c r="C14" s="9">
        <v>55</v>
      </c>
      <c r="D14" s="9">
        <v>55</v>
      </c>
      <c r="E14" s="9">
        <v>47</v>
      </c>
      <c r="F14" s="9">
        <v>47</v>
      </c>
      <c r="G14" s="9">
        <v>127</v>
      </c>
      <c r="H14" s="9">
        <v>16</v>
      </c>
      <c r="I14" s="9">
        <v>16</v>
      </c>
      <c r="J14" s="9">
        <v>126</v>
      </c>
      <c r="K14" s="9">
        <v>128</v>
      </c>
      <c r="L14" s="9">
        <v>53</v>
      </c>
      <c r="M14" s="9">
        <v>53</v>
      </c>
      <c r="N14" s="9">
        <v>125</v>
      </c>
      <c r="O14" s="9">
        <v>125</v>
      </c>
      <c r="P14" s="9">
        <v>125</v>
      </c>
      <c r="R14" s="31">
        <v>68</v>
      </c>
      <c r="S14" s="31" t="str">
        <f>Лист1!E16</f>
        <v>МБДОУ «ЦРР - детский сад№59»</v>
      </c>
      <c r="T14" s="24">
        <f t="shared" si="0"/>
        <v>1</v>
      </c>
      <c r="U14" s="24">
        <f t="shared" si="1"/>
        <v>1</v>
      </c>
      <c r="V14" s="24">
        <f t="shared" si="2"/>
        <v>0.9921875</v>
      </c>
      <c r="W14" s="24">
        <f t="shared" si="3"/>
        <v>1</v>
      </c>
      <c r="X14" s="24">
        <f t="shared" si="4"/>
        <v>0.984375</v>
      </c>
      <c r="Y14" s="24">
        <f t="shared" si="5"/>
        <v>1</v>
      </c>
      <c r="Z14" s="24">
        <f t="shared" si="6"/>
        <v>1</v>
      </c>
      <c r="AA14" s="24">
        <f t="shared" si="7"/>
        <v>0.9765625</v>
      </c>
      <c r="AB14" s="24">
        <f t="shared" si="8"/>
        <v>0.9765625</v>
      </c>
      <c r="AC14" s="24">
        <f t="shared" si="9"/>
        <v>0.9765625</v>
      </c>
    </row>
    <row r="15" spans="1:29" x14ac:dyDescent="0.25">
      <c r="A15" s="9">
        <v>69</v>
      </c>
      <c r="B15" s="9">
        <v>75</v>
      </c>
      <c r="C15" s="9">
        <v>71</v>
      </c>
      <c r="D15" s="9">
        <v>69</v>
      </c>
      <c r="E15" s="9">
        <v>70</v>
      </c>
      <c r="F15" s="9">
        <v>69</v>
      </c>
      <c r="G15" s="9">
        <v>75</v>
      </c>
      <c r="H15" s="9">
        <v>50</v>
      </c>
      <c r="I15" s="9">
        <v>49</v>
      </c>
      <c r="J15" s="9">
        <v>75</v>
      </c>
      <c r="K15" s="9">
        <v>75</v>
      </c>
      <c r="L15" s="9">
        <v>66</v>
      </c>
      <c r="M15" s="9">
        <v>65</v>
      </c>
      <c r="N15" s="9">
        <v>75</v>
      </c>
      <c r="O15" s="9">
        <v>74</v>
      </c>
      <c r="P15" s="9">
        <v>74</v>
      </c>
      <c r="R15" s="31">
        <v>69</v>
      </c>
      <c r="S15" s="31" t="str">
        <f>Лист1!E17</f>
        <v>МБДОУ «Детский сад №67»</v>
      </c>
      <c r="T15" s="24">
        <f t="shared" si="0"/>
        <v>0.98571428571428577</v>
      </c>
      <c r="U15" s="24">
        <f t="shared" si="1"/>
        <v>0.971830985915493</v>
      </c>
      <c r="V15" s="24">
        <f t="shared" si="2"/>
        <v>1</v>
      </c>
      <c r="W15" s="24">
        <f t="shared" si="3"/>
        <v>0.98</v>
      </c>
      <c r="X15" s="24">
        <f t="shared" si="4"/>
        <v>1</v>
      </c>
      <c r="Y15" s="24">
        <f t="shared" si="5"/>
        <v>1</v>
      </c>
      <c r="Z15" s="24">
        <f t="shared" si="6"/>
        <v>0.98484848484848486</v>
      </c>
      <c r="AA15" s="24">
        <f t="shared" si="7"/>
        <v>1</v>
      </c>
      <c r="AB15" s="24">
        <f t="shared" si="8"/>
        <v>0.98666666666666669</v>
      </c>
      <c r="AC15" s="24">
        <f t="shared" si="9"/>
        <v>0.98666666666666669</v>
      </c>
    </row>
    <row r="16" spans="1:29" x14ac:dyDescent="0.25">
      <c r="A16" s="9">
        <v>70</v>
      </c>
      <c r="B16" s="9">
        <v>107</v>
      </c>
      <c r="C16" s="9">
        <v>86</v>
      </c>
      <c r="D16" s="9">
        <v>86</v>
      </c>
      <c r="E16" s="9">
        <v>79</v>
      </c>
      <c r="F16" s="9">
        <v>79</v>
      </c>
      <c r="G16" s="9">
        <v>104</v>
      </c>
      <c r="H16" s="9">
        <v>10</v>
      </c>
      <c r="I16" s="9">
        <v>10</v>
      </c>
      <c r="J16" s="9">
        <v>107</v>
      </c>
      <c r="K16" s="9">
        <v>107</v>
      </c>
      <c r="L16" s="9">
        <v>70</v>
      </c>
      <c r="M16" s="9">
        <v>69</v>
      </c>
      <c r="N16" s="9">
        <v>106</v>
      </c>
      <c r="O16" s="9">
        <v>105</v>
      </c>
      <c r="P16" s="9">
        <v>106</v>
      </c>
      <c r="R16" s="31">
        <v>70</v>
      </c>
      <c r="S16" s="31" t="str">
        <f>Лист1!E18</f>
        <v>МБДОУ «ЦРР - детский сад №70</v>
      </c>
      <c r="T16" s="24">
        <f t="shared" si="0"/>
        <v>1</v>
      </c>
      <c r="U16" s="24">
        <f t="shared" si="1"/>
        <v>1</v>
      </c>
      <c r="V16" s="24">
        <f t="shared" si="2"/>
        <v>0.9719626168224299</v>
      </c>
      <c r="W16" s="24">
        <f t="shared" si="3"/>
        <v>1</v>
      </c>
      <c r="X16" s="24">
        <f t="shared" si="4"/>
        <v>1</v>
      </c>
      <c r="Y16" s="24">
        <f t="shared" si="5"/>
        <v>1</v>
      </c>
      <c r="Z16" s="24">
        <f t="shared" si="6"/>
        <v>0.98571428571428577</v>
      </c>
      <c r="AA16" s="24">
        <f t="shared" si="7"/>
        <v>0.99065420560747663</v>
      </c>
      <c r="AB16" s="24">
        <f t="shared" si="8"/>
        <v>0.98130841121495327</v>
      </c>
      <c r="AC16" s="24">
        <f t="shared" si="9"/>
        <v>0.99065420560747663</v>
      </c>
    </row>
    <row r="17" spans="1:29" x14ac:dyDescent="0.25">
      <c r="A17" s="9">
        <v>71</v>
      </c>
      <c r="B17" s="9">
        <v>109</v>
      </c>
      <c r="C17" s="9">
        <v>64</v>
      </c>
      <c r="D17" s="9">
        <v>64</v>
      </c>
      <c r="E17" s="9">
        <v>45</v>
      </c>
      <c r="F17" s="9">
        <v>44</v>
      </c>
      <c r="G17" s="9">
        <v>108</v>
      </c>
      <c r="H17" s="9">
        <v>10</v>
      </c>
      <c r="I17" s="9">
        <v>10</v>
      </c>
      <c r="J17" s="9">
        <v>109</v>
      </c>
      <c r="K17" s="9">
        <v>109</v>
      </c>
      <c r="L17" s="9">
        <v>37</v>
      </c>
      <c r="M17" s="9">
        <v>36</v>
      </c>
      <c r="N17" s="9">
        <v>107</v>
      </c>
      <c r="O17" s="9">
        <v>108</v>
      </c>
      <c r="P17" s="9">
        <v>107</v>
      </c>
      <c r="R17" s="31">
        <v>71</v>
      </c>
      <c r="S17" s="31" t="str">
        <f>Лист1!E19</f>
        <v>МБДОУ «Детский сад №73»</v>
      </c>
      <c r="T17" s="24">
        <f t="shared" si="0"/>
        <v>0.97777777777777775</v>
      </c>
      <c r="U17" s="24">
        <f t="shared" si="1"/>
        <v>1</v>
      </c>
      <c r="V17" s="24">
        <f t="shared" si="2"/>
        <v>0.99082568807339455</v>
      </c>
      <c r="W17" s="24">
        <f t="shared" si="3"/>
        <v>1</v>
      </c>
      <c r="X17" s="24">
        <f t="shared" si="4"/>
        <v>1</v>
      </c>
      <c r="Y17" s="24">
        <f t="shared" si="5"/>
        <v>1</v>
      </c>
      <c r="Z17" s="24">
        <f t="shared" si="6"/>
        <v>0.97297297297297303</v>
      </c>
      <c r="AA17" s="24">
        <f t="shared" si="7"/>
        <v>0.98165137614678899</v>
      </c>
      <c r="AB17" s="24">
        <f t="shared" si="8"/>
        <v>0.99082568807339455</v>
      </c>
      <c r="AC17" s="24">
        <f t="shared" si="9"/>
        <v>0.98165137614678899</v>
      </c>
    </row>
    <row r="18" spans="1:29" x14ac:dyDescent="0.25">
      <c r="A18" s="9">
        <v>72</v>
      </c>
      <c r="B18" s="9">
        <v>173</v>
      </c>
      <c r="C18" s="9">
        <v>138</v>
      </c>
      <c r="D18" s="9">
        <v>137</v>
      </c>
      <c r="E18" s="9">
        <v>131</v>
      </c>
      <c r="F18" s="9">
        <v>129</v>
      </c>
      <c r="G18" s="9">
        <v>170</v>
      </c>
      <c r="H18" s="9">
        <v>19</v>
      </c>
      <c r="I18" s="9">
        <v>19</v>
      </c>
      <c r="J18" s="9">
        <v>173</v>
      </c>
      <c r="K18" s="9">
        <v>173</v>
      </c>
      <c r="L18" s="9">
        <v>134</v>
      </c>
      <c r="M18" s="9">
        <v>132</v>
      </c>
      <c r="N18" s="9">
        <v>168</v>
      </c>
      <c r="O18" s="9">
        <v>172</v>
      </c>
      <c r="P18" s="9">
        <v>168</v>
      </c>
      <c r="R18" s="31">
        <v>72</v>
      </c>
      <c r="S18" s="31" t="str">
        <f>Лист1!E20</f>
        <v>МБДОУ «Детский сад №77»</v>
      </c>
      <c r="T18" s="24">
        <f t="shared" si="0"/>
        <v>0.98473282442748089</v>
      </c>
      <c r="U18" s="24">
        <f t="shared" si="1"/>
        <v>0.99275362318840576</v>
      </c>
      <c r="V18" s="24">
        <f t="shared" si="2"/>
        <v>0.98265895953757221</v>
      </c>
      <c r="W18" s="24">
        <f t="shared" si="3"/>
        <v>1</v>
      </c>
      <c r="X18" s="24">
        <f t="shared" si="4"/>
        <v>1</v>
      </c>
      <c r="Y18" s="24">
        <f t="shared" si="5"/>
        <v>1</v>
      </c>
      <c r="Z18" s="24">
        <f t="shared" si="6"/>
        <v>0.9850746268656716</v>
      </c>
      <c r="AA18" s="24">
        <f t="shared" si="7"/>
        <v>0.97109826589595372</v>
      </c>
      <c r="AB18" s="24">
        <f t="shared" si="8"/>
        <v>0.9942196531791907</v>
      </c>
      <c r="AC18" s="24">
        <f t="shared" si="9"/>
        <v>0.97109826589595372</v>
      </c>
    </row>
    <row r="19" spans="1:29" x14ac:dyDescent="0.25">
      <c r="A19" s="9">
        <v>73</v>
      </c>
      <c r="B19" s="9">
        <v>113</v>
      </c>
      <c r="C19" s="9">
        <v>112</v>
      </c>
      <c r="D19" s="9">
        <v>109</v>
      </c>
      <c r="E19" s="9">
        <v>102</v>
      </c>
      <c r="F19" s="9">
        <v>101</v>
      </c>
      <c r="G19" s="9">
        <v>113</v>
      </c>
      <c r="H19" s="9">
        <v>29</v>
      </c>
      <c r="I19" s="9">
        <v>29</v>
      </c>
      <c r="J19" s="9">
        <v>112</v>
      </c>
      <c r="K19" s="9">
        <v>113</v>
      </c>
      <c r="L19" s="9">
        <v>102</v>
      </c>
      <c r="M19" s="9">
        <v>99</v>
      </c>
      <c r="N19" s="9">
        <v>112</v>
      </c>
      <c r="O19" s="9">
        <v>113</v>
      </c>
      <c r="P19" s="9">
        <v>112</v>
      </c>
      <c r="R19" s="31">
        <v>73</v>
      </c>
      <c r="S19" s="31" t="str">
        <f>Лист1!E21</f>
        <v>МБДОУ «Детский сад №83»</v>
      </c>
      <c r="T19" s="24">
        <f t="shared" ref="T19:T60" si="10">F19/E19</f>
        <v>0.99019607843137258</v>
      </c>
      <c r="U19" s="24">
        <f t="shared" ref="U19:U60" si="11">D19/C19</f>
        <v>0.9732142857142857</v>
      </c>
      <c r="V19" s="24">
        <f t="shared" ref="V19:V60" si="12">G19/$B19</f>
        <v>1</v>
      </c>
      <c r="W19" s="24">
        <f t="shared" ref="W19:W60" si="13">I19/H19</f>
        <v>1</v>
      </c>
      <c r="X19" s="24">
        <f t="shared" ref="X19:X60" si="14">J19/$B19</f>
        <v>0.99115044247787609</v>
      </c>
      <c r="Y19" s="24">
        <f t="shared" ref="Y19:Y60" si="15">K19/$B19</f>
        <v>1</v>
      </c>
      <c r="Z19" s="24">
        <f t="shared" ref="Z19:Z60" si="16">M19/L19</f>
        <v>0.97058823529411764</v>
      </c>
      <c r="AA19" s="24">
        <f t="shared" ref="AA19:AA60" si="17">N19/$B19</f>
        <v>0.99115044247787609</v>
      </c>
      <c r="AB19" s="24">
        <f t="shared" ref="AB19:AB60" si="18">O19/$B19</f>
        <v>1</v>
      </c>
      <c r="AC19" s="24">
        <f t="shared" ref="AC19:AC60" si="19">P19/$B19</f>
        <v>0.99115044247787609</v>
      </c>
    </row>
    <row r="20" spans="1:29" x14ac:dyDescent="0.25">
      <c r="A20" s="9">
        <v>74</v>
      </c>
      <c r="B20" s="9">
        <v>18</v>
      </c>
      <c r="C20" s="9">
        <v>16</v>
      </c>
      <c r="D20" s="9">
        <v>16</v>
      </c>
      <c r="E20" s="9">
        <v>16</v>
      </c>
      <c r="F20" s="9">
        <v>16</v>
      </c>
      <c r="G20" s="9">
        <v>18</v>
      </c>
      <c r="H20" s="9">
        <v>2</v>
      </c>
      <c r="I20" s="9">
        <v>2</v>
      </c>
      <c r="J20" s="9">
        <v>18</v>
      </c>
      <c r="K20" s="9">
        <v>18</v>
      </c>
      <c r="L20" s="9">
        <v>16</v>
      </c>
      <c r="M20" s="9">
        <v>16</v>
      </c>
      <c r="N20" s="9">
        <v>18</v>
      </c>
      <c r="O20" s="9">
        <v>18</v>
      </c>
      <c r="P20" s="9">
        <v>18</v>
      </c>
      <c r="R20" s="31">
        <v>74</v>
      </c>
      <c r="S20" s="31" t="str">
        <f>Лист1!E22</f>
        <v>МБДОУ «ЦРР - Детский сад №85»</v>
      </c>
      <c r="T20" s="24">
        <f t="shared" si="10"/>
        <v>1</v>
      </c>
      <c r="U20" s="24">
        <f t="shared" si="11"/>
        <v>1</v>
      </c>
      <c r="V20" s="24">
        <f t="shared" si="12"/>
        <v>1</v>
      </c>
      <c r="W20" s="24">
        <f t="shared" si="13"/>
        <v>1</v>
      </c>
      <c r="X20" s="24">
        <f t="shared" si="14"/>
        <v>1</v>
      </c>
      <c r="Y20" s="24">
        <f t="shared" si="15"/>
        <v>1</v>
      </c>
      <c r="Z20" s="24">
        <f t="shared" si="16"/>
        <v>1</v>
      </c>
      <c r="AA20" s="24">
        <f t="shared" si="17"/>
        <v>1</v>
      </c>
      <c r="AB20" s="24">
        <f t="shared" si="18"/>
        <v>1</v>
      </c>
      <c r="AC20" s="24">
        <f t="shared" si="19"/>
        <v>1</v>
      </c>
    </row>
    <row r="21" spans="1:29" x14ac:dyDescent="0.25">
      <c r="A21" s="9">
        <v>75</v>
      </c>
      <c r="B21" s="9">
        <v>165</v>
      </c>
      <c r="C21" s="9">
        <v>98</v>
      </c>
      <c r="D21" s="9">
        <v>96</v>
      </c>
      <c r="E21" s="9">
        <v>65</v>
      </c>
      <c r="F21" s="9">
        <v>65</v>
      </c>
      <c r="G21" s="9">
        <v>162</v>
      </c>
      <c r="H21" s="9">
        <v>19</v>
      </c>
      <c r="I21" s="9">
        <v>19</v>
      </c>
      <c r="J21" s="9">
        <v>161</v>
      </c>
      <c r="K21" s="9">
        <v>161</v>
      </c>
      <c r="L21" s="9">
        <v>80</v>
      </c>
      <c r="M21" s="9">
        <v>80</v>
      </c>
      <c r="N21" s="9">
        <v>165</v>
      </c>
      <c r="O21" s="9">
        <v>165</v>
      </c>
      <c r="P21" s="9">
        <v>165</v>
      </c>
      <c r="R21" s="31">
        <v>75</v>
      </c>
      <c r="S21" s="31" t="str">
        <f>Лист1!E23</f>
        <v>МБДОУ «ЦРР- Детский сад №86»</v>
      </c>
      <c r="T21" s="24">
        <f t="shared" si="10"/>
        <v>1</v>
      </c>
      <c r="U21" s="24">
        <f t="shared" si="11"/>
        <v>0.97959183673469385</v>
      </c>
      <c r="V21" s="24">
        <f t="shared" si="12"/>
        <v>0.98181818181818181</v>
      </c>
      <c r="W21" s="24">
        <f t="shared" si="13"/>
        <v>1</v>
      </c>
      <c r="X21" s="24">
        <f t="shared" si="14"/>
        <v>0.97575757575757571</v>
      </c>
      <c r="Y21" s="24">
        <f t="shared" si="15"/>
        <v>0.97575757575757571</v>
      </c>
      <c r="Z21" s="24">
        <f t="shared" si="16"/>
        <v>1</v>
      </c>
      <c r="AA21" s="24">
        <f t="shared" si="17"/>
        <v>1</v>
      </c>
      <c r="AB21" s="24">
        <f t="shared" si="18"/>
        <v>1</v>
      </c>
      <c r="AC21" s="24">
        <f t="shared" si="19"/>
        <v>1</v>
      </c>
    </row>
    <row r="22" spans="1:29" x14ac:dyDescent="0.25">
      <c r="A22" s="9">
        <v>76</v>
      </c>
      <c r="B22" s="9">
        <v>92</v>
      </c>
      <c r="C22" s="9">
        <v>62</v>
      </c>
      <c r="D22" s="9">
        <v>61</v>
      </c>
      <c r="E22" s="9">
        <v>41</v>
      </c>
      <c r="F22" s="9">
        <v>41</v>
      </c>
      <c r="G22" s="9">
        <v>92</v>
      </c>
      <c r="H22" s="9">
        <v>6</v>
      </c>
      <c r="I22" s="9">
        <v>6</v>
      </c>
      <c r="J22" s="9">
        <v>92</v>
      </c>
      <c r="K22" s="9">
        <v>90</v>
      </c>
      <c r="L22" s="9">
        <v>52</v>
      </c>
      <c r="M22" s="9">
        <v>51</v>
      </c>
      <c r="N22" s="9">
        <v>90</v>
      </c>
      <c r="O22" s="9">
        <v>92</v>
      </c>
      <c r="P22" s="9">
        <v>92</v>
      </c>
      <c r="R22" s="31">
        <v>76</v>
      </c>
      <c r="S22" s="31" t="str">
        <f>Лист1!E24</f>
        <v>МБДОУ «Детский сад №90</v>
      </c>
      <c r="T22" s="24">
        <f t="shared" si="10"/>
        <v>1</v>
      </c>
      <c r="U22" s="24">
        <f t="shared" si="11"/>
        <v>0.9838709677419355</v>
      </c>
      <c r="V22" s="24">
        <f t="shared" si="12"/>
        <v>1</v>
      </c>
      <c r="W22" s="24">
        <f t="shared" si="13"/>
        <v>1</v>
      </c>
      <c r="X22" s="24">
        <f t="shared" si="14"/>
        <v>1</v>
      </c>
      <c r="Y22" s="24">
        <f t="shared" si="15"/>
        <v>0.97826086956521741</v>
      </c>
      <c r="Z22" s="24">
        <f t="shared" si="16"/>
        <v>0.98076923076923073</v>
      </c>
      <c r="AA22" s="24">
        <f t="shared" si="17"/>
        <v>0.97826086956521741</v>
      </c>
      <c r="AB22" s="24">
        <f t="shared" si="18"/>
        <v>1</v>
      </c>
      <c r="AC22" s="24">
        <f t="shared" si="19"/>
        <v>1</v>
      </c>
    </row>
    <row r="23" spans="1:29" x14ac:dyDescent="0.25">
      <c r="A23" s="9">
        <v>77</v>
      </c>
      <c r="B23" s="9">
        <v>60</v>
      </c>
      <c r="C23" s="9">
        <v>42</v>
      </c>
      <c r="D23" s="9">
        <v>41</v>
      </c>
      <c r="E23" s="9">
        <v>32</v>
      </c>
      <c r="F23" s="9">
        <v>32</v>
      </c>
      <c r="G23" s="9">
        <v>60</v>
      </c>
      <c r="H23" s="9">
        <v>15</v>
      </c>
      <c r="I23" s="9">
        <v>15</v>
      </c>
      <c r="J23" s="9">
        <v>59</v>
      </c>
      <c r="K23" s="9">
        <v>59</v>
      </c>
      <c r="L23" s="9">
        <v>29</v>
      </c>
      <c r="M23" s="9">
        <v>29</v>
      </c>
      <c r="N23" s="9">
        <v>59</v>
      </c>
      <c r="O23" s="9">
        <v>60</v>
      </c>
      <c r="P23" s="9">
        <v>60</v>
      </c>
      <c r="R23" s="31">
        <v>77</v>
      </c>
      <c r="S23" s="31" t="str">
        <f>Лист1!E25</f>
        <v>МБДОУ «Детский сад №93»</v>
      </c>
      <c r="T23" s="24">
        <f t="shared" si="10"/>
        <v>1</v>
      </c>
      <c r="U23" s="24">
        <f t="shared" si="11"/>
        <v>0.97619047619047616</v>
      </c>
      <c r="V23" s="24">
        <f t="shared" si="12"/>
        <v>1</v>
      </c>
      <c r="W23" s="24">
        <f t="shared" si="13"/>
        <v>1</v>
      </c>
      <c r="X23" s="24">
        <f t="shared" si="14"/>
        <v>0.98333333333333328</v>
      </c>
      <c r="Y23" s="24">
        <f t="shared" si="15"/>
        <v>0.98333333333333328</v>
      </c>
      <c r="Z23" s="24">
        <f t="shared" si="16"/>
        <v>1</v>
      </c>
      <c r="AA23" s="24">
        <f t="shared" si="17"/>
        <v>0.98333333333333328</v>
      </c>
      <c r="AB23" s="24">
        <f t="shared" si="18"/>
        <v>1</v>
      </c>
      <c r="AC23" s="24">
        <f t="shared" si="19"/>
        <v>1</v>
      </c>
    </row>
    <row r="24" spans="1:29" x14ac:dyDescent="0.25">
      <c r="A24" s="9">
        <v>78</v>
      </c>
      <c r="B24" s="9">
        <v>108</v>
      </c>
      <c r="C24" s="9">
        <v>58</v>
      </c>
      <c r="D24" s="9">
        <v>57</v>
      </c>
      <c r="E24" s="9">
        <v>33</v>
      </c>
      <c r="F24" s="9">
        <v>33</v>
      </c>
      <c r="G24" s="9">
        <v>108</v>
      </c>
      <c r="H24" s="9">
        <v>21</v>
      </c>
      <c r="I24" s="9">
        <v>21</v>
      </c>
      <c r="J24" s="9">
        <v>108</v>
      </c>
      <c r="K24" s="9">
        <v>107</v>
      </c>
      <c r="L24" s="9">
        <v>49</v>
      </c>
      <c r="M24" s="9">
        <v>49</v>
      </c>
      <c r="N24" s="9">
        <v>106</v>
      </c>
      <c r="O24" s="9">
        <v>105</v>
      </c>
      <c r="P24" s="9">
        <v>107</v>
      </c>
      <c r="R24" s="31">
        <v>78</v>
      </c>
      <c r="S24" s="31" t="str">
        <f>Лист1!E26</f>
        <v>МБДОУ «Детский сад №94»</v>
      </c>
      <c r="T24" s="24">
        <f t="shared" si="10"/>
        <v>1</v>
      </c>
      <c r="U24" s="24">
        <f t="shared" si="11"/>
        <v>0.98275862068965514</v>
      </c>
      <c r="V24" s="24">
        <f t="shared" si="12"/>
        <v>1</v>
      </c>
      <c r="W24" s="24">
        <f t="shared" si="13"/>
        <v>1</v>
      </c>
      <c r="X24" s="24">
        <f t="shared" si="14"/>
        <v>1</v>
      </c>
      <c r="Y24" s="24">
        <f t="shared" si="15"/>
        <v>0.9907407407407407</v>
      </c>
      <c r="Z24" s="24">
        <f t="shared" si="16"/>
        <v>1</v>
      </c>
      <c r="AA24" s="24">
        <f t="shared" si="17"/>
        <v>0.98148148148148151</v>
      </c>
      <c r="AB24" s="24">
        <f t="shared" si="18"/>
        <v>0.97222222222222221</v>
      </c>
      <c r="AC24" s="24">
        <f t="shared" si="19"/>
        <v>0.9907407407407407</v>
      </c>
    </row>
    <row r="25" spans="1:29" x14ac:dyDescent="0.25">
      <c r="A25" s="9">
        <v>79</v>
      </c>
      <c r="B25" s="9">
        <v>527</v>
      </c>
      <c r="C25" s="9">
        <v>326</v>
      </c>
      <c r="D25" s="9">
        <v>325</v>
      </c>
      <c r="E25" s="9">
        <v>270</v>
      </c>
      <c r="F25" s="9">
        <v>269</v>
      </c>
      <c r="G25" s="9">
        <v>526</v>
      </c>
      <c r="H25" s="9">
        <v>69</v>
      </c>
      <c r="I25" s="9">
        <v>69</v>
      </c>
      <c r="J25" s="9">
        <v>524</v>
      </c>
      <c r="K25" s="9">
        <v>526</v>
      </c>
      <c r="L25" s="9">
        <v>266</v>
      </c>
      <c r="M25" s="9">
        <v>265</v>
      </c>
      <c r="N25" s="9">
        <v>527</v>
      </c>
      <c r="O25" s="9">
        <v>525</v>
      </c>
      <c r="P25" s="9">
        <v>526</v>
      </c>
      <c r="R25" s="31">
        <v>79</v>
      </c>
      <c r="S25" s="31" t="str">
        <f>Лист1!E27</f>
        <v>МБОУ "Гимназия №1" имени С. М. Омарова</v>
      </c>
      <c r="T25" s="24">
        <f t="shared" si="10"/>
        <v>0.99629629629629635</v>
      </c>
      <c r="U25" s="24">
        <f t="shared" si="11"/>
        <v>0.99693251533742333</v>
      </c>
      <c r="V25" s="24">
        <f t="shared" si="12"/>
        <v>0.99810246679316883</v>
      </c>
      <c r="W25" s="24">
        <f t="shared" si="13"/>
        <v>1</v>
      </c>
      <c r="X25" s="24">
        <f t="shared" si="14"/>
        <v>0.9943074003795066</v>
      </c>
      <c r="Y25" s="24">
        <f t="shared" si="15"/>
        <v>0.99810246679316883</v>
      </c>
      <c r="Z25" s="24">
        <f t="shared" si="16"/>
        <v>0.99624060150375937</v>
      </c>
      <c r="AA25" s="24">
        <f t="shared" si="17"/>
        <v>1</v>
      </c>
      <c r="AB25" s="24">
        <f t="shared" si="18"/>
        <v>0.99620493358633777</v>
      </c>
      <c r="AC25" s="24">
        <f t="shared" si="19"/>
        <v>0.99810246679316883</v>
      </c>
    </row>
    <row r="26" spans="1:29" x14ac:dyDescent="0.25">
      <c r="A26" s="9">
        <v>80</v>
      </c>
      <c r="B26" s="9">
        <v>605</v>
      </c>
      <c r="C26" s="9">
        <v>471</v>
      </c>
      <c r="D26" s="9">
        <v>462</v>
      </c>
      <c r="E26" s="9">
        <v>409</v>
      </c>
      <c r="F26" s="9">
        <v>405</v>
      </c>
      <c r="G26" s="9">
        <v>599</v>
      </c>
      <c r="H26" s="9">
        <v>95</v>
      </c>
      <c r="I26" s="9">
        <v>95</v>
      </c>
      <c r="J26" s="9">
        <v>605</v>
      </c>
      <c r="K26" s="9">
        <v>605</v>
      </c>
      <c r="L26" s="9">
        <v>437</v>
      </c>
      <c r="M26" s="9">
        <v>424</v>
      </c>
      <c r="N26" s="9">
        <v>605</v>
      </c>
      <c r="O26" s="9">
        <v>587</v>
      </c>
      <c r="P26" s="9">
        <v>593</v>
      </c>
      <c r="R26" s="31">
        <v>80</v>
      </c>
      <c r="S26" s="31" t="str">
        <f>Лист1!E28</f>
        <v>МБОУ "Средняя общеобразовательная школа №2"</v>
      </c>
      <c r="T26" s="24">
        <f t="shared" si="10"/>
        <v>0.99022004889975546</v>
      </c>
      <c r="U26" s="24">
        <f t="shared" si="11"/>
        <v>0.98089171974522293</v>
      </c>
      <c r="V26" s="24">
        <f t="shared" si="12"/>
        <v>0.99008264462809914</v>
      </c>
      <c r="W26" s="24">
        <f t="shared" si="13"/>
        <v>1</v>
      </c>
      <c r="X26" s="24">
        <f t="shared" si="14"/>
        <v>1</v>
      </c>
      <c r="Y26" s="24">
        <f t="shared" si="15"/>
        <v>1</v>
      </c>
      <c r="Z26" s="24">
        <f t="shared" si="16"/>
        <v>0.97025171624713957</v>
      </c>
      <c r="AA26" s="24">
        <f t="shared" si="17"/>
        <v>1</v>
      </c>
      <c r="AB26" s="24">
        <f t="shared" si="18"/>
        <v>0.97024793388429753</v>
      </c>
      <c r="AC26" s="24">
        <f t="shared" si="19"/>
        <v>0.98016528925619839</v>
      </c>
    </row>
    <row r="27" spans="1:29" x14ac:dyDescent="0.25">
      <c r="A27" s="9">
        <v>81</v>
      </c>
      <c r="B27" s="9">
        <v>348</v>
      </c>
      <c r="C27" s="9">
        <v>270</v>
      </c>
      <c r="D27" s="9">
        <v>270</v>
      </c>
      <c r="E27" s="9">
        <v>235</v>
      </c>
      <c r="F27" s="9">
        <v>235</v>
      </c>
      <c r="G27" s="9">
        <v>338</v>
      </c>
      <c r="H27" s="9">
        <v>37</v>
      </c>
      <c r="I27" s="9">
        <v>37</v>
      </c>
      <c r="J27" s="9">
        <v>345</v>
      </c>
      <c r="K27" s="9">
        <v>345</v>
      </c>
      <c r="L27" s="9">
        <v>253</v>
      </c>
      <c r="M27" s="9">
        <v>251</v>
      </c>
      <c r="N27" s="9">
        <v>338</v>
      </c>
      <c r="O27" s="9">
        <v>342</v>
      </c>
      <c r="P27" s="9">
        <v>348</v>
      </c>
      <c r="R27" s="31">
        <v>81</v>
      </c>
      <c r="S27" s="31" t="str">
        <f>Лист1!E29</f>
        <v>МБОУ "Многопрофильный лицей №3"</v>
      </c>
      <c r="T27" s="24">
        <f t="shared" si="10"/>
        <v>1</v>
      </c>
      <c r="U27" s="24">
        <f t="shared" si="11"/>
        <v>1</v>
      </c>
      <c r="V27" s="24">
        <f t="shared" si="12"/>
        <v>0.97126436781609193</v>
      </c>
      <c r="W27" s="24">
        <f t="shared" si="13"/>
        <v>1</v>
      </c>
      <c r="X27" s="24">
        <f t="shared" si="14"/>
        <v>0.99137931034482762</v>
      </c>
      <c r="Y27" s="24">
        <f t="shared" si="15"/>
        <v>0.99137931034482762</v>
      </c>
      <c r="Z27" s="24">
        <f t="shared" si="16"/>
        <v>0.9920948616600791</v>
      </c>
      <c r="AA27" s="24">
        <f t="shared" si="17"/>
        <v>0.97126436781609193</v>
      </c>
      <c r="AB27" s="24">
        <f t="shared" si="18"/>
        <v>0.98275862068965514</v>
      </c>
      <c r="AC27" s="24">
        <f t="shared" si="19"/>
        <v>1</v>
      </c>
    </row>
    <row r="28" spans="1:29" x14ac:dyDescent="0.25">
      <c r="A28" s="9">
        <v>82</v>
      </c>
      <c r="B28" s="9">
        <v>554</v>
      </c>
      <c r="C28" s="9">
        <v>464</v>
      </c>
      <c r="D28" s="9">
        <v>451</v>
      </c>
      <c r="E28" s="9">
        <v>443</v>
      </c>
      <c r="F28" s="9">
        <v>439</v>
      </c>
      <c r="G28" s="9">
        <v>538</v>
      </c>
      <c r="H28" s="9">
        <v>105</v>
      </c>
      <c r="I28" s="9">
        <v>102</v>
      </c>
      <c r="J28" s="9">
        <v>538</v>
      </c>
      <c r="K28" s="9">
        <v>554</v>
      </c>
      <c r="L28" s="9">
        <v>419</v>
      </c>
      <c r="M28" s="9">
        <v>411</v>
      </c>
      <c r="N28" s="9">
        <v>538</v>
      </c>
      <c r="O28" s="9">
        <v>543</v>
      </c>
      <c r="P28" s="9">
        <v>543</v>
      </c>
      <c r="R28" s="31">
        <v>82</v>
      </c>
      <c r="S28" s="31" t="str">
        <f>Лист1!E30</f>
        <v>МБОУ "Многопрофильный лицей №5"</v>
      </c>
      <c r="T28" s="24">
        <f t="shared" si="10"/>
        <v>0.99097065462753953</v>
      </c>
      <c r="U28" s="24">
        <f t="shared" si="11"/>
        <v>0.97198275862068961</v>
      </c>
      <c r="V28" s="24">
        <f t="shared" si="12"/>
        <v>0.97111913357400725</v>
      </c>
      <c r="W28" s="24">
        <f t="shared" si="13"/>
        <v>0.97142857142857142</v>
      </c>
      <c r="X28" s="24">
        <f t="shared" si="14"/>
        <v>0.97111913357400725</v>
      </c>
      <c r="Y28" s="24">
        <f t="shared" si="15"/>
        <v>1</v>
      </c>
      <c r="Z28" s="24">
        <f t="shared" si="16"/>
        <v>0.98090692124105017</v>
      </c>
      <c r="AA28" s="24">
        <f t="shared" si="17"/>
        <v>0.97111913357400725</v>
      </c>
      <c r="AB28" s="24">
        <f t="shared" si="18"/>
        <v>0.98014440433213001</v>
      </c>
      <c r="AC28" s="24">
        <f t="shared" si="19"/>
        <v>0.98014440433213001</v>
      </c>
    </row>
    <row r="29" spans="1:29" x14ac:dyDescent="0.25">
      <c r="A29" s="9">
        <v>83</v>
      </c>
      <c r="B29" s="9">
        <v>597</v>
      </c>
      <c r="C29" s="9">
        <v>505</v>
      </c>
      <c r="D29" s="9">
        <v>504</v>
      </c>
      <c r="E29" s="9">
        <v>465</v>
      </c>
      <c r="F29" s="9">
        <v>463</v>
      </c>
      <c r="G29" s="9">
        <v>596</v>
      </c>
      <c r="H29" s="9">
        <v>89</v>
      </c>
      <c r="I29" s="9">
        <v>89</v>
      </c>
      <c r="J29" s="9">
        <v>593</v>
      </c>
      <c r="K29" s="9">
        <v>592</v>
      </c>
      <c r="L29" s="9">
        <v>478</v>
      </c>
      <c r="M29" s="9">
        <v>477</v>
      </c>
      <c r="N29" s="9">
        <v>597</v>
      </c>
      <c r="O29" s="9">
        <v>597</v>
      </c>
      <c r="P29" s="9">
        <v>596</v>
      </c>
      <c r="R29" s="31">
        <v>83</v>
      </c>
      <c r="S29" s="31" t="str">
        <f>Лист1!E31</f>
        <v>МБОУ "Гимназия №7"</v>
      </c>
      <c r="T29" s="24">
        <f t="shared" si="10"/>
        <v>0.99569892473118282</v>
      </c>
      <c r="U29" s="24">
        <f t="shared" si="11"/>
        <v>0.99801980198019802</v>
      </c>
      <c r="V29" s="24">
        <f t="shared" si="12"/>
        <v>0.99832495812395305</v>
      </c>
      <c r="W29" s="24">
        <f t="shared" si="13"/>
        <v>1</v>
      </c>
      <c r="X29" s="24">
        <f t="shared" si="14"/>
        <v>0.99329983249581244</v>
      </c>
      <c r="Y29" s="24">
        <f t="shared" si="15"/>
        <v>0.99162479061976549</v>
      </c>
      <c r="Z29" s="24">
        <f t="shared" si="16"/>
        <v>0.997907949790795</v>
      </c>
      <c r="AA29" s="24">
        <f t="shared" si="17"/>
        <v>1</v>
      </c>
      <c r="AB29" s="24">
        <f t="shared" si="18"/>
        <v>1</v>
      </c>
      <c r="AC29" s="24">
        <f t="shared" si="19"/>
        <v>0.99832495812395305</v>
      </c>
    </row>
    <row r="30" spans="1:29" x14ac:dyDescent="0.25">
      <c r="A30" s="9">
        <v>84</v>
      </c>
      <c r="B30" s="9">
        <v>448</v>
      </c>
      <c r="C30" s="9">
        <v>411</v>
      </c>
      <c r="D30" s="9">
        <v>411</v>
      </c>
      <c r="E30" s="9">
        <v>352</v>
      </c>
      <c r="F30" s="9">
        <v>352</v>
      </c>
      <c r="G30" s="9">
        <v>446</v>
      </c>
      <c r="H30" s="9">
        <v>36</v>
      </c>
      <c r="I30" s="9">
        <v>36</v>
      </c>
      <c r="J30" s="9">
        <v>444</v>
      </c>
      <c r="K30" s="9">
        <v>440</v>
      </c>
      <c r="L30" s="9">
        <v>359</v>
      </c>
      <c r="M30" s="9">
        <v>356</v>
      </c>
      <c r="N30" s="9">
        <v>447</v>
      </c>
      <c r="O30" s="9">
        <v>445</v>
      </c>
      <c r="P30" s="9">
        <v>448</v>
      </c>
      <c r="R30" s="31">
        <v>84</v>
      </c>
      <c r="S30" s="31" t="str">
        <f>Лист1!E32</f>
        <v>МБОУ "Многопрофильный лицей №9"</v>
      </c>
      <c r="T30" s="24">
        <f t="shared" si="10"/>
        <v>1</v>
      </c>
      <c r="U30" s="24">
        <f t="shared" si="11"/>
        <v>1</v>
      </c>
      <c r="V30" s="24">
        <f t="shared" si="12"/>
        <v>0.9955357142857143</v>
      </c>
      <c r="W30" s="24">
        <f t="shared" si="13"/>
        <v>1</v>
      </c>
      <c r="X30" s="24">
        <f t="shared" si="14"/>
        <v>0.9910714285714286</v>
      </c>
      <c r="Y30" s="24">
        <f t="shared" si="15"/>
        <v>0.9821428571428571</v>
      </c>
      <c r="Z30" s="24">
        <f t="shared" si="16"/>
        <v>0.99164345403899723</v>
      </c>
      <c r="AA30" s="24">
        <f t="shared" si="17"/>
        <v>0.9977678571428571</v>
      </c>
      <c r="AB30" s="24">
        <f t="shared" si="18"/>
        <v>0.9933035714285714</v>
      </c>
      <c r="AC30" s="24">
        <f t="shared" si="19"/>
        <v>1</v>
      </c>
    </row>
    <row r="31" spans="1:29" x14ac:dyDescent="0.25">
      <c r="A31" s="9">
        <v>85</v>
      </c>
      <c r="B31" s="9">
        <v>570</v>
      </c>
      <c r="C31" s="9">
        <v>490</v>
      </c>
      <c r="D31" s="9">
        <v>490</v>
      </c>
      <c r="E31" s="9">
        <v>448</v>
      </c>
      <c r="F31" s="9">
        <v>440</v>
      </c>
      <c r="G31" s="9">
        <v>559</v>
      </c>
      <c r="H31" s="9">
        <v>61</v>
      </c>
      <c r="I31" s="9">
        <v>60</v>
      </c>
      <c r="J31" s="9">
        <v>559</v>
      </c>
      <c r="K31" s="9">
        <v>559</v>
      </c>
      <c r="L31" s="9">
        <v>448</v>
      </c>
      <c r="M31" s="9">
        <v>435</v>
      </c>
      <c r="N31" s="9">
        <v>565</v>
      </c>
      <c r="O31" s="9">
        <v>559</v>
      </c>
      <c r="P31" s="9">
        <v>570</v>
      </c>
      <c r="R31" s="31">
        <v>85</v>
      </c>
      <c r="S31" s="31" t="str">
        <f>Лист1!E33</f>
        <v>МБОУ "Средняя общеобразовательная школа №10"</v>
      </c>
      <c r="T31" s="24">
        <f t="shared" si="10"/>
        <v>0.9821428571428571</v>
      </c>
      <c r="U31" s="24">
        <f t="shared" si="11"/>
        <v>1</v>
      </c>
      <c r="V31" s="24">
        <f t="shared" si="12"/>
        <v>0.98070175438596496</v>
      </c>
      <c r="W31" s="24">
        <f t="shared" si="13"/>
        <v>0.98360655737704916</v>
      </c>
      <c r="X31" s="24">
        <f t="shared" si="14"/>
        <v>0.98070175438596496</v>
      </c>
      <c r="Y31" s="24">
        <f t="shared" si="15"/>
        <v>0.98070175438596496</v>
      </c>
      <c r="Z31" s="24">
        <f t="shared" si="16"/>
        <v>0.9709821428571429</v>
      </c>
      <c r="AA31" s="24">
        <f t="shared" si="17"/>
        <v>0.99122807017543857</v>
      </c>
      <c r="AB31" s="24">
        <f t="shared" si="18"/>
        <v>0.98070175438596496</v>
      </c>
      <c r="AC31" s="24">
        <f t="shared" si="19"/>
        <v>1</v>
      </c>
    </row>
    <row r="32" spans="1:29" x14ac:dyDescent="0.25">
      <c r="A32" s="9">
        <v>86</v>
      </c>
      <c r="B32" s="9">
        <v>578</v>
      </c>
      <c r="C32" s="9">
        <v>528</v>
      </c>
      <c r="D32" s="9">
        <v>528</v>
      </c>
      <c r="E32" s="9">
        <v>501</v>
      </c>
      <c r="F32" s="9">
        <v>496</v>
      </c>
      <c r="G32" s="9">
        <v>567</v>
      </c>
      <c r="H32" s="9">
        <v>138</v>
      </c>
      <c r="I32" s="9">
        <v>136</v>
      </c>
      <c r="J32" s="9">
        <v>567</v>
      </c>
      <c r="K32" s="9">
        <v>561</v>
      </c>
      <c r="L32" s="9">
        <v>523</v>
      </c>
      <c r="M32" s="9">
        <v>522</v>
      </c>
      <c r="N32" s="9">
        <v>578</v>
      </c>
      <c r="O32" s="9">
        <v>575</v>
      </c>
      <c r="P32" s="9">
        <v>573</v>
      </c>
      <c r="R32" s="31">
        <v>86</v>
      </c>
      <c r="S32" s="31" t="str">
        <f>Лист1!E34</f>
        <v>МБОУ "Гимназия №11"</v>
      </c>
      <c r="T32" s="24">
        <f t="shared" si="10"/>
        <v>0.99001996007984028</v>
      </c>
      <c r="U32" s="24">
        <f t="shared" si="11"/>
        <v>1</v>
      </c>
      <c r="V32" s="24">
        <f t="shared" si="12"/>
        <v>0.98096885813148793</v>
      </c>
      <c r="W32" s="24">
        <f t="shared" si="13"/>
        <v>0.98550724637681164</v>
      </c>
      <c r="X32" s="24">
        <f t="shared" si="14"/>
        <v>0.98096885813148793</v>
      </c>
      <c r="Y32" s="24">
        <f t="shared" si="15"/>
        <v>0.97058823529411764</v>
      </c>
      <c r="Z32" s="24">
        <f t="shared" si="16"/>
        <v>0.99808795411089868</v>
      </c>
      <c r="AA32" s="24">
        <f t="shared" si="17"/>
        <v>1</v>
      </c>
      <c r="AB32" s="24">
        <f t="shared" si="18"/>
        <v>0.99480968858131491</v>
      </c>
      <c r="AC32" s="24">
        <f t="shared" si="19"/>
        <v>0.99134948096885811</v>
      </c>
    </row>
    <row r="33" spans="1:29" x14ac:dyDescent="0.25">
      <c r="A33" s="9">
        <v>87</v>
      </c>
      <c r="B33" s="9">
        <v>599</v>
      </c>
      <c r="C33" s="9">
        <v>470</v>
      </c>
      <c r="D33" s="9">
        <v>469</v>
      </c>
      <c r="E33" s="9">
        <v>428</v>
      </c>
      <c r="F33" s="9">
        <v>424</v>
      </c>
      <c r="G33" s="9">
        <v>598</v>
      </c>
      <c r="H33" s="9">
        <v>72</v>
      </c>
      <c r="I33" s="9">
        <v>72</v>
      </c>
      <c r="J33" s="9">
        <v>594</v>
      </c>
      <c r="K33" s="9">
        <v>594</v>
      </c>
      <c r="L33" s="9">
        <v>405</v>
      </c>
      <c r="M33" s="9">
        <v>405</v>
      </c>
      <c r="N33" s="9">
        <v>595</v>
      </c>
      <c r="O33" s="9">
        <v>597</v>
      </c>
      <c r="P33" s="9">
        <v>598</v>
      </c>
      <c r="R33" s="31">
        <v>87</v>
      </c>
      <c r="S33" s="31" t="str">
        <f>Лист1!E35</f>
        <v>МБОУ "Многопрофильная гимназия №13"</v>
      </c>
      <c r="T33" s="24">
        <f t="shared" si="10"/>
        <v>0.99065420560747663</v>
      </c>
      <c r="U33" s="24">
        <f t="shared" si="11"/>
        <v>0.99787234042553197</v>
      </c>
      <c r="V33" s="24">
        <f t="shared" si="12"/>
        <v>0.998330550918197</v>
      </c>
      <c r="W33" s="24">
        <f t="shared" si="13"/>
        <v>1</v>
      </c>
      <c r="X33" s="24">
        <f t="shared" si="14"/>
        <v>0.99165275459098501</v>
      </c>
      <c r="Y33" s="24">
        <f t="shared" si="15"/>
        <v>0.99165275459098501</v>
      </c>
      <c r="Z33" s="24">
        <f t="shared" si="16"/>
        <v>1</v>
      </c>
      <c r="AA33" s="24">
        <f t="shared" si="17"/>
        <v>0.99332220367278801</v>
      </c>
      <c r="AB33" s="24">
        <f t="shared" si="18"/>
        <v>0.996661101836394</v>
      </c>
      <c r="AC33" s="24">
        <f t="shared" si="19"/>
        <v>0.998330550918197</v>
      </c>
    </row>
    <row r="34" spans="1:29" x14ac:dyDescent="0.25">
      <c r="A34" s="9">
        <v>88</v>
      </c>
      <c r="B34" s="9">
        <v>321</v>
      </c>
      <c r="C34" s="9">
        <v>236</v>
      </c>
      <c r="D34" s="9">
        <v>234</v>
      </c>
      <c r="E34" s="9">
        <v>204</v>
      </c>
      <c r="F34" s="9">
        <v>202</v>
      </c>
      <c r="G34" s="9">
        <v>312</v>
      </c>
      <c r="H34" s="9">
        <v>38</v>
      </c>
      <c r="I34" s="9">
        <v>37</v>
      </c>
      <c r="J34" s="9">
        <v>315</v>
      </c>
      <c r="K34" s="9">
        <v>312</v>
      </c>
      <c r="L34" s="9">
        <v>187</v>
      </c>
      <c r="M34" s="9">
        <v>182</v>
      </c>
      <c r="N34" s="9">
        <v>315</v>
      </c>
      <c r="O34" s="9">
        <v>315</v>
      </c>
      <c r="P34" s="9">
        <v>321</v>
      </c>
      <c r="R34" s="31">
        <v>88</v>
      </c>
      <c r="S34" s="31" t="str">
        <f>Лист1!E36</f>
        <v>МБОУ "Средняя общеобразовательная школа №14"</v>
      </c>
      <c r="T34" s="24">
        <f t="shared" si="10"/>
        <v>0.99019607843137258</v>
      </c>
      <c r="U34" s="24">
        <f t="shared" si="11"/>
        <v>0.99152542372881358</v>
      </c>
      <c r="V34" s="24">
        <f t="shared" si="12"/>
        <v>0.9719626168224299</v>
      </c>
      <c r="W34" s="24">
        <f t="shared" si="13"/>
        <v>0.97368421052631582</v>
      </c>
      <c r="X34" s="24">
        <f t="shared" si="14"/>
        <v>0.98130841121495327</v>
      </c>
      <c r="Y34" s="24">
        <f t="shared" si="15"/>
        <v>0.9719626168224299</v>
      </c>
      <c r="Z34" s="24">
        <f t="shared" si="16"/>
        <v>0.9732620320855615</v>
      </c>
      <c r="AA34" s="24">
        <f t="shared" si="17"/>
        <v>0.98130841121495327</v>
      </c>
      <c r="AB34" s="24">
        <f t="shared" si="18"/>
        <v>0.98130841121495327</v>
      </c>
      <c r="AC34" s="24">
        <f t="shared" si="19"/>
        <v>1</v>
      </c>
    </row>
    <row r="35" spans="1:29" x14ac:dyDescent="0.25">
      <c r="A35" s="9">
        <v>89</v>
      </c>
      <c r="B35" s="9">
        <v>117</v>
      </c>
      <c r="C35" s="9">
        <v>71</v>
      </c>
      <c r="D35" s="9">
        <v>70</v>
      </c>
      <c r="E35" s="9">
        <v>66</v>
      </c>
      <c r="F35" s="9">
        <v>66</v>
      </c>
      <c r="G35" s="9">
        <v>114</v>
      </c>
      <c r="H35" s="9">
        <v>19</v>
      </c>
      <c r="I35" s="9">
        <v>19</v>
      </c>
      <c r="J35" s="9">
        <v>116</v>
      </c>
      <c r="K35" s="9">
        <v>116</v>
      </c>
      <c r="L35" s="9">
        <v>65</v>
      </c>
      <c r="M35" s="9">
        <v>65</v>
      </c>
      <c r="N35" s="9">
        <v>117</v>
      </c>
      <c r="O35" s="9">
        <v>117</v>
      </c>
      <c r="P35" s="9">
        <v>114</v>
      </c>
      <c r="R35" s="31">
        <v>89</v>
      </c>
      <c r="S35" s="31" t="str">
        <f>Лист1!E37</f>
        <v>МБОУ "Средняя общеобразовательная школа №15"</v>
      </c>
      <c r="T35" s="24">
        <f t="shared" si="10"/>
        <v>1</v>
      </c>
      <c r="U35" s="24">
        <f t="shared" si="11"/>
        <v>0.9859154929577465</v>
      </c>
      <c r="V35" s="24">
        <f t="shared" si="12"/>
        <v>0.97435897435897434</v>
      </c>
      <c r="W35" s="24">
        <f t="shared" si="13"/>
        <v>1</v>
      </c>
      <c r="X35" s="24">
        <f t="shared" si="14"/>
        <v>0.99145299145299148</v>
      </c>
      <c r="Y35" s="24">
        <f t="shared" si="15"/>
        <v>0.99145299145299148</v>
      </c>
      <c r="Z35" s="24">
        <f t="shared" si="16"/>
        <v>1</v>
      </c>
      <c r="AA35" s="24">
        <f t="shared" si="17"/>
        <v>1</v>
      </c>
      <c r="AB35" s="24">
        <f t="shared" si="18"/>
        <v>1</v>
      </c>
      <c r="AC35" s="24">
        <f t="shared" si="19"/>
        <v>0.97435897435897434</v>
      </c>
    </row>
    <row r="36" spans="1:29" x14ac:dyDescent="0.25">
      <c r="A36" s="9">
        <v>90</v>
      </c>
      <c r="B36" s="9">
        <v>269</v>
      </c>
      <c r="C36" s="9">
        <v>214</v>
      </c>
      <c r="D36" s="9">
        <v>212</v>
      </c>
      <c r="E36" s="9">
        <v>202</v>
      </c>
      <c r="F36" s="9">
        <v>200</v>
      </c>
      <c r="G36" s="9">
        <v>269</v>
      </c>
      <c r="H36" s="9">
        <v>18</v>
      </c>
      <c r="I36" s="9">
        <v>18</v>
      </c>
      <c r="J36" s="9">
        <v>264</v>
      </c>
      <c r="K36" s="9">
        <v>269</v>
      </c>
      <c r="L36" s="9">
        <v>209</v>
      </c>
      <c r="M36" s="9">
        <v>207</v>
      </c>
      <c r="N36" s="9">
        <v>261</v>
      </c>
      <c r="O36" s="9">
        <v>267</v>
      </c>
      <c r="P36" s="9">
        <v>269</v>
      </c>
      <c r="R36" s="31">
        <v>90</v>
      </c>
      <c r="S36" s="31" t="str">
        <f>Лист1!E38</f>
        <v>МБОУ "Средняя общеобразовательная школа №16"</v>
      </c>
      <c r="T36" s="24">
        <f t="shared" si="10"/>
        <v>0.99009900990099009</v>
      </c>
      <c r="U36" s="24">
        <f t="shared" si="11"/>
        <v>0.99065420560747663</v>
      </c>
      <c r="V36" s="24">
        <f t="shared" si="12"/>
        <v>1</v>
      </c>
      <c r="W36" s="24">
        <f t="shared" si="13"/>
        <v>1</v>
      </c>
      <c r="X36" s="24">
        <f t="shared" si="14"/>
        <v>0.98141263940520451</v>
      </c>
      <c r="Y36" s="24">
        <f t="shared" si="15"/>
        <v>1</v>
      </c>
      <c r="Z36" s="24">
        <f t="shared" si="16"/>
        <v>0.99043062200956933</v>
      </c>
      <c r="AA36" s="24">
        <f t="shared" si="17"/>
        <v>0.97026022304832715</v>
      </c>
      <c r="AB36" s="24">
        <f t="shared" si="18"/>
        <v>0.99256505576208176</v>
      </c>
      <c r="AC36" s="24">
        <f t="shared" si="19"/>
        <v>1</v>
      </c>
    </row>
    <row r="37" spans="1:29" x14ac:dyDescent="0.25">
      <c r="A37" s="9">
        <v>91</v>
      </c>
      <c r="B37" s="9">
        <v>545</v>
      </c>
      <c r="C37" s="9">
        <v>280</v>
      </c>
      <c r="D37" s="9">
        <v>278</v>
      </c>
      <c r="E37" s="9">
        <v>187</v>
      </c>
      <c r="F37" s="9">
        <v>182</v>
      </c>
      <c r="G37" s="9">
        <v>535</v>
      </c>
      <c r="H37" s="9">
        <v>57</v>
      </c>
      <c r="I37" s="9">
        <v>57</v>
      </c>
      <c r="J37" s="9">
        <v>535</v>
      </c>
      <c r="K37" s="9">
        <v>540</v>
      </c>
      <c r="L37" s="9">
        <v>190</v>
      </c>
      <c r="M37" s="9">
        <v>190</v>
      </c>
      <c r="N37" s="9">
        <v>529</v>
      </c>
      <c r="O37" s="9">
        <v>545</v>
      </c>
      <c r="P37" s="9">
        <v>529</v>
      </c>
      <c r="R37" s="31">
        <v>91</v>
      </c>
      <c r="S37" s="31" t="str">
        <f>Лист1!E39</f>
        <v>МБОУ "Средняя общеобразовательная школа №18 "</v>
      </c>
      <c r="T37" s="24">
        <f t="shared" si="10"/>
        <v>0.9732620320855615</v>
      </c>
      <c r="U37" s="24">
        <f t="shared" si="11"/>
        <v>0.99285714285714288</v>
      </c>
      <c r="V37" s="24">
        <f t="shared" si="12"/>
        <v>0.98165137614678899</v>
      </c>
      <c r="W37" s="24">
        <f t="shared" si="13"/>
        <v>1</v>
      </c>
      <c r="X37" s="24">
        <f t="shared" si="14"/>
        <v>0.98165137614678899</v>
      </c>
      <c r="Y37" s="24">
        <f t="shared" si="15"/>
        <v>0.99082568807339455</v>
      </c>
      <c r="Z37" s="24">
        <f t="shared" si="16"/>
        <v>1</v>
      </c>
      <c r="AA37" s="24">
        <f t="shared" si="17"/>
        <v>0.97064220183486238</v>
      </c>
      <c r="AB37" s="24">
        <f t="shared" si="18"/>
        <v>1</v>
      </c>
      <c r="AC37" s="24">
        <f t="shared" si="19"/>
        <v>0.97064220183486238</v>
      </c>
    </row>
    <row r="38" spans="1:29" x14ac:dyDescent="0.25">
      <c r="A38" s="9">
        <v>92</v>
      </c>
      <c r="B38" s="9">
        <v>207</v>
      </c>
      <c r="C38" s="9">
        <v>121</v>
      </c>
      <c r="D38" s="9">
        <v>120</v>
      </c>
      <c r="E38" s="9">
        <v>93</v>
      </c>
      <c r="F38" s="9">
        <v>92</v>
      </c>
      <c r="G38" s="9">
        <v>201</v>
      </c>
      <c r="H38" s="9">
        <v>19</v>
      </c>
      <c r="I38" s="9">
        <v>19</v>
      </c>
      <c r="J38" s="9">
        <v>207</v>
      </c>
      <c r="K38" s="9">
        <v>205</v>
      </c>
      <c r="L38" s="9">
        <v>127</v>
      </c>
      <c r="M38" s="9">
        <v>126</v>
      </c>
      <c r="N38" s="9">
        <v>203</v>
      </c>
      <c r="O38" s="9">
        <v>201</v>
      </c>
      <c r="P38" s="9">
        <v>201</v>
      </c>
      <c r="R38" s="31">
        <v>92</v>
      </c>
      <c r="S38" s="31" t="str">
        <f>Лист1!E40</f>
        <v>МБОУ "Средняя общеобразовательная школа №19"</v>
      </c>
      <c r="T38" s="24">
        <f t="shared" si="10"/>
        <v>0.989247311827957</v>
      </c>
      <c r="U38" s="24">
        <f t="shared" si="11"/>
        <v>0.99173553719008267</v>
      </c>
      <c r="V38" s="24">
        <f t="shared" si="12"/>
        <v>0.97101449275362317</v>
      </c>
      <c r="W38" s="24">
        <f t="shared" si="13"/>
        <v>1</v>
      </c>
      <c r="X38" s="24">
        <f t="shared" si="14"/>
        <v>1</v>
      </c>
      <c r="Y38" s="24">
        <f t="shared" si="15"/>
        <v>0.99033816425120769</v>
      </c>
      <c r="Z38" s="24">
        <f t="shared" si="16"/>
        <v>0.99212598425196852</v>
      </c>
      <c r="AA38" s="24">
        <f t="shared" si="17"/>
        <v>0.98067632850241548</v>
      </c>
      <c r="AB38" s="24">
        <f t="shared" si="18"/>
        <v>0.97101449275362317</v>
      </c>
      <c r="AC38" s="24">
        <f t="shared" si="19"/>
        <v>0.97101449275362317</v>
      </c>
    </row>
    <row r="39" spans="1:29" x14ac:dyDescent="0.25">
      <c r="A39" s="9">
        <v>93</v>
      </c>
      <c r="B39" s="9">
        <v>194</v>
      </c>
      <c r="C39" s="9">
        <v>191</v>
      </c>
      <c r="D39" s="9">
        <v>186</v>
      </c>
      <c r="E39" s="9">
        <v>168</v>
      </c>
      <c r="F39" s="9">
        <v>165</v>
      </c>
      <c r="G39" s="9">
        <v>193</v>
      </c>
      <c r="H39" s="9">
        <v>18</v>
      </c>
      <c r="I39" s="9">
        <v>18</v>
      </c>
      <c r="J39" s="9">
        <v>193</v>
      </c>
      <c r="K39" s="9">
        <v>191</v>
      </c>
      <c r="L39" s="9">
        <v>174</v>
      </c>
      <c r="M39" s="9">
        <v>171</v>
      </c>
      <c r="N39" s="9">
        <v>193</v>
      </c>
      <c r="O39" s="9">
        <v>191</v>
      </c>
      <c r="P39" s="9">
        <v>193</v>
      </c>
      <c r="R39" s="31">
        <v>93</v>
      </c>
      <c r="S39" s="31" t="str">
        <f>Лист1!E41</f>
        <v>МБОУ "Средняя общеобразовательная школа №20"</v>
      </c>
      <c r="T39" s="24">
        <f t="shared" si="10"/>
        <v>0.9821428571428571</v>
      </c>
      <c r="U39" s="24">
        <f t="shared" si="11"/>
        <v>0.97382198952879584</v>
      </c>
      <c r="V39" s="24">
        <f t="shared" si="12"/>
        <v>0.99484536082474229</v>
      </c>
      <c r="W39" s="24">
        <f t="shared" si="13"/>
        <v>1</v>
      </c>
      <c r="X39" s="24">
        <f t="shared" si="14"/>
        <v>0.99484536082474229</v>
      </c>
      <c r="Y39" s="24">
        <f t="shared" si="15"/>
        <v>0.98453608247422686</v>
      </c>
      <c r="Z39" s="24">
        <f t="shared" si="16"/>
        <v>0.98275862068965514</v>
      </c>
      <c r="AA39" s="24">
        <f t="shared" si="17"/>
        <v>0.99484536082474229</v>
      </c>
      <c r="AB39" s="24">
        <f t="shared" si="18"/>
        <v>0.98453608247422686</v>
      </c>
      <c r="AC39" s="24">
        <f t="shared" si="19"/>
        <v>0.99484536082474229</v>
      </c>
    </row>
    <row r="40" spans="1:29" x14ac:dyDescent="0.25">
      <c r="A40" s="9">
        <v>94</v>
      </c>
      <c r="B40" s="9">
        <v>594</v>
      </c>
      <c r="C40" s="9">
        <v>438</v>
      </c>
      <c r="D40" s="9">
        <v>425</v>
      </c>
      <c r="E40" s="9">
        <v>399</v>
      </c>
      <c r="F40" s="9">
        <v>392</v>
      </c>
      <c r="G40" s="9">
        <v>594</v>
      </c>
      <c r="H40" s="9">
        <v>53</v>
      </c>
      <c r="I40" s="9">
        <v>53</v>
      </c>
      <c r="J40" s="9">
        <v>583</v>
      </c>
      <c r="K40" s="9">
        <v>589</v>
      </c>
      <c r="L40" s="9">
        <v>403</v>
      </c>
      <c r="M40" s="9">
        <v>391</v>
      </c>
      <c r="N40" s="9">
        <v>583</v>
      </c>
      <c r="O40" s="9">
        <v>589</v>
      </c>
      <c r="P40" s="9">
        <v>583</v>
      </c>
      <c r="R40" s="31">
        <v>94</v>
      </c>
      <c r="S40" s="31" t="str">
        <f>Лист1!E42</f>
        <v>МБОУ "Лицей №22"</v>
      </c>
      <c r="T40" s="24">
        <f t="shared" si="10"/>
        <v>0.98245614035087714</v>
      </c>
      <c r="U40" s="24">
        <f t="shared" si="11"/>
        <v>0.97031963470319638</v>
      </c>
      <c r="V40" s="24">
        <f t="shared" si="12"/>
        <v>1</v>
      </c>
      <c r="W40" s="24">
        <f t="shared" si="13"/>
        <v>1</v>
      </c>
      <c r="X40" s="24">
        <f t="shared" si="14"/>
        <v>0.98148148148148151</v>
      </c>
      <c r="Y40" s="24">
        <f t="shared" si="15"/>
        <v>0.99158249158249157</v>
      </c>
      <c r="Z40" s="24">
        <f t="shared" si="16"/>
        <v>0.97022332506203479</v>
      </c>
      <c r="AA40" s="24">
        <f t="shared" si="17"/>
        <v>0.98148148148148151</v>
      </c>
      <c r="AB40" s="24">
        <f t="shared" si="18"/>
        <v>0.99158249158249157</v>
      </c>
      <c r="AC40" s="24">
        <f t="shared" si="19"/>
        <v>0.98148148148148151</v>
      </c>
    </row>
    <row r="41" spans="1:29" x14ac:dyDescent="0.25">
      <c r="A41" s="9">
        <v>95</v>
      </c>
      <c r="B41" s="9">
        <v>587</v>
      </c>
      <c r="C41" s="9">
        <v>402</v>
      </c>
      <c r="D41" s="9">
        <v>398</v>
      </c>
      <c r="E41" s="9">
        <v>327</v>
      </c>
      <c r="F41" s="9">
        <v>325</v>
      </c>
      <c r="G41" s="9">
        <v>587</v>
      </c>
      <c r="H41" s="9">
        <v>38</v>
      </c>
      <c r="I41" s="9">
        <v>37</v>
      </c>
      <c r="J41" s="9">
        <v>570</v>
      </c>
      <c r="K41" s="9">
        <v>582</v>
      </c>
      <c r="L41" s="9">
        <v>373</v>
      </c>
      <c r="M41" s="9">
        <v>362</v>
      </c>
      <c r="N41" s="9">
        <v>582</v>
      </c>
      <c r="O41" s="9">
        <v>587</v>
      </c>
      <c r="P41" s="9">
        <v>587</v>
      </c>
      <c r="R41" s="31">
        <v>95</v>
      </c>
      <c r="S41" s="31" t="str">
        <f>Лист1!E43</f>
        <v>МБОУ «Гимназия №28 »</v>
      </c>
      <c r="T41" s="24">
        <f t="shared" si="10"/>
        <v>0.99388379204892963</v>
      </c>
      <c r="U41" s="24">
        <f t="shared" si="11"/>
        <v>0.99004975124378114</v>
      </c>
      <c r="V41" s="24">
        <f t="shared" si="12"/>
        <v>1</v>
      </c>
      <c r="W41" s="24">
        <f t="shared" si="13"/>
        <v>0.97368421052631582</v>
      </c>
      <c r="X41" s="24">
        <f t="shared" si="14"/>
        <v>0.97103918228279384</v>
      </c>
      <c r="Y41" s="24">
        <f t="shared" si="15"/>
        <v>0.99148211243611584</v>
      </c>
      <c r="Z41" s="24">
        <f t="shared" si="16"/>
        <v>0.97050938337801607</v>
      </c>
      <c r="AA41" s="24">
        <f t="shared" si="17"/>
        <v>0.99148211243611584</v>
      </c>
      <c r="AB41" s="24">
        <f t="shared" si="18"/>
        <v>1</v>
      </c>
      <c r="AC41" s="24">
        <f t="shared" si="19"/>
        <v>1</v>
      </c>
    </row>
    <row r="42" spans="1:29" x14ac:dyDescent="0.25">
      <c r="A42" s="9">
        <v>96</v>
      </c>
      <c r="B42" s="9">
        <v>590</v>
      </c>
      <c r="C42" s="9">
        <v>433</v>
      </c>
      <c r="D42" s="9">
        <v>433</v>
      </c>
      <c r="E42" s="9">
        <v>309</v>
      </c>
      <c r="F42" s="9">
        <v>309</v>
      </c>
      <c r="G42" s="9">
        <v>579</v>
      </c>
      <c r="H42" s="9">
        <v>41</v>
      </c>
      <c r="I42" s="9">
        <v>41</v>
      </c>
      <c r="J42" s="9">
        <v>579</v>
      </c>
      <c r="K42" s="9">
        <v>573</v>
      </c>
      <c r="L42" s="9">
        <v>406</v>
      </c>
      <c r="M42" s="9">
        <v>402</v>
      </c>
      <c r="N42" s="9">
        <v>590</v>
      </c>
      <c r="O42" s="9">
        <v>585</v>
      </c>
      <c r="P42" s="9">
        <v>579</v>
      </c>
      <c r="R42" s="31">
        <v>96</v>
      </c>
      <c r="S42" s="31" t="str">
        <f>Лист1!E44</f>
        <v>МБОУ "Средняя общеобразовательная школа №31"</v>
      </c>
      <c r="T42" s="24">
        <f t="shared" si="10"/>
        <v>1</v>
      </c>
      <c r="U42" s="24">
        <f t="shared" si="11"/>
        <v>1</v>
      </c>
      <c r="V42" s="24">
        <f t="shared" si="12"/>
        <v>0.98135593220338979</v>
      </c>
      <c r="W42" s="24">
        <f t="shared" si="13"/>
        <v>1</v>
      </c>
      <c r="X42" s="24">
        <f t="shared" si="14"/>
        <v>0.98135593220338979</v>
      </c>
      <c r="Y42" s="24">
        <f t="shared" si="15"/>
        <v>0.97118644067796611</v>
      </c>
      <c r="Z42" s="24">
        <f t="shared" si="16"/>
        <v>0.99014778325123154</v>
      </c>
      <c r="AA42" s="24">
        <f t="shared" si="17"/>
        <v>1</v>
      </c>
      <c r="AB42" s="24">
        <f t="shared" si="18"/>
        <v>0.99152542372881358</v>
      </c>
      <c r="AC42" s="24">
        <f t="shared" si="19"/>
        <v>0.98135593220338979</v>
      </c>
    </row>
    <row r="43" spans="1:29" x14ac:dyDescent="0.25">
      <c r="A43" s="9">
        <v>97</v>
      </c>
      <c r="B43" s="9">
        <v>594</v>
      </c>
      <c r="C43" s="9">
        <v>463</v>
      </c>
      <c r="D43" s="9">
        <v>450</v>
      </c>
      <c r="E43" s="9">
        <v>370</v>
      </c>
      <c r="F43" s="9">
        <v>363</v>
      </c>
      <c r="G43" s="9">
        <v>594</v>
      </c>
      <c r="H43" s="9">
        <v>67</v>
      </c>
      <c r="I43" s="9">
        <v>65</v>
      </c>
      <c r="J43" s="9">
        <v>583</v>
      </c>
      <c r="K43" s="9">
        <v>594</v>
      </c>
      <c r="L43" s="9">
        <v>421</v>
      </c>
      <c r="M43" s="9">
        <v>417</v>
      </c>
      <c r="N43" s="9">
        <v>583</v>
      </c>
      <c r="O43" s="9">
        <v>589</v>
      </c>
      <c r="P43" s="9">
        <v>577</v>
      </c>
      <c r="R43" s="31">
        <v>97</v>
      </c>
      <c r="S43" s="31" t="str">
        <f>Лист1!E45</f>
        <v>МБОУ "Гимназия №33"</v>
      </c>
      <c r="T43" s="24">
        <f t="shared" si="10"/>
        <v>0.98108108108108105</v>
      </c>
      <c r="U43" s="24">
        <f t="shared" si="11"/>
        <v>0.97192224622030232</v>
      </c>
      <c r="V43" s="24">
        <f t="shared" si="12"/>
        <v>1</v>
      </c>
      <c r="W43" s="24">
        <f t="shared" si="13"/>
        <v>0.97014925373134331</v>
      </c>
      <c r="X43" s="24">
        <f t="shared" si="14"/>
        <v>0.98148148148148151</v>
      </c>
      <c r="Y43" s="24">
        <f t="shared" si="15"/>
        <v>1</v>
      </c>
      <c r="Z43" s="24">
        <f t="shared" si="16"/>
        <v>0.99049881235154391</v>
      </c>
      <c r="AA43" s="24">
        <f t="shared" si="17"/>
        <v>0.98148148148148151</v>
      </c>
      <c r="AB43" s="24">
        <f t="shared" si="18"/>
        <v>0.99158249158249157</v>
      </c>
      <c r="AC43" s="24">
        <f t="shared" si="19"/>
        <v>0.97138047138047134</v>
      </c>
    </row>
    <row r="44" spans="1:29" x14ac:dyDescent="0.25">
      <c r="A44" s="9">
        <v>98</v>
      </c>
      <c r="B44" s="9">
        <v>539</v>
      </c>
      <c r="C44" s="9">
        <v>294</v>
      </c>
      <c r="D44" s="9">
        <v>292</v>
      </c>
      <c r="E44" s="9">
        <v>213</v>
      </c>
      <c r="F44" s="9">
        <v>213</v>
      </c>
      <c r="G44" s="9">
        <v>529</v>
      </c>
      <c r="H44" s="9">
        <v>58</v>
      </c>
      <c r="I44" s="9">
        <v>57</v>
      </c>
      <c r="J44" s="9">
        <v>534</v>
      </c>
      <c r="K44" s="9">
        <v>534</v>
      </c>
      <c r="L44" s="9">
        <v>267</v>
      </c>
      <c r="M44" s="9">
        <v>267</v>
      </c>
      <c r="N44" s="9">
        <v>529</v>
      </c>
      <c r="O44" s="9">
        <v>534</v>
      </c>
      <c r="P44" s="9">
        <v>534</v>
      </c>
      <c r="R44" s="31">
        <v>98</v>
      </c>
      <c r="S44" s="31" t="str">
        <f>Лист1!E46</f>
        <v>МБОУ "Средняя общеобразовательная школа №34"</v>
      </c>
      <c r="T44" s="24">
        <f t="shared" si="10"/>
        <v>1</v>
      </c>
      <c r="U44" s="24">
        <f t="shared" si="11"/>
        <v>0.99319727891156462</v>
      </c>
      <c r="V44" s="24">
        <f t="shared" si="12"/>
        <v>0.98144712430426717</v>
      </c>
      <c r="W44" s="24">
        <f t="shared" si="13"/>
        <v>0.98275862068965514</v>
      </c>
      <c r="X44" s="24">
        <f t="shared" si="14"/>
        <v>0.99072356215213353</v>
      </c>
      <c r="Y44" s="24">
        <f t="shared" si="15"/>
        <v>0.99072356215213353</v>
      </c>
      <c r="Z44" s="24">
        <f t="shared" si="16"/>
        <v>1</v>
      </c>
      <c r="AA44" s="24">
        <f t="shared" si="17"/>
        <v>0.98144712430426717</v>
      </c>
      <c r="AB44" s="24">
        <f t="shared" si="18"/>
        <v>0.99072356215213353</v>
      </c>
      <c r="AC44" s="24">
        <f t="shared" si="19"/>
        <v>0.99072356215213353</v>
      </c>
    </row>
    <row r="45" spans="1:29" x14ac:dyDescent="0.25">
      <c r="A45" s="9">
        <v>99</v>
      </c>
      <c r="B45" s="9">
        <v>502</v>
      </c>
      <c r="C45" s="9">
        <v>297</v>
      </c>
      <c r="D45" s="9">
        <v>289</v>
      </c>
      <c r="E45" s="9">
        <v>226</v>
      </c>
      <c r="F45" s="9">
        <v>226</v>
      </c>
      <c r="G45" s="9">
        <v>497</v>
      </c>
      <c r="H45" s="9">
        <v>65</v>
      </c>
      <c r="I45" s="9">
        <v>64</v>
      </c>
      <c r="J45" s="9">
        <v>492</v>
      </c>
      <c r="K45" s="9">
        <v>497</v>
      </c>
      <c r="L45" s="9">
        <v>309</v>
      </c>
      <c r="M45" s="9">
        <v>300</v>
      </c>
      <c r="N45" s="9">
        <v>497</v>
      </c>
      <c r="O45" s="9">
        <v>497</v>
      </c>
      <c r="P45" s="9">
        <v>487</v>
      </c>
      <c r="R45" s="31">
        <v>99</v>
      </c>
      <c r="S45" s="31" t="str">
        <f>Лист1!E47</f>
        <v>МБОУ "Средняя общеобразовательная школа №44"</v>
      </c>
      <c r="T45" s="24">
        <f t="shared" si="10"/>
        <v>1</v>
      </c>
      <c r="U45" s="24">
        <f t="shared" si="11"/>
        <v>0.97306397306397308</v>
      </c>
      <c r="V45" s="24">
        <f t="shared" si="12"/>
        <v>0.99003984063745021</v>
      </c>
      <c r="W45" s="24">
        <f t="shared" si="13"/>
        <v>0.98461538461538467</v>
      </c>
      <c r="X45" s="24">
        <f t="shared" si="14"/>
        <v>0.98007968127490042</v>
      </c>
      <c r="Y45" s="24">
        <f t="shared" si="15"/>
        <v>0.99003984063745021</v>
      </c>
      <c r="Z45" s="24">
        <f t="shared" si="16"/>
        <v>0.970873786407767</v>
      </c>
      <c r="AA45" s="24">
        <f t="shared" si="17"/>
        <v>0.99003984063745021</v>
      </c>
      <c r="AB45" s="24">
        <f t="shared" si="18"/>
        <v>0.99003984063745021</v>
      </c>
      <c r="AC45" s="24">
        <f t="shared" si="19"/>
        <v>0.97011952191235062</v>
      </c>
    </row>
    <row r="46" spans="1:29" x14ac:dyDescent="0.25">
      <c r="A46" s="9">
        <v>100</v>
      </c>
      <c r="B46" s="9">
        <v>533</v>
      </c>
      <c r="C46" s="9">
        <v>384</v>
      </c>
      <c r="D46" s="9">
        <v>373</v>
      </c>
      <c r="E46" s="9">
        <v>307</v>
      </c>
      <c r="F46" s="9">
        <v>304</v>
      </c>
      <c r="G46" s="9">
        <v>518</v>
      </c>
      <c r="H46" s="9">
        <v>83</v>
      </c>
      <c r="I46" s="9">
        <v>83</v>
      </c>
      <c r="J46" s="9">
        <v>518</v>
      </c>
      <c r="K46" s="9">
        <v>518</v>
      </c>
      <c r="L46" s="9">
        <v>343</v>
      </c>
      <c r="M46" s="9">
        <v>340</v>
      </c>
      <c r="N46" s="9">
        <v>528</v>
      </c>
      <c r="O46" s="9">
        <v>518</v>
      </c>
      <c r="P46" s="9">
        <v>533</v>
      </c>
      <c r="R46" s="31">
        <v>100</v>
      </c>
      <c r="S46" s="31" t="str">
        <f>Лист1!E48</f>
        <v>МБОУ "Средняя общеобразовательная школа №48"</v>
      </c>
      <c r="T46" s="24">
        <f t="shared" si="10"/>
        <v>0.99022801302931596</v>
      </c>
      <c r="U46" s="24">
        <f t="shared" si="11"/>
        <v>0.97135416666666663</v>
      </c>
      <c r="V46" s="24">
        <f t="shared" si="12"/>
        <v>0.97185741088180111</v>
      </c>
      <c r="W46" s="24">
        <f t="shared" si="13"/>
        <v>1</v>
      </c>
      <c r="X46" s="24">
        <f t="shared" si="14"/>
        <v>0.97185741088180111</v>
      </c>
      <c r="Y46" s="24">
        <f t="shared" si="15"/>
        <v>0.97185741088180111</v>
      </c>
      <c r="Z46" s="24">
        <f t="shared" si="16"/>
        <v>0.99125364431486884</v>
      </c>
      <c r="AA46" s="24">
        <f t="shared" si="17"/>
        <v>0.99061913696060033</v>
      </c>
      <c r="AB46" s="24">
        <f t="shared" si="18"/>
        <v>0.97185741088180111</v>
      </c>
      <c r="AC46" s="24">
        <f t="shared" si="19"/>
        <v>1</v>
      </c>
    </row>
    <row r="47" spans="1:29" x14ac:dyDescent="0.25">
      <c r="A47" s="9">
        <v>101</v>
      </c>
      <c r="B47" s="9">
        <v>600</v>
      </c>
      <c r="C47" s="9">
        <v>305</v>
      </c>
      <c r="D47" s="9">
        <v>296</v>
      </c>
      <c r="E47" s="9">
        <v>315</v>
      </c>
      <c r="F47" s="9">
        <v>306</v>
      </c>
      <c r="G47" s="9">
        <v>582</v>
      </c>
      <c r="H47" s="9">
        <v>63</v>
      </c>
      <c r="I47" s="9">
        <v>62</v>
      </c>
      <c r="J47" s="9">
        <v>594</v>
      </c>
      <c r="K47" s="9">
        <v>594</v>
      </c>
      <c r="L47" s="9">
        <v>235</v>
      </c>
      <c r="M47" s="9">
        <v>228</v>
      </c>
      <c r="N47" s="9">
        <v>588</v>
      </c>
      <c r="O47" s="9">
        <v>594</v>
      </c>
      <c r="P47" s="9">
        <v>594</v>
      </c>
      <c r="R47" s="31">
        <v>101</v>
      </c>
      <c r="S47" s="31" t="str">
        <f>Лист1!E49</f>
        <v>МБОУ "Многопрофильная гимназия №56"</v>
      </c>
      <c r="T47" s="24">
        <f t="shared" si="10"/>
        <v>0.97142857142857142</v>
      </c>
      <c r="U47" s="24">
        <f t="shared" si="11"/>
        <v>0.97049180327868856</v>
      </c>
      <c r="V47" s="24">
        <f t="shared" si="12"/>
        <v>0.97</v>
      </c>
      <c r="W47" s="24">
        <f t="shared" si="13"/>
        <v>0.98412698412698407</v>
      </c>
      <c r="X47" s="24">
        <f t="shared" si="14"/>
        <v>0.99</v>
      </c>
      <c r="Y47" s="24">
        <f t="shared" si="15"/>
        <v>0.99</v>
      </c>
      <c r="Z47" s="24">
        <f t="shared" si="16"/>
        <v>0.97021276595744677</v>
      </c>
      <c r="AA47" s="24">
        <f t="shared" si="17"/>
        <v>0.98</v>
      </c>
      <c r="AB47" s="24">
        <f t="shared" si="18"/>
        <v>0.99</v>
      </c>
      <c r="AC47" s="24">
        <f t="shared" si="19"/>
        <v>0.99</v>
      </c>
    </row>
    <row r="48" spans="1:29" x14ac:dyDescent="0.25">
      <c r="A48" s="9">
        <v>102</v>
      </c>
      <c r="B48" s="9">
        <v>506</v>
      </c>
      <c r="C48" s="9">
        <v>462</v>
      </c>
      <c r="D48" s="9">
        <v>462</v>
      </c>
      <c r="E48" s="9">
        <v>439</v>
      </c>
      <c r="F48" s="9">
        <v>426</v>
      </c>
      <c r="G48" s="9">
        <v>501</v>
      </c>
      <c r="H48" s="9">
        <v>45</v>
      </c>
      <c r="I48" s="9">
        <v>45</v>
      </c>
      <c r="J48" s="9">
        <v>491</v>
      </c>
      <c r="K48" s="9">
        <v>491</v>
      </c>
      <c r="L48" s="9">
        <v>440</v>
      </c>
      <c r="M48" s="9">
        <v>427</v>
      </c>
      <c r="N48" s="9">
        <v>506</v>
      </c>
      <c r="O48" s="9">
        <v>491</v>
      </c>
      <c r="P48" s="9">
        <v>501</v>
      </c>
      <c r="R48" s="31">
        <v>102</v>
      </c>
      <c r="S48" s="31" t="str">
        <f>Лист1!E50</f>
        <v>МБОУ "Средняя общеобразовательная школа №58"</v>
      </c>
      <c r="T48" s="24">
        <f t="shared" si="10"/>
        <v>0.97038724373576313</v>
      </c>
      <c r="U48" s="24">
        <f t="shared" si="11"/>
        <v>1</v>
      </c>
      <c r="V48" s="24">
        <f t="shared" si="12"/>
        <v>0.99011857707509876</v>
      </c>
      <c r="W48" s="24">
        <f t="shared" si="13"/>
        <v>1</v>
      </c>
      <c r="X48" s="24">
        <f t="shared" si="14"/>
        <v>0.97035573122529639</v>
      </c>
      <c r="Y48" s="24">
        <f t="shared" si="15"/>
        <v>0.97035573122529639</v>
      </c>
      <c r="Z48" s="24">
        <f t="shared" si="16"/>
        <v>0.97045454545454546</v>
      </c>
      <c r="AA48" s="24">
        <f t="shared" si="17"/>
        <v>1</v>
      </c>
      <c r="AB48" s="24">
        <f t="shared" si="18"/>
        <v>0.97035573122529639</v>
      </c>
      <c r="AC48" s="24">
        <f t="shared" si="19"/>
        <v>0.99011857707509876</v>
      </c>
    </row>
    <row r="49" spans="1:29" x14ac:dyDescent="0.25">
      <c r="A49" s="9">
        <v>103</v>
      </c>
      <c r="B49" s="9">
        <v>596</v>
      </c>
      <c r="C49" s="9">
        <v>376</v>
      </c>
      <c r="D49" s="9">
        <v>369</v>
      </c>
      <c r="E49" s="9">
        <v>277</v>
      </c>
      <c r="F49" s="9">
        <v>277</v>
      </c>
      <c r="G49" s="9">
        <v>591</v>
      </c>
      <c r="H49" s="9">
        <v>56</v>
      </c>
      <c r="I49" s="9">
        <v>55</v>
      </c>
      <c r="J49" s="9">
        <v>585</v>
      </c>
      <c r="K49" s="9">
        <v>591</v>
      </c>
      <c r="L49" s="9">
        <v>309</v>
      </c>
      <c r="M49" s="9">
        <v>303</v>
      </c>
      <c r="N49" s="9">
        <v>591</v>
      </c>
      <c r="O49" s="9">
        <v>591</v>
      </c>
      <c r="P49" s="9">
        <v>579</v>
      </c>
      <c r="R49" s="31">
        <v>103</v>
      </c>
      <c r="S49" s="31" t="str">
        <f>Лист1!E51</f>
        <v>МБУ ДО «Центр детского творчества»</v>
      </c>
      <c r="T49" s="24">
        <f t="shared" si="10"/>
        <v>1</v>
      </c>
      <c r="U49" s="24">
        <f t="shared" si="11"/>
        <v>0.9813829787234043</v>
      </c>
      <c r="V49" s="24">
        <f t="shared" si="12"/>
        <v>0.99161073825503354</v>
      </c>
      <c r="W49" s="24">
        <f t="shared" si="13"/>
        <v>0.9821428571428571</v>
      </c>
      <c r="X49" s="24">
        <f t="shared" si="14"/>
        <v>0.98154362416107388</v>
      </c>
      <c r="Y49" s="24">
        <f t="shared" si="15"/>
        <v>0.99161073825503354</v>
      </c>
      <c r="Z49" s="24">
        <f t="shared" si="16"/>
        <v>0.98058252427184467</v>
      </c>
      <c r="AA49" s="24">
        <f t="shared" si="17"/>
        <v>0.99161073825503354</v>
      </c>
      <c r="AB49" s="24">
        <f t="shared" si="18"/>
        <v>0.99161073825503354</v>
      </c>
      <c r="AC49" s="24">
        <f t="shared" si="19"/>
        <v>0.97147651006711411</v>
      </c>
    </row>
    <row r="50" spans="1:29" x14ac:dyDescent="0.25">
      <c r="A50" s="9">
        <v>104</v>
      </c>
      <c r="B50" s="9">
        <v>483</v>
      </c>
      <c r="C50" s="9">
        <v>439</v>
      </c>
      <c r="D50" s="9">
        <v>435</v>
      </c>
      <c r="E50" s="9">
        <v>435</v>
      </c>
      <c r="F50" s="9">
        <v>435</v>
      </c>
      <c r="G50" s="9">
        <v>479</v>
      </c>
      <c r="H50" s="9">
        <v>76</v>
      </c>
      <c r="I50" s="9">
        <v>75</v>
      </c>
      <c r="J50" s="9">
        <v>469</v>
      </c>
      <c r="K50" s="9">
        <v>469</v>
      </c>
      <c r="L50" s="9">
        <v>428</v>
      </c>
      <c r="M50" s="9">
        <v>416</v>
      </c>
      <c r="N50" s="9">
        <v>483</v>
      </c>
      <c r="O50" s="9">
        <v>469</v>
      </c>
      <c r="P50" s="9">
        <v>479</v>
      </c>
      <c r="R50" s="31">
        <v>104</v>
      </c>
      <c r="S50" s="31" t="str">
        <f>Лист1!E52</f>
        <v>МБОУ ДОД «Детский Морской Центр «Алые паруса»</v>
      </c>
      <c r="T50" s="24">
        <f t="shared" si="10"/>
        <v>1</v>
      </c>
      <c r="U50" s="24">
        <f t="shared" si="11"/>
        <v>0.99088838268792712</v>
      </c>
      <c r="V50" s="24">
        <f t="shared" si="12"/>
        <v>0.99171842650103514</v>
      </c>
      <c r="W50" s="24">
        <f t="shared" si="13"/>
        <v>0.98684210526315785</v>
      </c>
      <c r="X50" s="24">
        <f t="shared" si="14"/>
        <v>0.97101449275362317</v>
      </c>
      <c r="Y50" s="24">
        <f t="shared" si="15"/>
        <v>0.97101449275362317</v>
      </c>
      <c r="Z50" s="24">
        <f t="shared" si="16"/>
        <v>0.9719626168224299</v>
      </c>
      <c r="AA50" s="24">
        <f t="shared" si="17"/>
        <v>1</v>
      </c>
      <c r="AB50" s="24">
        <f t="shared" si="18"/>
        <v>0.97101449275362317</v>
      </c>
      <c r="AC50" s="24">
        <f t="shared" si="19"/>
        <v>0.99171842650103514</v>
      </c>
    </row>
    <row r="51" spans="1:29" x14ac:dyDescent="0.25">
      <c r="A51" s="9">
        <v>105</v>
      </c>
      <c r="B51" s="9">
        <v>63</v>
      </c>
      <c r="C51" s="9">
        <v>50</v>
      </c>
      <c r="D51" s="9">
        <v>49</v>
      </c>
      <c r="E51" s="9">
        <v>50</v>
      </c>
      <c r="F51" s="9">
        <v>50</v>
      </c>
      <c r="G51" s="9">
        <v>63</v>
      </c>
      <c r="H51" s="9">
        <v>10</v>
      </c>
      <c r="I51" s="9">
        <v>10</v>
      </c>
      <c r="J51" s="9">
        <v>63</v>
      </c>
      <c r="K51" s="9">
        <v>63</v>
      </c>
      <c r="L51" s="9">
        <v>49</v>
      </c>
      <c r="M51" s="9">
        <v>49</v>
      </c>
      <c r="N51" s="9">
        <v>63</v>
      </c>
      <c r="O51" s="9">
        <v>62</v>
      </c>
      <c r="P51" s="9">
        <v>62</v>
      </c>
      <c r="R51" s="31">
        <v>105</v>
      </c>
      <c r="S51" s="31" t="str">
        <f>Лист1!E53</f>
        <v>МБОУ ДОД «Муниципальный центр хореографического искусства – народный ансамбль «Асса»</v>
      </c>
      <c r="T51" s="24">
        <f t="shared" si="10"/>
        <v>1</v>
      </c>
      <c r="U51" s="24">
        <f t="shared" si="11"/>
        <v>0.98</v>
      </c>
      <c r="V51" s="24">
        <f t="shared" si="12"/>
        <v>1</v>
      </c>
      <c r="W51" s="24">
        <f t="shared" si="13"/>
        <v>1</v>
      </c>
      <c r="X51" s="24">
        <f t="shared" si="14"/>
        <v>1</v>
      </c>
      <c r="Y51" s="24">
        <f t="shared" si="15"/>
        <v>1</v>
      </c>
      <c r="Z51" s="24">
        <f t="shared" si="16"/>
        <v>1</v>
      </c>
      <c r="AA51" s="24">
        <f t="shared" si="17"/>
        <v>1</v>
      </c>
      <c r="AB51" s="24">
        <f t="shared" si="18"/>
        <v>0.98412698412698407</v>
      </c>
      <c r="AC51" s="24">
        <f t="shared" si="19"/>
        <v>0.98412698412698407</v>
      </c>
    </row>
    <row r="52" spans="1:29" x14ac:dyDescent="0.25">
      <c r="A52" s="9">
        <v>106</v>
      </c>
      <c r="B52" s="9">
        <v>173</v>
      </c>
      <c r="C52" s="9">
        <v>148</v>
      </c>
      <c r="D52" s="9">
        <v>148</v>
      </c>
      <c r="E52" s="9">
        <v>140</v>
      </c>
      <c r="F52" s="9">
        <v>139</v>
      </c>
      <c r="G52" s="9">
        <v>173</v>
      </c>
      <c r="H52" s="9">
        <v>62</v>
      </c>
      <c r="I52" s="9">
        <v>61</v>
      </c>
      <c r="J52" s="9">
        <v>173</v>
      </c>
      <c r="K52" s="9">
        <v>170</v>
      </c>
      <c r="L52" s="9">
        <v>134</v>
      </c>
      <c r="M52" s="9">
        <v>130</v>
      </c>
      <c r="N52" s="9">
        <v>172</v>
      </c>
      <c r="O52" s="9">
        <v>173</v>
      </c>
      <c r="P52" s="9">
        <v>172</v>
      </c>
      <c r="R52" s="31">
        <v>106</v>
      </c>
      <c r="S52" s="31" t="str">
        <f>Лист1!E54</f>
        <v>МБОУ ДО «Детская школа искусств №1 им.П.Чайковского»</v>
      </c>
      <c r="T52" s="24">
        <f t="shared" si="10"/>
        <v>0.99285714285714288</v>
      </c>
      <c r="U52" s="24">
        <f t="shared" si="11"/>
        <v>1</v>
      </c>
      <c r="V52" s="24">
        <f t="shared" si="12"/>
        <v>1</v>
      </c>
      <c r="W52" s="24">
        <f t="shared" si="13"/>
        <v>0.9838709677419355</v>
      </c>
      <c r="X52" s="24">
        <f t="shared" si="14"/>
        <v>1</v>
      </c>
      <c r="Y52" s="24">
        <f t="shared" si="15"/>
        <v>0.98265895953757221</v>
      </c>
      <c r="Z52" s="24">
        <f t="shared" si="16"/>
        <v>0.97014925373134331</v>
      </c>
      <c r="AA52" s="24">
        <f t="shared" si="17"/>
        <v>0.9942196531791907</v>
      </c>
      <c r="AB52" s="24">
        <f t="shared" si="18"/>
        <v>1</v>
      </c>
      <c r="AC52" s="24">
        <f t="shared" si="19"/>
        <v>0.9942196531791907</v>
      </c>
    </row>
    <row r="53" spans="1:29" x14ac:dyDescent="0.25">
      <c r="A53" s="9">
        <v>107</v>
      </c>
      <c r="B53" s="9">
        <v>106</v>
      </c>
      <c r="C53" s="9">
        <v>103</v>
      </c>
      <c r="D53" s="9">
        <v>102</v>
      </c>
      <c r="E53" s="9">
        <v>103</v>
      </c>
      <c r="F53" s="9">
        <v>100</v>
      </c>
      <c r="G53" s="9">
        <v>106</v>
      </c>
      <c r="H53" s="9">
        <v>10</v>
      </c>
      <c r="I53" s="9">
        <v>10</v>
      </c>
      <c r="J53" s="9">
        <v>106</v>
      </c>
      <c r="K53" s="9">
        <v>104</v>
      </c>
      <c r="L53" s="9">
        <v>104</v>
      </c>
      <c r="M53" s="9">
        <v>102</v>
      </c>
      <c r="N53" s="9">
        <v>106</v>
      </c>
      <c r="O53" s="9">
        <v>105</v>
      </c>
      <c r="P53" s="9">
        <v>105</v>
      </c>
      <c r="R53" s="31">
        <v>107</v>
      </c>
      <c r="S53" s="31" t="str">
        <f>Лист1!E55</f>
        <v>МБОУ ДО «Детская школа искусств № 2»</v>
      </c>
      <c r="T53" s="24">
        <f t="shared" si="10"/>
        <v>0.970873786407767</v>
      </c>
      <c r="U53" s="24">
        <f t="shared" si="11"/>
        <v>0.99029126213592233</v>
      </c>
      <c r="V53" s="24">
        <f t="shared" si="12"/>
        <v>1</v>
      </c>
      <c r="W53" s="24">
        <f t="shared" si="13"/>
        <v>1</v>
      </c>
      <c r="X53" s="24">
        <f t="shared" si="14"/>
        <v>1</v>
      </c>
      <c r="Y53" s="24">
        <f t="shared" si="15"/>
        <v>0.98113207547169812</v>
      </c>
      <c r="Z53" s="24">
        <f t="shared" si="16"/>
        <v>0.98076923076923073</v>
      </c>
      <c r="AA53" s="24">
        <f t="shared" si="17"/>
        <v>1</v>
      </c>
      <c r="AB53" s="24">
        <f t="shared" si="18"/>
        <v>0.99056603773584906</v>
      </c>
      <c r="AC53" s="24">
        <f t="shared" si="19"/>
        <v>0.99056603773584906</v>
      </c>
    </row>
    <row r="54" spans="1:29" x14ac:dyDescent="0.25">
      <c r="A54" s="9">
        <v>108</v>
      </c>
      <c r="B54" s="9">
        <v>191</v>
      </c>
      <c r="C54" s="9">
        <v>157</v>
      </c>
      <c r="D54" s="9">
        <v>153</v>
      </c>
      <c r="E54" s="9">
        <v>123</v>
      </c>
      <c r="F54" s="9">
        <v>121</v>
      </c>
      <c r="G54" s="9">
        <v>191</v>
      </c>
      <c r="H54" s="9">
        <v>36</v>
      </c>
      <c r="I54" s="9">
        <v>36</v>
      </c>
      <c r="J54" s="9">
        <v>191</v>
      </c>
      <c r="K54" s="9">
        <v>186</v>
      </c>
      <c r="L54" s="9">
        <v>117</v>
      </c>
      <c r="M54" s="9">
        <v>117</v>
      </c>
      <c r="N54" s="9">
        <v>190</v>
      </c>
      <c r="O54" s="9">
        <v>191</v>
      </c>
      <c r="P54" s="9">
        <v>191</v>
      </c>
      <c r="R54" s="31">
        <v>108</v>
      </c>
      <c r="S54" s="31" t="str">
        <f>Лист1!E56</f>
        <v>МБОУ ДО «Детская школа искусств №3 им.А.Цурмилова»</v>
      </c>
      <c r="T54" s="24">
        <f t="shared" si="10"/>
        <v>0.98373983739837401</v>
      </c>
      <c r="U54" s="24">
        <f t="shared" si="11"/>
        <v>0.97452229299363058</v>
      </c>
      <c r="V54" s="24">
        <f t="shared" si="12"/>
        <v>1</v>
      </c>
      <c r="W54" s="24">
        <f t="shared" si="13"/>
        <v>1</v>
      </c>
      <c r="X54" s="24">
        <f t="shared" si="14"/>
        <v>1</v>
      </c>
      <c r="Y54" s="24">
        <f t="shared" si="15"/>
        <v>0.97382198952879584</v>
      </c>
      <c r="Z54" s="24">
        <f t="shared" si="16"/>
        <v>1</v>
      </c>
      <c r="AA54" s="24">
        <f t="shared" si="17"/>
        <v>0.99476439790575921</v>
      </c>
      <c r="AB54" s="24">
        <f t="shared" si="18"/>
        <v>1</v>
      </c>
      <c r="AC54" s="24">
        <f t="shared" si="19"/>
        <v>1</v>
      </c>
    </row>
    <row r="55" spans="1:29" x14ac:dyDescent="0.25">
      <c r="A55" s="9">
        <v>109</v>
      </c>
      <c r="B55" s="9">
        <v>361</v>
      </c>
      <c r="C55" s="9">
        <v>353</v>
      </c>
      <c r="D55" s="9">
        <v>350</v>
      </c>
      <c r="E55" s="9">
        <v>347</v>
      </c>
      <c r="F55" s="9">
        <v>341</v>
      </c>
      <c r="G55" s="9">
        <v>358</v>
      </c>
      <c r="H55" s="9">
        <v>32</v>
      </c>
      <c r="I55" s="9">
        <v>32</v>
      </c>
      <c r="J55" s="9">
        <v>361</v>
      </c>
      <c r="K55" s="9">
        <v>354</v>
      </c>
      <c r="L55" s="9">
        <v>348</v>
      </c>
      <c r="M55" s="9">
        <v>342</v>
      </c>
      <c r="N55" s="9">
        <v>358</v>
      </c>
      <c r="O55" s="9">
        <v>354</v>
      </c>
      <c r="P55" s="9">
        <v>358</v>
      </c>
      <c r="R55" s="31">
        <v>109</v>
      </c>
      <c r="S55" s="31" t="str">
        <f>Лист1!E57</f>
        <v>МБОУ ДО «Детская школа искусств № 4»</v>
      </c>
      <c r="T55" s="24">
        <f t="shared" si="10"/>
        <v>0.98270893371757928</v>
      </c>
      <c r="U55" s="24">
        <f t="shared" si="11"/>
        <v>0.99150141643059486</v>
      </c>
      <c r="V55" s="24">
        <f t="shared" si="12"/>
        <v>0.99168975069252074</v>
      </c>
      <c r="W55" s="24">
        <f t="shared" si="13"/>
        <v>1</v>
      </c>
      <c r="X55" s="24">
        <f t="shared" si="14"/>
        <v>1</v>
      </c>
      <c r="Y55" s="24">
        <f t="shared" si="15"/>
        <v>0.98060941828254844</v>
      </c>
      <c r="Z55" s="24">
        <f t="shared" si="16"/>
        <v>0.98275862068965514</v>
      </c>
      <c r="AA55" s="24">
        <f t="shared" si="17"/>
        <v>0.99168975069252074</v>
      </c>
      <c r="AB55" s="24">
        <f t="shared" si="18"/>
        <v>0.98060941828254844</v>
      </c>
      <c r="AC55" s="24">
        <f t="shared" si="19"/>
        <v>0.99168975069252074</v>
      </c>
    </row>
    <row r="56" spans="1:29" x14ac:dyDescent="0.25">
      <c r="A56" s="9">
        <v>110</v>
      </c>
      <c r="B56" s="9">
        <v>211</v>
      </c>
      <c r="C56" s="9">
        <v>196</v>
      </c>
      <c r="D56" s="9">
        <v>191</v>
      </c>
      <c r="E56" s="9">
        <v>180</v>
      </c>
      <c r="F56" s="9">
        <v>180</v>
      </c>
      <c r="G56" s="9">
        <v>205</v>
      </c>
      <c r="H56" s="9">
        <v>25</v>
      </c>
      <c r="I56" s="9">
        <v>25</v>
      </c>
      <c r="J56" s="9">
        <v>205</v>
      </c>
      <c r="K56" s="9">
        <v>205</v>
      </c>
      <c r="L56" s="9">
        <v>169</v>
      </c>
      <c r="M56" s="9">
        <v>169</v>
      </c>
      <c r="N56" s="9">
        <v>205</v>
      </c>
      <c r="O56" s="9">
        <v>211</v>
      </c>
      <c r="P56" s="9">
        <v>207</v>
      </c>
      <c r="R56" s="31">
        <v>110</v>
      </c>
      <c r="S56" s="31" t="str">
        <f>Лист1!E58</f>
        <v>МБОУ ДО «Детская школа искусств № 5 им.Т.Мурадова»</v>
      </c>
      <c r="T56" s="24">
        <f t="shared" si="10"/>
        <v>1</v>
      </c>
      <c r="U56" s="24">
        <f t="shared" si="11"/>
        <v>0.97448979591836737</v>
      </c>
      <c r="V56" s="24">
        <f t="shared" si="12"/>
        <v>0.97156398104265407</v>
      </c>
      <c r="W56" s="24">
        <f t="shared" si="13"/>
        <v>1</v>
      </c>
      <c r="X56" s="24">
        <f t="shared" si="14"/>
        <v>0.97156398104265407</v>
      </c>
      <c r="Y56" s="24">
        <f t="shared" si="15"/>
        <v>0.97156398104265407</v>
      </c>
      <c r="Z56" s="24">
        <f t="shared" si="16"/>
        <v>1</v>
      </c>
      <c r="AA56" s="24">
        <f t="shared" si="17"/>
        <v>0.97156398104265407</v>
      </c>
      <c r="AB56" s="24">
        <f t="shared" si="18"/>
        <v>1</v>
      </c>
      <c r="AC56" s="24">
        <f t="shared" si="19"/>
        <v>0.98104265402843605</v>
      </c>
    </row>
    <row r="57" spans="1:29" x14ac:dyDescent="0.25">
      <c r="A57" s="9">
        <v>111</v>
      </c>
      <c r="B57" s="9">
        <v>231</v>
      </c>
      <c r="C57" s="9">
        <v>212</v>
      </c>
      <c r="D57" s="9">
        <v>206</v>
      </c>
      <c r="E57" s="9">
        <v>158</v>
      </c>
      <c r="F57" s="9">
        <v>154</v>
      </c>
      <c r="G57" s="9">
        <v>225</v>
      </c>
      <c r="H57" s="9">
        <v>18</v>
      </c>
      <c r="I57" s="9">
        <v>18</v>
      </c>
      <c r="J57" s="9">
        <v>229</v>
      </c>
      <c r="K57" s="9">
        <v>229</v>
      </c>
      <c r="L57" s="9">
        <v>148</v>
      </c>
      <c r="M57" s="9">
        <v>146</v>
      </c>
      <c r="N57" s="9">
        <v>231</v>
      </c>
      <c r="O57" s="9">
        <v>229</v>
      </c>
      <c r="P57" s="9">
        <v>225</v>
      </c>
      <c r="R57" s="31">
        <v>111</v>
      </c>
      <c r="S57" s="31" t="str">
        <f>Лист1!E59</f>
        <v>МБОУ ДО «Детская школа искусств № 6 им. С. Керимова»</v>
      </c>
      <c r="T57" s="24">
        <f t="shared" si="10"/>
        <v>0.97468354430379744</v>
      </c>
      <c r="U57" s="24">
        <f t="shared" si="11"/>
        <v>0.97169811320754718</v>
      </c>
      <c r="V57" s="24">
        <f t="shared" si="12"/>
        <v>0.97402597402597402</v>
      </c>
      <c r="W57" s="24">
        <f t="shared" si="13"/>
        <v>1</v>
      </c>
      <c r="X57" s="24">
        <f t="shared" si="14"/>
        <v>0.9913419913419913</v>
      </c>
      <c r="Y57" s="24">
        <f t="shared" si="15"/>
        <v>0.9913419913419913</v>
      </c>
      <c r="Z57" s="24">
        <f t="shared" si="16"/>
        <v>0.98648648648648651</v>
      </c>
      <c r="AA57" s="24">
        <f t="shared" si="17"/>
        <v>1</v>
      </c>
      <c r="AB57" s="24">
        <f t="shared" si="18"/>
        <v>0.9913419913419913</v>
      </c>
      <c r="AC57" s="24">
        <f t="shared" si="19"/>
        <v>0.97402597402597402</v>
      </c>
    </row>
    <row r="58" spans="1:29" x14ac:dyDescent="0.25">
      <c r="A58" s="9">
        <v>112</v>
      </c>
      <c r="B58" s="9">
        <v>335</v>
      </c>
      <c r="C58" s="9">
        <v>301</v>
      </c>
      <c r="D58" s="9">
        <v>292</v>
      </c>
      <c r="E58" s="9">
        <v>287</v>
      </c>
      <c r="F58" s="9">
        <v>279</v>
      </c>
      <c r="G58" s="9">
        <v>325</v>
      </c>
      <c r="H58" s="9">
        <v>35</v>
      </c>
      <c r="I58" s="9">
        <v>35</v>
      </c>
      <c r="J58" s="9">
        <v>332</v>
      </c>
      <c r="K58" s="9">
        <v>329</v>
      </c>
      <c r="L58" s="9">
        <v>290</v>
      </c>
      <c r="M58" s="9">
        <v>285</v>
      </c>
      <c r="N58" s="9">
        <v>332</v>
      </c>
      <c r="O58" s="9">
        <v>332</v>
      </c>
      <c r="P58" s="9">
        <v>335</v>
      </c>
      <c r="R58" s="31">
        <v>112</v>
      </c>
      <c r="S58" s="31" t="str">
        <f>Лист1!E60</f>
        <v>МБОУ ДО «Детская школа искусств № 7»</v>
      </c>
      <c r="T58" s="24">
        <f t="shared" si="10"/>
        <v>0.97212543554006969</v>
      </c>
      <c r="U58" s="24">
        <f t="shared" si="11"/>
        <v>0.9700996677740864</v>
      </c>
      <c r="V58" s="24">
        <f t="shared" si="12"/>
        <v>0.97014925373134331</v>
      </c>
      <c r="W58" s="24">
        <f t="shared" si="13"/>
        <v>1</v>
      </c>
      <c r="X58" s="24">
        <f t="shared" si="14"/>
        <v>0.991044776119403</v>
      </c>
      <c r="Y58" s="24">
        <f t="shared" si="15"/>
        <v>0.98208955223880601</v>
      </c>
      <c r="Z58" s="24">
        <f t="shared" si="16"/>
        <v>0.98275862068965514</v>
      </c>
      <c r="AA58" s="24">
        <f t="shared" si="17"/>
        <v>0.991044776119403</v>
      </c>
      <c r="AB58" s="24">
        <f t="shared" si="18"/>
        <v>0.991044776119403</v>
      </c>
      <c r="AC58" s="24">
        <f t="shared" si="19"/>
        <v>1</v>
      </c>
    </row>
    <row r="59" spans="1:29" x14ac:dyDescent="0.25">
      <c r="A59" s="9">
        <v>113</v>
      </c>
      <c r="B59" s="9">
        <v>451</v>
      </c>
      <c r="C59" s="9">
        <v>395</v>
      </c>
      <c r="D59" s="9">
        <v>388</v>
      </c>
      <c r="E59" s="9">
        <v>335</v>
      </c>
      <c r="F59" s="9">
        <v>329</v>
      </c>
      <c r="G59" s="9">
        <v>447</v>
      </c>
      <c r="H59" s="9">
        <v>39</v>
      </c>
      <c r="I59" s="9">
        <v>39</v>
      </c>
      <c r="J59" s="9">
        <v>442</v>
      </c>
      <c r="K59" s="9">
        <v>442</v>
      </c>
      <c r="L59" s="9">
        <v>344</v>
      </c>
      <c r="M59" s="9">
        <v>341</v>
      </c>
      <c r="N59" s="9">
        <v>438</v>
      </c>
      <c r="O59" s="9">
        <v>442</v>
      </c>
      <c r="P59" s="9">
        <v>447</v>
      </c>
      <c r="R59" s="31">
        <v>113</v>
      </c>
      <c r="S59" s="31" t="str">
        <f>Лист1!E61</f>
        <v>МБОУ ДО «Детская школа искусств № 8 им.А.Джалиловой»</v>
      </c>
      <c r="T59" s="24">
        <f t="shared" si="10"/>
        <v>0.98208955223880601</v>
      </c>
      <c r="U59" s="24">
        <f t="shared" si="11"/>
        <v>0.98227848101265824</v>
      </c>
      <c r="V59" s="24">
        <f t="shared" si="12"/>
        <v>0.99113082039911304</v>
      </c>
      <c r="W59" s="24">
        <f t="shared" si="13"/>
        <v>1</v>
      </c>
      <c r="X59" s="24">
        <f t="shared" si="14"/>
        <v>0.98004434589800449</v>
      </c>
      <c r="Y59" s="24">
        <f t="shared" si="15"/>
        <v>0.98004434589800449</v>
      </c>
      <c r="Z59" s="24">
        <f t="shared" si="16"/>
        <v>0.99127906976744184</v>
      </c>
      <c r="AA59" s="24">
        <f t="shared" si="17"/>
        <v>0.97117516629711753</v>
      </c>
      <c r="AB59" s="24">
        <f t="shared" si="18"/>
        <v>0.98004434589800449</v>
      </c>
      <c r="AC59" s="24">
        <f t="shared" si="19"/>
        <v>0.99113082039911304</v>
      </c>
    </row>
    <row r="60" spans="1:29" x14ac:dyDescent="0.25">
      <c r="A60" s="9">
        <v>114</v>
      </c>
      <c r="B60" s="9">
        <v>225</v>
      </c>
      <c r="C60" s="9">
        <v>145</v>
      </c>
      <c r="D60" s="9">
        <v>144</v>
      </c>
      <c r="E60" s="9">
        <v>105</v>
      </c>
      <c r="F60" s="9">
        <v>104</v>
      </c>
      <c r="G60" s="9">
        <v>221</v>
      </c>
      <c r="H60" s="9">
        <v>25</v>
      </c>
      <c r="I60" s="9">
        <v>25</v>
      </c>
      <c r="J60" s="9">
        <v>219</v>
      </c>
      <c r="K60" s="9">
        <v>219</v>
      </c>
      <c r="L60" s="9">
        <v>91</v>
      </c>
      <c r="M60" s="9">
        <v>91</v>
      </c>
      <c r="N60" s="9">
        <v>221</v>
      </c>
      <c r="O60" s="9">
        <v>223</v>
      </c>
      <c r="P60" s="9">
        <v>223</v>
      </c>
      <c r="R60" s="31">
        <v>114</v>
      </c>
      <c r="S60" s="31" t="str">
        <f>Лист1!E62</f>
        <v>МБОУ ДО "Детская художественная школа"</v>
      </c>
      <c r="T60" s="24">
        <f t="shared" si="10"/>
        <v>0.99047619047619051</v>
      </c>
      <c r="U60" s="24">
        <f t="shared" si="11"/>
        <v>0.99310344827586206</v>
      </c>
      <c r="V60" s="24">
        <f t="shared" si="12"/>
        <v>0.98222222222222222</v>
      </c>
      <c r="W60" s="24">
        <f t="shared" si="13"/>
        <v>1</v>
      </c>
      <c r="X60" s="24">
        <f t="shared" si="14"/>
        <v>0.97333333333333338</v>
      </c>
      <c r="Y60" s="24">
        <f t="shared" si="15"/>
        <v>0.97333333333333338</v>
      </c>
      <c r="Z60" s="24">
        <f t="shared" si="16"/>
        <v>1</v>
      </c>
      <c r="AA60" s="24">
        <f t="shared" si="17"/>
        <v>0.98222222222222222</v>
      </c>
      <c r="AB60" s="24">
        <f t="shared" si="18"/>
        <v>0.99111111111111116</v>
      </c>
      <c r="AC60" s="24">
        <f t="shared" si="19"/>
        <v>0.99111111111111116</v>
      </c>
    </row>
    <row r="62" spans="1:29" x14ac:dyDescent="0.25">
      <c r="T62" s="25">
        <f t="shared" ref="T62:AC62" si="20">AVERAGE(T1:T61)</f>
        <v>0.99032537552628597</v>
      </c>
      <c r="U62" s="25">
        <f t="shared" si="20"/>
        <v>0.98753364499693219</v>
      </c>
      <c r="V62" s="25">
        <f t="shared" si="20"/>
        <v>0.98781419318642849</v>
      </c>
      <c r="W62" s="25">
        <f t="shared" si="20"/>
        <v>0.99539830751713099</v>
      </c>
      <c r="X62" s="25">
        <f t="shared" si="20"/>
        <v>0.98830965098578416</v>
      </c>
      <c r="Y62" s="25">
        <f t="shared" si="20"/>
        <v>0.98703527175586236</v>
      </c>
      <c r="Z62" s="25">
        <f t="shared" si="20"/>
        <v>0.9885504019463851</v>
      </c>
      <c r="AA62" s="25">
        <f t="shared" si="20"/>
        <v>0.98849429351401252</v>
      </c>
      <c r="AB62" s="25">
        <f t="shared" si="20"/>
        <v>0.98885418108161305</v>
      </c>
      <c r="AC62" s="25">
        <f t="shared" si="20"/>
        <v>0.98883672370197884</v>
      </c>
    </row>
  </sheetData>
  <sortState ref="A2:P22">
    <sortCondition ref="A2:A22"/>
  </sortState>
  <conditionalFormatting sqref="AD1:AD1048576">
    <cfRule type="colorScale" priority="4">
      <colorScale>
        <cfvo type="min"/>
        <cfvo type="percentile" val="50"/>
        <cfvo type="max"/>
        <color rgb="FFF8696B"/>
        <color rgb="FFFCFCFF"/>
        <color rgb="FF5A8AC6"/>
      </colorScale>
    </cfRule>
  </conditionalFormatting>
  <pageMargins left="0.7" right="0.7" top="0.75" bottom="0.75" header="0.3" footer="0.3"/>
  <pageSetup paperSize="9"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762"/>
  <sheetViews>
    <sheetView zoomScale="75" zoomScaleNormal="75" workbookViewId="0">
      <pane xSplit="6" ySplit="2" topLeftCell="G3" activePane="bottomRight" state="frozen"/>
      <selection activeCell="C32" sqref="C32"/>
      <selection pane="topRight" activeCell="C32" sqref="C32"/>
      <selection pane="bottomLeft" activeCell="C32" sqref="C32"/>
      <selection pane="bottomRight" activeCell="E12" sqref="E12"/>
    </sheetView>
  </sheetViews>
  <sheetFormatPr defaultColWidth="9.140625" defaultRowHeight="15" x14ac:dyDescent="0.25"/>
  <cols>
    <col min="1" max="1" width="9.140625" style="37"/>
    <col min="2" max="2" width="9.140625" style="15"/>
    <col min="3" max="3" width="9.140625" style="37"/>
    <col min="4" max="4" width="10.7109375" style="37" customWidth="1"/>
    <col min="5" max="5" width="159.85546875" style="37" customWidth="1"/>
    <col min="6" max="8" width="9.140625" style="37"/>
    <col min="9" max="9" width="9.140625" style="50"/>
    <col min="10" max="22" width="9.140625" style="37"/>
    <col min="23" max="23" width="12.7109375" style="37" customWidth="1"/>
    <col min="24" max="81" width="9.140625" style="37"/>
    <col min="82" max="82" width="10.7109375" style="37" customWidth="1"/>
    <col min="83" max="87" width="9.140625" style="37"/>
    <col min="88" max="88" width="7.140625" style="37" customWidth="1"/>
    <col min="89" max="89" width="8.42578125" style="37" customWidth="1"/>
    <col min="90" max="16384" width="9.140625" style="37"/>
  </cols>
  <sheetData>
    <row r="1" spans="1:97" ht="15" customHeight="1" x14ac:dyDescent="0.3">
      <c r="A1" s="53"/>
      <c r="B1" s="55"/>
      <c r="C1" s="53"/>
      <c r="D1" s="53"/>
      <c r="E1" s="53" t="s">
        <v>54</v>
      </c>
      <c r="F1" s="53"/>
      <c r="G1" s="53"/>
      <c r="H1" s="53"/>
      <c r="I1" s="66"/>
      <c r="J1" s="123" t="s">
        <v>64</v>
      </c>
      <c r="K1" s="123"/>
      <c r="L1" s="123"/>
      <c r="M1" s="123"/>
      <c r="N1" s="123"/>
      <c r="O1" s="123"/>
      <c r="P1" s="123"/>
      <c r="Q1" s="123"/>
      <c r="R1" s="123"/>
      <c r="S1" s="123"/>
      <c r="T1" s="123"/>
      <c r="U1" s="123"/>
      <c r="V1" s="123"/>
      <c r="W1" s="123"/>
      <c r="X1" s="123"/>
      <c r="Y1" s="124" t="s">
        <v>65</v>
      </c>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5" t="s">
        <v>65</v>
      </c>
      <c r="BG1" s="125"/>
      <c r="BH1" s="125"/>
      <c r="BI1" s="125"/>
      <c r="BJ1" s="125"/>
      <c r="BK1" s="125"/>
      <c r="BL1" s="125"/>
      <c r="BM1" s="125"/>
      <c r="BN1" s="125"/>
      <c r="BO1" s="125"/>
      <c r="BP1" s="125"/>
      <c r="BQ1" s="125"/>
      <c r="BR1" s="125"/>
      <c r="BS1" s="125"/>
      <c r="BT1" s="125"/>
      <c r="BU1" s="125"/>
      <c r="BV1" s="125"/>
      <c r="BW1" s="122" t="s">
        <v>55</v>
      </c>
      <c r="BX1" s="122"/>
      <c r="BY1" s="122"/>
      <c r="BZ1" s="122"/>
      <c r="CA1" s="122"/>
      <c r="CB1" s="122"/>
      <c r="CC1" s="126" t="s">
        <v>56</v>
      </c>
      <c r="CD1" s="126"/>
      <c r="CE1" s="126"/>
      <c r="CF1" s="126"/>
      <c r="CG1" s="126"/>
      <c r="CH1" s="121" t="s">
        <v>184</v>
      </c>
      <c r="CI1" s="121"/>
      <c r="CJ1" s="121"/>
      <c r="CK1" s="121"/>
      <c r="CL1" s="121"/>
      <c r="CM1" s="54"/>
      <c r="CN1" s="54"/>
      <c r="CO1" s="54"/>
      <c r="CP1" s="54"/>
      <c r="CQ1" s="54" t="s">
        <v>57</v>
      </c>
      <c r="CR1" s="54"/>
      <c r="CS1" s="53"/>
    </row>
    <row r="2" spans="1:97" ht="160.5" customHeight="1" x14ac:dyDescent="0.3">
      <c r="A2" s="53"/>
      <c r="B2" s="55">
        <v>0</v>
      </c>
      <c r="C2" s="53"/>
      <c r="D2" s="53"/>
      <c r="E2" s="53" t="s">
        <v>166</v>
      </c>
      <c r="F2" s="56" t="s">
        <v>92</v>
      </c>
      <c r="G2" s="56" t="s">
        <v>93</v>
      </c>
      <c r="H2" s="56" t="s">
        <v>94</v>
      </c>
      <c r="I2" s="56"/>
      <c r="J2" s="57" t="s">
        <v>95</v>
      </c>
      <c r="K2" s="57" t="s">
        <v>96</v>
      </c>
      <c r="L2" s="57" t="s">
        <v>97</v>
      </c>
      <c r="M2" s="57" t="s">
        <v>98</v>
      </c>
      <c r="N2" s="57" t="s">
        <v>99</v>
      </c>
      <c r="O2" s="57" t="s">
        <v>100</v>
      </c>
      <c r="P2" s="57" t="s">
        <v>101</v>
      </c>
      <c r="Q2" s="57" t="s">
        <v>102</v>
      </c>
      <c r="R2" s="57" t="s">
        <v>103</v>
      </c>
      <c r="S2" s="57" t="s">
        <v>104</v>
      </c>
      <c r="T2" s="57" t="s">
        <v>105</v>
      </c>
      <c r="U2" s="57" t="s">
        <v>106</v>
      </c>
      <c r="V2" s="57" t="s">
        <v>107</v>
      </c>
      <c r="W2" s="57" t="s">
        <v>108</v>
      </c>
      <c r="X2" s="57" t="s">
        <v>109</v>
      </c>
      <c r="Y2" s="58" t="s">
        <v>110</v>
      </c>
      <c r="Z2" s="58" t="s">
        <v>111</v>
      </c>
      <c r="AA2" s="58" t="s">
        <v>112</v>
      </c>
      <c r="AB2" s="58" t="s">
        <v>113</v>
      </c>
      <c r="AC2" s="58" t="s">
        <v>114</v>
      </c>
      <c r="AD2" s="58" t="s">
        <v>115</v>
      </c>
      <c r="AE2" s="58" t="s">
        <v>116</v>
      </c>
      <c r="AF2" s="58" t="s">
        <v>117</v>
      </c>
      <c r="AG2" s="58" t="s">
        <v>118</v>
      </c>
      <c r="AH2" s="58" t="s">
        <v>119</v>
      </c>
      <c r="AI2" s="58" t="s">
        <v>120</v>
      </c>
      <c r="AJ2" s="58" t="s">
        <v>121</v>
      </c>
      <c r="AK2" s="58" t="s">
        <v>122</v>
      </c>
      <c r="AL2" s="58" t="s">
        <v>123</v>
      </c>
      <c r="AM2" s="58" t="s">
        <v>124</v>
      </c>
      <c r="AN2" s="58" t="s">
        <v>125</v>
      </c>
      <c r="AO2" s="58" t="s">
        <v>126</v>
      </c>
      <c r="AP2" s="58" t="s">
        <v>127</v>
      </c>
      <c r="AQ2" s="58" t="s">
        <v>128</v>
      </c>
      <c r="AR2" s="58" t="s">
        <v>129</v>
      </c>
      <c r="AS2" s="58" t="s">
        <v>130</v>
      </c>
      <c r="AT2" s="58" t="s">
        <v>131</v>
      </c>
      <c r="AU2" s="58" t="s">
        <v>132</v>
      </c>
      <c r="AV2" s="58" t="s">
        <v>133</v>
      </c>
      <c r="AW2" s="58" t="s">
        <v>134</v>
      </c>
      <c r="AX2" s="58" t="s">
        <v>135</v>
      </c>
      <c r="AY2" s="58" t="s">
        <v>136</v>
      </c>
      <c r="AZ2" s="58" t="s">
        <v>137</v>
      </c>
      <c r="BA2" s="58" t="s">
        <v>138</v>
      </c>
      <c r="BB2" s="58" t="s">
        <v>185</v>
      </c>
      <c r="BC2" s="59" t="s">
        <v>139</v>
      </c>
      <c r="BD2" s="58" t="s">
        <v>140</v>
      </c>
      <c r="BE2" s="58" t="s">
        <v>141</v>
      </c>
      <c r="BF2" s="58" t="s">
        <v>142</v>
      </c>
      <c r="BG2" s="58" t="s">
        <v>143</v>
      </c>
      <c r="BH2" s="58" t="s">
        <v>144</v>
      </c>
      <c r="BI2" s="58" t="s">
        <v>145</v>
      </c>
      <c r="BJ2" s="58" t="s">
        <v>146</v>
      </c>
      <c r="BK2" s="58" t="s">
        <v>147</v>
      </c>
      <c r="BL2" s="58" t="s">
        <v>148</v>
      </c>
      <c r="BM2" s="58" t="s">
        <v>149</v>
      </c>
      <c r="BN2" s="58" t="s">
        <v>150</v>
      </c>
      <c r="BO2" s="58" t="s">
        <v>151</v>
      </c>
      <c r="BP2" s="58" t="s">
        <v>152</v>
      </c>
      <c r="BQ2" s="58" t="s">
        <v>153</v>
      </c>
      <c r="BR2" s="58" t="s">
        <v>154</v>
      </c>
      <c r="BS2" s="58" t="s">
        <v>155</v>
      </c>
      <c r="BT2" s="58" t="s">
        <v>156</v>
      </c>
      <c r="BU2" s="58" t="s">
        <v>157</v>
      </c>
      <c r="BV2" s="58" t="s">
        <v>158</v>
      </c>
      <c r="BW2" s="60">
        <v>1</v>
      </c>
      <c r="BX2" s="60">
        <v>2</v>
      </c>
      <c r="BY2" s="60">
        <v>3</v>
      </c>
      <c r="BZ2" s="60">
        <v>4</v>
      </c>
      <c r="CA2" s="60">
        <v>5</v>
      </c>
      <c r="CB2" s="60">
        <v>6</v>
      </c>
      <c r="CC2" s="57" t="s">
        <v>167</v>
      </c>
      <c r="CD2" s="57" t="s">
        <v>168</v>
      </c>
      <c r="CE2" s="57" t="s">
        <v>169</v>
      </c>
      <c r="CF2" s="57" t="s">
        <v>170</v>
      </c>
      <c r="CG2" s="57" t="s">
        <v>171</v>
      </c>
      <c r="CH2" s="57" t="s">
        <v>172</v>
      </c>
      <c r="CI2" s="57" t="s">
        <v>173</v>
      </c>
      <c r="CJ2" s="57" t="s">
        <v>174</v>
      </c>
      <c r="CK2" s="57" t="s">
        <v>175</v>
      </c>
      <c r="CL2" s="57" t="s">
        <v>176</v>
      </c>
      <c r="CM2" s="57" t="s">
        <v>177</v>
      </c>
      <c r="CN2" s="57" t="s">
        <v>178</v>
      </c>
      <c r="CO2" s="57" t="s">
        <v>179</v>
      </c>
      <c r="CP2" s="57" t="s">
        <v>180</v>
      </c>
      <c r="CQ2" s="57" t="s">
        <v>181</v>
      </c>
      <c r="CR2" s="57" t="s">
        <v>182</v>
      </c>
      <c r="CS2" s="57" t="s">
        <v>183</v>
      </c>
    </row>
    <row r="3" spans="1:97" s="50" customFormat="1" ht="18.75" x14ac:dyDescent="0.3">
      <c r="A3" s="61">
        <v>55</v>
      </c>
      <c r="B3" s="55">
        <v>1</v>
      </c>
      <c r="C3" s="66">
        <v>1</v>
      </c>
      <c r="D3" s="55" t="s">
        <v>278</v>
      </c>
      <c r="E3" s="66" t="s">
        <v>279</v>
      </c>
      <c r="F3" s="66">
        <v>162</v>
      </c>
      <c r="G3" s="66">
        <v>0</v>
      </c>
      <c r="H3" s="66">
        <v>4</v>
      </c>
      <c r="I3" s="66">
        <v>2</v>
      </c>
      <c r="J3" s="67">
        <v>1</v>
      </c>
      <c r="K3" s="67">
        <v>1</v>
      </c>
      <c r="L3" s="67">
        <v>1</v>
      </c>
      <c r="M3" s="67">
        <v>0.5</v>
      </c>
      <c r="N3" s="67">
        <v>1</v>
      </c>
      <c r="O3" s="67" t="s">
        <v>277</v>
      </c>
      <c r="P3" s="67">
        <v>1</v>
      </c>
      <c r="Q3" s="67">
        <v>99</v>
      </c>
      <c r="R3" s="67" t="s">
        <v>277</v>
      </c>
      <c r="S3" s="67">
        <v>1</v>
      </c>
      <c r="T3" s="67" t="s">
        <v>277</v>
      </c>
      <c r="U3" s="67" t="s">
        <v>277</v>
      </c>
      <c r="V3" s="67">
        <v>1</v>
      </c>
      <c r="W3" s="67">
        <v>0.5</v>
      </c>
      <c r="X3" s="67">
        <v>1</v>
      </c>
      <c r="Y3" s="67">
        <v>1</v>
      </c>
      <c r="Z3" s="67">
        <v>1</v>
      </c>
      <c r="AA3" s="67">
        <v>1</v>
      </c>
      <c r="AB3" s="67">
        <v>1</v>
      </c>
      <c r="AC3" s="67">
        <v>1</v>
      </c>
      <c r="AD3" s="67">
        <v>1</v>
      </c>
      <c r="AE3" s="67">
        <v>1</v>
      </c>
      <c r="AF3" s="67">
        <v>1</v>
      </c>
      <c r="AG3" s="67">
        <v>1</v>
      </c>
      <c r="AH3" s="67" t="s">
        <v>277</v>
      </c>
      <c r="AI3" s="67">
        <v>1</v>
      </c>
      <c r="AJ3" s="67">
        <v>1</v>
      </c>
      <c r="AK3" s="67">
        <v>1</v>
      </c>
      <c r="AL3" s="67">
        <v>0</v>
      </c>
      <c r="AM3" s="67">
        <v>1</v>
      </c>
      <c r="AN3" s="67">
        <v>1</v>
      </c>
      <c r="AO3" s="67">
        <v>1</v>
      </c>
      <c r="AP3" s="67">
        <v>1</v>
      </c>
      <c r="AQ3" s="67">
        <v>1</v>
      </c>
      <c r="AR3" s="67" t="s">
        <v>277</v>
      </c>
      <c r="AS3" s="67">
        <v>1</v>
      </c>
      <c r="AT3" s="67">
        <v>1</v>
      </c>
      <c r="AU3" s="67">
        <v>1</v>
      </c>
      <c r="AV3" s="67">
        <v>1</v>
      </c>
      <c r="AW3" s="67">
        <v>0</v>
      </c>
      <c r="AX3" s="67">
        <v>1</v>
      </c>
      <c r="AY3" s="67" t="s">
        <v>277</v>
      </c>
      <c r="AZ3" s="67">
        <v>1</v>
      </c>
      <c r="BA3" s="67" t="s">
        <v>277</v>
      </c>
      <c r="BB3" s="67" t="s">
        <v>277</v>
      </c>
      <c r="BC3" s="67" t="s">
        <v>277</v>
      </c>
      <c r="BD3" s="67" t="s">
        <v>277</v>
      </c>
      <c r="BE3" s="67" t="s">
        <v>277</v>
      </c>
      <c r="BF3" s="67">
        <v>0.5</v>
      </c>
      <c r="BG3" s="67">
        <v>1</v>
      </c>
      <c r="BH3" s="67">
        <v>0.5</v>
      </c>
      <c r="BI3" s="67">
        <v>1</v>
      </c>
      <c r="BJ3" s="67">
        <v>1</v>
      </c>
      <c r="BK3" s="67">
        <v>1</v>
      </c>
      <c r="BL3" s="67">
        <v>1</v>
      </c>
      <c r="BM3" s="67">
        <v>1</v>
      </c>
      <c r="BN3" s="67">
        <v>1</v>
      </c>
      <c r="BO3" s="67">
        <v>1</v>
      </c>
      <c r="BP3" s="67">
        <v>1</v>
      </c>
      <c r="BQ3" s="67" t="s">
        <v>277</v>
      </c>
      <c r="BR3" s="67">
        <v>99</v>
      </c>
      <c r="BS3" s="67" t="s">
        <v>277</v>
      </c>
      <c r="BT3" s="67">
        <v>1</v>
      </c>
      <c r="BU3" s="67">
        <v>1</v>
      </c>
      <c r="BV3" s="67">
        <v>1</v>
      </c>
      <c r="BW3" s="62">
        <v>1</v>
      </c>
      <c r="BX3" s="62">
        <v>1</v>
      </c>
      <c r="BY3" s="62">
        <v>1</v>
      </c>
      <c r="BZ3" s="62">
        <v>1</v>
      </c>
      <c r="CA3" s="62">
        <v>1</v>
      </c>
      <c r="CB3" s="62">
        <v>1</v>
      </c>
      <c r="CC3" s="77">
        <v>1</v>
      </c>
      <c r="CD3" s="77">
        <v>1</v>
      </c>
      <c r="CE3" s="62">
        <v>1</v>
      </c>
      <c r="CF3" s="77">
        <v>1</v>
      </c>
      <c r="CG3" s="77">
        <v>1</v>
      </c>
      <c r="CH3" s="62">
        <v>1</v>
      </c>
      <c r="CI3" s="62">
        <v>0</v>
      </c>
      <c r="CJ3" s="62">
        <v>0</v>
      </c>
      <c r="CK3" s="62">
        <v>0</v>
      </c>
      <c r="CL3" s="62">
        <v>0</v>
      </c>
      <c r="CM3" s="62">
        <v>1</v>
      </c>
      <c r="CN3" s="62">
        <v>1</v>
      </c>
      <c r="CO3" s="62">
        <v>1</v>
      </c>
      <c r="CP3" s="62">
        <v>1</v>
      </c>
      <c r="CQ3" s="62">
        <v>0</v>
      </c>
      <c r="CR3" s="62">
        <v>1</v>
      </c>
      <c r="CS3" s="66" t="s">
        <v>280</v>
      </c>
    </row>
    <row r="4" spans="1:97" s="50" customFormat="1" ht="18.75" x14ac:dyDescent="0.3">
      <c r="A4" s="61">
        <v>56</v>
      </c>
      <c r="B4" s="55">
        <v>1</v>
      </c>
      <c r="C4" s="66">
        <v>1</v>
      </c>
      <c r="D4" s="55" t="s">
        <v>278</v>
      </c>
      <c r="E4" s="66" t="s">
        <v>281</v>
      </c>
      <c r="F4" s="66">
        <v>251</v>
      </c>
      <c r="G4" s="66">
        <v>0</v>
      </c>
      <c r="H4" s="66">
        <v>3</v>
      </c>
      <c r="I4" s="66">
        <v>2</v>
      </c>
      <c r="J4" s="67">
        <v>1</v>
      </c>
      <c r="K4" s="67">
        <v>1</v>
      </c>
      <c r="L4" s="67">
        <v>1</v>
      </c>
      <c r="M4" s="67">
        <v>1</v>
      </c>
      <c r="N4" s="67">
        <v>1</v>
      </c>
      <c r="O4" s="67" t="s">
        <v>277</v>
      </c>
      <c r="P4" s="67">
        <v>1</v>
      </c>
      <c r="Q4" s="67">
        <v>1</v>
      </c>
      <c r="R4" s="67" t="s">
        <v>277</v>
      </c>
      <c r="S4" s="67">
        <v>1</v>
      </c>
      <c r="T4" s="67" t="s">
        <v>277</v>
      </c>
      <c r="U4" s="67" t="s">
        <v>277</v>
      </c>
      <c r="V4" s="67">
        <v>1</v>
      </c>
      <c r="W4" s="67">
        <v>1</v>
      </c>
      <c r="X4" s="67">
        <v>1</v>
      </c>
      <c r="Y4" s="67">
        <v>1</v>
      </c>
      <c r="Z4" s="67">
        <v>1</v>
      </c>
      <c r="AA4" s="67">
        <v>1</v>
      </c>
      <c r="AB4" s="67">
        <v>1</v>
      </c>
      <c r="AC4" s="67">
        <v>1</v>
      </c>
      <c r="AD4" s="67">
        <v>1</v>
      </c>
      <c r="AE4" s="67">
        <v>1</v>
      </c>
      <c r="AF4" s="67">
        <v>1</v>
      </c>
      <c r="AG4" s="67">
        <v>1</v>
      </c>
      <c r="AH4" s="67" t="s">
        <v>277</v>
      </c>
      <c r="AI4" s="67">
        <v>1</v>
      </c>
      <c r="AJ4" s="67">
        <v>1</v>
      </c>
      <c r="AK4" s="67">
        <v>1</v>
      </c>
      <c r="AL4" s="67">
        <v>1</v>
      </c>
      <c r="AM4" s="67">
        <v>1</v>
      </c>
      <c r="AN4" s="67">
        <v>1</v>
      </c>
      <c r="AO4" s="67">
        <v>1</v>
      </c>
      <c r="AP4" s="67">
        <v>1</v>
      </c>
      <c r="AQ4" s="67">
        <v>1</v>
      </c>
      <c r="AR4" s="67" t="s">
        <v>277</v>
      </c>
      <c r="AS4" s="67">
        <v>1</v>
      </c>
      <c r="AT4" s="67">
        <v>1</v>
      </c>
      <c r="AU4" s="67">
        <v>1</v>
      </c>
      <c r="AV4" s="67">
        <v>1</v>
      </c>
      <c r="AW4" s="67">
        <v>1</v>
      </c>
      <c r="AX4" s="67">
        <v>1</v>
      </c>
      <c r="AY4" s="67" t="s">
        <v>277</v>
      </c>
      <c r="AZ4" s="67">
        <v>1</v>
      </c>
      <c r="BA4" s="67" t="s">
        <v>277</v>
      </c>
      <c r="BB4" s="67" t="s">
        <v>277</v>
      </c>
      <c r="BC4" s="67" t="s">
        <v>277</v>
      </c>
      <c r="BD4" s="67" t="s">
        <v>277</v>
      </c>
      <c r="BE4" s="67" t="s">
        <v>277</v>
      </c>
      <c r="BF4" s="67">
        <v>1</v>
      </c>
      <c r="BG4" s="67">
        <v>1</v>
      </c>
      <c r="BH4" s="67">
        <v>1</v>
      </c>
      <c r="BI4" s="67">
        <v>1</v>
      </c>
      <c r="BJ4" s="67">
        <v>1</v>
      </c>
      <c r="BK4" s="67">
        <v>1</v>
      </c>
      <c r="BL4" s="67">
        <v>1</v>
      </c>
      <c r="BM4" s="67">
        <v>1</v>
      </c>
      <c r="BN4" s="67">
        <v>1</v>
      </c>
      <c r="BO4" s="67">
        <v>1</v>
      </c>
      <c r="BP4" s="67">
        <v>1</v>
      </c>
      <c r="BQ4" s="67" t="s">
        <v>277</v>
      </c>
      <c r="BR4" s="67">
        <v>1</v>
      </c>
      <c r="BS4" s="67" t="s">
        <v>277</v>
      </c>
      <c r="BT4" s="67">
        <v>1</v>
      </c>
      <c r="BU4" s="67">
        <v>1</v>
      </c>
      <c r="BV4" s="67">
        <v>1</v>
      </c>
      <c r="BW4" s="62">
        <v>1</v>
      </c>
      <c r="BX4" s="62">
        <v>1</v>
      </c>
      <c r="BY4" s="62">
        <v>1</v>
      </c>
      <c r="BZ4" s="62">
        <v>1</v>
      </c>
      <c r="CA4" s="62">
        <v>1</v>
      </c>
      <c r="CB4" s="62">
        <v>1</v>
      </c>
      <c r="CC4" s="77">
        <v>1</v>
      </c>
      <c r="CD4" s="77">
        <v>1</v>
      </c>
      <c r="CE4" s="62">
        <v>1</v>
      </c>
      <c r="CF4" s="77">
        <v>1</v>
      </c>
      <c r="CG4" s="77">
        <v>1</v>
      </c>
      <c r="CH4" s="62">
        <v>0</v>
      </c>
      <c r="CI4" s="62">
        <v>1</v>
      </c>
      <c r="CJ4" s="62">
        <v>0</v>
      </c>
      <c r="CK4" s="62">
        <v>0</v>
      </c>
      <c r="CL4" s="62">
        <v>0</v>
      </c>
      <c r="CM4" s="62">
        <v>0</v>
      </c>
      <c r="CN4" s="62">
        <v>0</v>
      </c>
      <c r="CO4" s="62">
        <v>0</v>
      </c>
      <c r="CP4" s="62">
        <v>1</v>
      </c>
      <c r="CQ4" s="62">
        <v>0</v>
      </c>
      <c r="CR4" s="62">
        <v>0</v>
      </c>
      <c r="CS4" s="66"/>
    </row>
    <row r="5" spans="1:97" s="50" customFormat="1" ht="18.75" x14ac:dyDescent="0.3">
      <c r="A5" s="61">
        <v>57</v>
      </c>
      <c r="B5" s="55">
        <v>1</v>
      </c>
      <c r="C5" s="66">
        <v>1</v>
      </c>
      <c r="D5" s="55" t="s">
        <v>278</v>
      </c>
      <c r="E5" s="66" t="s">
        <v>282</v>
      </c>
      <c r="F5" s="66">
        <v>150</v>
      </c>
      <c r="G5" s="66">
        <v>150</v>
      </c>
      <c r="H5" s="66">
        <v>12</v>
      </c>
      <c r="I5" s="66">
        <v>2</v>
      </c>
      <c r="J5" s="67">
        <v>1</v>
      </c>
      <c r="K5" s="67">
        <v>1</v>
      </c>
      <c r="L5" s="67">
        <v>1</v>
      </c>
      <c r="M5" s="67">
        <v>1</v>
      </c>
      <c r="N5" s="67">
        <v>1</v>
      </c>
      <c r="O5" s="67" t="s">
        <v>277</v>
      </c>
      <c r="P5" s="67">
        <v>1</v>
      </c>
      <c r="Q5" s="67">
        <v>1</v>
      </c>
      <c r="R5" s="67" t="s">
        <v>277</v>
      </c>
      <c r="S5" s="67">
        <v>1</v>
      </c>
      <c r="T5" s="67" t="s">
        <v>277</v>
      </c>
      <c r="U5" s="67" t="s">
        <v>277</v>
      </c>
      <c r="V5" s="67">
        <v>1</v>
      </c>
      <c r="W5" s="67">
        <v>1</v>
      </c>
      <c r="X5" s="67">
        <v>1</v>
      </c>
      <c r="Y5" s="67">
        <v>1</v>
      </c>
      <c r="Z5" s="67">
        <v>1</v>
      </c>
      <c r="AA5" s="67">
        <v>1</v>
      </c>
      <c r="AB5" s="67">
        <v>1</v>
      </c>
      <c r="AC5" s="67">
        <v>1</v>
      </c>
      <c r="AD5" s="67">
        <v>1</v>
      </c>
      <c r="AE5" s="67">
        <v>1</v>
      </c>
      <c r="AF5" s="67">
        <v>1</v>
      </c>
      <c r="AG5" s="67">
        <v>1</v>
      </c>
      <c r="AH5" s="67" t="s">
        <v>277</v>
      </c>
      <c r="AI5" s="67">
        <v>1</v>
      </c>
      <c r="AJ5" s="67">
        <v>1</v>
      </c>
      <c r="AK5" s="67">
        <v>1</v>
      </c>
      <c r="AL5" s="67">
        <v>1</v>
      </c>
      <c r="AM5" s="67">
        <v>1</v>
      </c>
      <c r="AN5" s="67">
        <v>1</v>
      </c>
      <c r="AO5" s="67">
        <v>1</v>
      </c>
      <c r="AP5" s="67">
        <v>1</v>
      </c>
      <c r="AQ5" s="67">
        <v>1</v>
      </c>
      <c r="AR5" s="67" t="s">
        <v>277</v>
      </c>
      <c r="AS5" s="67">
        <v>1</v>
      </c>
      <c r="AT5" s="67">
        <v>1</v>
      </c>
      <c r="AU5" s="67">
        <v>1</v>
      </c>
      <c r="AV5" s="67">
        <v>1</v>
      </c>
      <c r="AW5" s="67">
        <v>1</v>
      </c>
      <c r="AX5" s="67">
        <v>1</v>
      </c>
      <c r="AY5" s="67" t="s">
        <v>277</v>
      </c>
      <c r="AZ5" s="67">
        <v>1</v>
      </c>
      <c r="BA5" s="67" t="s">
        <v>277</v>
      </c>
      <c r="BB5" s="67" t="s">
        <v>277</v>
      </c>
      <c r="BC5" s="67" t="s">
        <v>277</v>
      </c>
      <c r="BD5" s="67" t="s">
        <v>277</v>
      </c>
      <c r="BE5" s="67" t="s">
        <v>277</v>
      </c>
      <c r="BF5" s="67">
        <v>1</v>
      </c>
      <c r="BG5" s="67">
        <v>1</v>
      </c>
      <c r="BH5" s="67">
        <v>1</v>
      </c>
      <c r="BI5" s="67">
        <v>1</v>
      </c>
      <c r="BJ5" s="67">
        <v>1</v>
      </c>
      <c r="BK5" s="67">
        <v>1</v>
      </c>
      <c r="BL5" s="67">
        <v>1</v>
      </c>
      <c r="BM5" s="67">
        <v>1</v>
      </c>
      <c r="BN5" s="67">
        <v>1</v>
      </c>
      <c r="BO5" s="67">
        <v>1</v>
      </c>
      <c r="BP5" s="67">
        <v>1</v>
      </c>
      <c r="BQ5" s="67" t="s">
        <v>277</v>
      </c>
      <c r="BR5" s="67">
        <v>1</v>
      </c>
      <c r="BS5" s="67" t="s">
        <v>277</v>
      </c>
      <c r="BT5" s="67">
        <v>1</v>
      </c>
      <c r="BU5" s="67">
        <v>1</v>
      </c>
      <c r="BV5" s="67">
        <v>1</v>
      </c>
      <c r="BW5" s="62">
        <v>1</v>
      </c>
      <c r="BX5" s="62">
        <v>1</v>
      </c>
      <c r="BY5" s="62">
        <v>1</v>
      </c>
      <c r="BZ5" s="62">
        <v>1</v>
      </c>
      <c r="CA5" s="62">
        <v>1</v>
      </c>
      <c r="CB5" s="62">
        <v>1</v>
      </c>
      <c r="CC5" s="77">
        <v>1</v>
      </c>
      <c r="CD5" s="77">
        <v>1</v>
      </c>
      <c r="CE5" s="62">
        <v>1</v>
      </c>
      <c r="CF5" s="77">
        <v>1</v>
      </c>
      <c r="CG5" s="77">
        <v>1</v>
      </c>
      <c r="CH5" s="62">
        <v>0</v>
      </c>
      <c r="CI5" s="62">
        <v>0</v>
      </c>
      <c r="CJ5" s="62">
        <v>1</v>
      </c>
      <c r="CK5" s="62">
        <v>0</v>
      </c>
      <c r="CL5" s="62">
        <v>1</v>
      </c>
      <c r="CM5" s="62">
        <v>1</v>
      </c>
      <c r="CN5" s="62">
        <v>1</v>
      </c>
      <c r="CO5" s="62">
        <v>0</v>
      </c>
      <c r="CP5" s="62">
        <v>1</v>
      </c>
      <c r="CQ5" s="62">
        <v>1</v>
      </c>
      <c r="CR5" s="62">
        <v>1</v>
      </c>
      <c r="CS5" s="66" t="s">
        <v>283</v>
      </c>
    </row>
    <row r="6" spans="1:97" s="50" customFormat="1" ht="18.75" x14ac:dyDescent="0.3">
      <c r="A6" s="61">
        <v>58</v>
      </c>
      <c r="B6" s="55">
        <v>1</v>
      </c>
      <c r="C6" s="66">
        <v>1</v>
      </c>
      <c r="D6" s="55" t="s">
        <v>278</v>
      </c>
      <c r="E6" s="66" t="s">
        <v>284</v>
      </c>
      <c r="F6" s="66">
        <v>531</v>
      </c>
      <c r="G6" s="66">
        <v>0</v>
      </c>
      <c r="H6" s="66">
        <v>95</v>
      </c>
      <c r="I6" s="66">
        <v>2</v>
      </c>
      <c r="J6" s="67">
        <v>1</v>
      </c>
      <c r="K6" s="67">
        <v>1</v>
      </c>
      <c r="L6" s="67">
        <v>1</v>
      </c>
      <c r="M6" s="67">
        <v>1</v>
      </c>
      <c r="N6" s="67">
        <v>1</v>
      </c>
      <c r="O6" s="67" t="s">
        <v>277</v>
      </c>
      <c r="P6" s="67">
        <v>1</v>
      </c>
      <c r="Q6" s="67">
        <v>99</v>
      </c>
      <c r="R6" s="67" t="s">
        <v>277</v>
      </c>
      <c r="S6" s="67">
        <v>0</v>
      </c>
      <c r="T6" s="67" t="s">
        <v>277</v>
      </c>
      <c r="U6" s="67" t="s">
        <v>277</v>
      </c>
      <c r="V6" s="67">
        <v>1</v>
      </c>
      <c r="W6" s="67">
        <v>1</v>
      </c>
      <c r="X6" s="67">
        <v>1</v>
      </c>
      <c r="Y6" s="67">
        <v>1</v>
      </c>
      <c r="Z6" s="67">
        <v>1</v>
      </c>
      <c r="AA6" s="67">
        <v>1</v>
      </c>
      <c r="AB6" s="67">
        <v>1</v>
      </c>
      <c r="AC6" s="67">
        <v>1</v>
      </c>
      <c r="AD6" s="67">
        <v>1</v>
      </c>
      <c r="AE6" s="67">
        <v>99</v>
      </c>
      <c r="AF6" s="67">
        <v>1</v>
      </c>
      <c r="AG6" s="67">
        <v>1</v>
      </c>
      <c r="AH6" s="67" t="s">
        <v>277</v>
      </c>
      <c r="AI6" s="67">
        <v>1</v>
      </c>
      <c r="AJ6" s="67">
        <v>1</v>
      </c>
      <c r="AK6" s="67">
        <v>1</v>
      </c>
      <c r="AL6" s="67">
        <v>0</v>
      </c>
      <c r="AM6" s="67">
        <v>1</v>
      </c>
      <c r="AN6" s="67">
        <v>1</v>
      </c>
      <c r="AO6" s="67">
        <v>1</v>
      </c>
      <c r="AP6" s="67">
        <v>1</v>
      </c>
      <c r="AQ6" s="67">
        <v>1</v>
      </c>
      <c r="AR6" s="67" t="s">
        <v>277</v>
      </c>
      <c r="AS6" s="67">
        <v>1</v>
      </c>
      <c r="AT6" s="67">
        <v>1</v>
      </c>
      <c r="AU6" s="67">
        <v>0.5</v>
      </c>
      <c r="AV6" s="67">
        <v>1</v>
      </c>
      <c r="AW6" s="67">
        <v>1</v>
      </c>
      <c r="AX6" s="67">
        <v>1</v>
      </c>
      <c r="AY6" s="67" t="s">
        <v>277</v>
      </c>
      <c r="AZ6" s="67">
        <v>1</v>
      </c>
      <c r="BA6" s="67" t="s">
        <v>277</v>
      </c>
      <c r="BB6" s="67" t="s">
        <v>277</v>
      </c>
      <c r="BC6" s="67" t="s">
        <v>277</v>
      </c>
      <c r="BD6" s="67" t="s">
        <v>277</v>
      </c>
      <c r="BE6" s="67" t="s">
        <v>277</v>
      </c>
      <c r="BF6" s="67">
        <v>1</v>
      </c>
      <c r="BG6" s="67">
        <v>1</v>
      </c>
      <c r="BH6" s="67">
        <v>1</v>
      </c>
      <c r="BI6" s="67">
        <v>1</v>
      </c>
      <c r="BJ6" s="67">
        <v>1</v>
      </c>
      <c r="BK6" s="67">
        <v>1</v>
      </c>
      <c r="BL6" s="67">
        <v>1</v>
      </c>
      <c r="BM6" s="67">
        <v>1</v>
      </c>
      <c r="BN6" s="67">
        <v>1</v>
      </c>
      <c r="BO6" s="67">
        <v>1</v>
      </c>
      <c r="BP6" s="67">
        <v>1</v>
      </c>
      <c r="BQ6" s="67" t="s">
        <v>277</v>
      </c>
      <c r="BR6" s="67">
        <v>99</v>
      </c>
      <c r="BS6" s="67" t="s">
        <v>277</v>
      </c>
      <c r="BT6" s="67">
        <v>1</v>
      </c>
      <c r="BU6" s="67">
        <v>0</v>
      </c>
      <c r="BV6" s="67">
        <v>1</v>
      </c>
      <c r="BW6" s="62">
        <v>1</v>
      </c>
      <c r="BX6" s="62">
        <v>1</v>
      </c>
      <c r="BY6" s="62">
        <v>1</v>
      </c>
      <c r="BZ6" s="62">
        <v>1</v>
      </c>
      <c r="CA6" s="62">
        <v>1</v>
      </c>
      <c r="CB6" s="62">
        <v>1</v>
      </c>
      <c r="CC6" s="77">
        <v>1</v>
      </c>
      <c r="CD6" s="77">
        <v>1</v>
      </c>
      <c r="CE6" s="62">
        <v>1</v>
      </c>
      <c r="CF6" s="77">
        <v>1</v>
      </c>
      <c r="CG6" s="77">
        <v>1</v>
      </c>
      <c r="CH6" s="62">
        <v>1</v>
      </c>
      <c r="CI6" s="62">
        <v>0</v>
      </c>
      <c r="CJ6" s="62">
        <v>1</v>
      </c>
      <c r="CK6" s="62">
        <v>0</v>
      </c>
      <c r="CL6" s="62">
        <v>0</v>
      </c>
      <c r="CM6" s="62">
        <v>1</v>
      </c>
      <c r="CN6" s="62">
        <v>1</v>
      </c>
      <c r="CO6" s="62">
        <v>1</v>
      </c>
      <c r="CP6" s="62">
        <v>1</v>
      </c>
      <c r="CQ6" s="62">
        <v>0</v>
      </c>
      <c r="CR6" s="62">
        <v>1</v>
      </c>
      <c r="CS6" s="66"/>
    </row>
    <row r="7" spans="1:97" s="50" customFormat="1" ht="18.75" x14ac:dyDescent="0.3">
      <c r="A7" s="61">
        <v>59</v>
      </c>
      <c r="B7" s="55">
        <v>1</v>
      </c>
      <c r="C7" s="66">
        <v>1</v>
      </c>
      <c r="D7" s="55" t="s">
        <v>278</v>
      </c>
      <c r="E7" s="66" t="s">
        <v>285</v>
      </c>
      <c r="F7" s="66">
        <v>106</v>
      </c>
      <c r="G7" s="66">
        <v>0</v>
      </c>
      <c r="H7" s="66">
        <v>0</v>
      </c>
      <c r="I7" s="66">
        <v>2</v>
      </c>
      <c r="J7" s="67">
        <v>1</v>
      </c>
      <c r="K7" s="67">
        <v>1</v>
      </c>
      <c r="L7" s="67">
        <v>0.5</v>
      </c>
      <c r="M7" s="67">
        <v>0.5</v>
      </c>
      <c r="N7" s="67">
        <v>0.5</v>
      </c>
      <c r="O7" s="67" t="s">
        <v>277</v>
      </c>
      <c r="P7" s="67">
        <v>1</v>
      </c>
      <c r="Q7" s="67">
        <v>99</v>
      </c>
      <c r="R7" s="67" t="s">
        <v>277</v>
      </c>
      <c r="S7" s="67">
        <v>1</v>
      </c>
      <c r="T7" s="67" t="s">
        <v>277</v>
      </c>
      <c r="U7" s="67" t="s">
        <v>277</v>
      </c>
      <c r="V7" s="67">
        <v>0.5</v>
      </c>
      <c r="W7" s="67">
        <v>0.5</v>
      </c>
      <c r="X7" s="67">
        <v>0</v>
      </c>
      <c r="Y7" s="67">
        <v>1</v>
      </c>
      <c r="Z7" s="67">
        <v>1</v>
      </c>
      <c r="AA7" s="67">
        <v>1</v>
      </c>
      <c r="AB7" s="67">
        <v>1</v>
      </c>
      <c r="AC7" s="67">
        <v>1</v>
      </c>
      <c r="AD7" s="67">
        <v>1</v>
      </c>
      <c r="AE7" s="67">
        <v>1</v>
      </c>
      <c r="AF7" s="67">
        <v>1</v>
      </c>
      <c r="AG7" s="67">
        <v>1</v>
      </c>
      <c r="AH7" s="67" t="s">
        <v>277</v>
      </c>
      <c r="AI7" s="67">
        <v>1</v>
      </c>
      <c r="AJ7" s="67">
        <v>1</v>
      </c>
      <c r="AK7" s="67">
        <v>1</v>
      </c>
      <c r="AL7" s="67">
        <v>0</v>
      </c>
      <c r="AM7" s="67">
        <v>0</v>
      </c>
      <c r="AN7" s="67">
        <v>0.5</v>
      </c>
      <c r="AO7" s="67">
        <v>1</v>
      </c>
      <c r="AP7" s="67">
        <v>1</v>
      </c>
      <c r="AQ7" s="67">
        <v>1</v>
      </c>
      <c r="AR7" s="67" t="s">
        <v>277</v>
      </c>
      <c r="AS7" s="67">
        <v>1</v>
      </c>
      <c r="AT7" s="67">
        <v>1</v>
      </c>
      <c r="AU7" s="67">
        <v>1</v>
      </c>
      <c r="AV7" s="67">
        <v>1</v>
      </c>
      <c r="AW7" s="67">
        <v>1</v>
      </c>
      <c r="AX7" s="67">
        <v>0</v>
      </c>
      <c r="AY7" s="67" t="s">
        <v>277</v>
      </c>
      <c r="AZ7" s="67">
        <v>1</v>
      </c>
      <c r="BA7" s="67" t="s">
        <v>277</v>
      </c>
      <c r="BB7" s="67" t="s">
        <v>277</v>
      </c>
      <c r="BC7" s="67" t="s">
        <v>277</v>
      </c>
      <c r="BD7" s="67" t="s">
        <v>277</v>
      </c>
      <c r="BE7" s="67" t="s">
        <v>277</v>
      </c>
      <c r="BF7" s="67">
        <v>0.5</v>
      </c>
      <c r="BG7" s="67">
        <v>0.5</v>
      </c>
      <c r="BH7" s="67">
        <v>1</v>
      </c>
      <c r="BI7" s="67">
        <v>0.5</v>
      </c>
      <c r="BJ7" s="67">
        <v>0.5</v>
      </c>
      <c r="BK7" s="67">
        <v>1</v>
      </c>
      <c r="BL7" s="67">
        <v>0</v>
      </c>
      <c r="BM7" s="67">
        <v>1</v>
      </c>
      <c r="BN7" s="67">
        <v>1</v>
      </c>
      <c r="BO7" s="67">
        <v>0</v>
      </c>
      <c r="BP7" s="67">
        <v>0</v>
      </c>
      <c r="BQ7" s="67" t="s">
        <v>277</v>
      </c>
      <c r="BR7" s="67">
        <v>99</v>
      </c>
      <c r="BS7" s="67" t="s">
        <v>277</v>
      </c>
      <c r="BT7" s="67">
        <v>1</v>
      </c>
      <c r="BU7" s="67">
        <v>1</v>
      </c>
      <c r="BV7" s="67">
        <v>0.5</v>
      </c>
      <c r="BW7" s="62">
        <v>1</v>
      </c>
      <c r="BX7" s="62">
        <v>1</v>
      </c>
      <c r="BY7" s="62">
        <v>1</v>
      </c>
      <c r="BZ7" s="62">
        <v>1</v>
      </c>
      <c r="CA7" s="62">
        <v>1</v>
      </c>
      <c r="CB7" s="62">
        <v>1</v>
      </c>
      <c r="CC7" s="77">
        <v>1</v>
      </c>
      <c r="CD7" s="77">
        <v>1</v>
      </c>
      <c r="CE7" s="62">
        <v>1</v>
      </c>
      <c r="CF7" s="77">
        <v>1</v>
      </c>
      <c r="CG7" s="77">
        <v>1</v>
      </c>
      <c r="CH7" s="62">
        <v>0</v>
      </c>
      <c r="CI7" s="62">
        <v>0</v>
      </c>
      <c r="CJ7" s="62">
        <v>0</v>
      </c>
      <c r="CK7" s="62">
        <v>0</v>
      </c>
      <c r="CL7" s="62">
        <v>0</v>
      </c>
      <c r="CM7" s="62">
        <v>0</v>
      </c>
      <c r="CN7" s="62">
        <v>1</v>
      </c>
      <c r="CO7" s="62">
        <v>0</v>
      </c>
      <c r="CP7" s="62">
        <v>1</v>
      </c>
      <c r="CQ7" s="62">
        <v>0</v>
      </c>
      <c r="CR7" s="62">
        <v>0</v>
      </c>
      <c r="CS7" s="66" t="s">
        <v>286</v>
      </c>
    </row>
    <row r="8" spans="1:97" s="50" customFormat="1" ht="18.75" x14ac:dyDescent="0.3">
      <c r="A8" s="61">
        <v>60</v>
      </c>
      <c r="B8" s="55">
        <v>1</v>
      </c>
      <c r="C8" s="66">
        <v>1</v>
      </c>
      <c r="D8" s="55" t="s">
        <v>278</v>
      </c>
      <c r="E8" s="66" t="s">
        <v>287</v>
      </c>
      <c r="F8" s="66">
        <v>251</v>
      </c>
      <c r="G8" s="66">
        <v>0</v>
      </c>
      <c r="H8" s="66">
        <v>0</v>
      </c>
      <c r="I8" s="66">
        <v>2</v>
      </c>
      <c r="J8" s="67">
        <v>1</v>
      </c>
      <c r="K8" s="67">
        <v>1</v>
      </c>
      <c r="L8" s="67">
        <v>1</v>
      </c>
      <c r="M8" s="67">
        <v>0.5</v>
      </c>
      <c r="N8" s="67">
        <v>0.5</v>
      </c>
      <c r="O8" s="67" t="s">
        <v>277</v>
      </c>
      <c r="P8" s="67">
        <v>0.5</v>
      </c>
      <c r="Q8" s="67">
        <v>99</v>
      </c>
      <c r="R8" s="67" t="s">
        <v>277</v>
      </c>
      <c r="S8" s="67">
        <v>0.5</v>
      </c>
      <c r="T8" s="67" t="s">
        <v>277</v>
      </c>
      <c r="U8" s="67" t="s">
        <v>277</v>
      </c>
      <c r="V8" s="67">
        <v>0.5</v>
      </c>
      <c r="W8" s="67">
        <v>0.5</v>
      </c>
      <c r="X8" s="67">
        <v>1</v>
      </c>
      <c r="Y8" s="67">
        <v>1</v>
      </c>
      <c r="Z8" s="67">
        <v>1</v>
      </c>
      <c r="AA8" s="67">
        <v>1</v>
      </c>
      <c r="AB8" s="67">
        <v>1</v>
      </c>
      <c r="AC8" s="67">
        <v>1</v>
      </c>
      <c r="AD8" s="67">
        <v>1</v>
      </c>
      <c r="AE8" s="67">
        <v>1</v>
      </c>
      <c r="AF8" s="67">
        <v>1</v>
      </c>
      <c r="AG8" s="67">
        <v>1</v>
      </c>
      <c r="AH8" s="67" t="s">
        <v>277</v>
      </c>
      <c r="AI8" s="67">
        <v>1</v>
      </c>
      <c r="AJ8" s="67">
        <v>1</v>
      </c>
      <c r="AK8" s="67">
        <v>1</v>
      </c>
      <c r="AL8" s="67">
        <v>0</v>
      </c>
      <c r="AM8" s="67">
        <v>1</v>
      </c>
      <c r="AN8" s="67">
        <v>1</v>
      </c>
      <c r="AO8" s="67">
        <v>1</v>
      </c>
      <c r="AP8" s="67">
        <v>1</v>
      </c>
      <c r="AQ8" s="67">
        <v>1</v>
      </c>
      <c r="AR8" s="67" t="s">
        <v>277</v>
      </c>
      <c r="AS8" s="67">
        <v>0.5</v>
      </c>
      <c r="AT8" s="67">
        <v>0.5</v>
      </c>
      <c r="AU8" s="67">
        <v>0.5</v>
      </c>
      <c r="AV8" s="67">
        <v>1</v>
      </c>
      <c r="AW8" s="67">
        <v>1</v>
      </c>
      <c r="AX8" s="67">
        <v>1</v>
      </c>
      <c r="AY8" s="67" t="s">
        <v>277</v>
      </c>
      <c r="AZ8" s="67">
        <v>1</v>
      </c>
      <c r="BA8" s="67" t="s">
        <v>277</v>
      </c>
      <c r="BB8" s="67" t="s">
        <v>277</v>
      </c>
      <c r="BC8" s="67" t="s">
        <v>277</v>
      </c>
      <c r="BD8" s="67" t="s">
        <v>277</v>
      </c>
      <c r="BE8" s="67" t="s">
        <v>277</v>
      </c>
      <c r="BF8" s="67">
        <v>1</v>
      </c>
      <c r="BG8" s="67">
        <v>1</v>
      </c>
      <c r="BH8" s="67">
        <v>1</v>
      </c>
      <c r="BI8" s="67">
        <v>0.5</v>
      </c>
      <c r="BJ8" s="67">
        <v>0.5</v>
      </c>
      <c r="BK8" s="67">
        <v>1</v>
      </c>
      <c r="BL8" s="67">
        <v>1</v>
      </c>
      <c r="BM8" s="67">
        <v>1</v>
      </c>
      <c r="BN8" s="67">
        <v>1</v>
      </c>
      <c r="BO8" s="67">
        <v>1</v>
      </c>
      <c r="BP8" s="67">
        <v>1</v>
      </c>
      <c r="BQ8" s="67" t="s">
        <v>277</v>
      </c>
      <c r="BR8" s="67">
        <v>99</v>
      </c>
      <c r="BS8" s="67" t="s">
        <v>277</v>
      </c>
      <c r="BT8" s="67">
        <v>1</v>
      </c>
      <c r="BU8" s="67">
        <v>1</v>
      </c>
      <c r="BV8" s="67">
        <v>0.5</v>
      </c>
      <c r="BW8" s="62">
        <v>1</v>
      </c>
      <c r="BX8" s="62">
        <v>1</v>
      </c>
      <c r="BY8" s="62">
        <v>1</v>
      </c>
      <c r="BZ8" s="62">
        <v>1</v>
      </c>
      <c r="CA8" s="62">
        <v>1</v>
      </c>
      <c r="CB8" s="62">
        <v>1</v>
      </c>
      <c r="CC8" s="77">
        <v>1</v>
      </c>
      <c r="CD8" s="77">
        <v>1</v>
      </c>
      <c r="CE8" s="62">
        <v>1</v>
      </c>
      <c r="CF8" s="77">
        <v>1</v>
      </c>
      <c r="CG8" s="77">
        <v>1</v>
      </c>
      <c r="CH8" s="62">
        <v>1</v>
      </c>
      <c r="CI8" s="62">
        <v>0</v>
      </c>
      <c r="CJ8" s="62">
        <v>0</v>
      </c>
      <c r="CK8" s="62">
        <v>0</v>
      </c>
      <c r="CL8" s="62">
        <v>0</v>
      </c>
      <c r="CM8" s="62">
        <v>0</v>
      </c>
      <c r="CN8" s="62">
        <v>1</v>
      </c>
      <c r="CO8" s="62">
        <v>0</v>
      </c>
      <c r="CP8" s="62">
        <v>1</v>
      </c>
      <c r="CQ8" s="62">
        <v>0</v>
      </c>
      <c r="CR8" s="62">
        <v>0</v>
      </c>
      <c r="CS8" s="66" t="s">
        <v>288</v>
      </c>
    </row>
    <row r="9" spans="1:97" s="50" customFormat="1" ht="18.75" x14ac:dyDescent="0.3">
      <c r="A9" s="61">
        <v>61</v>
      </c>
      <c r="B9" s="55">
        <v>1</v>
      </c>
      <c r="C9" s="66">
        <v>1</v>
      </c>
      <c r="D9" s="55" t="s">
        <v>278</v>
      </c>
      <c r="E9" s="66" t="s">
        <v>289</v>
      </c>
      <c r="F9" s="66">
        <v>223</v>
      </c>
      <c r="G9" s="66">
        <v>0</v>
      </c>
      <c r="H9" s="66">
        <v>38</v>
      </c>
      <c r="I9" s="66">
        <v>2</v>
      </c>
      <c r="J9" s="67">
        <v>1</v>
      </c>
      <c r="K9" s="67">
        <v>1</v>
      </c>
      <c r="L9" s="67">
        <v>1</v>
      </c>
      <c r="M9" s="67">
        <v>1</v>
      </c>
      <c r="N9" s="67">
        <v>1</v>
      </c>
      <c r="O9" s="67" t="s">
        <v>277</v>
      </c>
      <c r="P9" s="67">
        <v>1</v>
      </c>
      <c r="Q9" s="67">
        <v>99</v>
      </c>
      <c r="R9" s="67" t="s">
        <v>277</v>
      </c>
      <c r="S9" s="67">
        <v>1</v>
      </c>
      <c r="T9" s="67" t="s">
        <v>277</v>
      </c>
      <c r="U9" s="67" t="s">
        <v>277</v>
      </c>
      <c r="V9" s="67">
        <v>1</v>
      </c>
      <c r="W9" s="67">
        <v>1</v>
      </c>
      <c r="X9" s="67">
        <v>1</v>
      </c>
      <c r="Y9" s="67">
        <v>1</v>
      </c>
      <c r="Z9" s="67">
        <v>1</v>
      </c>
      <c r="AA9" s="67">
        <v>1</v>
      </c>
      <c r="AB9" s="67">
        <v>1</v>
      </c>
      <c r="AC9" s="67">
        <v>1</v>
      </c>
      <c r="AD9" s="67">
        <v>1</v>
      </c>
      <c r="AE9" s="67">
        <v>1</v>
      </c>
      <c r="AF9" s="67">
        <v>1</v>
      </c>
      <c r="AG9" s="67">
        <v>1</v>
      </c>
      <c r="AH9" s="67" t="s">
        <v>277</v>
      </c>
      <c r="AI9" s="67">
        <v>1</v>
      </c>
      <c r="AJ9" s="67">
        <v>0.5</v>
      </c>
      <c r="AK9" s="67">
        <v>1</v>
      </c>
      <c r="AL9" s="67">
        <v>0</v>
      </c>
      <c r="AM9" s="67">
        <v>1</v>
      </c>
      <c r="AN9" s="67">
        <v>1</v>
      </c>
      <c r="AO9" s="67">
        <v>1</v>
      </c>
      <c r="AP9" s="67">
        <v>1</v>
      </c>
      <c r="AQ9" s="67">
        <v>1</v>
      </c>
      <c r="AR9" s="67" t="s">
        <v>277</v>
      </c>
      <c r="AS9" s="67">
        <v>1</v>
      </c>
      <c r="AT9" s="67">
        <v>1</v>
      </c>
      <c r="AU9" s="67">
        <v>1</v>
      </c>
      <c r="AV9" s="67">
        <v>1</v>
      </c>
      <c r="AW9" s="67">
        <v>0</v>
      </c>
      <c r="AX9" s="67">
        <v>1</v>
      </c>
      <c r="AY9" s="67" t="s">
        <v>277</v>
      </c>
      <c r="AZ9" s="67">
        <v>1</v>
      </c>
      <c r="BA9" s="67" t="s">
        <v>277</v>
      </c>
      <c r="BB9" s="67" t="s">
        <v>277</v>
      </c>
      <c r="BC9" s="67" t="s">
        <v>277</v>
      </c>
      <c r="BD9" s="67" t="s">
        <v>277</v>
      </c>
      <c r="BE9" s="67" t="s">
        <v>277</v>
      </c>
      <c r="BF9" s="67">
        <v>1</v>
      </c>
      <c r="BG9" s="67">
        <v>1</v>
      </c>
      <c r="BH9" s="67">
        <v>1</v>
      </c>
      <c r="BI9" s="67">
        <v>1</v>
      </c>
      <c r="BJ9" s="67">
        <v>1</v>
      </c>
      <c r="BK9" s="67">
        <v>0</v>
      </c>
      <c r="BL9" s="67">
        <v>1</v>
      </c>
      <c r="BM9" s="67">
        <v>0</v>
      </c>
      <c r="BN9" s="67">
        <v>1</v>
      </c>
      <c r="BO9" s="67">
        <v>0</v>
      </c>
      <c r="BP9" s="67">
        <v>1</v>
      </c>
      <c r="BQ9" s="67" t="s">
        <v>277</v>
      </c>
      <c r="BR9" s="67">
        <v>99</v>
      </c>
      <c r="BS9" s="67" t="s">
        <v>277</v>
      </c>
      <c r="BT9" s="67">
        <v>1</v>
      </c>
      <c r="BU9" s="67">
        <v>1</v>
      </c>
      <c r="BV9" s="67">
        <v>0</v>
      </c>
      <c r="BW9" s="62">
        <v>1</v>
      </c>
      <c r="BX9" s="62">
        <v>1</v>
      </c>
      <c r="BY9" s="62">
        <v>1</v>
      </c>
      <c r="BZ9" s="62">
        <v>1</v>
      </c>
      <c r="CA9" s="62">
        <v>1</v>
      </c>
      <c r="CB9" s="62">
        <v>1</v>
      </c>
      <c r="CC9" s="77">
        <v>1</v>
      </c>
      <c r="CD9" s="77">
        <v>1</v>
      </c>
      <c r="CE9" s="62">
        <v>1</v>
      </c>
      <c r="CF9" s="77">
        <v>1</v>
      </c>
      <c r="CG9" s="77">
        <v>1</v>
      </c>
      <c r="CH9" s="62">
        <v>0</v>
      </c>
      <c r="CI9" s="62">
        <v>0</v>
      </c>
      <c r="CJ9" s="62">
        <v>0</v>
      </c>
      <c r="CK9" s="62">
        <v>0</v>
      </c>
      <c r="CL9" s="62">
        <v>0</v>
      </c>
      <c r="CM9" s="62">
        <v>0</v>
      </c>
      <c r="CN9" s="62">
        <v>0</v>
      </c>
      <c r="CO9" s="62">
        <v>0</v>
      </c>
      <c r="CP9" s="62">
        <v>1</v>
      </c>
      <c r="CQ9" s="62">
        <v>0</v>
      </c>
      <c r="CR9" s="62">
        <v>1</v>
      </c>
      <c r="CS9" s="66" t="s">
        <v>290</v>
      </c>
    </row>
    <row r="10" spans="1:97" s="50" customFormat="1" ht="18.75" x14ac:dyDescent="0.3">
      <c r="A10" s="61">
        <v>62</v>
      </c>
      <c r="B10" s="55">
        <v>1</v>
      </c>
      <c r="C10" s="66">
        <v>1</v>
      </c>
      <c r="D10" s="55" t="s">
        <v>278</v>
      </c>
      <c r="E10" s="66" t="s">
        <v>291</v>
      </c>
      <c r="F10" s="66">
        <v>200</v>
      </c>
      <c r="G10" s="66">
        <v>0</v>
      </c>
      <c r="H10" s="66">
        <v>30</v>
      </c>
      <c r="I10" s="66">
        <v>2</v>
      </c>
      <c r="J10" s="67">
        <v>1</v>
      </c>
      <c r="K10" s="67">
        <v>1</v>
      </c>
      <c r="L10" s="67">
        <v>1</v>
      </c>
      <c r="M10" s="67">
        <v>1</v>
      </c>
      <c r="N10" s="67">
        <v>1</v>
      </c>
      <c r="O10" s="67" t="s">
        <v>277</v>
      </c>
      <c r="P10" s="67">
        <v>1</v>
      </c>
      <c r="Q10" s="67">
        <v>99</v>
      </c>
      <c r="R10" s="67" t="s">
        <v>277</v>
      </c>
      <c r="S10" s="67">
        <v>0.5</v>
      </c>
      <c r="T10" s="67" t="s">
        <v>277</v>
      </c>
      <c r="U10" s="67" t="s">
        <v>277</v>
      </c>
      <c r="V10" s="67">
        <v>1</v>
      </c>
      <c r="W10" s="67">
        <v>1</v>
      </c>
      <c r="X10" s="67">
        <v>1</v>
      </c>
      <c r="Y10" s="67">
        <v>1</v>
      </c>
      <c r="Z10" s="67">
        <v>1</v>
      </c>
      <c r="AA10" s="67">
        <v>1</v>
      </c>
      <c r="AB10" s="67">
        <v>1</v>
      </c>
      <c r="AC10" s="67">
        <v>1</v>
      </c>
      <c r="AD10" s="67">
        <v>1</v>
      </c>
      <c r="AE10" s="67">
        <v>0.5</v>
      </c>
      <c r="AF10" s="67">
        <v>1</v>
      </c>
      <c r="AG10" s="67">
        <v>0.5</v>
      </c>
      <c r="AH10" s="67" t="s">
        <v>277</v>
      </c>
      <c r="AI10" s="67">
        <v>1</v>
      </c>
      <c r="AJ10" s="67">
        <v>0.5</v>
      </c>
      <c r="AK10" s="67">
        <v>1</v>
      </c>
      <c r="AL10" s="67">
        <v>0</v>
      </c>
      <c r="AM10" s="67">
        <v>1</v>
      </c>
      <c r="AN10" s="67">
        <v>0.5</v>
      </c>
      <c r="AO10" s="67">
        <v>1</v>
      </c>
      <c r="AP10" s="67">
        <v>1</v>
      </c>
      <c r="AQ10" s="67">
        <v>1</v>
      </c>
      <c r="AR10" s="67" t="s">
        <v>277</v>
      </c>
      <c r="AS10" s="67">
        <v>0.5</v>
      </c>
      <c r="AT10" s="67">
        <v>0.5</v>
      </c>
      <c r="AU10" s="67">
        <v>0.5</v>
      </c>
      <c r="AV10" s="67">
        <v>0.5</v>
      </c>
      <c r="AW10" s="67">
        <v>1</v>
      </c>
      <c r="AX10" s="67">
        <v>1</v>
      </c>
      <c r="AY10" s="67" t="s">
        <v>277</v>
      </c>
      <c r="AZ10" s="67">
        <v>1</v>
      </c>
      <c r="BA10" s="67" t="s">
        <v>277</v>
      </c>
      <c r="BB10" s="67" t="s">
        <v>277</v>
      </c>
      <c r="BC10" s="67" t="s">
        <v>277</v>
      </c>
      <c r="BD10" s="67" t="s">
        <v>277</v>
      </c>
      <c r="BE10" s="67" t="s">
        <v>277</v>
      </c>
      <c r="BF10" s="67">
        <v>0.5</v>
      </c>
      <c r="BG10" s="67">
        <v>1</v>
      </c>
      <c r="BH10" s="67">
        <v>1</v>
      </c>
      <c r="BI10" s="67">
        <v>1</v>
      </c>
      <c r="BJ10" s="67">
        <v>1</v>
      </c>
      <c r="BK10" s="67">
        <v>1</v>
      </c>
      <c r="BL10" s="67">
        <v>1</v>
      </c>
      <c r="BM10" s="67">
        <v>1</v>
      </c>
      <c r="BN10" s="67">
        <v>0</v>
      </c>
      <c r="BO10" s="67">
        <v>0</v>
      </c>
      <c r="BP10" s="67">
        <v>1</v>
      </c>
      <c r="BQ10" s="67" t="s">
        <v>277</v>
      </c>
      <c r="BR10" s="67">
        <v>99</v>
      </c>
      <c r="BS10" s="67" t="s">
        <v>277</v>
      </c>
      <c r="BT10" s="67">
        <v>1</v>
      </c>
      <c r="BU10" s="67">
        <v>1</v>
      </c>
      <c r="BV10" s="67">
        <v>1</v>
      </c>
      <c r="BW10" s="62">
        <v>1</v>
      </c>
      <c r="BX10" s="62">
        <v>1</v>
      </c>
      <c r="BY10" s="62">
        <v>1</v>
      </c>
      <c r="BZ10" s="62">
        <v>1</v>
      </c>
      <c r="CA10" s="62">
        <v>1</v>
      </c>
      <c r="CB10" s="62">
        <v>0</v>
      </c>
      <c r="CC10" s="77">
        <v>1</v>
      </c>
      <c r="CD10" s="77">
        <v>1</v>
      </c>
      <c r="CE10" s="62">
        <v>1</v>
      </c>
      <c r="CF10" s="77">
        <v>1</v>
      </c>
      <c r="CG10" s="77">
        <v>1</v>
      </c>
      <c r="CH10" s="62">
        <v>0</v>
      </c>
      <c r="CI10" s="62">
        <v>0</v>
      </c>
      <c r="CJ10" s="62">
        <v>0</v>
      </c>
      <c r="CK10" s="62">
        <v>0</v>
      </c>
      <c r="CL10" s="62">
        <v>0</v>
      </c>
      <c r="CM10" s="62">
        <v>0</v>
      </c>
      <c r="CN10" s="62">
        <v>1</v>
      </c>
      <c r="CO10" s="62">
        <v>0</v>
      </c>
      <c r="CP10" s="62">
        <v>1</v>
      </c>
      <c r="CQ10" s="62">
        <v>0</v>
      </c>
      <c r="CR10" s="62">
        <v>0</v>
      </c>
      <c r="CS10" s="66" t="s">
        <v>292</v>
      </c>
    </row>
    <row r="11" spans="1:97" s="50" customFormat="1" ht="18.75" x14ac:dyDescent="0.3">
      <c r="A11" s="61">
        <v>63</v>
      </c>
      <c r="B11" s="55">
        <v>1</v>
      </c>
      <c r="C11" s="66">
        <v>1</v>
      </c>
      <c r="D11" s="55" t="s">
        <v>278</v>
      </c>
      <c r="E11" s="66" t="s">
        <v>293</v>
      </c>
      <c r="F11" s="66">
        <v>148</v>
      </c>
      <c r="G11" s="66">
        <v>0</v>
      </c>
      <c r="H11" s="66">
        <v>0</v>
      </c>
      <c r="I11" s="66">
        <v>2</v>
      </c>
      <c r="J11" s="67">
        <v>1</v>
      </c>
      <c r="K11" s="67">
        <v>1</v>
      </c>
      <c r="L11" s="67">
        <v>1</v>
      </c>
      <c r="M11" s="67">
        <v>1</v>
      </c>
      <c r="N11" s="67">
        <v>1</v>
      </c>
      <c r="O11" s="67" t="s">
        <v>277</v>
      </c>
      <c r="P11" s="67">
        <v>1</v>
      </c>
      <c r="Q11" s="67">
        <v>99</v>
      </c>
      <c r="R11" s="67" t="s">
        <v>277</v>
      </c>
      <c r="S11" s="67">
        <v>1</v>
      </c>
      <c r="T11" s="67" t="s">
        <v>277</v>
      </c>
      <c r="U11" s="67" t="s">
        <v>277</v>
      </c>
      <c r="V11" s="67">
        <v>0.5</v>
      </c>
      <c r="W11" s="67">
        <v>0.5</v>
      </c>
      <c r="X11" s="67">
        <v>1</v>
      </c>
      <c r="Y11" s="67">
        <v>1</v>
      </c>
      <c r="Z11" s="67">
        <v>1</v>
      </c>
      <c r="AA11" s="67">
        <v>1</v>
      </c>
      <c r="AB11" s="67">
        <v>1</v>
      </c>
      <c r="AC11" s="67">
        <v>1</v>
      </c>
      <c r="AD11" s="67">
        <v>1</v>
      </c>
      <c r="AE11" s="67">
        <v>1</v>
      </c>
      <c r="AF11" s="67">
        <v>1</v>
      </c>
      <c r="AG11" s="67">
        <v>1</v>
      </c>
      <c r="AH11" s="67" t="s">
        <v>277</v>
      </c>
      <c r="AI11" s="67">
        <v>1</v>
      </c>
      <c r="AJ11" s="67">
        <v>1</v>
      </c>
      <c r="AK11" s="67">
        <v>1</v>
      </c>
      <c r="AL11" s="67">
        <v>1</v>
      </c>
      <c r="AM11" s="67">
        <v>1</v>
      </c>
      <c r="AN11" s="67">
        <v>0.5</v>
      </c>
      <c r="AO11" s="67">
        <v>1</v>
      </c>
      <c r="AP11" s="67">
        <v>1</v>
      </c>
      <c r="AQ11" s="67">
        <v>1</v>
      </c>
      <c r="AR11" s="67" t="s">
        <v>277</v>
      </c>
      <c r="AS11" s="67">
        <v>1</v>
      </c>
      <c r="AT11" s="67">
        <v>1</v>
      </c>
      <c r="AU11" s="67">
        <v>0.5</v>
      </c>
      <c r="AV11" s="67">
        <v>1</v>
      </c>
      <c r="AW11" s="67">
        <v>1</v>
      </c>
      <c r="AX11" s="67">
        <v>0</v>
      </c>
      <c r="AY11" s="67" t="s">
        <v>277</v>
      </c>
      <c r="AZ11" s="67">
        <v>1</v>
      </c>
      <c r="BA11" s="67" t="s">
        <v>277</v>
      </c>
      <c r="BB11" s="67" t="s">
        <v>277</v>
      </c>
      <c r="BC11" s="67" t="s">
        <v>277</v>
      </c>
      <c r="BD11" s="67" t="s">
        <v>277</v>
      </c>
      <c r="BE11" s="67" t="s">
        <v>277</v>
      </c>
      <c r="BF11" s="67">
        <v>0.5</v>
      </c>
      <c r="BG11" s="67">
        <v>0.5</v>
      </c>
      <c r="BH11" s="67">
        <v>0.5</v>
      </c>
      <c r="BI11" s="67">
        <v>1</v>
      </c>
      <c r="BJ11" s="67">
        <v>1</v>
      </c>
      <c r="BK11" s="67">
        <v>1</v>
      </c>
      <c r="BL11" s="67">
        <v>1</v>
      </c>
      <c r="BM11" s="67">
        <v>0</v>
      </c>
      <c r="BN11" s="67">
        <v>0</v>
      </c>
      <c r="BO11" s="67">
        <v>0</v>
      </c>
      <c r="BP11" s="67">
        <v>0</v>
      </c>
      <c r="BQ11" s="67" t="s">
        <v>277</v>
      </c>
      <c r="BR11" s="67">
        <v>99</v>
      </c>
      <c r="BS11" s="67" t="s">
        <v>277</v>
      </c>
      <c r="BT11" s="67">
        <v>0</v>
      </c>
      <c r="BU11" s="67">
        <v>1</v>
      </c>
      <c r="BV11" s="67">
        <v>1</v>
      </c>
      <c r="BW11" s="62">
        <v>1</v>
      </c>
      <c r="BX11" s="62">
        <v>1</v>
      </c>
      <c r="BY11" s="62">
        <v>1</v>
      </c>
      <c r="BZ11" s="62">
        <v>1</v>
      </c>
      <c r="CA11" s="62">
        <v>1</v>
      </c>
      <c r="CB11" s="62">
        <v>1</v>
      </c>
      <c r="CC11" s="77">
        <v>1</v>
      </c>
      <c r="CD11" s="77">
        <v>1</v>
      </c>
      <c r="CE11" s="62">
        <v>1</v>
      </c>
      <c r="CF11" s="77">
        <v>1</v>
      </c>
      <c r="CG11" s="77">
        <v>1</v>
      </c>
      <c r="CH11" s="62">
        <v>0</v>
      </c>
      <c r="CI11" s="62">
        <v>0</v>
      </c>
      <c r="CJ11" s="62">
        <v>0</v>
      </c>
      <c r="CK11" s="62">
        <v>0</v>
      </c>
      <c r="CL11" s="62">
        <v>0</v>
      </c>
      <c r="CM11" s="62">
        <v>0</v>
      </c>
      <c r="CN11" s="62">
        <v>0</v>
      </c>
      <c r="CO11" s="62">
        <v>0</v>
      </c>
      <c r="CP11" s="62">
        <v>1</v>
      </c>
      <c r="CQ11" s="62">
        <v>0</v>
      </c>
      <c r="CR11" s="62">
        <v>0</v>
      </c>
      <c r="CS11" s="66" t="s">
        <v>294</v>
      </c>
    </row>
    <row r="12" spans="1:97" s="50" customFormat="1" ht="18.75" x14ac:dyDescent="0.3">
      <c r="A12" s="61">
        <v>64</v>
      </c>
      <c r="B12" s="55">
        <v>1</v>
      </c>
      <c r="C12" s="66">
        <v>1</v>
      </c>
      <c r="D12" s="55" t="s">
        <v>278</v>
      </c>
      <c r="E12" s="66" t="s">
        <v>295</v>
      </c>
      <c r="F12" s="66">
        <v>331</v>
      </c>
      <c r="G12" s="66">
        <v>0</v>
      </c>
      <c r="H12" s="66">
        <v>7</v>
      </c>
      <c r="I12" s="66">
        <v>2</v>
      </c>
      <c r="J12" s="67">
        <v>1</v>
      </c>
      <c r="K12" s="67">
        <v>1</v>
      </c>
      <c r="L12" s="67">
        <v>1</v>
      </c>
      <c r="M12" s="67">
        <v>1</v>
      </c>
      <c r="N12" s="67">
        <v>1</v>
      </c>
      <c r="O12" s="67" t="s">
        <v>277</v>
      </c>
      <c r="P12" s="67">
        <v>0.5</v>
      </c>
      <c r="Q12" s="67">
        <v>99</v>
      </c>
      <c r="R12" s="67" t="s">
        <v>277</v>
      </c>
      <c r="S12" s="67">
        <v>1</v>
      </c>
      <c r="T12" s="67" t="s">
        <v>277</v>
      </c>
      <c r="U12" s="67" t="s">
        <v>277</v>
      </c>
      <c r="V12" s="67">
        <v>1</v>
      </c>
      <c r="W12" s="67">
        <v>1</v>
      </c>
      <c r="X12" s="67">
        <v>1</v>
      </c>
      <c r="Y12" s="67">
        <v>1</v>
      </c>
      <c r="Z12" s="67">
        <v>1</v>
      </c>
      <c r="AA12" s="67">
        <v>1</v>
      </c>
      <c r="AB12" s="67">
        <v>1</v>
      </c>
      <c r="AC12" s="67">
        <v>1</v>
      </c>
      <c r="AD12" s="67">
        <v>1</v>
      </c>
      <c r="AE12" s="67">
        <v>1</v>
      </c>
      <c r="AF12" s="67">
        <v>1</v>
      </c>
      <c r="AG12" s="67">
        <v>1</v>
      </c>
      <c r="AH12" s="67" t="s">
        <v>277</v>
      </c>
      <c r="AI12" s="67">
        <v>1</v>
      </c>
      <c r="AJ12" s="67">
        <v>0.5</v>
      </c>
      <c r="AK12" s="67">
        <v>1</v>
      </c>
      <c r="AL12" s="67">
        <v>0</v>
      </c>
      <c r="AM12" s="67">
        <v>1</v>
      </c>
      <c r="AN12" s="67">
        <v>0</v>
      </c>
      <c r="AO12" s="67">
        <v>1</v>
      </c>
      <c r="AP12" s="67">
        <v>1</v>
      </c>
      <c r="AQ12" s="67">
        <v>0</v>
      </c>
      <c r="AR12" s="67" t="s">
        <v>277</v>
      </c>
      <c r="AS12" s="67">
        <v>1</v>
      </c>
      <c r="AT12" s="67">
        <v>1</v>
      </c>
      <c r="AU12" s="67">
        <v>1</v>
      </c>
      <c r="AV12" s="67">
        <v>1</v>
      </c>
      <c r="AW12" s="67">
        <v>1</v>
      </c>
      <c r="AX12" s="67">
        <v>1</v>
      </c>
      <c r="AY12" s="67" t="s">
        <v>277</v>
      </c>
      <c r="AZ12" s="67">
        <v>0</v>
      </c>
      <c r="BA12" s="67" t="s">
        <v>277</v>
      </c>
      <c r="BB12" s="67" t="s">
        <v>277</v>
      </c>
      <c r="BC12" s="67" t="s">
        <v>277</v>
      </c>
      <c r="BD12" s="67" t="s">
        <v>277</v>
      </c>
      <c r="BE12" s="67" t="s">
        <v>277</v>
      </c>
      <c r="BF12" s="67">
        <v>1</v>
      </c>
      <c r="BG12" s="67">
        <v>1</v>
      </c>
      <c r="BH12" s="67">
        <v>1</v>
      </c>
      <c r="BI12" s="67">
        <v>1</v>
      </c>
      <c r="BJ12" s="67">
        <v>1</v>
      </c>
      <c r="BK12" s="67">
        <v>0</v>
      </c>
      <c r="BL12" s="67">
        <v>1</v>
      </c>
      <c r="BM12" s="67">
        <v>1</v>
      </c>
      <c r="BN12" s="67">
        <v>1</v>
      </c>
      <c r="BO12" s="67">
        <v>1</v>
      </c>
      <c r="BP12" s="67">
        <v>0</v>
      </c>
      <c r="BQ12" s="67" t="s">
        <v>277</v>
      </c>
      <c r="BR12" s="67">
        <v>99</v>
      </c>
      <c r="BS12" s="67" t="s">
        <v>277</v>
      </c>
      <c r="BT12" s="67">
        <v>0</v>
      </c>
      <c r="BU12" s="67">
        <v>1</v>
      </c>
      <c r="BV12" s="67">
        <v>0.5</v>
      </c>
      <c r="BW12" s="62">
        <v>0</v>
      </c>
      <c r="BX12" s="62">
        <v>1</v>
      </c>
      <c r="BY12" s="62">
        <v>1</v>
      </c>
      <c r="BZ12" s="62">
        <v>0</v>
      </c>
      <c r="CA12" s="62">
        <v>1</v>
      </c>
      <c r="CB12" s="62">
        <v>0</v>
      </c>
      <c r="CC12" s="77">
        <v>1</v>
      </c>
      <c r="CD12" s="77">
        <v>1</v>
      </c>
      <c r="CE12" s="62">
        <v>1</v>
      </c>
      <c r="CF12" s="77">
        <v>1</v>
      </c>
      <c r="CG12" s="77">
        <v>1</v>
      </c>
      <c r="CH12" s="62">
        <v>0</v>
      </c>
      <c r="CI12" s="62">
        <v>1</v>
      </c>
      <c r="CJ12" s="62">
        <v>0</v>
      </c>
      <c r="CK12" s="62">
        <v>0</v>
      </c>
      <c r="CL12" s="62">
        <v>0</v>
      </c>
      <c r="CM12" s="62">
        <v>0</v>
      </c>
      <c r="CN12" s="62">
        <v>1</v>
      </c>
      <c r="CO12" s="62">
        <v>0</v>
      </c>
      <c r="CP12" s="62">
        <v>1</v>
      </c>
      <c r="CQ12" s="62">
        <v>0</v>
      </c>
      <c r="CR12" s="62">
        <v>1</v>
      </c>
      <c r="CS12" s="66" t="s">
        <v>296</v>
      </c>
    </row>
    <row r="13" spans="1:97" s="50" customFormat="1" ht="18.75" x14ac:dyDescent="0.3">
      <c r="A13" s="61">
        <v>65</v>
      </c>
      <c r="B13" s="55">
        <v>1</v>
      </c>
      <c r="C13" s="66">
        <v>1</v>
      </c>
      <c r="D13" s="55" t="s">
        <v>278</v>
      </c>
      <c r="E13" s="66" t="s">
        <v>297</v>
      </c>
      <c r="F13" s="66">
        <v>259</v>
      </c>
      <c r="G13" s="66">
        <v>0</v>
      </c>
      <c r="H13" s="66">
        <v>3</v>
      </c>
      <c r="I13" s="66">
        <v>2</v>
      </c>
      <c r="J13" s="67">
        <v>1</v>
      </c>
      <c r="K13" s="67">
        <v>1</v>
      </c>
      <c r="L13" s="67">
        <v>1</v>
      </c>
      <c r="M13" s="67">
        <v>1</v>
      </c>
      <c r="N13" s="67">
        <v>1</v>
      </c>
      <c r="O13" s="67" t="s">
        <v>277</v>
      </c>
      <c r="P13" s="67">
        <v>1</v>
      </c>
      <c r="Q13" s="67">
        <v>0</v>
      </c>
      <c r="R13" s="67" t="s">
        <v>277</v>
      </c>
      <c r="S13" s="67">
        <v>1</v>
      </c>
      <c r="T13" s="67" t="s">
        <v>277</v>
      </c>
      <c r="U13" s="67" t="s">
        <v>277</v>
      </c>
      <c r="V13" s="67">
        <v>1</v>
      </c>
      <c r="W13" s="67">
        <v>1</v>
      </c>
      <c r="X13" s="67">
        <v>1</v>
      </c>
      <c r="Y13" s="67">
        <v>1</v>
      </c>
      <c r="Z13" s="67">
        <v>1</v>
      </c>
      <c r="AA13" s="67">
        <v>1</v>
      </c>
      <c r="AB13" s="67">
        <v>1</v>
      </c>
      <c r="AC13" s="67">
        <v>1</v>
      </c>
      <c r="AD13" s="67">
        <v>1</v>
      </c>
      <c r="AE13" s="67">
        <v>1</v>
      </c>
      <c r="AF13" s="67">
        <v>1</v>
      </c>
      <c r="AG13" s="67">
        <v>1</v>
      </c>
      <c r="AH13" s="67" t="s">
        <v>277</v>
      </c>
      <c r="AI13" s="67">
        <v>1</v>
      </c>
      <c r="AJ13" s="67">
        <v>1</v>
      </c>
      <c r="AK13" s="67">
        <v>1</v>
      </c>
      <c r="AL13" s="67">
        <v>1</v>
      </c>
      <c r="AM13" s="67">
        <v>1</v>
      </c>
      <c r="AN13" s="67">
        <v>1</v>
      </c>
      <c r="AO13" s="67">
        <v>1</v>
      </c>
      <c r="AP13" s="67">
        <v>1</v>
      </c>
      <c r="AQ13" s="67">
        <v>1</v>
      </c>
      <c r="AR13" s="67" t="s">
        <v>277</v>
      </c>
      <c r="AS13" s="67">
        <v>1</v>
      </c>
      <c r="AT13" s="67">
        <v>1</v>
      </c>
      <c r="AU13" s="67">
        <v>1</v>
      </c>
      <c r="AV13" s="67">
        <v>1</v>
      </c>
      <c r="AW13" s="67">
        <v>1</v>
      </c>
      <c r="AX13" s="67">
        <v>1</v>
      </c>
      <c r="AY13" s="67" t="s">
        <v>277</v>
      </c>
      <c r="AZ13" s="67">
        <v>1</v>
      </c>
      <c r="BA13" s="67" t="s">
        <v>277</v>
      </c>
      <c r="BB13" s="67" t="s">
        <v>277</v>
      </c>
      <c r="BC13" s="67" t="s">
        <v>277</v>
      </c>
      <c r="BD13" s="67" t="s">
        <v>277</v>
      </c>
      <c r="BE13" s="67" t="s">
        <v>277</v>
      </c>
      <c r="BF13" s="67">
        <v>1</v>
      </c>
      <c r="BG13" s="67">
        <v>1</v>
      </c>
      <c r="BH13" s="67">
        <v>1</v>
      </c>
      <c r="BI13" s="67">
        <v>1</v>
      </c>
      <c r="BJ13" s="67">
        <v>1</v>
      </c>
      <c r="BK13" s="67">
        <v>1</v>
      </c>
      <c r="BL13" s="67">
        <v>1</v>
      </c>
      <c r="BM13" s="67">
        <v>1</v>
      </c>
      <c r="BN13" s="67">
        <v>1</v>
      </c>
      <c r="BO13" s="67">
        <v>1</v>
      </c>
      <c r="BP13" s="67">
        <v>1</v>
      </c>
      <c r="BQ13" s="67" t="s">
        <v>277</v>
      </c>
      <c r="BR13" s="67">
        <v>0</v>
      </c>
      <c r="BS13" s="67" t="s">
        <v>277</v>
      </c>
      <c r="BT13" s="67">
        <v>1</v>
      </c>
      <c r="BU13" s="67">
        <v>1</v>
      </c>
      <c r="BV13" s="67">
        <v>1</v>
      </c>
      <c r="BW13" s="62">
        <v>1</v>
      </c>
      <c r="BX13" s="62">
        <v>1</v>
      </c>
      <c r="BY13" s="62">
        <v>1</v>
      </c>
      <c r="BZ13" s="62">
        <v>1</v>
      </c>
      <c r="CA13" s="62">
        <v>1</v>
      </c>
      <c r="CB13" s="62">
        <v>1</v>
      </c>
      <c r="CC13" s="77">
        <v>1</v>
      </c>
      <c r="CD13" s="77">
        <v>1</v>
      </c>
      <c r="CE13" s="62">
        <v>1</v>
      </c>
      <c r="CF13" s="77">
        <v>1</v>
      </c>
      <c r="CG13" s="77">
        <v>1</v>
      </c>
      <c r="CH13" s="62">
        <v>0</v>
      </c>
      <c r="CI13" s="62">
        <v>0</v>
      </c>
      <c r="CJ13" s="62">
        <v>0</v>
      </c>
      <c r="CK13" s="62">
        <v>0</v>
      </c>
      <c r="CL13" s="62">
        <v>0</v>
      </c>
      <c r="CM13" s="62">
        <v>0</v>
      </c>
      <c r="CN13" s="62">
        <v>0</v>
      </c>
      <c r="CO13" s="62">
        <v>0</v>
      </c>
      <c r="CP13" s="62">
        <v>1</v>
      </c>
      <c r="CQ13" s="62">
        <v>1</v>
      </c>
      <c r="CR13" s="62">
        <v>1</v>
      </c>
      <c r="CS13" s="66" t="s">
        <v>298</v>
      </c>
    </row>
    <row r="14" spans="1:97" s="50" customFormat="1" ht="18.75" x14ac:dyDescent="0.3">
      <c r="A14" s="61">
        <v>66</v>
      </c>
      <c r="B14" s="55">
        <v>1</v>
      </c>
      <c r="C14" s="66">
        <v>1</v>
      </c>
      <c r="D14" s="55" t="s">
        <v>278</v>
      </c>
      <c r="E14" s="66" t="s">
        <v>299</v>
      </c>
      <c r="F14" s="66">
        <v>304</v>
      </c>
      <c r="G14" s="66">
        <v>0</v>
      </c>
      <c r="H14" s="66">
        <v>9</v>
      </c>
      <c r="I14" s="66">
        <v>2</v>
      </c>
      <c r="J14" s="67">
        <v>1</v>
      </c>
      <c r="K14" s="67">
        <v>1</v>
      </c>
      <c r="L14" s="67">
        <v>1</v>
      </c>
      <c r="M14" s="67">
        <v>1</v>
      </c>
      <c r="N14" s="67">
        <v>1</v>
      </c>
      <c r="O14" s="67" t="s">
        <v>277</v>
      </c>
      <c r="P14" s="67">
        <v>1</v>
      </c>
      <c r="Q14" s="67">
        <v>99</v>
      </c>
      <c r="R14" s="67" t="s">
        <v>277</v>
      </c>
      <c r="S14" s="67">
        <v>1</v>
      </c>
      <c r="T14" s="67" t="s">
        <v>277</v>
      </c>
      <c r="U14" s="67" t="s">
        <v>277</v>
      </c>
      <c r="V14" s="67">
        <v>1</v>
      </c>
      <c r="W14" s="67">
        <v>1</v>
      </c>
      <c r="X14" s="67">
        <v>1</v>
      </c>
      <c r="Y14" s="67">
        <v>1</v>
      </c>
      <c r="Z14" s="67">
        <v>1</v>
      </c>
      <c r="AA14" s="67">
        <v>1</v>
      </c>
      <c r="AB14" s="67">
        <v>1</v>
      </c>
      <c r="AC14" s="67">
        <v>1</v>
      </c>
      <c r="AD14" s="67">
        <v>1</v>
      </c>
      <c r="AE14" s="67">
        <v>1</v>
      </c>
      <c r="AF14" s="67">
        <v>1</v>
      </c>
      <c r="AG14" s="67">
        <v>1</v>
      </c>
      <c r="AH14" s="67" t="s">
        <v>277</v>
      </c>
      <c r="AI14" s="67">
        <v>1</v>
      </c>
      <c r="AJ14" s="67">
        <v>1</v>
      </c>
      <c r="AK14" s="67">
        <v>1</v>
      </c>
      <c r="AL14" s="67">
        <v>0</v>
      </c>
      <c r="AM14" s="67">
        <v>1</v>
      </c>
      <c r="AN14" s="67">
        <v>1</v>
      </c>
      <c r="AO14" s="67">
        <v>1</v>
      </c>
      <c r="AP14" s="67">
        <v>1</v>
      </c>
      <c r="AQ14" s="67">
        <v>1</v>
      </c>
      <c r="AR14" s="67" t="s">
        <v>277</v>
      </c>
      <c r="AS14" s="67">
        <v>1</v>
      </c>
      <c r="AT14" s="67">
        <v>1</v>
      </c>
      <c r="AU14" s="67">
        <v>1</v>
      </c>
      <c r="AV14" s="67">
        <v>1</v>
      </c>
      <c r="AW14" s="67">
        <v>1</v>
      </c>
      <c r="AX14" s="67">
        <v>1</v>
      </c>
      <c r="AY14" s="67" t="s">
        <v>277</v>
      </c>
      <c r="AZ14" s="67">
        <v>1</v>
      </c>
      <c r="BA14" s="67" t="s">
        <v>277</v>
      </c>
      <c r="BB14" s="67" t="s">
        <v>277</v>
      </c>
      <c r="BC14" s="67" t="s">
        <v>277</v>
      </c>
      <c r="BD14" s="67" t="s">
        <v>277</v>
      </c>
      <c r="BE14" s="67" t="s">
        <v>277</v>
      </c>
      <c r="BF14" s="67">
        <v>1</v>
      </c>
      <c r="BG14" s="67">
        <v>1</v>
      </c>
      <c r="BH14" s="67">
        <v>1</v>
      </c>
      <c r="BI14" s="67">
        <v>1</v>
      </c>
      <c r="BJ14" s="67">
        <v>1</v>
      </c>
      <c r="BK14" s="67">
        <v>1</v>
      </c>
      <c r="BL14" s="67">
        <v>1</v>
      </c>
      <c r="BM14" s="67">
        <v>1</v>
      </c>
      <c r="BN14" s="67">
        <v>0</v>
      </c>
      <c r="BO14" s="67">
        <v>1</v>
      </c>
      <c r="BP14" s="67">
        <v>0</v>
      </c>
      <c r="BQ14" s="67" t="s">
        <v>277</v>
      </c>
      <c r="BR14" s="67">
        <v>99</v>
      </c>
      <c r="BS14" s="67" t="s">
        <v>277</v>
      </c>
      <c r="BT14" s="67">
        <v>0</v>
      </c>
      <c r="BU14" s="67">
        <v>1</v>
      </c>
      <c r="BV14" s="67">
        <v>1</v>
      </c>
      <c r="BW14" s="62">
        <v>1</v>
      </c>
      <c r="BX14" s="62">
        <v>1</v>
      </c>
      <c r="BY14" s="62">
        <v>1</v>
      </c>
      <c r="BZ14" s="62">
        <v>1</v>
      </c>
      <c r="CA14" s="62">
        <v>1</v>
      </c>
      <c r="CB14" s="62">
        <v>1</v>
      </c>
      <c r="CC14" s="77">
        <v>1</v>
      </c>
      <c r="CD14" s="77">
        <v>1</v>
      </c>
      <c r="CE14" s="62">
        <v>1</v>
      </c>
      <c r="CF14" s="77">
        <v>1</v>
      </c>
      <c r="CG14" s="77">
        <v>1</v>
      </c>
      <c r="CH14" s="62">
        <v>0</v>
      </c>
      <c r="CI14" s="62">
        <v>1</v>
      </c>
      <c r="CJ14" s="62">
        <v>0</v>
      </c>
      <c r="CK14" s="62">
        <v>0</v>
      </c>
      <c r="CL14" s="62">
        <v>1</v>
      </c>
      <c r="CM14" s="62">
        <v>1</v>
      </c>
      <c r="CN14" s="62">
        <v>1</v>
      </c>
      <c r="CO14" s="62">
        <v>0</v>
      </c>
      <c r="CP14" s="62">
        <v>1</v>
      </c>
      <c r="CQ14" s="62">
        <v>1</v>
      </c>
      <c r="CR14" s="62">
        <v>1</v>
      </c>
      <c r="CS14" s="66" t="s">
        <v>300</v>
      </c>
    </row>
    <row r="15" spans="1:97" s="50" customFormat="1" ht="18.75" x14ac:dyDescent="0.3">
      <c r="A15" s="61">
        <v>67</v>
      </c>
      <c r="B15" s="55">
        <v>1</v>
      </c>
      <c r="C15" s="66">
        <v>1</v>
      </c>
      <c r="D15" s="55" t="s">
        <v>278</v>
      </c>
      <c r="E15" s="66" t="s">
        <v>301</v>
      </c>
      <c r="F15" s="66">
        <v>401</v>
      </c>
      <c r="G15" s="66">
        <v>0</v>
      </c>
      <c r="H15" s="66">
        <v>6</v>
      </c>
      <c r="I15" s="66">
        <v>2</v>
      </c>
      <c r="J15" s="67">
        <v>1</v>
      </c>
      <c r="K15" s="67">
        <v>1</v>
      </c>
      <c r="L15" s="67">
        <v>1</v>
      </c>
      <c r="M15" s="67">
        <v>1</v>
      </c>
      <c r="N15" s="67">
        <v>1</v>
      </c>
      <c r="O15" s="67" t="s">
        <v>277</v>
      </c>
      <c r="P15" s="67">
        <v>1</v>
      </c>
      <c r="Q15" s="67">
        <v>99</v>
      </c>
      <c r="R15" s="67" t="s">
        <v>277</v>
      </c>
      <c r="S15" s="67">
        <v>1</v>
      </c>
      <c r="T15" s="67" t="s">
        <v>277</v>
      </c>
      <c r="U15" s="67" t="s">
        <v>277</v>
      </c>
      <c r="V15" s="67">
        <v>1</v>
      </c>
      <c r="W15" s="67">
        <v>1</v>
      </c>
      <c r="X15" s="67">
        <v>1</v>
      </c>
      <c r="Y15" s="67">
        <v>1</v>
      </c>
      <c r="Z15" s="67">
        <v>1</v>
      </c>
      <c r="AA15" s="67">
        <v>1</v>
      </c>
      <c r="AB15" s="67">
        <v>1</v>
      </c>
      <c r="AC15" s="67">
        <v>1</v>
      </c>
      <c r="AD15" s="67">
        <v>1</v>
      </c>
      <c r="AE15" s="67">
        <v>1</v>
      </c>
      <c r="AF15" s="67">
        <v>1</v>
      </c>
      <c r="AG15" s="67">
        <v>1</v>
      </c>
      <c r="AH15" s="67" t="s">
        <v>277</v>
      </c>
      <c r="AI15" s="67">
        <v>1</v>
      </c>
      <c r="AJ15" s="67">
        <v>1</v>
      </c>
      <c r="AK15" s="67">
        <v>1</v>
      </c>
      <c r="AL15" s="67">
        <v>0</v>
      </c>
      <c r="AM15" s="67">
        <v>0</v>
      </c>
      <c r="AN15" s="67">
        <v>0</v>
      </c>
      <c r="AO15" s="67">
        <v>1</v>
      </c>
      <c r="AP15" s="67">
        <v>1</v>
      </c>
      <c r="AQ15" s="67">
        <v>1</v>
      </c>
      <c r="AR15" s="67" t="s">
        <v>277</v>
      </c>
      <c r="AS15" s="67">
        <v>1</v>
      </c>
      <c r="AT15" s="67">
        <v>1</v>
      </c>
      <c r="AU15" s="67">
        <v>1</v>
      </c>
      <c r="AV15" s="67">
        <v>1</v>
      </c>
      <c r="AW15" s="67">
        <v>1</v>
      </c>
      <c r="AX15" s="67">
        <v>1</v>
      </c>
      <c r="AY15" s="67" t="s">
        <v>277</v>
      </c>
      <c r="AZ15" s="67">
        <v>1</v>
      </c>
      <c r="BA15" s="67" t="s">
        <v>277</v>
      </c>
      <c r="BB15" s="67" t="s">
        <v>277</v>
      </c>
      <c r="BC15" s="67" t="s">
        <v>277</v>
      </c>
      <c r="BD15" s="67" t="s">
        <v>277</v>
      </c>
      <c r="BE15" s="67" t="s">
        <v>277</v>
      </c>
      <c r="BF15" s="67">
        <v>1</v>
      </c>
      <c r="BG15" s="67">
        <v>1</v>
      </c>
      <c r="BH15" s="67">
        <v>1</v>
      </c>
      <c r="BI15" s="67">
        <v>1</v>
      </c>
      <c r="BJ15" s="67">
        <v>1</v>
      </c>
      <c r="BK15" s="67">
        <v>1</v>
      </c>
      <c r="BL15" s="67">
        <v>1</v>
      </c>
      <c r="BM15" s="67">
        <v>1</v>
      </c>
      <c r="BN15" s="67">
        <v>1</v>
      </c>
      <c r="BO15" s="67">
        <v>1</v>
      </c>
      <c r="BP15" s="67">
        <v>1</v>
      </c>
      <c r="BQ15" s="67" t="s">
        <v>277</v>
      </c>
      <c r="BR15" s="67">
        <v>99</v>
      </c>
      <c r="BS15" s="67" t="s">
        <v>277</v>
      </c>
      <c r="BT15" s="67">
        <v>1</v>
      </c>
      <c r="BU15" s="67">
        <v>1</v>
      </c>
      <c r="BV15" s="67">
        <v>1</v>
      </c>
      <c r="BW15" s="62">
        <v>1</v>
      </c>
      <c r="BX15" s="62">
        <v>1</v>
      </c>
      <c r="BY15" s="62">
        <v>1</v>
      </c>
      <c r="BZ15" s="62">
        <v>1</v>
      </c>
      <c r="CA15" s="62">
        <v>1</v>
      </c>
      <c r="CB15" s="62">
        <v>1</v>
      </c>
      <c r="CC15" s="77">
        <v>1</v>
      </c>
      <c r="CD15" s="77">
        <v>1</v>
      </c>
      <c r="CE15" s="62">
        <v>1</v>
      </c>
      <c r="CF15" s="77">
        <v>1</v>
      </c>
      <c r="CG15" s="77">
        <v>1</v>
      </c>
      <c r="CH15" s="62">
        <v>1</v>
      </c>
      <c r="CI15" s="62">
        <v>0</v>
      </c>
      <c r="CJ15" s="62">
        <v>0</v>
      </c>
      <c r="CK15" s="62">
        <v>0</v>
      </c>
      <c r="CL15" s="62">
        <v>0</v>
      </c>
      <c r="CM15" s="62">
        <v>0</v>
      </c>
      <c r="CN15" s="62">
        <v>0</v>
      </c>
      <c r="CO15" s="62">
        <v>0</v>
      </c>
      <c r="CP15" s="62">
        <v>1</v>
      </c>
      <c r="CQ15" s="62">
        <v>0</v>
      </c>
      <c r="CR15" s="62">
        <v>1</v>
      </c>
      <c r="CS15" s="66"/>
    </row>
    <row r="16" spans="1:97" s="50" customFormat="1" ht="18.75" x14ac:dyDescent="0.3">
      <c r="A16" s="61">
        <v>68</v>
      </c>
      <c r="B16" s="55">
        <v>1</v>
      </c>
      <c r="C16" s="66">
        <v>1</v>
      </c>
      <c r="D16" s="55" t="s">
        <v>278</v>
      </c>
      <c r="E16" s="66" t="s">
        <v>302</v>
      </c>
      <c r="F16" s="66">
        <v>391</v>
      </c>
      <c r="G16" s="66">
        <v>0</v>
      </c>
      <c r="H16" s="66">
        <v>0</v>
      </c>
      <c r="I16" s="66">
        <v>2</v>
      </c>
      <c r="J16" s="67">
        <v>1</v>
      </c>
      <c r="K16" s="67">
        <v>1</v>
      </c>
      <c r="L16" s="67">
        <v>1</v>
      </c>
      <c r="M16" s="67">
        <v>0</v>
      </c>
      <c r="N16" s="67">
        <v>1</v>
      </c>
      <c r="O16" s="67" t="s">
        <v>277</v>
      </c>
      <c r="P16" s="67">
        <v>1</v>
      </c>
      <c r="Q16" s="67">
        <v>99</v>
      </c>
      <c r="R16" s="67" t="s">
        <v>277</v>
      </c>
      <c r="S16" s="67">
        <v>1</v>
      </c>
      <c r="T16" s="67" t="s">
        <v>277</v>
      </c>
      <c r="U16" s="67" t="s">
        <v>277</v>
      </c>
      <c r="V16" s="67">
        <v>1</v>
      </c>
      <c r="W16" s="67">
        <v>1</v>
      </c>
      <c r="X16" s="67">
        <v>1</v>
      </c>
      <c r="Y16" s="67">
        <v>1</v>
      </c>
      <c r="Z16" s="67">
        <v>1</v>
      </c>
      <c r="AA16" s="67">
        <v>1</v>
      </c>
      <c r="AB16" s="67">
        <v>1</v>
      </c>
      <c r="AC16" s="67">
        <v>1</v>
      </c>
      <c r="AD16" s="67">
        <v>1</v>
      </c>
      <c r="AE16" s="67">
        <v>99</v>
      </c>
      <c r="AF16" s="67">
        <v>1</v>
      </c>
      <c r="AG16" s="67">
        <v>1</v>
      </c>
      <c r="AH16" s="67" t="s">
        <v>277</v>
      </c>
      <c r="AI16" s="67">
        <v>1</v>
      </c>
      <c r="AJ16" s="67">
        <v>1</v>
      </c>
      <c r="AK16" s="67">
        <v>1</v>
      </c>
      <c r="AL16" s="67">
        <v>1</v>
      </c>
      <c r="AM16" s="67">
        <v>1</v>
      </c>
      <c r="AN16" s="67">
        <v>1</v>
      </c>
      <c r="AO16" s="67">
        <v>1</v>
      </c>
      <c r="AP16" s="67">
        <v>1</v>
      </c>
      <c r="AQ16" s="67">
        <v>1</v>
      </c>
      <c r="AR16" s="67" t="s">
        <v>277</v>
      </c>
      <c r="AS16" s="67">
        <v>1</v>
      </c>
      <c r="AT16" s="67">
        <v>1</v>
      </c>
      <c r="AU16" s="67">
        <v>1</v>
      </c>
      <c r="AV16" s="67">
        <v>1</v>
      </c>
      <c r="AW16" s="67">
        <v>1</v>
      </c>
      <c r="AX16" s="67">
        <v>1</v>
      </c>
      <c r="AY16" s="67" t="s">
        <v>277</v>
      </c>
      <c r="AZ16" s="67">
        <v>1</v>
      </c>
      <c r="BA16" s="67" t="s">
        <v>277</v>
      </c>
      <c r="BB16" s="67" t="s">
        <v>277</v>
      </c>
      <c r="BC16" s="67" t="s">
        <v>277</v>
      </c>
      <c r="BD16" s="67" t="s">
        <v>277</v>
      </c>
      <c r="BE16" s="67" t="s">
        <v>277</v>
      </c>
      <c r="BF16" s="67">
        <v>1</v>
      </c>
      <c r="BG16" s="67">
        <v>1</v>
      </c>
      <c r="BH16" s="67">
        <v>1</v>
      </c>
      <c r="BI16" s="67">
        <v>1</v>
      </c>
      <c r="BJ16" s="67">
        <v>1</v>
      </c>
      <c r="BK16" s="67">
        <v>1</v>
      </c>
      <c r="BL16" s="67">
        <v>1</v>
      </c>
      <c r="BM16" s="67">
        <v>1</v>
      </c>
      <c r="BN16" s="67">
        <v>1</v>
      </c>
      <c r="BO16" s="67">
        <v>1</v>
      </c>
      <c r="BP16" s="67">
        <v>1</v>
      </c>
      <c r="BQ16" s="67" t="s">
        <v>277</v>
      </c>
      <c r="BR16" s="67">
        <v>99</v>
      </c>
      <c r="BS16" s="67" t="s">
        <v>277</v>
      </c>
      <c r="BT16" s="67">
        <v>1</v>
      </c>
      <c r="BU16" s="67">
        <v>1</v>
      </c>
      <c r="BV16" s="67">
        <v>1</v>
      </c>
      <c r="BW16" s="62">
        <v>1</v>
      </c>
      <c r="BX16" s="62">
        <v>1</v>
      </c>
      <c r="BY16" s="62">
        <v>1</v>
      </c>
      <c r="BZ16" s="62">
        <v>1</v>
      </c>
      <c r="CA16" s="62">
        <v>1</v>
      </c>
      <c r="CB16" s="62">
        <v>1</v>
      </c>
      <c r="CC16" s="77">
        <v>1</v>
      </c>
      <c r="CD16" s="77">
        <v>1</v>
      </c>
      <c r="CE16" s="62">
        <v>1</v>
      </c>
      <c r="CF16" s="77">
        <v>1</v>
      </c>
      <c r="CG16" s="77">
        <v>1</v>
      </c>
      <c r="CH16" s="62">
        <v>1</v>
      </c>
      <c r="CI16" s="62">
        <v>0</v>
      </c>
      <c r="CJ16" s="62">
        <v>1</v>
      </c>
      <c r="CK16" s="62">
        <v>0</v>
      </c>
      <c r="CL16" s="62">
        <v>1</v>
      </c>
      <c r="CM16" s="62">
        <v>1</v>
      </c>
      <c r="CN16" s="62">
        <v>0</v>
      </c>
      <c r="CO16" s="62">
        <v>1</v>
      </c>
      <c r="CP16" s="62">
        <v>1</v>
      </c>
      <c r="CQ16" s="62">
        <v>0</v>
      </c>
      <c r="CR16" s="62">
        <v>1</v>
      </c>
      <c r="CS16" s="66"/>
    </row>
    <row r="17" spans="1:97" s="50" customFormat="1" ht="18.75" x14ac:dyDescent="0.3">
      <c r="A17" s="61">
        <v>69</v>
      </c>
      <c r="B17" s="55">
        <v>1</v>
      </c>
      <c r="C17" s="66">
        <v>1</v>
      </c>
      <c r="D17" s="55" t="s">
        <v>278</v>
      </c>
      <c r="E17" s="66" t="s">
        <v>303</v>
      </c>
      <c r="F17" s="66">
        <v>270</v>
      </c>
      <c r="G17" s="66">
        <v>0</v>
      </c>
      <c r="H17" s="66">
        <v>39</v>
      </c>
      <c r="I17" s="66">
        <v>2</v>
      </c>
      <c r="J17" s="67">
        <v>1</v>
      </c>
      <c r="K17" s="67">
        <v>1</v>
      </c>
      <c r="L17" s="67">
        <v>1</v>
      </c>
      <c r="M17" s="67">
        <v>0</v>
      </c>
      <c r="N17" s="67">
        <v>0.5</v>
      </c>
      <c r="O17" s="67" t="s">
        <v>277</v>
      </c>
      <c r="P17" s="67">
        <v>0.5</v>
      </c>
      <c r="Q17" s="67">
        <v>99</v>
      </c>
      <c r="R17" s="67" t="s">
        <v>277</v>
      </c>
      <c r="S17" s="67">
        <v>0</v>
      </c>
      <c r="T17" s="67" t="s">
        <v>277</v>
      </c>
      <c r="U17" s="67" t="s">
        <v>277</v>
      </c>
      <c r="V17" s="67">
        <v>1</v>
      </c>
      <c r="W17" s="67">
        <v>0.5</v>
      </c>
      <c r="X17" s="67">
        <v>1</v>
      </c>
      <c r="Y17" s="67">
        <v>1</v>
      </c>
      <c r="Z17" s="67">
        <v>1</v>
      </c>
      <c r="AA17" s="67">
        <v>1</v>
      </c>
      <c r="AB17" s="67">
        <v>1</v>
      </c>
      <c r="AC17" s="67">
        <v>1</v>
      </c>
      <c r="AD17" s="67">
        <v>0.5</v>
      </c>
      <c r="AE17" s="67">
        <v>1</v>
      </c>
      <c r="AF17" s="67">
        <v>1</v>
      </c>
      <c r="AG17" s="67">
        <v>1</v>
      </c>
      <c r="AH17" s="67" t="s">
        <v>277</v>
      </c>
      <c r="AI17" s="67">
        <v>1</v>
      </c>
      <c r="AJ17" s="67">
        <v>1</v>
      </c>
      <c r="AK17" s="67">
        <v>1</v>
      </c>
      <c r="AL17" s="67">
        <v>0</v>
      </c>
      <c r="AM17" s="67">
        <v>1</v>
      </c>
      <c r="AN17" s="67">
        <v>0</v>
      </c>
      <c r="AO17" s="67">
        <v>1</v>
      </c>
      <c r="AP17" s="67">
        <v>1</v>
      </c>
      <c r="AQ17" s="67">
        <v>1</v>
      </c>
      <c r="AR17" s="67" t="s">
        <v>277</v>
      </c>
      <c r="AS17" s="67">
        <v>1</v>
      </c>
      <c r="AT17" s="67">
        <v>1</v>
      </c>
      <c r="AU17" s="67">
        <v>0.5</v>
      </c>
      <c r="AV17" s="67">
        <v>0.5</v>
      </c>
      <c r="AW17" s="67">
        <v>0</v>
      </c>
      <c r="AX17" s="67">
        <v>1</v>
      </c>
      <c r="AY17" s="67" t="s">
        <v>277</v>
      </c>
      <c r="AZ17" s="67">
        <v>0</v>
      </c>
      <c r="BA17" s="67" t="s">
        <v>277</v>
      </c>
      <c r="BB17" s="67" t="s">
        <v>277</v>
      </c>
      <c r="BC17" s="67" t="s">
        <v>277</v>
      </c>
      <c r="BD17" s="67" t="s">
        <v>277</v>
      </c>
      <c r="BE17" s="67" t="s">
        <v>277</v>
      </c>
      <c r="BF17" s="67">
        <v>0.5</v>
      </c>
      <c r="BG17" s="67">
        <v>1</v>
      </c>
      <c r="BH17" s="67">
        <v>0.5</v>
      </c>
      <c r="BI17" s="67">
        <v>0</v>
      </c>
      <c r="BJ17" s="67">
        <v>1</v>
      </c>
      <c r="BK17" s="67">
        <v>1</v>
      </c>
      <c r="BL17" s="67">
        <v>1</v>
      </c>
      <c r="BM17" s="67">
        <v>1</v>
      </c>
      <c r="BN17" s="67">
        <v>0</v>
      </c>
      <c r="BO17" s="67">
        <v>0</v>
      </c>
      <c r="BP17" s="67">
        <v>0</v>
      </c>
      <c r="BQ17" s="67" t="s">
        <v>277</v>
      </c>
      <c r="BR17" s="67">
        <v>99</v>
      </c>
      <c r="BS17" s="67" t="s">
        <v>277</v>
      </c>
      <c r="BT17" s="67">
        <v>0</v>
      </c>
      <c r="BU17" s="67">
        <v>0</v>
      </c>
      <c r="BV17" s="67">
        <v>0</v>
      </c>
      <c r="BW17" s="62">
        <v>1</v>
      </c>
      <c r="BX17" s="62">
        <v>1</v>
      </c>
      <c r="BY17" s="62">
        <v>1</v>
      </c>
      <c r="BZ17" s="62">
        <v>1</v>
      </c>
      <c r="CA17" s="62">
        <v>1</v>
      </c>
      <c r="CB17" s="62">
        <v>1</v>
      </c>
      <c r="CC17" s="77">
        <v>1</v>
      </c>
      <c r="CD17" s="77">
        <v>1</v>
      </c>
      <c r="CE17" s="62">
        <v>1</v>
      </c>
      <c r="CF17" s="77">
        <v>1</v>
      </c>
      <c r="CG17" s="77">
        <v>1</v>
      </c>
      <c r="CH17" s="62">
        <v>1</v>
      </c>
      <c r="CI17" s="62">
        <v>0</v>
      </c>
      <c r="CJ17" s="62">
        <v>0</v>
      </c>
      <c r="CK17" s="62">
        <v>0</v>
      </c>
      <c r="CL17" s="62">
        <v>0</v>
      </c>
      <c r="CM17" s="62">
        <v>0</v>
      </c>
      <c r="CN17" s="62">
        <v>1</v>
      </c>
      <c r="CO17" s="62">
        <v>0</v>
      </c>
      <c r="CP17" s="62">
        <v>1</v>
      </c>
      <c r="CQ17" s="62">
        <v>0</v>
      </c>
      <c r="CR17" s="62">
        <v>1</v>
      </c>
      <c r="CS17" s="66" t="s">
        <v>304</v>
      </c>
    </row>
    <row r="18" spans="1:97" s="50" customFormat="1" ht="18.75" x14ac:dyDescent="0.3">
      <c r="A18" s="61">
        <v>70</v>
      </c>
      <c r="B18" s="55">
        <v>1</v>
      </c>
      <c r="C18" s="66">
        <v>1</v>
      </c>
      <c r="D18" s="55" t="s">
        <v>278</v>
      </c>
      <c r="E18" s="66" t="s">
        <v>305</v>
      </c>
      <c r="F18" s="66">
        <v>277</v>
      </c>
      <c r="G18" s="66">
        <v>0</v>
      </c>
      <c r="H18" s="66">
        <v>4</v>
      </c>
      <c r="I18" s="66">
        <v>2</v>
      </c>
      <c r="J18" s="67">
        <v>1</v>
      </c>
      <c r="K18" s="67">
        <v>1</v>
      </c>
      <c r="L18" s="67">
        <v>1</v>
      </c>
      <c r="M18" s="67">
        <v>1</v>
      </c>
      <c r="N18" s="67">
        <v>1</v>
      </c>
      <c r="O18" s="67" t="s">
        <v>277</v>
      </c>
      <c r="P18" s="67">
        <v>1</v>
      </c>
      <c r="Q18" s="67">
        <v>99</v>
      </c>
      <c r="R18" s="67" t="s">
        <v>277</v>
      </c>
      <c r="S18" s="67">
        <v>1</v>
      </c>
      <c r="T18" s="67" t="s">
        <v>277</v>
      </c>
      <c r="U18" s="67" t="s">
        <v>277</v>
      </c>
      <c r="V18" s="67">
        <v>1</v>
      </c>
      <c r="W18" s="67">
        <v>1</v>
      </c>
      <c r="X18" s="67">
        <v>1</v>
      </c>
      <c r="Y18" s="67">
        <v>1</v>
      </c>
      <c r="Z18" s="67">
        <v>1</v>
      </c>
      <c r="AA18" s="67">
        <v>1</v>
      </c>
      <c r="AB18" s="67">
        <v>1</v>
      </c>
      <c r="AC18" s="67">
        <v>1</v>
      </c>
      <c r="AD18" s="67">
        <v>1</v>
      </c>
      <c r="AE18" s="67">
        <v>1</v>
      </c>
      <c r="AF18" s="67">
        <v>1</v>
      </c>
      <c r="AG18" s="67">
        <v>1</v>
      </c>
      <c r="AH18" s="67" t="s">
        <v>277</v>
      </c>
      <c r="AI18" s="67">
        <v>1</v>
      </c>
      <c r="AJ18" s="67">
        <v>1</v>
      </c>
      <c r="AK18" s="67">
        <v>1</v>
      </c>
      <c r="AL18" s="67">
        <v>0</v>
      </c>
      <c r="AM18" s="67">
        <v>1</v>
      </c>
      <c r="AN18" s="67">
        <v>1</v>
      </c>
      <c r="AO18" s="67">
        <v>1</v>
      </c>
      <c r="AP18" s="67">
        <v>1</v>
      </c>
      <c r="AQ18" s="67">
        <v>1</v>
      </c>
      <c r="AR18" s="67" t="s">
        <v>277</v>
      </c>
      <c r="AS18" s="67">
        <v>1</v>
      </c>
      <c r="AT18" s="67">
        <v>1</v>
      </c>
      <c r="AU18" s="67">
        <v>1</v>
      </c>
      <c r="AV18" s="67">
        <v>1</v>
      </c>
      <c r="AW18" s="67">
        <v>1</v>
      </c>
      <c r="AX18" s="67">
        <v>1</v>
      </c>
      <c r="AY18" s="67" t="s">
        <v>277</v>
      </c>
      <c r="AZ18" s="67">
        <v>1</v>
      </c>
      <c r="BA18" s="67" t="s">
        <v>277</v>
      </c>
      <c r="BB18" s="67" t="s">
        <v>277</v>
      </c>
      <c r="BC18" s="67" t="s">
        <v>277</v>
      </c>
      <c r="BD18" s="67" t="s">
        <v>277</v>
      </c>
      <c r="BE18" s="67" t="s">
        <v>277</v>
      </c>
      <c r="BF18" s="67">
        <v>1</v>
      </c>
      <c r="BG18" s="67">
        <v>1</v>
      </c>
      <c r="BH18" s="67">
        <v>1</v>
      </c>
      <c r="BI18" s="67">
        <v>0</v>
      </c>
      <c r="BJ18" s="67">
        <v>1</v>
      </c>
      <c r="BK18" s="67">
        <v>0</v>
      </c>
      <c r="BL18" s="67">
        <v>1</v>
      </c>
      <c r="BM18" s="67">
        <v>1</v>
      </c>
      <c r="BN18" s="67">
        <v>1</v>
      </c>
      <c r="BO18" s="67">
        <v>0</v>
      </c>
      <c r="BP18" s="67">
        <v>0</v>
      </c>
      <c r="BQ18" s="67" t="s">
        <v>277</v>
      </c>
      <c r="BR18" s="67">
        <v>99</v>
      </c>
      <c r="BS18" s="67" t="s">
        <v>277</v>
      </c>
      <c r="BT18" s="67">
        <v>1</v>
      </c>
      <c r="BU18" s="67">
        <v>1</v>
      </c>
      <c r="BV18" s="67">
        <v>1</v>
      </c>
      <c r="BW18" s="62">
        <v>1</v>
      </c>
      <c r="BX18" s="62">
        <v>1</v>
      </c>
      <c r="BY18" s="62">
        <v>1</v>
      </c>
      <c r="BZ18" s="62">
        <v>1</v>
      </c>
      <c r="CA18" s="62">
        <v>0</v>
      </c>
      <c r="CB18" s="62">
        <v>1</v>
      </c>
      <c r="CC18" s="77">
        <v>1</v>
      </c>
      <c r="CD18" s="77">
        <v>1</v>
      </c>
      <c r="CE18" s="62">
        <v>1</v>
      </c>
      <c r="CF18" s="77">
        <v>1</v>
      </c>
      <c r="CG18" s="77">
        <v>1</v>
      </c>
      <c r="CH18" s="62">
        <v>0</v>
      </c>
      <c r="CI18" s="62">
        <v>0</v>
      </c>
      <c r="CJ18" s="62">
        <v>0</v>
      </c>
      <c r="CK18" s="62">
        <v>0</v>
      </c>
      <c r="CL18" s="62">
        <v>0</v>
      </c>
      <c r="CM18" s="62">
        <v>0</v>
      </c>
      <c r="CN18" s="62">
        <v>0</v>
      </c>
      <c r="CO18" s="62">
        <v>0</v>
      </c>
      <c r="CP18" s="62">
        <v>1</v>
      </c>
      <c r="CQ18" s="62">
        <v>0</v>
      </c>
      <c r="CR18" s="62">
        <v>1</v>
      </c>
      <c r="CS18" s="66"/>
    </row>
    <row r="19" spans="1:97" s="50" customFormat="1" ht="18.75" x14ac:dyDescent="0.3">
      <c r="A19" s="61">
        <v>71</v>
      </c>
      <c r="B19" s="55">
        <v>1</v>
      </c>
      <c r="C19" s="66">
        <v>1</v>
      </c>
      <c r="D19" s="55" t="s">
        <v>278</v>
      </c>
      <c r="E19" s="66" t="s">
        <v>306</v>
      </c>
      <c r="F19" s="66">
        <v>241</v>
      </c>
      <c r="G19" s="66">
        <v>0</v>
      </c>
      <c r="H19" s="66">
        <v>1</v>
      </c>
      <c r="I19" s="66">
        <v>2</v>
      </c>
      <c r="J19" s="67">
        <v>1</v>
      </c>
      <c r="K19" s="67">
        <v>1</v>
      </c>
      <c r="L19" s="67">
        <v>1</v>
      </c>
      <c r="M19" s="67">
        <v>1</v>
      </c>
      <c r="N19" s="67">
        <v>1</v>
      </c>
      <c r="O19" s="67" t="s">
        <v>277</v>
      </c>
      <c r="P19" s="67">
        <v>0.5</v>
      </c>
      <c r="Q19" s="67">
        <v>99</v>
      </c>
      <c r="R19" s="67" t="s">
        <v>277</v>
      </c>
      <c r="S19" s="67">
        <v>0.5</v>
      </c>
      <c r="T19" s="67" t="s">
        <v>277</v>
      </c>
      <c r="U19" s="67" t="s">
        <v>277</v>
      </c>
      <c r="V19" s="67">
        <v>0.5</v>
      </c>
      <c r="W19" s="67">
        <v>0.5</v>
      </c>
      <c r="X19" s="67">
        <v>1</v>
      </c>
      <c r="Y19" s="67">
        <v>1</v>
      </c>
      <c r="Z19" s="67">
        <v>1</v>
      </c>
      <c r="AA19" s="67">
        <v>1</v>
      </c>
      <c r="AB19" s="67">
        <v>1</v>
      </c>
      <c r="AC19" s="67">
        <v>1</v>
      </c>
      <c r="AD19" s="67">
        <v>1</v>
      </c>
      <c r="AE19" s="67">
        <v>0.5</v>
      </c>
      <c r="AF19" s="67">
        <v>1</v>
      </c>
      <c r="AG19" s="67">
        <v>1</v>
      </c>
      <c r="AH19" s="67" t="s">
        <v>277</v>
      </c>
      <c r="AI19" s="67">
        <v>1</v>
      </c>
      <c r="AJ19" s="67">
        <v>1</v>
      </c>
      <c r="AK19" s="67">
        <v>1</v>
      </c>
      <c r="AL19" s="67">
        <v>0</v>
      </c>
      <c r="AM19" s="67">
        <v>1</v>
      </c>
      <c r="AN19" s="67">
        <v>1</v>
      </c>
      <c r="AO19" s="67">
        <v>1</v>
      </c>
      <c r="AP19" s="67">
        <v>1</v>
      </c>
      <c r="AQ19" s="67">
        <v>1</v>
      </c>
      <c r="AR19" s="67" t="s">
        <v>277</v>
      </c>
      <c r="AS19" s="67">
        <v>1</v>
      </c>
      <c r="AT19" s="67">
        <v>1</v>
      </c>
      <c r="AU19" s="67">
        <v>0.5</v>
      </c>
      <c r="AV19" s="67">
        <v>1</v>
      </c>
      <c r="AW19" s="67">
        <v>1</v>
      </c>
      <c r="AX19" s="67">
        <v>1</v>
      </c>
      <c r="AY19" s="67" t="s">
        <v>277</v>
      </c>
      <c r="AZ19" s="67">
        <v>0</v>
      </c>
      <c r="BA19" s="67" t="s">
        <v>277</v>
      </c>
      <c r="BB19" s="67" t="s">
        <v>277</v>
      </c>
      <c r="BC19" s="67" t="s">
        <v>277</v>
      </c>
      <c r="BD19" s="67" t="s">
        <v>277</v>
      </c>
      <c r="BE19" s="67" t="s">
        <v>277</v>
      </c>
      <c r="BF19" s="67">
        <v>1</v>
      </c>
      <c r="BG19" s="67">
        <v>1</v>
      </c>
      <c r="BH19" s="67">
        <v>1</v>
      </c>
      <c r="BI19" s="67">
        <v>1</v>
      </c>
      <c r="BJ19" s="67">
        <v>1</v>
      </c>
      <c r="BK19" s="67">
        <v>1</v>
      </c>
      <c r="BL19" s="67">
        <v>1</v>
      </c>
      <c r="BM19" s="67">
        <v>1</v>
      </c>
      <c r="BN19" s="67">
        <v>0</v>
      </c>
      <c r="BO19" s="67">
        <v>0</v>
      </c>
      <c r="BP19" s="67">
        <v>0</v>
      </c>
      <c r="BQ19" s="67" t="s">
        <v>277</v>
      </c>
      <c r="BR19" s="67">
        <v>99</v>
      </c>
      <c r="BS19" s="67" t="s">
        <v>277</v>
      </c>
      <c r="BT19" s="67">
        <v>0</v>
      </c>
      <c r="BU19" s="67">
        <v>1</v>
      </c>
      <c r="BV19" s="67">
        <v>0</v>
      </c>
      <c r="BW19" s="62">
        <v>1</v>
      </c>
      <c r="BX19" s="62">
        <v>1</v>
      </c>
      <c r="BY19" s="62">
        <v>1</v>
      </c>
      <c r="BZ19" s="62">
        <v>1</v>
      </c>
      <c r="CA19" s="62">
        <v>1</v>
      </c>
      <c r="CB19" s="62">
        <v>1</v>
      </c>
      <c r="CC19" s="77">
        <v>1</v>
      </c>
      <c r="CD19" s="77">
        <v>1</v>
      </c>
      <c r="CE19" s="62">
        <v>1</v>
      </c>
      <c r="CF19" s="77">
        <v>1</v>
      </c>
      <c r="CG19" s="77">
        <v>1</v>
      </c>
      <c r="CH19" s="62">
        <v>1</v>
      </c>
      <c r="CI19" s="62">
        <v>0</v>
      </c>
      <c r="CJ19" s="62">
        <v>1</v>
      </c>
      <c r="CK19" s="62">
        <v>0</v>
      </c>
      <c r="CL19" s="62">
        <v>1</v>
      </c>
      <c r="CM19" s="62">
        <v>0</v>
      </c>
      <c r="CN19" s="62">
        <v>0</v>
      </c>
      <c r="CO19" s="62">
        <v>0</v>
      </c>
      <c r="CP19" s="62">
        <v>1</v>
      </c>
      <c r="CQ19" s="62">
        <v>1</v>
      </c>
      <c r="CR19" s="62">
        <v>1</v>
      </c>
      <c r="CS19" s="66" t="s">
        <v>307</v>
      </c>
    </row>
    <row r="20" spans="1:97" s="50" customFormat="1" ht="18.75" x14ac:dyDescent="0.3">
      <c r="A20" s="61">
        <v>72</v>
      </c>
      <c r="B20" s="55">
        <v>1</v>
      </c>
      <c r="C20" s="66">
        <v>1</v>
      </c>
      <c r="D20" s="55" t="s">
        <v>278</v>
      </c>
      <c r="E20" s="66" t="s">
        <v>308</v>
      </c>
      <c r="F20" s="66">
        <v>428</v>
      </c>
      <c r="G20" s="66">
        <v>0</v>
      </c>
      <c r="H20" s="66">
        <v>10</v>
      </c>
      <c r="I20" s="66">
        <v>2</v>
      </c>
      <c r="J20" s="67">
        <v>1</v>
      </c>
      <c r="K20" s="67">
        <v>1</v>
      </c>
      <c r="L20" s="67">
        <v>1</v>
      </c>
      <c r="M20" s="67">
        <v>1</v>
      </c>
      <c r="N20" s="67">
        <v>1</v>
      </c>
      <c r="O20" s="67" t="s">
        <v>277</v>
      </c>
      <c r="P20" s="67">
        <v>1</v>
      </c>
      <c r="Q20" s="67">
        <v>99</v>
      </c>
      <c r="R20" s="67" t="s">
        <v>277</v>
      </c>
      <c r="S20" s="67">
        <v>1</v>
      </c>
      <c r="T20" s="67" t="s">
        <v>277</v>
      </c>
      <c r="U20" s="67" t="s">
        <v>277</v>
      </c>
      <c r="V20" s="67">
        <v>0.5</v>
      </c>
      <c r="W20" s="67">
        <v>0.5</v>
      </c>
      <c r="X20" s="67">
        <v>1</v>
      </c>
      <c r="Y20" s="67">
        <v>1</v>
      </c>
      <c r="Z20" s="67">
        <v>1</v>
      </c>
      <c r="AA20" s="67">
        <v>1</v>
      </c>
      <c r="AB20" s="67">
        <v>1</v>
      </c>
      <c r="AC20" s="67">
        <v>1</v>
      </c>
      <c r="AD20" s="67">
        <v>1</v>
      </c>
      <c r="AE20" s="67">
        <v>1</v>
      </c>
      <c r="AF20" s="67">
        <v>1</v>
      </c>
      <c r="AG20" s="67">
        <v>1</v>
      </c>
      <c r="AH20" s="67" t="s">
        <v>277</v>
      </c>
      <c r="AI20" s="67">
        <v>1</v>
      </c>
      <c r="AJ20" s="67">
        <v>1</v>
      </c>
      <c r="AK20" s="67">
        <v>1</v>
      </c>
      <c r="AL20" s="67">
        <v>0</v>
      </c>
      <c r="AM20" s="67">
        <v>1</v>
      </c>
      <c r="AN20" s="67">
        <v>0</v>
      </c>
      <c r="AO20" s="67">
        <v>1</v>
      </c>
      <c r="AP20" s="67">
        <v>1</v>
      </c>
      <c r="AQ20" s="67">
        <v>1</v>
      </c>
      <c r="AR20" s="67" t="s">
        <v>277</v>
      </c>
      <c r="AS20" s="67">
        <v>1</v>
      </c>
      <c r="AT20" s="67">
        <v>1</v>
      </c>
      <c r="AU20" s="67">
        <v>1</v>
      </c>
      <c r="AV20" s="67">
        <v>1</v>
      </c>
      <c r="AW20" s="67">
        <v>1</v>
      </c>
      <c r="AX20" s="67">
        <v>0</v>
      </c>
      <c r="AY20" s="67" t="s">
        <v>277</v>
      </c>
      <c r="AZ20" s="67">
        <v>1</v>
      </c>
      <c r="BA20" s="67" t="s">
        <v>277</v>
      </c>
      <c r="BB20" s="67" t="s">
        <v>277</v>
      </c>
      <c r="BC20" s="67" t="s">
        <v>277</v>
      </c>
      <c r="BD20" s="67" t="s">
        <v>277</v>
      </c>
      <c r="BE20" s="67" t="s">
        <v>277</v>
      </c>
      <c r="BF20" s="67">
        <v>1</v>
      </c>
      <c r="BG20" s="67">
        <v>1</v>
      </c>
      <c r="BH20" s="67">
        <v>0</v>
      </c>
      <c r="BI20" s="67">
        <v>0</v>
      </c>
      <c r="BJ20" s="67">
        <v>0</v>
      </c>
      <c r="BK20" s="67">
        <v>1</v>
      </c>
      <c r="BL20" s="67">
        <v>1</v>
      </c>
      <c r="BM20" s="67">
        <v>1</v>
      </c>
      <c r="BN20" s="67">
        <v>0</v>
      </c>
      <c r="BO20" s="67">
        <v>0</v>
      </c>
      <c r="BP20" s="67">
        <v>0</v>
      </c>
      <c r="BQ20" s="67" t="s">
        <v>277</v>
      </c>
      <c r="BR20" s="67">
        <v>99</v>
      </c>
      <c r="BS20" s="67" t="s">
        <v>277</v>
      </c>
      <c r="BT20" s="67">
        <v>0</v>
      </c>
      <c r="BU20" s="67">
        <v>1</v>
      </c>
      <c r="BV20" s="67">
        <v>0</v>
      </c>
      <c r="BW20" s="62">
        <v>1</v>
      </c>
      <c r="BX20" s="62">
        <v>1</v>
      </c>
      <c r="BY20" s="62">
        <v>1</v>
      </c>
      <c r="BZ20" s="62">
        <v>1</v>
      </c>
      <c r="CA20" s="62">
        <v>1</v>
      </c>
      <c r="CB20" s="62">
        <v>1</v>
      </c>
      <c r="CC20" s="77">
        <v>1</v>
      </c>
      <c r="CD20" s="77">
        <v>1</v>
      </c>
      <c r="CE20" s="62">
        <v>1</v>
      </c>
      <c r="CF20" s="77">
        <v>1</v>
      </c>
      <c r="CG20" s="77">
        <v>1</v>
      </c>
      <c r="CH20" s="62">
        <v>0</v>
      </c>
      <c r="CI20" s="62">
        <v>0</v>
      </c>
      <c r="CJ20" s="62">
        <v>1</v>
      </c>
      <c r="CK20" s="62">
        <v>0</v>
      </c>
      <c r="CL20" s="62">
        <v>0</v>
      </c>
      <c r="CM20" s="62">
        <v>0</v>
      </c>
      <c r="CN20" s="62">
        <v>0</v>
      </c>
      <c r="CO20" s="62">
        <v>0</v>
      </c>
      <c r="CP20" s="62">
        <v>1</v>
      </c>
      <c r="CQ20" s="62">
        <v>0</v>
      </c>
      <c r="CR20" s="62">
        <v>0</v>
      </c>
      <c r="CS20" s="66" t="s">
        <v>309</v>
      </c>
    </row>
    <row r="21" spans="1:97" s="50" customFormat="1" ht="18.75" x14ac:dyDescent="0.3">
      <c r="A21" s="61">
        <v>73</v>
      </c>
      <c r="B21" s="55">
        <v>1</v>
      </c>
      <c r="C21" s="66">
        <v>1</v>
      </c>
      <c r="D21" s="55" t="s">
        <v>278</v>
      </c>
      <c r="E21" s="66" t="s">
        <v>310</v>
      </c>
      <c r="F21" s="66">
        <v>189</v>
      </c>
      <c r="G21" s="66">
        <v>0</v>
      </c>
      <c r="H21" s="66">
        <v>6</v>
      </c>
      <c r="I21" s="66">
        <v>2</v>
      </c>
      <c r="J21" s="67">
        <v>1</v>
      </c>
      <c r="K21" s="67">
        <v>1</v>
      </c>
      <c r="L21" s="67">
        <v>1</v>
      </c>
      <c r="M21" s="67">
        <v>1</v>
      </c>
      <c r="N21" s="67">
        <v>1</v>
      </c>
      <c r="O21" s="67" t="s">
        <v>277</v>
      </c>
      <c r="P21" s="67">
        <v>1</v>
      </c>
      <c r="Q21" s="67">
        <v>99</v>
      </c>
      <c r="R21" s="67" t="s">
        <v>277</v>
      </c>
      <c r="S21" s="67">
        <v>1</v>
      </c>
      <c r="T21" s="67" t="s">
        <v>277</v>
      </c>
      <c r="U21" s="67" t="s">
        <v>277</v>
      </c>
      <c r="V21" s="67">
        <v>1</v>
      </c>
      <c r="W21" s="67">
        <v>1</v>
      </c>
      <c r="X21" s="67">
        <v>1</v>
      </c>
      <c r="Y21" s="67">
        <v>1</v>
      </c>
      <c r="Z21" s="67">
        <v>1</v>
      </c>
      <c r="AA21" s="67">
        <v>1</v>
      </c>
      <c r="AB21" s="67">
        <v>1</v>
      </c>
      <c r="AC21" s="67">
        <v>1</v>
      </c>
      <c r="AD21" s="67">
        <v>1</v>
      </c>
      <c r="AE21" s="67">
        <v>1</v>
      </c>
      <c r="AF21" s="67">
        <v>1</v>
      </c>
      <c r="AG21" s="67">
        <v>1</v>
      </c>
      <c r="AH21" s="67" t="s">
        <v>277</v>
      </c>
      <c r="AI21" s="67">
        <v>1</v>
      </c>
      <c r="AJ21" s="67">
        <v>1</v>
      </c>
      <c r="AK21" s="67">
        <v>1</v>
      </c>
      <c r="AL21" s="67">
        <v>0</v>
      </c>
      <c r="AM21" s="67">
        <v>1</v>
      </c>
      <c r="AN21" s="67">
        <v>1</v>
      </c>
      <c r="AO21" s="67">
        <v>1</v>
      </c>
      <c r="AP21" s="67">
        <v>1</v>
      </c>
      <c r="AQ21" s="67">
        <v>1</v>
      </c>
      <c r="AR21" s="67" t="s">
        <v>277</v>
      </c>
      <c r="AS21" s="67">
        <v>1</v>
      </c>
      <c r="AT21" s="67">
        <v>1</v>
      </c>
      <c r="AU21" s="67">
        <v>1</v>
      </c>
      <c r="AV21" s="67">
        <v>1</v>
      </c>
      <c r="AW21" s="67">
        <v>1</v>
      </c>
      <c r="AX21" s="67">
        <v>1</v>
      </c>
      <c r="AY21" s="67" t="s">
        <v>277</v>
      </c>
      <c r="AZ21" s="67">
        <v>0</v>
      </c>
      <c r="BA21" s="67" t="s">
        <v>277</v>
      </c>
      <c r="BB21" s="67" t="s">
        <v>277</v>
      </c>
      <c r="BC21" s="67" t="s">
        <v>277</v>
      </c>
      <c r="BD21" s="67" t="s">
        <v>277</v>
      </c>
      <c r="BE21" s="67" t="s">
        <v>277</v>
      </c>
      <c r="BF21" s="67">
        <v>1</v>
      </c>
      <c r="BG21" s="67">
        <v>1</v>
      </c>
      <c r="BH21" s="67">
        <v>1</v>
      </c>
      <c r="BI21" s="67">
        <v>0.5</v>
      </c>
      <c r="BJ21" s="67">
        <v>1</v>
      </c>
      <c r="BK21" s="67">
        <v>1</v>
      </c>
      <c r="BL21" s="67">
        <v>0</v>
      </c>
      <c r="BM21" s="67">
        <v>1</v>
      </c>
      <c r="BN21" s="67">
        <v>1</v>
      </c>
      <c r="BO21" s="67">
        <v>1</v>
      </c>
      <c r="BP21" s="67">
        <v>1</v>
      </c>
      <c r="BQ21" s="67" t="s">
        <v>277</v>
      </c>
      <c r="BR21" s="67">
        <v>0</v>
      </c>
      <c r="BS21" s="67" t="s">
        <v>277</v>
      </c>
      <c r="BT21" s="67">
        <v>1</v>
      </c>
      <c r="BU21" s="67">
        <v>1</v>
      </c>
      <c r="BV21" s="67">
        <v>0.5</v>
      </c>
      <c r="BW21" s="62">
        <v>1</v>
      </c>
      <c r="BX21" s="62">
        <v>1</v>
      </c>
      <c r="BY21" s="62">
        <v>1</v>
      </c>
      <c r="BZ21" s="62">
        <v>1</v>
      </c>
      <c r="CA21" s="62">
        <v>1</v>
      </c>
      <c r="CB21" s="62">
        <v>1</v>
      </c>
      <c r="CC21" s="77">
        <v>1</v>
      </c>
      <c r="CD21" s="77">
        <v>1</v>
      </c>
      <c r="CE21" s="62">
        <v>1</v>
      </c>
      <c r="CF21" s="77">
        <v>1</v>
      </c>
      <c r="CG21" s="77">
        <v>1</v>
      </c>
      <c r="CH21" s="62">
        <v>1</v>
      </c>
      <c r="CI21" s="62">
        <v>0</v>
      </c>
      <c r="CJ21" s="62">
        <v>1</v>
      </c>
      <c r="CK21" s="62">
        <v>0</v>
      </c>
      <c r="CL21" s="62">
        <v>1</v>
      </c>
      <c r="CM21" s="62">
        <v>1</v>
      </c>
      <c r="CN21" s="62">
        <v>1</v>
      </c>
      <c r="CO21" s="62">
        <v>1</v>
      </c>
      <c r="CP21" s="62">
        <v>1</v>
      </c>
      <c r="CQ21" s="62">
        <v>1</v>
      </c>
      <c r="CR21" s="62">
        <v>1</v>
      </c>
      <c r="CS21" s="66" t="s">
        <v>311</v>
      </c>
    </row>
    <row r="22" spans="1:97" s="50" customFormat="1" ht="18.75" x14ac:dyDescent="0.3">
      <c r="A22" s="61">
        <v>74</v>
      </c>
      <c r="B22" s="55">
        <v>1</v>
      </c>
      <c r="C22" s="66">
        <v>1</v>
      </c>
      <c r="D22" s="55" t="s">
        <v>278</v>
      </c>
      <c r="E22" s="66" t="s">
        <v>312</v>
      </c>
      <c r="F22" s="66">
        <v>44</v>
      </c>
      <c r="G22" s="66">
        <v>0</v>
      </c>
      <c r="H22" s="66">
        <v>7</v>
      </c>
      <c r="I22" s="66">
        <v>2</v>
      </c>
      <c r="J22" s="67">
        <v>1</v>
      </c>
      <c r="K22" s="67">
        <v>1</v>
      </c>
      <c r="L22" s="67">
        <v>1</v>
      </c>
      <c r="M22" s="67">
        <v>1</v>
      </c>
      <c r="N22" s="67">
        <v>1</v>
      </c>
      <c r="O22" s="67" t="s">
        <v>277</v>
      </c>
      <c r="P22" s="67">
        <v>1</v>
      </c>
      <c r="Q22" s="67">
        <v>99</v>
      </c>
      <c r="R22" s="67" t="s">
        <v>277</v>
      </c>
      <c r="S22" s="67">
        <v>1</v>
      </c>
      <c r="T22" s="67" t="s">
        <v>277</v>
      </c>
      <c r="U22" s="67" t="s">
        <v>277</v>
      </c>
      <c r="V22" s="67">
        <v>0.5</v>
      </c>
      <c r="W22" s="67">
        <v>0.5</v>
      </c>
      <c r="X22" s="67">
        <v>0</v>
      </c>
      <c r="Y22" s="67">
        <v>1</v>
      </c>
      <c r="Z22" s="67">
        <v>1</v>
      </c>
      <c r="AA22" s="67">
        <v>1</v>
      </c>
      <c r="AB22" s="67">
        <v>1</v>
      </c>
      <c r="AC22" s="67">
        <v>1</v>
      </c>
      <c r="AD22" s="67">
        <v>1</v>
      </c>
      <c r="AE22" s="67">
        <v>1</v>
      </c>
      <c r="AF22" s="67">
        <v>1</v>
      </c>
      <c r="AG22" s="67">
        <v>1</v>
      </c>
      <c r="AH22" s="67" t="s">
        <v>277</v>
      </c>
      <c r="AI22" s="67">
        <v>1</v>
      </c>
      <c r="AJ22" s="67">
        <v>1</v>
      </c>
      <c r="AK22" s="67">
        <v>1</v>
      </c>
      <c r="AL22" s="67">
        <v>0</v>
      </c>
      <c r="AM22" s="67">
        <v>1</v>
      </c>
      <c r="AN22" s="67">
        <v>0</v>
      </c>
      <c r="AO22" s="67">
        <v>1</v>
      </c>
      <c r="AP22" s="67">
        <v>1</v>
      </c>
      <c r="AQ22" s="67">
        <v>1</v>
      </c>
      <c r="AR22" s="67" t="s">
        <v>277</v>
      </c>
      <c r="AS22" s="67">
        <v>1</v>
      </c>
      <c r="AT22" s="67">
        <v>0.5</v>
      </c>
      <c r="AU22" s="67">
        <v>0.5</v>
      </c>
      <c r="AV22" s="67">
        <v>1</v>
      </c>
      <c r="AW22" s="67">
        <v>1</v>
      </c>
      <c r="AX22" s="67">
        <v>1</v>
      </c>
      <c r="AY22" s="67" t="s">
        <v>277</v>
      </c>
      <c r="AZ22" s="67">
        <v>1</v>
      </c>
      <c r="BA22" s="67" t="s">
        <v>277</v>
      </c>
      <c r="BB22" s="67" t="s">
        <v>277</v>
      </c>
      <c r="BC22" s="67" t="s">
        <v>277</v>
      </c>
      <c r="BD22" s="67" t="s">
        <v>277</v>
      </c>
      <c r="BE22" s="67" t="s">
        <v>277</v>
      </c>
      <c r="BF22" s="67">
        <v>0.5</v>
      </c>
      <c r="BG22" s="67">
        <v>1</v>
      </c>
      <c r="BH22" s="67">
        <v>1</v>
      </c>
      <c r="BI22" s="67">
        <v>0.5</v>
      </c>
      <c r="BJ22" s="67">
        <v>1</v>
      </c>
      <c r="BK22" s="67">
        <v>1</v>
      </c>
      <c r="BL22" s="67">
        <v>1</v>
      </c>
      <c r="BM22" s="67">
        <v>1</v>
      </c>
      <c r="BN22" s="67">
        <v>1</v>
      </c>
      <c r="BO22" s="67">
        <v>1</v>
      </c>
      <c r="BP22" s="67">
        <v>1</v>
      </c>
      <c r="BQ22" s="67" t="s">
        <v>277</v>
      </c>
      <c r="BR22" s="67">
        <v>99</v>
      </c>
      <c r="BS22" s="67" t="s">
        <v>277</v>
      </c>
      <c r="BT22" s="67">
        <v>1</v>
      </c>
      <c r="BU22" s="67">
        <v>1</v>
      </c>
      <c r="BV22" s="67">
        <v>1</v>
      </c>
      <c r="BW22" s="62">
        <v>1</v>
      </c>
      <c r="BX22" s="62">
        <v>1</v>
      </c>
      <c r="BY22" s="62">
        <v>1</v>
      </c>
      <c r="BZ22" s="62">
        <v>0</v>
      </c>
      <c r="CA22" s="62">
        <v>0</v>
      </c>
      <c r="CB22" s="62">
        <v>1</v>
      </c>
      <c r="CC22" s="77">
        <v>1</v>
      </c>
      <c r="CD22" s="77">
        <v>1</v>
      </c>
      <c r="CE22" s="62">
        <v>1</v>
      </c>
      <c r="CF22" s="77">
        <v>1</v>
      </c>
      <c r="CG22" s="77">
        <v>1</v>
      </c>
      <c r="CH22" s="62">
        <v>0</v>
      </c>
      <c r="CI22" s="62">
        <v>0</v>
      </c>
      <c r="CJ22" s="62">
        <v>0</v>
      </c>
      <c r="CK22" s="62">
        <v>0</v>
      </c>
      <c r="CL22" s="62">
        <v>1</v>
      </c>
      <c r="CM22" s="62">
        <v>0</v>
      </c>
      <c r="CN22" s="62">
        <v>0</v>
      </c>
      <c r="CO22" s="62">
        <v>0</v>
      </c>
      <c r="CP22" s="62">
        <v>1</v>
      </c>
      <c r="CQ22" s="62">
        <v>0</v>
      </c>
      <c r="CR22" s="62">
        <v>0</v>
      </c>
      <c r="CS22" s="66"/>
    </row>
    <row r="23" spans="1:97" s="50" customFormat="1" ht="18.75" x14ac:dyDescent="0.3">
      <c r="A23" s="61">
        <v>75</v>
      </c>
      <c r="B23" s="55">
        <v>1</v>
      </c>
      <c r="C23" s="66">
        <v>1</v>
      </c>
      <c r="D23" s="55" t="s">
        <v>278</v>
      </c>
      <c r="E23" s="66" t="s">
        <v>313</v>
      </c>
      <c r="F23" s="66">
        <v>406</v>
      </c>
      <c r="G23" s="66">
        <v>0</v>
      </c>
      <c r="H23" s="66">
        <v>0</v>
      </c>
      <c r="I23" s="66">
        <v>2</v>
      </c>
      <c r="J23" s="67">
        <v>1</v>
      </c>
      <c r="K23" s="67">
        <v>1</v>
      </c>
      <c r="L23" s="67">
        <v>1</v>
      </c>
      <c r="M23" s="67">
        <v>1</v>
      </c>
      <c r="N23" s="67">
        <v>1</v>
      </c>
      <c r="O23" s="67" t="s">
        <v>277</v>
      </c>
      <c r="P23" s="67">
        <v>1</v>
      </c>
      <c r="Q23" s="67">
        <v>1</v>
      </c>
      <c r="R23" s="67" t="s">
        <v>277</v>
      </c>
      <c r="S23" s="67">
        <v>1</v>
      </c>
      <c r="T23" s="67" t="s">
        <v>277</v>
      </c>
      <c r="U23" s="67" t="s">
        <v>277</v>
      </c>
      <c r="V23" s="67">
        <v>1</v>
      </c>
      <c r="W23" s="67">
        <v>1</v>
      </c>
      <c r="X23" s="67">
        <v>0</v>
      </c>
      <c r="Y23" s="67">
        <v>1</v>
      </c>
      <c r="Z23" s="67">
        <v>1</v>
      </c>
      <c r="AA23" s="67">
        <v>1</v>
      </c>
      <c r="AB23" s="67">
        <v>1</v>
      </c>
      <c r="AC23" s="67">
        <v>1</v>
      </c>
      <c r="AD23" s="67">
        <v>1</v>
      </c>
      <c r="AE23" s="67">
        <v>1</v>
      </c>
      <c r="AF23" s="67">
        <v>1</v>
      </c>
      <c r="AG23" s="67">
        <v>1</v>
      </c>
      <c r="AH23" s="67" t="s">
        <v>277</v>
      </c>
      <c r="AI23" s="67">
        <v>1</v>
      </c>
      <c r="AJ23" s="67">
        <v>1</v>
      </c>
      <c r="AK23" s="67">
        <v>1</v>
      </c>
      <c r="AL23" s="67">
        <v>1</v>
      </c>
      <c r="AM23" s="67">
        <v>1</v>
      </c>
      <c r="AN23" s="67">
        <v>0.5</v>
      </c>
      <c r="AO23" s="67">
        <v>1</v>
      </c>
      <c r="AP23" s="67">
        <v>1</v>
      </c>
      <c r="AQ23" s="67">
        <v>1</v>
      </c>
      <c r="AR23" s="67" t="s">
        <v>277</v>
      </c>
      <c r="AS23" s="67">
        <v>1</v>
      </c>
      <c r="AT23" s="67">
        <v>1</v>
      </c>
      <c r="AU23" s="67">
        <v>0</v>
      </c>
      <c r="AV23" s="67">
        <v>1</v>
      </c>
      <c r="AW23" s="67">
        <v>1</v>
      </c>
      <c r="AX23" s="67">
        <v>0</v>
      </c>
      <c r="AY23" s="67" t="s">
        <v>277</v>
      </c>
      <c r="AZ23" s="67">
        <v>0</v>
      </c>
      <c r="BA23" s="67" t="s">
        <v>277</v>
      </c>
      <c r="BB23" s="67" t="s">
        <v>277</v>
      </c>
      <c r="BC23" s="67" t="s">
        <v>277</v>
      </c>
      <c r="BD23" s="67" t="s">
        <v>277</v>
      </c>
      <c r="BE23" s="67" t="s">
        <v>277</v>
      </c>
      <c r="BF23" s="67">
        <v>0.5</v>
      </c>
      <c r="BG23" s="67">
        <v>0.5</v>
      </c>
      <c r="BH23" s="67">
        <v>0</v>
      </c>
      <c r="BI23" s="67">
        <v>0.5</v>
      </c>
      <c r="BJ23" s="67">
        <v>0</v>
      </c>
      <c r="BK23" s="67">
        <v>1</v>
      </c>
      <c r="BL23" s="67">
        <v>0</v>
      </c>
      <c r="BM23" s="67">
        <v>1</v>
      </c>
      <c r="BN23" s="67">
        <v>0</v>
      </c>
      <c r="BO23" s="67">
        <v>0</v>
      </c>
      <c r="BP23" s="67">
        <v>0</v>
      </c>
      <c r="BQ23" s="67" t="s">
        <v>277</v>
      </c>
      <c r="BR23" s="67">
        <v>0</v>
      </c>
      <c r="BS23" s="67" t="s">
        <v>277</v>
      </c>
      <c r="BT23" s="67">
        <v>0</v>
      </c>
      <c r="BU23" s="67">
        <v>0</v>
      </c>
      <c r="BV23" s="67">
        <v>1</v>
      </c>
      <c r="BW23" s="62">
        <v>1</v>
      </c>
      <c r="BX23" s="62">
        <v>1</v>
      </c>
      <c r="BY23" s="62">
        <v>1</v>
      </c>
      <c r="BZ23" s="62">
        <v>1</v>
      </c>
      <c r="CA23" s="62">
        <v>1</v>
      </c>
      <c r="CB23" s="62">
        <v>1</v>
      </c>
      <c r="CC23" s="77">
        <v>1</v>
      </c>
      <c r="CD23" s="77">
        <v>1</v>
      </c>
      <c r="CE23" s="62">
        <v>1</v>
      </c>
      <c r="CF23" s="77">
        <v>1</v>
      </c>
      <c r="CG23" s="77">
        <v>1</v>
      </c>
      <c r="CH23" s="62">
        <v>0</v>
      </c>
      <c r="CI23" s="62">
        <v>0</v>
      </c>
      <c r="CJ23" s="62">
        <v>0</v>
      </c>
      <c r="CK23" s="62">
        <v>0</v>
      </c>
      <c r="CL23" s="62">
        <v>0</v>
      </c>
      <c r="CM23" s="62">
        <v>0</v>
      </c>
      <c r="CN23" s="62">
        <v>0</v>
      </c>
      <c r="CO23" s="62">
        <v>0</v>
      </c>
      <c r="CP23" s="62">
        <v>1</v>
      </c>
      <c r="CQ23" s="62">
        <v>0</v>
      </c>
      <c r="CR23" s="62">
        <v>0</v>
      </c>
      <c r="CS23" s="66" t="s">
        <v>314</v>
      </c>
    </row>
    <row r="24" spans="1:97" s="50" customFormat="1" ht="18.75" x14ac:dyDescent="0.3">
      <c r="A24" s="61">
        <v>76</v>
      </c>
      <c r="B24" s="55">
        <v>1</v>
      </c>
      <c r="C24" s="66">
        <v>1</v>
      </c>
      <c r="D24" s="55" t="s">
        <v>278</v>
      </c>
      <c r="E24" s="66" t="s">
        <v>315</v>
      </c>
      <c r="F24" s="66">
        <v>230</v>
      </c>
      <c r="G24" s="66">
        <v>0</v>
      </c>
      <c r="H24" s="66">
        <v>17</v>
      </c>
      <c r="I24" s="66">
        <v>2</v>
      </c>
      <c r="J24" s="67">
        <v>1</v>
      </c>
      <c r="K24" s="67">
        <v>1</v>
      </c>
      <c r="L24" s="67">
        <v>1</v>
      </c>
      <c r="M24" s="67">
        <v>1</v>
      </c>
      <c r="N24" s="67">
        <v>1</v>
      </c>
      <c r="O24" s="67" t="s">
        <v>277</v>
      </c>
      <c r="P24" s="67">
        <v>1</v>
      </c>
      <c r="Q24" s="67">
        <v>99</v>
      </c>
      <c r="R24" s="67" t="s">
        <v>277</v>
      </c>
      <c r="S24" s="67">
        <v>1</v>
      </c>
      <c r="T24" s="67" t="s">
        <v>277</v>
      </c>
      <c r="U24" s="67" t="s">
        <v>277</v>
      </c>
      <c r="V24" s="67">
        <v>1</v>
      </c>
      <c r="W24" s="67">
        <v>1</v>
      </c>
      <c r="X24" s="67">
        <v>1</v>
      </c>
      <c r="Y24" s="67">
        <v>1</v>
      </c>
      <c r="Z24" s="67">
        <v>1</v>
      </c>
      <c r="AA24" s="67">
        <v>1</v>
      </c>
      <c r="AB24" s="67">
        <v>1</v>
      </c>
      <c r="AC24" s="67">
        <v>1</v>
      </c>
      <c r="AD24" s="67">
        <v>1</v>
      </c>
      <c r="AE24" s="67">
        <v>1</v>
      </c>
      <c r="AF24" s="67">
        <v>1</v>
      </c>
      <c r="AG24" s="67">
        <v>1</v>
      </c>
      <c r="AH24" s="67" t="s">
        <v>277</v>
      </c>
      <c r="AI24" s="67">
        <v>1</v>
      </c>
      <c r="AJ24" s="67">
        <v>1</v>
      </c>
      <c r="AK24" s="67">
        <v>1</v>
      </c>
      <c r="AL24" s="67">
        <v>0</v>
      </c>
      <c r="AM24" s="67">
        <v>1</v>
      </c>
      <c r="AN24" s="67">
        <v>1</v>
      </c>
      <c r="AO24" s="67">
        <v>1</v>
      </c>
      <c r="AP24" s="67">
        <v>1</v>
      </c>
      <c r="AQ24" s="67">
        <v>1</v>
      </c>
      <c r="AR24" s="67" t="s">
        <v>277</v>
      </c>
      <c r="AS24" s="67">
        <v>1</v>
      </c>
      <c r="AT24" s="67">
        <v>1</v>
      </c>
      <c r="AU24" s="67">
        <v>1</v>
      </c>
      <c r="AV24" s="67">
        <v>1</v>
      </c>
      <c r="AW24" s="67">
        <v>1</v>
      </c>
      <c r="AX24" s="67">
        <v>1</v>
      </c>
      <c r="AY24" s="67" t="s">
        <v>277</v>
      </c>
      <c r="AZ24" s="67">
        <v>1</v>
      </c>
      <c r="BA24" s="67" t="s">
        <v>277</v>
      </c>
      <c r="BB24" s="67" t="s">
        <v>277</v>
      </c>
      <c r="BC24" s="67" t="s">
        <v>277</v>
      </c>
      <c r="BD24" s="67" t="s">
        <v>277</v>
      </c>
      <c r="BE24" s="67" t="s">
        <v>277</v>
      </c>
      <c r="BF24" s="67">
        <v>0.5</v>
      </c>
      <c r="BG24" s="67">
        <v>1</v>
      </c>
      <c r="BH24" s="67">
        <v>1</v>
      </c>
      <c r="BI24" s="67">
        <v>1</v>
      </c>
      <c r="BJ24" s="67">
        <v>1</v>
      </c>
      <c r="BK24" s="67">
        <v>1</v>
      </c>
      <c r="BL24" s="67">
        <v>1</v>
      </c>
      <c r="BM24" s="67">
        <v>1</v>
      </c>
      <c r="BN24" s="67">
        <v>0</v>
      </c>
      <c r="BO24" s="67">
        <v>0</v>
      </c>
      <c r="BP24" s="67">
        <v>1</v>
      </c>
      <c r="BQ24" s="67" t="s">
        <v>277</v>
      </c>
      <c r="BR24" s="67">
        <v>99</v>
      </c>
      <c r="BS24" s="67" t="s">
        <v>277</v>
      </c>
      <c r="BT24" s="67">
        <v>1</v>
      </c>
      <c r="BU24" s="67">
        <v>1</v>
      </c>
      <c r="BV24" s="67">
        <v>1</v>
      </c>
      <c r="BW24" s="62">
        <v>1</v>
      </c>
      <c r="BX24" s="62">
        <v>1</v>
      </c>
      <c r="BY24" s="62">
        <v>0</v>
      </c>
      <c r="BZ24" s="62">
        <v>0</v>
      </c>
      <c r="CA24" s="62">
        <v>0</v>
      </c>
      <c r="CB24" s="62">
        <v>1</v>
      </c>
      <c r="CC24" s="77">
        <v>1</v>
      </c>
      <c r="CD24" s="77">
        <v>1</v>
      </c>
      <c r="CE24" s="62">
        <v>1</v>
      </c>
      <c r="CF24" s="77">
        <v>1</v>
      </c>
      <c r="CG24" s="77">
        <v>1</v>
      </c>
      <c r="CH24" s="62">
        <v>1</v>
      </c>
      <c r="CI24" s="62">
        <v>1</v>
      </c>
      <c r="CJ24" s="62">
        <v>1</v>
      </c>
      <c r="CK24" s="62">
        <v>0</v>
      </c>
      <c r="CL24" s="62">
        <v>1</v>
      </c>
      <c r="CM24" s="62">
        <v>0</v>
      </c>
      <c r="CN24" s="62">
        <v>1</v>
      </c>
      <c r="CO24" s="62">
        <v>0</v>
      </c>
      <c r="CP24" s="62">
        <v>1</v>
      </c>
      <c r="CQ24" s="62">
        <v>0</v>
      </c>
      <c r="CR24" s="62">
        <v>0</v>
      </c>
      <c r="CS24" s="66" t="s">
        <v>316</v>
      </c>
    </row>
    <row r="25" spans="1:97" s="50" customFormat="1" ht="18.75" x14ac:dyDescent="0.3">
      <c r="A25" s="61">
        <v>77</v>
      </c>
      <c r="B25" s="55">
        <v>1</v>
      </c>
      <c r="C25" s="66">
        <v>1</v>
      </c>
      <c r="D25" s="55" t="s">
        <v>278</v>
      </c>
      <c r="E25" s="66" t="s">
        <v>317</v>
      </c>
      <c r="F25" s="66">
        <v>159</v>
      </c>
      <c r="G25" s="66">
        <v>0</v>
      </c>
      <c r="H25" s="66">
        <v>3</v>
      </c>
      <c r="I25" s="66">
        <v>2</v>
      </c>
      <c r="J25" s="67">
        <v>1</v>
      </c>
      <c r="K25" s="67">
        <v>1</v>
      </c>
      <c r="L25" s="67">
        <v>1</v>
      </c>
      <c r="M25" s="67">
        <v>0.5</v>
      </c>
      <c r="N25" s="67">
        <v>1</v>
      </c>
      <c r="O25" s="67" t="s">
        <v>277</v>
      </c>
      <c r="P25" s="67">
        <v>1</v>
      </c>
      <c r="Q25" s="67">
        <v>0</v>
      </c>
      <c r="R25" s="67" t="s">
        <v>277</v>
      </c>
      <c r="S25" s="67">
        <v>0.5</v>
      </c>
      <c r="T25" s="67" t="s">
        <v>277</v>
      </c>
      <c r="U25" s="67" t="s">
        <v>277</v>
      </c>
      <c r="V25" s="67">
        <v>0.5</v>
      </c>
      <c r="W25" s="67">
        <v>1</v>
      </c>
      <c r="X25" s="67">
        <v>0</v>
      </c>
      <c r="Y25" s="67">
        <v>1</v>
      </c>
      <c r="Z25" s="67">
        <v>1</v>
      </c>
      <c r="AA25" s="67">
        <v>1</v>
      </c>
      <c r="AB25" s="67">
        <v>1</v>
      </c>
      <c r="AC25" s="67">
        <v>1</v>
      </c>
      <c r="AD25" s="67">
        <v>0.5</v>
      </c>
      <c r="AE25" s="67">
        <v>0.5</v>
      </c>
      <c r="AF25" s="67">
        <v>1</v>
      </c>
      <c r="AG25" s="67">
        <v>1</v>
      </c>
      <c r="AH25" s="67" t="s">
        <v>277</v>
      </c>
      <c r="AI25" s="67">
        <v>1</v>
      </c>
      <c r="AJ25" s="67">
        <v>1</v>
      </c>
      <c r="AK25" s="67">
        <v>0</v>
      </c>
      <c r="AL25" s="67">
        <v>0</v>
      </c>
      <c r="AM25" s="67">
        <v>0</v>
      </c>
      <c r="AN25" s="67">
        <v>0.5</v>
      </c>
      <c r="AO25" s="67">
        <v>1</v>
      </c>
      <c r="AP25" s="67">
        <v>1</v>
      </c>
      <c r="AQ25" s="67">
        <v>1</v>
      </c>
      <c r="AR25" s="67" t="s">
        <v>277</v>
      </c>
      <c r="AS25" s="67">
        <v>1</v>
      </c>
      <c r="AT25" s="67">
        <v>0.5</v>
      </c>
      <c r="AU25" s="67">
        <v>0</v>
      </c>
      <c r="AV25" s="67">
        <v>0.5</v>
      </c>
      <c r="AW25" s="67">
        <v>0</v>
      </c>
      <c r="AX25" s="67">
        <v>1</v>
      </c>
      <c r="AY25" s="67" t="s">
        <v>277</v>
      </c>
      <c r="AZ25" s="67">
        <v>1</v>
      </c>
      <c r="BA25" s="67" t="s">
        <v>277</v>
      </c>
      <c r="BB25" s="67" t="s">
        <v>277</v>
      </c>
      <c r="BC25" s="67" t="s">
        <v>277</v>
      </c>
      <c r="BD25" s="67" t="s">
        <v>277</v>
      </c>
      <c r="BE25" s="67" t="s">
        <v>277</v>
      </c>
      <c r="BF25" s="67">
        <v>0.5</v>
      </c>
      <c r="BG25" s="67">
        <v>1</v>
      </c>
      <c r="BH25" s="67">
        <v>0.5</v>
      </c>
      <c r="BI25" s="67">
        <v>0.5</v>
      </c>
      <c r="BJ25" s="67">
        <v>0.5</v>
      </c>
      <c r="BK25" s="67">
        <v>1</v>
      </c>
      <c r="BL25" s="67">
        <v>1</v>
      </c>
      <c r="BM25" s="67">
        <v>1</v>
      </c>
      <c r="BN25" s="67">
        <v>0</v>
      </c>
      <c r="BO25" s="67">
        <v>0</v>
      </c>
      <c r="BP25" s="67">
        <v>0</v>
      </c>
      <c r="BQ25" s="67" t="s">
        <v>277</v>
      </c>
      <c r="BR25" s="67">
        <v>99</v>
      </c>
      <c r="BS25" s="67" t="s">
        <v>277</v>
      </c>
      <c r="BT25" s="67">
        <v>0</v>
      </c>
      <c r="BU25" s="67">
        <v>0</v>
      </c>
      <c r="BV25" s="67">
        <v>1</v>
      </c>
      <c r="BW25" s="62">
        <v>1</v>
      </c>
      <c r="BX25" s="62">
        <v>1</v>
      </c>
      <c r="BY25" s="62">
        <v>1</v>
      </c>
      <c r="BZ25" s="62">
        <v>1</v>
      </c>
      <c r="CA25" s="62">
        <v>1</v>
      </c>
      <c r="CB25" s="62">
        <v>1</v>
      </c>
      <c r="CC25" s="77">
        <v>1</v>
      </c>
      <c r="CD25" s="77">
        <v>1</v>
      </c>
      <c r="CE25" s="62">
        <v>1</v>
      </c>
      <c r="CF25" s="77">
        <v>1</v>
      </c>
      <c r="CG25" s="77">
        <v>1</v>
      </c>
      <c r="CH25" s="62">
        <v>1</v>
      </c>
      <c r="CI25" s="62">
        <v>0</v>
      </c>
      <c r="CJ25" s="62">
        <v>0</v>
      </c>
      <c r="CK25" s="62">
        <v>0</v>
      </c>
      <c r="CL25" s="62">
        <v>0</v>
      </c>
      <c r="CM25" s="62">
        <v>0</v>
      </c>
      <c r="CN25" s="62">
        <v>0</v>
      </c>
      <c r="CO25" s="62">
        <v>0</v>
      </c>
      <c r="CP25" s="62">
        <v>1</v>
      </c>
      <c r="CQ25" s="62">
        <v>1</v>
      </c>
      <c r="CR25" s="62">
        <v>1</v>
      </c>
      <c r="CS25" s="66"/>
    </row>
    <row r="26" spans="1:97" s="50" customFormat="1" ht="18.75" x14ac:dyDescent="0.3">
      <c r="A26" s="61">
        <v>78</v>
      </c>
      <c r="B26" s="55">
        <v>1</v>
      </c>
      <c r="C26" s="66">
        <v>1</v>
      </c>
      <c r="D26" s="55" t="s">
        <v>278</v>
      </c>
      <c r="E26" s="66" t="s">
        <v>318</v>
      </c>
      <c r="F26" s="66">
        <v>200</v>
      </c>
      <c r="G26" s="66">
        <v>0</v>
      </c>
      <c r="H26" s="66">
        <v>6</v>
      </c>
      <c r="I26" s="66">
        <v>2</v>
      </c>
      <c r="J26" s="67">
        <v>1</v>
      </c>
      <c r="K26" s="67">
        <v>1</v>
      </c>
      <c r="L26" s="67">
        <v>0.5</v>
      </c>
      <c r="M26" s="67">
        <v>0.5</v>
      </c>
      <c r="N26" s="67">
        <v>0.5</v>
      </c>
      <c r="O26" s="67" t="s">
        <v>277</v>
      </c>
      <c r="P26" s="67">
        <v>0.5</v>
      </c>
      <c r="Q26" s="67">
        <v>99</v>
      </c>
      <c r="R26" s="67" t="s">
        <v>277</v>
      </c>
      <c r="S26" s="67">
        <v>0.5</v>
      </c>
      <c r="T26" s="67" t="s">
        <v>277</v>
      </c>
      <c r="U26" s="67" t="s">
        <v>277</v>
      </c>
      <c r="V26" s="67">
        <v>0</v>
      </c>
      <c r="W26" s="67">
        <v>0</v>
      </c>
      <c r="X26" s="67">
        <v>1</v>
      </c>
      <c r="Y26" s="67">
        <v>1</v>
      </c>
      <c r="Z26" s="67">
        <v>1</v>
      </c>
      <c r="AA26" s="67">
        <v>1</v>
      </c>
      <c r="AB26" s="67">
        <v>1</v>
      </c>
      <c r="AC26" s="67">
        <v>1</v>
      </c>
      <c r="AD26" s="67">
        <v>0.5</v>
      </c>
      <c r="AE26" s="67">
        <v>0.5</v>
      </c>
      <c r="AF26" s="67">
        <v>1</v>
      </c>
      <c r="AG26" s="67">
        <v>1</v>
      </c>
      <c r="AH26" s="67" t="s">
        <v>277</v>
      </c>
      <c r="AI26" s="67">
        <v>1</v>
      </c>
      <c r="AJ26" s="67">
        <v>0.5</v>
      </c>
      <c r="AK26" s="67">
        <v>1</v>
      </c>
      <c r="AL26" s="67">
        <v>0</v>
      </c>
      <c r="AM26" s="67">
        <v>1</v>
      </c>
      <c r="AN26" s="67">
        <v>0.5</v>
      </c>
      <c r="AO26" s="67">
        <v>1</v>
      </c>
      <c r="AP26" s="67">
        <v>1</v>
      </c>
      <c r="AQ26" s="67">
        <v>1</v>
      </c>
      <c r="AR26" s="67" t="s">
        <v>277</v>
      </c>
      <c r="AS26" s="67">
        <v>0.5</v>
      </c>
      <c r="AT26" s="67">
        <v>0.5</v>
      </c>
      <c r="AU26" s="67">
        <v>0.5</v>
      </c>
      <c r="AV26" s="67">
        <v>0.5</v>
      </c>
      <c r="AW26" s="67">
        <v>0</v>
      </c>
      <c r="AX26" s="67">
        <v>0</v>
      </c>
      <c r="AY26" s="67" t="s">
        <v>277</v>
      </c>
      <c r="AZ26" s="67">
        <v>1</v>
      </c>
      <c r="BA26" s="67" t="s">
        <v>277</v>
      </c>
      <c r="BB26" s="67" t="s">
        <v>277</v>
      </c>
      <c r="BC26" s="67" t="s">
        <v>277</v>
      </c>
      <c r="BD26" s="67" t="s">
        <v>277</v>
      </c>
      <c r="BE26" s="67" t="s">
        <v>277</v>
      </c>
      <c r="BF26" s="67">
        <v>0.5</v>
      </c>
      <c r="BG26" s="67">
        <v>0.5</v>
      </c>
      <c r="BH26" s="67">
        <v>0.5</v>
      </c>
      <c r="BI26" s="67">
        <v>0</v>
      </c>
      <c r="BJ26" s="67">
        <v>0.5</v>
      </c>
      <c r="BK26" s="67">
        <v>1</v>
      </c>
      <c r="BL26" s="67">
        <v>1</v>
      </c>
      <c r="BM26" s="67">
        <v>1</v>
      </c>
      <c r="BN26" s="67">
        <v>1</v>
      </c>
      <c r="BO26" s="67">
        <v>0</v>
      </c>
      <c r="BP26" s="67">
        <v>0</v>
      </c>
      <c r="BQ26" s="67" t="s">
        <v>277</v>
      </c>
      <c r="BR26" s="67">
        <v>99</v>
      </c>
      <c r="BS26" s="67" t="s">
        <v>277</v>
      </c>
      <c r="BT26" s="67">
        <v>1</v>
      </c>
      <c r="BU26" s="67">
        <v>1</v>
      </c>
      <c r="BV26" s="67">
        <v>0.5</v>
      </c>
      <c r="BW26" s="62">
        <v>1</v>
      </c>
      <c r="BX26" s="62">
        <v>1</v>
      </c>
      <c r="BY26" s="62">
        <v>1</v>
      </c>
      <c r="BZ26" s="62">
        <v>0</v>
      </c>
      <c r="CA26" s="62">
        <v>0</v>
      </c>
      <c r="CB26" s="62">
        <v>1</v>
      </c>
      <c r="CC26" s="77">
        <v>1</v>
      </c>
      <c r="CD26" s="77">
        <v>1</v>
      </c>
      <c r="CE26" s="62">
        <v>1</v>
      </c>
      <c r="CF26" s="77">
        <v>1</v>
      </c>
      <c r="CG26" s="77">
        <v>1</v>
      </c>
      <c r="CH26" s="62">
        <v>0</v>
      </c>
      <c r="CI26" s="62">
        <v>0</v>
      </c>
      <c r="CJ26" s="62">
        <v>0</v>
      </c>
      <c r="CK26" s="62">
        <v>0</v>
      </c>
      <c r="CL26" s="62">
        <v>0</v>
      </c>
      <c r="CM26" s="62">
        <v>0</v>
      </c>
      <c r="CN26" s="62">
        <v>0</v>
      </c>
      <c r="CO26" s="62">
        <v>0</v>
      </c>
      <c r="CP26" s="62">
        <v>1</v>
      </c>
      <c r="CQ26" s="62">
        <v>0</v>
      </c>
      <c r="CR26" s="62">
        <v>0</v>
      </c>
      <c r="CS26" s="66"/>
    </row>
    <row r="27" spans="1:97" s="50" customFormat="1" ht="18.75" x14ac:dyDescent="0.3">
      <c r="A27" s="61">
        <v>79</v>
      </c>
      <c r="B27" s="55">
        <v>1</v>
      </c>
      <c r="C27" s="66">
        <v>2</v>
      </c>
      <c r="D27" s="55" t="s">
        <v>278</v>
      </c>
      <c r="E27" s="80" t="s">
        <v>319</v>
      </c>
      <c r="F27" s="66">
        <v>1951</v>
      </c>
      <c r="G27" s="66">
        <v>544</v>
      </c>
      <c r="H27" s="66">
        <v>33</v>
      </c>
      <c r="I27" s="66">
        <v>1</v>
      </c>
      <c r="J27" s="67">
        <v>1</v>
      </c>
      <c r="K27" s="67">
        <v>1</v>
      </c>
      <c r="L27" s="67">
        <v>1</v>
      </c>
      <c r="M27" s="67">
        <v>1</v>
      </c>
      <c r="N27" s="67">
        <v>1</v>
      </c>
      <c r="O27" s="67">
        <v>1</v>
      </c>
      <c r="P27" s="67">
        <v>1</v>
      </c>
      <c r="Q27" s="67">
        <v>1</v>
      </c>
      <c r="R27" s="67">
        <v>1</v>
      </c>
      <c r="S27" s="67">
        <v>1</v>
      </c>
      <c r="T27" s="67">
        <v>0</v>
      </c>
      <c r="U27" s="67" t="s">
        <v>277</v>
      </c>
      <c r="V27" s="67">
        <v>1</v>
      </c>
      <c r="W27" s="67">
        <v>1</v>
      </c>
      <c r="X27" s="67">
        <v>1</v>
      </c>
      <c r="Y27" s="67">
        <v>1</v>
      </c>
      <c r="Z27" s="67">
        <v>1</v>
      </c>
      <c r="AA27" s="67">
        <v>1</v>
      </c>
      <c r="AB27" s="67">
        <v>1</v>
      </c>
      <c r="AC27" s="67">
        <v>1</v>
      </c>
      <c r="AD27" s="67">
        <v>1</v>
      </c>
      <c r="AE27" s="67">
        <v>1</v>
      </c>
      <c r="AF27" s="67">
        <v>1</v>
      </c>
      <c r="AG27" s="67">
        <v>1</v>
      </c>
      <c r="AH27" s="67">
        <v>1</v>
      </c>
      <c r="AI27" s="67">
        <v>1</v>
      </c>
      <c r="AJ27" s="67">
        <v>1</v>
      </c>
      <c r="AK27" s="67">
        <v>1</v>
      </c>
      <c r="AL27" s="67">
        <v>1</v>
      </c>
      <c r="AM27" s="67">
        <v>1</v>
      </c>
      <c r="AN27" s="67">
        <v>1</v>
      </c>
      <c r="AO27" s="67">
        <v>1</v>
      </c>
      <c r="AP27" s="67">
        <v>1</v>
      </c>
      <c r="AQ27" s="67">
        <v>1</v>
      </c>
      <c r="AR27" s="67">
        <v>1</v>
      </c>
      <c r="AS27" s="67">
        <v>1</v>
      </c>
      <c r="AT27" s="67">
        <v>1</v>
      </c>
      <c r="AU27" s="67">
        <v>1</v>
      </c>
      <c r="AV27" s="67">
        <v>1</v>
      </c>
      <c r="AW27" s="67">
        <v>1</v>
      </c>
      <c r="AX27" s="67">
        <v>1</v>
      </c>
      <c r="AY27" s="67">
        <v>1</v>
      </c>
      <c r="AZ27" s="67">
        <v>1</v>
      </c>
      <c r="BA27" s="67">
        <v>1</v>
      </c>
      <c r="BB27" s="67" t="s">
        <v>277</v>
      </c>
      <c r="BC27" s="67" t="s">
        <v>277</v>
      </c>
      <c r="BD27" s="67" t="s">
        <v>277</v>
      </c>
      <c r="BE27" s="67" t="s">
        <v>277</v>
      </c>
      <c r="BF27" s="67">
        <v>1</v>
      </c>
      <c r="BG27" s="67">
        <v>1</v>
      </c>
      <c r="BH27" s="67">
        <v>1</v>
      </c>
      <c r="BI27" s="67">
        <v>1</v>
      </c>
      <c r="BJ27" s="67">
        <v>1</v>
      </c>
      <c r="BK27" s="67">
        <v>1</v>
      </c>
      <c r="BL27" s="67">
        <v>1</v>
      </c>
      <c r="BM27" s="67">
        <v>1</v>
      </c>
      <c r="BN27" s="67">
        <v>1</v>
      </c>
      <c r="BO27" s="67">
        <v>1</v>
      </c>
      <c r="BP27" s="67">
        <v>1</v>
      </c>
      <c r="BQ27" s="67">
        <v>1</v>
      </c>
      <c r="BR27" s="67">
        <v>1</v>
      </c>
      <c r="BS27" s="67" t="s">
        <v>277</v>
      </c>
      <c r="BT27" s="67">
        <v>1</v>
      </c>
      <c r="BU27" s="67">
        <v>1</v>
      </c>
      <c r="BV27" s="67">
        <v>1</v>
      </c>
      <c r="BW27" s="62">
        <v>1</v>
      </c>
      <c r="BX27" s="62">
        <v>1</v>
      </c>
      <c r="BY27" s="62">
        <v>1</v>
      </c>
      <c r="BZ27" s="62">
        <v>0</v>
      </c>
      <c r="CA27" s="62">
        <v>1</v>
      </c>
      <c r="CB27" s="62">
        <v>0</v>
      </c>
      <c r="CC27" s="77">
        <v>1</v>
      </c>
      <c r="CD27" s="77">
        <v>1</v>
      </c>
      <c r="CE27" s="62">
        <v>1</v>
      </c>
      <c r="CF27" s="77">
        <v>1</v>
      </c>
      <c r="CG27" s="77">
        <v>1</v>
      </c>
      <c r="CH27" s="62">
        <v>1</v>
      </c>
      <c r="CI27" s="62">
        <v>1</v>
      </c>
      <c r="CJ27" s="62">
        <v>1</v>
      </c>
      <c r="CK27" s="62">
        <v>1</v>
      </c>
      <c r="CL27" s="62">
        <v>1</v>
      </c>
      <c r="CM27" s="62">
        <v>1</v>
      </c>
      <c r="CN27" s="62">
        <v>1</v>
      </c>
      <c r="CO27" s="62">
        <v>0</v>
      </c>
      <c r="CP27" s="62">
        <v>1</v>
      </c>
      <c r="CQ27" s="62">
        <v>1</v>
      </c>
      <c r="CR27" s="62">
        <v>1</v>
      </c>
      <c r="CS27" s="66" t="s">
        <v>320</v>
      </c>
    </row>
    <row r="28" spans="1:97" s="50" customFormat="1" ht="18.75" x14ac:dyDescent="0.3">
      <c r="A28" s="61">
        <v>80</v>
      </c>
      <c r="B28" s="55">
        <v>1</v>
      </c>
      <c r="C28" s="66">
        <v>2</v>
      </c>
      <c r="D28" s="55" t="s">
        <v>278</v>
      </c>
      <c r="E28" s="66" t="s">
        <v>321</v>
      </c>
      <c r="F28" s="66">
        <v>1992</v>
      </c>
      <c r="G28" s="66">
        <v>360</v>
      </c>
      <c r="H28" s="66">
        <v>60</v>
      </c>
      <c r="I28" s="66">
        <v>2</v>
      </c>
      <c r="J28" s="67">
        <v>1</v>
      </c>
      <c r="K28" s="67">
        <v>1</v>
      </c>
      <c r="L28" s="67">
        <v>1</v>
      </c>
      <c r="M28" s="67">
        <v>1</v>
      </c>
      <c r="N28" s="67">
        <v>1</v>
      </c>
      <c r="O28" s="67">
        <v>1</v>
      </c>
      <c r="P28" s="67">
        <v>1</v>
      </c>
      <c r="Q28" s="67">
        <v>99</v>
      </c>
      <c r="R28" s="67">
        <v>1</v>
      </c>
      <c r="S28" s="67">
        <v>1</v>
      </c>
      <c r="T28" s="67">
        <v>1</v>
      </c>
      <c r="U28" s="67" t="s">
        <v>277</v>
      </c>
      <c r="V28" s="67">
        <v>1</v>
      </c>
      <c r="W28" s="67">
        <v>1</v>
      </c>
      <c r="X28" s="67">
        <v>1</v>
      </c>
      <c r="Y28" s="67">
        <v>1</v>
      </c>
      <c r="Z28" s="67">
        <v>1</v>
      </c>
      <c r="AA28" s="67">
        <v>1</v>
      </c>
      <c r="AB28" s="67">
        <v>1</v>
      </c>
      <c r="AC28" s="67">
        <v>1</v>
      </c>
      <c r="AD28" s="67">
        <v>1</v>
      </c>
      <c r="AE28" s="67">
        <v>1</v>
      </c>
      <c r="AF28" s="67">
        <v>1</v>
      </c>
      <c r="AG28" s="67">
        <v>1</v>
      </c>
      <c r="AH28" s="67">
        <v>1</v>
      </c>
      <c r="AI28" s="67">
        <v>1</v>
      </c>
      <c r="AJ28" s="67">
        <v>1</v>
      </c>
      <c r="AK28" s="67">
        <v>1</v>
      </c>
      <c r="AL28" s="67">
        <v>0</v>
      </c>
      <c r="AM28" s="67">
        <v>0</v>
      </c>
      <c r="AN28" s="67">
        <v>1</v>
      </c>
      <c r="AO28" s="67">
        <v>1</v>
      </c>
      <c r="AP28" s="67">
        <v>1</v>
      </c>
      <c r="AQ28" s="67">
        <v>1</v>
      </c>
      <c r="AR28" s="67">
        <v>1</v>
      </c>
      <c r="AS28" s="67">
        <v>1</v>
      </c>
      <c r="AT28" s="67">
        <v>1</v>
      </c>
      <c r="AU28" s="67">
        <v>1</v>
      </c>
      <c r="AV28" s="67">
        <v>1</v>
      </c>
      <c r="AW28" s="67">
        <v>0</v>
      </c>
      <c r="AX28" s="67">
        <v>1</v>
      </c>
      <c r="AY28" s="67">
        <v>0</v>
      </c>
      <c r="AZ28" s="67">
        <v>1</v>
      </c>
      <c r="BA28" s="67">
        <v>1</v>
      </c>
      <c r="BB28" s="67" t="s">
        <v>277</v>
      </c>
      <c r="BC28" s="67" t="s">
        <v>277</v>
      </c>
      <c r="BD28" s="67" t="s">
        <v>277</v>
      </c>
      <c r="BE28" s="67" t="s">
        <v>277</v>
      </c>
      <c r="BF28" s="67">
        <v>1</v>
      </c>
      <c r="BG28" s="67">
        <v>1</v>
      </c>
      <c r="BH28" s="67">
        <v>1</v>
      </c>
      <c r="BI28" s="67">
        <v>0.5</v>
      </c>
      <c r="BJ28" s="67">
        <v>1</v>
      </c>
      <c r="BK28" s="67">
        <v>0</v>
      </c>
      <c r="BL28" s="67">
        <v>1</v>
      </c>
      <c r="BM28" s="67">
        <v>1</v>
      </c>
      <c r="BN28" s="67">
        <v>1</v>
      </c>
      <c r="BO28" s="67">
        <v>0</v>
      </c>
      <c r="BP28" s="67">
        <v>0</v>
      </c>
      <c r="BQ28" s="67">
        <v>0</v>
      </c>
      <c r="BR28" s="67">
        <v>99</v>
      </c>
      <c r="BS28" s="67" t="s">
        <v>277</v>
      </c>
      <c r="BT28" s="67">
        <v>1</v>
      </c>
      <c r="BU28" s="67">
        <v>1</v>
      </c>
      <c r="BV28" s="67">
        <v>1</v>
      </c>
      <c r="BW28" s="62">
        <v>1</v>
      </c>
      <c r="BX28" s="62">
        <v>1</v>
      </c>
      <c r="BY28" s="62">
        <v>1</v>
      </c>
      <c r="BZ28" s="62">
        <v>1</v>
      </c>
      <c r="CA28" s="62">
        <v>1</v>
      </c>
      <c r="CB28" s="62">
        <v>0</v>
      </c>
      <c r="CC28" s="77">
        <v>1</v>
      </c>
      <c r="CD28" s="77">
        <v>1</v>
      </c>
      <c r="CE28" s="62">
        <v>1</v>
      </c>
      <c r="CF28" s="77">
        <v>1</v>
      </c>
      <c r="CG28" s="77">
        <v>1</v>
      </c>
      <c r="CH28" s="62">
        <v>1</v>
      </c>
      <c r="CI28" s="62">
        <v>0</v>
      </c>
      <c r="CJ28" s="62">
        <v>0</v>
      </c>
      <c r="CK28" s="62">
        <v>0</v>
      </c>
      <c r="CL28" s="62">
        <v>0</v>
      </c>
      <c r="CM28" s="62">
        <v>0</v>
      </c>
      <c r="CN28" s="62">
        <v>0</v>
      </c>
      <c r="CO28" s="62">
        <v>0</v>
      </c>
      <c r="CP28" s="62">
        <v>1</v>
      </c>
      <c r="CQ28" s="62">
        <v>0</v>
      </c>
      <c r="CR28" s="62">
        <v>1</v>
      </c>
      <c r="CS28" s="66"/>
    </row>
    <row r="29" spans="1:97" s="50" customFormat="1" ht="18.75" x14ac:dyDescent="0.3">
      <c r="A29" s="61">
        <v>81</v>
      </c>
      <c r="B29" s="55">
        <v>1</v>
      </c>
      <c r="C29" s="66">
        <v>2</v>
      </c>
      <c r="D29" s="55" t="s">
        <v>278</v>
      </c>
      <c r="E29" s="66" t="s">
        <v>322</v>
      </c>
      <c r="F29" s="66">
        <v>877</v>
      </c>
      <c r="G29" s="66">
        <v>241</v>
      </c>
      <c r="H29" s="66">
        <v>32</v>
      </c>
      <c r="I29" s="66">
        <v>2</v>
      </c>
      <c r="J29" s="67">
        <v>1</v>
      </c>
      <c r="K29" s="67">
        <v>1</v>
      </c>
      <c r="L29" s="67">
        <v>1</v>
      </c>
      <c r="M29" s="67">
        <v>1</v>
      </c>
      <c r="N29" s="67">
        <v>1</v>
      </c>
      <c r="O29" s="67">
        <v>1</v>
      </c>
      <c r="P29" s="67">
        <v>1</v>
      </c>
      <c r="Q29" s="67">
        <v>99</v>
      </c>
      <c r="R29" s="67">
        <v>1</v>
      </c>
      <c r="S29" s="67">
        <v>1</v>
      </c>
      <c r="T29" s="67">
        <v>1</v>
      </c>
      <c r="U29" s="67" t="s">
        <v>277</v>
      </c>
      <c r="V29" s="67">
        <v>1</v>
      </c>
      <c r="W29" s="67">
        <v>0.5</v>
      </c>
      <c r="X29" s="67">
        <v>1</v>
      </c>
      <c r="Y29" s="67">
        <v>1</v>
      </c>
      <c r="Z29" s="67">
        <v>1</v>
      </c>
      <c r="AA29" s="67">
        <v>1</v>
      </c>
      <c r="AB29" s="67">
        <v>1</v>
      </c>
      <c r="AC29" s="67">
        <v>1</v>
      </c>
      <c r="AD29" s="67">
        <v>1</v>
      </c>
      <c r="AE29" s="67">
        <v>99</v>
      </c>
      <c r="AF29" s="67">
        <v>1</v>
      </c>
      <c r="AG29" s="67">
        <v>1</v>
      </c>
      <c r="AH29" s="67">
        <v>1</v>
      </c>
      <c r="AI29" s="67">
        <v>1</v>
      </c>
      <c r="AJ29" s="67">
        <v>1</v>
      </c>
      <c r="AK29" s="67">
        <v>1</v>
      </c>
      <c r="AL29" s="67">
        <v>1</v>
      </c>
      <c r="AM29" s="67">
        <v>1</v>
      </c>
      <c r="AN29" s="67">
        <v>1</v>
      </c>
      <c r="AO29" s="67">
        <v>1</v>
      </c>
      <c r="AP29" s="67">
        <v>1</v>
      </c>
      <c r="AQ29" s="67">
        <v>1</v>
      </c>
      <c r="AR29" s="67">
        <v>1</v>
      </c>
      <c r="AS29" s="67">
        <v>1</v>
      </c>
      <c r="AT29" s="67">
        <v>1</v>
      </c>
      <c r="AU29" s="67">
        <v>1</v>
      </c>
      <c r="AV29" s="67">
        <v>1</v>
      </c>
      <c r="AW29" s="67">
        <v>1</v>
      </c>
      <c r="AX29" s="67">
        <v>1</v>
      </c>
      <c r="AY29" s="67">
        <v>1</v>
      </c>
      <c r="AZ29" s="67">
        <v>1</v>
      </c>
      <c r="BA29" s="67">
        <v>1</v>
      </c>
      <c r="BB29" s="67" t="s">
        <v>277</v>
      </c>
      <c r="BC29" s="67" t="s">
        <v>277</v>
      </c>
      <c r="BD29" s="67" t="s">
        <v>277</v>
      </c>
      <c r="BE29" s="67" t="s">
        <v>277</v>
      </c>
      <c r="BF29" s="67">
        <v>1</v>
      </c>
      <c r="BG29" s="67">
        <v>1</v>
      </c>
      <c r="BH29" s="67">
        <v>1</v>
      </c>
      <c r="BI29" s="67">
        <v>1</v>
      </c>
      <c r="BJ29" s="67">
        <v>1</v>
      </c>
      <c r="BK29" s="67">
        <v>1</v>
      </c>
      <c r="BL29" s="67">
        <v>1</v>
      </c>
      <c r="BM29" s="67">
        <v>1</v>
      </c>
      <c r="BN29" s="67">
        <v>1</v>
      </c>
      <c r="BO29" s="67">
        <v>1</v>
      </c>
      <c r="BP29" s="67">
        <v>1</v>
      </c>
      <c r="BQ29" s="67">
        <v>1</v>
      </c>
      <c r="BR29" s="67">
        <v>99</v>
      </c>
      <c r="BS29" s="67" t="s">
        <v>277</v>
      </c>
      <c r="BT29" s="67">
        <v>1</v>
      </c>
      <c r="BU29" s="67">
        <v>1</v>
      </c>
      <c r="BV29" s="67">
        <v>1</v>
      </c>
      <c r="BW29" s="62">
        <v>1</v>
      </c>
      <c r="BX29" s="62">
        <v>1</v>
      </c>
      <c r="BY29" s="62">
        <v>1</v>
      </c>
      <c r="BZ29" s="62">
        <v>1</v>
      </c>
      <c r="CA29" s="62">
        <v>1</v>
      </c>
      <c r="CB29" s="62">
        <v>1</v>
      </c>
      <c r="CC29" s="77">
        <v>1</v>
      </c>
      <c r="CD29" s="77">
        <v>1</v>
      </c>
      <c r="CE29" s="62">
        <v>1</v>
      </c>
      <c r="CF29" s="77">
        <v>1</v>
      </c>
      <c r="CG29" s="77">
        <v>1</v>
      </c>
      <c r="CH29" s="62">
        <v>1</v>
      </c>
      <c r="CI29" s="62">
        <v>1</v>
      </c>
      <c r="CJ29" s="62">
        <v>1</v>
      </c>
      <c r="CK29" s="62">
        <v>0</v>
      </c>
      <c r="CL29" s="62">
        <v>1</v>
      </c>
      <c r="CM29" s="62">
        <v>1</v>
      </c>
      <c r="CN29" s="62">
        <v>1</v>
      </c>
      <c r="CO29" s="62">
        <v>1</v>
      </c>
      <c r="CP29" s="62">
        <v>1</v>
      </c>
      <c r="CQ29" s="62">
        <v>1</v>
      </c>
      <c r="CR29" s="62">
        <v>1</v>
      </c>
      <c r="CS29" s="66"/>
    </row>
    <row r="30" spans="1:97" s="50" customFormat="1" ht="18.75" x14ac:dyDescent="0.3">
      <c r="A30" s="61">
        <v>82</v>
      </c>
      <c r="B30" s="55">
        <v>1</v>
      </c>
      <c r="C30" s="66">
        <v>2</v>
      </c>
      <c r="D30" s="55" t="s">
        <v>278</v>
      </c>
      <c r="E30" s="66" t="s">
        <v>323</v>
      </c>
      <c r="F30" s="66">
        <v>2392</v>
      </c>
      <c r="G30" s="66">
        <v>475</v>
      </c>
      <c r="H30" s="66">
        <v>91</v>
      </c>
      <c r="I30" s="66">
        <v>1</v>
      </c>
      <c r="J30" s="67">
        <v>1</v>
      </c>
      <c r="K30" s="67">
        <v>1</v>
      </c>
      <c r="L30" s="67">
        <v>1</v>
      </c>
      <c r="M30" s="67">
        <v>1</v>
      </c>
      <c r="N30" s="67">
        <v>1</v>
      </c>
      <c r="O30" s="67">
        <v>1</v>
      </c>
      <c r="P30" s="67">
        <v>1</v>
      </c>
      <c r="Q30" s="67">
        <v>99</v>
      </c>
      <c r="R30" s="67">
        <v>1</v>
      </c>
      <c r="S30" s="67">
        <v>1</v>
      </c>
      <c r="T30" s="67">
        <v>1</v>
      </c>
      <c r="U30" s="67" t="s">
        <v>277</v>
      </c>
      <c r="V30" s="67">
        <v>1</v>
      </c>
      <c r="W30" s="67">
        <v>0</v>
      </c>
      <c r="X30" s="67">
        <v>1</v>
      </c>
      <c r="Y30" s="67">
        <v>1</v>
      </c>
      <c r="Z30" s="67">
        <v>1</v>
      </c>
      <c r="AA30" s="67">
        <v>1</v>
      </c>
      <c r="AB30" s="67">
        <v>1</v>
      </c>
      <c r="AC30" s="67">
        <v>1</v>
      </c>
      <c r="AD30" s="67">
        <v>1</v>
      </c>
      <c r="AE30" s="67">
        <v>1</v>
      </c>
      <c r="AF30" s="67">
        <v>1</v>
      </c>
      <c r="AG30" s="67">
        <v>1</v>
      </c>
      <c r="AH30" s="67">
        <v>1</v>
      </c>
      <c r="AI30" s="67">
        <v>1</v>
      </c>
      <c r="AJ30" s="67">
        <v>1</v>
      </c>
      <c r="AK30" s="67">
        <v>1</v>
      </c>
      <c r="AL30" s="67">
        <v>1</v>
      </c>
      <c r="AM30" s="67">
        <v>1</v>
      </c>
      <c r="AN30" s="67">
        <v>1</v>
      </c>
      <c r="AO30" s="67">
        <v>1</v>
      </c>
      <c r="AP30" s="67">
        <v>1</v>
      </c>
      <c r="AQ30" s="67">
        <v>1</v>
      </c>
      <c r="AR30" s="67">
        <v>1</v>
      </c>
      <c r="AS30" s="67">
        <v>1</v>
      </c>
      <c r="AT30" s="67">
        <v>1</v>
      </c>
      <c r="AU30" s="67">
        <v>1</v>
      </c>
      <c r="AV30" s="67">
        <v>1</v>
      </c>
      <c r="AW30" s="67">
        <v>1</v>
      </c>
      <c r="AX30" s="67">
        <v>1</v>
      </c>
      <c r="AY30" s="67">
        <v>1</v>
      </c>
      <c r="AZ30" s="67">
        <v>1</v>
      </c>
      <c r="BA30" s="67">
        <v>1</v>
      </c>
      <c r="BB30" s="67" t="s">
        <v>277</v>
      </c>
      <c r="BC30" s="67" t="s">
        <v>277</v>
      </c>
      <c r="BD30" s="67" t="s">
        <v>277</v>
      </c>
      <c r="BE30" s="67" t="s">
        <v>277</v>
      </c>
      <c r="BF30" s="67">
        <v>1</v>
      </c>
      <c r="BG30" s="67">
        <v>1</v>
      </c>
      <c r="BH30" s="67">
        <v>1</v>
      </c>
      <c r="BI30" s="67">
        <v>1</v>
      </c>
      <c r="BJ30" s="67">
        <v>1</v>
      </c>
      <c r="BK30" s="67">
        <v>1</v>
      </c>
      <c r="BL30" s="67">
        <v>1</v>
      </c>
      <c r="BM30" s="67">
        <v>1</v>
      </c>
      <c r="BN30" s="67">
        <v>1</v>
      </c>
      <c r="BO30" s="67">
        <v>1</v>
      </c>
      <c r="BP30" s="67">
        <v>1</v>
      </c>
      <c r="BQ30" s="67">
        <v>1</v>
      </c>
      <c r="BR30" s="67">
        <v>99</v>
      </c>
      <c r="BS30" s="67" t="s">
        <v>277</v>
      </c>
      <c r="BT30" s="67">
        <v>1</v>
      </c>
      <c r="BU30" s="67">
        <v>1</v>
      </c>
      <c r="BV30" s="67">
        <v>1</v>
      </c>
      <c r="BW30" s="62">
        <v>1</v>
      </c>
      <c r="BX30" s="62">
        <v>1</v>
      </c>
      <c r="BY30" s="62">
        <v>1</v>
      </c>
      <c r="BZ30" s="62">
        <v>1</v>
      </c>
      <c r="CA30" s="62">
        <v>0</v>
      </c>
      <c r="CB30" s="62">
        <v>1</v>
      </c>
      <c r="CC30" s="77">
        <v>1</v>
      </c>
      <c r="CD30" s="77">
        <v>1</v>
      </c>
      <c r="CE30" s="62">
        <v>1</v>
      </c>
      <c r="CF30" s="77">
        <v>1</v>
      </c>
      <c r="CG30" s="77">
        <v>1</v>
      </c>
      <c r="CH30" s="62">
        <v>0</v>
      </c>
      <c r="CI30" s="62">
        <v>0</v>
      </c>
      <c r="CJ30" s="62">
        <v>0</v>
      </c>
      <c r="CK30" s="62">
        <v>0</v>
      </c>
      <c r="CL30" s="62">
        <v>0</v>
      </c>
      <c r="CM30" s="62">
        <v>0</v>
      </c>
      <c r="CN30" s="62">
        <v>0</v>
      </c>
      <c r="CO30" s="62">
        <v>0</v>
      </c>
      <c r="CP30" s="62">
        <v>1</v>
      </c>
      <c r="CQ30" s="62">
        <v>1</v>
      </c>
      <c r="CR30" s="62">
        <v>1</v>
      </c>
      <c r="CS30" s="66" t="s">
        <v>324</v>
      </c>
    </row>
    <row r="31" spans="1:97" s="50" customFormat="1" ht="18.75" x14ac:dyDescent="0.3">
      <c r="A31" s="61">
        <v>83</v>
      </c>
      <c r="B31" s="55">
        <v>1</v>
      </c>
      <c r="C31" s="66">
        <v>2</v>
      </c>
      <c r="D31" s="55" t="s">
        <v>278</v>
      </c>
      <c r="E31" s="80" t="s">
        <v>325</v>
      </c>
      <c r="F31" s="66">
        <v>2115</v>
      </c>
      <c r="G31" s="66">
        <v>453</v>
      </c>
      <c r="H31" s="66">
        <v>36</v>
      </c>
      <c r="I31" s="66">
        <v>2</v>
      </c>
      <c r="J31" s="67">
        <v>1</v>
      </c>
      <c r="K31" s="67">
        <v>1</v>
      </c>
      <c r="L31" s="67">
        <v>1</v>
      </c>
      <c r="M31" s="67">
        <v>1</v>
      </c>
      <c r="N31" s="67">
        <v>1</v>
      </c>
      <c r="O31" s="67">
        <v>1</v>
      </c>
      <c r="P31" s="67">
        <v>1</v>
      </c>
      <c r="Q31" s="67">
        <v>99</v>
      </c>
      <c r="R31" s="67">
        <v>1</v>
      </c>
      <c r="S31" s="67">
        <v>1</v>
      </c>
      <c r="T31" s="67">
        <v>1</v>
      </c>
      <c r="U31" s="67" t="s">
        <v>277</v>
      </c>
      <c r="V31" s="67">
        <v>1</v>
      </c>
      <c r="W31" s="67">
        <v>1</v>
      </c>
      <c r="X31" s="67">
        <v>1</v>
      </c>
      <c r="Y31" s="67">
        <v>1</v>
      </c>
      <c r="Z31" s="67">
        <v>1</v>
      </c>
      <c r="AA31" s="67">
        <v>1</v>
      </c>
      <c r="AB31" s="67">
        <v>1</v>
      </c>
      <c r="AC31" s="67">
        <v>1</v>
      </c>
      <c r="AD31" s="67">
        <v>1</v>
      </c>
      <c r="AE31" s="67">
        <v>1</v>
      </c>
      <c r="AF31" s="67">
        <v>1</v>
      </c>
      <c r="AG31" s="67">
        <v>1</v>
      </c>
      <c r="AH31" s="67">
        <v>1</v>
      </c>
      <c r="AI31" s="67">
        <v>1</v>
      </c>
      <c r="AJ31" s="67">
        <v>1</v>
      </c>
      <c r="AK31" s="67">
        <v>1</v>
      </c>
      <c r="AL31" s="67">
        <v>1</v>
      </c>
      <c r="AM31" s="67">
        <v>1</v>
      </c>
      <c r="AN31" s="67">
        <v>1</v>
      </c>
      <c r="AO31" s="67">
        <v>1</v>
      </c>
      <c r="AP31" s="67">
        <v>1</v>
      </c>
      <c r="AQ31" s="67">
        <v>1</v>
      </c>
      <c r="AR31" s="67">
        <v>1</v>
      </c>
      <c r="AS31" s="67">
        <v>1</v>
      </c>
      <c r="AT31" s="67">
        <v>1</v>
      </c>
      <c r="AU31" s="67">
        <v>1</v>
      </c>
      <c r="AV31" s="67">
        <v>1</v>
      </c>
      <c r="AW31" s="67">
        <v>1</v>
      </c>
      <c r="AX31" s="67">
        <v>1</v>
      </c>
      <c r="AY31" s="67">
        <v>1</v>
      </c>
      <c r="AZ31" s="67">
        <v>1</v>
      </c>
      <c r="BA31" s="67">
        <v>1</v>
      </c>
      <c r="BB31" s="67" t="s">
        <v>277</v>
      </c>
      <c r="BC31" s="67" t="s">
        <v>277</v>
      </c>
      <c r="BD31" s="67" t="s">
        <v>277</v>
      </c>
      <c r="BE31" s="67" t="s">
        <v>277</v>
      </c>
      <c r="BF31" s="67">
        <v>1</v>
      </c>
      <c r="BG31" s="67">
        <v>1</v>
      </c>
      <c r="BH31" s="67">
        <v>1</v>
      </c>
      <c r="BI31" s="67">
        <v>1</v>
      </c>
      <c r="BJ31" s="67">
        <v>1</v>
      </c>
      <c r="BK31" s="67">
        <v>1</v>
      </c>
      <c r="BL31" s="67">
        <v>1</v>
      </c>
      <c r="BM31" s="67">
        <v>1</v>
      </c>
      <c r="BN31" s="67">
        <v>1</v>
      </c>
      <c r="BO31" s="67">
        <v>1</v>
      </c>
      <c r="BP31" s="67">
        <v>1</v>
      </c>
      <c r="BQ31" s="67">
        <v>1</v>
      </c>
      <c r="BR31" s="67">
        <v>99</v>
      </c>
      <c r="BS31" s="67" t="s">
        <v>277</v>
      </c>
      <c r="BT31" s="67">
        <v>1</v>
      </c>
      <c r="BU31" s="67">
        <v>1</v>
      </c>
      <c r="BV31" s="67">
        <v>1</v>
      </c>
      <c r="BW31" s="62">
        <v>1</v>
      </c>
      <c r="BX31" s="62">
        <v>1</v>
      </c>
      <c r="BY31" s="62">
        <v>1</v>
      </c>
      <c r="BZ31" s="62">
        <v>1</v>
      </c>
      <c r="CA31" s="62">
        <v>1</v>
      </c>
      <c r="CB31" s="62">
        <v>1</v>
      </c>
      <c r="CC31" s="77">
        <v>1</v>
      </c>
      <c r="CD31" s="77">
        <v>1</v>
      </c>
      <c r="CE31" s="62">
        <v>1</v>
      </c>
      <c r="CF31" s="77">
        <v>1</v>
      </c>
      <c r="CG31" s="77">
        <v>1</v>
      </c>
      <c r="CH31" s="62">
        <v>1</v>
      </c>
      <c r="CI31" s="62">
        <v>1</v>
      </c>
      <c r="CJ31" s="62">
        <v>1</v>
      </c>
      <c r="CK31" s="62">
        <v>0</v>
      </c>
      <c r="CL31" s="62">
        <v>1</v>
      </c>
      <c r="CM31" s="62">
        <v>1</v>
      </c>
      <c r="CN31" s="62">
        <v>0</v>
      </c>
      <c r="CO31" s="62">
        <v>0</v>
      </c>
      <c r="CP31" s="62">
        <v>1</v>
      </c>
      <c r="CQ31" s="62">
        <v>1</v>
      </c>
      <c r="CR31" s="62">
        <v>1</v>
      </c>
      <c r="CS31" s="66"/>
    </row>
    <row r="32" spans="1:97" s="50" customFormat="1" ht="18.75" x14ac:dyDescent="0.3">
      <c r="A32" s="61">
        <v>84</v>
      </c>
      <c r="B32" s="55">
        <v>1</v>
      </c>
      <c r="C32" s="66">
        <v>2</v>
      </c>
      <c r="D32" s="55" t="s">
        <v>278</v>
      </c>
      <c r="E32" s="80" t="s">
        <v>326</v>
      </c>
      <c r="F32" s="66">
        <v>2355</v>
      </c>
      <c r="G32" s="66">
        <v>421</v>
      </c>
      <c r="H32" s="66">
        <v>53</v>
      </c>
      <c r="I32" s="66">
        <v>2</v>
      </c>
      <c r="J32" s="67">
        <v>1</v>
      </c>
      <c r="K32" s="67">
        <v>1</v>
      </c>
      <c r="L32" s="67">
        <v>1</v>
      </c>
      <c r="M32" s="67">
        <v>1</v>
      </c>
      <c r="N32" s="67">
        <v>1</v>
      </c>
      <c r="O32" s="67">
        <v>1</v>
      </c>
      <c r="P32" s="67">
        <v>1</v>
      </c>
      <c r="Q32" s="67">
        <v>99</v>
      </c>
      <c r="R32" s="67">
        <v>1</v>
      </c>
      <c r="S32" s="67">
        <v>1</v>
      </c>
      <c r="T32" s="67">
        <v>1</v>
      </c>
      <c r="U32" s="67" t="s">
        <v>277</v>
      </c>
      <c r="V32" s="67">
        <v>1</v>
      </c>
      <c r="W32" s="67">
        <v>1</v>
      </c>
      <c r="X32" s="67">
        <v>1</v>
      </c>
      <c r="Y32" s="67">
        <v>1</v>
      </c>
      <c r="Z32" s="67">
        <v>1</v>
      </c>
      <c r="AA32" s="67">
        <v>1</v>
      </c>
      <c r="AB32" s="67">
        <v>1</v>
      </c>
      <c r="AC32" s="67">
        <v>1</v>
      </c>
      <c r="AD32" s="67">
        <v>1</v>
      </c>
      <c r="AE32" s="67">
        <v>99</v>
      </c>
      <c r="AF32" s="67">
        <v>1</v>
      </c>
      <c r="AG32" s="67">
        <v>1</v>
      </c>
      <c r="AH32" s="67">
        <v>1</v>
      </c>
      <c r="AI32" s="67">
        <v>1</v>
      </c>
      <c r="AJ32" s="67">
        <v>1</v>
      </c>
      <c r="AK32" s="67">
        <v>1</v>
      </c>
      <c r="AL32" s="67">
        <v>1</v>
      </c>
      <c r="AM32" s="67">
        <v>1</v>
      </c>
      <c r="AN32" s="67">
        <v>1</v>
      </c>
      <c r="AO32" s="67">
        <v>1</v>
      </c>
      <c r="AP32" s="67">
        <v>1</v>
      </c>
      <c r="AQ32" s="67">
        <v>1</v>
      </c>
      <c r="AR32" s="67">
        <v>1</v>
      </c>
      <c r="AS32" s="67">
        <v>1</v>
      </c>
      <c r="AT32" s="67">
        <v>1</v>
      </c>
      <c r="AU32" s="67">
        <v>1</v>
      </c>
      <c r="AV32" s="67">
        <v>1</v>
      </c>
      <c r="AW32" s="67">
        <v>1</v>
      </c>
      <c r="AX32" s="67">
        <v>1</v>
      </c>
      <c r="AY32" s="67">
        <v>1</v>
      </c>
      <c r="AZ32" s="67">
        <v>1</v>
      </c>
      <c r="BA32" s="67">
        <v>1</v>
      </c>
      <c r="BB32" s="67" t="s">
        <v>277</v>
      </c>
      <c r="BC32" s="67" t="s">
        <v>277</v>
      </c>
      <c r="BD32" s="67" t="s">
        <v>277</v>
      </c>
      <c r="BE32" s="67" t="s">
        <v>277</v>
      </c>
      <c r="BF32" s="67">
        <v>1</v>
      </c>
      <c r="BG32" s="67">
        <v>1</v>
      </c>
      <c r="BH32" s="67">
        <v>1</v>
      </c>
      <c r="BI32" s="67">
        <v>1</v>
      </c>
      <c r="BJ32" s="67">
        <v>1</v>
      </c>
      <c r="BK32" s="67">
        <v>1</v>
      </c>
      <c r="BL32" s="67">
        <v>1</v>
      </c>
      <c r="BM32" s="67">
        <v>1</v>
      </c>
      <c r="BN32" s="67">
        <v>1</v>
      </c>
      <c r="BO32" s="67">
        <v>1</v>
      </c>
      <c r="BP32" s="67">
        <v>1</v>
      </c>
      <c r="BQ32" s="67">
        <v>1</v>
      </c>
      <c r="BR32" s="67">
        <v>99</v>
      </c>
      <c r="BS32" s="67" t="s">
        <v>277</v>
      </c>
      <c r="BT32" s="67">
        <v>1</v>
      </c>
      <c r="BU32" s="67">
        <v>1</v>
      </c>
      <c r="BV32" s="67">
        <v>1</v>
      </c>
      <c r="BW32" s="62">
        <v>1</v>
      </c>
      <c r="BX32" s="62">
        <v>1</v>
      </c>
      <c r="BY32" s="62">
        <v>1</v>
      </c>
      <c r="BZ32" s="62">
        <v>1</v>
      </c>
      <c r="CA32" s="62">
        <v>1</v>
      </c>
      <c r="CB32" s="62">
        <v>1</v>
      </c>
      <c r="CC32" s="77">
        <v>1</v>
      </c>
      <c r="CD32" s="77">
        <v>1</v>
      </c>
      <c r="CE32" s="62">
        <v>1</v>
      </c>
      <c r="CF32" s="77">
        <v>1</v>
      </c>
      <c r="CG32" s="77">
        <v>1</v>
      </c>
      <c r="CH32" s="62">
        <v>1</v>
      </c>
      <c r="CI32" s="62">
        <v>0</v>
      </c>
      <c r="CJ32" s="62">
        <v>1</v>
      </c>
      <c r="CK32" s="62">
        <v>0</v>
      </c>
      <c r="CL32" s="62">
        <v>0</v>
      </c>
      <c r="CM32" s="62">
        <v>0</v>
      </c>
      <c r="CN32" s="62">
        <v>1</v>
      </c>
      <c r="CO32" s="62">
        <v>0</v>
      </c>
      <c r="CP32" s="62">
        <v>1</v>
      </c>
      <c r="CQ32" s="62">
        <v>1</v>
      </c>
      <c r="CR32" s="62">
        <v>1</v>
      </c>
      <c r="CS32" s="66" t="s">
        <v>327</v>
      </c>
    </row>
    <row r="33" spans="1:97" s="50" customFormat="1" ht="18.75" x14ac:dyDescent="0.3">
      <c r="A33" s="61">
        <v>85</v>
      </c>
      <c r="B33" s="55">
        <v>1</v>
      </c>
      <c r="C33" s="66">
        <v>2</v>
      </c>
      <c r="D33" s="55" t="s">
        <v>278</v>
      </c>
      <c r="E33" s="66" t="s">
        <v>328</v>
      </c>
      <c r="F33" s="66">
        <v>2086</v>
      </c>
      <c r="G33" s="66">
        <v>278</v>
      </c>
      <c r="H33" s="66">
        <v>14</v>
      </c>
      <c r="I33" s="66">
        <v>2</v>
      </c>
      <c r="J33" s="67">
        <v>1</v>
      </c>
      <c r="K33" s="67">
        <v>1</v>
      </c>
      <c r="L33" s="67">
        <v>1</v>
      </c>
      <c r="M33" s="67">
        <v>0.5</v>
      </c>
      <c r="N33" s="67">
        <v>1</v>
      </c>
      <c r="O33" s="67">
        <v>1</v>
      </c>
      <c r="P33" s="67">
        <v>0.5</v>
      </c>
      <c r="Q33" s="67">
        <v>99</v>
      </c>
      <c r="R33" s="67">
        <v>1</v>
      </c>
      <c r="S33" s="67">
        <v>0.5</v>
      </c>
      <c r="T33" s="67">
        <v>1</v>
      </c>
      <c r="U33" s="67" t="s">
        <v>277</v>
      </c>
      <c r="V33" s="67">
        <v>1</v>
      </c>
      <c r="W33" s="67">
        <v>1</v>
      </c>
      <c r="X33" s="67">
        <v>0</v>
      </c>
      <c r="Y33" s="67">
        <v>1</v>
      </c>
      <c r="Z33" s="67">
        <v>1</v>
      </c>
      <c r="AA33" s="67">
        <v>1</v>
      </c>
      <c r="AB33" s="67">
        <v>1</v>
      </c>
      <c r="AC33" s="67">
        <v>1</v>
      </c>
      <c r="AD33" s="67">
        <v>1</v>
      </c>
      <c r="AE33" s="67">
        <v>1</v>
      </c>
      <c r="AF33" s="67">
        <v>1</v>
      </c>
      <c r="AG33" s="67">
        <v>1</v>
      </c>
      <c r="AH33" s="67">
        <v>1</v>
      </c>
      <c r="AI33" s="67">
        <v>1</v>
      </c>
      <c r="AJ33" s="67">
        <v>1</v>
      </c>
      <c r="AK33" s="67">
        <v>1</v>
      </c>
      <c r="AL33" s="67">
        <v>1</v>
      </c>
      <c r="AM33" s="67">
        <v>0</v>
      </c>
      <c r="AN33" s="67">
        <v>0</v>
      </c>
      <c r="AO33" s="67">
        <v>1</v>
      </c>
      <c r="AP33" s="67">
        <v>1</v>
      </c>
      <c r="AQ33" s="67">
        <v>1</v>
      </c>
      <c r="AR33" s="67">
        <v>1</v>
      </c>
      <c r="AS33" s="67">
        <v>1</v>
      </c>
      <c r="AT33" s="67">
        <v>1</v>
      </c>
      <c r="AU33" s="67">
        <v>1</v>
      </c>
      <c r="AV33" s="67">
        <v>1</v>
      </c>
      <c r="AW33" s="67">
        <v>1</v>
      </c>
      <c r="AX33" s="67">
        <v>1</v>
      </c>
      <c r="AY33" s="67">
        <v>1</v>
      </c>
      <c r="AZ33" s="67">
        <v>1</v>
      </c>
      <c r="BA33" s="67">
        <v>0</v>
      </c>
      <c r="BB33" s="67" t="s">
        <v>277</v>
      </c>
      <c r="BC33" s="67" t="s">
        <v>277</v>
      </c>
      <c r="BD33" s="67" t="s">
        <v>277</v>
      </c>
      <c r="BE33" s="67" t="s">
        <v>277</v>
      </c>
      <c r="BF33" s="67">
        <v>1</v>
      </c>
      <c r="BG33" s="67">
        <v>1</v>
      </c>
      <c r="BH33" s="67">
        <v>1</v>
      </c>
      <c r="BI33" s="67">
        <v>0</v>
      </c>
      <c r="BJ33" s="67">
        <v>0</v>
      </c>
      <c r="BK33" s="67">
        <v>0</v>
      </c>
      <c r="BL33" s="67">
        <v>0</v>
      </c>
      <c r="BM33" s="67">
        <v>0</v>
      </c>
      <c r="BN33" s="67">
        <v>0</v>
      </c>
      <c r="BO33" s="67">
        <v>0</v>
      </c>
      <c r="BP33" s="67">
        <v>1</v>
      </c>
      <c r="BQ33" s="67">
        <v>1</v>
      </c>
      <c r="BR33" s="67">
        <v>99</v>
      </c>
      <c r="BS33" s="67" t="s">
        <v>277</v>
      </c>
      <c r="BT33" s="67">
        <v>1</v>
      </c>
      <c r="BU33" s="67">
        <v>1</v>
      </c>
      <c r="BV33" s="67">
        <v>0.5</v>
      </c>
      <c r="BW33" s="62">
        <v>1</v>
      </c>
      <c r="BX33" s="62">
        <v>1</v>
      </c>
      <c r="BY33" s="62">
        <v>0</v>
      </c>
      <c r="BZ33" s="62">
        <v>0</v>
      </c>
      <c r="CA33" s="62">
        <v>0</v>
      </c>
      <c r="CB33" s="62">
        <v>1</v>
      </c>
      <c r="CC33" s="77">
        <v>1</v>
      </c>
      <c r="CD33" s="77">
        <v>1</v>
      </c>
      <c r="CE33" s="62">
        <v>1</v>
      </c>
      <c r="CF33" s="77">
        <v>1</v>
      </c>
      <c r="CG33" s="77">
        <v>1</v>
      </c>
      <c r="CH33" s="62">
        <v>1</v>
      </c>
      <c r="CI33" s="62">
        <v>1</v>
      </c>
      <c r="CJ33" s="62">
        <v>1</v>
      </c>
      <c r="CK33" s="62">
        <v>0</v>
      </c>
      <c r="CL33" s="62">
        <v>1</v>
      </c>
      <c r="CM33" s="62">
        <v>0</v>
      </c>
      <c r="CN33" s="62">
        <v>1</v>
      </c>
      <c r="CO33" s="62">
        <v>0</v>
      </c>
      <c r="CP33" s="62">
        <v>1</v>
      </c>
      <c r="CQ33" s="62">
        <v>0</v>
      </c>
      <c r="CR33" s="62">
        <v>1</v>
      </c>
      <c r="CS33" s="66"/>
    </row>
    <row r="34" spans="1:97" s="50" customFormat="1" ht="18.75" x14ac:dyDescent="0.3">
      <c r="A34" s="61">
        <v>86</v>
      </c>
      <c r="B34" s="55">
        <v>1</v>
      </c>
      <c r="C34" s="66">
        <v>2</v>
      </c>
      <c r="D34" s="55" t="s">
        <v>278</v>
      </c>
      <c r="E34" s="80" t="s">
        <v>329</v>
      </c>
      <c r="F34" s="66">
        <v>1397</v>
      </c>
      <c r="G34" s="66">
        <v>288</v>
      </c>
      <c r="H34" s="66">
        <v>0</v>
      </c>
      <c r="I34" s="66">
        <v>2</v>
      </c>
      <c r="J34" s="67">
        <v>1</v>
      </c>
      <c r="K34" s="67">
        <v>1</v>
      </c>
      <c r="L34" s="67">
        <v>1</v>
      </c>
      <c r="M34" s="67">
        <v>1</v>
      </c>
      <c r="N34" s="67">
        <v>1</v>
      </c>
      <c r="O34" s="67">
        <v>1</v>
      </c>
      <c r="P34" s="67">
        <v>1</v>
      </c>
      <c r="Q34" s="67">
        <v>99</v>
      </c>
      <c r="R34" s="67">
        <v>1</v>
      </c>
      <c r="S34" s="67">
        <v>1</v>
      </c>
      <c r="T34" s="67">
        <v>1</v>
      </c>
      <c r="U34" s="67" t="s">
        <v>277</v>
      </c>
      <c r="V34" s="67">
        <v>1</v>
      </c>
      <c r="W34" s="67">
        <v>1</v>
      </c>
      <c r="X34" s="67">
        <v>1</v>
      </c>
      <c r="Y34" s="67">
        <v>1</v>
      </c>
      <c r="Z34" s="67">
        <v>1</v>
      </c>
      <c r="AA34" s="67">
        <v>1</v>
      </c>
      <c r="AB34" s="67">
        <v>1</v>
      </c>
      <c r="AC34" s="67">
        <v>1</v>
      </c>
      <c r="AD34" s="67">
        <v>1</v>
      </c>
      <c r="AE34" s="67">
        <v>1</v>
      </c>
      <c r="AF34" s="67">
        <v>1</v>
      </c>
      <c r="AG34" s="67">
        <v>1</v>
      </c>
      <c r="AH34" s="67">
        <v>1</v>
      </c>
      <c r="AI34" s="67">
        <v>1</v>
      </c>
      <c r="AJ34" s="67">
        <v>1</v>
      </c>
      <c r="AK34" s="67">
        <v>1</v>
      </c>
      <c r="AL34" s="67">
        <v>1</v>
      </c>
      <c r="AM34" s="67">
        <v>1</v>
      </c>
      <c r="AN34" s="67">
        <v>1</v>
      </c>
      <c r="AO34" s="67">
        <v>1</v>
      </c>
      <c r="AP34" s="67">
        <v>1</v>
      </c>
      <c r="AQ34" s="67">
        <v>1</v>
      </c>
      <c r="AR34" s="67">
        <v>1</v>
      </c>
      <c r="AS34" s="67">
        <v>1</v>
      </c>
      <c r="AT34" s="67">
        <v>1</v>
      </c>
      <c r="AU34" s="67">
        <v>1</v>
      </c>
      <c r="AV34" s="67">
        <v>1</v>
      </c>
      <c r="AW34" s="67">
        <v>1</v>
      </c>
      <c r="AX34" s="67">
        <v>1</v>
      </c>
      <c r="AY34" s="67">
        <v>1</v>
      </c>
      <c r="AZ34" s="67">
        <v>1</v>
      </c>
      <c r="BA34" s="67">
        <v>1</v>
      </c>
      <c r="BB34" s="67" t="s">
        <v>277</v>
      </c>
      <c r="BC34" s="67" t="s">
        <v>277</v>
      </c>
      <c r="BD34" s="67" t="s">
        <v>277</v>
      </c>
      <c r="BE34" s="67" t="s">
        <v>277</v>
      </c>
      <c r="BF34" s="67">
        <v>1</v>
      </c>
      <c r="BG34" s="67">
        <v>1</v>
      </c>
      <c r="BH34" s="67">
        <v>1</v>
      </c>
      <c r="BI34" s="67">
        <v>1</v>
      </c>
      <c r="BJ34" s="67">
        <v>1</v>
      </c>
      <c r="BK34" s="67">
        <v>1</v>
      </c>
      <c r="BL34" s="67">
        <v>1</v>
      </c>
      <c r="BM34" s="67">
        <v>1</v>
      </c>
      <c r="BN34" s="67">
        <v>1</v>
      </c>
      <c r="BO34" s="67">
        <v>1</v>
      </c>
      <c r="BP34" s="67">
        <v>1</v>
      </c>
      <c r="BQ34" s="67">
        <v>1</v>
      </c>
      <c r="BR34" s="67">
        <v>99</v>
      </c>
      <c r="BS34" s="67" t="s">
        <v>277</v>
      </c>
      <c r="BT34" s="67">
        <v>1</v>
      </c>
      <c r="BU34" s="67">
        <v>1</v>
      </c>
      <c r="BV34" s="67">
        <v>1</v>
      </c>
      <c r="BW34" s="62">
        <v>1</v>
      </c>
      <c r="BX34" s="62">
        <v>1</v>
      </c>
      <c r="BY34" s="62">
        <v>1</v>
      </c>
      <c r="BZ34" s="62">
        <v>1</v>
      </c>
      <c r="CA34" s="62">
        <v>1</v>
      </c>
      <c r="CB34" s="62">
        <v>1</v>
      </c>
      <c r="CC34" s="77">
        <v>1</v>
      </c>
      <c r="CD34" s="77">
        <v>1</v>
      </c>
      <c r="CE34" s="62">
        <v>1</v>
      </c>
      <c r="CF34" s="77">
        <v>1</v>
      </c>
      <c r="CG34" s="77">
        <v>1</v>
      </c>
      <c r="CH34" s="62">
        <v>1</v>
      </c>
      <c r="CI34" s="62">
        <v>0</v>
      </c>
      <c r="CJ34" s="62">
        <v>1</v>
      </c>
      <c r="CK34" s="62">
        <v>1</v>
      </c>
      <c r="CL34" s="62">
        <v>1</v>
      </c>
      <c r="CM34" s="62">
        <v>0</v>
      </c>
      <c r="CN34" s="62">
        <v>1</v>
      </c>
      <c r="CO34" s="62">
        <v>0</v>
      </c>
      <c r="CP34" s="62">
        <v>1</v>
      </c>
      <c r="CQ34" s="62">
        <v>1</v>
      </c>
      <c r="CR34" s="62">
        <v>1</v>
      </c>
      <c r="CS34" s="66" t="s">
        <v>330</v>
      </c>
    </row>
    <row r="35" spans="1:97" s="50" customFormat="1" ht="18.75" x14ac:dyDescent="0.3">
      <c r="A35" s="61">
        <v>87</v>
      </c>
      <c r="B35" s="55">
        <v>1</v>
      </c>
      <c r="C35" s="66">
        <v>2</v>
      </c>
      <c r="D35" s="55" t="s">
        <v>278</v>
      </c>
      <c r="E35" s="80" t="s">
        <v>331</v>
      </c>
      <c r="F35" s="66">
        <v>2821</v>
      </c>
      <c r="G35" s="66">
        <v>602</v>
      </c>
      <c r="H35" s="66">
        <v>51</v>
      </c>
      <c r="I35" s="66">
        <v>1</v>
      </c>
      <c r="J35" s="67">
        <v>1</v>
      </c>
      <c r="K35" s="67">
        <v>1</v>
      </c>
      <c r="L35" s="67">
        <v>1</v>
      </c>
      <c r="M35" s="67">
        <v>1</v>
      </c>
      <c r="N35" s="67">
        <v>1</v>
      </c>
      <c r="O35" s="67">
        <v>1</v>
      </c>
      <c r="P35" s="67">
        <v>1</v>
      </c>
      <c r="Q35" s="67">
        <v>99</v>
      </c>
      <c r="R35" s="67">
        <v>1</v>
      </c>
      <c r="S35" s="67">
        <v>1</v>
      </c>
      <c r="T35" s="67">
        <v>1</v>
      </c>
      <c r="U35" s="67" t="s">
        <v>277</v>
      </c>
      <c r="V35" s="67">
        <v>1</v>
      </c>
      <c r="W35" s="67">
        <v>1</v>
      </c>
      <c r="X35" s="67">
        <v>1</v>
      </c>
      <c r="Y35" s="67">
        <v>1</v>
      </c>
      <c r="Z35" s="67">
        <v>1</v>
      </c>
      <c r="AA35" s="67">
        <v>1</v>
      </c>
      <c r="AB35" s="67">
        <v>1</v>
      </c>
      <c r="AC35" s="67">
        <v>1</v>
      </c>
      <c r="AD35" s="67">
        <v>1</v>
      </c>
      <c r="AE35" s="67">
        <v>1</v>
      </c>
      <c r="AF35" s="67">
        <v>1</v>
      </c>
      <c r="AG35" s="67">
        <v>1</v>
      </c>
      <c r="AH35" s="67">
        <v>1</v>
      </c>
      <c r="AI35" s="67">
        <v>1</v>
      </c>
      <c r="AJ35" s="67">
        <v>1</v>
      </c>
      <c r="AK35" s="67">
        <v>1</v>
      </c>
      <c r="AL35" s="67">
        <v>1</v>
      </c>
      <c r="AM35" s="67">
        <v>1</v>
      </c>
      <c r="AN35" s="67">
        <v>1</v>
      </c>
      <c r="AO35" s="67">
        <v>1</v>
      </c>
      <c r="AP35" s="67">
        <v>1</v>
      </c>
      <c r="AQ35" s="67">
        <v>1</v>
      </c>
      <c r="AR35" s="67">
        <v>1</v>
      </c>
      <c r="AS35" s="67">
        <v>1</v>
      </c>
      <c r="AT35" s="67">
        <v>1</v>
      </c>
      <c r="AU35" s="67">
        <v>1</v>
      </c>
      <c r="AV35" s="67">
        <v>1</v>
      </c>
      <c r="AW35" s="67">
        <v>1</v>
      </c>
      <c r="AX35" s="67">
        <v>1</v>
      </c>
      <c r="AY35" s="67">
        <v>1</v>
      </c>
      <c r="AZ35" s="67">
        <v>1</v>
      </c>
      <c r="BA35" s="67">
        <v>1</v>
      </c>
      <c r="BB35" s="67" t="s">
        <v>277</v>
      </c>
      <c r="BC35" s="67" t="s">
        <v>277</v>
      </c>
      <c r="BD35" s="67" t="s">
        <v>277</v>
      </c>
      <c r="BE35" s="67" t="s">
        <v>277</v>
      </c>
      <c r="BF35" s="67">
        <v>1</v>
      </c>
      <c r="BG35" s="67">
        <v>1</v>
      </c>
      <c r="BH35" s="67">
        <v>1</v>
      </c>
      <c r="BI35" s="67">
        <v>1</v>
      </c>
      <c r="BJ35" s="67">
        <v>1</v>
      </c>
      <c r="BK35" s="67">
        <v>1</v>
      </c>
      <c r="BL35" s="67">
        <v>1</v>
      </c>
      <c r="BM35" s="67">
        <v>1</v>
      </c>
      <c r="BN35" s="67">
        <v>1</v>
      </c>
      <c r="BO35" s="67">
        <v>1</v>
      </c>
      <c r="BP35" s="67">
        <v>1</v>
      </c>
      <c r="BQ35" s="67">
        <v>1</v>
      </c>
      <c r="BR35" s="67">
        <v>99</v>
      </c>
      <c r="BS35" s="67" t="s">
        <v>277</v>
      </c>
      <c r="BT35" s="67">
        <v>1</v>
      </c>
      <c r="BU35" s="67">
        <v>1</v>
      </c>
      <c r="BV35" s="67">
        <v>0</v>
      </c>
      <c r="BW35" s="62">
        <v>1</v>
      </c>
      <c r="BX35" s="62">
        <v>1</v>
      </c>
      <c r="BY35" s="62">
        <v>1</v>
      </c>
      <c r="BZ35" s="62">
        <v>1</v>
      </c>
      <c r="CA35" s="62">
        <v>0</v>
      </c>
      <c r="CB35" s="62">
        <v>1</v>
      </c>
      <c r="CC35" s="77">
        <v>1</v>
      </c>
      <c r="CD35" s="77">
        <v>1</v>
      </c>
      <c r="CE35" s="62">
        <v>1</v>
      </c>
      <c r="CF35" s="77">
        <v>1</v>
      </c>
      <c r="CG35" s="77">
        <v>1</v>
      </c>
      <c r="CH35" s="62">
        <v>1</v>
      </c>
      <c r="CI35" s="62">
        <v>1</v>
      </c>
      <c r="CJ35" s="62">
        <v>1</v>
      </c>
      <c r="CK35" s="62">
        <v>0</v>
      </c>
      <c r="CL35" s="62">
        <v>0</v>
      </c>
      <c r="CM35" s="62">
        <v>0</v>
      </c>
      <c r="CN35" s="62">
        <v>1</v>
      </c>
      <c r="CO35" s="62">
        <v>0</v>
      </c>
      <c r="CP35" s="62">
        <v>1</v>
      </c>
      <c r="CQ35" s="62">
        <v>1</v>
      </c>
      <c r="CR35" s="62">
        <v>1</v>
      </c>
      <c r="CS35" s="66"/>
    </row>
    <row r="36" spans="1:97" s="50" customFormat="1" ht="18.75" x14ac:dyDescent="0.3">
      <c r="A36" s="61">
        <v>88</v>
      </c>
      <c r="B36" s="55">
        <v>1</v>
      </c>
      <c r="C36" s="66">
        <v>2</v>
      </c>
      <c r="D36" s="55" t="s">
        <v>278</v>
      </c>
      <c r="E36" s="66" t="s">
        <v>332</v>
      </c>
      <c r="F36" s="66">
        <v>786</v>
      </c>
      <c r="G36" s="66">
        <v>77</v>
      </c>
      <c r="H36" s="66">
        <v>22</v>
      </c>
      <c r="I36" s="66">
        <v>1</v>
      </c>
      <c r="J36" s="67">
        <v>1</v>
      </c>
      <c r="K36" s="67">
        <v>1</v>
      </c>
      <c r="L36" s="67">
        <v>1</v>
      </c>
      <c r="M36" s="67">
        <v>1</v>
      </c>
      <c r="N36" s="67">
        <v>1</v>
      </c>
      <c r="O36" s="67">
        <v>1</v>
      </c>
      <c r="P36" s="67">
        <v>0.5</v>
      </c>
      <c r="Q36" s="67">
        <v>1</v>
      </c>
      <c r="R36" s="67">
        <v>1</v>
      </c>
      <c r="S36" s="67">
        <v>1</v>
      </c>
      <c r="T36" s="67">
        <v>1</v>
      </c>
      <c r="U36" s="67" t="s">
        <v>277</v>
      </c>
      <c r="V36" s="67">
        <v>0.5</v>
      </c>
      <c r="W36" s="67">
        <v>1</v>
      </c>
      <c r="X36" s="67">
        <v>1</v>
      </c>
      <c r="Y36" s="67">
        <v>1</v>
      </c>
      <c r="Z36" s="67">
        <v>1</v>
      </c>
      <c r="AA36" s="67">
        <v>1</v>
      </c>
      <c r="AB36" s="67">
        <v>1</v>
      </c>
      <c r="AC36" s="67">
        <v>1</v>
      </c>
      <c r="AD36" s="67">
        <v>1</v>
      </c>
      <c r="AE36" s="67">
        <v>1</v>
      </c>
      <c r="AF36" s="67">
        <v>1</v>
      </c>
      <c r="AG36" s="67">
        <v>1</v>
      </c>
      <c r="AH36" s="67">
        <v>0.5</v>
      </c>
      <c r="AI36" s="67">
        <v>1</v>
      </c>
      <c r="AJ36" s="67">
        <v>0.5</v>
      </c>
      <c r="AK36" s="67">
        <v>1</v>
      </c>
      <c r="AL36" s="67">
        <v>1</v>
      </c>
      <c r="AM36" s="67">
        <v>1</v>
      </c>
      <c r="AN36" s="67">
        <v>1</v>
      </c>
      <c r="AO36" s="67">
        <v>1</v>
      </c>
      <c r="AP36" s="67">
        <v>1</v>
      </c>
      <c r="AQ36" s="67">
        <v>1</v>
      </c>
      <c r="AR36" s="67">
        <v>1</v>
      </c>
      <c r="AS36" s="67">
        <v>0.5</v>
      </c>
      <c r="AT36" s="67">
        <v>0.5</v>
      </c>
      <c r="AU36" s="67">
        <v>1</v>
      </c>
      <c r="AV36" s="67">
        <v>1</v>
      </c>
      <c r="AW36" s="67">
        <v>1</v>
      </c>
      <c r="AX36" s="67">
        <v>1</v>
      </c>
      <c r="AY36" s="67">
        <v>1</v>
      </c>
      <c r="AZ36" s="67">
        <v>1</v>
      </c>
      <c r="BA36" s="67">
        <v>1</v>
      </c>
      <c r="BB36" s="67" t="s">
        <v>277</v>
      </c>
      <c r="BC36" s="67" t="s">
        <v>277</v>
      </c>
      <c r="BD36" s="67" t="s">
        <v>277</v>
      </c>
      <c r="BE36" s="67" t="s">
        <v>277</v>
      </c>
      <c r="BF36" s="67">
        <v>1</v>
      </c>
      <c r="BG36" s="67">
        <v>1</v>
      </c>
      <c r="BH36" s="67">
        <v>1</v>
      </c>
      <c r="BI36" s="67">
        <v>1</v>
      </c>
      <c r="BJ36" s="67">
        <v>1</v>
      </c>
      <c r="BK36" s="67">
        <v>1</v>
      </c>
      <c r="BL36" s="67">
        <v>1</v>
      </c>
      <c r="BM36" s="67">
        <v>1</v>
      </c>
      <c r="BN36" s="67">
        <v>1</v>
      </c>
      <c r="BO36" s="67">
        <v>1</v>
      </c>
      <c r="BP36" s="67">
        <v>0</v>
      </c>
      <c r="BQ36" s="67">
        <v>0</v>
      </c>
      <c r="BR36" s="67">
        <v>99</v>
      </c>
      <c r="BS36" s="67" t="s">
        <v>277</v>
      </c>
      <c r="BT36" s="67">
        <v>0</v>
      </c>
      <c r="BU36" s="67">
        <v>1</v>
      </c>
      <c r="BV36" s="67">
        <v>0.5</v>
      </c>
      <c r="BW36" s="62">
        <v>1</v>
      </c>
      <c r="BX36" s="62">
        <v>1</v>
      </c>
      <c r="BY36" s="62">
        <v>1</v>
      </c>
      <c r="BZ36" s="62">
        <v>1</v>
      </c>
      <c r="CA36" s="62">
        <v>1</v>
      </c>
      <c r="CB36" s="62">
        <v>1</v>
      </c>
      <c r="CC36" s="77">
        <v>1</v>
      </c>
      <c r="CD36" s="77">
        <v>1</v>
      </c>
      <c r="CE36" s="62">
        <v>1</v>
      </c>
      <c r="CF36" s="77">
        <v>1</v>
      </c>
      <c r="CG36" s="77">
        <v>1</v>
      </c>
      <c r="CH36" s="62">
        <v>1</v>
      </c>
      <c r="CI36" s="62">
        <v>0</v>
      </c>
      <c r="CJ36" s="62">
        <v>0</v>
      </c>
      <c r="CK36" s="62">
        <v>0</v>
      </c>
      <c r="CL36" s="62">
        <v>1</v>
      </c>
      <c r="CM36" s="62">
        <v>0</v>
      </c>
      <c r="CN36" s="62">
        <v>1</v>
      </c>
      <c r="CO36" s="62">
        <v>0</v>
      </c>
      <c r="CP36" s="62">
        <v>1</v>
      </c>
      <c r="CQ36" s="62">
        <v>0</v>
      </c>
      <c r="CR36" s="62">
        <v>1</v>
      </c>
      <c r="CS36" s="66"/>
    </row>
    <row r="37" spans="1:97" s="50" customFormat="1" ht="18.75" x14ac:dyDescent="0.3">
      <c r="A37" s="61">
        <v>89</v>
      </c>
      <c r="B37" s="55">
        <v>1</v>
      </c>
      <c r="C37" s="66">
        <v>2</v>
      </c>
      <c r="D37" s="55" t="s">
        <v>278</v>
      </c>
      <c r="E37" s="66" t="s">
        <v>333</v>
      </c>
      <c r="F37" s="66">
        <v>410</v>
      </c>
      <c r="G37" s="66">
        <v>81</v>
      </c>
      <c r="H37" s="66">
        <v>13</v>
      </c>
      <c r="I37" s="66">
        <v>2</v>
      </c>
      <c r="J37" s="67">
        <v>1</v>
      </c>
      <c r="K37" s="67">
        <v>1</v>
      </c>
      <c r="L37" s="67">
        <v>1</v>
      </c>
      <c r="M37" s="67">
        <v>1</v>
      </c>
      <c r="N37" s="67">
        <v>1</v>
      </c>
      <c r="O37" s="67">
        <v>1</v>
      </c>
      <c r="P37" s="67">
        <v>1</v>
      </c>
      <c r="Q37" s="67">
        <v>99</v>
      </c>
      <c r="R37" s="67">
        <v>1</v>
      </c>
      <c r="S37" s="67">
        <v>1</v>
      </c>
      <c r="T37" s="67">
        <v>1</v>
      </c>
      <c r="U37" s="67" t="s">
        <v>277</v>
      </c>
      <c r="V37" s="67">
        <v>1</v>
      </c>
      <c r="W37" s="67">
        <v>0</v>
      </c>
      <c r="X37" s="67">
        <v>1</v>
      </c>
      <c r="Y37" s="67">
        <v>1</v>
      </c>
      <c r="Z37" s="67">
        <v>1</v>
      </c>
      <c r="AA37" s="67">
        <v>1</v>
      </c>
      <c r="AB37" s="67">
        <v>1</v>
      </c>
      <c r="AC37" s="67">
        <v>1</v>
      </c>
      <c r="AD37" s="67">
        <v>1</v>
      </c>
      <c r="AE37" s="67">
        <v>1</v>
      </c>
      <c r="AF37" s="67">
        <v>1</v>
      </c>
      <c r="AG37" s="67">
        <v>1</v>
      </c>
      <c r="AH37" s="67">
        <v>1</v>
      </c>
      <c r="AI37" s="67">
        <v>1</v>
      </c>
      <c r="AJ37" s="67">
        <v>1</v>
      </c>
      <c r="AK37" s="67">
        <v>1</v>
      </c>
      <c r="AL37" s="67">
        <v>1</v>
      </c>
      <c r="AM37" s="67">
        <v>0</v>
      </c>
      <c r="AN37" s="67">
        <v>1</v>
      </c>
      <c r="AO37" s="67">
        <v>1</v>
      </c>
      <c r="AP37" s="67">
        <v>1</v>
      </c>
      <c r="AQ37" s="67">
        <v>1</v>
      </c>
      <c r="AR37" s="67">
        <v>1</v>
      </c>
      <c r="AS37" s="67">
        <v>1</v>
      </c>
      <c r="AT37" s="67">
        <v>1</v>
      </c>
      <c r="AU37" s="67">
        <v>1</v>
      </c>
      <c r="AV37" s="67">
        <v>1</v>
      </c>
      <c r="AW37" s="67">
        <v>1</v>
      </c>
      <c r="AX37" s="67">
        <v>1</v>
      </c>
      <c r="AY37" s="67">
        <v>1</v>
      </c>
      <c r="AZ37" s="67">
        <v>1</v>
      </c>
      <c r="BA37" s="67">
        <v>1</v>
      </c>
      <c r="BB37" s="67" t="s">
        <v>277</v>
      </c>
      <c r="BC37" s="67" t="s">
        <v>277</v>
      </c>
      <c r="BD37" s="67" t="s">
        <v>277</v>
      </c>
      <c r="BE37" s="67" t="s">
        <v>277</v>
      </c>
      <c r="BF37" s="67">
        <v>1</v>
      </c>
      <c r="BG37" s="67">
        <v>1</v>
      </c>
      <c r="BH37" s="67">
        <v>1</v>
      </c>
      <c r="BI37" s="67">
        <v>0</v>
      </c>
      <c r="BJ37" s="67">
        <v>1</v>
      </c>
      <c r="BK37" s="67">
        <v>1</v>
      </c>
      <c r="BL37" s="67">
        <v>1</v>
      </c>
      <c r="BM37" s="67">
        <v>1</v>
      </c>
      <c r="BN37" s="67">
        <v>1</v>
      </c>
      <c r="BO37" s="67">
        <v>1</v>
      </c>
      <c r="BP37" s="67">
        <v>0</v>
      </c>
      <c r="BQ37" s="67">
        <v>0</v>
      </c>
      <c r="BR37" s="67">
        <v>99</v>
      </c>
      <c r="BS37" s="67" t="s">
        <v>277</v>
      </c>
      <c r="BT37" s="67">
        <v>0</v>
      </c>
      <c r="BU37" s="67">
        <v>1</v>
      </c>
      <c r="BV37" s="67">
        <v>1</v>
      </c>
      <c r="BW37" s="62">
        <v>1</v>
      </c>
      <c r="BX37" s="62">
        <v>1</v>
      </c>
      <c r="BY37" s="62">
        <v>1</v>
      </c>
      <c r="BZ37" s="62">
        <v>1</v>
      </c>
      <c r="CA37" s="62">
        <v>1</v>
      </c>
      <c r="CB37" s="62">
        <v>1</v>
      </c>
      <c r="CC37" s="77">
        <v>1</v>
      </c>
      <c r="CD37" s="77">
        <v>1</v>
      </c>
      <c r="CE37" s="62">
        <v>1</v>
      </c>
      <c r="CF37" s="77">
        <v>1</v>
      </c>
      <c r="CG37" s="77">
        <v>1</v>
      </c>
      <c r="CH37" s="62">
        <v>1</v>
      </c>
      <c r="CI37" s="62">
        <v>0</v>
      </c>
      <c r="CJ37" s="62">
        <v>0</v>
      </c>
      <c r="CK37" s="62">
        <v>0</v>
      </c>
      <c r="CL37" s="62">
        <v>1</v>
      </c>
      <c r="CM37" s="62">
        <v>0</v>
      </c>
      <c r="CN37" s="62">
        <v>0</v>
      </c>
      <c r="CO37" s="62">
        <v>0</v>
      </c>
      <c r="CP37" s="62">
        <v>1</v>
      </c>
      <c r="CQ37" s="62">
        <v>1</v>
      </c>
      <c r="CR37" s="62">
        <v>1</v>
      </c>
      <c r="CS37" s="66" t="s">
        <v>334</v>
      </c>
    </row>
    <row r="38" spans="1:97" s="50" customFormat="1" ht="18.75" x14ac:dyDescent="0.3">
      <c r="A38" s="61">
        <v>90</v>
      </c>
      <c r="B38" s="55">
        <v>1</v>
      </c>
      <c r="C38" s="66">
        <v>2</v>
      </c>
      <c r="D38" s="55" t="s">
        <v>278</v>
      </c>
      <c r="E38" s="66" t="s">
        <v>335</v>
      </c>
      <c r="F38" s="66">
        <v>673</v>
      </c>
      <c r="G38" s="66">
        <v>193</v>
      </c>
      <c r="H38" s="66">
        <v>25</v>
      </c>
      <c r="I38" s="66">
        <v>2</v>
      </c>
      <c r="J38" s="67">
        <v>1</v>
      </c>
      <c r="K38" s="67">
        <v>1</v>
      </c>
      <c r="L38" s="67">
        <v>1</v>
      </c>
      <c r="M38" s="67">
        <v>1</v>
      </c>
      <c r="N38" s="67">
        <v>1</v>
      </c>
      <c r="O38" s="67">
        <v>1</v>
      </c>
      <c r="P38" s="67">
        <v>1</v>
      </c>
      <c r="Q38" s="67">
        <v>99</v>
      </c>
      <c r="R38" s="67">
        <v>1</v>
      </c>
      <c r="S38" s="67">
        <v>1</v>
      </c>
      <c r="T38" s="67">
        <v>0</v>
      </c>
      <c r="U38" s="67" t="s">
        <v>277</v>
      </c>
      <c r="V38" s="67">
        <v>1</v>
      </c>
      <c r="W38" s="67">
        <v>1</v>
      </c>
      <c r="X38" s="67">
        <v>1</v>
      </c>
      <c r="Y38" s="67">
        <v>1</v>
      </c>
      <c r="Z38" s="67">
        <v>1</v>
      </c>
      <c r="AA38" s="67">
        <v>1</v>
      </c>
      <c r="AB38" s="67">
        <v>1</v>
      </c>
      <c r="AC38" s="67">
        <v>1</v>
      </c>
      <c r="AD38" s="67">
        <v>1</v>
      </c>
      <c r="AE38" s="67">
        <v>99</v>
      </c>
      <c r="AF38" s="67">
        <v>1</v>
      </c>
      <c r="AG38" s="67">
        <v>1</v>
      </c>
      <c r="AH38" s="67">
        <v>1</v>
      </c>
      <c r="AI38" s="67">
        <v>1</v>
      </c>
      <c r="AJ38" s="67">
        <v>1</v>
      </c>
      <c r="AK38" s="67">
        <v>1</v>
      </c>
      <c r="AL38" s="67">
        <v>0</v>
      </c>
      <c r="AM38" s="67">
        <v>0</v>
      </c>
      <c r="AN38" s="67">
        <v>0</v>
      </c>
      <c r="AO38" s="67">
        <v>1</v>
      </c>
      <c r="AP38" s="67">
        <v>1</v>
      </c>
      <c r="AQ38" s="67">
        <v>1</v>
      </c>
      <c r="AR38" s="67">
        <v>1</v>
      </c>
      <c r="AS38" s="67">
        <v>1</v>
      </c>
      <c r="AT38" s="67">
        <v>1</v>
      </c>
      <c r="AU38" s="67">
        <v>1</v>
      </c>
      <c r="AV38" s="67">
        <v>1</v>
      </c>
      <c r="AW38" s="67">
        <v>1</v>
      </c>
      <c r="AX38" s="67">
        <v>1</v>
      </c>
      <c r="AY38" s="67">
        <v>1</v>
      </c>
      <c r="AZ38" s="67">
        <v>1</v>
      </c>
      <c r="BA38" s="67">
        <v>1</v>
      </c>
      <c r="BB38" s="67" t="s">
        <v>277</v>
      </c>
      <c r="BC38" s="67" t="s">
        <v>277</v>
      </c>
      <c r="BD38" s="67" t="s">
        <v>277</v>
      </c>
      <c r="BE38" s="67" t="s">
        <v>277</v>
      </c>
      <c r="BF38" s="67">
        <v>1</v>
      </c>
      <c r="BG38" s="67">
        <v>1</v>
      </c>
      <c r="BH38" s="67">
        <v>1</v>
      </c>
      <c r="BI38" s="67">
        <v>1</v>
      </c>
      <c r="BJ38" s="67">
        <v>1</v>
      </c>
      <c r="BK38" s="67">
        <v>1</v>
      </c>
      <c r="BL38" s="67">
        <v>1</v>
      </c>
      <c r="BM38" s="67">
        <v>1</v>
      </c>
      <c r="BN38" s="67">
        <v>1</v>
      </c>
      <c r="BO38" s="67">
        <v>1</v>
      </c>
      <c r="BP38" s="67">
        <v>0</v>
      </c>
      <c r="BQ38" s="67">
        <v>0</v>
      </c>
      <c r="BR38" s="67">
        <v>99</v>
      </c>
      <c r="BS38" s="67" t="s">
        <v>277</v>
      </c>
      <c r="BT38" s="67">
        <v>1</v>
      </c>
      <c r="BU38" s="67">
        <v>1</v>
      </c>
      <c r="BV38" s="67">
        <v>1</v>
      </c>
      <c r="BW38" s="62">
        <v>1</v>
      </c>
      <c r="BX38" s="62">
        <v>1</v>
      </c>
      <c r="BY38" s="62">
        <v>0</v>
      </c>
      <c r="BZ38" s="62">
        <v>0</v>
      </c>
      <c r="CA38" s="62">
        <v>0</v>
      </c>
      <c r="CB38" s="62">
        <v>1</v>
      </c>
      <c r="CC38" s="77">
        <v>1</v>
      </c>
      <c r="CD38" s="77">
        <v>1</v>
      </c>
      <c r="CE38" s="62">
        <v>1</v>
      </c>
      <c r="CF38" s="77">
        <v>1</v>
      </c>
      <c r="CG38" s="77">
        <v>1</v>
      </c>
      <c r="CH38" s="62">
        <v>1</v>
      </c>
      <c r="CI38" s="62">
        <v>0</v>
      </c>
      <c r="CJ38" s="62">
        <v>1</v>
      </c>
      <c r="CK38" s="62">
        <v>0</v>
      </c>
      <c r="CL38" s="62">
        <v>1</v>
      </c>
      <c r="CM38" s="62">
        <v>0</v>
      </c>
      <c r="CN38" s="62">
        <v>0</v>
      </c>
      <c r="CO38" s="62">
        <v>0</v>
      </c>
      <c r="CP38" s="62">
        <v>1</v>
      </c>
      <c r="CQ38" s="62">
        <v>1</v>
      </c>
      <c r="CR38" s="62">
        <v>1</v>
      </c>
      <c r="CS38" s="66" t="s">
        <v>336</v>
      </c>
    </row>
    <row r="39" spans="1:97" s="50" customFormat="1" ht="18.75" x14ac:dyDescent="0.3">
      <c r="A39" s="61">
        <v>91</v>
      </c>
      <c r="B39" s="55">
        <v>1</v>
      </c>
      <c r="C39" s="66">
        <v>2</v>
      </c>
      <c r="D39" s="55" t="s">
        <v>278</v>
      </c>
      <c r="E39" s="66" t="s">
        <v>337</v>
      </c>
      <c r="F39" s="66">
        <v>1778</v>
      </c>
      <c r="G39" s="66">
        <v>221</v>
      </c>
      <c r="H39" s="66">
        <v>36</v>
      </c>
      <c r="I39" s="66">
        <v>2</v>
      </c>
      <c r="J39" s="67">
        <v>1</v>
      </c>
      <c r="K39" s="67">
        <v>1</v>
      </c>
      <c r="L39" s="67">
        <v>1</v>
      </c>
      <c r="M39" s="67">
        <v>1</v>
      </c>
      <c r="N39" s="67">
        <v>1</v>
      </c>
      <c r="O39" s="67">
        <v>1</v>
      </c>
      <c r="P39" s="67">
        <v>0.5</v>
      </c>
      <c r="Q39" s="67">
        <v>99</v>
      </c>
      <c r="R39" s="67">
        <v>1</v>
      </c>
      <c r="S39" s="67">
        <v>0</v>
      </c>
      <c r="T39" s="67">
        <v>1</v>
      </c>
      <c r="U39" s="67" t="s">
        <v>277</v>
      </c>
      <c r="V39" s="67">
        <v>0</v>
      </c>
      <c r="W39" s="67">
        <v>0</v>
      </c>
      <c r="X39" s="67">
        <v>0</v>
      </c>
      <c r="Y39" s="67">
        <v>1</v>
      </c>
      <c r="Z39" s="67">
        <v>1</v>
      </c>
      <c r="AA39" s="67">
        <v>1</v>
      </c>
      <c r="AB39" s="67">
        <v>1</v>
      </c>
      <c r="AC39" s="67">
        <v>1</v>
      </c>
      <c r="AD39" s="67">
        <v>1</v>
      </c>
      <c r="AE39" s="67">
        <v>1</v>
      </c>
      <c r="AF39" s="67">
        <v>1</v>
      </c>
      <c r="AG39" s="67">
        <v>1</v>
      </c>
      <c r="AH39" s="67">
        <v>1</v>
      </c>
      <c r="AI39" s="67">
        <v>1</v>
      </c>
      <c r="AJ39" s="67">
        <v>1</v>
      </c>
      <c r="AK39" s="67">
        <v>1</v>
      </c>
      <c r="AL39" s="67">
        <v>0</v>
      </c>
      <c r="AM39" s="67">
        <v>0</v>
      </c>
      <c r="AN39" s="67">
        <v>0</v>
      </c>
      <c r="AO39" s="67">
        <v>1</v>
      </c>
      <c r="AP39" s="67">
        <v>1</v>
      </c>
      <c r="AQ39" s="67">
        <v>1</v>
      </c>
      <c r="AR39" s="67">
        <v>1</v>
      </c>
      <c r="AS39" s="67">
        <v>1</v>
      </c>
      <c r="AT39" s="67">
        <v>1</v>
      </c>
      <c r="AU39" s="67">
        <v>1</v>
      </c>
      <c r="AV39" s="67">
        <v>1</v>
      </c>
      <c r="AW39" s="67">
        <v>1</v>
      </c>
      <c r="AX39" s="67">
        <v>1</v>
      </c>
      <c r="AY39" s="67">
        <v>1</v>
      </c>
      <c r="AZ39" s="67">
        <v>1</v>
      </c>
      <c r="BA39" s="67">
        <v>1</v>
      </c>
      <c r="BB39" s="67" t="s">
        <v>277</v>
      </c>
      <c r="BC39" s="67" t="s">
        <v>277</v>
      </c>
      <c r="BD39" s="67" t="s">
        <v>277</v>
      </c>
      <c r="BE39" s="67" t="s">
        <v>277</v>
      </c>
      <c r="BF39" s="67">
        <v>1</v>
      </c>
      <c r="BG39" s="67">
        <v>1</v>
      </c>
      <c r="BH39" s="67">
        <v>1</v>
      </c>
      <c r="BI39" s="67">
        <v>0</v>
      </c>
      <c r="BJ39" s="67">
        <v>1</v>
      </c>
      <c r="BK39" s="67">
        <v>1</v>
      </c>
      <c r="BL39" s="67">
        <v>1</v>
      </c>
      <c r="BM39" s="67">
        <v>1</v>
      </c>
      <c r="BN39" s="67">
        <v>1</v>
      </c>
      <c r="BO39" s="67">
        <v>1</v>
      </c>
      <c r="BP39" s="67">
        <v>0</v>
      </c>
      <c r="BQ39" s="67">
        <v>0</v>
      </c>
      <c r="BR39" s="67">
        <v>99</v>
      </c>
      <c r="BS39" s="67" t="s">
        <v>277</v>
      </c>
      <c r="BT39" s="67">
        <v>1</v>
      </c>
      <c r="BU39" s="67">
        <v>0</v>
      </c>
      <c r="BV39" s="67">
        <v>1</v>
      </c>
      <c r="BW39" s="62">
        <v>1</v>
      </c>
      <c r="BX39" s="62">
        <v>1</v>
      </c>
      <c r="BY39" s="62">
        <v>1</v>
      </c>
      <c r="BZ39" s="62">
        <v>0</v>
      </c>
      <c r="CA39" s="62">
        <v>1</v>
      </c>
      <c r="CB39" s="62">
        <v>0</v>
      </c>
      <c r="CC39" s="77">
        <v>1</v>
      </c>
      <c r="CD39" s="77">
        <v>1</v>
      </c>
      <c r="CE39" s="62">
        <v>1</v>
      </c>
      <c r="CF39" s="77">
        <v>1</v>
      </c>
      <c r="CG39" s="77">
        <v>1</v>
      </c>
      <c r="CH39" s="62">
        <v>1</v>
      </c>
      <c r="CI39" s="62">
        <v>0</v>
      </c>
      <c r="CJ39" s="62">
        <v>0</v>
      </c>
      <c r="CK39" s="62">
        <v>0</v>
      </c>
      <c r="CL39" s="62">
        <v>1</v>
      </c>
      <c r="CM39" s="62">
        <v>0</v>
      </c>
      <c r="CN39" s="62">
        <v>0</v>
      </c>
      <c r="CO39" s="62">
        <v>0</v>
      </c>
      <c r="CP39" s="62">
        <v>1</v>
      </c>
      <c r="CQ39" s="62">
        <v>0</v>
      </c>
      <c r="CR39" s="62">
        <v>1</v>
      </c>
      <c r="CS39" s="66" t="s">
        <v>338</v>
      </c>
    </row>
    <row r="40" spans="1:97" s="50" customFormat="1" ht="18.75" x14ac:dyDescent="0.3">
      <c r="A40" s="61">
        <v>92</v>
      </c>
      <c r="B40" s="55">
        <v>1</v>
      </c>
      <c r="C40" s="66">
        <v>2</v>
      </c>
      <c r="D40" s="55" t="s">
        <v>278</v>
      </c>
      <c r="E40" s="66" t="s">
        <v>339</v>
      </c>
      <c r="F40" s="66">
        <v>558</v>
      </c>
      <c r="G40" s="66">
        <v>160</v>
      </c>
      <c r="H40" s="66">
        <v>14</v>
      </c>
      <c r="I40" s="66">
        <v>2</v>
      </c>
      <c r="J40" s="67">
        <v>1</v>
      </c>
      <c r="K40" s="67">
        <v>1</v>
      </c>
      <c r="L40" s="67">
        <v>1</v>
      </c>
      <c r="M40" s="67">
        <v>1</v>
      </c>
      <c r="N40" s="67">
        <v>1</v>
      </c>
      <c r="O40" s="67">
        <v>1</v>
      </c>
      <c r="P40" s="67">
        <v>0.5</v>
      </c>
      <c r="Q40" s="67">
        <v>1</v>
      </c>
      <c r="R40" s="67">
        <v>1</v>
      </c>
      <c r="S40" s="67">
        <v>1</v>
      </c>
      <c r="T40" s="67">
        <v>1</v>
      </c>
      <c r="U40" s="67" t="s">
        <v>277</v>
      </c>
      <c r="V40" s="67">
        <v>1</v>
      </c>
      <c r="W40" s="67">
        <v>0.5</v>
      </c>
      <c r="X40" s="67">
        <v>1</v>
      </c>
      <c r="Y40" s="67">
        <v>1</v>
      </c>
      <c r="Z40" s="67">
        <v>1</v>
      </c>
      <c r="AA40" s="67">
        <v>1</v>
      </c>
      <c r="AB40" s="67">
        <v>1</v>
      </c>
      <c r="AC40" s="67">
        <v>1</v>
      </c>
      <c r="AD40" s="67">
        <v>1</v>
      </c>
      <c r="AE40" s="67">
        <v>1</v>
      </c>
      <c r="AF40" s="67">
        <v>1</v>
      </c>
      <c r="AG40" s="67">
        <v>1</v>
      </c>
      <c r="AH40" s="67">
        <v>1</v>
      </c>
      <c r="AI40" s="67">
        <v>1</v>
      </c>
      <c r="AJ40" s="67">
        <v>1</v>
      </c>
      <c r="AK40" s="67">
        <v>1</v>
      </c>
      <c r="AL40" s="67">
        <v>1</v>
      </c>
      <c r="AM40" s="67">
        <v>1</v>
      </c>
      <c r="AN40" s="67">
        <v>1</v>
      </c>
      <c r="AO40" s="67">
        <v>1</v>
      </c>
      <c r="AP40" s="67">
        <v>1</v>
      </c>
      <c r="AQ40" s="67">
        <v>1</v>
      </c>
      <c r="AR40" s="67">
        <v>1</v>
      </c>
      <c r="AS40" s="67">
        <v>1</v>
      </c>
      <c r="AT40" s="67">
        <v>0.5</v>
      </c>
      <c r="AU40" s="67">
        <v>0.5</v>
      </c>
      <c r="AV40" s="67">
        <v>1</v>
      </c>
      <c r="AW40" s="67">
        <v>1</v>
      </c>
      <c r="AX40" s="67">
        <v>1</v>
      </c>
      <c r="AY40" s="67">
        <v>1</v>
      </c>
      <c r="AZ40" s="67">
        <v>1</v>
      </c>
      <c r="BA40" s="67">
        <v>1</v>
      </c>
      <c r="BB40" s="67" t="s">
        <v>277</v>
      </c>
      <c r="BC40" s="67" t="s">
        <v>277</v>
      </c>
      <c r="BD40" s="67" t="s">
        <v>277</v>
      </c>
      <c r="BE40" s="67" t="s">
        <v>277</v>
      </c>
      <c r="BF40" s="67">
        <v>1</v>
      </c>
      <c r="BG40" s="67">
        <v>1</v>
      </c>
      <c r="BH40" s="67">
        <v>1</v>
      </c>
      <c r="BI40" s="67">
        <v>1</v>
      </c>
      <c r="BJ40" s="67">
        <v>1</v>
      </c>
      <c r="BK40" s="67">
        <v>1</v>
      </c>
      <c r="BL40" s="67">
        <v>1</v>
      </c>
      <c r="BM40" s="67">
        <v>1</v>
      </c>
      <c r="BN40" s="67">
        <v>1</v>
      </c>
      <c r="BO40" s="67">
        <v>1</v>
      </c>
      <c r="BP40" s="67">
        <v>0</v>
      </c>
      <c r="BQ40" s="67">
        <v>1</v>
      </c>
      <c r="BR40" s="67">
        <v>99</v>
      </c>
      <c r="BS40" s="67" t="s">
        <v>277</v>
      </c>
      <c r="BT40" s="67">
        <v>1</v>
      </c>
      <c r="BU40" s="67">
        <v>1</v>
      </c>
      <c r="BV40" s="67">
        <v>1</v>
      </c>
      <c r="BW40" s="62">
        <v>1</v>
      </c>
      <c r="BX40" s="62">
        <v>1</v>
      </c>
      <c r="BY40" s="62">
        <v>1</v>
      </c>
      <c r="BZ40" s="62">
        <v>1</v>
      </c>
      <c r="CA40" s="62">
        <v>1</v>
      </c>
      <c r="CB40" s="62">
        <v>1</v>
      </c>
      <c r="CC40" s="77">
        <v>1</v>
      </c>
      <c r="CD40" s="77">
        <v>1</v>
      </c>
      <c r="CE40" s="62">
        <v>1</v>
      </c>
      <c r="CF40" s="77">
        <v>1</v>
      </c>
      <c r="CG40" s="77">
        <v>1</v>
      </c>
      <c r="CH40" s="62">
        <v>1</v>
      </c>
      <c r="CI40" s="62">
        <v>0</v>
      </c>
      <c r="CJ40" s="62">
        <v>0</v>
      </c>
      <c r="CK40" s="62">
        <v>0</v>
      </c>
      <c r="CL40" s="62">
        <v>0</v>
      </c>
      <c r="CM40" s="62">
        <v>1</v>
      </c>
      <c r="CN40" s="62">
        <v>1</v>
      </c>
      <c r="CO40" s="62">
        <v>0</v>
      </c>
      <c r="CP40" s="62">
        <v>1</v>
      </c>
      <c r="CQ40" s="62">
        <v>1</v>
      </c>
      <c r="CR40" s="62">
        <v>1</v>
      </c>
      <c r="CS40" s="66" t="s">
        <v>340</v>
      </c>
    </row>
    <row r="41" spans="1:97" s="50" customFormat="1" ht="18.75" x14ac:dyDescent="0.3">
      <c r="A41" s="61">
        <v>93</v>
      </c>
      <c r="B41" s="55">
        <v>1</v>
      </c>
      <c r="C41" s="66">
        <v>2</v>
      </c>
      <c r="D41" s="55" t="s">
        <v>278</v>
      </c>
      <c r="E41" s="66" t="s">
        <v>341</v>
      </c>
      <c r="F41" s="66">
        <v>272</v>
      </c>
      <c r="G41" s="66">
        <v>43</v>
      </c>
      <c r="H41" s="66">
        <v>6</v>
      </c>
      <c r="I41" s="66">
        <v>2</v>
      </c>
      <c r="J41" s="67">
        <v>1</v>
      </c>
      <c r="K41" s="67">
        <v>1</v>
      </c>
      <c r="L41" s="67">
        <v>1</v>
      </c>
      <c r="M41" s="67">
        <v>1</v>
      </c>
      <c r="N41" s="67">
        <v>1</v>
      </c>
      <c r="O41" s="67">
        <v>1</v>
      </c>
      <c r="P41" s="67">
        <v>1</v>
      </c>
      <c r="Q41" s="67">
        <v>1</v>
      </c>
      <c r="R41" s="67">
        <v>1</v>
      </c>
      <c r="S41" s="67">
        <v>1</v>
      </c>
      <c r="T41" s="67">
        <v>1</v>
      </c>
      <c r="U41" s="67" t="s">
        <v>277</v>
      </c>
      <c r="V41" s="67">
        <v>1</v>
      </c>
      <c r="W41" s="67">
        <v>1</v>
      </c>
      <c r="X41" s="67">
        <v>1</v>
      </c>
      <c r="Y41" s="67">
        <v>1</v>
      </c>
      <c r="Z41" s="67">
        <v>1</v>
      </c>
      <c r="AA41" s="67">
        <v>1</v>
      </c>
      <c r="AB41" s="67">
        <v>1</v>
      </c>
      <c r="AC41" s="67">
        <v>1</v>
      </c>
      <c r="AD41" s="67">
        <v>1</v>
      </c>
      <c r="AE41" s="67">
        <v>1</v>
      </c>
      <c r="AF41" s="67">
        <v>1</v>
      </c>
      <c r="AG41" s="67">
        <v>1</v>
      </c>
      <c r="AH41" s="67">
        <v>1</v>
      </c>
      <c r="AI41" s="67">
        <v>1</v>
      </c>
      <c r="AJ41" s="67">
        <v>1</v>
      </c>
      <c r="AK41" s="67">
        <v>1</v>
      </c>
      <c r="AL41" s="67">
        <v>0.5</v>
      </c>
      <c r="AM41" s="67">
        <v>0</v>
      </c>
      <c r="AN41" s="67">
        <v>1</v>
      </c>
      <c r="AO41" s="67">
        <v>1</v>
      </c>
      <c r="AP41" s="67">
        <v>1</v>
      </c>
      <c r="AQ41" s="67">
        <v>1</v>
      </c>
      <c r="AR41" s="67">
        <v>1</v>
      </c>
      <c r="AS41" s="67">
        <v>1</v>
      </c>
      <c r="AT41" s="67">
        <v>1</v>
      </c>
      <c r="AU41" s="67">
        <v>1</v>
      </c>
      <c r="AV41" s="67">
        <v>1</v>
      </c>
      <c r="AW41" s="67">
        <v>1</v>
      </c>
      <c r="AX41" s="67">
        <v>1</v>
      </c>
      <c r="AY41" s="67">
        <v>1</v>
      </c>
      <c r="AZ41" s="67">
        <v>1</v>
      </c>
      <c r="BA41" s="67">
        <v>1</v>
      </c>
      <c r="BB41" s="67" t="s">
        <v>277</v>
      </c>
      <c r="BC41" s="67" t="s">
        <v>277</v>
      </c>
      <c r="BD41" s="67" t="s">
        <v>277</v>
      </c>
      <c r="BE41" s="67" t="s">
        <v>277</v>
      </c>
      <c r="BF41" s="67">
        <v>1</v>
      </c>
      <c r="BG41" s="67">
        <v>1</v>
      </c>
      <c r="BH41" s="67">
        <v>1</v>
      </c>
      <c r="BI41" s="67">
        <v>1</v>
      </c>
      <c r="BJ41" s="67">
        <v>1</v>
      </c>
      <c r="BK41" s="67">
        <v>1</v>
      </c>
      <c r="BL41" s="67">
        <v>1</v>
      </c>
      <c r="BM41" s="67">
        <v>1</v>
      </c>
      <c r="BN41" s="67">
        <v>1</v>
      </c>
      <c r="BO41" s="67">
        <v>1</v>
      </c>
      <c r="BP41" s="67">
        <v>1</v>
      </c>
      <c r="BQ41" s="67">
        <v>0</v>
      </c>
      <c r="BR41" s="67">
        <v>99</v>
      </c>
      <c r="BS41" s="67" t="s">
        <v>277</v>
      </c>
      <c r="BT41" s="67">
        <v>1</v>
      </c>
      <c r="BU41" s="67">
        <v>1</v>
      </c>
      <c r="BV41" s="67">
        <v>1</v>
      </c>
      <c r="BW41" s="62">
        <v>1</v>
      </c>
      <c r="BX41" s="62">
        <v>1</v>
      </c>
      <c r="BY41" s="62">
        <v>1</v>
      </c>
      <c r="BZ41" s="62">
        <v>1</v>
      </c>
      <c r="CA41" s="62">
        <v>1</v>
      </c>
      <c r="CB41" s="62">
        <v>1</v>
      </c>
      <c r="CC41" s="77">
        <v>1</v>
      </c>
      <c r="CD41" s="77">
        <v>1</v>
      </c>
      <c r="CE41" s="62">
        <v>1</v>
      </c>
      <c r="CF41" s="77">
        <v>1</v>
      </c>
      <c r="CG41" s="77">
        <v>1</v>
      </c>
      <c r="CH41" s="62">
        <v>1</v>
      </c>
      <c r="CI41" s="62">
        <v>1</v>
      </c>
      <c r="CJ41" s="62">
        <v>0</v>
      </c>
      <c r="CK41" s="62">
        <v>0</v>
      </c>
      <c r="CL41" s="62">
        <v>0</v>
      </c>
      <c r="CM41" s="62">
        <v>0</v>
      </c>
      <c r="CN41" s="62">
        <v>1</v>
      </c>
      <c r="CO41" s="62">
        <v>0</v>
      </c>
      <c r="CP41" s="62">
        <v>1</v>
      </c>
      <c r="CQ41" s="62">
        <v>1</v>
      </c>
      <c r="CR41" s="62">
        <v>1</v>
      </c>
      <c r="CS41" s="66"/>
    </row>
    <row r="42" spans="1:97" s="50" customFormat="1" ht="18.75" x14ac:dyDescent="0.3">
      <c r="A42" s="61">
        <v>94</v>
      </c>
      <c r="B42" s="55">
        <v>1</v>
      </c>
      <c r="C42" s="66">
        <v>2</v>
      </c>
      <c r="D42" s="55" t="s">
        <v>278</v>
      </c>
      <c r="E42" s="80" t="s">
        <v>342</v>
      </c>
      <c r="F42" s="66">
        <v>2341</v>
      </c>
      <c r="G42" s="66">
        <v>410</v>
      </c>
      <c r="H42" s="66">
        <v>10</v>
      </c>
      <c r="I42" s="66">
        <v>2</v>
      </c>
      <c r="J42" s="67">
        <v>1</v>
      </c>
      <c r="K42" s="67">
        <v>1</v>
      </c>
      <c r="L42" s="67">
        <v>1</v>
      </c>
      <c r="M42" s="67">
        <v>1</v>
      </c>
      <c r="N42" s="67">
        <v>1</v>
      </c>
      <c r="O42" s="67">
        <v>1</v>
      </c>
      <c r="P42" s="67">
        <v>1</v>
      </c>
      <c r="Q42" s="67">
        <v>1</v>
      </c>
      <c r="R42" s="67">
        <v>1</v>
      </c>
      <c r="S42" s="67">
        <v>1</v>
      </c>
      <c r="T42" s="67">
        <v>1</v>
      </c>
      <c r="U42" s="67" t="s">
        <v>277</v>
      </c>
      <c r="V42" s="67">
        <v>1</v>
      </c>
      <c r="W42" s="67">
        <v>1</v>
      </c>
      <c r="X42" s="67">
        <v>1</v>
      </c>
      <c r="Y42" s="67">
        <v>1</v>
      </c>
      <c r="Z42" s="67">
        <v>1</v>
      </c>
      <c r="AA42" s="67">
        <v>1</v>
      </c>
      <c r="AB42" s="67">
        <v>1</v>
      </c>
      <c r="AC42" s="67">
        <v>1</v>
      </c>
      <c r="AD42" s="67">
        <v>1</v>
      </c>
      <c r="AE42" s="67">
        <v>99</v>
      </c>
      <c r="AF42" s="67">
        <v>1</v>
      </c>
      <c r="AG42" s="67">
        <v>1</v>
      </c>
      <c r="AH42" s="67">
        <v>1</v>
      </c>
      <c r="AI42" s="67">
        <v>1</v>
      </c>
      <c r="AJ42" s="67">
        <v>1</v>
      </c>
      <c r="AK42" s="67">
        <v>1</v>
      </c>
      <c r="AL42" s="67">
        <v>1</v>
      </c>
      <c r="AM42" s="67">
        <v>1</v>
      </c>
      <c r="AN42" s="67">
        <v>1</v>
      </c>
      <c r="AO42" s="67">
        <v>1</v>
      </c>
      <c r="AP42" s="67">
        <v>1</v>
      </c>
      <c r="AQ42" s="67">
        <v>1</v>
      </c>
      <c r="AR42" s="67">
        <v>1</v>
      </c>
      <c r="AS42" s="67">
        <v>1</v>
      </c>
      <c r="AT42" s="67">
        <v>1</v>
      </c>
      <c r="AU42" s="67">
        <v>1</v>
      </c>
      <c r="AV42" s="67">
        <v>1</v>
      </c>
      <c r="AW42" s="67">
        <v>1</v>
      </c>
      <c r="AX42" s="67">
        <v>1</v>
      </c>
      <c r="AY42" s="67">
        <v>1</v>
      </c>
      <c r="AZ42" s="67">
        <v>1</v>
      </c>
      <c r="BA42" s="67">
        <v>1</v>
      </c>
      <c r="BB42" s="67" t="s">
        <v>277</v>
      </c>
      <c r="BC42" s="67" t="s">
        <v>277</v>
      </c>
      <c r="BD42" s="67" t="s">
        <v>277</v>
      </c>
      <c r="BE42" s="67" t="s">
        <v>277</v>
      </c>
      <c r="BF42" s="67">
        <v>1</v>
      </c>
      <c r="BG42" s="67">
        <v>1</v>
      </c>
      <c r="BH42" s="67">
        <v>1</v>
      </c>
      <c r="BI42" s="67">
        <v>1</v>
      </c>
      <c r="BJ42" s="67">
        <v>1</v>
      </c>
      <c r="BK42" s="67">
        <v>1</v>
      </c>
      <c r="BL42" s="67">
        <v>1</v>
      </c>
      <c r="BM42" s="67">
        <v>1</v>
      </c>
      <c r="BN42" s="67">
        <v>1</v>
      </c>
      <c r="BO42" s="67">
        <v>1</v>
      </c>
      <c r="BP42" s="67">
        <v>1</v>
      </c>
      <c r="BQ42" s="67">
        <v>1</v>
      </c>
      <c r="BR42" s="67">
        <v>99</v>
      </c>
      <c r="BS42" s="67" t="s">
        <v>277</v>
      </c>
      <c r="BT42" s="67">
        <v>1</v>
      </c>
      <c r="BU42" s="67">
        <v>1</v>
      </c>
      <c r="BV42" s="67">
        <v>1</v>
      </c>
      <c r="BW42" s="62">
        <v>1</v>
      </c>
      <c r="BX42" s="62">
        <v>1</v>
      </c>
      <c r="BY42" s="62">
        <v>1</v>
      </c>
      <c r="BZ42" s="62">
        <v>1</v>
      </c>
      <c r="CA42" s="62">
        <v>1</v>
      </c>
      <c r="CB42" s="62">
        <v>1</v>
      </c>
      <c r="CC42" s="77">
        <v>1</v>
      </c>
      <c r="CD42" s="77">
        <v>1</v>
      </c>
      <c r="CE42" s="62">
        <v>1</v>
      </c>
      <c r="CF42" s="77">
        <v>1</v>
      </c>
      <c r="CG42" s="77">
        <v>1</v>
      </c>
      <c r="CH42" s="62">
        <v>1</v>
      </c>
      <c r="CI42" s="62">
        <v>1</v>
      </c>
      <c r="CJ42" s="62">
        <v>0</v>
      </c>
      <c r="CK42" s="62">
        <v>0</v>
      </c>
      <c r="CL42" s="62">
        <v>1</v>
      </c>
      <c r="CM42" s="62">
        <v>1</v>
      </c>
      <c r="CN42" s="62">
        <v>1</v>
      </c>
      <c r="CO42" s="62">
        <v>0</v>
      </c>
      <c r="CP42" s="62">
        <v>1</v>
      </c>
      <c r="CQ42" s="62">
        <v>1</v>
      </c>
      <c r="CR42" s="62">
        <v>1</v>
      </c>
      <c r="CS42" s="66" t="s">
        <v>343</v>
      </c>
    </row>
    <row r="43" spans="1:97" s="50" customFormat="1" ht="18.75" x14ac:dyDescent="0.3">
      <c r="A43" s="61">
        <v>95</v>
      </c>
      <c r="B43" s="55">
        <v>1</v>
      </c>
      <c r="C43" s="66">
        <v>2</v>
      </c>
      <c r="D43" s="55" t="s">
        <v>278</v>
      </c>
      <c r="E43" s="66" t="s">
        <v>344</v>
      </c>
      <c r="F43" s="66">
        <v>1502</v>
      </c>
      <c r="G43" s="66">
        <v>179</v>
      </c>
      <c r="H43" s="66">
        <v>33</v>
      </c>
      <c r="I43" s="66">
        <v>2</v>
      </c>
      <c r="J43" s="67">
        <v>1</v>
      </c>
      <c r="K43" s="67">
        <v>1</v>
      </c>
      <c r="L43" s="67">
        <v>1</v>
      </c>
      <c r="M43" s="67">
        <v>1</v>
      </c>
      <c r="N43" s="67">
        <v>1</v>
      </c>
      <c r="O43" s="67">
        <v>1</v>
      </c>
      <c r="P43" s="67">
        <v>1</v>
      </c>
      <c r="Q43" s="67">
        <v>1</v>
      </c>
      <c r="R43" s="67">
        <v>1</v>
      </c>
      <c r="S43" s="67">
        <v>1</v>
      </c>
      <c r="T43" s="67">
        <v>1</v>
      </c>
      <c r="U43" s="67" t="s">
        <v>277</v>
      </c>
      <c r="V43" s="67">
        <v>1</v>
      </c>
      <c r="W43" s="67">
        <v>1</v>
      </c>
      <c r="X43" s="67">
        <v>1</v>
      </c>
      <c r="Y43" s="67">
        <v>1</v>
      </c>
      <c r="Z43" s="67">
        <v>1</v>
      </c>
      <c r="AA43" s="67">
        <v>1</v>
      </c>
      <c r="AB43" s="67">
        <v>1</v>
      </c>
      <c r="AC43" s="67">
        <v>1</v>
      </c>
      <c r="AD43" s="67">
        <v>1</v>
      </c>
      <c r="AE43" s="67">
        <v>1</v>
      </c>
      <c r="AF43" s="67">
        <v>1</v>
      </c>
      <c r="AG43" s="67">
        <v>1</v>
      </c>
      <c r="AH43" s="67">
        <v>1</v>
      </c>
      <c r="AI43" s="67">
        <v>1</v>
      </c>
      <c r="AJ43" s="67">
        <v>1</v>
      </c>
      <c r="AK43" s="67">
        <v>1</v>
      </c>
      <c r="AL43" s="67">
        <v>1</v>
      </c>
      <c r="AM43" s="67">
        <v>1</v>
      </c>
      <c r="AN43" s="67">
        <v>1</v>
      </c>
      <c r="AO43" s="67">
        <v>1</v>
      </c>
      <c r="AP43" s="67">
        <v>1</v>
      </c>
      <c r="AQ43" s="67">
        <v>1</v>
      </c>
      <c r="AR43" s="67">
        <v>1</v>
      </c>
      <c r="AS43" s="67">
        <v>1</v>
      </c>
      <c r="AT43" s="67">
        <v>1</v>
      </c>
      <c r="AU43" s="67">
        <v>1</v>
      </c>
      <c r="AV43" s="67">
        <v>1</v>
      </c>
      <c r="AW43" s="67">
        <v>1</v>
      </c>
      <c r="AX43" s="67">
        <v>1</v>
      </c>
      <c r="AY43" s="67">
        <v>1</v>
      </c>
      <c r="AZ43" s="67">
        <v>1</v>
      </c>
      <c r="BA43" s="67">
        <v>1</v>
      </c>
      <c r="BB43" s="67" t="s">
        <v>277</v>
      </c>
      <c r="BC43" s="67" t="s">
        <v>277</v>
      </c>
      <c r="BD43" s="67" t="s">
        <v>277</v>
      </c>
      <c r="BE43" s="67" t="s">
        <v>277</v>
      </c>
      <c r="BF43" s="67">
        <v>1</v>
      </c>
      <c r="BG43" s="67">
        <v>1</v>
      </c>
      <c r="BH43" s="67">
        <v>1</v>
      </c>
      <c r="BI43" s="67">
        <v>1</v>
      </c>
      <c r="BJ43" s="67">
        <v>1</v>
      </c>
      <c r="BK43" s="67">
        <v>1</v>
      </c>
      <c r="BL43" s="67">
        <v>1</v>
      </c>
      <c r="BM43" s="67">
        <v>1</v>
      </c>
      <c r="BN43" s="67">
        <v>1</v>
      </c>
      <c r="BO43" s="67">
        <v>1</v>
      </c>
      <c r="BP43" s="67">
        <v>1</v>
      </c>
      <c r="BQ43" s="67">
        <v>1</v>
      </c>
      <c r="BR43" s="67">
        <v>1</v>
      </c>
      <c r="BS43" s="67" t="s">
        <v>277</v>
      </c>
      <c r="BT43" s="67">
        <v>1</v>
      </c>
      <c r="BU43" s="67">
        <v>1</v>
      </c>
      <c r="BV43" s="67">
        <v>1</v>
      </c>
      <c r="BW43" s="62">
        <v>1</v>
      </c>
      <c r="BX43" s="62">
        <v>1</v>
      </c>
      <c r="BY43" s="62">
        <v>1</v>
      </c>
      <c r="BZ43" s="62">
        <v>1</v>
      </c>
      <c r="CA43" s="62">
        <v>1</v>
      </c>
      <c r="CB43" s="62">
        <v>1</v>
      </c>
      <c r="CC43" s="77">
        <v>1</v>
      </c>
      <c r="CD43" s="77">
        <v>1</v>
      </c>
      <c r="CE43" s="62">
        <v>1</v>
      </c>
      <c r="CF43" s="77">
        <v>1</v>
      </c>
      <c r="CG43" s="77">
        <v>1</v>
      </c>
      <c r="CH43" s="62">
        <v>1</v>
      </c>
      <c r="CI43" s="62">
        <v>0</v>
      </c>
      <c r="CJ43" s="62">
        <v>1</v>
      </c>
      <c r="CK43" s="62">
        <v>0</v>
      </c>
      <c r="CL43" s="62">
        <v>1</v>
      </c>
      <c r="CM43" s="62">
        <v>0</v>
      </c>
      <c r="CN43" s="62">
        <v>0</v>
      </c>
      <c r="CO43" s="62">
        <v>0</v>
      </c>
      <c r="CP43" s="62">
        <v>1</v>
      </c>
      <c r="CQ43" s="62">
        <v>1</v>
      </c>
      <c r="CR43" s="62">
        <v>1</v>
      </c>
      <c r="CS43" s="66" t="s">
        <v>345</v>
      </c>
    </row>
    <row r="44" spans="1:97" s="50" customFormat="1" ht="18.75" x14ac:dyDescent="0.3">
      <c r="A44" s="61">
        <v>96</v>
      </c>
      <c r="B44" s="55">
        <v>1</v>
      </c>
      <c r="C44" s="66">
        <v>2</v>
      </c>
      <c r="D44" s="55" t="s">
        <v>278</v>
      </c>
      <c r="E44" s="66" t="s">
        <v>346</v>
      </c>
      <c r="F44" s="66">
        <v>1848</v>
      </c>
      <c r="G44" s="66">
        <v>404</v>
      </c>
      <c r="H44" s="66">
        <v>37</v>
      </c>
      <c r="I44" s="66">
        <v>2</v>
      </c>
      <c r="J44" s="67">
        <v>1</v>
      </c>
      <c r="K44" s="67">
        <v>1</v>
      </c>
      <c r="L44" s="67">
        <v>0.5</v>
      </c>
      <c r="M44" s="67">
        <v>1</v>
      </c>
      <c r="N44" s="67">
        <v>1</v>
      </c>
      <c r="O44" s="67">
        <v>1</v>
      </c>
      <c r="P44" s="67">
        <v>1</v>
      </c>
      <c r="Q44" s="67">
        <v>99</v>
      </c>
      <c r="R44" s="67">
        <v>1</v>
      </c>
      <c r="S44" s="67">
        <v>0.5</v>
      </c>
      <c r="T44" s="67">
        <v>0</v>
      </c>
      <c r="U44" s="67" t="s">
        <v>277</v>
      </c>
      <c r="V44" s="67">
        <v>0.5</v>
      </c>
      <c r="W44" s="67">
        <v>0.5</v>
      </c>
      <c r="X44" s="67">
        <v>0</v>
      </c>
      <c r="Y44" s="67">
        <v>1</v>
      </c>
      <c r="Z44" s="67">
        <v>1</v>
      </c>
      <c r="AA44" s="67">
        <v>1</v>
      </c>
      <c r="AB44" s="67">
        <v>1</v>
      </c>
      <c r="AC44" s="67">
        <v>1</v>
      </c>
      <c r="AD44" s="67">
        <v>1</v>
      </c>
      <c r="AE44" s="67">
        <v>99</v>
      </c>
      <c r="AF44" s="67">
        <v>1</v>
      </c>
      <c r="AG44" s="67">
        <v>1</v>
      </c>
      <c r="AH44" s="67">
        <v>1</v>
      </c>
      <c r="AI44" s="67">
        <v>1</v>
      </c>
      <c r="AJ44" s="67">
        <v>1</v>
      </c>
      <c r="AK44" s="67">
        <v>1</v>
      </c>
      <c r="AL44" s="67">
        <v>0</v>
      </c>
      <c r="AM44" s="67">
        <v>0</v>
      </c>
      <c r="AN44" s="67">
        <v>0.5</v>
      </c>
      <c r="AO44" s="67">
        <v>1</v>
      </c>
      <c r="AP44" s="67">
        <v>1</v>
      </c>
      <c r="AQ44" s="67">
        <v>1</v>
      </c>
      <c r="AR44" s="67">
        <v>1</v>
      </c>
      <c r="AS44" s="67">
        <v>1</v>
      </c>
      <c r="AT44" s="67">
        <v>1</v>
      </c>
      <c r="AU44" s="67">
        <v>1</v>
      </c>
      <c r="AV44" s="67">
        <v>1</v>
      </c>
      <c r="AW44" s="67">
        <v>1</v>
      </c>
      <c r="AX44" s="67">
        <v>1</v>
      </c>
      <c r="AY44" s="67">
        <v>1</v>
      </c>
      <c r="AZ44" s="67">
        <v>1</v>
      </c>
      <c r="BA44" s="67">
        <v>0</v>
      </c>
      <c r="BB44" s="67" t="s">
        <v>277</v>
      </c>
      <c r="BC44" s="67" t="s">
        <v>277</v>
      </c>
      <c r="BD44" s="67" t="s">
        <v>277</v>
      </c>
      <c r="BE44" s="67" t="s">
        <v>277</v>
      </c>
      <c r="BF44" s="67">
        <v>1</v>
      </c>
      <c r="BG44" s="67">
        <v>1</v>
      </c>
      <c r="BH44" s="67">
        <v>1</v>
      </c>
      <c r="BI44" s="67">
        <v>0</v>
      </c>
      <c r="BJ44" s="67">
        <v>1</v>
      </c>
      <c r="BK44" s="67">
        <v>1</v>
      </c>
      <c r="BL44" s="67">
        <v>1</v>
      </c>
      <c r="BM44" s="67">
        <v>1</v>
      </c>
      <c r="BN44" s="67">
        <v>1</v>
      </c>
      <c r="BO44" s="67">
        <v>1</v>
      </c>
      <c r="BP44" s="67">
        <v>1</v>
      </c>
      <c r="BQ44" s="67">
        <v>0</v>
      </c>
      <c r="BR44" s="67">
        <v>99</v>
      </c>
      <c r="BS44" s="67" t="s">
        <v>277</v>
      </c>
      <c r="BT44" s="67">
        <v>1</v>
      </c>
      <c r="BU44" s="67">
        <v>0</v>
      </c>
      <c r="BV44" s="67">
        <v>0</v>
      </c>
      <c r="BW44" s="62">
        <v>1</v>
      </c>
      <c r="BX44" s="62">
        <v>1</v>
      </c>
      <c r="BY44" s="62">
        <v>1</v>
      </c>
      <c r="BZ44" s="62">
        <v>0</v>
      </c>
      <c r="CA44" s="62">
        <v>0</v>
      </c>
      <c r="CB44" s="62">
        <v>0</v>
      </c>
      <c r="CC44" s="77">
        <v>1</v>
      </c>
      <c r="CD44" s="77">
        <v>1</v>
      </c>
      <c r="CE44" s="62">
        <v>1</v>
      </c>
      <c r="CF44" s="77">
        <v>1</v>
      </c>
      <c r="CG44" s="77">
        <v>1</v>
      </c>
      <c r="CH44" s="62">
        <v>1</v>
      </c>
      <c r="CI44" s="62">
        <v>1</v>
      </c>
      <c r="CJ44" s="62">
        <v>0</v>
      </c>
      <c r="CK44" s="62">
        <v>0</v>
      </c>
      <c r="CL44" s="62">
        <v>0</v>
      </c>
      <c r="CM44" s="62">
        <v>0</v>
      </c>
      <c r="CN44" s="62">
        <v>1</v>
      </c>
      <c r="CO44" s="62">
        <v>0</v>
      </c>
      <c r="CP44" s="62">
        <v>1</v>
      </c>
      <c r="CQ44" s="62">
        <v>0</v>
      </c>
      <c r="CR44" s="62">
        <v>1</v>
      </c>
      <c r="CS44" s="66" t="s">
        <v>347</v>
      </c>
    </row>
    <row r="45" spans="1:97" s="50" customFormat="1" ht="18.75" x14ac:dyDescent="0.3">
      <c r="A45" s="61">
        <v>97</v>
      </c>
      <c r="B45" s="55">
        <v>1</v>
      </c>
      <c r="C45" s="66">
        <v>2</v>
      </c>
      <c r="D45" s="55" t="s">
        <v>278</v>
      </c>
      <c r="E45" s="66" t="s">
        <v>348</v>
      </c>
      <c r="F45" s="66">
        <v>1507</v>
      </c>
      <c r="G45" s="66">
        <v>198</v>
      </c>
      <c r="H45" s="66">
        <v>31</v>
      </c>
      <c r="I45" s="66">
        <v>2</v>
      </c>
      <c r="J45" s="67">
        <v>1</v>
      </c>
      <c r="K45" s="67">
        <v>1</v>
      </c>
      <c r="L45" s="67">
        <v>1</v>
      </c>
      <c r="M45" s="67">
        <v>1</v>
      </c>
      <c r="N45" s="67">
        <v>1</v>
      </c>
      <c r="O45" s="67">
        <v>1</v>
      </c>
      <c r="P45" s="67">
        <v>1</v>
      </c>
      <c r="Q45" s="67">
        <v>99</v>
      </c>
      <c r="R45" s="67">
        <v>1</v>
      </c>
      <c r="S45" s="67">
        <v>1</v>
      </c>
      <c r="T45" s="67">
        <v>1</v>
      </c>
      <c r="U45" s="67" t="s">
        <v>277</v>
      </c>
      <c r="V45" s="67">
        <v>1</v>
      </c>
      <c r="W45" s="67">
        <v>1</v>
      </c>
      <c r="X45" s="67">
        <v>1</v>
      </c>
      <c r="Y45" s="67">
        <v>1</v>
      </c>
      <c r="Z45" s="67">
        <v>1</v>
      </c>
      <c r="AA45" s="67">
        <v>1</v>
      </c>
      <c r="AB45" s="67">
        <v>1</v>
      </c>
      <c r="AC45" s="67">
        <v>1</v>
      </c>
      <c r="AD45" s="67">
        <v>1</v>
      </c>
      <c r="AE45" s="67">
        <v>1</v>
      </c>
      <c r="AF45" s="67">
        <v>1</v>
      </c>
      <c r="AG45" s="67">
        <v>1</v>
      </c>
      <c r="AH45" s="67">
        <v>1</v>
      </c>
      <c r="AI45" s="67">
        <v>1</v>
      </c>
      <c r="AJ45" s="67">
        <v>1</v>
      </c>
      <c r="AK45" s="67">
        <v>1</v>
      </c>
      <c r="AL45" s="67">
        <v>1</v>
      </c>
      <c r="AM45" s="67">
        <v>1</v>
      </c>
      <c r="AN45" s="67">
        <v>1</v>
      </c>
      <c r="AO45" s="67">
        <v>1</v>
      </c>
      <c r="AP45" s="67">
        <v>1</v>
      </c>
      <c r="AQ45" s="67">
        <v>1</v>
      </c>
      <c r="AR45" s="67">
        <v>1</v>
      </c>
      <c r="AS45" s="67">
        <v>1</v>
      </c>
      <c r="AT45" s="67">
        <v>1</v>
      </c>
      <c r="AU45" s="67">
        <v>1</v>
      </c>
      <c r="AV45" s="67">
        <v>1</v>
      </c>
      <c r="AW45" s="67">
        <v>1</v>
      </c>
      <c r="AX45" s="67">
        <v>1</v>
      </c>
      <c r="AY45" s="67">
        <v>1</v>
      </c>
      <c r="AZ45" s="67">
        <v>1</v>
      </c>
      <c r="BA45" s="67">
        <v>1</v>
      </c>
      <c r="BB45" s="67" t="s">
        <v>277</v>
      </c>
      <c r="BC45" s="67" t="s">
        <v>277</v>
      </c>
      <c r="BD45" s="67" t="s">
        <v>277</v>
      </c>
      <c r="BE45" s="67" t="s">
        <v>277</v>
      </c>
      <c r="BF45" s="67">
        <v>1</v>
      </c>
      <c r="BG45" s="67">
        <v>1</v>
      </c>
      <c r="BH45" s="67">
        <v>1</v>
      </c>
      <c r="BI45" s="67">
        <v>1</v>
      </c>
      <c r="BJ45" s="67">
        <v>1</v>
      </c>
      <c r="BK45" s="67">
        <v>1</v>
      </c>
      <c r="BL45" s="67">
        <v>1</v>
      </c>
      <c r="BM45" s="67">
        <v>1</v>
      </c>
      <c r="BN45" s="67">
        <v>1</v>
      </c>
      <c r="BO45" s="67">
        <v>1</v>
      </c>
      <c r="BP45" s="67">
        <v>1</v>
      </c>
      <c r="BQ45" s="67">
        <v>1</v>
      </c>
      <c r="BR45" s="67">
        <v>99</v>
      </c>
      <c r="BS45" s="67" t="s">
        <v>277</v>
      </c>
      <c r="BT45" s="67">
        <v>1</v>
      </c>
      <c r="BU45" s="67">
        <v>1</v>
      </c>
      <c r="BV45" s="67">
        <v>1</v>
      </c>
      <c r="BW45" s="62">
        <v>1</v>
      </c>
      <c r="BX45" s="62">
        <v>1</v>
      </c>
      <c r="BY45" s="62">
        <v>1</v>
      </c>
      <c r="BZ45" s="62">
        <v>1</v>
      </c>
      <c r="CA45" s="62">
        <v>0</v>
      </c>
      <c r="CB45" s="62">
        <v>0</v>
      </c>
      <c r="CC45" s="77">
        <v>1</v>
      </c>
      <c r="CD45" s="77">
        <v>1</v>
      </c>
      <c r="CE45" s="62">
        <v>1</v>
      </c>
      <c r="CF45" s="77">
        <v>1</v>
      </c>
      <c r="CG45" s="77">
        <v>1</v>
      </c>
      <c r="CH45" s="62">
        <v>1</v>
      </c>
      <c r="CI45" s="62">
        <v>0</v>
      </c>
      <c r="CJ45" s="62">
        <v>0</v>
      </c>
      <c r="CK45" s="62">
        <v>0</v>
      </c>
      <c r="CL45" s="62">
        <v>0</v>
      </c>
      <c r="CM45" s="62">
        <v>0</v>
      </c>
      <c r="CN45" s="62">
        <v>0</v>
      </c>
      <c r="CO45" s="62">
        <v>0</v>
      </c>
      <c r="CP45" s="62">
        <v>1</v>
      </c>
      <c r="CQ45" s="62">
        <v>1</v>
      </c>
      <c r="CR45" s="62">
        <v>1</v>
      </c>
      <c r="CS45" s="66" t="s">
        <v>349</v>
      </c>
    </row>
    <row r="46" spans="1:97" s="50" customFormat="1" ht="18.75" x14ac:dyDescent="0.3">
      <c r="A46" s="61">
        <v>98</v>
      </c>
      <c r="B46" s="55">
        <v>1</v>
      </c>
      <c r="C46" s="66">
        <v>2</v>
      </c>
      <c r="D46" s="55" t="s">
        <v>278</v>
      </c>
      <c r="E46" s="66" t="s">
        <v>350</v>
      </c>
      <c r="F46" s="66">
        <v>2643</v>
      </c>
      <c r="G46" s="66">
        <v>583</v>
      </c>
      <c r="H46" s="66">
        <v>48</v>
      </c>
      <c r="I46" s="66">
        <v>2</v>
      </c>
      <c r="J46" s="67">
        <v>1</v>
      </c>
      <c r="K46" s="67">
        <v>1</v>
      </c>
      <c r="L46" s="67">
        <v>1</v>
      </c>
      <c r="M46" s="67">
        <v>0.5</v>
      </c>
      <c r="N46" s="67">
        <v>1</v>
      </c>
      <c r="O46" s="67">
        <v>1</v>
      </c>
      <c r="P46" s="67">
        <v>0.5</v>
      </c>
      <c r="Q46" s="67">
        <v>99</v>
      </c>
      <c r="R46" s="67">
        <v>1</v>
      </c>
      <c r="S46" s="67">
        <v>0.5</v>
      </c>
      <c r="T46" s="67">
        <v>1</v>
      </c>
      <c r="U46" s="67" t="s">
        <v>277</v>
      </c>
      <c r="V46" s="67">
        <v>1</v>
      </c>
      <c r="W46" s="67">
        <v>0</v>
      </c>
      <c r="X46" s="67">
        <v>0</v>
      </c>
      <c r="Y46" s="67">
        <v>1</v>
      </c>
      <c r="Z46" s="67">
        <v>1</v>
      </c>
      <c r="AA46" s="67">
        <v>1</v>
      </c>
      <c r="AB46" s="67">
        <v>1</v>
      </c>
      <c r="AC46" s="67">
        <v>1</v>
      </c>
      <c r="AD46" s="67">
        <v>1</v>
      </c>
      <c r="AE46" s="67">
        <v>1</v>
      </c>
      <c r="AF46" s="67">
        <v>1</v>
      </c>
      <c r="AG46" s="67">
        <v>1</v>
      </c>
      <c r="AH46" s="67">
        <v>1</v>
      </c>
      <c r="AI46" s="67">
        <v>1</v>
      </c>
      <c r="AJ46" s="67">
        <v>1</v>
      </c>
      <c r="AK46" s="67">
        <v>1</v>
      </c>
      <c r="AL46" s="67">
        <v>0</v>
      </c>
      <c r="AM46" s="67">
        <v>0</v>
      </c>
      <c r="AN46" s="67">
        <v>1</v>
      </c>
      <c r="AO46" s="67">
        <v>1</v>
      </c>
      <c r="AP46" s="67">
        <v>1</v>
      </c>
      <c r="AQ46" s="67">
        <v>1</v>
      </c>
      <c r="AR46" s="67">
        <v>1</v>
      </c>
      <c r="AS46" s="67">
        <v>1</v>
      </c>
      <c r="AT46" s="67">
        <v>1</v>
      </c>
      <c r="AU46" s="67">
        <v>1</v>
      </c>
      <c r="AV46" s="67">
        <v>1</v>
      </c>
      <c r="AW46" s="67">
        <v>1</v>
      </c>
      <c r="AX46" s="67">
        <v>1</v>
      </c>
      <c r="AY46" s="67">
        <v>0</v>
      </c>
      <c r="AZ46" s="67">
        <v>1</v>
      </c>
      <c r="BA46" s="67">
        <v>1</v>
      </c>
      <c r="BB46" s="67" t="s">
        <v>277</v>
      </c>
      <c r="BC46" s="67" t="s">
        <v>277</v>
      </c>
      <c r="BD46" s="67" t="s">
        <v>277</v>
      </c>
      <c r="BE46" s="67" t="s">
        <v>277</v>
      </c>
      <c r="BF46" s="67">
        <v>1</v>
      </c>
      <c r="BG46" s="67">
        <v>1</v>
      </c>
      <c r="BH46" s="67">
        <v>1</v>
      </c>
      <c r="BI46" s="67">
        <v>0</v>
      </c>
      <c r="BJ46" s="67">
        <v>1</v>
      </c>
      <c r="BK46" s="67">
        <v>1</v>
      </c>
      <c r="BL46" s="67">
        <v>1</v>
      </c>
      <c r="BM46" s="67">
        <v>1</v>
      </c>
      <c r="BN46" s="67">
        <v>1</v>
      </c>
      <c r="BO46" s="67">
        <v>1</v>
      </c>
      <c r="BP46" s="67">
        <v>0</v>
      </c>
      <c r="BQ46" s="67">
        <v>0</v>
      </c>
      <c r="BR46" s="67">
        <v>99</v>
      </c>
      <c r="BS46" s="67" t="s">
        <v>277</v>
      </c>
      <c r="BT46" s="67">
        <v>1</v>
      </c>
      <c r="BU46" s="67">
        <v>1</v>
      </c>
      <c r="BV46" s="67">
        <v>1</v>
      </c>
      <c r="BW46" s="62">
        <v>1</v>
      </c>
      <c r="BX46" s="62">
        <v>1</v>
      </c>
      <c r="BY46" s="62">
        <v>1</v>
      </c>
      <c r="BZ46" s="62">
        <v>0</v>
      </c>
      <c r="CA46" s="62">
        <v>1</v>
      </c>
      <c r="CB46" s="62">
        <v>1</v>
      </c>
      <c r="CC46" s="77">
        <v>1</v>
      </c>
      <c r="CD46" s="77">
        <v>1</v>
      </c>
      <c r="CE46" s="62">
        <v>1</v>
      </c>
      <c r="CF46" s="77">
        <v>1</v>
      </c>
      <c r="CG46" s="77">
        <v>1</v>
      </c>
      <c r="CH46" s="62">
        <v>1</v>
      </c>
      <c r="CI46" s="62">
        <v>0</v>
      </c>
      <c r="CJ46" s="62">
        <v>0</v>
      </c>
      <c r="CK46" s="62">
        <v>0</v>
      </c>
      <c r="CL46" s="62">
        <v>0</v>
      </c>
      <c r="CM46" s="62">
        <v>0</v>
      </c>
      <c r="CN46" s="62">
        <v>1</v>
      </c>
      <c r="CO46" s="62">
        <v>0</v>
      </c>
      <c r="CP46" s="62">
        <v>1</v>
      </c>
      <c r="CQ46" s="62">
        <v>0</v>
      </c>
      <c r="CR46" s="62">
        <v>1</v>
      </c>
      <c r="CS46" s="66" t="s">
        <v>351</v>
      </c>
    </row>
    <row r="47" spans="1:97" s="50" customFormat="1" ht="18.75" x14ac:dyDescent="0.3">
      <c r="A47" s="61">
        <v>99</v>
      </c>
      <c r="B47" s="55">
        <v>1</v>
      </c>
      <c r="C47" s="66">
        <v>2</v>
      </c>
      <c r="D47" s="55" t="s">
        <v>278</v>
      </c>
      <c r="E47" s="66" t="s">
        <v>352</v>
      </c>
      <c r="F47" s="66">
        <v>1290</v>
      </c>
      <c r="G47" s="66">
        <v>315</v>
      </c>
      <c r="H47" s="66">
        <v>48</v>
      </c>
      <c r="I47" s="66">
        <v>2</v>
      </c>
      <c r="J47" s="67">
        <v>1</v>
      </c>
      <c r="K47" s="67">
        <v>1</v>
      </c>
      <c r="L47" s="67">
        <v>1</v>
      </c>
      <c r="M47" s="67">
        <v>1</v>
      </c>
      <c r="N47" s="67">
        <v>1</v>
      </c>
      <c r="O47" s="67">
        <v>1</v>
      </c>
      <c r="P47" s="67">
        <v>1</v>
      </c>
      <c r="Q47" s="67">
        <v>1</v>
      </c>
      <c r="R47" s="67">
        <v>1</v>
      </c>
      <c r="S47" s="67">
        <v>1</v>
      </c>
      <c r="T47" s="67">
        <v>1</v>
      </c>
      <c r="U47" s="67" t="s">
        <v>277</v>
      </c>
      <c r="V47" s="67">
        <v>1</v>
      </c>
      <c r="W47" s="67">
        <v>1</v>
      </c>
      <c r="X47" s="67">
        <v>1</v>
      </c>
      <c r="Y47" s="67">
        <v>1</v>
      </c>
      <c r="Z47" s="67">
        <v>1</v>
      </c>
      <c r="AA47" s="67">
        <v>1</v>
      </c>
      <c r="AB47" s="67">
        <v>1</v>
      </c>
      <c r="AC47" s="67">
        <v>1</v>
      </c>
      <c r="AD47" s="67">
        <v>1</v>
      </c>
      <c r="AE47" s="67">
        <v>1</v>
      </c>
      <c r="AF47" s="67">
        <v>1</v>
      </c>
      <c r="AG47" s="67">
        <v>1</v>
      </c>
      <c r="AH47" s="67">
        <v>1</v>
      </c>
      <c r="AI47" s="67">
        <v>1</v>
      </c>
      <c r="AJ47" s="67">
        <v>1</v>
      </c>
      <c r="AK47" s="67">
        <v>1</v>
      </c>
      <c r="AL47" s="67">
        <v>1</v>
      </c>
      <c r="AM47" s="67">
        <v>1</v>
      </c>
      <c r="AN47" s="67">
        <v>1</v>
      </c>
      <c r="AO47" s="67">
        <v>1</v>
      </c>
      <c r="AP47" s="67">
        <v>1</v>
      </c>
      <c r="AQ47" s="67">
        <v>1</v>
      </c>
      <c r="AR47" s="67">
        <v>1</v>
      </c>
      <c r="AS47" s="67">
        <v>1</v>
      </c>
      <c r="AT47" s="67">
        <v>1</v>
      </c>
      <c r="AU47" s="67">
        <v>1</v>
      </c>
      <c r="AV47" s="67">
        <v>1</v>
      </c>
      <c r="AW47" s="67">
        <v>1</v>
      </c>
      <c r="AX47" s="67">
        <v>1</v>
      </c>
      <c r="AY47" s="67">
        <v>1</v>
      </c>
      <c r="AZ47" s="67">
        <v>1</v>
      </c>
      <c r="BA47" s="67">
        <v>1</v>
      </c>
      <c r="BB47" s="67" t="s">
        <v>277</v>
      </c>
      <c r="BC47" s="67" t="s">
        <v>277</v>
      </c>
      <c r="BD47" s="67" t="s">
        <v>277</v>
      </c>
      <c r="BE47" s="67" t="s">
        <v>277</v>
      </c>
      <c r="BF47" s="67">
        <v>1</v>
      </c>
      <c r="BG47" s="67">
        <v>1</v>
      </c>
      <c r="BH47" s="67">
        <v>1</v>
      </c>
      <c r="BI47" s="67">
        <v>1</v>
      </c>
      <c r="BJ47" s="67">
        <v>1</v>
      </c>
      <c r="BK47" s="67">
        <v>1</v>
      </c>
      <c r="BL47" s="67">
        <v>1</v>
      </c>
      <c r="BM47" s="67">
        <v>1</v>
      </c>
      <c r="BN47" s="67">
        <v>1</v>
      </c>
      <c r="BO47" s="67">
        <v>1</v>
      </c>
      <c r="BP47" s="67">
        <v>1</v>
      </c>
      <c r="BQ47" s="67">
        <v>1</v>
      </c>
      <c r="BR47" s="67">
        <v>1</v>
      </c>
      <c r="BS47" s="67" t="s">
        <v>277</v>
      </c>
      <c r="BT47" s="67">
        <v>1</v>
      </c>
      <c r="BU47" s="67">
        <v>1</v>
      </c>
      <c r="BV47" s="67">
        <v>1</v>
      </c>
      <c r="BW47" s="62">
        <v>1</v>
      </c>
      <c r="BX47" s="62">
        <v>1</v>
      </c>
      <c r="BY47" s="62">
        <v>1</v>
      </c>
      <c r="BZ47" s="62">
        <v>1</v>
      </c>
      <c r="CA47" s="62">
        <v>1</v>
      </c>
      <c r="CB47" s="62">
        <v>1</v>
      </c>
      <c r="CC47" s="77">
        <v>1</v>
      </c>
      <c r="CD47" s="77">
        <v>1</v>
      </c>
      <c r="CE47" s="62">
        <v>1</v>
      </c>
      <c r="CF47" s="77">
        <v>1</v>
      </c>
      <c r="CG47" s="77">
        <v>1</v>
      </c>
      <c r="CH47" s="62">
        <v>1</v>
      </c>
      <c r="CI47" s="62">
        <v>1</v>
      </c>
      <c r="CJ47" s="62">
        <v>0</v>
      </c>
      <c r="CK47" s="62">
        <v>0</v>
      </c>
      <c r="CL47" s="62">
        <v>0</v>
      </c>
      <c r="CM47" s="62">
        <v>0</v>
      </c>
      <c r="CN47" s="62">
        <v>0</v>
      </c>
      <c r="CO47" s="62">
        <v>0</v>
      </c>
      <c r="CP47" s="62">
        <v>1</v>
      </c>
      <c r="CQ47" s="62">
        <v>0</v>
      </c>
      <c r="CR47" s="62">
        <v>1</v>
      </c>
      <c r="CS47" s="66"/>
    </row>
    <row r="48" spans="1:97" s="50" customFormat="1" ht="18.75" x14ac:dyDescent="0.3">
      <c r="A48" s="61">
        <v>100</v>
      </c>
      <c r="B48" s="55">
        <v>1</v>
      </c>
      <c r="C48" s="66">
        <v>2</v>
      </c>
      <c r="D48" s="55" t="s">
        <v>278</v>
      </c>
      <c r="E48" s="66" t="s">
        <v>353</v>
      </c>
      <c r="F48" s="66">
        <v>1781</v>
      </c>
      <c r="G48" s="66">
        <v>294</v>
      </c>
      <c r="H48" s="66">
        <v>44</v>
      </c>
      <c r="I48" s="66">
        <v>2</v>
      </c>
      <c r="J48" s="67">
        <v>1</v>
      </c>
      <c r="K48" s="67">
        <v>1</v>
      </c>
      <c r="L48" s="67">
        <v>1</v>
      </c>
      <c r="M48" s="67">
        <v>1</v>
      </c>
      <c r="N48" s="67">
        <v>1</v>
      </c>
      <c r="O48" s="67">
        <v>1</v>
      </c>
      <c r="P48" s="67">
        <v>1</v>
      </c>
      <c r="Q48" s="67">
        <v>1</v>
      </c>
      <c r="R48" s="67">
        <v>1</v>
      </c>
      <c r="S48" s="67">
        <v>1</v>
      </c>
      <c r="T48" s="67">
        <v>1</v>
      </c>
      <c r="U48" s="67" t="s">
        <v>277</v>
      </c>
      <c r="V48" s="67">
        <v>1</v>
      </c>
      <c r="W48" s="67">
        <v>0.5</v>
      </c>
      <c r="X48" s="67">
        <v>1</v>
      </c>
      <c r="Y48" s="67">
        <v>1</v>
      </c>
      <c r="Z48" s="67">
        <v>1</v>
      </c>
      <c r="AA48" s="67">
        <v>1</v>
      </c>
      <c r="AB48" s="67">
        <v>1</v>
      </c>
      <c r="AC48" s="67">
        <v>1</v>
      </c>
      <c r="AD48" s="67">
        <v>1</v>
      </c>
      <c r="AE48" s="67">
        <v>1</v>
      </c>
      <c r="AF48" s="67">
        <v>1</v>
      </c>
      <c r="AG48" s="67">
        <v>1</v>
      </c>
      <c r="AH48" s="67">
        <v>1</v>
      </c>
      <c r="AI48" s="67">
        <v>1</v>
      </c>
      <c r="AJ48" s="67">
        <v>1</v>
      </c>
      <c r="AK48" s="67">
        <v>1</v>
      </c>
      <c r="AL48" s="67">
        <v>1</v>
      </c>
      <c r="AM48" s="67">
        <v>0</v>
      </c>
      <c r="AN48" s="67">
        <v>1</v>
      </c>
      <c r="AO48" s="67">
        <v>1</v>
      </c>
      <c r="AP48" s="67">
        <v>1</v>
      </c>
      <c r="AQ48" s="67">
        <v>1</v>
      </c>
      <c r="AR48" s="67">
        <v>1</v>
      </c>
      <c r="AS48" s="67">
        <v>1</v>
      </c>
      <c r="AT48" s="67">
        <v>1</v>
      </c>
      <c r="AU48" s="67">
        <v>1</v>
      </c>
      <c r="AV48" s="67">
        <v>1</v>
      </c>
      <c r="AW48" s="67">
        <v>1</v>
      </c>
      <c r="AX48" s="67">
        <v>1</v>
      </c>
      <c r="AY48" s="67">
        <v>1</v>
      </c>
      <c r="AZ48" s="67">
        <v>1</v>
      </c>
      <c r="BA48" s="67">
        <v>1</v>
      </c>
      <c r="BB48" s="67" t="s">
        <v>277</v>
      </c>
      <c r="BC48" s="67" t="s">
        <v>277</v>
      </c>
      <c r="BD48" s="67" t="s">
        <v>277</v>
      </c>
      <c r="BE48" s="67" t="s">
        <v>277</v>
      </c>
      <c r="BF48" s="67">
        <v>1</v>
      </c>
      <c r="BG48" s="67">
        <v>1</v>
      </c>
      <c r="BH48" s="67">
        <v>0.5</v>
      </c>
      <c r="BI48" s="67">
        <v>1</v>
      </c>
      <c r="BJ48" s="67">
        <v>1</v>
      </c>
      <c r="BK48" s="67">
        <v>1</v>
      </c>
      <c r="BL48" s="67">
        <v>1</v>
      </c>
      <c r="BM48" s="67">
        <v>1</v>
      </c>
      <c r="BN48" s="67">
        <v>1</v>
      </c>
      <c r="BO48" s="67">
        <v>1</v>
      </c>
      <c r="BP48" s="67">
        <v>1</v>
      </c>
      <c r="BQ48" s="67">
        <v>1</v>
      </c>
      <c r="BR48" s="67">
        <v>1</v>
      </c>
      <c r="BS48" s="67" t="s">
        <v>277</v>
      </c>
      <c r="BT48" s="67">
        <v>1</v>
      </c>
      <c r="BU48" s="67">
        <v>1</v>
      </c>
      <c r="BV48" s="67">
        <v>1</v>
      </c>
      <c r="BW48" s="62">
        <v>1</v>
      </c>
      <c r="BX48" s="62">
        <v>1</v>
      </c>
      <c r="BY48" s="62">
        <v>1</v>
      </c>
      <c r="BZ48" s="62">
        <v>0</v>
      </c>
      <c r="CA48" s="62">
        <v>1</v>
      </c>
      <c r="CB48" s="62">
        <v>1</v>
      </c>
      <c r="CC48" s="77">
        <v>1</v>
      </c>
      <c r="CD48" s="77">
        <v>1</v>
      </c>
      <c r="CE48" s="62">
        <v>1</v>
      </c>
      <c r="CF48" s="77">
        <v>1</v>
      </c>
      <c r="CG48" s="77">
        <v>1</v>
      </c>
      <c r="CH48" s="62">
        <v>1</v>
      </c>
      <c r="CI48" s="62">
        <v>0</v>
      </c>
      <c r="CJ48" s="62">
        <v>1</v>
      </c>
      <c r="CK48" s="62">
        <v>0</v>
      </c>
      <c r="CL48" s="62">
        <v>1</v>
      </c>
      <c r="CM48" s="62">
        <v>0</v>
      </c>
      <c r="CN48" s="62">
        <v>0</v>
      </c>
      <c r="CO48" s="62">
        <v>0</v>
      </c>
      <c r="CP48" s="62">
        <v>1</v>
      </c>
      <c r="CQ48" s="62">
        <v>0</v>
      </c>
      <c r="CR48" s="62">
        <v>1</v>
      </c>
      <c r="CS48" s="66" t="s">
        <v>354</v>
      </c>
    </row>
    <row r="49" spans="1:97" s="50" customFormat="1" ht="18.75" x14ac:dyDescent="0.3">
      <c r="A49" s="61">
        <v>101</v>
      </c>
      <c r="B49" s="55">
        <v>1</v>
      </c>
      <c r="C49" s="66">
        <v>2</v>
      </c>
      <c r="D49" s="55" t="s">
        <v>278</v>
      </c>
      <c r="E49" s="66" t="s">
        <v>355</v>
      </c>
      <c r="F49" s="66">
        <v>3265</v>
      </c>
      <c r="G49" s="66">
        <v>446</v>
      </c>
      <c r="H49" s="66">
        <v>91</v>
      </c>
      <c r="I49" s="66">
        <v>2</v>
      </c>
      <c r="J49" s="67">
        <v>1</v>
      </c>
      <c r="K49" s="67">
        <v>1</v>
      </c>
      <c r="L49" s="67">
        <v>1</v>
      </c>
      <c r="M49" s="67">
        <v>1</v>
      </c>
      <c r="N49" s="67">
        <v>1</v>
      </c>
      <c r="O49" s="67">
        <v>1</v>
      </c>
      <c r="P49" s="67">
        <v>1</v>
      </c>
      <c r="Q49" s="67">
        <v>99</v>
      </c>
      <c r="R49" s="67">
        <v>1</v>
      </c>
      <c r="S49" s="67">
        <v>0</v>
      </c>
      <c r="T49" s="67">
        <v>0</v>
      </c>
      <c r="U49" s="67" t="s">
        <v>277</v>
      </c>
      <c r="V49" s="67">
        <v>1</v>
      </c>
      <c r="W49" s="67">
        <v>1</v>
      </c>
      <c r="X49" s="67">
        <v>1</v>
      </c>
      <c r="Y49" s="67">
        <v>1</v>
      </c>
      <c r="Z49" s="67">
        <v>1</v>
      </c>
      <c r="AA49" s="67">
        <v>1</v>
      </c>
      <c r="AB49" s="67">
        <v>1</v>
      </c>
      <c r="AC49" s="67">
        <v>1</v>
      </c>
      <c r="AD49" s="67">
        <v>1</v>
      </c>
      <c r="AE49" s="67">
        <v>1</v>
      </c>
      <c r="AF49" s="67">
        <v>1</v>
      </c>
      <c r="AG49" s="67">
        <v>1</v>
      </c>
      <c r="AH49" s="67">
        <v>1</v>
      </c>
      <c r="AI49" s="67">
        <v>1</v>
      </c>
      <c r="AJ49" s="67">
        <v>1</v>
      </c>
      <c r="AK49" s="67">
        <v>1</v>
      </c>
      <c r="AL49" s="67">
        <v>1</v>
      </c>
      <c r="AM49" s="67">
        <v>1</v>
      </c>
      <c r="AN49" s="67">
        <v>1</v>
      </c>
      <c r="AO49" s="67">
        <v>1</v>
      </c>
      <c r="AP49" s="67">
        <v>1</v>
      </c>
      <c r="AQ49" s="67">
        <v>1</v>
      </c>
      <c r="AR49" s="67">
        <v>1</v>
      </c>
      <c r="AS49" s="67">
        <v>1</v>
      </c>
      <c r="AT49" s="67">
        <v>1</v>
      </c>
      <c r="AU49" s="67">
        <v>1</v>
      </c>
      <c r="AV49" s="67">
        <v>1</v>
      </c>
      <c r="AW49" s="67">
        <v>1</v>
      </c>
      <c r="AX49" s="67">
        <v>1</v>
      </c>
      <c r="AY49" s="67">
        <v>1</v>
      </c>
      <c r="AZ49" s="67">
        <v>1</v>
      </c>
      <c r="BA49" s="67">
        <v>1</v>
      </c>
      <c r="BB49" s="67" t="s">
        <v>277</v>
      </c>
      <c r="BC49" s="67" t="s">
        <v>277</v>
      </c>
      <c r="BD49" s="67" t="s">
        <v>277</v>
      </c>
      <c r="BE49" s="67" t="s">
        <v>277</v>
      </c>
      <c r="BF49" s="67">
        <v>1</v>
      </c>
      <c r="BG49" s="67">
        <v>1</v>
      </c>
      <c r="BH49" s="67">
        <v>1</v>
      </c>
      <c r="BI49" s="67">
        <v>1</v>
      </c>
      <c r="BJ49" s="67">
        <v>1</v>
      </c>
      <c r="BK49" s="67">
        <v>1</v>
      </c>
      <c r="BL49" s="67">
        <v>1</v>
      </c>
      <c r="BM49" s="67">
        <v>1</v>
      </c>
      <c r="BN49" s="67">
        <v>1</v>
      </c>
      <c r="BO49" s="67">
        <v>1</v>
      </c>
      <c r="BP49" s="67">
        <v>1</v>
      </c>
      <c r="BQ49" s="67">
        <v>1</v>
      </c>
      <c r="BR49" s="67">
        <v>99</v>
      </c>
      <c r="BS49" s="67" t="s">
        <v>277</v>
      </c>
      <c r="BT49" s="67">
        <v>1</v>
      </c>
      <c r="BU49" s="67">
        <v>1</v>
      </c>
      <c r="BV49" s="67">
        <v>1</v>
      </c>
      <c r="BW49" s="62">
        <v>1</v>
      </c>
      <c r="BX49" s="62">
        <v>1</v>
      </c>
      <c r="BY49" s="62">
        <v>1</v>
      </c>
      <c r="BZ49" s="62">
        <v>1</v>
      </c>
      <c r="CA49" s="62">
        <v>1</v>
      </c>
      <c r="CB49" s="62">
        <v>1</v>
      </c>
      <c r="CC49" s="77">
        <v>1</v>
      </c>
      <c r="CD49" s="77">
        <v>1</v>
      </c>
      <c r="CE49" s="62">
        <v>1</v>
      </c>
      <c r="CF49" s="77">
        <v>1</v>
      </c>
      <c r="CG49" s="77">
        <v>1</v>
      </c>
      <c r="CH49" s="62">
        <v>1</v>
      </c>
      <c r="CI49" s="62">
        <v>0</v>
      </c>
      <c r="CJ49" s="62">
        <v>0</v>
      </c>
      <c r="CK49" s="62">
        <v>0</v>
      </c>
      <c r="CL49" s="62">
        <v>0</v>
      </c>
      <c r="CM49" s="62">
        <v>0</v>
      </c>
      <c r="CN49" s="62">
        <v>0</v>
      </c>
      <c r="CO49" s="62">
        <v>0</v>
      </c>
      <c r="CP49" s="62">
        <v>1</v>
      </c>
      <c r="CQ49" s="62">
        <v>1</v>
      </c>
      <c r="CR49" s="62">
        <v>1</v>
      </c>
      <c r="CS49" s="66" t="s">
        <v>356</v>
      </c>
    </row>
    <row r="50" spans="1:97" s="50" customFormat="1" ht="18.75" x14ac:dyDescent="0.3">
      <c r="A50" s="61">
        <v>102</v>
      </c>
      <c r="B50" s="55">
        <v>1</v>
      </c>
      <c r="C50" s="66">
        <v>2</v>
      </c>
      <c r="D50" s="55" t="s">
        <v>278</v>
      </c>
      <c r="E50" s="66" t="s">
        <v>357</v>
      </c>
      <c r="F50" s="66">
        <v>3885</v>
      </c>
      <c r="G50" s="66">
        <v>370</v>
      </c>
      <c r="H50" s="66">
        <v>20</v>
      </c>
      <c r="I50" s="66">
        <v>2</v>
      </c>
      <c r="J50" s="67">
        <v>1</v>
      </c>
      <c r="K50" s="67">
        <v>1</v>
      </c>
      <c r="L50" s="67">
        <v>1</v>
      </c>
      <c r="M50" s="67">
        <v>1</v>
      </c>
      <c r="N50" s="67">
        <v>1</v>
      </c>
      <c r="O50" s="67">
        <v>1</v>
      </c>
      <c r="P50" s="67">
        <v>1</v>
      </c>
      <c r="Q50" s="67">
        <v>99</v>
      </c>
      <c r="R50" s="67">
        <v>1</v>
      </c>
      <c r="S50" s="67">
        <v>1</v>
      </c>
      <c r="T50" s="67">
        <v>1</v>
      </c>
      <c r="U50" s="67" t="s">
        <v>277</v>
      </c>
      <c r="V50" s="67">
        <v>1</v>
      </c>
      <c r="W50" s="67">
        <v>1</v>
      </c>
      <c r="X50" s="67">
        <v>1</v>
      </c>
      <c r="Y50" s="67">
        <v>1</v>
      </c>
      <c r="Z50" s="67">
        <v>1</v>
      </c>
      <c r="AA50" s="67">
        <v>1</v>
      </c>
      <c r="AB50" s="67">
        <v>1</v>
      </c>
      <c r="AC50" s="67">
        <v>1</v>
      </c>
      <c r="AD50" s="67">
        <v>1</v>
      </c>
      <c r="AE50" s="67">
        <v>99</v>
      </c>
      <c r="AF50" s="67">
        <v>1</v>
      </c>
      <c r="AG50" s="67">
        <v>1</v>
      </c>
      <c r="AH50" s="67">
        <v>1</v>
      </c>
      <c r="AI50" s="67">
        <v>1</v>
      </c>
      <c r="AJ50" s="67">
        <v>1</v>
      </c>
      <c r="AK50" s="67">
        <v>1</v>
      </c>
      <c r="AL50" s="67">
        <v>0</v>
      </c>
      <c r="AM50" s="67">
        <v>0</v>
      </c>
      <c r="AN50" s="67">
        <v>1</v>
      </c>
      <c r="AO50" s="67">
        <v>1</v>
      </c>
      <c r="AP50" s="67">
        <v>1</v>
      </c>
      <c r="AQ50" s="67">
        <v>1</v>
      </c>
      <c r="AR50" s="67">
        <v>1</v>
      </c>
      <c r="AS50" s="67">
        <v>1</v>
      </c>
      <c r="AT50" s="67">
        <v>1</v>
      </c>
      <c r="AU50" s="67">
        <v>1</v>
      </c>
      <c r="AV50" s="67">
        <v>1</v>
      </c>
      <c r="AW50" s="67">
        <v>1</v>
      </c>
      <c r="AX50" s="67">
        <v>1</v>
      </c>
      <c r="AY50" s="67">
        <v>1</v>
      </c>
      <c r="AZ50" s="67">
        <v>1</v>
      </c>
      <c r="BA50" s="67">
        <v>0</v>
      </c>
      <c r="BB50" s="67" t="s">
        <v>277</v>
      </c>
      <c r="BC50" s="67" t="s">
        <v>277</v>
      </c>
      <c r="BD50" s="67" t="s">
        <v>277</v>
      </c>
      <c r="BE50" s="67" t="s">
        <v>277</v>
      </c>
      <c r="BF50" s="67">
        <v>1</v>
      </c>
      <c r="BG50" s="67">
        <v>1</v>
      </c>
      <c r="BH50" s="67">
        <v>1</v>
      </c>
      <c r="BI50" s="67">
        <v>1</v>
      </c>
      <c r="BJ50" s="67">
        <v>1</v>
      </c>
      <c r="BK50" s="67">
        <v>1</v>
      </c>
      <c r="BL50" s="67">
        <v>1</v>
      </c>
      <c r="BM50" s="67">
        <v>1</v>
      </c>
      <c r="BN50" s="67">
        <v>1</v>
      </c>
      <c r="BO50" s="67">
        <v>1</v>
      </c>
      <c r="BP50" s="67">
        <v>1</v>
      </c>
      <c r="BQ50" s="67">
        <v>0</v>
      </c>
      <c r="BR50" s="67">
        <v>99</v>
      </c>
      <c r="BS50" s="67" t="s">
        <v>277</v>
      </c>
      <c r="BT50" s="67">
        <v>1</v>
      </c>
      <c r="BU50" s="67">
        <v>1</v>
      </c>
      <c r="BV50" s="67">
        <v>1</v>
      </c>
      <c r="BW50" s="62">
        <v>1</v>
      </c>
      <c r="BX50" s="62">
        <v>1</v>
      </c>
      <c r="BY50" s="62">
        <v>1</v>
      </c>
      <c r="BZ50" s="62">
        <v>1</v>
      </c>
      <c r="CA50" s="62">
        <v>1</v>
      </c>
      <c r="CB50" s="62">
        <v>1</v>
      </c>
      <c r="CC50" s="77">
        <v>1</v>
      </c>
      <c r="CD50" s="77">
        <v>1</v>
      </c>
      <c r="CE50" s="62">
        <v>1</v>
      </c>
      <c r="CF50" s="77">
        <v>1</v>
      </c>
      <c r="CG50" s="77">
        <v>1</v>
      </c>
      <c r="CH50" s="62">
        <v>1</v>
      </c>
      <c r="CI50" s="62">
        <v>1</v>
      </c>
      <c r="CJ50" s="62">
        <v>1</v>
      </c>
      <c r="CK50" s="62">
        <v>0</v>
      </c>
      <c r="CL50" s="62">
        <v>1</v>
      </c>
      <c r="CM50" s="62">
        <v>1</v>
      </c>
      <c r="CN50" s="62">
        <v>1</v>
      </c>
      <c r="CO50" s="62">
        <v>1</v>
      </c>
      <c r="CP50" s="62">
        <v>1</v>
      </c>
      <c r="CQ50" s="62">
        <v>1</v>
      </c>
      <c r="CR50" s="62">
        <v>1</v>
      </c>
      <c r="CS50" s="66"/>
    </row>
    <row r="51" spans="1:97" s="50" customFormat="1" ht="18.75" x14ac:dyDescent="0.3">
      <c r="A51" s="61">
        <v>103</v>
      </c>
      <c r="B51" s="55">
        <v>1</v>
      </c>
      <c r="C51" s="66">
        <v>3</v>
      </c>
      <c r="D51" s="55" t="s">
        <v>278</v>
      </c>
      <c r="E51" s="66" t="s">
        <v>358</v>
      </c>
      <c r="F51" s="66">
        <v>2400</v>
      </c>
      <c r="G51" s="66">
        <v>360</v>
      </c>
      <c r="H51" s="66">
        <v>34</v>
      </c>
      <c r="I51" s="66">
        <v>2</v>
      </c>
      <c r="J51" s="67">
        <v>1</v>
      </c>
      <c r="K51" s="67">
        <v>1</v>
      </c>
      <c r="L51" s="67">
        <v>1</v>
      </c>
      <c r="M51" s="67">
        <v>0</v>
      </c>
      <c r="N51" s="67">
        <v>1</v>
      </c>
      <c r="O51" s="67" t="s">
        <v>277</v>
      </c>
      <c r="P51" s="67">
        <v>1</v>
      </c>
      <c r="Q51" s="67">
        <v>99</v>
      </c>
      <c r="R51" s="67" t="s">
        <v>277</v>
      </c>
      <c r="S51" s="67">
        <v>1</v>
      </c>
      <c r="T51" s="67" t="s">
        <v>277</v>
      </c>
      <c r="U51" s="67" t="s">
        <v>277</v>
      </c>
      <c r="V51" s="67">
        <v>1</v>
      </c>
      <c r="W51" s="67">
        <v>1</v>
      </c>
      <c r="X51" s="67">
        <v>0</v>
      </c>
      <c r="Y51" s="67">
        <v>1</v>
      </c>
      <c r="Z51" s="67">
        <v>1</v>
      </c>
      <c r="AA51" s="67">
        <v>1</v>
      </c>
      <c r="AB51" s="67">
        <v>1</v>
      </c>
      <c r="AC51" s="67">
        <v>1</v>
      </c>
      <c r="AD51" s="67">
        <v>1</v>
      </c>
      <c r="AE51" s="67">
        <v>1</v>
      </c>
      <c r="AF51" s="67">
        <v>1</v>
      </c>
      <c r="AG51" s="67">
        <v>1</v>
      </c>
      <c r="AH51" s="67" t="s">
        <v>277</v>
      </c>
      <c r="AI51" s="67">
        <v>1</v>
      </c>
      <c r="AJ51" s="67">
        <v>1</v>
      </c>
      <c r="AK51" s="67">
        <v>1</v>
      </c>
      <c r="AL51" s="67">
        <v>1</v>
      </c>
      <c r="AM51" s="67" t="s">
        <v>277</v>
      </c>
      <c r="AN51" s="67">
        <v>1</v>
      </c>
      <c r="AO51" s="67">
        <v>1</v>
      </c>
      <c r="AP51" s="67">
        <v>1</v>
      </c>
      <c r="AQ51" s="67">
        <v>1</v>
      </c>
      <c r="AR51" s="67" t="s">
        <v>277</v>
      </c>
      <c r="AS51" s="67">
        <v>1</v>
      </c>
      <c r="AT51" s="67">
        <v>1</v>
      </c>
      <c r="AU51" s="67">
        <v>1</v>
      </c>
      <c r="AV51" s="67">
        <v>1</v>
      </c>
      <c r="AW51" s="67">
        <v>1</v>
      </c>
      <c r="AX51" s="67">
        <v>1</v>
      </c>
      <c r="AY51" s="67" t="s">
        <v>277</v>
      </c>
      <c r="AZ51" s="67">
        <v>0</v>
      </c>
      <c r="BA51" s="67" t="s">
        <v>277</v>
      </c>
      <c r="BB51" s="67" t="s">
        <v>277</v>
      </c>
      <c r="BC51" s="67" t="s">
        <v>277</v>
      </c>
      <c r="BD51" s="67" t="s">
        <v>277</v>
      </c>
      <c r="BE51" s="67" t="s">
        <v>277</v>
      </c>
      <c r="BF51" s="67">
        <v>0</v>
      </c>
      <c r="BG51" s="67">
        <v>1</v>
      </c>
      <c r="BH51" s="67">
        <v>1</v>
      </c>
      <c r="BI51" s="67">
        <v>1</v>
      </c>
      <c r="BJ51" s="67">
        <v>1</v>
      </c>
      <c r="BK51" s="67">
        <v>1</v>
      </c>
      <c r="BL51" s="67">
        <v>1</v>
      </c>
      <c r="BM51" s="67">
        <v>1</v>
      </c>
      <c r="BN51" s="67">
        <v>0</v>
      </c>
      <c r="BO51" s="67">
        <v>0</v>
      </c>
      <c r="BP51" s="67">
        <v>1</v>
      </c>
      <c r="BQ51" s="67" t="s">
        <v>277</v>
      </c>
      <c r="BR51" s="67" t="s">
        <v>277</v>
      </c>
      <c r="BS51" s="67" t="s">
        <v>277</v>
      </c>
      <c r="BT51" s="67">
        <v>1</v>
      </c>
      <c r="BU51" s="67">
        <v>1</v>
      </c>
      <c r="BV51" s="67">
        <v>1</v>
      </c>
      <c r="BW51" s="62">
        <v>1</v>
      </c>
      <c r="BX51" s="62">
        <v>1</v>
      </c>
      <c r="BY51" s="62">
        <v>1</v>
      </c>
      <c r="BZ51" s="62">
        <v>1</v>
      </c>
      <c r="CA51" s="62">
        <v>1</v>
      </c>
      <c r="CB51" s="62">
        <v>1</v>
      </c>
      <c r="CC51" s="77">
        <v>1</v>
      </c>
      <c r="CD51" s="77">
        <v>1</v>
      </c>
      <c r="CE51" s="62">
        <v>1</v>
      </c>
      <c r="CF51" s="77">
        <v>1</v>
      </c>
      <c r="CG51" s="77">
        <v>1</v>
      </c>
      <c r="CH51" s="62">
        <v>1</v>
      </c>
      <c r="CI51" s="62">
        <v>0</v>
      </c>
      <c r="CJ51" s="62">
        <v>1</v>
      </c>
      <c r="CK51" s="62">
        <v>0</v>
      </c>
      <c r="CL51" s="62">
        <v>1</v>
      </c>
      <c r="CM51" s="62">
        <v>0</v>
      </c>
      <c r="CN51" s="62">
        <v>1</v>
      </c>
      <c r="CO51" s="62">
        <v>0</v>
      </c>
      <c r="CP51" s="62">
        <v>1</v>
      </c>
      <c r="CQ51" s="62">
        <v>0</v>
      </c>
      <c r="CR51" s="62">
        <v>0</v>
      </c>
      <c r="CS51" s="66"/>
    </row>
    <row r="52" spans="1:97" s="50" customFormat="1" ht="18.75" x14ac:dyDescent="0.3">
      <c r="A52" s="61">
        <v>104</v>
      </c>
      <c r="B52" s="55">
        <v>1</v>
      </c>
      <c r="C52" s="66">
        <v>3</v>
      </c>
      <c r="D52" s="55" t="s">
        <v>278</v>
      </c>
      <c r="E52" s="66" t="s">
        <v>359</v>
      </c>
      <c r="F52" s="66">
        <v>1252</v>
      </c>
      <c r="G52" s="66">
        <v>287</v>
      </c>
      <c r="H52" s="66">
        <v>0</v>
      </c>
      <c r="I52" s="66">
        <v>2</v>
      </c>
      <c r="J52" s="67">
        <v>0</v>
      </c>
      <c r="K52" s="67">
        <v>1</v>
      </c>
      <c r="L52" s="67">
        <v>1</v>
      </c>
      <c r="M52" s="67">
        <v>1</v>
      </c>
      <c r="N52" s="67">
        <v>1</v>
      </c>
      <c r="O52" s="67" t="s">
        <v>277</v>
      </c>
      <c r="P52" s="67">
        <v>1</v>
      </c>
      <c r="Q52" s="67">
        <v>0</v>
      </c>
      <c r="R52" s="67" t="s">
        <v>277</v>
      </c>
      <c r="S52" s="67">
        <v>0.5</v>
      </c>
      <c r="T52" s="67" t="s">
        <v>277</v>
      </c>
      <c r="U52" s="67" t="s">
        <v>277</v>
      </c>
      <c r="V52" s="67">
        <v>0.5</v>
      </c>
      <c r="W52" s="67">
        <v>1</v>
      </c>
      <c r="X52" s="67">
        <v>0</v>
      </c>
      <c r="Y52" s="67">
        <v>1</v>
      </c>
      <c r="Z52" s="67">
        <v>1</v>
      </c>
      <c r="AA52" s="67">
        <v>1</v>
      </c>
      <c r="AB52" s="67">
        <v>1</v>
      </c>
      <c r="AC52" s="67">
        <v>1</v>
      </c>
      <c r="AD52" s="67">
        <v>1</v>
      </c>
      <c r="AE52" s="67">
        <v>99</v>
      </c>
      <c r="AF52" s="67">
        <v>1</v>
      </c>
      <c r="AG52" s="67">
        <v>1</v>
      </c>
      <c r="AH52" s="67" t="s">
        <v>277</v>
      </c>
      <c r="AI52" s="67">
        <v>1</v>
      </c>
      <c r="AJ52" s="67">
        <v>1</v>
      </c>
      <c r="AK52" s="67">
        <v>1</v>
      </c>
      <c r="AL52" s="67">
        <v>1</v>
      </c>
      <c r="AM52" s="67" t="s">
        <v>277</v>
      </c>
      <c r="AN52" s="67">
        <v>0.5</v>
      </c>
      <c r="AO52" s="67">
        <v>1</v>
      </c>
      <c r="AP52" s="67">
        <v>1</v>
      </c>
      <c r="AQ52" s="67">
        <v>1</v>
      </c>
      <c r="AR52" s="67" t="s">
        <v>277</v>
      </c>
      <c r="AS52" s="67">
        <v>1</v>
      </c>
      <c r="AT52" s="67">
        <v>1</v>
      </c>
      <c r="AU52" s="67">
        <v>0.5</v>
      </c>
      <c r="AV52" s="67">
        <v>1</v>
      </c>
      <c r="AW52" s="67">
        <v>0</v>
      </c>
      <c r="AX52" s="67">
        <v>0</v>
      </c>
      <c r="AY52" s="67" t="s">
        <v>277</v>
      </c>
      <c r="AZ52" s="67">
        <v>1</v>
      </c>
      <c r="BA52" s="67" t="s">
        <v>277</v>
      </c>
      <c r="BB52" s="67" t="s">
        <v>277</v>
      </c>
      <c r="BC52" s="67" t="s">
        <v>277</v>
      </c>
      <c r="BD52" s="67" t="s">
        <v>277</v>
      </c>
      <c r="BE52" s="67" t="s">
        <v>277</v>
      </c>
      <c r="BF52" s="67">
        <v>1</v>
      </c>
      <c r="BG52" s="67">
        <v>1</v>
      </c>
      <c r="BH52" s="67">
        <v>0.5</v>
      </c>
      <c r="BI52" s="67">
        <v>1</v>
      </c>
      <c r="BJ52" s="67">
        <v>1</v>
      </c>
      <c r="BK52" s="67">
        <v>1</v>
      </c>
      <c r="BL52" s="67">
        <v>0</v>
      </c>
      <c r="BM52" s="67">
        <v>1</v>
      </c>
      <c r="BN52" s="67">
        <v>0</v>
      </c>
      <c r="BO52" s="67">
        <v>0</v>
      </c>
      <c r="BP52" s="67">
        <v>0</v>
      </c>
      <c r="BQ52" s="67" t="s">
        <v>277</v>
      </c>
      <c r="BR52" s="67" t="s">
        <v>277</v>
      </c>
      <c r="BS52" s="67" t="s">
        <v>277</v>
      </c>
      <c r="BT52" s="67">
        <v>1</v>
      </c>
      <c r="BU52" s="67">
        <v>0</v>
      </c>
      <c r="BV52" s="67">
        <v>0</v>
      </c>
      <c r="BW52" s="62">
        <v>1</v>
      </c>
      <c r="BX52" s="62">
        <v>1</v>
      </c>
      <c r="BY52" s="62">
        <v>1</v>
      </c>
      <c r="BZ52" s="62">
        <v>1</v>
      </c>
      <c r="CA52" s="62">
        <v>0</v>
      </c>
      <c r="CB52" s="62">
        <v>1</v>
      </c>
      <c r="CC52" s="77">
        <v>1</v>
      </c>
      <c r="CD52" s="77">
        <v>1</v>
      </c>
      <c r="CE52" s="62">
        <v>1</v>
      </c>
      <c r="CF52" s="77">
        <v>1</v>
      </c>
      <c r="CG52" s="77">
        <v>1</v>
      </c>
      <c r="CH52" s="62">
        <v>1</v>
      </c>
      <c r="CI52" s="62">
        <v>0</v>
      </c>
      <c r="CJ52" s="62">
        <v>0</v>
      </c>
      <c r="CK52" s="62">
        <v>0</v>
      </c>
      <c r="CL52" s="62">
        <v>0</v>
      </c>
      <c r="CM52" s="62">
        <v>0</v>
      </c>
      <c r="CN52" s="62">
        <v>0</v>
      </c>
      <c r="CO52" s="62">
        <v>0</v>
      </c>
      <c r="CP52" s="62">
        <v>1</v>
      </c>
      <c r="CQ52" s="62">
        <v>0</v>
      </c>
      <c r="CR52" s="62">
        <v>0</v>
      </c>
      <c r="CS52" s="66"/>
    </row>
    <row r="53" spans="1:97" s="50" customFormat="1" ht="18.75" x14ac:dyDescent="0.3">
      <c r="A53" s="61">
        <v>105</v>
      </c>
      <c r="B53" s="55">
        <v>1</v>
      </c>
      <c r="C53" s="66">
        <v>3</v>
      </c>
      <c r="D53" s="55" t="s">
        <v>278</v>
      </c>
      <c r="E53" s="66" t="s">
        <v>360</v>
      </c>
      <c r="F53" s="66">
        <v>157</v>
      </c>
      <c r="G53" s="66">
        <v>20</v>
      </c>
      <c r="H53" s="66">
        <v>0</v>
      </c>
      <c r="I53" s="66">
        <v>2</v>
      </c>
      <c r="J53" s="67">
        <v>1</v>
      </c>
      <c r="K53" s="67">
        <v>1</v>
      </c>
      <c r="L53" s="67">
        <v>1</v>
      </c>
      <c r="M53" s="67">
        <v>1</v>
      </c>
      <c r="N53" s="67">
        <v>1</v>
      </c>
      <c r="O53" s="67" t="s">
        <v>277</v>
      </c>
      <c r="P53" s="67">
        <v>1</v>
      </c>
      <c r="Q53" s="67">
        <v>99</v>
      </c>
      <c r="R53" s="67" t="s">
        <v>277</v>
      </c>
      <c r="S53" s="67">
        <v>1</v>
      </c>
      <c r="T53" s="67" t="s">
        <v>277</v>
      </c>
      <c r="U53" s="67" t="s">
        <v>277</v>
      </c>
      <c r="V53" s="67">
        <v>1</v>
      </c>
      <c r="W53" s="67">
        <v>1</v>
      </c>
      <c r="X53" s="67">
        <v>0</v>
      </c>
      <c r="Y53" s="67">
        <v>1</v>
      </c>
      <c r="Z53" s="67">
        <v>1</v>
      </c>
      <c r="AA53" s="67">
        <v>1</v>
      </c>
      <c r="AB53" s="67">
        <v>1</v>
      </c>
      <c r="AC53" s="67">
        <v>1</v>
      </c>
      <c r="AD53" s="67">
        <v>1</v>
      </c>
      <c r="AE53" s="67">
        <v>1</v>
      </c>
      <c r="AF53" s="67">
        <v>1</v>
      </c>
      <c r="AG53" s="67">
        <v>1</v>
      </c>
      <c r="AH53" s="67" t="s">
        <v>277</v>
      </c>
      <c r="AI53" s="67">
        <v>1</v>
      </c>
      <c r="AJ53" s="67">
        <v>1</v>
      </c>
      <c r="AK53" s="67">
        <v>0</v>
      </c>
      <c r="AL53" s="67">
        <v>1</v>
      </c>
      <c r="AM53" s="67" t="s">
        <v>277</v>
      </c>
      <c r="AN53" s="67">
        <v>1</v>
      </c>
      <c r="AO53" s="67">
        <v>1</v>
      </c>
      <c r="AP53" s="67">
        <v>1</v>
      </c>
      <c r="AQ53" s="67">
        <v>1</v>
      </c>
      <c r="AR53" s="67" t="s">
        <v>277</v>
      </c>
      <c r="AS53" s="67">
        <v>1</v>
      </c>
      <c r="AT53" s="67">
        <v>1</v>
      </c>
      <c r="AU53" s="67">
        <v>1</v>
      </c>
      <c r="AV53" s="67">
        <v>1</v>
      </c>
      <c r="AW53" s="67">
        <v>1</v>
      </c>
      <c r="AX53" s="67">
        <v>1</v>
      </c>
      <c r="AY53" s="67" t="s">
        <v>277</v>
      </c>
      <c r="AZ53" s="67">
        <v>1</v>
      </c>
      <c r="BA53" s="67" t="s">
        <v>277</v>
      </c>
      <c r="BB53" s="67" t="s">
        <v>277</v>
      </c>
      <c r="BC53" s="67" t="s">
        <v>277</v>
      </c>
      <c r="BD53" s="67" t="s">
        <v>277</v>
      </c>
      <c r="BE53" s="67" t="s">
        <v>277</v>
      </c>
      <c r="BF53" s="67">
        <v>99</v>
      </c>
      <c r="BG53" s="67">
        <v>1</v>
      </c>
      <c r="BH53" s="67">
        <v>1</v>
      </c>
      <c r="BI53" s="67">
        <v>1</v>
      </c>
      <c r="BJ53" s="67">
        <v>1</v>
      </c>
      <c r="BK53" s="67">
        <v>1</v>
      </c>
      <c r="BL53" s="67">
        <v>0</v>
      </c>
      <c r="BM53" s="67">
        <v>0</v>
      </c>
      <c r="BN53" s="67">
        <v>1</v>
      </c>
      <c r="BO53" s="67">
        <v>1</v>
      </c>
      <c r="BP53" s="67">
        <v>1</v>
      </c>
      <c r="BQ53" s="67" t="s">
        <v>277</v>
      </c>
      <c r="BR53" s="67" t="s">
        <v>277</v>
      </c>
      <c r="BS53" s="67" t="s">
        <v>277</v>
      </c>
      <c r="BT53" s="67">
        <v>0</v>
      </c>
      <c r="BU53" s="67">
        <v>1</v>
      </c>
      <c r="BV53" s="67">
        <v>1</v>
      </c>
      <c r="BW53" s="62">
        <v>1</v>
      </c>
      <c r="BX53" s="62">
        <v>1</v>
      </c>
      <c r="BY53" s="62">
        <v>1</v>
      </c>
      <c r="BZ53" s="62">
        <v>1</v>
      </c>
      <c r="CA53" s="62">
        <v>1</v>
      </c>
      <c r="CB53" s="62">
        <v>1</v>
      </c>
      <c r="CC53" s="77">
        <v>1</v>
      </c>
      <c r="CD53" s="77">
        <v>1</v>
      </c>
      <c r="CE53" s="62">
        <v>1</v>
      </c>
      <c r="CF53" s="77">
        <v>1</v>
      </c>
      <c r="CG53" s="77">
        <v>1</v>
      </c>
      <c r="CH53" s="62">
        <v>1</v>
      </c>
      <c r="CI53" s="62">
        <v>0</v>
      </c>
      <c r="CJ53" s="62">
        <v>0</v>
      </c>
      <c r="CK53" s="62">
        <v>0</v>
      </c>
      <c r="CL53" s="62">
        <v>1</v>
      </c>
      <c r="CM53" s="62">
        <v>0</v>
      </c>
      <c r="CN53" s="62">
        <v>1</v>
      </c>
      <c r="CO53" s="62">
        <v>0</v>
      </c>
      <c r="CP53" s="62">
        <v>1</v>
      </c>
      <c r="CQ53" s="62">
        <v>0</v>
      </c>
      <c r="CR53" s="62">
        <v>0</v>
      </c>
      <c r="CS53" s="66"/>
    </row>
    <row r="54" spans="1:97" s="50" customFormat="1" ht="18.75" x14ac:dyDescent="0.3">
      <c r="A54" s="61">
        <v>106</v>
      </c>
      <c r="B54" s="55">
        <v>1</v>
      </c>
      <c r="C54" s="66">
        <v>3</v>
      </c>
      <c r="D54" s="55" t="s">
        <v>278</v>
      </c>
      <c r="E54" s="66" t="s">
        <v>361</v>
      </c>
      <c r="F54" s="66">
        <v>440</v>
      </c>
      <c r="G54" s="66">
        <v>14</v>
      </c>
      <c r="H54" s="66">
        <v>7</v>
      </c>
      <c r="I54" s="66">
        <v>2</v>
      </c>
      <c r="J54" s="67">
        <v>1</v>
      </c>
      <c r="K54" s="67">
        <v>1</v>
      </c>
      <c r="L54" s="67">
        <v>1</v>
      </c>
      <c r="M54" s="67">
        <v>0.5</v>
      </c>
      <c r="N54" s="67">
        <v>1</v>
      </c>
      <c r="O54" s="67" t="s">
        <v>277</v>
      </c>
      <c r="P54" s="67">
        <v>1</v>
      </c>
      <c r="Q54" s="67">
        <v>99</v>
      </c>
      <c r="R54" s="67" t="s">
        <v>277</v>
      </c>
      <c r="S54" s="67">
        <v>1</v>
      </c>
      <c r="T54" s="67" t="s">
        <v>277</v>
      </c>
      <c r="U54" s="67" t="s">
        <v>277</v>
      </c>
      <c r="V54" s="67">
        <v>1</v>
      </c>
      <c r="W54" s="67">
        <v>1</v>
      </c>
      <c r="X54" s="67">
        <v>0</v>
      </c>
      <c r="Y54" s="67">
        <v>1</v>
      </c>
      <c r="Z54" s="67">
        <v>1</v>
      </c>
      <c r="AA54" s="67">
        <v>1</v>
      </c>
      <c r="AB54" s="67">
        <v>1</v>
      </c>
      <c r="AC54" s="67">
        <v>1</v>
      </c>
      <c r="AD54" s="67">
        <v>1</v>
      </c>
      <c r="AE54" s="67">
        <v>0.5</v>
      </c>
      <c r="AF54" s="67">
        <v>1</v>
      </c>
      <c r="AG54" s="67">
        <v>1</v>
      </c>
      <c r="AH54" s="67" t="s">
        <v>277</v>
      </c>
      <c r="AI54" s="67">
        <v>1</v>
      </c>
      <c r="AJ54" s="67">
        <v>1</v>
      </c>
      <c r="AK54" s="67">
        <v>0</v>
      </c>
      <c r="AL54" s="67">
        <v>0.5</v>
      </c>
      <c r="AM54" s="67" t="s">
        <v>277</v>
      </c>
      <c r="AN54" s="67">
        <v>0</v>
      </c>
      <c r="AO54" s="67">
        <v>1</v>
      </c>
      <c r="AP54" s="67">
        <v>1</v>
      </c>
      <c r="AQ54" s="67">
        <v>1</v>
      </c>
      <c r="AR54" s="67" t="s">
        <v>277</v>
      </c>
      <c r="AS54" s="67">
        <v>1</v>
      </c>
      <c r="AT54" s="67">
        <v>1</v>
      </c>
      <c r="AU54" s="67">
        <v>1</v>
      </c>
      <c r="AV54" s="67">
        <v>1</v>
      </c>
      <c r="AW54" s="67">
        <v>0</v>
      </c>
      <c r="AX54" s="67">
        <v>1</v>
      </c>
      <c r="AY54" s="67" t="s">
        <v>277</v>
      </c>
      <c r="AZ54" s="67">
        <v>1</v>
      </c>
      <c r="BA54" s="67" t="s">
        <v>277</v>
      </c>
      <c r="BB54" s="67" t="s">
        <v>277</v>
      </c>
      <c r="BC54" s="67" t="s">
        <v>277</v>
      </c>
      <c r="BD54" s="67" t="s">
        <v>277</v>
      </c>
      <c r="BE54" s="67" t="s">
        <v>277</v>
      </c>
      <c r="BF54" s="67">
        <v>1</v>
      </c>
      <c r="BG54" s="67">
        <v>1</v>
      </c>
      <c r="BH54" s="67">
        <v>1</v>
      </c>
      <c r="BI54" s="67">
        <v>1</v>
      </c>
      <c r="BJ54" s="67">
        <v>0.5</v>
      </c>
      <c r="BK54" s="67">
        <v>0</v>
      </c>
      <c r="BL54" s="67">
        <v>0</v>
      </c>
      <c r="BM54" s="67">
        <v>0</v>
      </c>
      <c r="BN54" s="67">
        <v>1</v>
      </c>
      <c r="BO54" s="67">
        <v>0</v>
      </c>
      <c r="BP54" s="67">
        <v>0</v>
      </c>
      <c r="BQ54" s="67" t="s">
        <v>277</v>
      </c>
      <c r="BR54" s="67" t="s">
        <v>277</v>
      </c>
      <c r="BS54" s="67" t="s">
        <v>277</v>
      </c>
      <c r="BT54" s="67">
        <v>0</v>
      </c>
      <c r="BU54" s="67">
        <v>1</v>
      </c>
      <c r="BV54" s="67">
        <v>1</v>
      </c>
      <c r="BW54" s="62">
        <v>1</v>
      </c>
      <c r="BX54" s="62">
        <v>1</v>
      </c>
      <c r="BY54" s="62">
        <v>0</v>
      </c>
      <c r="BZ54" s="62">
        <v>0</v>
      </c>
      <c r="CA54" s="62">
        <v>1</v>
      </c>
      <c r="CB54" s="62">
        <v>1</v>
      </c>
      <c r="CC54" s="77">
        <v>1</v>
      </c>
      <c r="CD54" s="77">
        <v>1</v>
      </c>
      <c r="CE54" s="62">
        <v>1</v>
      </c>
      <c r="CF54" s="77">
        <v>1</v>
      </c>
      <c r="CG54" s="77">
        <v>1</v>
      </c>
      <c r="CH54" s="62">
        <v>0</v>
      </c>
      <c r="CI54" s="62">
        <v>1</v>
      </c>
      <c r="CJ54" s="62">
        <v>0</v>
      </c>
      <c r="CK54" s="62">
        <v>0</v>
      </c>
      <c r="CL54" s="62">
        <v>0</v>
      </c>
      <c r="CM54" s="62">
        <v>0</v>
      </c>
      <c r="CN54" s="62">
        <v>0</v>
      </c>
      <c r="CO54" s="62">
        <v>0</v>
      </c>
      <c r="CP54" s="62">
        <v>1</v>
      </c>
      <c r="CQ54" s="62">
        <v>0</v>
      </c>
      <c r="CR54" s="62">
        <v>0</v>
      </c>
      <c r="CS54" s="66"/>
    </row>
    <row r="55" spans="1:97" s="50" customFormat="1" ht="18.75" x14ac:dyDescent="0.3">
      <c r="A55" s="61">
        <v>107</v>
      </c>
      <c r="B55" s="55">
        <v>1</v>
      </c>
      <c r="C55" s="66">
        <v>3</v>
      </c>
      <c r="D55" s="55" t="s">
        <v>278</v>
      </c>
      <c r="E55" s="66" t="s">
        <v>362</v>
      </c>
      <c r="F55" s="66">
        <v>320</v>
      </c>
      <c r="G55" s="66">
        <v>157</v>
      </c>
      <c r="H55" s="66">
        <v>0</v>
      </c>
      <c r="I55" s="66">
        <v>2</v>
      </c>
      <c r="J55" s="67">
        <v>1</v>
      </c>
      <c r="K55" s="67">
        <v>1</v>
      </c>
      <c r="L55" s="67">
        <v>1</v>
      </c>
      <c r="M55" s="67">
        <v>1</v>
      </c>
      <c r="N55" s="67">
        <v>1</v>
      </c>
      <c r="O55" s="67" t="s">
        <v>277</v>
      </c>
      <c r="P55" s="67">
        <v>1</v>
      </c>
      <c r="Q55" s="67">
        <v>1</v>
      </c>
      <c r="R55" s="67" t="s">
        <v>277</v>
      </c>
      <c r="S55" s="67">
        <v>0.5</v>
      </c>
      <c r="T55" s="67" t="s">
        <v>277</v>
      </c>
      <c r="U55" s="67" t="s">
        <v>277</v>
      </c>
      <c r="V55" s="67">
        <v>0.5</v>
      </c>
      <c r="W55" s="67">
        <v>0.5</v>
      </c>
      <c r="X55" s="67">
        <v>1</v>
      </c>
      <c r="Y55" s="67">
        <v>1</v>
      </c>
      <c r="Z55" s="67">
        <v>1</v>
      </c>
      <c r="AA55" s="67">
        <v>1</v>
      </c>
      <c r="AB55" s="67">
        <v>0</v>
      </c>
      <c r="AC55" s="67">
        <v>1</v>
      </c>
      <c r="AD55" s="67">
        <v>1</v>
      </c>
      <c r="AE55" s="67">
        <v>0.5</v>
      </c>
      <c r="AF55" s="67">
        <v>1</v>
      </c>
      <c r="AG55" s="67">
        <v>1</v>
      </c>
      <c r="AH55" s="67" t="s">
        <v>277</v>
      </c>
      <c r="AI55" s="67">
        <v>1</v>
      </c>
      <c r="AJ55" s="67">
        <v>1</v>
      </c>
      <c r="AK55" s="67">
        <v>1</v>
      </c>
      <c r="AL55" s="67">
        <v>1</v>
      </c>
      <c r="AM55" s="67" t="s">
        <v>277</v>
      </c>
      <c r="AN55" s="67">
        <v>1</v>
      </c>
      <c r="AO55" s="67">
        <v>1</v>
      </c>
      <c r="AP55" s="67">
        <v>0</v>
      </c>
      <c r="AQ55" s="67">
        <v>0</v>
      </c>
      <c r="AR55" s="67" t="s">
        <v>277</v>
      </c>
      <c r="AS55" s="67">
        <v>1</v>
      </c>
      <c r="AT55" s="67">
        <v>0.5</v>
      </c>
      <c r="AU55" s="67">
        <v>0.5</v>
      </c>
      <c r="AV55" s="67">
        <v>1</v>
      </c>
      <c r="AW55" s="67">
        <v>1</v>
      </c>
      <c r="AX55" s="67">
        <v>1</v>
      </c>
      <c r="AY55" s="67" t="s">
        <v>277</v>
      </c>
      <c r="AZ55" s="67">
        <v>1</v>
      </c>
      <c r="BA55" s="67" t="s">
        <v>277</v>
      </c>
      <c r="BB55" s="67" t="s">
        <v>277</v>
      </c>
      <c r="BC55" s="67" t="s">
        <v>277</v>
      </c>
      <c r="BD55" s="67" t="s">
        <v>277</v>
      </c>
      <c r="BE55" s="67" t="s">
        <v>277</v>
      </c>
      <c r="BF55" s="67">
        <v>0.5</v>
      </c>
      <c r="BG55" s="67">
        <v>0.5</v>
      </c>
      <c r="BH55" s="67">
        <v>1</v>
      </c>
      <c r="BI55" s="67">
        <v>0.5</v>
      </c>
      <c r="BJ55" s="67">
        <v>1</v>
      </c>
      <c r="BK55" s="67">
        <v>0</v>
      </c>
      <c r="BL55" s="67">
        <v>1</v>
      </c>
      <c r="BM55" s="67">
        <v>1</v>
      </c>
      <c r="BN55" s="67">
        <v>1</v>
      </c>
      <c r="BO55" s="67">
        <v>1</v>
      </c>
      <c r="BP55" s="67">
        <v>1</v>
      </c>
      <c r="BQ55" s="67" t="s">
        <v>277</v>
      </c>
      <c r="BR55" s="67" t="s">
        <v>277</v>
      </c>
      <c r="BS55" s="67" t="s">
        <v>277</v>
      </c>
      <c r="BT55" s="67">
        <v>1</v>
      </c>
      <c r="BU55" s="67">
        <v>1</v>
      </c>
      <c r="BV55" s="67">
        <v>0.5</v>
      </c>
      <c r="BW55" s="62">
        <v>1</v>
      </c>
      <c r="BX55" s="62">
        <v>1</v>
      </c>
      <c r="BY55" s="62">
        <v>1</v>
      </c>
      <c r="BZ55" s="62">
        <v>1</v>
      </c>
      <c r="CA55" s="62">
        <v>1</v>
      </c>
      <c r="CB55" s="62">
        <v>1</v>
      </c>
      <c r="CC55" s="77">
        <v>1</v>
      </c>
      <c r="CD55" s="77">
        <v>1</v>
      </c>
      <c r="CE55" s="62">
        <v>1</v>
      </c>
      <c r="CF55" s="77">
        <v>1</v>
      </c>
      <c r="CG55" s="77">
        <v>1</v>
      </c>
      <c r="CH55" s="62">
        <v>1</v>
      </c>
      <c r="CI55" s="62">
        <v>0</v>
      </c>
      <c r="CJ55" s="62">
        <v>1</v>
      </c>
      <c r="CK55" s="62">
        <v>1</v>
      </c>
      <c r="CL55" s="62">
        <v>0</v>
      </c>
      <c r="CM55" s="62">
        <v>0</v>
      </c>
      <c r="CN55" s="62">
        <v>0</v>
      </c>
      <c r="CO55" s="62">
        <v>0</v>
      </c>
      <c r="CP55" s="62">
        <v>1</v>
      </c>
      <c r="CQ55" s="62">
        <v>0</v>
      </c>
      <c r="CR55" s="62">
        <v>0</v>
      </c>
      <c r="CS55" s="66"/>
    </row>
    <row r="56" spans="1:97" s="50" customFormat="1" ht="18.75" x14ac:dyDescent="0.3">
      <c r="A56" s="61">
        <v>108</v>
      </c>
      <c r="B56" s="55">
        <v>1</v>
      </c>
      <c r="C56" s="66">
        <v>3</v>
      </c>
      <c r="D56" s="55" t="s">
        <v>278</v>
      </c>
      <c r="E56" s="66" t="s">
        <v>363</v>
      </c>
      <c r="F56" s="66">
        <v>577</v>
      </c>
      <c r="G56" s="66">
        <v>25</v>
      </c>
      <c r="H56" s="66">
        <v>21</v>
      </c>
      <c r="I56" s="66">
        <v>2</v>
      </c>
      <c r="J56" s="67">
        <v>1</v>
      </c>
      <c r="K56" s="67">
        <v>1</v>
      </c>
      <c r="L56" s="67">
        <v>1</v>
      </c>
      <c r="M56" s="67">
        <v>1</v>
      </c>
      <c r="N56" s="67">
        <v>1</v>
      </c>
      <c r="O56" s="67" t="s">
        <v>277</v>
      </c>
      <c r="P56" s="67">
        <v>1</v>
      </c>
      <c r="Q56" s="67">
        <v>1</v>
      </c>
      <c r="R56" s="67" t="s">
        <v>277</v>
      </c>
      <c r="S56" s="67">
        <v>1</v>
      </c>
      <c r="T56" s="67" t="s">
        <v>277</v>
      </c>
      <c r="U56" s="67" t="s">
        <v>277</v>
      </c>
      <c r="V56" s="67">
        <v>1</v>
      </c>
      <c r="W56" s="67">
        <v>1</v>
      </c>
      <c r="X56" s="67">
        <v>0</v>
      </c>
      <c r="Y56" s="67">
        <v>1</v>
      </c>
      <c r="Z56" s="67">
        <v>1</v>
      </c>
      <c r="AA56" s="67">
        <v>1</v>
      </c>
      <c r="AB56" s="67">
        <v>1</v>
      </c>
      <c r="AC56" s="67">
        <v>1</v>
      </c>
      <c r="AD56" s="67">
        <v>1</v>
      </c>
      <c r="AE56" s="67">
        <v>1</v>
      </c>
      <c r="AF56" s="67">
        <v>1</v>
      </c>
      <c r="AG56" s="67">
        <v>1</v>
      </c>
      <c r="AH56" s="67" t="s">
        <v>277</v>
      </c>
      <c r="AI56" s="67">
        <v>1</v>
      </c>
      <c r="AJ56" s="67">
        <v>1</v>
      </c>
      <c r="AK56" s="67">
        <v>1</v>
      </c>
      <c r="AL56" s="67">
        <v>1</v>
      </c>
      <c r="AM56" s="67" t="s">
        <v>277</v>
      </c>
      <c r="AN56" s="67">
        <v>1</v>
      </c>
      <c r="AO56" s="67">
        <v>1</v>
      </c>
      <c r="AP56" s="67">
        <v>1</v>
      </c>
      <c r="AQ56" s="67">
        <v>1</v>
      </c>
      <c r="AR56" s="67" t="s">
        <v>277</v>
      </c>
      <c r="AS56" s="67">
        <v>1</v>
      </c>
      <c r="AT56" s="67">
        <v>1</v>
      </c>
      <c r="AU56" s="67">
        <v>1</v>
      </c>
      <c r="AV56" s="67">
        <v>1</v>
      </c>
      <c r="AW56" s="67">
        <v>1</v>
      </c>
      <c r="AX56" s="67">
        <v>1</v>
      </c>
      <c r="AY56" s="67" t="s">
        <v>277</v>
      </c>
      <c r="AZ56" s="67">
        <v>1</v>
      </c>
      <c r="BA56" s="67" t="s">
        <v>277</v>
      </c>
      <c r="BB56" s="67" t="s">
        <v>277</v>
      </c>
      <c r="BC56" s="67" t="s">
        <v>277</v>
      </c>
      <c r="BD56" s="67" t="s">
        <v>277</v>
      </c>
      <c r="BE56" s="67" t="s">
        <v>277</v>
      </c>
      <c r="BF56" s="67">
        <v>1</v>
      </c>
      <c r="BG56" s="67">
        <v>1</v>
      </c>
      <c r="BH56" s="67">
        <v>1</v>
      </c>
      <c r="BI56" s="67">
        <v>1</v>
      </c>
      <c r="BJ56" s="67">
        <v>1</v>
      </c>
      <c r="BK56" s="67">
        <v>1</v>
      </c>
      <c r="BL56" s="67">
        <v>0</v>
      </c>
      <c r="BM56" s="67">
        <v>1</v>
      </c>
      <c r="BN56" s="67">
        <v>1</v>
      </c>
      <c r="BO56" s="67">
        <v>1</v>
      </c>
      <c r="BP56" s="67">
        <v>0</v>
      </c>
      <c r="BQ56" s="67" t="s">
        <v>277</v>
      </c>
      <c r="BR56" s="67" t="s">
        <v>277</v>
      </c>
      <c r="BS56" s="67" t="s">
        <v>277</v>
      </c>
      <c r="BT56" s="67">
        <v>1</v>
      </c>
      <c r="BU56" s="67">
        <v>1</v>
      </c>
      <c r="BV56" s="67">
        <v>1</v>
      </c>
      <c r="BW56" s="62">
        <v>0</v>
      </c>
      <c r="BX56" s="62">
        <v>1</v>
      </c>
      <c r="BY56" s="62">
        <v>1</v>
      </c>
      <c r="BZ56" s="62">
        <v>1</v>
      </c>
      <c r="CA56" s="62">
        <v>1</v>
      </c>
      <c r="CB56" s="62">
        <v>1</v>
      </c>
      <c r="CC56" s="77">
        <v>1</v>
      </c>
      <c r="CD56" s="77">
        <v>1</v>
      </c>
      <c r="CE56" s="62">
        <v>1</v>
      </c>
      <c r="CF56" s="77">
        <v>1</v>
      </c>
      <c r="CG56" s="77">
        <v>1</v>
      </c>
      <c r="CH56" s="62">
        <v>1</v>
      </c>
      <c r="CI56" s="62">
        <v>0</v>
      </c>
      <c r="CJ56" s="62">
        <v>0</v>
      </c>
      <c r="CK56" s="62">
        <v>0</v>
      </c>
      <c r="CL56" s="62">
        <v>1</v>
      </c>
      <c r="CM56" s="62">
        <v>0</v>
      </c>
      <c r="CN56" s="62">
        <v>0</v>
      </c>
      <c r="CO56" s="62">
        <v>0</v>
      </c>
      <c r="CP56" s="62">
        <v>1</v>
      </c>
      <c r="CQ56" s="62">
        <v>0</v>
      </c>
      <c r="CR56" s="62">
        <v>0</v>
      </c>
      <c r="CS56" s="66"/>
    </row>
    <row r="57" spans="1:97" s="50" customFormat="1" ht="18.75" x14ac:dyDescent="0.3">
      <c r="A57" s="61">
        <v>109</v>
      </c>
      <c r="B57" s="55">
        <v>1</v>
      </c>
      <c r="C57" s="66">
        <v>3</v>
      </c>
      <c r="D57" s="55" t="s">
        <v>278</v>
      </c>
      <c r="E57" s="66" t="s">
        <v>364</v>
      </c>
      <c r="F57" s="66">
        <v>907</v>
      </c>
      <c r="G57" s="66">
        <v>91</v>
      </c>
      <c r="H57" s="66">
        <v>255</v>
      </c>
      <c r="I57" s="66">
        <v>2</v>
      </c>
      <c r="J57" s="67">
        <v>1</v>
      </c>
      <c r="K57" s="67">
        <v>1</v>
      </c>
      <c r="L57" s="67">
        <v>1</v>
      </c>
      <c r="M57" s="67">
        <v>1</v>
      </c>
      <c r="N57" s="67">
        <v>1</v>
      </c>
      <c r="O57" s="67" t="s">
        <v>277</v>
      </c>
      <c r="P57" s="67">
        <v>0.5</v>
      </c>
      <c r="Q57" s="67">
        <v>1</v>
      </c>
      <c r="R57" s="67" t="s">
        <v>277</v>
      </c>
      <c r="S57" s="67">
        <v>0.5</v>
      </c>
      <c r="T57" s="67" t="s">
        <v>277</v>
      </c>
      <c r="U57" s="67" t="s">
        <v>277</v>
      </c>
      <c r="V57" s="67">
        <v>1</v>
      </c>
      <c r="W57" s="67">
        <v>1</v>
      </c>
      <c r="X57" s="67">
        <v>0</v>
      </c>
      <c r="Y57" s="67">
        <v>1</v>
      </c>
      <c r="Z57" s="67">
        <v>1</v>
      </c>
      <c r="AA57" s="67">
        <v>1</v>
      </c>
      <c r="AB57" s="67">
        <v>1</v>
      </c>
      <c r="AC57" s="67">
        <v>1</v>
      </c>
      <c r="AD57" s="67">
        <v>1</v>
      </c>
      <c r="AE57" s="67">
        <v>0</v>
      </c>
      <c r="AF57" s="67">
        <v>1</v>
      </c>
      <c r="AG57" s="67">
        <v>1</v>
      </c>
      <c r="AH57" s="67" t="s">
        <v>277</v>
      </c>
      <c r="AI57" s="67">
        <v>1</v>
      </c>
      <c r="AJ57" s="67">
        <v>1</v>
      </c>
      <c r="AK57" s="67">
        <v>1</v>
      </c>
      <c r="AL57" s="67">
        <v>1</v>
      </c>
      <c r="AM57" s="67" t="s">
        <v>277</v>
      </c>
      <c r="AN57" s="67">
        <v>0</v>
      </c>
      <c r="AO57" s="67">
        <v>1</v>
      </c>
      <c r="AP57" s="67">
        <v>1</v>
      </c>
      <c r="AQ57" s="67">
        <v>1</v>
      </c>
      <c r="AR57" s="67" t="s">
        <v>277</v>
      </c>
      <c r="AS57" s="67">
        <v>1</v>
      </c>
      <c r="AT57" s="67">
        <v>1</v>
      </c>
      <c r="AU57" s="67">
        <v>0.5</v>
      </c>
      <c r="AV57" s="67">
        <v>0.5</v>
      </c>
      <c r="AW57" s="67">
        <v>0</v>
      </c>
      <c r="AX57" s="67">
        <v>0</v>
      </c>
      <c r="AY57" s="67" t="s">
        <v>277</v>
      </c>
      <c r="AZ57" s="67">
        <v>1</v>
      </c>
      <c r="BA57" s="67" t="s">
        <v>277</v>
      </c>
      <c r="BB57" s="67" t="s">
        <v>277</v>
      </c>
      <c r="BC57" s="67" t="s">
        <v>277</v>
      </c>
      <c r="BD57" s="67" t="s">
        <v>277</v>
      </c>
      <c r="BE57" s="67" t="s">
        <v>277</v>
      </c>
      <c r="BF57" s="67">
        <v>1</v>
      </c>
      <c r="BG57" s="67">
        <v>1</v>
      </c>
      <c r="BH57" s="67">
        <v>1</v>
      </c>
      <c r="BI57" s="67">
        <v>0</v>
      </c>
      <c r="BJ57" s="67">
        <v>1</v>
      </c>
      <c r="BK57" s="67">
        <v>1</v>
      </c>
      <c r="BL57" s="67">
        <v>0</v>
      </c>
      <c r="BM57" s="67">
        <v>0</v>
      </c>
      <c r="BN57" s="67">
        <v>0</v>
      </c>
      <c r="BO57" s="67">
        <v>0</v>
      </c>
      <c r="BP57" s="67">
        <v>0</v>
      </c>
      <c r="BQ57" s="67" t="s">
        <v>277</v>
      </c>
      <c r="BR57" s="67" t="s">
        <v>277</v>
      </c>
      <c r="BS57" s="67" t="s">
        <v>277</v>
      </c>
      <c r="BT57" s="67">
        <v>0</v>
      </c>
      <c r="BU57" s="67">
        <v>1</v>
      </c>
      <c r="BV57" s="67">
        <v>0.5</v>
      </c>
      <c r="BW57" s="62">
        <v>1</v>
      </c>
      <c r="BX57" s="62">
        <v>1</v>
      </c>
      <c r="BY57" s="62">
        <v>1</v>
      </c>
      <c r="BZ57" s="62">
        <v>1</v>
      </c>
      <c r="CA57" s="62">
        <v>1</v>
      </c>
      <c r="CB57" s="62">
        <v>1</v>
      </c>
      <c r="CC57" s="77">
        <v>1</v>
      </c>
      <c r="CD57" s="77">
        <v>1</v>
      </c>
      <c r="CE57" s="62">
        <v>1</v>
      </c>
      <c r="CF57" s="77">
        <v>1</v>
      </c>
      <c r="CG57" s="77">
        <v>1</v>
      </c>
      <c r="CH57" s="62">
        <v>1</v>
      </c>
      <c r="CI57" s="62">
        <v>0</v>
      </c>
      <c r="CJ57" s="62">
        <v>0</v>
      </c>
      <c r="CK57" s="62">
        <v>0</v>
      </c>
      <c r="CL57" s="62">
        <v>1</v>
      </c>
      <c r="CM57" s="62">
        <v>0</v>
      </c>
      <c r="CN57" s="62">
        <v>0</v>
      </c>
      <c r="CO57" s="62">
        <v>0</v>
      </c>
      <c r="CP57" s="62">
        <v>1</v>
      </c>
      <c r="CQ57" s="62">
        <v>0</v>
      </c>
      <c r="CR57" s="62">
        <v>0</v>
      </c>
      <c r="CS57" s="66" t="s">
        <v>365</v>
      </c>
    </row>
    <row r="58" spans="1:97" s="50" customFormat="1" ht="18.75" x14ac:dyDescent="0.3">
      <c r="A58" s="61">
        <v>110</v>
      </c>
      <c r="B58" s="55">
        <v>1</v>
      </c>
      <c r="C58" s="66">
        <v>3</v>
      </c>
      <c r="D58" s="55" t="s">
        <v>278</v>
      </c>
      <c r="E58" s="66" t="s">
        <v>366</v>
      </c>
      <c r="F58" s="66">
        <v>526</v>
      </c>
      <c r="G58" s="66">
        <v>228</v>
      </c>
      <c r="H58" s="66">
        <v>0</v>
      </c>
      <c r="I58" s="66">
        <v>2</v>
      </c>
      <c r="J58" s="67">
        <v>1</v>
      </c>
      <c r="K58" s="67">
        <v>1</v>
      </c>
      <c r="L58" s="67">
        <v>1</v>
      </c>
      <c r="M58" s="67">
        <v>0.5</v>
      </c>
      <c r="N58" s="67">
        <v>1</v>
      </c>
      <c r="O58" s="67" t="s">
        <v>277</v>
      </c>
      <c r="P58" s="67">
        <v>1</v>
      </c>
      <c r="Q58" s="67">
        <v>99</v>
      </c>
      <c r="R58" s="67" t="s">
        <v>277</v>
      </c>
      <c r="S58" s="67">
        <v>0.5</v>
      </c>
      <c r="T58" s="67" t="s">
        <v>277</v>
      </c>
      <c r="U58" s="67" t="s">
        <v>277</v>
      </c>
      <c r="V58" s="67">
        <v>0.5</v>
      </c>
      <c r="W58" s="67">
        <v>0.5</v>
      </c>
      <c r="X58" s="67">
        <v>0</v>
      </c>
      <c r="Y58" s="67">
        <v>1</v>
      </c>
      <c r="Z58" s="67">
        <v>1</v>
      </c>
      <c r="AA58" s="67">
        <v>1</v>
      </c>
      <c r="AB58" s="67">
        <v>1</v>
      </c>
      <c r="AC58" s="67">
        <v>1</v>
      </c>
      <c r="AD58" s="67">
        <v>1</v>
      </c>
      <c r="AE58" s="67">
        <v>1</v>
      </c>
      <c r="AF58" s="67">
        <v>1</v>
      </c>
      <c r="AG58" s="67">
        <v>1</v>
      </c>
      <c r="AH58" s="67" t="s">
        <v>277</v>
      </c>
      <c r="AI58" s="67">
        <v>1</v>
      </c>
      <c r="AJ58" s="67">
        <v>1</v>
      </c>
      <c r="AK58" s="67">
        <v>0</v>
      </c>
      <c r="AL58" s="67">
        <v>0</v>
      </c>
      <c r="AM58" s="67" t="s">
        <v>277</v>
      </c>
      <c r="AN58" s="67">
        <v>0</v>
      </c>
      <c r="AO58" s="67">
        <v>1</v>
      </c>
      <c r="AP58" s="67">
        <v>1</v>
      </c>
      <c r="AQ58" s="67">
        <v>1</v>
      </c>
      <c r="AR58" s="67" t="s">
        <v>277</v>
      </c>
      <c r="AS58" s="67">
        <v>1</v>
      </c>
      <c r="AT58" s="67">
        <v>1</v>
      </c>
      <c r="AU58" s="67">
        <v>1</v>
      </c>
      <c r="AV58" s="67">
        <v>1</v>
      </c>
      <c r="AW58" s="67">
        <v>1</v>
      </c>
      <c r="AX58" s="67">
        <v>1</v>
      </c>
      <c r="AY58" s="67" t="s">
        <v>277</v>
      </c>
      <c r="AZ58" s="67">
        <v>0</v>
      </c>
      <c r="BA58" s="67" t="s">
        <v>277</v>
      </c>
      <c r="BB58" s="67" t="s">
        <v>277</v>
      </c>
      <c r="BC58" s="67" t="s">
        <v>277</v>
      </c>
      <c r="BD58" s="67" t="s">
        <v>277</v>
      </c>
      <c r="BE58" s="67" t="s">
        <v>277</v>
      </c>
      <c r="BF58" s="67">
        <v>1</v>
      </c>
      <c r="BG58" s="67">
        <v>1</v>
      </c>
      <c r="BH58" s="67">
        <v>1</v>
      </c>
      <c r="BI58" s="67">
        <v>0.5</v>
      </c>
      <c r="BJ58" s="67">
        <v>1</v>
      </c>
      <c r="BK58" s="67">
        <v>0</v>
      </c>
      <c r="BL58" s="67">
        <v>0</v>
      </c>
      <c r="BM58" s="67">
        <v>0</v>
      </c>
      <c r="BN58" s="67">
        <v>0</v>
      </c>
      <c r="BO58" s="67">
        <v>0</v>
      </c>
      <c r="BP58" s="67">
        <v>0</v>
      </c>
      <c r="BQ58" s="67" t="s">
        <v>277</v>
      </c>
      <c r="BR58" s="67" t="s">
        <v>277</v>
      </c>
      <c r="BS58" s="67" t="s">
        <v>277</v>
      </c>
      <c r="BT58" s="67">
        <v>0</v>
      </c>
      <c r="BU58" s="67">
        <v>0</v>
      </c>
      <c r="BV58" s="67">
        <v>1</v>
      </c>
      <c r="BW58" s="62">
        <v>1</v>
      </c>
      <c r="BX58" s="62">
        <v>1</v>
      </c>
      <c r="BY58" s="62">
        <v>1</v>
      </c>
      <c r="BZ58" s="62">
        <v>1</v>
      </c>
      <c r="CA58" s="62">
        <v>1</v>
      </c>
      <c r="CB58" s="62">
        <v>1</v>
      </c>
      <c r="CC58" s="77">
        <v>1</v>
      </c>
      <c r="CD58" s="77">
        <v>1</v>
      </c>
      <c r="CE58" s="62">
        <v>1</v>
      </c>
      <c r="CF58" s="77">
        <v>1</v>
      </c>
      <c r="CG58" s="77">
        <v>1</v>
      </c>
      <c r="CH58" s="62">
        <v>0</v>
      </c>
      <c r="CI58" s="62">
        <v>0</v>
      </c>
      <c r="CJ58" s="62">
        <v>0</v>
      </c>
      <c r="CK58" s="62">
        <v>0</v>
      </c>
      <c r="CL58" s="62">
        <v>0</v>
      </c>
      <c r="CM58" s="62">
        <v>0</v>
      </c>
      <c r="CN58" s="62">
        <v>0</v>
      </c>
      <c r="CO58" s="62">
        <v>0</v>
      </c>
      <c r="CP58" s="62">
        <v>1</v>
      </c>
      <c r="CQ58" s="62">
        <v>1</v>
      </c>
      <c r="CR58" s="62">
        <v>0</v>
      </c>
      <c r="CS58" s="66"/>
    </row>
    <row r="59" spans="1:97" s="50" customFormat="1" ht="18.75" x14ac:dyDescent="0.3">
      <c r="A59" s="61">
        <v>111</v>
      </c>
      <c r="B59" s="55">
        <v>1</v>
      </c>
      <c r="C59" s="66">
        <v>3</v>
      </c>
      <c r="D59" s="55" t="s">
        <v>278</v>
      </c>
      <c r="E59" s="66" t="s">
        <v>367</v>
      </c>
      <c r="F59" s="66">
        <v>576</v>
      </c>
      <c r="G59" s="66">
        <v>21</v>
      </c>
      <c r="H59" s="66">
        <v>19</v>
      </c>
      <c r="I59" s="66">
        <v>2</v>
      </c>
      <c r="J59" s="67">
        <v>1</v>
      </c>
      <c r="K59" s="67">
        <v>1</v>
      </c>
      <c r="L59" s="67">
        <v>1</v>
      </c>
      <c r="M59" s="67">
        <v>0.5</v>
      </c>
      <c r="N59" s="67">
        <v>1</v>
      </c>
      <c r="O59" s="67" t="s">
        <v>277</v>
      </c>
      <c r="P59" s="67">
        <v>1</v>
      </c>
      <c r="Q59" s="67">
        <v>1</v>
      </c>
      <c r="R59" s="67" t="s">
        <v>277</v>
      </c>
      <c r="S59" s="67">
        <v>0</v>
      </c>
      <c r="T59" s="67" t="s">
        <v>277</v>
      </c>
      <c r="U59" s="67" t="s">
        <v>277</v>
      </c>
      <c r="V59" s="67">
        <v>0</v>
      </c>
      <c r="W59" s="67">
        <v>0</v>
      </c>
      <c r="X59" s="67">
        <v>0</v>
      </c>
      <c r="Y59" s="67">
        <v>1</v>
      </c>
      <c r="Z59" s="67">
        <v>1</v>
      </c>
      <c r="AA59" s="67">
        <v>1</v>
      </c>
      <c r="AB59" s="67">
        <v>1</v>
      </c>
      <c r="AC59" s="67">
        <v>1</v>
      </c>
      <c r="AD59" s="67">
        <v>1</v>
      </c>
      <c r="AE59" s="67">
        <v>0.5</v>
      </c>
      <c r="AF59" s="67">
        <v>1</v>
      </c>
      <c r="AG59" s="67">
        <v>1</v>
      </c>
      <c r="AH59" s="67" t="s">
        <v>277</v>
      </c>
      <c r="AI59" s="67">
        <v>1</v>
      </c>
      <c r="AJ59" s="67">
        <v>0.5</v>
      </c>
      <c r="AK59" s="67">
        <v>0</v>
      </c>
      <c r="AL59" s="67">
        <v>1</v>
      </c>
      <c r="AM59" s="67" t="s">
        <v>277</v>
      </c>
      <c r="AN59" s="67">
        <v>0</v>
      </c>
      <c r="AO59" s="67">
        <v>1</v>
      </c>
      <c r="AP59" s="67">
        <v>1</v>
      </c>
      <c r="AQ59" s="67">
        <v>1</v>
      </c>
      <c r="AR59" s="67" t="s">
        <v>277</v>
      </c>
      <c r="AS59" s="67">
        <v>1</v>
      </c>
      <c r="AT59" s="67">
        <v>1</v>
      </c>
      <c r="AU59" s="67">
        <v>0</v>
      </c>
      <c r="AV59" s="67">
        <v>1</v>
      </c>
      <c r="AW59" s="67">
        <v>0</v>
      </c>
      <c r="AX59" s="67">
        <v>1</v>
      </c>
      <c r="AY59" s="67" t="s">
        <v>277</v>
      </c>
      <c r="AZ59" s="67">
        <v>0</v>
      </c>
      <c r="BA59" s="67" t="s">
        <v>277</v>
      </c>
      <c r="BB59" s="67" t="s">
        <v>277</v>
      </c>
      <c r="BC59" s="67" t="s">
        <v>277</v>
      </c>
      <c r="BD59" s="67" t="s">
        <v>277</v>
      </c>
      <c r="BE59" s="67" t="s">
        <v>277</v>
      </c>
      <c r="BF59" s="67">
        <v>99</v>
      </c>
      <c r="BG59" s="67">
        <v>1</v>
      </c>
      <c r="BH59" s="67">
        <v>1</v>
      </c>
      <c r="BI59" s="67">
        <v>1</v>
      </c>
      <c r="BJ59" s="67">
        <v>1</v>
      </c>
      <c r="BK59" s="67">
        <v>1</v>
      </c>
      <c r="BL59" s="67">
        <v>0</v>
      </c>
      <c r="BM59" s="67">
        <v>0</v>
      </c>
      <c r="BN59" s="67">
        <v>1</v>
      </c>
      <c r="BO59" s="67">
        <v>0</v>
      </c>
      <c r="BP59" s="67">
        <v>0</v>
      </c>
      <c r="BQ59" s="67" t="s">
        <v>277</v>
      </c>
      <c r="BR59" s="67" t="s">
        <v>277</v>
      </c>
      <c r="BS59" s="67" t="s">
        <v>277</v>
      </c>
      <c r="BT59" s="67">
        <v>1</v>
      </c>
      <c r="BU59" s="67">
        <v>1</v>
      </c>
      <c r="BV59" s="67">
        <v>0</v>
      </c>
      <c r="BW59" s="62">
        <v>1</v>
      </c>
      <c r="BX59" s="62">
        <v>1</v>
      </c>
      <c r="BY59" s="62">
        <v>1</v>
      </c>
      <c r="BZ59" s="62">
        <v>0</v>
      </c>
      <c r="CA59" s="62">
        <v>0</v>
      </c>
      <c r="CB59" s="62">
        <v>1</v>
      </c>
      <c r="CC59" s="77">
        <v>1</v>
      </c>
      <c r="CD59" s="77">
        <v>1</v>
      </c>
      <c r="CE59" s="62">
        <v>1</v>
      </c>
      <c r="CF59" s="77">
        <v>1</v>
      </c>
      <c r="CG59" s="77">
        <v>1</v>
      </c>
      <c r="CH59" s="62">
        <v>0</v>
      </c>
      <c r="CI59" s="62">
        <v>0</v>
      </c>
      <c r="CJ59" s="62">
        <v>0</v>
      </c>
      <c r="CK59" s="62">
        <v>0</v>
      </c>
      <c r="CL59" s="62">
        <v>0</v>
      </c>
      <c r="CM59" s="62">
        <v>0</v>
      </c>
      <c r="CN59" s="62">
        <v>0</v>
      </c>
      <c r="CO59" s="62">
        <v>0</v>
      </c>
      <c r="CP59" s="62">
        <v>1</v>
      </c>
      <c r="CQ59" s="62">
        <v>1</v>
      </c>
      <c r="CR59" s="62">
        <v>0</v>
      </c>
      <c r="CS59" s="66" t="s">
        <v>368</v>
      </c>
    </row>
    <row r="60" spans="1:97" s="50" customFormat="1" ht="18.75" x14ac:dyDescent="0.3">
      <c r="A60" s="61">
        <v>112</v>
      </c>
      <c r="B60" s="55">
        <v>1</v>
      </c>
      <c r="C60" s="66">
        <v>3</v>
      </c>
      <c r="D60" s="55" t="s">
        <v>278</v>
      </c>
      <c r="E60" s="66" t="s">
        <v>369</v>
      </c>
      <c r="F60" s="66">
        <v>834</v>
      </c>
      <c r="G60" s="66">
        <v>212</v>
      </c>
      <c r="H60" s="66">
        <v>171</v>
      </c>
      <c r="I60" s="66">
        <v>2</v>
      </c>
      <c r="J60" s="67">
        <v>1</v>
      </c>
      <c r="K60" s="67">
        <v>1</v>
      </c>
      <c r="L60" s="67">
        <v>0.5</v>
      </c>
      <c r="M60" s="67">
        <v>0.5</v>
      </c>
      <c r="N60" s="67">
        <v>1</v>
      </c>
      <c r="O60" s="67" t="s">
        <v>277</v>
      </c>
      <c r="P60" s="67">
        <v>0.5</v>
      </c>
      <c r="Q60" s="67">
        <v>1</v>
      </c>
      <c r="R60" s="67" t="s">
        <v>277</v>
      </c>
      <c r="S60" s="67">
        <v>0.5</v>
      </c>
      <c r="T60" s="67" t="s">
        <v>277</v>
      </c>
      <c r="U60" s="67" t="s">
        <v>277</v>
      </c>
      <c r="V60" s="67">
        <v>1</v>
      </c>
      <c r="W60" s="67">
        <v>0.5</v>
      </c>
      <c r="X60" s="67">
        <v>0</v>
      </c>
      <c r="Y60" s="67">
        <v>1</v>
      </c>
      <c r="Z60" s="67">
        <v>1</v>
      </c>
      <c r="AA60" s="67">
        <v>1</v>
      </c>
      <c r="AB60" s="67">
        <v>1</v>
      </c>
      <c r="AC60" s="67">
        <v>1</v>
      </c>
      <c r="AD60" s="67">
        <v>0.5</v>
      </c>
      <c r="AE60" s="67">
        <v>0.5</v>
      </c>
      <c r="AF60" s="67">
        <v>1</v>
      </c>
      <c r="AG60" s="67">
        <v>1</v>
      </c>
      <c r="AH60" s="67" t="s">
        <v>277</v>
      </c>
      <c r="AI60" s="67">
        <v>1</v>
      </c>
      <c r="AJ60" s="67">
        <v>0.5</v>
      </c>
      <c r="AK60" s="67">
        <v>0</v>
      </c>
      <c r="AL60" s="67">
        <v>0</v>
      </c>
      <c r="AM60" s="67" t="s">
        <v>277</v>
      </c>
      <c r="AN60" s="67">
        <v>0</v>
      </c>
      <c r="AO60" s="67">
        <v>1</v>
      </c>
      <c r="AP60" s="67">
        <v>1</v>
      </c>
      <c r="AQ60" s="67">
        <v>1</v>
      </c>
      <c r="AR60" s="67" t="s">
        <v>277</v>
      </c>
      <c r="AS60" s="67">
        <v>0.5</v>
      </c>
      <c r="AT60" s="67">
        <v>0</v>
      </c>
      <c r="AU60" s="67">
        <v>0</v>
      </c>
      <c r="AV60" s="67">
        <v>0</v>
      </c>
      <c r="AW60" s="67">
        <v>0</v>
      </c>
      <c r="AX60" s="67">
        <v>0</v>
      </c>
      <c r="AY60" s="67" t="s">
        <v>277</v>
      </c>
      <c r="AZ60" s="67">
        <v>0</v>
      </c>
      <c r="BA60" s="67" t="s">
        <v>277</v>
      </c>
      <c r="BB60" s="67" t="s">
        <v>277</v>
      </c>
      <c r="BC60" s="67" t="s">
        <v>277</v>
      </c>
      <c r="BD60" s="67" t="s">
        <v>277</v>
      </c>
      <c r="BE60" s="67" t="s">
        <v>277</v>
      </c>
      <c r="BF60" s="67">
        <v>99</v>
      </c>
      <c r="BG60" s="67">
        <v>1</v>
      </c>
      <c r="BH60" s="67">
        <v>1</v>
      </c>
      <c r="BI60" s="67">
        <v>1</v>
      </c>
      <c r="BJ60" s="67">
        <v>0</v>
      </c>
      <c r="BK60" s="67">
        <v>0</v>
      </c>
      <c r="BL60" s="67">
        <v>0</v>
      </c>
      <c r="BM60" s="67">
        <v>0</v>
      </c>
      <c r="BN60" s="67">
        <v>0</v>
      </c>
      <c r="BO60" s="67">
        <v>0</v>
      </c>
      <c r="BP60" s="67">
        <v>0</v>
      </c>
      <c r="BQ60" s="67" t="s">
        <v>277</v>
      </c>
      <c r="BR60" s="67" t="s">
        <v>277</v>
      </c>
      <c r="BS60" s="67" t="s">
        <v>277</v>
      </c>
      <c r="BT60" s="67">
        <v>1</v>
      </c>
      <c r="BU60" s="67">
        <v>1</v>
      </c>
      <c r="BV60" s="67">
        <v>0</v>
      </c>
      <c r="BW60" s="62">
        <v>1</v>
      </c>
      <c r="BX60" s="62">
        <v>1</v>
      </c>
      <c r="BY60" s="62">
        <v>0</v>
      </c>
      <c r="BZ60" s="62">
        <v>0</v>
      </c>
      <c r="CA60" s="62">
        <v>1</v>
      </c>
      <c r="CB60" s="62">
        <v>0</v>
      </c>
      <c r="CC60" s="77">
        <v>1</v>
      </c>
      <c r="CD60" s="77">
        <v>1</v>
      </c>
      <c r="CE60" s="62">
        <v>1</v>
      </c>
      <c r="CF60" s="77">
        <v>1</v>
      </c>
      <c r="CG60" s="77">
        <v>1</v>
      </c>
      <c r="CH60" s="62">
        <v>1</v>
      </c>
      <c r="CI60" s="62">
        <v>0</v>
      </c>
      <c r="CJ60" s="62">
        <v>0</v>
      </c>
      <c r="CK60" s="62">
        <v>0</v>
      </c>
      <c r="CL60" s="62">
        <v>0</v>
      </c>
      <c r="CM60" s="62">
        <v>0</v>
      </c>
      <c r="CN60" s="62">
        <v>0</v>
      </c>
      <c r="CO60" s="62">
        <v>0</v>
      </c>
      <c r="CP60" s="62">
        <v>1</v>
      </c>
      <c r="CQ60" s="62">
        <v>0</v>
      </c>
      <c r="CR60" s="62">
        <v>1</v>
      </c>
      <c r="CS60" s="66"/>
    </row>
    <row r="61" spans="1:97" s="50" customFormat="1" ht="18.75" x14ac:dyDescent="0.3">
      <c r="A61" s="61">
        <v>113</v>
      </c>
      <c r="B61" s="55">
        <v>1</v>
      </c>
      <c r="C61" s="66">
        <v>3</v>
      </c>
      <c r="D61" s="55" t="s">
        <v>278</v>
      </c>
      <c r="E61" s="66" t="s">
        <v>370</v>
      </c>
      <c r="F61" s="66">
        <v>1131</v>
      </c>
      <c r="G61" s="66">
        <v>225</v>
      </c>
      <c r="H61" s="66">
        <v>343</v>
      </c>
      <c r="I61" s="66">
        <v>2</v>
      </c>
      <c r="J61" s="67">
        <v>1</v>
      </c>
      <c r="K61" s="67">
        <v>1</v>
      </c>
      <c r="L61" s="67">
        <v>1</v>
      </c>
      <c r="M61" s="67">
        <v>1</v>
      </c>
      <c r="N61" s="67">
        <v>1</v>
      </c>
      <c r="O61" s="67" t="s">
        <v>277</v>
      </c>
      <c r="P61" s="67">
        <v>1</v>
      </c>
      <c r="Q61" s="67">
        <v>99</v>
      </c>
      <c r="R61" s="67" t="s">
        <v>277</v>
      </c>
      <c r="S61" s="67">
        <v>1</v>
      </c>
      <c r="T61" s="67" t="s">
        <v>277</v>
      </c>
      <c r="U61" s="67" t="s">
        <v>277</v>
      </c>
      <c r="V61" s="67">
        <v>1</v>
      </c>
      <c r="W61" s="67">
        <v>1</v>
      </c>
      <c r="X61" s="67">
        <v>0</v>
      </c>
      <c r="Y61" s="67">
        <v>1</v>
      </c>
      <c r="Z61" s="67">
        <v>1</v>
      </c>
      <c r="AA61" s="67">
        <v>1</v>
      </c>
      <c r="AB61" s="67">
        <v>1</v>
      </c>
      <c r="AC61" s="67">
        <v>1</v>
      </c>
      <c r="AD61" s="67">
        <v>1</v>
      </c>
      <c r="AE61" s="67">
        <v>1</v>
      </c>
      <c r="AF61" s="67">
        <v>1</v>
      </c>
      <c r="AG61" s="67">
        <v>1</v>
      </c>
      <c r="AH61" s="67" t="s">
        <v>277</v>
      </c>
      <c r="AI61" s="67">
        <v>1</v>
      </c>
      <c r="AJ61" s="67">
        <v>1</v>
      </c>
      <c r="AK61" s="67">
        <v>1</v>
      </c>
      <c r="AL61" s="67">
        <v>0</v>
      </c>
      <c r="AM61" s="67" t="s">
        <v>277</v>
      </c>
      <c r="AN61" s="67">
        <v>0</v>
      </c>
      <c r="AO61" s="67">
        <v>1</v>
      </c>
      <c r="AP61" s="67">
        <v>1</v>
      </c>
      <c r="AQ61" s="67">
        <v>1</v>
      </c>
      <c r="AR61" s="67" t="s">
        <v>277</v>
      </c>
      <c r="AS61" s="67">
        <v>1</v>
      </c>
      <c r="AT61" s="67">
        <v>1</v>
      </c>
      <c r="AU61" s="67">
        <v>1</v>
      </c>
      <c r="AV61" s="67">
        <v>1</v>
      </c>
      <c r="AW61" s="67">
        <v>1</v>
      </c>
      <c r="AX61" s="67">
        <v>1</v>
      </c>
      <c r="AY61" s="67" t="s">
        <v>277</v>
      </c>
      <c r="AZ61" s="67">
        <v>1</v>
      </c>
      <c r="BA61" s="67" t="s">
        <v>277</v>
      </c>
      <c r="BB61" s="67" t="s">
        <v>277</v>
      </c>
      <c r="BC61" s="67" t="s">
        <v>277</v>
      </c>
      <c r="BD61" s="67" t="s">
        <v>277</v>
      </c>
      <c r="BE61" s="67" t="s">
        <v>277</v>
      </c>
      <c r="BF61" s="67">
        <v>1</v>
      </c>
      <c r="BG61" s="67">
        <v>1</v>
      </c>
      <c r="BH61" s="67">
        <v>1</v>
      </c>
      <c r="BI61" s="67">
        <v>1</v>
      </c>
      <c r="BJ61" s="67">
        <v>1</v>
      </c>
      <c r="BK61" s="67">
        <v>1</v>
      </c>
      <c r="BL61" s="67">
        <v>0</v>
      </c>
      <c r="BM61" s="67">
        <v>1</v>
      </c>
      <c r="BN61" s="67">
        <v>1</v>
      </c>
      <c r="BO61" s="67">
        <v>0</v>
      </c>
      <c r="BP61" s="67">
        <v>1</v>
      </c>
      <c r="BQ61" s="67" t="s">
        <v>277</v>
      </c>
      <c r="BR61" s="67" t="s">
        <v>277</v>
      </c>
      <c r="BS61" s="67" t="s">
        <v>277</v>
      </c>
      <c r="BT61" s="67">
        <v>1</v>
      </c>
      <c r="BU61" s="67">
        <v>0</v>
      </c>
      <c r="BV61" s="67">
        <v>1</v>
      </c>
      <c r="BW61" s="62">
        <v>1</v>
      </c>
      <c r="BX61" s="62">
        <v>1</v>
      </c>
      <c r="BY61" s="62">
        <v>0</v>
      </c>
      <c r="BZ61" s="62">
        <v>0</v>
      </c>
      <c r="CA61" s="62">
        <v>0</v>
      </c>
      <c r="CB61" s="62">
        <v>0</v>
      </c>
      <c r="CC61" s="77">
        <v>1</v>
      </c>
      <c r="CD61" s="77">
        <v>1</v>
      </c>
      <c r="CE61" s="62">
        <v>1</v>
      </c>
      <c r="CF61" s="77">
        <v>1</v>
      </c>
      <c r="CG61" s="77">
        <v>1</v>
      </c>
      <c r="CH61" s="62">
        <v>1</v>
      </c>
      <c r="CI61" s="62">
        <v>1</v>
      </c>
      <c r="CJ61" s="62">
        <v>1</v>
      </c>
      <c r="CK61" s="62">
        <v>0</v>
      </c>
      <c r="CL61" s="62">
        <v>1</v>
      </c>
      <c r="CM61" s="62">
        <v>1</v>
      </c>
      <c r="CN61" s="62">
        <v>1</v>
      </c>
      <c r="CO61" s="62">
        <v>1</v>
      </c>
      <c r="CP61" s="62">
        <v>1</v>
      </c>
      <c r="CQ61" s="62">
        <v>1</v>
      </c>
      <c r="CR61" s="62">
        <v>1</v>
      </c>
      <c r="CS61" s="66"/>
    </row>
    <row r="62" spans="1:97" s="50" customFormat="1" ht="18.75" x14ac:dyDescent="0.3">
      <c r="A62" s="61">
        <v>114</v>
      </c>
      <c r="B62" s="55">
        <v>1</v>
      </c>
      <c r="C62" s="66">
        <v>3</v>
      </c>
      <c r="D62" s="55" t="s">
        <v>278</v>
      </c>
      <c r="E62" s="66" t="s">
        <v>371</v>
      </c>
      <c r="F62" s="66">
        <v>619</v>
      </c>
      <c r="G62" s="66">
        <v>74</v>
      </c>
      <c r="H62" s="66">
        <v>73</v>
      </c>
      <c r="I62" s="66">
        <v>2</v>
      </c>
      <c r="J62" s="67">
        <v>1</v>
      </c>
      <c r="K62" s="67">
        <v>1</v>
      </c>
      <c r="L62" s="67">
        <v>1</v>
      </c>
      <c r="M62" s="67">
        <v>1</v>
      </c>
      <c r="N62" s="67">
        <v>1</v>
      </c>
      <c r="O62" s="67" t="s">
        <v>277</v>
      </c>
      <c r="P62" s="67">
        <v>1</v>
      </c>
      <c r="Q62" s="67">
        <v>1</v>
      </c>
      <c r="R62" s="67" t="s">
        <v>277</v>
      </c>
      <c r="S62" s="67">
        <v>1</v>
      </c>
      <c r="T62" s="67" t="s">
        <v>277</v>
      </c>
      <c r="U62" s="67" t="s">
        <v>277</v>
      </c>
      <c r="V62" s="67">
        <v>1</v>
      </c>
      <c r="W62" s="67">
        <v>1</v>
      </c>
      <c r="X62" s="67">
        <v>0</v>
      </c>
      <c r="Y62" s="67">
        <v>1</v>
      </c>
      <c r="Z62" s="67">
        <v>1</v>
      </c>
      <c r="AA62" s="67">
        <v>1</v>
      </c>
      <c r="AB62" s="67">
        <v>1</v>
      </c>
      <c r="AC62" s="67">
        <v>1</v>
      </c>
      <c r="AD62" s="67">
        <v>1</v>
      </c>
      <c r="AE62" s="67">
        <v>1</v>
      </c>
      <c r="AF62" s="67">
        <v>1</v>
      </c>
      <c r="AG62" s="67">
        <v>1</v>
      </c>
      <c r="AH62" s="67" t="s">
        <v>277</v>
      </c>
      <c r="AI62" s="67">
        <v>1</v>
      </c>
      <c r="AJ62" s="67">
        <v>1</v>
      </c>
      <c r="AK62" s="67">
        <v>1</v>
      </c>
      <c r="AL62" s="67">
        <v>1</v>
      </c>
      <c r="AM62" s="67" t="s">
        <v>277</v>
      </c>
      <c r="AN62" s="67">
        <v>0.5</v>
      </c>
      <c r="AO62" s="67">
        <v>1</v>
      </c>
      <c r="AP62" s="67">
        <v>1</v>
      </c>
      <c r="AQ62" s="67">
        <v>1</v>
      </c>
      <c r="AR62" s="67" t="s">
        <v>277</v>
      </c>
      <c r="AS62" s="67">
        <v>1</v>
      </c>
      <c r="AT62" s="67">
        <v>1</v>
      </c>
      <c r="AU62" s="67">
        <v>1</v>
      </c>
      <c r="AV62" s="67">
        <v>1</v>
      </c>
      <c r="AW62" s="67">
        <v>1</v>
      </c>
      <c r="AX62" s="67">
        <v>1</v>
      </c>
      <c r="AY62" s="67" t="s">
        <v>277</v>
      </c>
      <c r="AZ62" s="67">
        <v>1</v>
      </c>
      <c r="BA62" s="67" t="s">
        <v>277</v>
      </c>
      <c r="BB62" s="67" t="s">
        <v>277</v>
      </c>
      <c r="BC62" s="67" t="s">
        <v>277</v>
      </c>
      <c r="BD62" s="67" t="s">
        <v>277</v>
      </c>
      <c r="BE62" s="67" t="s">
        <v>277</v>
      </c>
      <c r="BF62" s="67">
        <v>1</v>
      </c>
      <c r="BG62" s="67">
        <v>1</v>
      </c>
      <c r="BH62" s="67">
        <v>1</v>
      </c>
      <c r="BI62" s="67">
        <v>0.5</v>
      </c>
      <c r="BJ62" s="67">
        <v>1</v>
      </c>
      <c r="BK62" s="67">
        <v>0</v>
      </c>
      <c r="BL62" s="67">
        <v>0</v>
      </c>
      <c r="BM62" s="67">
        <v>0</v>
      </c>
      <c r="BN62" s="67">
        <v>0</v>
      </c>
      <c r="BO62" s="67">
        <v>0</v>
      </c>
      <c r="BP62" s="67">
        <v>0</v>
      </c>
      <c r="BQ62" s="67" t="s">
        <v>277</v>
      </c>
      <c r="BR62" s="67" t="s">
        <v>277</v>
      </c>
      <c r="BS62" s="67" t="s">
        <v>277</v>
      </c>
      <c r="BT62" s="67">
        <v>1</v>
      </c>
      <c r="BU62" s="67">
        <v>0</v>
      </c>
      <c r="BV62" s="67">
        <v>0.5</v>
      </c>
      <c r="BW62" s="62">
        <v>1</v>
      </c>
      <c r="BX62" s="62">
        <v>1</v>
      </c>
      <c r="BY62" s="62">
        <v>1</v>
      </c>
      <c r="BZ62" s="62">
        <v>1</v>
      </c>
      <c r="CA62" s="62">
        <v>1</v>
      </c>
      <c r="CB62" s="62">
        <v>1</v>
      </c>
      <c r="CC62" s="77">
        <v>1</v>
      </c>
      <c r="CD62" s="77">
        <v>1</v>
      </c>
      <c r="CE62" s="62">
        <v>1</v>
      </c>
      <c r="CF62" s="77">
        <v>1</v>
      </c>
      <c r="CG62" s="77">
        <v>1</v>
      </c>
      <c r="CH62" s="62">
        <v>0</v>
      </c>
      <c r="CI62" s="62">
        <v>0</v>
      </c>
      <c r="CJ62" s="62">
        <v>0</v>
      </c>
      <c r="CK62" s="62">
        <v>0</v>
      </c>
      <c r="CL62" s="62">
        <v>0</v>
      </c>
      <c r="CM62" s="62">
        <v>0</v>
      </c>
      <c r="CN62" s="62">
        <v>0</v>
      </c>
      <c r="CO62" s="62">
        <v>0</v>
      </c>
      <c r="CP62" s="62">
        <v>1</v>
      </c>
      <c r="CQ62" s="62">
        <v>0</v>
      </c>
      <c r="CR62" s="62">
        <v>0</v>
      </c>
      <c r="CS62" s="66"/>
    </row>
    <row r="63" spans="1:97" s="50" customFormat="1" ht="18.75" x14ac:dyDescent="0.3">
      <c r="A63" s="61"/>
      <c r="B63" s="55"/>
      <c r="C63" s="66"/>
      <c r="D63" s="55"/>
      <c r="E63" s="66"/>
      <c r="F63" s="66"/>
      <c r="G63" s="66"/>
      <c r="H63" s="66"/>
      <c r="I63" s="66"/>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2"/>
      <c r="BX63" s="62"/>
      <c r="BY63" s="62"/>
      <c r="BZ63" s="62"/>
      <c r="CA63" s="62"/>
      <c r="CB63" s="62"/>
      <c r="CC63" s="77"/>
      <c r="CD63" s="77"/>
      <c r="CE63" s="62"/>
      <c r="CF63" s="77"/>
      <c r="CG63" s="77"/>
      <c r="CH63" s="62"/>
      <c r="CI63" s="62"/>
      <c r="CJ63" s="62"/>
      <c r="CK63" s="62"/>
      <c r="CL63" s="62"/>
      <c r="CM63" s="62"/>
      <c r="CN63" s="62"/>
      <c r="CO63" s="62"/>
      <c r="CP63" s="62"/>
      <c r="CQ63" s="62"/>
      <c r="CR63" s="62"/>
      <c r="CS63" s="66"/>
    </row>
    <row r="64" spans="1:97" s="50" customFormat="1" ht="18.75" x14ac:dyDescent="0.3">
      <c r="A64" s="61"/>
      <c r="B64" s="55"/>
      <c r="C64" s="66"/>
      <c r="D64" s="55"/>
      <c r="E64" s="66"/>
      <c r="F64" s="66"/>
      <c r="G64" s="66"/>
      <c r="H64" s="66"/>
      <c r="I64" s="66"/>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2"/>
      <c r="BX64" s="62"/>
      <c r="BY64" s="62"/>
      <c r="BZ64" s="62"/>
      <c r="CA64" s="62"/>
      <c r="CB64" s="62"/>
      <c r="CC64" s="77"/>
      <c r="CD64" s="77"/>
      <c r="CE64" s="62"/>
      <c r="CF64" s="77"/>
      <c r="CG64" s="77"/>
      <c r="CH64" s="62"/>
      <c r="CI64" s="62"/>
      <c r="CJ64" s="62"/>
      <c r="CK64" s="62"/>
      <c r="CL64" s="62"/>
      <c r="CM64" s="62"/>
      <c r="CN64" s="62"/>
      <c r="CO64" s="62"/>
      <c r="CP64" s="62"/>
      <c r="CQ64" s="62"/>
      <c r="CR64" s="62"/>
      <c r="CS64" s="66"/>
    </row>
    <row r="65" spans="1:97" s="50" customFormat="1" ht="18.75" x14ac:dyDescent="0.3">
      <c r="A65" s="61"/>
      <c r="B65" s="55"/>
      <c r="C65" s="66"/>
      <c r="D65" s="55"/>
      <c r="E65" s="66"/>
      <c r="F65" s="66"/>
      <c r="G65" s="66"/>
      <c r="H65" s="66"/>
      <c r="I65" s="66"/>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2"/>
      <c r="BX65" s="62"/>
      <c r="BY65" s="62"/>
      <c r="BZ65" s="62"/>
      <c r="CA65" s="62"/>
      <c r="CB65" s="62"/>
      <c r="CC65" s="77"/>
      <c r="CD65" s="77"/>
      <c r="CE65" s="62"/>
      <c r="CF65" s="77"/>
      <c r="CG65" s="77"/>
      <c r="CH65" s="62"/>
      <c r="CI65" s="62"/>
      <c r="CJ65" s="62"/>
      <c r="CK65" s="62"/>
      <c r="CL65" s="62"/>
      <c r="CM65" s="62"/>
      <c r="CN65" s="62"/>
      <c r="CO65" s="62"/>
      <c r="CP65" s="62"/>
      <c r="CQ65" s="62"/>
      <c r="CR65" s="62"/>
      <c r="CS65" s="66"/>
    </row>
    <row r="66" spans="1:97" s="50" customFormat="1" ht="18.75" x14ac:dyDescent="0.3">
      <c r="A66" s="61"/>
      <c r="B66" s="55"/>
      <c r="C66" s="66"/>
      <c r="D66" s="55"/>
      <c r="E66" s="66"/>
      <c r="F66" s="66"/>
      <c r="G66" s="66"/>
      <c r="H66" s="66"/>
      <c r="I66" s="66"/>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2"/>
      <c r="BX66" s="62"/>
      <c r="BY66" s="62"/>
      <c r="BZ66" s="62"/>
      <c r="CA66" s="62"/>
      <c r="CB66" s="62"/>
      <c r="CC66" s="77"/>
      <c r="CD66" s="77"/>
      <c r="CE66" s="62"/>
      <c r="CF66" s="77"/>
      <c r="CG66" s="77"/>
      <c r="CH66" s="62"/>
      <c r="CI66" s="62"/>
      <c r="CJ66" s="62"/>
      <c r="CK66" s="62"/>
      <c r="CL66" s="62"/>
      <c r="CM66" s="62"/>
      <c r="CN66" s="62"/>
      <c r="CO66" s="62"/>
      <c r="CP66" s="62"/>
      <c r="CQ66" s="62"/>
      <c r="CR66" s="62"/>
      <c r="CS66" s="66"/>
    </row>
    <row r="67" spans="1:97" s="50" customFormat="1" ht="18.75" x14ac:dyDescent="0.3">
      <c r="A67" s="61"/>
      <c r="B67" s="55"/>
      <c r="C67" s="66"/>
      <c r="D67" s="55"/>
      <c r="E67" s="66"/>
      <c r="F67" s="66"/>
      <c r="G67" s="66"/>
      <c r="H67" s="66"/>
      <c r="I67" s="66"/>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2"/>
      <c r="BX67" s="62"/>
      <c r="BY67" s="62"/>
      <c r="BZ67" s="62"/>
      <c r="CA67" s="62"/>
      <c r="CB67" s="62"/>
      <c r="CC67" s="77"/>
      <c r="CD67" s="77"/>
      <c r="CE67" s="62"/>
      <c r="CF67" s="77"/>
      <c r="CG67" s="77"/>
      <c r="CH67" s="62"/>
      <c r="CI67" s="62"/>
      <c r="CJ67" s="62"/>
      <c r="CK67" s="62"/>
      <c r="CL67" s="62"/>
      <c r="CM67" s="62"/>
      <c r="CN67" s="62"/>
      <c r="CO67" s="62"/>
      <c r="CP67" s="62"/>
      <c r="CQ67" s="62"/>
      <c r="CR67" s="62"/>
      <c r="CS67" s="66"/>
    </row>
    <row r="68" spans="1:97" s="50" customFormat="1" ht="18.75" x14ac:dyDescent="0.3">
      <c r="A68" s="61"/>
      <c r="B68" s="55"/>
      <c r="C68" s="66"/>
      <c r="D68" s="55"/>
      <c r="E68" s="66"/>
      <c r="F68" s="66"/>
      <c r="G68" s="66"/>
      <c r="H68" s="66"/>
      <c r="I68" s="66"/>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2"/>
      <c r="BX68" s="62"/>
      <c r="BY68" s="62"/>
      <c r="BZ68" s="62"/>
      <c r="CA68" s="62"/>
      <c r="CB68" s="62"/>
      <c r="CC68" s="77"/>
      <c r="CD68" s="77"/>
      <c r="CE68" s="62"/>
      <c r="CF68" s="77"/>
      <c r="CG68" s="77"/>
      <c r="CH68" s="62"/>
      <c r="CI68" s="62"/>
      <c r="CJ68" s="62"/>
      <c r="CK68" s="62"/>
      <c r="CL68" s="62"/>
      <c r="CM68" s="62"/>
      <c r="CN68" s="62"/>
      <c r="CO68" s="62"/>
      <c r="CP68" s="62"/>
      <c r="CQ68" s="62"/>
      <c r="CR68" s="62"/>
      <c r="CS68" s="66"/>
    </row>
    <row r="69" spans="1:97" s="50" customFormat="1" ht="18.75" x14ac:dyDescent="0.3">
      <c r="A69" s="61"/>
      <c r="B69" s="55"/>
      <c r="C69" s="66"/>
      <c r="D69" s="55"/>
      <c r="E69" s="66"/>
      <c r="F69" s="66"/>
      <c r="G69" s="66"/>
      <c r="H69" s="66"/>
      <c r="I69" s="66"/>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2"/>
      <c r="BX69" s="62"/>
      <c r="BY69" s="62"/>
      <c r="BZ69" s="62"/>
      <c r="CA69" s="62"/>
      <c r="CB69" s="62"/>
      <c r="CC69" s="77"/>
      <c r="CD69" s="77"/>
      <c r="CE69" s="62"/>
      <c r="CF69" s="77"/>
      <c r="CG69" s="77"/>
      <c r="CH69" s="62"/>
      <c r="CI69" s="62"/>
      <c r="CJ69" s="62"/>
      <c r="CK69" s="62"/>
      <c r="CL69" s="62"/>
      <c r="CM69" s="62"/>
      <c r="CN69" s="62"/>
      <c r="CO69" s="62"/>
      <c r="CP69" s="62"/>
      <c r="CQ69" s="62"/>
      <c r="CR69" s="62"/>
      <c r="CS69" s="66"/>
    </row>
    <row r="70" spans="1:97" s="50" customFormat="1" ht="18.75" x14ac:dyDescent="0.3">
      <c r="A70" s="61"/>
      <c r="B70" s="55"/>
      <c r="C70" s="66"/>
      <c r="D70" s="55"/>
      <c r="E70" s="66"/>
      <c r="F70" s="66"/>
      <c r="G70" s="66"/>
      <c r="H70" s="66"/>
      <c r="I70" s="66"/>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2"/>
      <c r="BX70" s="62"/>
      <c r="BY70" s="62"/>
      <c r="BZ70" s="62"/>
      <c r="CA70" s="62"/>
      <c r="CB70" s="62"/>
      <c r="CC70" s="77"/>
      <c r="CD70" s="77"/>
      <c r="CE70" s="62"/>
      <c r="CF70" s="77"/>
      <c r="CG70" s="77"/>
      <c r="CH70" s="62"/>
      <c r="CI70" s="62"/>
      <c r="CJ70" s="62"/>
      <c r="CK70" s="62"/>
      <c r="CL70" s="62"/>
      <c r="CM70" s="62"/>
      <c r="CN70" s="62"/>
      <c r="CO70" s="62"/>
      <c r="CP70" s="62"/>
      <c r="CQ70" s="62"/>
      <c r="CR70" s="62"/>
      <c r="CS70" s="66"/>
    </row>
    <row r="71" spans="1:97" s="50" customFormat="1" ht="18.75" x14ac:dyDescent="0.3">
      <c r="A71" s="61"/>
      <c r="B71" s="55"/>
      <c r="C71" s="66"/>
      <c r="D71" s="55"/>
      <c r="E71" s="66"/>
      <c r="F71" s="66"/>
      <c r="G71" s="66"/>
      <c r="H71" s="66"/>
      <c r="I71" s="66"/>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2"/>
      <c r="BX71" s="62"/>
      <c r="BY71" s="62"/>
      <c r="BZ71" s="62"/>
      <c r="CA71" s="62"/>
      <c r="CB71" s="62"/>
      <c r="CC71" s="77"/>
      <c r="CD71" s="77"/>
      <c r="CE71" s="62"/>
      <c r="CF71" s="77"/>
      <c r="CG71" s="77"/>
      <c r="CH71" s="62"/>
      <c r="CI71" s="62"/>
      <c r="CJ71" s="62"/>
      <c r="CK71" s="62"/>
      <c r="CL71" s="62"/>
      <c r="CM71" s="62"/>
      <c r="CN71" s="62"/>
      <c r="CO71" s="62"/>
      <c r="CP71" s="62"/>
      <c r="CQ71" s="62"/>
      <c r="CR71" s="62"/>
      <c r="CS71" s="66"/>
    </row>
    <row r="72" spans="1:97" s="50" customFormat="1" ht="18.75" x14ac:dyDescent="0.3">
      <c r="A72" s="61"/>
      <c r="B72" s="55"/>
      <c r="C72" s="66"/>
      <c r="D72" s="55"/>
      <c r="E72" s="66"/>
      <c r="F72" s="66"/>
      <c r="G72" s="66"/>
      <c r="H72" s="66"/>
      <c r="I72" s="66"/>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2"/>
      <c r="BX72" s="62"/>
      <c r="BY72" s="62"/>
      <c r="BZ72" s="62"/>
      <c r="CA72" s="62"/>
      <c r="CB72" s="62"/>
      <c r="CC72" s="77"/>
      <c r="CD72" s="77"/>
      <c r="CE72" s="62"/>
      <c r="CF72" s="77"/>
      <c r="CG72" s="77"/>
      <c r="CH72" s="62"/>
      <c r="CI72" s="62"/>
      <c r="CJ72" s="62"/>
      <c r="CK72" s="62"/>
      <c r="CL72" s="62"/>
      <c r="CM72" s="62"/>
      <c r="CN72" s="62"/>
      <c r="CO72" s="62"/>
      <c r="CP72" s="62"/>
      <c r="CQ72" s="62"/>
      <c r="CR72" s="62"/>
      <c r="CS72" s="66"/>
    </row>
    <row r="73" spans="1:97" s="50" customFormat="1" ht="18.75" x14ac:dyDescent="0.3">
      <c r="A73" s="61"/>
      <c r="B73" s="55"/>
      <c r="C73" s="66"/>
      <c r="D73" s="55"/>
      <c r="E73" s="66"/>
      <c r="F73" s="66"/>
      <c r="G73" s="66"/>
      <c r="H73" s="66"/>
      <c r="I73" s="66"/>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2"/>
      <c r="BX73" s="62"/>
      <c r="BY73" s="62"/>
      <c r="BZ73" s="62"/>
      <c r="CA73" s="62"/>
      <c r="CB73" s="62"/>
      <c r="CC73" s="77"/>
      <c r="CD73" s="77"/>
      <c r="CE73" s="62"/>
      <c r="CF73" s="77"/>
      <c r="CG73" s="77"/>
      <c r="CH73" s="62"/>
      <c r="CI73" s="62"/>
      <c r="CJ73" s="62"/>
      <c r="CK73" s="62"/>
      <c r="CL73" s="62"/>
      <c r="CM73" s="62"/>
      <c r="CN73" s="62"/>
      <c r="CO73" s="62"/>
      <c r="CP73" s="62"/>
      <c r="CQ73" s="62"/>
      <c r="CR73" s="62"/>
      <c r="CS73" s="66"/>
    </row>
    <row r="74" spans="1:97" s="50" customFormat="1" ht="18.75" x14ac:dyDescent="0.3">
      <c r="A74" s="61"/>
      <c r="B74" s="55"/>
      <c r="C74" s="66"/>
      <c r="D74" s="55"/>
      <c r="E74" s="66"/>
      <c r="F74" s="66"/>
      <c r="G74" s="66"/>
      <c r="H74" s="66"/>
      <c r="I74" s="66"/>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2"/>
      <c r="BX74" s="62"/>
      <c r="BY74" s="62"/>
      <c r="BZ74" s="62"/>
      <c r="CA74" s="62"/>
      <c r="CB74" s="62"/>
      <c r="CC74" s="77"/>
      <c r="CD74" s="77"/>
      <c r="CE74" s="62"/>
      <c r="CF74" s="77"/>
      <c r="CG74" s="77"/>
      <c r="CH74" s="62"/>
      <c r="CI74" s="62"/>
      <c r="CJ74" s="62"/>
      <c r="CK74" s="62"/>
      <c r="CL74" s="62"/>
      <c r="CM74" s="62"/>
      <c r="CN74" s="62"/>
      <c r="CO74" s="62"/>
      <c r="CP74" s="62"/>
      <c r="CQ74" s="62"/>
      <c r="CR74" s="62"/>
      <c r="CS74" s="66"/>
    </row>
    <row r="75" spans="1:97" s="50" customFormat="1" ht="18.75" x14ac:dyDescent="0.3">
      <c r="A75" s="61"/>
      <c r="B75" s="55"/>
      <c r="C75" s="66"/>
      <c r="D75" s="55"/>
      <c r="E75" s="66"/>
      <c r="F75" s="66"/>
      <c r="G75" s="66"/>
      <c r="H75" s="66"/>
      <c r="I75" s="66"/>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2"/>
      <c r="BX75" s="62"/>
      <c r="BY75" s="62"/>
      <c r="BZ75" s="62"/>
      <c r="CA75" s="62"/>
      <c r="CB75" s="62"/>
      <c r="CC75" s="77"/>
      <c r="CD75" s="77"/>
      <c r="CE75" s="62"/>
      <c r="CF75" s="77"/>
      <c r="CG75" s="77"/>
      <c r="CH75" s="62"/>
      <c r="CI75" s="62"/>
      <c r="CJ75" s="62"/>
      <c r="CK75" s="62"/>
      <c r="CL75" s="62"/>
      <c r="CM75" s="62"/>
      <c r="CN75" s="62"/>
      <c r="CO75" s="62"/>
      <c r="CP75" s="62"/>
      <c r="CQ75" s="62"/>
      <c r="CR75" s="62"/>
      <c r="CS75" s="66"/>
    </row>
    <row r="76" spans="1:97" s="50" customFormat="1" ht="18.75" x14ac:dyDescent="0.3">
      <c r="A76" s="61"/>
      <c r="B76" s="55"/>
      <c r="C76" s="66"/>
      <c r="D76" s="55"/>
      <c r="E76" s="66"/>
      <c r="F76" s="66"/>
      <c r="G76" s="66"/>
      <c r="H76" s="66"/>
      <c r="I76" s="66"/>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2"/>
      <c r="BX76" s="62"/>
      <c r="BY76" s="62"/>
      <c r="BZ76" s="62"/>
      <c r="CA76" s="62"/>
      <c r="CB76" s="62"/>
      <c r="CC76" s="77"/>
      <c r="CD76" s="77"/>
      <c r="CE76" s="62"/>
      <c r="CF76" s="77"/>
      <c r="CG76" s="77"/>
      <c r="CH76" s="62"/>
      <c r="CI76" s="62"/>
      <c r="CJ76" s="62"/>
      <c r="CK76" s="62"/>
      <c r="CL76" s="62"/>
      <c r="CM76" s="62"/>
      <c r="CN76" s="62"/>
      <c r="CO76" s="62"/>
      <c r="CP76" s="62"/>
      <c r="CQ76" s="62"/>
      <c r="CR76" s="62"/>
      <c r="CS76" s="66"/>
    </row>
    <row r="77" spans="1:97" s="50" customFormat="1" ht="18.75" x14ac:dyDescent="0.3">
      <c r="A77" s="61"/>
      <c r="B77" s="55"/>
      <c r="C77" s="66"/>
      <c r="D77" s="55"/>
      <c r="E77" s="66"/>
      <c r="F77" s="66"/>
      <c r="G77" s="66"/>
      <c r="H77" s="66"/>
      <c r="I77" s="66"/>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2"/>
      <c r="BX77" s="62"/>
      <c r="BY77" s="62"/>
      <c r="BZ77" s="62"/>
      <c r="CA77" s="62"/>
      <c r="CB77" s="62"/>
      <c r="CC77" s="77"/>
      <c r="CD77" s="77"/>
      <c r="CE77" s="62"/>
      <c r="CF77" s="77"/>
      <c r="CG77" s="77"/>
      <c r="CH77" s="62"/>
      <c r="CI77" s="62"/>
      <c r="CJ77" s="62"/>
      <c r="CK77" s="62"/>
      <c r="CL77" s="62"/>
      <c r="CM77" s="62"/>
      <c r="CN77" s="62"/>
      <c r="CO77" s="62"/>
      <c r="CP77" s="62"/>
      <c r="CQ77" s="62"/>
      <c r="CR77" s="62"/>
      <c r="CS77" s="66"/>
    </row>
    <row r="78" spans="1:97" s="50" customFormat="1" ht="18.75" x14ac:dyDescent="0.3">
      <c r="A78" s="61"/>
      <c r="B78" s="55"/>
      <c r="C78" s="66"/>
      <c r="D78" s="55"/>
      <c r="E78" s="66"/>
      <c r="F78" s="66"/>
      <c r="G78" s="66"/>
      <c r="H78" s="66"/>
      <c r="I78" s="66"/>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2"/>
      <c r="BX78" s="62"/>
      <c r="BY78" s="62"/>
      <c r="BZ78" s="62"/>
      <c r="CA78" s="62"/>
      <c r="CB78" s="62"/>
      <c r="CC78" s="77"/>
      <c r="CD78" s="77"/>
      <c r="CE78" s="62"/>
      <c r="CF78" s="77"/>
      <c r="CG78" s="77"/>
      <c r="CH78" s="62"/>
      <c r="CI78" s="62"/>
      <c r="CJ78" s="62"/>
      <c r="CK78" s="62"/>
      <c r="CL78" s="62"/>
      <c r="CM78" s="62"/>
      <c r="CN78" s="62"/>
      <c r="CO78" s="62"/>
      <c r="CP78" s="62"/>
      <c r="CQ78" s="62"/>
      <c r="CR78" s="62"/>
      <c r="CS78" s="66"/>
    </row>
    <row r="79" spans="1:97" s="50" customFormat="1" ht="18.75" x14ac:dyDescent="0.3">
      <c r="A79" s="61"/>
      <c r="B79" s="55"/>
      <c r="C79" s="66"/>
      <c r="D79" s="55"/>
      <c r="E79" s="66"/>
      <c r="F79" s="66"/>
      <c r="G79" s="66"/>
      <c r="H79" s="66"/>
      <c r="I79" s="66"/>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2"/>
      <c r="BX79" s="62"/>
      <c r="BY79" s="62"/>
      <c r="BZ79" s="62"/>
      <c r="CA79" s="62"/>
      <c r="CB79" s="62"/>
      <c r="CC79" s="77"/>
      <c r="CD79" s="77"/>
      <c r="CE79" s="62"/>
      <c r="CF79" s="77"/>
      <c r="CG79" s="77"/>
      <c r="CH79" s="62"/>
      <c r="CI79" s="62"/>
      <c r="CJ79" s="62"/>
      <c r="CK79" s="62"/>
      <c r="CL79" s="62"/>
      <c r="CM79" s="62"/>
      <c r="CN79" s="62"/>
      <c r="CO79" s="62"/>
      <c r="CP79" s="62"/>
      <c r="CQ79" s="62"/>
      <c r="CR79" s="62"/>
      <c r="CS79" s="66"/>
    </row>
    <row r="80" spans="1:97" s="50" customFormat="1" ht="18.75" x14ac:dyDescent="0.3">
      <c r="A80" s="61"/>
      <c r="B80" s="55"/>
      <c r="C80" s="66"/>
      <c r="D80" s="55"/>
      <c r="E80" s="66"/>
      <c r="F80" s="66"/>
      <c r="G80" s="66"/>
      <c r="H80" s="66"/>
      <c r="I80" s="66"/>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2"/>
      <c r="BX80" s="62"/>
      <c r="BY80" s="62"/>
      <c r="BZ80" s="62"/>
      <c r="CA80" s="62"/>
      <c r="CB80" s="62"/>
      <c r="CC80" s="77"/>
      <c r="CD80" s="77"/>
      <c r="CE80" s="62"/>
      <c r="CF80" s="77"/>
      <c r="CG80" s="77"/>
      <c r="CH80" s="62"/>
      <c r="CI80" s="62"/>
      <c r="CJ80" s="62"/>
      <c r="CK80" s="62"/>
      <c r="CL80" s="62"/>
      <c r="CM80" s="62"/>
      <c r="CN80" s="62"/>
      <c r="CO80" s="62"/>
      <c r="CP80" s="62"/>
      <c r="CQ80" s="62"/>
      <c r="CR80" s="62"/>
      <c r="CS80" s="66"/>
    </row>
    <row r="81" spans="1:97" s="50" customFormat="1" ht="18.75" x14ac:dyDescent="0.3">
      <c r="A81" s="61"/>
      <c r="B81" s="55"/>
      <c r="C81" s="66"/>
      <c r="D81" s="55"/>
      <c r="E81" s="66"/>
      <c r="F81" s="66"/>
      <c r="G81" s="66"/>
      <c r="H81" s="66"/>
      <c r="I81" s="66"/>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2"/>
      <c r="BX81" s="62"/>
      <c r="BY81" s="62"/>
      <c r="BZ81" s="62"/>
      <c r="CA81" s="62"/>
      <c r="CB81" s="62"/>
      <c r="CC81" s="77"/>
      <c r="CD81" s="77"/>
      <c r="CE81" s="62"/>
      <c r="CF81" s="77"/>
      <c r="CG81" s="77"/>
      <c r="CH81" s="62"/>
      <c r="CI81" s="62"/>
      <c r="CJ81" s="62"/>
      <c r="CK81" s="62"/>
      <c r="CL81" s="62"/>
      <c r="CM81" s="62"/>
      <c r="CN81" s="62"/>
      <c r="CO81" s="62"/>
      <c r="CP81" s="62"/>
      <c r="CQ81" s="62"/>
      <c r="CR81" s="62"/>
      <c r="CS81" s="66"/>
    </row>
    <row r="82" spans="1:97" s="50" customFormat="1" ht="18.75" x14ac:dyDescent="0.3">
      <c r="A82" s="61"/>
      <c r="B82" s="55"/>
      <c r="C82" s="66"/>
      <c r="D82" s="55"/>
      <c r="E82" s="66"/>
      <c r="F82" s="66"/>
      <c r="G82" s="66"/>
      <c r="H82" s="66"/>
      <c r="I82" s="66"/>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2"/>
      <c r="BX82" s="62"/>
      <c r="BY82" s="62"/>
      <c r="BZ82" s="62"/>
      <c r="CA82" s="62"/>
      <c r="CB82" s="62"/>
      <c r="CC82" s="77"/>
      <c r="CD82" s="77"/>
      <c r="CE82" s="62"/>
      <c r="CF82" s="77"/>
      <c r="CG82" s="77"/>
      <c r="CH82" s="62"/>
      <c r="CI82" s="62"/>
      <c r="CJ82" s="62"/>
      <c r="CK82" s="62"/>
      <c r="CL82" s="62"/>
      <c r="CM82" s="62"/>
      <c r="CN82" s="62"/>
      <c r="CO82" s="62"/>
      <c r="CP82" s="62"/>
      <c r="CQ82" s="62"/>
      <c r="CR82" s="62"/>
      <c r="CS82" s="66"/>
    </row>
    <row r="83" spans="1:97" s="50" customFormat="1" ht="18.75" x14ac:dyDescent="0.3">
      <c r="A83" s="61"/>
      <c r="B83" s="55"/>
      <c r="C83" s="66"/>
      <c r="D83" s="55"/>
      <c r="E83" s="66"/>
      <c r="F83" s="66"/>
      <c r="G83" s="66"/>
      <c r="H83" s="66"/>
      <c r="I83" s="66"/>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2"/>
      <c r="BX83" s="62"/>
      <c r="BY83" s="62"/>
      <c r="BZ83" s="62"/>
      <c r="CA83" s="62"/>
      <c r="CB83" s="62"/>
      <c r="CC83" s="77"/>
      <c r="CD83" s="77"/>
      <c r="CE83" s="62"/>
      <c r="CF83" s="77"/>
      <c r="CG83" s="77"/>
      <c r="CH83" s="62"/>
      <c r="CI83" s="62"/>
      <c r="CJ83" s="62"/>
      <c r="CK83" s="62"/>
      <c r="CL83" s="62"/>
      <c r="CM83" s="62"/>
      <c r="CN83" s="62"/>
      <c r="CO83" s="62"/>
      <c r="CP83" s="62"/>
      <c r="CQ83" s="62"/>
      <c r="CR83" s="62"/>
      <c r="CS83" s="66"/>
    </row>
    <row r="84" spans="1:97" s="50" customFormat="1" ht="18.75" x14ac:dyDescent="0.3">
      <c r="A84" s="61"/>
      <c r="B84" s="55"/>
      <c r="C84" s="66"/>
      <c r="D84" s="55"/>
      <c r="E84" s="66"/>
      <c r="F84" s="66"/>
      <c r="G84" s="66"/>
      <c r="H84" s="66"/>
      <c r="I84" s="66"/>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2"/>
      <c r="BX84" s="62"/>
      <c r="BY84" s="62"/>
      <c r="BZ84" s="62"/>
      <c r="CA84" s="62"/>
      <c r="CB84" s="62"/>
      <c r="CC84" s="77"/>
      <c r="CD84" s="77"/>
      <c r="CE84" s="62"/>
      <c r="CF84" s="77"/>
      <c r="CG84" s="77"/>
      <c r="CH84" s="62"/>
      <c r="CI84" s="62"/>
      <c r="CJ84" s="62"/>
      <c r="CK84" s="62"/>
      <c r="CL84" s="62"/>
      <c r="CM84" s="62"/>
      <c r="CN84" s="62"/>
      <c r="CO84" s="62"/>
      <c r="CP84" s="62"/>
      <c r="CQ84" s="62"/>
      <c r="CR84" s="62"/>
      <c r="CS84" s="66"/>
    </row>
    <row r="85" spans="1:97" s="50" customFormat="1" ht="18.75" x14ac:dyDescent="0.3">
      <c r="A85" s="61"/>
      <c r="B85" s="55"/>
      <c r="C85" s="66"/>
      <c r="D85" s="55"/>
      <c r="E85" s="66"/>
      <c r="F85" s="66"/>
      <c r="G85" s="66"/>
      <c r="H85" s="66"/>
      <c r="I85" s="66"/>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M85" s="67"/>
      <c r="BN85" s="67"/>
      <c r="BO85" s="67"/>
      <c r="BP85" s="67"/>
      <c r="BQ85" s="67"/>
      <c r="BR85" s="67"/>
      <c r="BS85" s="67"/>
      <c r="BT85" s="67"/>
      <c r="BU85" s="67"/>
      <c r="BV85" s="67"/>
      <c r="BW85" s="62"/>
      <c r="BX85" s="62"/>
      <c r="BY85" s="62"/>
      <c r="BZ85" s="62"/>
      <c r="CA85" s="62"/>
      <c r="CB85" s="62"/>
      <c r="CC85" s="77"/>
      <c r="CD85" s="77"/>
      <c r="CE85" s="62"/>
      <c r="CF85" s="77"/>
      <c r="CG85" s="77"/>
      <c r="CH85" s="62"/>
      <c r="CI85" s="62"/>
      <c r="CJ85" s="62"/>
      <c r="CK85" s="62"/>
      <c r="CL85" s="62"/>
      <c r="CM85" s="62"/>
      <c r="CN85" s="62"/>
      <c r="CO85" s="62"/>
      <c r="CP85" s="62"/>
      <c r="CQ85" s="62"/>
      <c r="CR85" s="62"/>
      <c r="CS85" s="66"/>
    </row>
    <row r="86" spans="1:97" s="50" customFormat="1" ht="18.75" x14ac:dyDescent="0.3">
      <c r="A86" s="61"/>
      <c r="B86" s="55"/>
      <c r="C86" s="66"/>
      <c r="D86" s="55"/>
      <c r="E86" s="66"/>
      <c r="F86" s="66"/>
      <c r="G86" s="66"/>
      <c r="H86" s="66"/>
      <c r="I86" s="66"/>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67"/>
      <c r="BS86" s="67"/>
      <c r="BT86" s="67"/>
      <c r="BU86" s="67"/>
      <c r="BV86" s="67"/>
      <c r="BW86" s="62"/>
      <c r="BX86" s="62"/>
      <c r="BY86" s="62"/>
      <c r="BZ86" s="62"/>
      <c r="CA86" s="62"/>
      <c r="CB86" s="62"/>
      <c r="CC86" s="77"/>
      <c r="CD86" s="77"/>
      <c r="CE86" s="62"/>
      <c r="CF86" s="77"/>
      <c r="CG86" s="77"/>
      <c r="CH86" s="62"/>
      <c r="CI86" s="62"/>
      <c r="CJ86" s="62"/>
      <c r="CK86" s="62"/>
      <c r="CL86" s="62"/>
      <c r="CM86" s="62"/>
      <c r="CN86" s="62"/>
      <c r="CO86" s="62"/>
      <c r="CP86" s="62"/>
      <c r="CQ86" s="62"/>
      <c r="CR86" s="62"/>
      <c r="CS86" s="66"/>
    </row>
    <row r="87" spans="1:97" s="50" customFormat="1" ht="18.75" x14ac:dyDescent="0.3">
      <c r="A87" s="61"/>
      <c r="B87" s="55"/>
      <c r="C87" s="66"/>
      <c r="D87" s="55"/>
      <c r="E87" s="66"/>
      <c r="F87" s="66"/>
      <c r="G87" s="66"/>
      <c r="H87" s="66"/>
      <c r="I87" s="66"/>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2"/>
      <c r="BX87" s="62"/>
      <c r="BY87" s="62"/>
      <c r="BZ87" s="62"/>
      <c r="CA87" s="62"/>
      <c r="CB87" s="62"/>
      <c r="CC87" s="77"/>
      <c r="CD87" s="77"/>
      <c r="CE87" s="62"/>
      <c r="CF87" s="77"/>
      <c r="CG87" s="77"/>
      <c r="CH87" s="62"/>
      <c r="CI87" s="62"/>
      <c r="CJ87" s="62"/>
      <c r="CK87" s="62"/>
      <c r="CL87" s="62"/>
      <c r="CM87" s="62"/>
      <c r="CN87" s="62"/>
      <c r="CO87" s="62"/>
      <c r="CP87" s="62"/>
      <c r="CQ87" s="62"/>
      <c r="CR87" s="62"/>
      <c r="CS87" s="66"/>
    </row>
    <row r="88" spans="1:97" s="50" customFormat="1" ht="18.75" x14ac:dyDescent="0.3">
      <c r="A88" s="61"/>
      <c r="B88" s="55"/>
      <c r="C88" s="66"/>
      <c r="D88" s="55"/>
      <c r="E88" s="66"/>
      <c r="F88" s="66"/>
      <c r="G88" s="66"/>
      <c r="H88" s="66"/>
      <c r="I88" s="66"/>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2"/>
      <c r="BX88" s="62"/>
      <c r="BY88" s="62"/>
      <c r="BZ88" s="62"/>
      <c r="CA88" s="62"/>
      <c r="CB88" s="62"/>
      <c r="CC88" s="77"/>
      <c r="CD88" s="77"/>
      <c r="CE88" s="62"/>
      <c r="CF88" s="77"/>
      <c r="CG88" s="77"/>
      <c r="CH88" s="62"/>
      <c r="CI88" s="62"/>
      <c r="CJ88" s="62"/>
      <c r="CK88" s="62"/>
      <c r="CL88" s="62"/>
      <c r="CM88" s="62"/>
      <c r="CN88" s="62"/>
      <c r="CO88" s="62"/>
      <c r="CP88" s="62"/>
      <c r="CQ88" s="62"/>
      <c r="CR88" s="62"/>
      <c r="CS88" s="66"/>
    </row>
    <row r="89" spans="1:97" s="50" customFormat="1" ht="18.75" x14ac:dyDescent="0.3">
      <c r="A89" s="61"/>
      <c r="B89" s="55"/>
      <c r="C89" s="66"/>
      <c r="D89" s="55"/>
      <c r="E89" s="66"/>
      <c r="F89" s="66"/>
      <c r="G89" s="66"/>
      <c r="H89" s="66"/>
      <c r="I89" s="66"/>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2"/>
      <c r="BX89" s="62"/>
      <c r="BY89" s="62"/>
      <c r="BZ89" s="62"/>
      <c r="CA89" s="62"/>
      <c r="CB89" s="62"/>
      <c r="CC89" s="77"/>
      <c r="CD89" s="77"/>
      <c r="CE89" s="62"/>
      <c r="CF89" s="77"/>
      <c r="CG89" s="77"/>
      <c r="CH89" s="62"/>
      <c r="CI89" s="62"/>
      <c r="CJ89" s="62"/>
      <c r="CK89" s="62"/>
      <c r="CL89" s="62"/>
      <c r="CM89" s="62"/>
      <c r="CN89" s="62"/>
      <c r="CO89" s="62"/>
      <c r="CP89" s="62"/>
      <c r="CQ89" s="62"/>
      <c r="CR89" s="62"/>
      <c r="CS89" s="66"/>
    </row>
    <row r="90" spans="1:97" s="50" customFormat="1" ht="18.75" x14ac:dyDescent="0.3">
      <c r="A90" s="61"/>
      <c r="B90" s="55"/>
      <c r="C90" s="66"/>
      <c r="D90" s="55"/>
      <c r="E90" s="66"/>
      <c r="F90" s="66"/>
      <c r="G90" s="66"/>
      <c r="H90" s="66"/>
      <c r="I90" s="66"/>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2"/>
      <c r="BX90" s="62"/>
      <c r="BY90" s="62"/>
      <c r="BZ90" s="62"/>
      <c r="CA90" s="62"/>
      <c r="CB90" s="62"/>
      <c r="CC90" s="77"/>
      <c r="CD90" s="77"/>
      <c r="CE90" s="62"/>
      <c r="CF90" s="77"/>
      <c r="CG90" s="77"/>
      <c r="CH90" s="62"/>
      <c r="CI90" s="62"/>
      <c r="CJ90" s="62"/>
      <c r="CK90" s="62"/>
      <c r="CL90" s="62"/>
      <c r="CM90" s="62"/>
      <c r="CN90" s="62"/>
      <c r="CO90" s="62"/>
      <c r="CP90" s="62"/>
      <c r="CQ90" s="62"/>
      <c r="CR90" s="62"/>
      <c r="CS90" s="66"/>
    </row>
    <row r="91" spans="1:97" s="50" customFormat="1" ht="18.75" x14ac:dyDescent="0.3">
      <c r="A91" s="61"/>
      <c r="B91" s="55"/>
      <c r="C91" s="66"/>
      <c r="D91" s="55"/>
      <c r="E91" s="66"/>
      <c r="F91" s="66"/>
      <c r="G91" s="66"/>
      <c r="H91" s="66"/>
      <c r="I91" s="66"/>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2"/>
      <c r="BX91" s="62"/>
      <c r="BY91" s="62"/>
      <c r="BZ91" s="62"/>
      <c r="CA91" s="62"/>
      <c r="CB91" s="62"/>
      <c r="CC91" s="77"/>
      <c r="CD91" s="77"/>
      <c r="CE91" s="62"/>
      <c r="CF91" s="77"/>
      <c r="CG91" s="77"/>
      <c r="CH91" s="62"/>
      <c r="CI91" s="62"/>
      <c r="CJ91" s="62"/>
      <c r="CK91" s="62"/>
      <c r="CL91" s="62"/>
      <c r="CM91" s="62"/>
      <c r="CN91" s="62"/>
      <c r="CO91" s="62"/>
      <c r="CP91" s="62"/>
      <c r="CQ91" s="62"/>
      <c r="CR91" s="62"/>
      <c r="CS91" s="66"/>
    </row>
    <row r="92" spans="1:97" s="50" customFormat="1" ht="18.75" x14ac:dyDescent="0.3">
      <c r="A92" s="61"/>
      <c r="B92" s="55"/>
      <c r="C92" s="66"/>
      <c r="D92" s="55"/>
      <c r="E92" s="66"/>
      <c r="F92" s="66"/>
      <c r="G92" s="66"/>
      <c r="H92" s="66"/>
      <c r="I92" s="66"/>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2"/>
      <c r="BX92" s="62"/>
      <c r="BY92" s="62"/>
      <c r="BZ92" s="62"/>
      <c r="CA92" s="62"/>
      <c r="CB92" s="62"/>
      <c r="CC92" s="77"/>
      <c r="CD92" s="77"/>
      <c r="CE92" s="62"/>
      <c r="CF92" s="77"/>
      <c r="CG92" s="77"/>
      <c r="CH92" s="62"/>
      <c r="CI92" s="62"/>
      <c r="CJ92" s="62"/>
      <c r="CK92" s="62"/>
      <c r="CL92" s="62"/>
      <c r="CM92" s="62"/>
      <c r="CN92" s="62"/>
      <c r="CO92" s="62"/>
      <c r="CP92" s="62"/>
      <c r="CQ92" s="62"/>
      <c r="CR92" s="62"/>
      <c r="CS92" s="66"/>
    </row>
    <row r="93" spans="1:97" s="50" customFormat="1" ht="18.75" x14ac:dyDescent="0.3">
      <c r="A93" s="61"/>
      <c r="B93" s="55"/>
      <c r="C93" s="66"/>
      <c r="D93" s="55"/>
      <c r="E93" s="66"/>
      <c r="F93" s="66"/>
      <c r="G93" s="66"/>
      <c r="H93" s="66"/>
      <c r="I93" s="66"/>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67"/>
      <c r="BD93" s="67"/>
      <c r="BE93" s="67"/>
      <c r="BF93" s="67"/>
      <c r="BG93" s="67"/>
      <c r="BH93" s="67"/>
      <c r="BI93" s="67"/>
      <c r="BJ93" s="67"/>
      <c r="BK93" s="67"/>
      <c r="BL93" s="67"/>
      <c r="BM93" s="67"/>
      <c r="BN93" s="67"/>
      <c r="BO93" s="67"/>
      <c r="BP93" s="67"/>
      <c r="BQ93" s="67"/>
      <c r="BR93" s="67"/>
      <c r="BS93" s="67"/>
      <c r="BT93" s="67"/>
      <c r="BU93" s="67"/>
      <c r="BV93" s="67"/>
      <c r="BW93" s="62"/>
      <c r="BX93" s="62"/>
      <c r="BY93" s="62"/>
      <c r="BZ93" s="62"/>
      <c r="CA93" s="62"/>
      <c r="CB93" s="62"/>
      <c r="CC93" s="77"/>
      <c r="CD93" s="77"/>
      <c r="CE93" s="62"/>
      <c r="CF93" s="77"/>
      <c r="CG93" s="77"/>
      <c r="CH93" s="62"/>
      <c r="CI93" s="62"/>
      <c r="CJ93" s="62"/>
      <c r="CK93" s="62"/>
      <c r="CL93" s="62"/>
      <c r="CM93" s="62"/>
      <c r="CN93" s="62"/>
      <c r="CO93" s="62"/>
      <c r="CP93" s="62"/>
      <c r="CQ93" s="62"/>
      <c r="CR93" s="62"/>
      <c r="CS93" s="66"/>
    </row>
    <row r="94" spans="1:97" s="50" customFormat="1" ht="18.75" x14ac:dyDescent="0.3">
      <c r="A94" s="61"/>
      <c r="B94" s="55"/>
      <c r="C94" s="66"/>
      <c r="D94" s="55"/>
      <c r="E94" s="66"/>
      <c r="F94" s="66"/>
      <c r="G94" s="66"/>
      <c r="H94" s="66"/>
      <c r="I94" s="66"/>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67"/>
      <c r="BD94" s="67"/>
      <c r="BE94" s="67"/>
      <c r="BF94" s="67"/>
      <c r="BG94" s="67"/>
      <c r="BH94" s="67"/>
      <c r="BI94" s="67"/>
      <c r="BJ94" s="67"/>
      <c r="BK94" s="67"/>
      <c r="BL94" s="67"/>
      <c r="BM94" s="67"/>
      <c r="BN94" s="67"/>
      <c r="BO94" s="67"/>
      <c r="BP94" s="67"/>
      <c r="BQ94" s="67"/>
      <c r="BR94" s="67"/>
      <c r="BS94" s="67"/>
      <c r="BT94" s="67"/>
      <c r="BU94" s="67"/>
      <c r="BV94" s="67"/>
      <c r="BW94" s="62"/>
      <c r="BX94" s="62"/>
      <c r="BY94" s="62"/>
      <c r="BZ94" s="62"/>
      <c r="CA94" s="62"/>
      <c r="CB94" s="62"/>
      <c r="CC94" s="77"/>
      <c r="CD94" s="77"/>
      <c r="CE94" s="62"/>
      <c r="CF94" s="77"/>
      <c r="CG94" s="77"/>
      <c r="CH94" s="62"/>
      <c r="CI94" s="62"/>
      <c r="CJ94" s="62"/>
      <c r="CK94" s="62"/>
      <c r="CL94" s="62"/>
      <c r="CM94" s="62"/>
      <c r="CN94" s="62"/>
      <c r="CO94" s="62"/>
      <c r="CP94" s="62"/>
      <c r="CQ94" s="62"/>
      <c r="CR94" s="62"/>
      <c r="CS94" s="66"/>
    </row>
    <row r="95" spans="1:97" s="50" customFormat="1" ht="18.75" x14ac:dyDescent="0.3">
      <c r="A95" s="61"/>
      <c r="B95" s="55"/>
      <c r="C95" s="66"/>
      <c r="D95" s="55"/>
      <c r="E95" s="66"/>
      <c r="F95" s="66"/>
      <c r="G95" s="66"/>
      <c r="H95" s="66"/>
      <c r="I95" s="66"/>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2"/>
      <c r="BX95" s="62"/>
      <c r="BY95" s="62"/>
      <c r="BZ95" s="62"/>
      <c r="CA95" s="62"/>
      <c r="CB95" s="62"/>
      <c r="CC95" s="77"/>
      <c r="CD95" s="77"/>
      <c r="CE95" s="62"/>
      <c r="CF95" s="77"/>
      <c r="CG95" s="77"/>
      <c r="CH95" s="62"/>
      <c r="CI95" s="62"/>
      <c r="CJ95" s="62"/>
      <c r="CK95" s="62"/>
      <c r="CL95" s="62"/>
      <c r="CM95" s="62"/>
      <c r="CN95" s="62"/>
      <c r="CO95" s="62"/>
      <c r="CP95" s="62"/>
      <c r="CQ95" s="62"/>
      <c r="CR95" s="62"/>
      <c r="CS95" s="66"/>
    </row>
    <row r="96" spans="1:97" s="50" customFormat="1" ht="18.75" x14ac:dyDescent="0.3">
      <c r="A96" s="61"/>
      <c r="B96" s="55"/>
      <c r="C96" s="66"/>
      <c r="D96" s="55"/>
      <c r="E96" s="66"/>
      <c r="F96" s="66"/>
      <c r="G96" s="66"/>
      <c r="H96" s="66"/>
      <c r="I96" s="66"/>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2"/>
      <c r="BX96" s="62"/>
      <c r="BY96" s="62"/>
      <c r="BZ96" s="62"/>
      <c r="CA96" s="62"/>
      <c r="CB96" s="62"/>
      <c r="CC96" s="77"/>
      <c r="CD96" s="77"/>
      <c r="CE96" s="62"/>
      <c r="CF96" s="77"/>
      <c r="CG96" s="77"/>
      <c r="CH96" s="62"/>
      <c r="CI96" s="62"/>
      <c r="CJ96" s="62"/>
      <c r="CK96" s="62"/>
      <c r="CL96" s="62"/>
      <c r="CM96" s="62"/>
      <c r="CN96" s="62"/>
      <c r="CO96" s="62"/>
      <c r="CP96" s="62"/>
      <c r="CQ96" s="62"/>
      <c r="CR96" s="62"/>
      <c r="CS96" s="66"/>
    </row>
    <row r="97" spans="1:97" s="50" customFormat="1" ht="18.75" x14ac:dyDescent="0.3">
      <c r="A97" s="61"/>
      <c r="B97" s="55"/>
      <c r="C97" s="66"/>
      <c r="D97" s="55"/>
      <c r="E97" s="66"/>
      <c r="F97" s="66"/>
      <c r="G97" s="66"/>
      <c r="H97" s="66"/>
      <c r="I97" s="66"/>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2"/>
      <c r="BX97" s="62"/>
      <c r="BY97" s="62"/>
      <c r="BZ97" s="62"/>
      <c r="CA97" s="62"/>
      <c r="CB97" s="62"/>
      <c r="CC97" s="77"/>
      <c r="CD97" s="77"/>
      <c r="CE97" s="62"/>
      <c r="CF97" s="77"/>
      <c r="CG97" s="77"/>
      <c r="CH97" s="62"/>
      <c r="CI97" s="62"/>
      <c r="CJ97" s="62"/>
      <c r="CK97" s="62"/>
      <c r="CL97" s="62"/>
      <c r="CM97" s="62"/>
      <c r="CN97" s="62"/>
      <c r="CO97" s="62"/>
      <c r="CP97" s="62"/>
      <c r="CQ97" s="62"/>
      <c r="CR97" s="62"/>
      <c r="CS97" s="66"/>
    </row>
    <row r="98" spans="1:97" s="50" customFormat="1" ht="18.75" x14ac:dyDescent="0.3">
      <c r="A98" s="61"/>
      <c r="B98" s="55"/>
      <c r="C98" s="66"/>
      <c r="D98" s="55"/>
      <c r="E98" s="66"/>
      <c r="F98" s="66"/>
      <c r="G98" s="66"/>
      <c r="H98" s="66"/>
      <c r="I98" s="66"/>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c r="AV98" s="67"/>
      <c r="AW98" s="67"/>
      <c r="AX98" s="67"/>
      <c r="AY98" s="67"/>
      <c r="AZ98" s="67"/>
      <c r="BA98" s="67"/>
      <c r="BB98" s="67"/>
      <c r="BC98" s="67"/>
      <c r="BD98" s="67"/>
      <c r="BE98" s="67"/>
      <c r="BF98" s="67"/>
      <c r="BG98" s="67"/>
      <c r="BH98" s="67"/>
      <c r="BI98" s="67"/>
      <c r="BJ98" s="67"/>
      <c r="BK98" s="67"/>
      <c r="BL98" s="67"/>
      <c r="BM98" s="67"/>
      <c r="BN98" s="67"/>
      <c r="BO98" s="67"/>
      <c r="BP98" s="67"/>
      <c r="BQ98" s="67"/>
      <c r="BR98" s="67"/>
      <c r="BS98" s="67"/>
      <c r="BT98" s="67"/>
      <c r="BU98" s="67"/>
      <c r="BV98" s="67"/>
      <c r="BW98" s="62"/>
      <c r="BX98" s="62"/>
      <c r="BY98" s="62"/>
      <c r="BZ98" s="62"/>
      <c r="CA98" s="62"/>
      <c r="CB98" s="62"/>
      <c r="CC98" s="77"/>
      <c r="CD98" s="77"/>
      <c r="CE98" s="62"/>
      <c r="CF98" s="77"/>
      <c r="CG98" s="77"/>
      <c r="CH98" s="62"/>
      <c r="CI98" s="62"/>
      <c r="CJ98" s="62"/>
      <c r="CK98" s="62"/>
      <c r="CL98" s="62"/>
      <c r="CM98" s="62"/>
      <c r="CN98" s="62"/>
      <c r="CO98" s="62"/>
      <c r="CP98" s="62"/>
      <c r="CQ98" s="62"/>
      <c r="CR98" s="62"/>
      <c r="CS98" s="66"/>
    </row>
    <row r="99" spans="1:97" s="50" customFormat="1" ht="18.75" x14ac:dyDescent="0.3">
      <c r="A99" s="61"/>
      <c r="B99" s="55"/>
      <c r="C99" s="66"/>
      <c r="D99" s="55"/>
      <c r="E99" s="66"/>
      <c r="F99" s="66"/>
      <c r="G99" s="66"/>
      <c r="H99" s="66"/>
      <c r="I99" s="66"/>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67"/>
      <c r="AX99" s="67"/>
      <c r="AY99" s="67"/>
      <c r="AZ99" s="67"/>
      <c r="BA99" s="67"/>
      <c r="BB99" s="67"/>
      <c r="BC99" s="67"/>
      <c r="BD99" s="67"/>
      <c r="BE99" s="67"/>
      <c r="BF99" s="67"/>
      <c r="BG99" s="67"/>
      <c r="BH99" s="67"/>
      <c r="BI99" s="67"/>
      <c r="BJ99" s="67"/>
      <c r="BK99" s="67"/>
      <c r="BL99" s="67"/>
      <c r="BM99" s="67"/>
      <c r="BN99" s="67"/>
      <c r="BO99" s="67"/>
      <c r="BP99" s="67"/>
      <c r="BQ99" s="67"/>
      <c r="BR99" s="67"/>
      <c r="BS99" s="67"/>
      <c r="BT99" s="67"/>
      <c r="BU99" s="67"/>
      <c r="BV99" s="67"/>
      <c r="BW99" s="62"/>
      <c r="BX99" s="62"/>
      <c r="BY99" s="62"/>
      <c r="BZ99" s="62"/>
      <c r="CA99" s="62"/>
      <c r="CB99" s="62"/>
      <c r="CC99" s="77"/>
      <c r="CD99" s="77"/>
      <c r="CE99" s="62"/>
      <c r="CF99" s="77"/>
      <c r="CG99" s="77"/>
      <c r="CH99" s="62"/>
      <c r="CI99" s="62"/>
      <c r="CJ99" s="62"/>
      <c r="CK99" s="62"/>
      <c r="CL99" s="62"/>
      <c r="CM99" s="62"/>
      <c r="CN99" s="62"/>
      <c r="CO99" s="62"/>
      <c r="CP99" s="62"/>
      <c r="CQ99" s="62"/>
      <c r="CR99" s="62"/>
      <c r="CS99" s="66"/>
    </row>
    <row r="100" spans="1:97" s="50" customFormat="1" ht="18.75" x14ac:dyDescent="0.3">
      <c r="A100" s="61"/>
      <c r="B100" s="55"/>
      <c r="C100" s="66"/>
      <c r="D100" s="55"/>
      <c r="E100" s="66"/>
      <c r="F100" s="66"/>
      <c r="G100" s="66"/>
      <c r="H100" s="66"/>
      <c r="I100" s="66"/>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c r="AP100" s="67"/>
      <c r="AQ100" s="67"/>
      <c r="AR100" s="67"/>
      <c r="AS100" s="67"/>
      <c r="AT100" s="67"/>
      <c r="AU100" s="67"/>
      <c r="AV100" s="67"/>
      <c r="AW100" s="67"/>
      <c r="AX100" s="67"/>
      <c r="AY100" s="67"/>
      <c r="AZ100" s="67"/>
      <c r="BA100" s="67"/>
      <c r="BB100" s="67"/>
      <c r="BC100" s="67"/>
      <c r="BD100" s="67"/>
      <c r="BE100" s="67"/>
      <c r="BF100" s="67"/>
      <c r="BG100" s="67"/>
      <c r="BH100" s="67"/>
      <c r="BI100" s="67"/>
      <c r="BJ100" s="67"/>
      <c r="BK100" s="67"/>
      <c r="BL100" s="67"/>
      <c r="BM100" s="67"/>
      <c r="BN100" s="67"/>
      <c r="BO100" s="67"/>
      <c r="BP100" s="67"/>
      <c r="BQ100" s="67"/>
      <c r="BR100" s="67"/>
      <c r="BS100" s="67"/>
      <c r="BT100" s="67"/>
      <c r="BU100" s="67"/>
      <c r="BV100" s="67"/>
      <c r="BW100" s="62"/>
      <c r="BX100" s="62"/>
      <c r="BY100" s="62"/>
      <c r="BZ100" s="62"/>
      <c r="CA100" s="62"/>
      <c r="CB100" s="62"/>
      <c r="CC100" s="77"/>
      <c r="CD100" s="77"/>
      <c r="CE100" s="62"/>
      <c r="CF100" s="77"/>
      <c r="CG100" s="77"/>
      <c r="CH100" s="62"/>
      <c r="CI100" s="62"/>
      <c r="CJ100" s="62"/>
      <c r="CK100" s="62"/>
      <c r="CL100" s="62"/>
      <c r="CM100" s="62"/>
      <c r="CN100" s="62"/>
      <c r="CO100" s="62"/>
      <c r="CP100" s="62"/>
      <c r="CQ100" s="62"/>
      <c r="CR100" s="62"/>
      <c r="CS100" s="66"/>
    </row>
    <row r="101" spans="1:97" s="50" customFormat="1" ht="18.75" x14ac:dyDescent="0.3">
      <c r="A101" s="61"/>
      <c r="B101" s="55"/>
      <c r="C101" s="66"/>
      <c r="D101" s="55"/>
      <c r="E101" s="66"/>
      <c r="F101" s="66"/>
      <c r="G101" s="66"/>
      <c r="H101" s="66"/>
      <c r="I101" s="66"/>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67"/>
      <c r="AW101" s="67"/>
      <c r="AX101" s="67"/>
      <c r="AY101" s="67"/>
      <c r="AZ101" s="67"/>
      <c r="BA101" s="67"/>
      <c r="BB101" s="67"/>
      <c r="BC101" s="67"/>
      <c r="BD101" s="67"/>
      <c r="BE101" s="67"/>
      <c r="BF101" s="67"/>
      <c r="BG101" s="67"/>
      <c r="BH101" s="67"/>
      <c r="BI101" s="67"/>
      <c r="BJ101" s="67"/>
      <c r="BK101" s="67"/>
      <c r="BL101" s="67"/>
      <c r="BM101" s="67"/>
      <c r="BN101" s="67"/>
      <c r="BO101" s="67"/>
      <c r="BP101" s="67"/>
      <c r="BQ101" s="67"/>
      <c r="BR101" s="67"/>
      <c r="BS101" s="67"/>
      <c r="BT101" s="67"/>
      <c r="BU101" s="67"/>
      <c r="BV101" s="67"/>
      <c r="BW101" s="62"/>
      <c r="BX101" s="62"/>
      <c r="BY101" s="62"/>
      <c r="BZ101" s="62"/>
      <c r="CA101" s="62"/>
      <c r="CB101" s="62"/>
      <c r="CC101" s="77"/>
      <c r="CD101" s="77"/>
      <c r="CE101" s="62"/>
      <c r="CF101" s="77"/>
      <c r="CG101" s="77"/>
      <c r="CH101" s="62"/>
      <c r="CI101" s="62"/>
      <c r="CJ101" s="62"/>
      <c r="CK101" s="62"/>
      <c r="CL101" s="62"/>
      <c r="CM101" s="62"/>
      <c r="CN101" s="62"/>
      <c r="CO101" s="62"/>
      <c r="CP101" s="62"/>
      <c r="CQ101" s="62"/>
      <c r="CR101" s="62"/>
      <c r="CS101" s="66"/>
    </row>
    <row r="102" spans="1:97" s="50" customFormat="1" ht="18.75" x14ac:dyDescent="0.3">
      <c r="A102" s="61"/>
      <c r="B102" s="55"/>
      <c r="C102" s="66"/>
      <c r="D102" s="55"/>
      <c r="E102" s="66"/>
      <c r="F102" s="66"/>
      <c r="G102" s="66"/>
      <c r="H102" s="66"/>
      <c r="I102" s="66"/>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67"/>
      <c r="AX102" s="67"/>
      <c r="AY102" s="67"/>
      <c r="AZ102" s="67"/>
      <c r="BA102" s="67"/>
      <c r="BB102" s="67"/>
      <c r="BC102" s="67"/>
      <c r="BD102" s="67"/>
      <c r="BE102" s="67"/>
      <c r="BF102" s="67"/>
      <c r="BG102" s="67"/>
      <c r="BH102" s="67"/>
      <c r="BI102" s="67"/>
      <c r="BJ102" s="67"/>
      <c r="BK102" s="67"/>
      <c r="BL102" s="67"/>
      <c r="BM102" s="67"/>
      <c r="BN102" s="67"/>
      <c r="BO102" s="67"/>
      <c r="BP102" s="67"/>
      <c r="BQ102" s="67"/>
      <c r="BR102" s="67"/>
      <c r="BS102" s="67"/>
      <c r="BT102" s="67"/>
      <c r="BU102" s="67"/>
      <c r="BV102" s="67"/>
      <c r="BW102" s="62"/>
      <c r="BX102" s="62"/>
      <c r="BY102" s="62"/>
      <c r="BZ102" s="62"/>
      <c r="CA102" s="62"/>
      <c r="CB102" s="62"/>
      <c r="CC102" s="77"/>
      <c r="CD102" s="77"/>
      <c r="CE102" s="62"/>
      <c r="CF102" s="77"/>
      <c r="CG102" s="77"/>
      <c r="CH102" s="62"/>
      <c r="CI102" s="62"/>
      <c r="CJ102" s="62"/>
      <c r="CK102" s="62"/>
      <c r="CL102" s="62"/>
      <c r="CM102" s="62"/>
      <c r="CN102" s="62"/>
      <c r="CO102" s="62"/>
      <c r="CP102" s="62"/>
      <c r="CQ102" s="62"/>
      <c r="CR102" s="62"/>
      <c r="CS102" s="66"/>
    </row>
    <row r="103" spans="1:97" s="50" customFormat="1" ht="18.75" x14ac:dyDescent="0.3">
      <c r="A103" s="61"/>
      <c r="B103" s="55"/>
      <c r="C103" s="66"/>
      <c r="D103" s="55"/>
      <c r="E103" s="66"/>
      <c r="F103" s="66"/>
      <c r="G103" s="66"/>
      <c r="H103" s="66"/>
      <c r="I103" s="66"/>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c r="AP103" s="67"/>
      <c r="AQ103" s="67"/>
      <c r="AR103" s="67"/>
      <c r="AS103" s="67"/>
      <c r="AT103" s="67"/>
      <c r="AU103" s="67"/>
      <c r="AV103" s="67"/>
      <c r="AW103" s="67"/>
      <c r="AX103" s="67"/>
      <c r="AY103" s="67"/>
      <c r="AZ103" s="67"/>
      <c r="BA103" s="67"/>
      <c r="BB103" s="67"/>
      <c r="BC103" s="67"/>
      <c r="BD103" s="67"/>
      <c r="BE103" s="67"/>
      <c r="BF103" s="67"/>
      <c r="BG103" s="67"/>
      <c r="BH103" s="67"/>
      <c r="BI103" s="67"/>
      <c r="BJ103" s="67"/>
      <c r="BK103" s="67"/>
      <c r="BL103" s="67"/>
      <c r="BM103" s="67"/>
      <c r="BN103" s="67"/>
      <c r="BO103" s="67"/>
      <c r="BP103" s="67"/>
      <c r="BQ103" s="67"/>
      <c r="BR103" s="67"/>
      <c r="BS103" s="67"/>
      <c r="BT103" s="67"/>
      <c r="BU103" s="67"/>
      <c r="BV103" s="67"/>
      <c r="BW103" s="62"/>
      <c r="BX103" s="62"/>
      <c r="BY103" s="62"/>
      <c r="BZ103" s="62"/>
      <c r="CA103" s="62"/>
      <c r="CB103" s="62"/>
      <c r="CC103" s="77"/>
      <c r="CD103" s="77"/>
      <c r="CE103" s="62"/>
      <c r="CF103" s="77"/>
      <c r="CG103" s="77"/>
      <c r="CH103" s="62"/>
      <c r="CI103" s="62"/>
      <c r="CJ103" s="62"/>
      <c r="CK103" s="62"/>
      <c r="CL103" s="62"/>
      <c r="CM103" s="62"/>
      <c r="CN103" s="62"/>
      <c r="CO103" s="62"/>
      <c r="CP103" s="62"/>
      <c r="CQ103" s="62"/>
      <c r="CR103" s="62"/>
      <c r="CS103" s="66"/>
    </row>
    <row r="104" spans="1:97" s="50" customFormat="1" ht="18.75" x14ac:dyDescent="0.3">
      <c r="A104" s="61"/>
      <c r="B104" s="55"/>
      <c r="C104" s="66"/>
      <c r="D104" s="55"/>
      <c r="E104" s="66"/>
      <c r="F104" s="66"/>
      <c r="G104" s="66"/>
      <c r="H104" s="66"/>
      <c r="I104" s="66"/>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c r="AP104" s="67"/>
      <c r="AQ104" s="67"/>
      <c r="AR104" s="67"/>
      <c r="AS104" s="67"/>
      <c r="AT104" s="67"/>
      <c r="AU104" s="67"/>
      <c r="AV104" s="67"/>
      <c r="AW104" s="67"/>
      <c r="AX104" s="67"/>
      <c r="AY104" s="67"/>
      <c r="AZ104" s="67"/>
      <c r="BA104" s="67"/>
      <c r="BB104" s="67"/>
      <c r="BC104" s="67"/>
      <c r="BD104" s="67"/>
      <c r="BE104" s="67"/>
      <c r="BF104" s="67"/>
      <c r="BG104" s="67"/>
      <c r="BH104" s="67"/>
      <c r="BI104" s="67"/>
      <c r="BJ104" s="67"/>
      <c r="BK104" s="67"/>
      <c r="BL104" s="67"/>
      <c r="BM104" s="67"/>
      <c r="BN104" s="67"/>
      <c r="BO104" s="67"/>
      <c r="BP104" s="67"/>
      <c r="BQ104" s="67"/>
      <c r="BR104" s="67"/>
      <c r="BS104" s="67"/>
      <c r="BT104" s="67"/>
      <c r="BU104" s="67"/>
      <c r="BV104" s="67"/>
      <c r="BW104" s="62"/>
      <c r="BX104" s="62"/>
      <c r="BY104" s="62"/>
      <c r="BZ104" s="62"/>
      <c r="CA104" s="62"/>
      <c r="CB104" s="62"/>
      <c r="CC104" s="77"/>
      <c r="CD104" s="77"/>
      <c r="CE104" s="62"/>
      <c r="CF104" s="77"/>
      <c r="CG104" s="77"/>
      <c r="CH104" s="62"/>
      <c r="CI104" s="62"/>
      <c r="CJ104" s="62"/>
      <c r="CK104" s="62"/>
      <c r="CL104" s="62"/>
      <c r="CM104" s="62"/>
      <c r="CN104" s="62"/>
      <c r="CO104" s="62"/>
      <c r="CP104" s="62"/>
      <c r="CQ104" s="62"/>
      <c r="CR104" s="62"/>
      <c r="CS104" s="66"/>
    </row>
    <row r="105" spans="1:97" s="50" customFormat="1" ht="18.75" x14ac:dyDescent="0.3">
      <c r="A105" s="61"/>
      <c r="B105" s="55"/>
      <c r="C105" s="66"/>
      <c r="D105" s="55"/>
      <c r="E105" s="66"/>
      <c r="F105" s="66"/>
      <c r="G105" s="66"/>
      <c r="H105" s="66"/>
      <c r="I105" s="66"/>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c r="AP105" s="67"/>
      <c r="AQ105" s="67"/>
      <c r="AR105" s="67"/>
      <c r="AS105" s="67"/>
      <c r="AT105" s="67"/>
      <c r="AU105" s="67"/>
      <c r="AV105" s="67"/>
      <c r="AW105" s="67"/>
      <c r="AX105" s="67"/>
      <c r="AY105" s="67"/>
      <c r="AZ105" s="67"/>
      <c r="BA105" s="67"/>
      <c r="BB105" s="67"/>
      <c r="BC105" s="67"/>
      <c r="BD105" s="67"/>
      <c r="BE105" s="67"/>
      <c r="BF105" s="67"/>
      <c r="BG105" s="67"/>
      <c r="BH105" s="67"/>
      <c r="BI105" s="67"/>
      <c r="BJ105" s="67"/>
      <c r="BK105" s="67"/>
      <c r="BL105" s="67"/>
      <c r="BM105" s="67"/>
      <c r="BN105" s="67"/>
      <c r="BO105" s="67"/>
      <c r="BP105" s="67"/>
      <c r="BQ105" s="67"/>
      <c r="BR105" s="67"/>
      <c r="BS105" s="67"/>
      <c r="BT105" s="67"/>
      <c r="BU105" s="67"/>
      <c r="BV105" s="67"/>
      <c r="BW105" s="62"/>
      <c r="BX105" s="62"/>
      <c r="BY105" s="62"/>
      <c r="BZ105" s="62"/>
      <c r="CA105" s="62"/>
      <c r="CB105" s="62"/>
      <c r="CC105" s="77"/>
      <c r="CD105" s="77"/>
      <c r="CE105" s="62"/>
      <c r="CF105" s="77"/>
      <c r="CG105" s="77"/>
      <c r="CH105" s="62"/>
      <c r="CI105" s="62"/>
      <c r="CJ105" s="62"/>
      <c r="CK105" s="62"/>
      <c r="CL105" s="62"/>
      <c r="CM105" s="62"/>
      <c r="CN105" s="62"/>
      <c r="CO105" s="62"/>
      <c r="CP105" s="62"/>
      <c r="CQ105" s="62"/>
      <c r="CR105" s="62"/>
      <c r="CS105" s="66"/>
    </row>
    <row r="106" spans="1:97" s="50" customFormat="1" ht="18.75" x14ac:dyDescent="0.3">
      <c r="A106" s="61"/>
      <c r="B106" s="55"/>
      <c r="C106" s="66"/>
      <c r="D106" s="55"/>
      <c r="E106" s="66"/>
      <c r="F106" s="66"/>
      <c r="G106" s="66"/>
      <c r="H106" s="66"/>
      <c r="I106" s="66"/>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c r="BB106" s="67"/>
      <c r="BC106" s="67"/>
      <c r="BD106" s="67"/>
      <c r="BE106" s="67"/>
      <c r="BF106" s="67"/>
      <c r="BG106" s="67"/>
      <c r="BH106" s="67"/>
      <c r="BI106" s="67"/>
      <c r="BJ106" s="67"/>
      <c r="BK106" s="67"/>
      <c r="BL106" s="67"/>
      <c r="BM106" s="67"/>
      <c r="BN106" s="67"/>
      <c r="BO106" s="67"/>
      <c r="BP106" s="67"/>
      <c r="BQ106" s="67"/>
      <c r="BR106" s="67"/>
      <c r="BS106" s="67"/>
      <c r="BT106" s="67"/>
      <c r="BU106" s="67"/>
      <c r="BV106" s="67"/>
      <c r="BW106" s="62"/>
      <c r="BX106" s="62"/>
      <c r="BY106" s="62"/>
      <c r="BZ106" s="62"/>
      <c r="CA106" s="62"/>
      <c r="CB106" s="62"/>
      <c r="CC106" s="77"/>
      <c r="CD106" s="77"/>
      <c r="CE106" s="62"/>
      <c r="CF106" s="77"/>
      <c r="CG106" s="77"/>
      <c r="CH106" s="62"/>
      <c r="CI106" s="62"/>
      <c r="CJ106" s="62"/>
      <c r="CK106" s="62"/>
      <c r="CL106" s="62"/>
      <c r="CM106" s="62"/>
      <c r="CN106" s="62"/>
      <c r="CO106" s="62"/>
      <c r="CP106" s="62"/>
      <c r="CQ106" s="62"/>
      <c r="CR106" s="62"/>
      <c r="CS106" s="66"/>
    </row>
    <row r="107" spans="1:97" s="50" customFormat="1" ht="18.75" x14ac:dyDescent="0.3">
      <c r="A107" s="61"/>
      <c r="B107" s="55"/>
      <c r="C107" s="66"/>
      <c r="D107" s="55"/>
      <c r="E107" s="66"/>
      <c r="F107" s="66"/>
      <c r="G107" s="66"/>
      <c r="H107" s="66"/>
      <c r="I107" s="66"/>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c r="AT107" s="67"/>
      <c r="AU107" s="67"/>
      <c r="AV107" s="67"/>
      <c r="AW107" s="67"/>
      <c r="AX107" s="67"/>
      <c r="AY107" s="67"/>
      <c r="AZ107" s="67"/>
      <c r="BA107" s="67"/>
      <c r="BB107" s="67"/>
      <c r="BC107" s="67"/>
      <c r="BD107" s="67"/>
      <c r="BE107" s="67"/>
      <c r="BF107" s="67"/>
      <c r="BG107" s="67"/>
      <c r="BH107" s="67"/>
      <c r="BI107" s="67"/>
      <c r="BJ107" s="67"/>
      <c r="BK107" s="67"/>
      <c r="BL107" s="67"/>
      <c r="BM107" s="67"/>
      <c r="BN107" s="67"/>
      <c r="BO107" s="67"/>
      <c r="BP107" s="67"/>
      <c r="BQ107" s="67"/>
      <c r="BR107" s="67"/>
      <c r="BS107" s="67"/>
      <c r="BT107" s="67"/>
      <c r="BU107" s="67"/>
      <c r="BV107" s="67"/>
      <c r="BW107" s="62"/>
      <c r="BX107" s="62"/>
      <c r="BY107" s="62"/>
      <c r="BZ107" s="62"/>
      <c r="CA107" s="62"/>
      <c r="CB107" s="62"/>
      <c r="CC107" s="77"/>
      <c r="CD107" s="77"/>
      <c r="CE107" s="62"/>
      <c r="CF107" s="77"/>
      <c r="CG107" s="77"/>
      <c r="CH107" s="62"/>
      <c r="CI107" s="62"/>
      <c r="CJ107" s="62"/>
      <c r="CK107" s="62"/>
      <c r="CL107" s="62"/>
      <c r="CM107" s="62"/>
      <c r="CN107" s="62"/>
      <c r="CO107" s="62"/>
      <c r="CP107" s="62"/>
      <c r="CQ107" s="62"/>
      <c r="CR107" s="62"/>
      <c r="CS107" s="66"/>
    </row>
    <row r="108" spans="1:97" s="50" customFormat="1" ht="18.75" x14ac:dyDescent="0.3">
      <c r="A108" s="61"/>
      <c r="B108" s="55"/>
      <c r="C108" s="66"/>
      <c r="D108" s="55"/>
      <c r="E108" s="66"/>
      <c r="F108" s="66"/>
      <c r="G108" s="66"/>
      <c r="H108" s="66"/>
      <c r="I108" s="66"/>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c r="AT108" s="67"/>
      <c r="AU108" s="67"/>
      <c r="AV108" s="67"/>
      <c r="AW108" s="67"/>
      <c r="AX108" s="67"/>
      <c r="AY108" s="67"/>
      <c r="AZ108" s="67"/>
      <c r="BA108" s="67"/>
      <c r="BB108" s="67"/>
      <c r="BC108" s="67"/>
      <c r="BD108" s="67"/>
      <c r="BE108" s="67"/>
      <c r="BF108" s="67"/>
      <c r="BG108" s="67"/>
      <c r="BH108" s="67"/>
      <c r="BI108" s="67"/>
      <c r="BJ108" s="67"/>
      <c r="BK108" s="67"/>
      <c r="BL108" s="67"/>
      <c r="BM108" s="67"/>
      <c r="BN108" s="67"/>
      <c r="BO108" s="67"/>
      <c r="BP108" s="67"/>
      <c r="BQ108" s="67"/>
      <c r="BR108" s="67"/>
      <c r="BS108" s="67"/>
      <c r="BT108" s="67"/>
      <c r="BU108" s="67"/>
      <c r="BV108" s="67"/>
      <c r="BW108" s="62"/>
      <c r="BX108" s="62"/>
      <c r="BY108" s="62"/>
      <c r="BZ108" s="62"/>
      <c r="CA108" s="62"/>
      <c r="CB108" s="62"/>
      <c r="CC108" s="77"/>
      <c r="CD108" s="77"/>
      <c r="CE108" s="62"/>
      <c r="CF108" s="77"/>
      <c r="CG108" s="77"/>
      <c r="CH108" s="62"/>
      <c r="CI108" s="62"/>
      <c r="CJ108" s="62"/>
      <c r="CK108" s="62"/>
      <c r="CL108" s="62"/>
      <c r="CM108" s="62"/>
      <c r="CN108" s="62"/>
      <c r="CO108" s="62"/>
      <c r="CP108" s="62"/>
      <c r="CQ108" s="62"/>
      <c r="CR108" s="62"/>
      <c r="CS108" s="66"/>
    </row>
    <row r="109" spans="1:97" s="50" customFormat="1" ht="18.75" x14ac:dyDescent="0.3">
      <c r="A109" s="61"/>
      <c r="B109" s="55"/>
      <c r="C109" s="66"/>
      <c r="D109" s="55"/>
      <c r="E109" s="66"/>
      <c r="F109" s="66"/>
      <c r="G109" s="66"/>
      <c r="H109" s="66"/>
      <c r="I109" s="66"/>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c r="AP109" s="67"/>
      <c r="AQ109" s="67"/>
      <c r="AR109" s="67"/>
      <c r="AS109" s="67"/>
      <c r="AT109" s="67"/>
      <c r="AU109" s="67"/>
      <c r="AV109" s="67"/>
      <c r="AW109" s="67"/>
      <c r="AX109" s="67"/>
      <c r="AY109" s="67"/>
      <c r="AZ109" s="67"/>
      <c r="BA109" s="67"/>
      <c r="BB109" s="67"/>
      <c r="BC109" s="67"/>
      <c r="BD109" s="67"/>
      <c r="BE109" s="67"/>
      <c r="BF109" s="67"/>
      <c r="BG109" s="67"/>
      <c r="BH109" s="67"/>
      <c r="BI109" s="67"/>
      <c r="BJ109" s="67"/>
      <c r="BK109" s="67"/>
      <c r="BL109" s="67"/>
      <c r="BM109" s="67"/>
      <c r="BN109" s="67"/>
      <c r="BO109" s="67"/>
      <c r="BP109" s="67"/>
      <c r="BQ109" s="67"/>
      <c r="BR109" s="67"/>
      <c r="BS109" s="67"/>
      <c r="BT109" s="67"/>
      <c r="BU109" s="67"/>
      <c r="BV109" s="67"/>
      <c r="BW109" s="62"/>
      <c r="BX109" s="62"/>
      <c r="BY109" s="62"/>
      <c r="BZ109" s="62"/>
      <c r="CA109" s="62"/>
      <c r="CB109" s="62"/>
      <c r="CC109" s="77"/>
      <c r="CD109" s="77"/>
      <c r="CE109" s="62"/>
      <c r="CF109" s="77"/>
      <c r="CG109" s="77"/>
      <c r="CH109" s="62"/>
      <c r="CI109" s="62"/>
      <c r="CJ109" s="62"/>
      <c r="CK109" s="62"/>
      <c r="CL109" s="62"/>
      <c r="CM109" s="62"/>
      <c r="CN109" s="62"/>
      <c r="CO109" s="62"/>
      <c r="CP109" s="62"/>
      <c r="CQ109" s="62"/>
      <c r="CR109" s="62"/>
      <c r="CS109" s="66"/>
    </row>
    <row r="110" spans="1:97" s="50" customFormat="1" ht="18.75" x14ac:dyDescent="0.3">
      <c r="A110" s="61"/>
      <c r="B110" s="55"/>
      <c r="C110" s="66"/>
      <c r="D110" s="55"/>
      <c r="E110" s="66"/>
      <c r="F110" s="66"/>
      <c r="G110" s="66"/>
      <c r="H110" s="66"/>
      <c r="I110" s="66"/>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67"/>
      <c r="AS110" s="67"/>
      <c r="AT110" s="67"/>
      <c r="AU110" s="67"/>
      <c r="AV110" s="67"/>
      <c r="AW110" s="67"/>
      <c r="AX110" s="67"/>
      <c r="AY110" s="67"/>
      <c r="AZ110" s="67"/>
      <c r="BA110" s="67"/>
      <c r="BB110" s="67"/>
      <c r="BC110" s="67"/>
      <c r="BD110" s="67"/>
      <c r="BE110" s="67"/>
      <c r="BF110" s="67"/>
      <c r="BG110" s="67"/>
      <c r="BH110" s="67"/>
      <c r="BI110" s="67"/>
      <c r="BJ110" s="67"/>
      <c r="BK110" s="67"/>
      <c r="BL110" s="67"/>
      <c r="BM110" s="67"/>
      <c r="BN110" s="67"/>
      <c r="BO110" s="67"/>
      <c r="BP110" s="67"/>
      <c r="BQ110" s="67"/>
      <c r="BR110" s="67"/>
      <c r="BS110" s="67"/>
      <c r="BT110" s="67"/>
      <c r="BU110" s="67"/>
      <c r="BV110" s="67"/>
      <c r="BW110" s="62"/>
      <c r="BX110" s="62"/>
      <c r="BY110" s="62"/>
      <c r="BZ110" s="62"/>
      <c r="CA110" s="62"/>
      <c r="CB110" s="62"/>
      <c r="CC110" s="77"/>
      <c r="CD110" s="77"/>
      <c r="CE110" s="62"/>
      <c r="CF110" s="77"/>
      <c r="CG110" s="77"/>
      <c r="CH110" s="62"/>
      <c r="CI110" s="62"/>
      <c r="CJ110" s="62"/>
      <c r="CK110" s="62"/>
      <c r="CL110" s="62"/>
      <c r="CM110" s="62"/>
      <c r="CN110" s="62"/>
      <c r="CO110" s="62"/>
      <c r="CP110" s="62"/>
      <c r="CQ110" s="62"/>
      <c r="CR110" s="62"/>
      <c r="CS110" s="66"/>
    </row>
    <row r="111" spans="1:97" s="50" customFormat="1" ht="18.75" x14ac:dyDescent="0.3">
      <c r="A111" s="61"/>
      <c r="B111" s="55"/>
      <c r="C111" s="66"/>
      <c r="D111" s="55"/>
      <c r="E111" s="66"/>
      <c r="F111" s="66"/>
      <c r="G111" s="66"/>
      <c r="H111" s="66"/>
      <c r="I111" s="66"/>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c r="AP111" s="67"/>
      <c r="AQ111" s="67"/>
      <c r="AR111" s="67"/>
      <c r="AS111" s="67"/>
      <c r="AT111" s="67"/>
      <c r="AU111" s="67"/>
      <c r="AV111" s="67"/>
      <c r="AW111" s="67"/>
      <c r="AX111" s="67"/>
      <c r="AY111" s="67"/>
      <c r="AZ111" s="67"/>
      <c r="BA111" s="67"/>
      <c r="BB111" s="67"/>
      <c r="BC111" s="67"/>
      <c r="BD111" s="67"/>
      <c r="BE111" s="67"/>
      <c r="BF111" s="67"/>
      <c r="BG111" s="67"/>
      <c r="BH111" s="67"/>
      <c r="BI111" s="67"/>
      <c r="BJ111" s="67"/>
      <c r="BK111" s="67"/>
      <c r="BL111" s="67"/>
      <c r="BM111" s="67"/>
      <c r="BN111" s="67"/>
      <c r="BO111" s="67"/>
      <c r="BP111" s="67"/>
      <c r="BQ111" s="67"/>
      <c r="BR111" s="67"/>
      <c r="BS111" s="67"/>
      <c r="BT111" s="67"/>
      <c r="BU111" s="67"/>
      <c r="BV111" s="67"/>
      <c r="BW111" s="62"/>
      <c r="BX111" s="62"/>
      <c r="BY111" s="62"/>
      <c r="BZ111" s="62"/>
      <c r="CA111" s="62"/>
      <c r="CB111" s="62"/>
      <c r="CC111" s="77"/>
      <c r="CD111" s="77"/>
      <c r="CE111" s="62"/>
      <c r="CF111" s="77"/>
      <c r="CG111" s="77"/>
      <c r="CH111" s="62"/>
      <c r="CI111" s="62"/>
      <c r="CJ111" s="62"/>
      <c r="CK111" s="62"/>
      <c r="CL111" s="62"/>
      <c r="CM111" s="62"/>
      <c r="CN111" s="62"/>
      <c r="CO111" s="62"/>
      <c r="CP111" s="62"/>
      <c r="CQ111" s="62"/>
      <c r="CR111" s="62"/>
      <c r="CS111" s="66"/>
    </row>
    <row r="112" spans="1:97" s="50" customFormat="1" ht="18.75" x14ac:dyDescent="0.3">
      <c r="A112" s="61"/>
      <c r="B112" s="55"/>
      <c r="C112" s="66"/>
      <c r="D112" s="55"/>
      <c r="E112" s="66"/>
      <c r="F112" s="66"/>
      <c r="G112" s="66"/>
      <c r="H112" s="66"/>
      <c r="I112" s="66"/>
      <c r="J112" s="67"/>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c r="AP112" s="67"/>
      <c r="AQ112" s="67"/>
      <c r="AR112" s="67"/>
      <c r="AS112" s="67"/>
      <c r="AT112" s="67"/>
      <c r="AU112" s="67"/>
      <c r="AV112" s="67"/>
      <c r="AW112" s="67"/>
      <c r="AX112" s="67"/>
      <c r="AY112" s="67"/>
      <c r="AZ112" s="67"/>
      <c r="BA112" s="67"/>
      <c r="BB112" s="67"/>
      <c r="BC112" s="67"/>
      <c r="BD112" s="67"/>
      <c r="BE112" s="67"/>
      <c r="BF112" s="67"/>
      <c r="BG112" s="67"/>
      <c r="BH112" s="67"/>
      <c r="BI112" s="67"/>
      <c r="BJ112" s="67"/>
      <c r="BK112" s="67"/>
      <c r="BL112" s="67"/>
      <c r="BM112" s="67"/>
      <c r="BN112" s="67"/>
      <c r="BO112" s="67"/>
      <c r="BP112" s="67"/>
      <c r="BQ112" s="67"/>
      <c r="BR112" s="67"/>
      <c r="BS112" s="67"/>
      <c r="BT112" s="67"/>
      <c r="BU112" s="67"/>
      <c r="BV112" s="67"/>
      <c r="BW112" s="62"/>
      <c r="BX112" s="62"/>
      <c r="BY112" s="62"/>
      <c r="BZ112" s="62"/>
      <c r="CA112" s="62"/>
      <c r="CB112" s="62"/>
      <c r="CC112" s="77"/>
      <c r="CD112" s="77"/>
      <c r="CE112" s="62"/>
      <c r="CF112" s="77"/>
      <c r="CG112" s="77"/>
      <c r="CH112" s="62"/>
      <c r="CI112" s="62"/>
      <c r="CJ112" s="62"/>
      <c r="CK112" s="62"/>
      <c r="CL112" s="62"/>
      <c r="CM112" s="62"/>
      <c r="CN112" s="62"/>
      <c r="CO112" s="62"/>
      <c r="CP112" s="62"/>
      <c r="CQ112" s="62"/>
      <c r="CR112" s="62"/>
      <c r="CS112" s="66"/>
    </row>
    <row r="113" spans="1:97" s="50" customFormat="1" ht="18.75" x14ac:dyDescent="0.3">
      <c r="A113" s="61"/>
      <c r="B113" s="55"/>
      <c r="C113" s="66"/>
      <c r="D113" s="55"/>
      <c r="E113" s="66"/>
      <c r="F113" s="66"/>
      <c r="G113" s="66"/>
      <c r="H113" s="66"/>
      <c r="I113" s="66"/>
      <c r="J113" s="67"/>
      <c r="K113" s="67"/>
      <c r="L113" s="67"/>
      <c r="M113" s="67"/>
      <c r="N113" s="67"/>
      <c r="O113" s="67"/>
      <c r="P113" s="67"/>
      <c r="Q113" s="67"/>
      <c r="R113" s="67"/>
      <c r="S113" s="67"/>
      <c r="T113" s="67"/>
      <c r="U113" s="67"/>
      <c r="V113" s="67"/>
      <c r="W113" s="67"/>
      <c r="X113" s="67"/>
      <c r="Y113" s="67"/>
      <c r="Z113" s="67"/>
      <c r="AA113" s="67"/>
      <c r="AB113" s="67"/>
      <c r="AC113" s="67"/>
      <c r="AD113" s="67"/>
      <c r="AE113" s="67"/>
      <c r="AF113" s="67"/>
      <c r="AG113" s="67"/>
      <c r="AH113" s="67"/>
      <c r="AI113" s="67"/>
      <c r="AJ113" s="67"/>
      <c r="AK113" s="67"/>
      <c r="AL113" s="67"/>
      <c r="AM113" s="67"/>
      <c r="AN113" s="67"/>
      <c r="AO113" s="67"/>
      <c r="AP113" s="67"/>
      <c r="AQ113" s="67"/>
      <c r="AR113" s="67"/>
      <c r="AS113" s="67"/>
      <c r="AT113" s="67"/>
      <c r="AU113" s="67"/>
      <c r="AV113" s="67"/>
      <c r="AW113" s="67"/>
      <c r="AX113" s="67"/>
      <c r="AY113" s="67"/>
      <c r="AZ113" s="67"/>
      <c r="BA113" s="67"/>
      <c r="BB113" s="67"/>
      <c r="BC113" s="67"/>
      <c r="BD113" s="67"/>
      <c r="BE113" s="67"/>
      <c r="BF113" s="67"/>
      <c r="BG113" s="67"/>
      <c r="BH113" s="67"/>
      <c r="BI113" s="67"/>
      <c r="BJ113" s="67"/>
      <c r="BK113" s="67"/>
      <c r="BL113" s="67"/>
      <c r="BM113" s="67"/>
      <c r="BN113" s="67"/>
      <c r="BO113" s="67"/>
      <c r="BP113" s="67"/>
      <c r="BQ113" s="67"/>
      <c r="BR113" s="67"/>
      <c r="BS113" s="67"/>
      <c r="BT113" s="67"/>
      <c r="BU113" s="67"/>
      <c r="BV113" s="67"/>
      <c r="BW113" s="62"/>
      <c r="BX113" s="62"/>
      <c r="BY113" s="62"/>
      <c r="BZ113" s="62"/>
      <c r="CA113" s="62"/>
      <c r="CB113" s="62"/>
      <c r="CC113" s="77"/>
      <c r="CD113" s="77"/>
      <c r="CE113" s="62"/>
      <c r="CF113" s="77"/>
      <c r="CG113" s="77"/>
      <c r="CH113" s="62"/>
      <c r="CI113" s="62"/>
      <c r="CJ113" s="62"/>
      <c r="CK113" s="62"/>
      <c r="CL113" s="62"/>
      <c r="CM113" s="62"/>
      <c r="CN113" s="62"/>
      <c r="CO113" s="62"/>
      <c r="CP113" s="62"/>
      <c r="CQ113" s="62"/>
      <c r="CR113" s="62"/>
      <c r="CS113" s="66"/>
    </row>
    <row r="114" spans="1:97" s="50" customFormat="1" ht="18.75" x14ac:dyDescent="0.3">
      <c r="A114" s="61"/>
      <c r="B114" s="55"/>
      <c r="C114" s="66"/>
      <c r="D114" s="55"/>
      <c r="E114" s="66"/>
      <c r="F114" s="66"/>
      <c r="G114" s="66"/>
      <c r="H114" s="66"/>
      <c r="I114" s="66"/>
      <c r="J114" s="67"/>
      <c r="K114" s="67"/>
      <c r="L114" s="67"/>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7"/>
      <c r="AN114" s="67"/>
      <c r="AO114" s="67"/>
      <c r="AP114" s="67"/>
      <c r="AQ114" s="67"/>
      <c r="AR114" s="67"/>
      <c r="AS114" s="67"/>
      <c r="AT114" s="67"/>
      <c r="AU114" s="67"/>
      <c r="AV114" s="67"/>
      <c r="AW114" s="67"/>
      <c r="AX114" s="67"/>
      <c r="AY114" s="67"/>
      <c r="AZ114" s="67"/>
      <c r="BA114" s="67"/>
      <c r="BB114" s="67"/>
      <c r="BC114" s="67"/>
      <c r="BD114" s="67"/>
      <c r="BE114" s="67"/>
      <c r="BF114" s="67"/>
      <c r="BG114" s="67"/>
      <c r="BH114" s="67"/>
      <c r="BI114" s="67"/>
      <c r="BJ114" s="67"/>
      <c r="BK114" s="67"/>
      <c r="BL114" s="67"/>
      <c r="BM114" s="67"/>
      <c r="BN114" s="67"/>
      <c r="BO114" s="67"/>
      <c r="BP114" s="67"/>
      <c r="BQ114" s="67"/>
      <c r="BR114" s="67"/>
      <c r="BS114" s="67"/>
      <c r="BT114" s="67"/>
      <c r="BU114" s="67"/>
      <c r="BV114" s="67"/>
      <c r="BW114" s="62"/>
      <c r="BX114" s="62"/>
      <c r="BY114" s="62"/>
      <c r="BZ114" s="62"/>
      <c r="CA114" s="62"/>
      <c r="CB114" s="62"/>
      <c r="CC114" s="77"/>
      <c r="CD114" s="77"/>
      <c r="CE114" s="62"/>
      <c r="CF114" s="77"/>
      <c r="CG114" s="77"/>
      <c r="CH114" s="62"/>
      <c r="CI114" s="62"/>
      <c r="CJ114" s="62"/>
      <c r="CK114" s="62"/>
      <c r="CL114" s="62"/>
      <c r="CM114" s="62"/>
      <c r="CN114" s="62"/>
      <c r="CO114" s="62"/>
      <c r="CP114" s="62"/>
      <c r="CQ114" s="62"/>
      <c r="CR114" s="62"/>
      <c r="CS114" s="66"/>
    </row>
    <row r="115" spans="1:97" s="50" customFormat="1" ht="18.75" x14ac:dyDescent="0.3">
      <c r="A115" s="61"/>
      <c r="B115" s="55"/>
      <c r="C115" s="66"/>
      <c r="D115" s="55"/>
      <c r="E115" s="66"/>
      <c r="F115" s="66"/>
      <c r="G115" s="66"/>
      <c r="H115" s="66"/>
      <c r="I115" s="66"/>
      <c r="J115" s="67"/>
      <c r="K115" s="6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c r="AP115" s="67"/>
      <c r="AQ115" s="67"/>
      <c r="AR115" s="67"/>
      <c r="AS115" s="67"/>
      <c r="AT115" s="67"/>
      <c r="AU115" s="67"/>
      <c r="AV115" s="67"/>
      <c r="AW115" s="67"/>
      <c r="AX115" s="67"/>
      <c r="AY115" s="67"/>
      <c r="AZ115" s="67"/>
      <c r="BA115" s="67"/>
      <c r="BB115" s="67"/>
      <c r="BC115" s="67"/>
      <c r="BD115" s="67"/>
      <c r="BE115" s="67"/>
      <c r="BF115" s="67"/>
      <c r="BG115" s="67"/>
      <c r="BH115" s="67"/>
      <c r="BI115" s="67"/>
      <c r="BJ115" s="67"/>
      <c r="BK115" s="67"/>
      <c r="BL115" s="67"/>
      <c r="BM115" s="67"/>
      <c r="BN115" s="67"/>
      <c r="BO115" s="67"/>
      <c r="BP115" s="67"/>
      <c r="BQ115" s="67"/>
      <c r="BR115" s="67"/>
      <c r="BS115" s="67"/>
      <c r="BT115" s="67"/>
      <c r="BU115" s="67"/>
      <c r="BV115" s="67"/>
      <c r="BW115" s="62"/>
      <c r="BX115" s="62"/>
      <c r="BY115" s="62"/>
      <c r="BZ115" s="62"/>
      <c r="CA115" s="62"/>
      <c r="CB115" s="62"/>
      <c r="CC115" s="77"/>
      <c r="CD115" s="77"/>
      <c r="CE115" s="62"/>
      <c r="CF115" s="77"/>
      <c r="CG115" s="77"/>
      <c r="CH115" s="62"/>
      <c r="CI115" s="62"/>
      <c r="CJ115" s="62"/>
      <c r="CK115" s="62"/>
      <c r="CL115" s="62"/>
      <c r="CM115" s="62"/>
      <c r="CN115" s="62"/>
      <c r="CO115" s="62"/>
      <c r="CP115" s="62"/>
      <c r="CQ115" s="62"/>
      <c r="CR115" s="62"/>
      <c r="CS115" s="66"/>
    </row>
    <row r="116" spans="1:97" s="50" customFormat="1" ht="18.75" x14ac:dyDescent="0.3">
      <c r="A116" s="61"/>
      <c r="B116" s="55"/>
      <c r="C116" s="66"/>
      <c r="D116" s="55"/>
      <c r="E116" s="66"/>
      <c r="F116" s="66"/>
      <c r="G116" s="66"/>
      <c r="H116" s="66"/>
      <c r="I116" s="66"/>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c r="AN116" s="67"/>
      <c r="AO116" s="67"/>
      <c r="AP116" s="67"/>
      <c r="AQ116" s="67"/>
      <c r="AR116" s="67"/>
      <c r="AS116" s="67"/>
      <c r="AT116" s="67"/>
      <c r="AU116" s="67"/>
      <c r="AV116" s="67"/>
      <c r="AW116" s="67"/>
      <c r="AX116" s="67"/>
      <c r="AY116" s="67"/>
      <c r="AZ116" s="67"/>
      <c r="BA116" s="67"/>
      <c r="BB116" s="67"/>
      <c r="BC116" s="67"/>
      <c r="BD116" s="67"/>
      <c r="BE116" s="67"/>
      <c r="BF116" s="67"/>
      <c r="BG116" s="67"/>
      <c r="BH116" s="67"/>
      <c r="BI116" s="67"/>
      <c r="BJ116" s="67"/>
      <c r="BK116" s="67"/>
      <c r="BL116" s="67"/>
      <c r="BM116" s="67"/>
      <c r="BN116" s="67"/>
      <c r="BO116" s="67"/>
      <c r="BP116" s="67"/>
      <c r="BQ116" s="67"/>
      <c r="BR116" s="67"/>
      <c r="BS116" s="67"/>
      <c r="BT116" s="67"/>
      <c r="BU116" s="67"/>
      <c r="BV116" s="67"/>
      <c r="BW116" s="62"/>
      <c r="BX116" s="62"/>
      <c r="BY116" s="62"/>
      <c r="BZ116" s="62"/>
      <c r="CA116" s="62"/>
      <c r="CB116" s="62"/>
      <c r="CC116" s="77"/>
      <c r="CD116" s="77"/>
      <c r="CE116" s="62"/>
      <c r="CF116" s="77"/>
      <c r="CG116" s="77"/>
      <c r="CH116" s="62"/>
      <c r="CI116" s="62"/>
      <c r="CJ116" s="62"/>
      <c r="CK116" s="62"/>
      <c r="CL116" s="62"/>
      <c r="CM116" s="62"/>
      <c r="CN116" s="62"/>
      <c r="CO116" s="62"/>
      <c r="CP116" s="62"/>
      <c r="CQ116" s="62"/>
      <c r="CR116" s="62"/>
      <c r="CS116" s="66"/>
    </row>
    <row r="117" spans="1:97" s="50" customFormat="1" ht="18.75" x14ac:dyDescent="0.3">
      <c r="A117" s="61"/>
      <c r="B117" s="55"/>
      <c r="C117" s="66"/>
      <c r="D117" s="55"/>
      <c r="E117" s="66"/>
      <c r="F117" s="66"/>
      <c r="G117" s="66"/>
      <c r="H117" s="66"/>
      <c r="I117" s="66"/>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c r="AP117" s="67"/>
      <c r="AQ117" s="67"/>
      <c r="AR117" s="67"/>
      <c r="AS117" s="67"/>
      <c r="AT117" s="67"/>
      <c r="AU117" s="67"/>
      <c r="AV117" s="67"/>
      <c r="AW117" s="67"/>
      <c r="AX117" s="67"/>
      <c r="AY117" s="67"/>
      <c r="AZ117" s="67"/>
      <c r="BA117" s="67"/>
      <c r="BB117" s="67"/>
      <c r="BC117" s="67"/>
      <c r="BD117" s="67"/>
      <c r="BE117" s="67"/>
      <c r="BF117" s="67"/>
      <c r="BG117" s="67"/>
      <c r="BH117" s="67"/>
      <c r="BI117" s="67"/>
      <c r="BJ117" s="67"/>
      <c r="BK117" s="67"/>
      <c r="BL117" s="67"/>
      <c r="BM117" s="67"/>
      <c r="BN117" s="67"/>
      <c r="BO117" s="67"/>
      <c r="BP117" s="67"/>
      <c r="BQ117" s="67"/>
      <c r="BR117" s="67"/>
      <c r="BS117" s="67"/>
      <c r="BT117" s="67"/>
      <c r="BU117" s="67"/>
      <c r="BV117" s="67"/>
      <c r="BW117" s="62"/>
      <c r="BX117" s="62"/>
      <c r="BY117" s="62"/>
      <c r="BZ117" s="62"/>
      <c r="CA117" s="62"/>
      <c r="CB117" s="62"/>
      <c r="CC117" s="77"/>
      <c r="CD117" s="77"/>
      <c r="CE117" s="62"/>
      <c r="CF117" s="77"/>
      <c r="CG117" s="77"/>
      <c r="CH117" s="62"/>
      <c r="CI117" s="62"/>
      <c r="CJ117" s="62"/>
      <c r="CK117" s="62"/>
      <c r="CL117" s="62"/>
      <c r="CM117" s="62"/>
      <c r="CN117" s="62"/>
      <c r="CO117" s="62"/>
      <c r="CP117" s="62"/>
      <c r="CQ117" s="62"/>
      <c r="CR117" s="62"/>
      <c r="CS117" s="66"/>
    </row>
    <row r="118" spans="1:97" s="50" customFormat="1" ht="18.75" x14ac:dyDescent="0.3">
      <c r="A118" s="61"/>
      <c r="B118" s="55"/>
      <c r="C118" s="66"/>
      <c r="D118" s="55"/>
      <c r="E118" s="66"/>
      <c r="F118" s="66"/>
      <c r="G118" s="66"/>
      <c r="H118" s="66"/>
      <c r="I118" s="66"/>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c r="AP118" s="67"/>
      <c r="AQ118" s="67"/>
      <c r="AR118" s="67"/>
      <c r="AS118" s="67"/>
      <c r="AT118" s="67"/>
      <c r="AU118" s="67"/>
      <c r="AV118" s="67"/>
      <c r="AW118" s="67"/>
      <c r="AX118" s="67"/>
      <c r="AY118" s="67"/>
      <c r="AZ118" s="67"/>
      <c r="BA118" s="67"/>
      <c r="BB118" s="67"/>
      <c r="BC118" s="67"/>
      <c r="BD118" s="67"/>
      <c r="BE118" s="67"/>
      <c r="BF118" s="67"/>
      <c r="BG118" s="67"/>
      <c r="BH118" s="67"/>
      <c r="BI118" s="67"/>
      <c r="BJ118" s="67"/>
      <c r="BK118" s="67"/>
      <c r="BL118" s="67"/>
      <c r="BM118" s="67"/>
      <c r="BN118" s="67"/>
      <c r="BO118" s="67"/>
      <c r="BP118" s="67"/>
      <c r="BQ118" s="67"/>
      <c r="BR118" s="67"/>
      <c r="BS118" s="67"/>
      <c r="BT118" s="67"/>
      <c r="BU118" s="67"/>
      <c r="BV118" s="67"/>
      <c r="BW118" s="62"/>
      <c r="BX118" s="62"/>
      <c r="BY118" s="62"/>
      <c r="BZ118" s="62"/>
      <c r="CA118" s="62"/>
      <c r="CB118" s="62"/>
      <c r="CC118" s="77"/>
      <c r="CD118" s="77"/>
      <c r="CE118" s="62"/>
      <c r="CF118" s="77"/>
      <c r="CG118" s="77"/>
      <c r="CH118" s="62"/>
      <c r="CI118" s="62"/>
      <c r="CJ118" s="62"/>
      <c r="CK118" s="62"/>
      <c r="CL118" s="62"/>
      <c r="CM118" s="62"/>
      <c r="CN118" s="62"/>
      <c r="CO118" s="62"/>
      <c r="CP118" s="62"/>
      <c r="CQ118" s="62"/>
      <c r="CR118" s="62"/>
      <c r="CS118" s="66"/>
    </row>
    <row r="119" spans="1:97" s="50" customFormat="1" ht="18.75" x14ac:dyDescent="0.3">
      <c r="A119" s="61"/>
      <c r="B119" s="55"/>
      <c r="C119" s="66"/>
      <c r="D119" s="55"/>
      <c r="E119" s="66"/>
      <c r="F119" s="66"/>
      <c r="G119" s="66"/>
      <c r="H119" s="66"/>
      <c r="I119" s="66"/>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c r="AP119" s="67"/>
      <c r="AQ119" s="67"/>
      <c r="AR119" s="67"/>
      <c r="AS119" s="67"/>
      <c r="AT119" s="67"/>
      <c r="AU119" s="67"/>
      <c r="AV119" s="67"/>
      <c r="AW119" s="67"/>
      <c r="AX119" s="67"/>
      <c r="AY119" s="67"/>
      <c r="AZ119" s="67"/>
      <c r="BA119" s="67"/>
      <c r="BB119" s="67"/>
      <c r="BC119" s="67"/>
      <c r="BD119" s="67"/>
      <c r="BE119" s="67"/>
      <c r="BF119" s="67"/>
      <c r="BG119" s="67"/>
      <c r="BH119" s="67"/>
      <c r="BI119" s="67"/>
      <c r="BJ119" s="67"/>
      <c r="BK119" s="67"/>
      <c r="BL119" s="67"/>
      <c r="BM119" s="67"/>
      <c r="BN119" s="67"/>
      <c r="BO119" s="67"/>
      <c r="BP119" s="67"/>
      <c r="BQ119" s="67"/>
      <c r="BR119" s="67"/>
      <c r="BS119" s="67"/>
      <c r="BT119" s="67"/>
      <c r="BU119" s="67"/>
      <c r="BV119" s="67"/>
      <c r="BW119" s="62"/>
      <c r="BX119" s="62"/>
      <c r="BY119" s="62"/>
      <c r="BZ119" s="62"/>
      <c r="CA119" s="62"/>
      <c r="CB119" s="62"/>
      <c r="CC119" s="77"/>
      <c r="CD119" s="77"/>
      <c r="CE119" s="62"/>
      <c r="CF119" s="77"/>
      <c r="CG119" s="77"/>
      <c r="CH119" s="62"/>
      <c r="CI119" s="62"/>
      <c r="CJ119" s="62"/>
      <c r="CK119" s="62"/>
      <c r="CL119" s="62"/>
      <c r="CM119" s="62"/>
      <c r="CN119" s="62"/>
      <c r="CO119" s="62"/>
      <c r="CP119" s="62"/>
      <c r="CQ119" s="62"/>
      <c r="CR119" s="62"/>
      <c r="CS119" s="66"/>
    </row>
    <row r="120" spans="1:97" s="50" customFormat="1" ht="18.75" x14ac:dyDescent="0.3">
      <c r="A120" s="61"/>
      <c r="B120" s="55"/>
      <c r="C120" s="66"/>
      <c r="D120" s="55"/>
      <c r="E120" s="66"/>
      <c r="F120" s="66"/>
      <c r="G120" s="66"/>
      <c r="H120" s="66"/>
      <c r="I120" s="66"/>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7"/>
      <c r="AN120" s="67"/>
      <c r="AO120" s="67"/>
      <c r="AP120" s="67"/>
      <c r="AQ120" s="67"/>
      <c r="AR120" s="67"/>
      <c r="AS120" s="67"/>
      <c r="AT120" s="67"/>
      <c r="AU120" s="67"/>
      <c r="AV120" s="67"/>
      <c r="AW120" s="67"/>
      <c r="AX120" s="67"/>
      <c r="AY120" s="67"/>
      <c r="AZ120" s="67"/>
      <c r="BA120" s="67"/>
      <c r="BB120" s="67"/>
      <c r="BC120" s="67"/>
      <c r="BD120" s="67"/>
      <c r="BE120" s="67"/>
      <c r="BF120" s="67"/>
      <c r="BG120" s="67"/>
      <c r="BH120" s="67"/>
      <c r="BI120" s="67"/>
      <c r="BJ120" s="67"/>
      <c r="BK120" s="67"/>
      <c r="BL120" s="67"/>
      <c r="BM120" s="67"/>
      <c r="BN120" s="67"/>
      <c r="BO120" s="67"/>
      <c r="BP120" s="67"/>
      <c r="BQ120" s="67"/>
      <c r="BR120" s="67"/>
      <c r="BS120" s="67"/>
      <c r="BT120" s="67"/>
      <c r="BU120" s="67"/>
      <c r="BV120" s="67"/>
      <c r="BW120" s="62"/>
      <c r="BX120" s="62"/>
      <c r="BY120" s="62"/>
      <c r="BZ120" s="62"/>
      <c r="CA120" s="62"/>
      <c r="CB120" s="62"/>
      <c r="CC120" s="77"/>
      <c r="CD120" s="77"/>
      <c r="CE120" s="62"/>
      <c r="CF120" s="77"/>
      <c r="CG120" s="77"/>
      <c r="CH120" s="62"/>
      <c r="CI120" s="62"/>
      <c r="CJ120" s="62"/>
      <c r="CK120" s="62"/>
      <c r="CL120" s="62"/>
      <c r="CM120" s="62"/>
      <c r="CN120" s="62"/>
      <c r="CO120" s="62"/>
      <c r="CP120" s="62"/>
      <c r="CQ120" s="62"/>
      <c r="CR120" s="62"/>
      <c r="CS120" s="66"/>
    </row>
    <row r="121" spans="1:97" s="50" customFormat="1" ht="18.75" x14ac:dyDescent="0.3">
      <c r="A121" s="61"/>
      <c r="B121" s="55"/>
      <c r="C121" s="66"/>
      <c r="D121" s="55"/>
      <c r="E121" s="66"/>
      <c r="F121" s="66"/>
      <c r="G121" s="66"/>
      <c r="H121" s="66"/>
      <c r="I121" s="66"/>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c r="AP121" s="67"/>
      <c r="AQ121" s="67"/>
      <c r="AR121" s="67"/>
      <c r="AS121" s="67"/>
      <c r="AT121" s="67"/>
      <c r="AU121" s="67"/>
      <c r="AV121" s="67"/>
      <c r="AW121" s="67"/>
      <c r="AX121" s="67"/>
      <c r="AY121" s="67"/>
      <c r="AZ121" s="67"/>
      <c r="BA121" s="67"/>
      <c r="BB121" s="67"/>
      <c r="BC121" s="67"/>
      <c r="BD121" s="67"/>
      <c r="BE121" s="67"/>
      <c r="BF121" s="67"/>
      <c r="BG121" s="67"/>
      <c r="BH121" s="67"/>
      <c r="BI121" s="67"/>
      <c r="BJ121" s="67"/>
      <c r="BK121" s="67"/>
      <c r="BL121" s="67"/>
      <c r="BM121" s="67"/>
      <c r="BN121" s="67"/>
      <c r="BO121" s="67"/>
      <c r="BP121" s="67"/>
      <c r="BQ121" s="67"/>
      <c r="BR121" s="67"/>
      <c r="BS121" s="67"/>
      <c r="BT121" s="67"/>
      <c r="BU121" s="67"/>
      <c r="BV121" s="67"/>
      <c r="BW121" s="62"/>
      <c r="BX121" s="62"/>
      <c r="BY121" s="62"/>
      <c r="BZ121" s="62"/>
      <c r="CA121" s="62"/>
      <c r="CB121" s="62"/>
      <c r="CC121" s="77"/>
      <c r="CD121" s="77"/>
      <c r="CE121" s="62"/>
      <c r="CF121" s="77"/>
      <c r="CG121" s="77"/>
      <c r="CH121" s="62"/>
      <c r="CI121" s="62"/>
      <c r="CJ121" s="62"/>
      <c r="CK121" s="62"/>
      <c r="CL121" s="62"/>
      <c r="CM121" s="62"/>
      <c r="CN121" s="62"/>
      <c r="CO121" s="62"/>
      <c r="CP121" s="62"/>
      <c r="CQ121" s="62"/>
      <c r="CR121" s="62"/>
      <c r="CS121" s="66"/>
    </row>
    <row r="122" spans="1:97" s="50" customFormat="1" ht="18.75" x14ac:dyDescent="0.3">
      <c r="A122" s="61"/>
      <c r="B122" s="55"/>
      <c r="C122" s="66"/>
      <c r="D122" s="55"/>
      <c r="E122" s="66"/>
      <c r="F122" s="66"/>
      <c r="G122" s="66"/>
      <c r="H122" s="66"/>
      <c r="I122" s="66"/>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c r="AT122" s="67"/>
      <c r="AU122" s="67"/>
      <c r="AV122" s="67"/>
      <c r="AW122" s="67"/>
      <c r="AX122" s="67"/>
      <c r="AY122" s="67"/>
      <c r="AZ122" s="67"/>
      <c r="BA122" s="67"/>
      <c r="BB122" s="67"/>
      <c r="BC122" s="67"/>
      <c r="BD122" s="67"/>
      <c r="BE122" s="67"/>
      <c r="BF122" s="67"/>
      <c r="BG122" s="67"/>
      <c r="BH122" s="67"/>
      <c r="BI122" s="67"/>
      <c r="BJ122" s="67"/>
      <c r="BK122" s="67"/>
      <c r="BL122" s="67"/>
      <c r="BM122" s="67"/>
      <c r="BN122" s="67"/>
      <c r="BO122" s="67"/>
      <c r="BP122" s="67"/>
      <c r="BQ122" s="67"/>
      <c r="BR122" s="67"/>
      <c r="BS122" s="67"/>
      <c r="BT122" s="67"/>
      <c r="BU122" s="67"/>
      <c r="BV122" s="67"/>
      <c r="BW122" s="62"/>
      <c r="BX122" s="62"/>
      <c r="BY122" s="62"/>
      <c r="BZ122" s="62"/>
      <c r="CA122" s="62"/>
      <c r="CB122" s="62"/>
      <c r="CC122" s="77"/>
      <c r="CD122" s="77"/>
      <c r="CE122" s="62"/>
      <c r="CF122" s="77"/>
      <c r="CG122" s="77"/>
      <c r="CH122" s="62"/>
      <c r="CI122" s="62"/>
      <c r="CJ122" s="62"/>
      <c r="CK122" s="62"/>
      <c r="CL122" s="62"/>
      <c r="CM122" s="62"/>
      <c r="CN122" s="62"/>
      <c r="CO122" s="62"/>
      <c r="CP122" s="62"/>
      <c r="CQ122" s="62"/>
      <c r="CR122" s="62"/>
      <c r="CS122" s="66"/>
    </row>
    <row r="123" spans="1:97" s="50" customFormat="1" ht="18.75" x14ac:dyDescent="0.3">
      <c r="A123" s="61"/>
      <c r="B123" s="55"/>
      <c r="C123" s="66"/>
      <c r="D123" s="55"/>
      <c r="E123" s="66"/>
      <c r="F123" s="66"/>
      <c r="G123" s="66"/>
      <c r="H123" s="66"/>
      <c r="I123" s="66"/>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c r="AV123" s="67"/>
      <c r="AW123" s="67"/>
      <c r="AX123" s="67"/>
      <c r="AY123" s="67"/>
      <c r="AZ123" s="67"/>
      <c r="BA123" s="67"/>
      <c r="BB123" s="67"/>
      <c r="BC123" s="67"/>
      <c r="BD123" s="67"/>
      <c r="BE123" s="67"/>
      <c r="BF123" s="67"/>
      <c r="BG123" s="67"/>
      <c r="BH123" s="67"/>
      <c r="BI123" s="67"/>
      <c r="BJ123" s="67"/>
      <c r="BK123" s="67"/>
      <c r="BL123" s="67"/>
      <c r="BM123" s="67"/>
      <c r="BN123" s="67"/>
      <c r="BO123" s="67"/>
      <c r="BP123" s="67"/>
      <c r="BQ123" s="67"/>
      <c r="BR123" s="67"/>
      <c r="BS123" s="67"/>
      <c r="BT123" s="67"/>
      <c r="BU123" s="67"/>
      <c r="BV123" s="67"/>
      <c r="BW123" s="62"/>
      <c r="BX123" s="62"/>
      <c r="BY123" s="62"/>
      <c r="BZ123" s="62"/>
      <c r="CA123" s="62"/>
      <c r="CB123" s="62"/>
      <c r="CC123" s="77"/>
      <c r="CD123" s="77"/>
      <c r="CE123" s="62"/>
      <c r="CF123" s="77"/>
      <c r="CG123" s="77"/>
      <c r="CH123" s="62"/>
      <c r="CI123" s="62"/>
      <c r="CJ123" s="62"/>
      <c r="CK123" s="62"/>
      <c r="CL123" s="62"/>
      <c r="CM123" s="62"/>
      <c r="CN123" s="62"/>
      <c r="CO123" s="62"/>
      <c r="CP123" s="62"/>
      <c r="CQ123" s="62"/>
      <c r="CR123" s="62"/>
      <c r="CS123" s="66"/>
    </row>
    <row r="124" spans="1:97" s="50" customFormat="1" ht="18.75" x14ac:dyDescent="0.3">
      <c r="A124" s="61"/>
      <c r="B124" s="55"/>
      <c r="C124" s="66"/>
      <c r="D124" s="55"/>
      <c r="E124" s="66"/>
      <c r="F124" s="66"/>
      <c r="G124" s="66"/>
      <c r="H124" s="66"/>
      <c r="I124" s="66"/>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c r="AV124" s="67"/>
      <c r="AW124" s="67"/>
      <c r="AX124" s="67"/>
      <c r="AY124" s="67"/>
      <c r="AZ124" s="67"/>
      <c r="BA124" s="67"/>
      <c r="BB124" s="67"/>
      <c r="BC124" s="67"/>
      <c r="BD124" s="67"/>
      <c r="BE124" s="67"/>
      <c r="BF124" s="67"/>
      <c r="BG124" s="67"/>
      <c r="BH124" s="67"/>
      <c r="BI124" s="67"/>
      <c r="BJ124" s="67"/>
      <c r="BK124" s="67"/>
      <c r="BL124" s="67"/>
      <c r="BM124" s="67"/>
      <c r="BN124" s="67"/>
      <c r="BO124" s="67"/>
      <c r="BP124" s="67"/>
      <c r="BQ124" s="67"/>
      <c r="BR124" s="67"/>
      <c r="BS124" s="67"/>
      <c r="BT124" s="67"/>
      <c r="BU124" s="67"/>
      <c r="BV124" s="67"/>
      <c r="BW124" s="62"/>
      <c r="BX124" s="62"/>
      <c r="BY124" s="62"/>
      <c r="BZ124" s="62"/>
      <c r="CA124" s="62"/>
      <c r="CB124" s="62"/>
      <c r="CC124" s="77"/>
      <c r="CD124" s="77"/>
      <c r="CE124" s="62"/>
      <c r="CF124" s="77"/>
      <c r="CG124" s="77"/>
      <c r="CH124" s="62"/>
      <c r="CI124" s="62"/>
      <c r="CJ124" s="62"/>
      <c r="CK124" s="62"/>
      <c r="CL124" s="62"/>
      <c r="CM124" s="62"/>
      <c r="CN124" s="62"/>
      <c r="CO124" s="62"/>
      <c r="CP124" s="62"/>
      <c r="CQ124" s="62"/>
      <c r="CR124" s="62"/>
      <c r="CS124" s="66"/>
    </row>
    <row r="125" spans="1:97" s="50" customFormat="1" ht="18.75" x14ac:dyDescent="0.3">
      <c r="A125" s="61"/>
      <c r="B125" s="55"/>
      <c r="C125" s="66"/>
      <c r="D125" s="55"/>
      <c r="E125" s="66"/>
      <c r="F125" s="66"/>
      <c r="G125" s="66"/>
      <c r="H125" s="66"/>
      <c r="I125" s="66"/>
      <c r="J125" s="67"/>
      <c r="K125" s="6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c r="AP125" s="67"/>
      <c r="AQ125" s="67"/>
      <c r="AR125" s="67"/>
      <c r="AS125" s="67"/>
      <c r="AT125" s="67"/>
      <c r="AU125" s="67"/>
      <c r="AV125" s="67"/>
      <c r="AW125" s="67"/>
      <c r="AX125" s="67"/>
      <c r="AY125" s="67"/>
      <c r="AZ125" s="67"/>
      <c r="BA125" s="67"/>
      <c r="BB125" s="67"/>
      <c r="BC125" s="67"/>
      <c r="BD125" s="67"/>
      <c r="BE125" s="67"/>
      <c r="BF125" s="67"/>
      <c r="BG125" s="67"/>
      <c r="BH125" s="67"/>
      <c r="BI125" s="67"/>
      <c r="BJ125" s="67"/>
      <c r="BK125" s="67"/>
      <c r="BL125" s="67"/>
      <c r="BM125" s="67"/>
      <c r="BN125" s="67"/>
      <c r="BO125" s="67"/>
      <c r="BP125" s="67"/>
      <c r="BQ125" s="67"/>
      <c r="BR125" s="67"/>
      <c r="BS125" s="67"/>
      <c r="BT125" s="67"/>
      <c r="BU125" s="67"/>
      <c r="BV125" s="67"/>
      <c r="BW125" s="62"/>
      <c r="BX125" s="62"/>
      <c r="BY125" s="62"/>
      <c r="BZ125" s="62"/>
      <c r="CA125" s="62"/>
      <c r="CB125" s="62"/>
      <c r="CC125" s="77"/>
      <c r="CD125" s="77"/>
      <c r="CE125" s="62"/>
      <c r="CF125" s="77"/>
      <c r="CG125" s="77"/>
      <c r="CH125" s="62"/>
      <c r="CI125" s="62"/>
      <c r="CJ125" s="62"/>
      <c r="CK125" s="62"/>
      <c r="CL125" s="62"/>
      <c r="CM125" s="62"/>
      <c r="CN125" s="62"/>
      <c r="CO125" s="62"/>
      <c r="CP125" s="62"/>
      <c r="CQ125" s="62"/>
      <c r="CR125" s="62"/>
      <c r="CS125" s="66"/>
    </row>
    <row r="126" spans="1:97" s="50" customFormat="1" ht="18.75" x14ac:dyDescent="0.3">
      <c r="A126" s="61"/>
      <c r="B126" s="55"/>
      <c r="C126" s="66"/>
      <c r="D126" s="55"/>
      <c r="E126" s="66"/>
      <c r="F126" s="66"/>
      <c r="G126" s="66"/>
      <c r="H126" s="66"/>
      <c r="I126" s="66"/>
      <c r="J126" s="67"/>
      <c r="K126" s="6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c r="AP126" s="67"/>
      <c r="AQ126" s="67"/>
      <c r="AR126" s="67"/>
      <c r="AS126" s="67"/>
      <c r="AT126" s="67"/>
      <c r="AU126" s="67"/>
      <c r="AV126" s="67"/>
      <c r="AW126" s="67"/>
      <c r="AX126" s="67"/>
      <c r="AY126" s="67"/>
      <c r="AZ126" s="67"/>
      <c r="BA126" s="67"/>
      <c r="BB126" s="67"/>
      <c r="BC126" s="67"/>
      <c r="BD126" s="67"/>
      <c r="BE126" s="67"/>
      <c r="BF126" s="67"/>
      <c r="BG126" s="67"/>
      <c r="BH126" s="67"/>
      <c r="BI126" s="67"/>
      <c r="BJ126" s="67"/>
      <c r="BK126" s="67"/>
      <c r="BL126" s="67"/>
      <c r="BM126" s="67"/>
      <c r="BN126" s="67"/>
      <c r="BO126" s="67"/>
      <c r="BP126" s="67"/>
      <c r="BQ126" s="67"/>
      <c r="BR126" s="67"/>
      <c r="BS126" s="67"/>
      <c r="BT126" s="67"/>
      <c r="BU126" s="67"/>
      <c r="BV126" s="67"/>
      <c r="BW126" s="62"/>
      <c r="BX126" s="62"/>
      <c r="BY126" s="62"/>
      <c r="BZ126" s="62"/>
      <c r="CA126" s="62"/>
      <c r="CB126" s="62"/>
      <c r="CC126" s="77"/>
      <c r="CD126" s="77"/>
      <c r="CE126" s="62"/>
      <c r="CF126" s="77"/>
      <c r="CG126" s="77"/>
      <c r="CH126" s="62"/>
      <c r="CI126" s="62"/>
      <c r="CJ126" s="62"/>
      <c r="CK126" s="62"/>
      <c r="CL126" s="62"/>
      <c r="CM126" s="62"/>
      <c r="CN126" s="62"/>
      <c r="CO126" s="62"/>
      <c r="CP126" s="62"/>
      <c r="CQ126" s="62"/>
      <c r="CR126" s="62"/>
      <c r="CS126" s="66"/>
    </row>
    <row r="127" spans="1:97" s="50" customFormat="1" ht="18.75" x14ac:dyDescent="0.3">
      <c r="A127" s="61"/>
      <c r="B127" s="55"/>
      <c r="C127" s="66"/>
      <c r="D127" s="55"/>
      <c r="E127" s="66"/>
      <c r="F127" s="66"/>
      <c r="G127" s="66"/>
      <c r="H127" s="66"/>
      <c r="I127" s="66"/>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c r="AP127" s="67"/>
      <c r="AQ127" s="67"/>
      <c r="AR127" s="67"/>
      <c r="AS127" s="67"/>
      <c r="AT127" s="67"/>
      <c r="AU127" s="67"/>
      <c r="AV127" s="67"/>
      <c r="AW127" s="67"/>
      <c r="AX127" s="67"/>
      <c r="AY127" s="67"/>
      <c r="AZ127" s="67"/>
      <c r="BA127" s="67"/>
      <c r="BB127" s="67"/>
      <c r="BC127" s="67"/>
      <c r="BD127" s="67"/>
      <c r="BE127" s="67"/>
      <c r="BF127" s="67"/>
      <c r="BG127" s="67"/>
      <c r="BH127" s="67"/>
      <c r="BI127" s="67"/>
      <c r="BJ127" s="67"/>
      <c r="BK127" s="67"/>
      <c r="BL127" s="67"/>
      <c r="BM127" s="67"/>
      <c r="BN127" s="67"/>
      <c r="BO127" s="67"/>
      <c r="BP127" s="67"/>
      <c r="BQ127" s="67"/>
      <c r="BR127" s="67"/>
      <c r="BS127" s="67"/>
      <c r="BT127" s="67"/>
      <c r="BU127" s="67"/>
      <c r="BV127" s="67"/>
      <c r="BW127" s="62"/>
      <c r="BX127" s="62"/>
      <c r="BY127" s="62"/>
      <c r="BZ127" s="62"/>
      <c r="CA127" s="62"/>
      <c r="CB127" s="62"/>
      <c r="CC127" s="77"/>
      <c r="CD127" s="77"/>
      <c r="CE127" s="62"/>
      <c r="CF127" s="77"/>
      <c r="CG127" s="77"/>
      <c r="CH127" s="62"/>
      <c r="CI127" s="62"/>
      <c r="CJ127" s="62"/>
      <c r="CK127" s="62"/>
      <c r="CL127" s="62"/>
      <c r="CM127" s="62"/>
      <c r="CN127" s="62"/>
      <c r="CO127" s="62"/>
      <c r="CP127" s="62"/>
      <c r="CQ127" s="62"/>
      <c r="CR127" s="62"/>
      <c r="CS127" s="66"/>
    </row>
    <row r="128" spans="1:97" s="50" customFormat="1" ht="18.75" x14ac:dyDescent="0.3">
      <c r="A128" s="61"/>
      <c r="B128" s="55"/>
      <c r="C128" s="66"/>
      <c r="D128" s="55"/>
      <c r="E128" s="66"/>
      <c r="F128" s="66"/>
      <c r="G128" s="66"/>
      <c r="H128" s="66"/>
      <c r="I128" s="66"/>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7"/>
      <c r="AN128" s="67"/>
      <c r="AO128" s="67"/>
      <c r="AP128" s="67"/>
      <c r="AQ128" s="67"/>
      <c r="AR128" s="67"/>
      <c r="AS128" s="67"/>
      <c r="AT128" s="67"/>
      <c r="AU128" s="67"/>
      <c r="AV128" s="67"/>
      <c r="AW128" s="67"/>
      <c r="AX128" s="67"/>
      <c r="AY128" s="67"/>
      <c r="AZ128" s="67"/>
      <c r="BA128" s="67"/>
      <c r="BB128" s="67"/>
      <c r="BC128" s="67"/>
      <c r="BD128" s="67"/>
      <c r="BE128" s="67"/>
      <c r="BF128" s="67"/>
      <c r="BG128" s="67"/>
      <c r="BH128" s="67"/>
      <c r="BI128" s="67"/>
      <c r="BJ128" s="67"/>
      <c r="BK128" s="67"/>
      <c r="BL128" s="67"/>
      <c r="BM128" s="67"/>
      <c r="BN128" s="67"/>
      <c r="BO128" s="67"/>
      <c r="BP128" s="67"/>
      <c r="BQ128" s="67"/>
      <c r="BR128" s="67"/>
      <c r="BS128" s="67"/>
      <c r="BT128" s="67"/>
      <c r="BU128" s="67"/>
      <c r="BV128" s="67"/>
      <c r="BW128" s="62"/>
      <c r="BX128" s="62"/>
      <c r="BY128" s="62"/>
      <c r="BZ128" s="62"/>
      <c r="CA128" s="62"/>
      <c r="CB128" s="62"/>
      <c r="CC128" s="77"/>
      <c r="CD128" s="77"/>
      <c r="CE128" s="62"/>
      <c r="CF128" s="77"/>
      <c r="CG128" s="77"/>
      <c r="CH128" s="62"/>
      <c r="CI128" s="62"/>
      <c r="CJ128" s="62"/>
      <c r="CK128" s="62"/>
      <c r="CL128" s="62"/>
      <c r="CM128" s="62"/>
      <c r="CN128" s="62"/>
      <c r="CO128" s="62"/>
      <c r="CP128" s="62"/>
      <c r="CQ128" s="62"/>
      <c r="CR128" s="62"/>
      <c r="CS128" s="66"/>
    </row>
    <row r="129" spans="1:97" s="50" customFormat="1" ht="18.75" x14ac:dyDescent="0.3">
      <c r="A129" s="61"/>
      <c r="B129" s="55"/>
      <c r="C129" s="66"/>
      <c r="D129" s="55"/>
      <c r="E129" s="66"/>
      <c r="F129" s="66"/>
      <c r="G129" s="66"/>
      <c r="H129" s="66"/>
      <c r="I129" s="66"/>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c r="AV129" s="67"/>
      <c r="AW129" s="67"/>
      <c r="AX129" s="67"/>
      <c r="AY129" s="67"/>
      <c r="AZ129" s="67"/>
      <c r="BA129" s="67"/>
      <c r="BB129" s="67"/>
      <c r="BC129" s="67"/>
      <c r="BD129" s="67"/>
      <c r="BE129" s="67"/>
      <c r="BF129" s="67"/>
      <c r="BG129" s="67"/>
      <c r="BH129" s="67"/>
      <c r="BI129" s="67"/>
      <c r="BJ129" s="67"/>
      <c r="BK129" s="67"/>
      <c r="BL129" s="67"/>
      <c r="BM129" s="67"/>
      <c r="BN129" s="67"/>
      <c r="BO129" s="67"/>
      <c r="BP129" s="67"/>
      <c r="BQ129" s="67"/>
      <c r="BR129" s="67"/>
      <c r="BS129" s="67"/>
      <c r="BT129" s="67"/>
      <c r="BU129" s="67"/>
      <c r="BV129" s="67"/>
      <c r="BW129" s="62"/>
      <c r="BX129" s="62"/>
      <c r="BY129" s="62"/>
      <c r="BZ129" s="62"/>
      <c r="CA129" s="62"/>
      <c r="CB129" s="62"/>
      <c r="CC129" s="77"/>
      <c r="CD129" s="77"/>
      <c r="CE129" s="62"/>
      <c r="CF129" s="77"/>
      <c r="CG129" s="77"/>
      <c r="CH129" s="62"/>
      <c r="CI129" s="62"/>
      <c r="CJ129" s="62"/>
      <c r="CK129" s="62"/>
      <c r="CL129" s="62"/>
      <c r="CM129" s="62"/>
      <c r="CN129" s="62"/>
      <c r="CO129" s="62"/>
      <c r="CP129" s="62"/>
      <c r="CQ129" s="62"/>
      <c r="CR129" s="62"/>
      <c r="CS129" s="66"/>
    </row>
    <row r="130" spans="1:97" s="50" customFormat="1" ht="18.75" x14ac:dyDescent="0.3">
      <c r="A130" s="61"/>
      <c r="B130" s="55"/>
      <c r="C130" s="66"/>
      <c r="D130" s="55"/>
      <c r="E130" s="66"/>
      <c r="F130" s="66"/>
      <c r="G130" s="66"/>
      <c r="H130" s="66"/>
      <c r="I130" s="66"/>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c r="AN130" s="67"/>
      <c r="AO130" s="67"/>
      <c r="AP130" s="67"/>
      <c r="AQ130" s="67"/>
      <c r="AR130" s="67"/>
      <c r="AS130" s="67"/>
      <c r="AT130" s="67"/>
      <c r="AU130" s="67"/>
      <c r="AV130" s="67"/>
      <c r="AW130" s="67"/>
      <c r="AX130" s="67"/>
      <c r="AY130" s="67"/>
      <c r="AZ130" s="67"/>
      <c r="BA130" s="67"/>
      <c r="BB130" s="67"/>
      <c r="BC130" s="67"/>
      <c r="BD130" s="67"/>
      <c r="BE130" s="67"/>
      <c r="BF130" s="67"/>
      <c r="BG130" s="67"/>
      <c r="BH130" s="67"/>
      <c r="BI130" s="67"/>
      <c r="BJ130" s="67"/>
      <c r="BK130" s="67"/>
      <c r="BL130" s="67"/>
      <c r="BM130" s="67"/>
      <c r="BN130" s="67"/>
      <c r="BO130" s="67"/>
      <c r="BP130" s="67"/>
      <c r="BQ130" s="67"/>
      <c r="BR130" s="67"/>
      <c r="BS130" s="67"/>
      <c r="BT130" s="67"/>
      <c r="BU130" s="67"/>
      <c r="BV130" s="67"/>
      <c r="BW130" s="62"/>
      <c r="BX130" s="62"/>
      <c r="BY130" s="62"/>
      <c r="BZ130" s="62"/>
      <c r="CA130" s="62"/>
      <c r="CB130" s="62"/>
      <c r="CC130" s="77"/>
      <c r="CD130" s="77"/>
      <c r="CE130" s="62"/>
      <c r="CF130" s="77"/>
      <c r="CG130" s="77"/>
      <c r="CH130" s="62"/>
      <c r="CI130" s="62"/>
      <c r="CJ130" s="62"/>
      <c r="CK130" s="62"/>
      <c r="CL130" s="62"/>
      <c r="CM130" s="62"/>
      <c r="CN130" s="62"/>
      <c r="CO130" s="62"/>
      <c r="CP130" s="62"/>
      <c r="CQ130" s="62"/>
      <c r="CR130" s="62"/>
      <c r="CS130" s="66"/>
    </row>
    <row r="131" spans="1:97" s="50" customFormat="1" ht="18.75" x14ac:dyDescent="0.3">
      <c r="A131" s="61"/>
      <c r="B131" s="55"/>
      <c r="C131" s="66"/>
      <c r="D131" s="55"/>
      <c r="E131" s="66"/>
      <c r="F131" s="66"/>
      <c r="G131" s="66"/>
      <c r="H131" s="66"/>
      <c r="I131" s="66"/>
      <c r="J131" s="67"/>
      <c r="K131" s="6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7"/>
      <c r="AN131" s="67"/>
      <c r="AO131" s="67"/>
      <c r="AP131" s="67"/>
      <c r="AQ131" s="67"/>
      <c r="AR131" s="67"/>
      <c r="AS131" s="67"/>
      <c r="AT131" s="67"/>
      <c r="AU131" s="67"/>
      <c r="AV131" s="67"/>
      <c r="AW131" s="67"/>
      <c r="AX131" s="67"/>
      <c r="AY131" s="67"/>
      <c r="AZ131" s="67"/>
      <c r="BA131" s="67"/>
      <c r="BB131" s="67"/>
      <c r="BC131" s="67"/>
      <c r="BD131" s="67"/>
      <c r="BE131" s="67"/>
      <c r="BF131" s="67"/>
      <c r="BG131" s="67"/>
      <c r="BH131" s="67"/>
      <c r="BI131" s="67"/>
      <c r="BJ131" s="67"/>
      <c r="BK131" s="67"/>
      <c r="BL131" s="67"/>
      <c r="BM131" s="67"/>
      <c r="BN131" s="67"/>
      <c r="BO131" s="67"/>
      <c r="BP131" s="67"/>
      <c r="BQ131" s="67"/>
      <c r="BR131" s="67"/>
      <c r="BS131" s="67"/>
      <c r="BT131" s="67"/>
      <c r="BU131" s="67"/>
      <c r="BV131" s="67"/>
      <c r="BW131" s="62"/>
      <c r="BX131" s="62"/>
      <c r="BY131" s="62"/>
      <c r="BZ131" s="62"/>
      <c r="CA131" s="62"/>
      <c r="CB131" s="62"/>
      <c r="CC131" s="77"/>
      <c r="CD131" s="77"/>
      <c r="CE131" s="62"/>
      <c r="CF131" s="77"/>
      <c r="CG131" s="77"/>
      <c r="CH131" s="62"/>
      <c r="CI131" s="62"/>
      <c r="CJ131" s="62"/>
      <c r="CK131" s="62"/>
      <c r="CL131" s="62"/>
      <c r="CM131" s="62"/>
      <c r="CN131" s="62"/>
      <c r="CO131" s="62"/>
      <c r="CP131" s="62"/>
      <c r="CQ131" s="62"/>
      <c r="CR131" s="62"/>
      <c r="CS131" s="66"/>
    </row>
    <row r="132" spans="1:97" s="50" customFormat="1" ht="18.75" x14ac:dyDescent="0.3">
      <c r="A132" s="61"/>
      <c r="B132" s="55"/>
      <c r="C132" s="66"/>
      <c r="D132" s="55"/>
      <c r="E132" s="66"/>
      <c r="F132" s="66"/>
      <c r="G132" s="66"/>
      <c r="H132" s="66"/>
      <c r="I132" s="66"/>
      <c r="J132" s="67"/>
      <c r="K132" s="67"/>
      <c r="L132" s="67"/>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c r="AM132" s="67"/>
      <c r="AN132" s="67"/>
      <c r="AO132" s="67"/>
      <c r="AP132" s="67"/>
      <c r="AQ132" s="67"/>
      <c r="AR132" s="67"/>
      <c r="AS132" s="67"/>
      <c r="AT132" s="67"/>
      <c r="AU132" s="67"/>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2"/>
      <c r="BX132" s="62"/>
      <c r="BY132" s="62"/>
      <c r="BZ132" s="62"/>
      <c r="CA132" s="62"/>
      <c r="CB132" s="62"/>
      <c r="CC132" s="77"/>
      <c r="CD132" s="77"/>
      <c r="CE132" s="62"/>
      <c r="CF132" s="77"/>
      <c r="CG132" s="77"/>
      <c r="CH132" s="62"/>
      <c r="CI132" s="62"/>
      <c r="CJ132" s="62"/>
      <c r="CK132" s="62"/>
      <c r="CL132" s="62"/>
      <c r="CM132" s="62"/>
      <c r="CN132" s="62"/>
      <c r="CO132" s="62"/>
      <c r="CP132" s="62"/>
      <c r="CQ132" s="62"/>
      <c r="CR132" s="62"/>
      <c r="CS132" s="66"/>
    </row>
    <row r="133" spans="1:97" s="50" customFormat="1" ht="18.75" x14ac:dyDescent="0.3">
      <c r="A133" s="61"/>
      <c r="B133" s="55"/>
      <c r="C133" s="66"/>
      <c r="D133" s="55"/>
      <c r="E133" s="66"/>
      <c r="F133" s="66"/>
      <c r="G133" s="66"/>
      <c r="H133" s="66"/>
      <c r="I133" s="66"/>
      <c r="J133" s="67"/>
      <c r="K133" s="6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c r="AN133" s="67"/>
      <c r="AO133" s="67"/>
      <c r="AP133" s="67"/>
      <c r="AQ133" s="67"/>
      <c r="AR133" s="67"/>
      <c r="AS133" s="67"/>
      <c r="AT133" s="67"/>
      <c r="AU133" s="67"/>
      <c r="AV133" s="67"/>
      <c r="AW133" s="67"/>
      <c r="AX133" s="67"/>
      <c r="AY133" s="67"/>
      <c r="AZ133" s="67"/>
      <c r="BA133" s="67"/>
      <c r="BB133" s="67"/>
      <c r="BC133" s="67"/>
      <c r="BD133" s="67"/>
      <c r="BE133" s="67"/>
      <c r="BF133" s="67"/>
      <c r="BG133" s="67"/>
      <c r="BH133" s="67"/>
      <c r="BI133" s="67"/>
      <c r="BJ133" s="67"/>
      <c r="BK133" s="67"/>
      <c r="BL133" s="67"/>
      <c r="BM133" s="67"/>
      <c r="BN133" s="67"/>
      <c r="BO133" s="67"/>
      <c r="BP133" s="67"/>
      <c r="BQ133" s="67"/>
      <c r="BR133" s="67"/>
      <c r="BS133" s="67"/>
      <c r="BT133" s="67"/>
      <c r="BU133" s="67"/>
      <c r="BV133" s="67"/>
      <c r="BW133" s="62"/>
      <c r="BX133" s="62"/>
      <c r="BY133" s="62"/>
      <c r="BZ133" s="62"/>
      <c r="CA133" s="62"/>
      <c r="CB133" s="62"/>
      <c r="CC133" s="77"/>
      <c r="CD133" s="77"/>
      <c r="CE133" s="62"/>
      <c r="CF133" s="77"/>
      <c r="CG133" s="77"/>
      <c r="CH133" s="62"/>
      <c r="CI133" s="62"/>
      <c r="CJ133" s="62"/>
      <c r="CK133" s="62"/>
      <c r="CL133" s="62"/>
      <c r="CM133" s="62"/>
      <c r="CN133" s="62"/>
      <c r="CO133" s="62"/>
      <c r="CP133" s="62"/>
      <c r="CQ133" s="62"/>
      <c r="CR133" s="62"/>
      <c r="CS133" s="66"/>
    </row>
    <row r="134" spans="1:97" s="50" customFormat="1" ht="18.75" x14ac:dyDescent="0.3">
      <c r="A134" s="61"/>
      <c r="B134" s="55"/>
      <c r="C134" s="66"/>
      <c r="D134" s="55"/>
      <c r="E134" s="66"/>
      <c r="F134" s="66"/>
      <c r="G134" s="66"/>
      <c r="H134" s="66"/>
      <c r="I134" s="66"/>
      <c r="J134" s="67"/>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c r="AP134" s="67"/>
      <c r="AQ134" s="67"/>
      <c r="AR134" s="67"/>
      <c r="AS134" s="67"/>
      <c r="AT134" s="67"/>
      <c r="AU134" s="67"/>
      <c r="AV134" s="67"/>
      <c r="AW134" s="67"/>
      <c r="AX134" s="67"/>
      <c r="AY134" s="67"/>
      <c r="AZ134" s="67"/>
      <c r="BA134" s="67"/>
      <c r="BB134" s="67"/>
      <c r="BC134" s="67"/>
      <c r="BD134" s="67"/>
      <c r="BE134" s="67"/>
      <c r="BF134" s="67"/>
      <c r="BG134" s="67"/>
      <c r="BH134" s="67"/>
      <c r="BI134" s="67"/>
      <c r="BJ134" s="67"/>
      <c r="BK134" s="67"/>
      <c r="BL134" s="67"/>
      <c r="BM134" s="67"/>
      <c r="BN134" s="67"/>
      <c r="BO134" s="67"/>
      <c r="BP134" s="67"/>
      <c r="BQ134" s="67"/>
      <c r="BR134" s="67"/>
      <c r="BS134" s="67"/>
      <c r="BT134" s="67"/>
      <c r="BU134" s="67"/>
      <c r="BV134" s="67"/>
      <c r="BW134" s="62"/>
      <c r="BX134" s="62"/>
      <c r="BY134" s="62"/>
      <c r="BZ134" s="62"/>
      <c r="CA134" s="62"/>
      <c r="CB134" s="62"/>
      <c r="CC134" s="77"/>
      <c r="CD134" s="77"/>
      <c r="CE134" s="62"/>
      <c r="CF134" s="77"/>
      <c r="CG134" s="77"/>
      <c r="CH134" s="62"/>
      <c r="CI134" s="62"/>
      <c r="CJ134" s="62"/>
      <c r="CK134" s="62"/>
      <c r="CL134" s="62"/>
      <c r="CM134" s="62"/>
      <c r="CN134" s="62"/>
      <c r="CO134" s="62"/>
      <c r="CP134" s="62"/>
      <c r="CQ134" s="62"/>
      <c r="CR134" s="62"/>
      <c r="CS134" s="66"/>
    </row>
    <row r="135" spans="1:97" s="50" customFormat="1" ht="18.75" x14ac:dyDescent="0.3">
      <c r="A135" s="61"/>
      <c r="B135" s="55"/>
      <c r="C135" s="66"/>
      <c r="D135" s="55"/>
      <c r="E135" s="66"/>
      <c r="F135" s="66"/>
      <c r="G135" s="66"/>
      <c r="H135" s="66"/>
      <c r="I135" s="66"/>
      <c r="J135" s="67"/>
      <c r="K135" s="6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c r="AP135" s="67"/>
      <c r="AQ135" s="67"/>
      <c r="AR135" s="67"/>
      <c r="AS135" s="67"/>
      <c r="AT135" s="67"/>
      <c r="AU135" s="67"/>
      <c r="AV135" s="67"/>
      <c r="AW135" s="67"/>
      <c r="AX135" s="67"/>
      <c r="AY135" s="67"/>
      <c r="AZ135" s="67"/>
      <c r="BA135" s="67"/>
      <c r="BB135" s="67"/>
      <c r="BC135" s="67"/>
      <c r="BD135" s="67"/>
      <c r="BE135" s="67"/>
      <c r="BF135" s="67"/>
      <c r="BG135" s="67"/>
      <c r="BH135" s="67"/>
      <c r="BI135" s="67"/>
      <c r="BJ135" s="67"/>
      <c r="BK135" s="67"/>
      <c r="BL135" s="67"/>
      <c r="BM135" s="67"/>
      <c r="BN135" s="67"/>
      <c r="BO135" s="67"/>
      <c r="BP135" s="67"/>
      <c r="BQ135" s="67"/>
      <c r="BR135" s="67"/>
      <c r="BS135" s="67"/>
      <c r="BT135" s="67"/>
      <c r="BU135" s="67"/>
      <c r="BV135" s="67"/>
      <c r="BW135" s="62"/>
      <c r="BX135" s="62"/>
      <c r="BY135" s="62"/>
      <c r="BZ135" s="62"/>
      <c r="CA135" s="62"/>
      <c r="CB135" s="62"/>
      <c r="CC135" s="77"/>
      <c r="CD135" s="77"/>
      <c r="CE135" s="62"/>
      <c r="CF135" s="77"/>
      <c r="CG135" s="77"/>
      <c r="CH135" s="62"/>
      <c r="CI135" s="62"/>
      <c r="CJ135" s="62"/>
      <c r="CK135" s="62"/>
      <c r="CL135" s="62"/>
      <c r="CM135" s="62"/>
      <c r="CN135" s="62"/>
      <c r="CO135" s="62"/>
      <c r="CP135" s="62"/>
      <c r="CQ135" s="62"/>
      <c r="CR135" s="62"/>
      <c r="CS135" s="66"/>
    </row>
    <row r="136" spans="1:97" s="50" customFormat="1" ht="18.75" x14ac:dyDescent="0.3">
      <c r="A136" s="61"/>
      <c r="B136" s="55"/>
      <c r="C136" s="66"/>
      <c r="D136" s="55"/>
      <c r="E136" s="66"/>
      <c r="F136" s="66"/>
      <c r="G136" s="66"/>
      <c r="H136" s="66"/>
      <c r="I136" s="66"/>
      <c r="J136" s="67"/>
      <c r="K136" s="6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c r="AN136" s="67"/>
      <c r="AO136" s="67"/>
      <c r="AP136" s="67"/>
      <c r="AQ136" s="67"/>
      <c r="AR136" s="67"/>
      <c r="AS136" s="67"/>
      <c r="AT136" s="67"/>
      <c r="AU136" s="67"/>
      <c r="AV136" s="67"/>
      <c r="AW136" s="67"/>
      <c r="AX136" s="67"/>
      <c r="AY136" s="67"/>
      <c r="AZ136" s="67"/>
      <c r="BA136" s="67"/>
      <c r="BB136" s="67"/>
      <c r="BC136" s="67"/>
      <c r="BD136" s="67"/>
      <c r="BE136" s="67"/>
      <c r="BF136" s="67"/>
      <c r="BG136" s="67"/>
      <c r="BH136" s="67"/>
      <c r="BI136" s="67"/>
      <c r="BJ136" s="67"/>
      <c r="BK136" s="67"/>
      <c r="BL136" s="67"/>
      <c r="BM136" s="67"/>
      <c r="BN136" s="67"/>
      <c r="BO136" s="67"/>
      <c r="BP136" s="67"/>
      <c r="BQ136" s="67"/>
      <c r="BR136" s="67"/>
      <c r="BS136" s="67"/>
      <c r="BT136" s="67"/>
      <c r="BU136" s="67"/>
      <c r="BV136" s="67"/>
      <c r="BW136" s="62"/>
      <c r="BX136" s="62"/>
      <c r="BY136" s="62"/>
      <c r="BZ136" s="62"/>
      <c r="CA136" s="62"/>
      <c r="CB136" s="62"/>
      <c r="CC136" s="77"/>
      <c r="CD136" s="77"/>
      <c r="CE136" s="62"/>
      <c r="CF136" s="77"/>
      <c r="CG136" s="77"/>
      <c r="CH136" s="62"/>
      <c r="CI136" s="62"/>
      <c r="CJ136" s="62"/>
      <c r="CK136" s="62"/>
      <c r="CL136" s="62"/>
      <c r="CM136" s="62"/>
      <c r="CN136" s="62"/>
      <c r="CO136" s="62"/>
      <c r="CP136" s="62"/>
      <c r="CQ136" s="62"/>
      <c r="CR136" s="62"/>
      <c r="CS136" s="66"/>
    </row>
    <row r="137" spans="1:97" s="50" customFormat="1" ht="18.75" x14ac:dyDescent="0.3">
      <c r="A137" s="61"/>
      <c r="B137" s="55"/>
      <c r="C137" s="66"/>
      <c r="D137" s="55"/>
      <c r="E137" s="66"/>
      <c r="F137" s="66"/>
      <c r="G137" s="66"/>
      <c r="H137" s="66"/>
      <c r="I137" s="66"/>
      <c r="J137" s="67"/>
      <c r="K137" s="6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c r="AN137" s="67"/>
      <c r="AO137" s="67"/>
      <c r="AP137" s="67"/>
      <c r="AQ137" s="67"/>
      <c r="AR137" s="67"/>
      <c r="AS137" s="67"/>
      <c r="AT137" s="67"/>
      <c r="AU137" s="67"/>
      <c r="AV137" s="67"/>
      <c r="AW137" s="67"/>
      <c r="AX137" s="67"/>
      <c r="AY137" s="67"/>
      <c r="AZ137" s="67"/>
      <c r="BA137" s="67"/>
      <c r="BB137" s="67"/>
      <c r="BC137" s="67"/>
      <c r="BD137" s="67"/>
      <c r="BE137" s="67"/>
      <c r="BF137" s="67"/>
      <c r="BG137" s="67"/>
      <c r="BH137" s="67"/>
      <c r="BI137" s="67"/>
      <c r="BJ137" s="67"/>
      <c r="BK137" s="67"/>
      <c r="BL137" s="67"/>
      <c r="BM137" s="67"/>
      <c r="BN137" s="67"/>
      <c r="BO137" s="67"/>
      <c r="BP137" s="67"/>
      <c r="BQ137" s="67"/>
      <c r="BR137" s="67"/>
      <c r="BS137" s="67"/>
      <c r="BT137" s="67"/>
      <c r="BU137" s="67"/>
      <c r="BV137" s="67"/>
      <c r="BW137" s="62"/>
      <c r="BX137" s="62"/>
      <c r="BY137" s="62"/>
      <c r="BZ137" s="62"/>
      <c r="CA137" s="62"/>
      <c r="CB137" s="62"/>
      <c r="CC137" s="77"/>
      <c r="CD137" s="77"/>
      <c r="CE137" s="62"/>
      <c r="CF137" s="77"/>
      <c r="CG137" s="77"/>
      <c r="CH137" s="62"/>
      <c r="CI137" s="62"/>
      <c r="CJ137" s="62"/>
      <c r="CK137" s="62"/>
      <c r="CL137" s="62"/>
      <c r="CM137" s="62"/>
      <c r="CN137" s="62"/>
      <c r="CO137" s="62"/>
      <c r="CP137" s="62"/>
      <c r="CQ137" s="62"/>
      <c r="CR137" s="62"/>
      <c r="CS137" s="66"/>
    </row>
    <row r="138" spans="1:97" s="50" customFormat="1" ht="18.75" x14ac:dyDescent="0.3">
      <c r="A138" s="61"/>
      <c r="B138" s="55"/>
      <c r="C138" s="66"/>
      <c r="D138" s="55"/>
      <c r="E138" s="66"/>
      <c r="F138" s="66"/>
      <c r="G138" s="66"/>
      <c r="H138" s="66"/>
      <c r="I138" s="66"/>
      <c r="J138" s="67"/>
      <c r="K138" s="6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7"/>
      <c r="AN138" s="67"/>
      <c r="AO138" s="67"/>
      <c r="AP138" s="67"/>
      <c r="AQ138" s="67"/>
      <c r="AR138" s="67"/>
      <c r="AS138" s="67"/>
      <c r="AT138" s="67"/>
      <c r="AU138" s="67"/>
      <c r="AV138" s="67"/>
      <c r="AW138" s="67"/>
      <c r="AX138" s="67"/>
      <c r="AY138" s="67"/>
      <c r="AZ138" s="67"/>
      <c r="BA138" s="67"/>
      <c r="BB138" s="67"/>
      <c r="BC138" s="67"/>
      <c r="BD138" s="67"/>
      <c r="BE138" s="67"/>
      <c r="BF138" s="67"/>
      <c r="BG138" s="67"/>
      <c r="BH138" s="67"/>
      <c r="BI138" s="67"/>
      <c r="BJ138" s="67"/>
      <c r="BK138" s="67"/>
      <c r="BL138" s="67"/>
      <c r="BM138" s="67"/>
      <c r="BN138" s="67"/>
      <c r="BO138" s="67"/>
      <c r="BP138" s="67"/>
      <c r="BQ138" s="67"/>
      <c r="BR138" s="67"/>
      <c r="BS138" s="67"/>
      <c r="BT138" s="67"/>
      <c r="BU138" s="67"/>
      <c r="BV138" s="67"/>
      <c r="BW138" s="62"/>
      <c r="BX138" s="62"/>
      <c r="BY138" s="62"/>
      <c r="BZ138" s="62"/>
      <c r="CA138" s="62"/>
      <c r="CB138" s="62"/>
      <c r="CC138" s="77"/>
      <c r="CD138" s="77"/>
      <c r="CE138" s="62"/>
      <c r="CF138" s="77"/>
      <c r="CG138" s="77"/>
      <c r="CH138" s="62"/>
      <c r="CI138" s="62"/>
      <c r="CJ138" s="62"/>
      <c r="CK138" s="62"/>
      <c r="CL138" s="62"/>
      <c r="CM138" s="62"/>
      <c r="CN138" s="62"/>
      <c r="CO138" s="62"/>
      <c r="CP138" s="62"/>
      <c r="CQ138" s="62"/>
      <c r="CR138" s="62"/>
      <c r="CS138" s="66"/>
    </row>
    <row r="139" spans="1:97" s="50" customFormat="1" ht="18.75" x14ac:dyDescent="0.3">
      <c r="A139" s="61"/>
      <c r="B139" s="55"/>
      <c r="C139" s="66"/>
      <c r="D139" s="55"/>
      <c r="E139" s="66"/>
      <c r="F139" s="66"/>
      <c r="G139" s="66"/>
      <c r="H139" s="66"/>
      <c r="I139" s="66"/>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c r="AP139" s="67"/>
      <c r="AQ139" s="67"/>
      <c r="AR139" s="67"/>
      <c r="AS139" s="67"/>
      <c r="AT139" s="67"/>
      <c r="AU139" s="67"/>
      <c r="AV139" s="67"/>
      <c r="AW139" s="67"/>
      <c r="AX139" s="67"/>
      <c r="AY139" s="67"/>
      <c r="AZ139" s="67"/>
      <c r="BA139" s="67"/>
      <c r="BB139" s="67"/>
      <c r="BC139" s="67"/>
      <c r="BD139" s="67"/>
      <c r="BE139" s="67"/>
      <c r="BF139" s="67"/>
      <c r="BG139" s="67"/>
      <c r="BH139" s="67"/>
      <c r="BI139" s="67"/>
      <c r="BJ139" s="67"/>
      <c r="BK139" s="67"/>
      <c r="BL139" s="67"/>
      <c r="BM139" s="67"/>
      <c r="BN139" s="67"/>
      <c r="BO139" s="67"/>
      <c r="BP139" s="67"/>
      <c r="BQ139" s="67"/>
      <c r="BR139" s="67"/>
      <c r="BS139" s="67"/>
      <c r="BT139" s="67"/>
      <c r="BU139" s="67"/>
      <c r="BV139" s="67"/>
      <c r="BW139" s="62"/>
      <c r="BX139" s="62"/>
      <c r="BY139" s="62"/>
      <c r="BZ139" s="62"/>
      <c r="CA139" s="62"/>
      <c r="CB139" s="62"/>
      <c r="CC139" s="77"/>
      <c r="CD139" s="77"/>
      <c r="CE139" s="62"/>
      <c r="CF139" s="77"/>
      <c r="CG139" s="77"/>
      <c r="CH139" s="62"/>
      <c r="CI139" s="62"/>
      <c r="CJ139" s="62"/>
      <c r="CK139" s="62"/>
      <c r="CL139" s="62"/>
      <c r="CM139" s="62"/>
      <c r="CN139" s="62"/>
      <c r="CO139" s="62"/>
      <c r="CP139" s="62"/>
      <c r="CQ139" s="62"/>
      <c r="CR139" s="62"/>
      <c r="CS139" s="66"/>
    </row>
    <row r="140" spans="1:97" s="50" customFormat="1" ht="18.75" x14ac:dyDescent="0.3">
      <c r="A140" s="61"/>
      <c r="B140" s="55"/>
      <c r="C140" s="66"/>
      <c r="D140" s="55"/>
      <c r="E140" s="66"/>
      <c r="F140" s="66"/>
      <c r="G140" s="66"/>
      <c r="H140" s="66"/>
      <c r="I140" s="66"/>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c r="AN140" s="67"/>
      <c r="AO140" s="67"/>
      <c r="AP140" s="67"/>
      <c r="AQ140" s="67"/>
      <c r="AR140" s="67"/>
      <c r="AS140" s="67"/>
      <c r="AT140" s="67"/>
      <c r="AU140" s="67"/>
      <c r="AV140" s="67"/>
      <c r="AW140" s="67"/>
      <c r="AX140" s="67"/>
      <c r="AY140" s="67"/>
      <c r="AZ140" s="67"/>
      <c r="BA140" s="67"/>
      <c r="BB140" s="67"/>
      <c r="BC140" s="67"/>
      <c r="BD140" s="67"/>
      <c r="BE140" s="67"/>
      <c r="BF140" s="67"/>
      <c r="BG140" s="67"/>
      <c r="BH140" s="67"/>
      <c r="BI140" s="67"/>
      <c r="BJ140" s="67"/>
      <c r="BK140" s="67"/>
      <c r="BL140" s="67"/>
      <c r="BM140" s="67"/>
      <c r="BN140" s="67"/>
      <c r="BO140" s="67"/>
      <c r="BP140" s="67"/>
      <c r="BQ140" s="67"/>
      <c r="BR140" s="67"/>
      <c r="BS140" s="67"/>
      <c r="BT140" s="67"/>
      <c r="BU140" s="67"/>
      <c r="BV140" s="67"/>
      <c r="BW140" s="62"/>
      <c r="BX140" s="62"/>
      <c r="BY140" s="62"/>
      <c r="BZ140" s="62"/>
      <c r="CA140" s="62"/>
      <c r="CB140" s="62"/>
      <c r="CC140" s="77"/>
      <c r="CD140" s="77"/>
      <c r="CE140" s="62"/>
      <c r="CF140" s="77"/>
      <c r="CG140" s="77"/>
      <c r="CH140" s="62"/>
      <c r="CI140" s="62"/>
      <c r="CJ140" s="62"/>
      <c r="CK140" s="62"/>
      <c r="CL140" s="62"/>
      <c r="CM140" s="62"/>
      <c r="CN140" s="62"/>
      <c r="CO140" s="62"/>
      <c r="CP140" s="62"/>
      <c r="CQ140" s="62"/>
      <c r="CR140" s="62"/>
      <c r="CS140" s="66"/>
    </row>
    <row r="141" spans="1:97" s="50" customFormat="1" ht="18.75" x14ac:dyDescent="0.3">
      <c r="A141" s="61"/>
      <c r="B141" s="55"/>
      <c r="C141" s="66"/>
      <c r="D141" s="55"/>
      <c r="E141" s="66"/>
      <c r="F141" s="66"/>
      <c r="G141" s="66"/>
      <c r="H141" s="66"/>
      <c r="I141" s="66"/>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7"/>
      <c r="AN141" s="67"/>
      <c r="AO141" s="67"/>
      <c r="AP141" s="67"/>
      <c r="AQ141" s="67"/>
      <c r="AR141" s="67"/>
      <c r="AS141" s="67"/>
      <c r="AT141" s="67"/>
      <c r="AU141" s="67"/>
      <c r="AV141" s="67"/>
      <c r="AW141" s="67"/>
      <c r="AX141" s="67"/>
      <c r="AY141" s="67"/>
      <c r="AZ141" s="67"/>
      <c r="BA141" s="67"/>
      <c r="BB141" s="67"/>
      <c r="BC141" s="67"/>
      <c r="BD141" s="67"/>
      <c r="BE141" s="67"/>
      <c r="BF141" s="67"/>
      <c r="BG141" s="67"/>
      <c r="BH141" s="67"/>
      <c r="BI141" s="67"/>
      <c r="BJ141" s="67"/>
      <c r="BK141" s="67"/>
      <c r="BL141" s="67"/>
      <c r="BM141" s="67"/>
      <c r="BN141" s="67"/>
      <c r="BO141" s="67"/>
      <c r="BP141" s="67"/>
      <c r="BQ141" s="67"/>
      <c r="BR141" s="67"/>
      <c r="BS141" s="67"/>
      <c r="BT141" s="67"/>
      <c r="BU141" s="67"/>
      <c r="BV141" s="67"/>
      <c r="BW141" s="62"/>
      <c r="BX141" s="62"/>
      <c r="BY141" s="62"/>
      <c r="BZ141" s="62"/>
      <c r="CA141" s="62"/>
      <c r="CB141" s="62"/>
      <c r="CC141" s="77"/>
      <c r="CD141" s="77"/>
      <c r="CE141" s="62"/>
      <c r="CF141" s="77"/>
      <c r="CG141" s="77"/>
      <c r="CH141" s="62"/>
      <c r="CI141" s="62"/>
      <c r="CJ141" s="62"/>
      <c r="CK141" s="62"/>
      <c r="CL141" s="62"/>
      <c r="CM141" s="62"/>
      <c r="CN141" s="62"/>
      <c r="CO141" s="62"/>
      <c r="CP141" s="62"/>
      <c r="CQ141" s="62"/>
      <c r="CR141" s="62"/>
      <c r="CS141" s="66"/>
    </row>
    <row r="142" spans="1:97" s="50" customFormat="1" ht="18.75" x14ac:dyDescent="0.3">
      <c r="A142" s="61"/>
      <c r="B142" s="55"/>
      <c r="C142" s="66"/>
      <c r="D142" s="55"/>
      <c r="E142" s="66"/>
      <c r="F142" s="66"/>
      <c r="G142" s="66"/>
      <c r="H142" s="66"/>
      <c r="I142" s="66"/>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67"/>
      <c r="AW142" s="67"/>
      <c r="AX142" s="67"/>
      <c r="AY142" s="67"/>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c r="BV142" s="67"/>
      <c r="BW142" s="62"/>
      <c r="BX142" s="62"/>
      <c r="BY142" s="62"/>
      <c r="BZ142" s="62"/>
      <c r="CA142" s="62"/>
      <c r="CB142" s="62"/>
      <c r="CC142" s="77"/>
      <c r="CD142" s="77"/>
      <c r="CE142" s="62"/>
      <c r="CF142" s="77"/>
      <c r="CG142" s="77"/>
      <c r="CH142" s="62"/>
      <c r="CI142" s="62"/>
      <c r="CJ142" s="62"/>
      <c r="CK142" s="62"/>
      <c r="CL142" s="62"/>
      <c r="CM142" s="62"/>
      <c r="CN142" s="62"/>
      <c r="CO142" s="62"/>
      <c r="CP142" s="62"/>
      <c r="CQ142" s="62"/>
      <c r="CR142" s="62"/>
      <c r="CS142" s="66"/>
    </row>
    <row r="143" spans="1:97" s="50" customFormat="1" ht="18.75" x14ac:dyDescent="0.3">
      <c r="A143" s="61"/>
      <c r="B143" s="55"/>
      <c r="C143" s="66"/>
      <c r="D143" s="55"/>
      <c r="E143" s="66"/>
      <c r="F143" s="66"/>
      <c r="G143" s="66"/>
      <c r="H143" s="66"/>
      <c r="I143" s="66"/>
      <c r="J143" s="67"/>
      <c r="K143" s="67"/>
      <c r="L143" s="67"/>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c r="AP143" s="67"/>
      <c r="AQ143" s="67"/>
      <c r="AR143" s="67"/>
      <c r="AS143" s="67"/>
      <c r="AT143" s="67"/>
      <c r="AU143" s="67"/>
      <c r="AV143" s="67"/>
      <c r="AW143" s="67"/>
      <c r="AX143" s="67"/>
      <c r="AY143" s="67"/>
      <c r="AZ143" s="67"/>
      <c r="BA143" s="67"/>
      <c r="BB143" s="67"/>
      <c r="BC143" s="67"/>
      <c r="BD143" s="67"/>
      <c r="BE143" s="67"/>
      <c r="BF143" s="67"/>
      <c r="BG143" s="67"/>
      <c r="BH143" s="67"/>
      <c r="BI143" s="67"/>
      <c r="BJ143" s="67"/>
      <c r="BK143" s="67"/>
      <c r="BL143" s="67"/>
      <c r="BM143" s="67"/>
      <c r="BN143" s="67"/>
      <c r="BO143" s="67"/>
      <c r="BP143" s="67"/>
      <c r="BQ143" s="67"/>
      <c r="BR143" s="67"/>
      <c r="BS143" s="67"/>
      <c r="BT143" s="67"/>
      <c r="BU143" s="67"/>
      <c r="BV143" s="67"/>
      <c r="BW143" s="62"/>
      <c r="BX143" s="62"/>
      <c r="BY143" s="62"/>
      <c r="BZ143" s="62"/>
      <c r="CA143" s="62"/>
      <c r="CB143" s="62"/>
      <c r="CC143" s="77"/>
      <c r="CD143" s="77"/>
      <c r="CE143" s="62"/>
      <c r="CF143" s="77"/>
      <c r="CG143" s="77"/>
      <c r="CH143" s="62"/>
      <c r="CI143" s="62"/>
      <c r="CJ143" s="62"/>
      <c r="CK143" s="62"/>
      <c r="CL143" s="62"/>
      <c r="CM143" s="62"/>
      <c r="CN143" s="62"/>
      <c r="CO143" s="62"/>
      <c r="CP143" s="62"/>
      <c r="CQ143" s="62"/>
      <c r="CR143" s="62"/>
      <c r="CS143" s="66"/>
    </row>
    <row r="144" spans="1:97" s="50" customFormat="1" ht="18.75" x14ac:dyDescent="0.3">
      <c r="A144" s="61"/>
      <c r="B144" s="55"/>
      <c r="C144" s="66"/>
      <c r="D144" s="55"/>
      <c r="E144" s="66"/>
      <c r="F144" s="66"/>
      <c r="G144" s="66"/>
      <c r="H144" s="66"/>
      <c r="I144" s="66"/>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c r="AP144" s="67"/>
      <c r="AQ144" s="67"/>
      <c r="AR144" s="67"/>
      <c r="AS144" s="67"/>
      <c r="AT144" s="67"/>
      <c r="AU144" s="67"/>
      <c r="AV144" s="67"/>
      <c r="AW144" s="67"/>
      <c r="AX144" s="67"/>
      <c r="AY144" s="67"/>
      <c r="AZ144" s="67"/>
      <c r="BA144" s="67"/>
      <c r="BB144" s="67"/>
      <c r="BC144" s="67"/>
      <c r="BD144" s="67"/>
      <c r="BE144" s="67"/>
      <c r="BF144" s="67"/>
      <c r="BG144" s="67"/>
      <c r="BH144" s="67"/>
      <c r="BI144" s="67"/>
      <c r="BJ144" s="67"/>
      <c r="BK144" s="67"/>
      <c r="BL144" s="67"/>
      <c r="BM144" s="67"/>
      <c r="BN144" s="67"/>
      <c r="BO144" s="67"/>
      <c r="BP144" s="67"/>
      <c r="BQ144" s="67"/>
      <c r="BR144" s="67"/>
      <c r="BS144" s="67"/>
      <c r="BT144" s="67"/>
      <c r="BU144" s="67"/>
      <c r="BV144" s="67"/>
      <c r="BW144" s="62"/>
      <c r="BX144" s="62"/>
      <c r="BY144" s="62"/>
      <c r="BZ144" s="62"/>
      <c r="CA144" s="62"/>
      <c r="CB144" s="62"/>
      <c r="CC144" s="77"/>
      <c r="CD144" s="77"/>
      <c r="CE144" s="62"/>
      <c r="CF144" s="77"/>
      <c r="CG144" s="77"/>
      <c r="CH144" s="62"/>
      <c r="CI144" s="62"/>
      <c r="CJ144" s="62"/>
      <c r="CK144" s="62"/>
      <c r="CL144" s="62"/>
      <c r="CM144" s="62"/>
      <c r="CN144" s="62"/>
      <c r="CO144" s="62"/>
      <c r="CP144" s="62"/>
      <c r="CQ144" s="62"/>
      <c r="CR144" s="62"/>
      <c r="CS144" s="66"/>
    </row>
    <row r="145" spans="1:97" s="50" customFormat="1" ht="18.75" x14ac:dyDescent="0.3">
      <c r="A145" s="61"/>
      <c r="B145" s="55"/>
      <c r="C145" s="66"/>
      <c r="D145" s="55"/>
      <c r="E145" s="66"/>
      <c r="F145" s="66"/>
      <c r="G145" s="66"/>
      <c r="H145" s="66"/>
      <c r="I145" s="66"/>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c r="AT145" s="67"/>
      <c r="AU145" s="67"/>
      <c r="AV145" s="67"/>
      <c r="AW145" s="67"/>
      <c r="AX145" s="67"/>
      <c r="AY145" s="67"/>
      <c r="AZ145" s="67"/>
      <c r="BA145" s="67"/>
      <c r="BB145" s="67"/>
      <c r="BC145" s="67"/>
      <c r="BD145" s="67"/>
      <c r="BE145" s="67"/>
      <c r="BF145" s="67"/>
      <c r="BG145" s="67"/>
      <c r="BH145" s="67"/>
      <c r="BI145" s="67"/>
      <c r="BJ145" s="67"/>
      <c r="BK145" s="67"/>
      <c r="BL145" s="67"/>
      <c r="BM145" s="67"/>
      <c r="BN145" s="67"/>
      <c r="BO145" s="67"/>
      <c r="BP145" s="67"/>
      <c r="BQ145" s="67"/>
      <c r="BR145" s="67"/>
      <c r="BS145" s="67"/>
      <c r="BT145" s="67"/>
      <c r="BU145" s="67"/>
      <c r="BV145" s="67"/>
      <c r="BW145" s="62"/>
      <c r="BX145" s="62"/>
      <c r="BY145" s="62"/>
      <c r="BZ145" s="62"/>
      <c r="CA145" s="62"/>
      <c r="CB145" s="62"/>
      <c r="CC145" s="77"/>
      <c r="CD145" s="77"/>
      <c r="CE145" s="62"/>
      <c r="CF145" s="77"/>
      <c r="CG145" s="77"/>
      <c r="CH145" s="62"/>
      <c r="CI145" s="62"/>
      <c r="CJ145" s="62"/>
      <c r="CK145" s="62"/>
      <c r="CL145" s="62"/>
      <c r="CM145" s="62"/>
      <c r="CN145" s="62"/>
      <c r="CO145" s="62"/>
      <c r="CP145" s="62"/>
      <c r="CQ145" s="62"/>
      <c r="CR145" s="62"/>
      <c r="CS145" s="66"/>
    </row>
    <row r="146" spans="1:97" s="50" customFormat="1" ht="18.75" x14ac:dyDescent="0.3">
      <c r="A146" s="61"/>
      <c r="B146" s="55"/>
      <c r="C146" s="66"/>
      <c r="D146" s="55"/>
      <c r="E146" s="66"/>
      <c r="F146" s="66"/>
      <c r="G146" s="66"/>
      <c r="H146" s="66"/>
      <c r="I146" s="66"/>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67"/>
      <c r="AT146" s="67"/>
      <c r="AU146" s="67"/>
      <c r="AV146" s="67"/>
      <c r="AW146" s="67"/>
      <c r="AX146" s="67"/>
      <c r="AY146" s="67"/>
      <c r="AZ146" s="67"/>
      <c r="BA146" s="67"/>
      <c r="BB146" s="67"/>
      <c r="BC146" s="67"/>
      <c r="BD146" s="67"/>
      <c r="BE146" s="67"/>
      <c r="BF146" s="67"/>
      <c r="BG146" s="67"/>
      <c r="BH146" s="67"/>
      <c r="BI146" s="67"/>
      <c r="BJ146" s="67"/>
      <c r="BK146" s="67"/>
      <c r="BL146" s="67"/>
      <c r="BM146" s="67"/>
      <c r="BN146" s="67"/>
      <c r="BO146" s="67"/>
      <c r="BP146" s="67"/>
      <c r="BQ146" s="67"/>
      <c r="BR146" s="67"/>
      <c r="BS146" s="67"/>
      <c r="BT146" s="67"/>
      <c r="BU146" s="67"/>
      <c r="BV146" s="67"/>
      <c r="BW146" s="62"/>
      <c r="BX146" s="62"/>
      <c r="BY146" s="62"/>
      <c r="BZ146" s="62"/>
      <c r="CA146" s="62"/>
      <c r="CB146" s="62"/>
      <c r="CC146" s="77"/>
      <c r="CD146" s="77"/>
      <c r="CE146" s="62"/>
      <c r="CF146" s="77"/>
      <c r="CG146" s="77"/>
      <c r="CH146" s="62"/>
      <c r="CI146" s="62"/>
      <c r="CJ146" s="62"/>
      <c r="CK146" s="62"/>
      <c r="CL146" s="62"/>
      <c r="CM146" s="62"/>
      <c r="CN146" s="62"/>
      <c r="CO146" s="62"/>
      <c r="CP146" s="62"/>
      <c r="CQ146" s="62"/>
      <c r="CR146" s="62"/>
      <c r="CS146" s="66"/>
    </row>
    <row r="147" spans="1:97" s="50" customFormat="1" ht="18.75" x14ac:dyDescent="0.3">
      <c r="A147" s="61"/>
      <c r="B147" s="55"/>
      <c r="C147" s="66"/>
      <c r="D147" s="55"/>
      <c r="E147" s="66"/>
      <c r="F147" s="66"/>
      <c r="G147" s="66"/>
      <c r="H147" s="66"/>
      <c r="I147" s="66"/>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67"/>
      <c r="AQ147" s="67"/>
      <c r="AR147" s="67"/>
      <c r="AS147" s="67"/>
      <c r="AT147" s="67"/>
      <c r="AU147" s="67"/>
      <c r="AV147" s="67"/>
      <c r="AW147" s="67"/>
      <c r="AX147" s="67"/>
      <c r="AY147" s="67"/>
      <c r="AZ147" s="67"/>
      <c r="BA147" s="67"/>
      <c r="BB147" s="67"/>
      <c r="BC147" s="67"/>
      <c r="BD147" s="67"/>
      <c r="BE147" s="67"/>
      <c r="BF147" s="67"/>
      <c r="BG147" s="67"/>
      <c r="BH147" s="67"/>
      <c r="BI147" s="67"/>
      <c r="BJ147" s="67"/>
      <c r="BK147" s="67"/>
      <c r="BL147" s="67"/>
      <c r="BM147" s="67"/>
      <c r="BN147" s="67"/>
      <c r="BO147" s="67"/>
      <c r="BP147" s="67"/>
      <c r="BQ147" s="67"/>
      <c r="BR147" s="67"/>
      <c r="BS147" s="67"/>
      <c r="BT147" s="67"/>
      <c r="BU147" s="67"/>
      <c r="BV147" s="67"/>
      <c r="BW147" s="62"/>
      <c r="BX147" s="62"/>
      <c r="BY147" s="62"/>
      <c r="BZ147" s="62"/>
      <c r="CA147" s="62"/>
      <c r="CB147" s="62"/>
      <c r="CC147" s="77"/>
      <c r="CD147" s="77"/>
      <c r="CE147" s="62"/>
      <c r="CF147" s="77"/>
      <c r="CG147" s="77"/>
      <c r="CH147" s="62"/>
      <c r="CI147" s="62"/>
      <c r="CJ147" s="62"/>
      <c r="CK147" s="62"/>
      <c r="CL147" s="62"/>
      <c r="CM147" s="62"/>
      <c r="CN147" s="62"/>
      <c r="CO147" s="62"/>
      <c r="CP147" s="62"/>
      <c r="CQ147" s="62"/>
      <c r="CR147" s="62"/>
      <c r="CS147" s="66"/>
    </row>
    <row r="148" spans="1:97" s="50" customFormat="1" ht="18.75" x14ac:dyDescent="0.3">
      <c r="A148" s="61"/>
      <c r="B148" s="55"/>
      <c r="C148" s="66"/>
      <c r="D148" s="55"/>
      <c r="E148" s="66"/>
      <c r="F148" s="66"/>
      <c r="G148" s="66"/>
      <c r="H148" s="66"/>
      <c r="I148" s="66"/>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67"/>
      <c r="AT148" s="67"/>
      <c r="AU148" s="67"/>
      <c r="AV148" s="67"/>
      <c r="AW148" s="67"/>
      <c r="AX148" s="67"/>
      <c r="AY148" s="67"/>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2"/>
      <c r="BX148" s="62"/>
      <c r="BY148" s="62"/>
      <c r="BZ148" s="62"/>
      <c r="CA148" s="62"/>
      <c r="CB148" s="62"/>
      <c r="CC148" s="77"/>
      <c r="CD148" s="77"/>
      <c r="CE148" s="62"/>
      <c r="CF148" s="77"/>
      <c r="CG148" s="77"/>
      <c r="CH148" s="62"/>
      <c r="CI148" s="62"/>
      <c r="CJ148" s="62"/>
      <c r="CK148" s="62"/>
      <c r="CL148" s="62"/>
      <c r="CM148" s="62"/>
      <c r="CN148" s="62"/>
      <c r="CO148" s="62"/>
      <c r="CP148" s="62"/>
      <c r="CQ148" s="62"/>
      <c r="CR148" s="62"/>
      <c r="CS148" s="66"/>
    </row>
    <row r="149" spans="1:97" s="50" customFormat="1" ht="18.75" x14ac:dyDescent="0.3">
      <c r="A149" s="61"/>
      <c r="B149" s="55"/>
      <c r="C149" s="66"/>
      <c r="D149" s="55"/>
      <c r="E149" s="66"/>
      <c r="F149" s="66"/>
      <c r="G149" s="66"/>
      <c r="H149" s="66"/>
      <c r="I149" s="66"/>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c r="AP149" s="67"/>
      <c r="AQ149" s="67"/>
      <c r="AR149" s="67"/>
      <c r="AS149" s="67"/>
      <c r="AT149" s="67"/>
      <c r="AU149" s="67"/>
      <c r="AV149" s="67"/>
      <c r="AW149" s="67"/>
      <c r="AX149" s="67"/>
      <c r="AY149" s="67"/>
      <c r="AZ149" s="67"/>
      <c r="BA149" s="67"/>
      <c r="BB149" s="67"/>
      <c r="BC149" s="67"/>
      <c r="BD149" s="67"/>
      <c r="BE149" s="67"/>
      <c r="BF149" s="67"/>
      <c r="BG149" s="67"/>
      <c r="BH149" s="67"/>
      <c r="BI149" s="67"/>
      <c r="BJ149" s="67"/>
      <c r="BK149" s="67"/>
      <c r="BL149" s="67"/>
      <c r="BM149" s="67"/>
      <c r="BN149" s="67"/>
      <c r="BO149" s="67"/>
      <c r="BP149" s="67"/>
      <c r="BQ149" s="67"/>
      <c r="BR149" s="67"/>
      <c r="BS149" s="67"/>
      <c r="BT149" s="67"/>
      <c r="BU149" s="67"/>
      <c r="BV149" s="67"/>
      <c r="BW149" s="62"/>
      <c r="BX149" s="62"/>
      <c r="BY149" s="62"/>
      <c r="BZ149" s="62"/>
      <c r="CA149" s="62"/>
      <c r="CB149" s="62"/>
      <c r="CC149" s="77"/>
      <c r="CD149" s="77"/>
      <c r="CE149" s="62"/>
      <c r="CF149" s="77"/>
      <c r="CG149" s="77"/>
      <c r="CH149" s="62"/>
      <c r="CI149" s="62"/>
      <c r="CJ149" s="62"/>
      <c r="CK149" s="62"/>
      <c r="CL149" s="62"/>
      <c r="CM149" s="62"/>
      <c r="CN149" s="62"/>
      <c r="CO149" s="62"/>
      <c r="CP149" s="62"/>
      <c r="CQ149" s="62"/>
      <c r="CR149" s="62"/>
      <c r="CS149" s="66"/>
    </row>
    <row r="150" spans="1:97" s="50" customFormat="1" ht="18.75" x14ac:dyDescent="0.3">
      <c r="A150" s="61"/>
      <c r="B150" s="55"/>
      <c r="C150" s="66"/>
      <c r="D150" s="55"/>
      <c r="E150" s="66"/>
      <c r="F150" s="66"/>
      <c r="G150" s="66"/>
      <c r="H150" s="66"/>
      <c r="I150" s="66"/>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2"/>
      <c r="BX150" s="62"/>
      <c r="BY150" s="62"/>
      <c r="BZ150" s="62"/>
      <c r="CA150" s="62"/>
      <c r="CB150" s="62"/>
      <c r="CC150" s="77"/>
      <c r="CD150" s="77"/>
      <c r="CE150" s="62"/>
      <c r="CF150" s="77"/>
      <c r="CG150" s="77"/>
      <c r="CH150" s="62"/>
      <c r="CI150" s="62"/>
      <c r="CJ150" s="62"/>
      <c r="CK150" s="62"/>
      <c r="CL150" s="62"/>
      <c r="CM150" s="62"/>
      <c r="CN150" s="62"/>
      <c r="CO150" s="62"/>
      <c r="CP150" s="62"/>
      <c r="CQ150" s="62"/>
      <c r="CR150" s="62"/>
      <c r="CS150" s="66"/>
    </row>
    <row r="151" spans="1:97" s="50" customFormat="1" ht="18.75" x14ac:dyDescent="0.3">
      <c r="A151" s="61"/>
      <c r="B151" s="55"/>
      <c r="C151" s="66"/>
      <c r="D151" s="55"/>
      <c r="E151" s="66"/>
      <c r="F151" s="66"/>
      <c r="G151" s="66"/>
      <c r="H151" s="66"/>
      <c r="I151" s="66"/>
      <c r="J151" s="67"/>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c r="AN151" s="67"/>
      <c r="AO151" s="67"/>
      <c r="AP151" s="67"/>
      <c r="AQ151" s="67"/>
      <c r="AR151" s="67"/>
      <c r="AS151" s="67"/>
      <c r="AT151" s="67"/>
      <c r="AU151" s="67"/>
      <c r="AV151" s="67"/>
      <c r="AW151" s="67"/>
      <c r="AX151" s="67"/>
      <c r="AY151" s="67"/>
      <c r="AZ151" s="67"/>
      <c r="BA151" s="67"/>
      <c r="BB151" s="67"/>
      <c r="BC151" s="67"/>
      <c r="BD151" s="67"/>
      <c r="BE151" s="67"/>
      <c r="BF151" s="67"/>
      <c r="BG151" s="67"/>
      <c r="BH151" s="67"/>
      <c r="BI151" s="67"/>
      <c r="BJ151" s="67"/>
      <c r="BK151" s="67"/>
      <c r="BL151" s="67"/>
      <c r="BM151" s="67"/>
      <c r="BN151" s="67"/>
      <c r="BO151" s="67"/>
      <c r="BP151" s="67"/>
      <c r="BQ151" s="67"/>
      <c r="BR151" s="67"/>
      <c r="BS151" s="67"/>
      <c r="BT151" s="67"/>
      <c r="BU151" s="67"/>
      <c r="BV151" s="67"/>
      <c r="BW151" s="62"/>
      <c r="BX151" s="62"/>
      <c r="BY151" s="62"/>
      <c r="BZ151" s="62"/>
      <c r="CA151" s="62"/>
      <c r="CB151" s="62"/>
      <c r="CC151" s="77"/>
      <c r="CD151" s="77"/>
      <c r="CE151" s="62"/>
      <c r="CF151" s="77"/>
      <c r="CG151" s="77"/>
      <c r="CH151" s="62"/>
      <c r="CI151" s="62"/>
      <c r="CJ151" s="62"/>
      <c r="CK151" s="62"/>
      <c r="CL151" s="62"/>
      <c r="CM151" s="62"/>
      <c r="CN151" s="62"/>
      <c r="CO151" s="62"/>
      <c r="CP151" s="62"/>
      <c r="CQ151" s="62"/>
      <c r="CR151" s="62"/>
      <c r="CS151" s="66"/>
    </row>
    <row r="152" spans="1:97" s="50" customFormat="1" ht="18.75" x14ac:dyDescent="0.3">
      <c r="A152" s="61"/>
      <c r="B152" s="55"/>
      <c r="C152" s="66"/>
      <c r="D152" s="55"/>
      <c r="E152" s="66"/>
      <c r="F152" s="66"/>
      <c r="G152" s="66"/>
      <c r="H152" s="66"/>
      <c r="I152" s="66"/>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c r="AP152" s="67"/>
      <c r="AQ152" s="67"/>
      <c r="AR152" s="67"/>
      <c r="AS152" s="67"/>
      <c r="AT152" s="67"/>
      <c r="AU152" s="67"/>
      <c r="AV152" s="67"/>
      <c r="AW152" s="67"/>
      <c r="AX152" s="67"/>
      <c r="AY152" s="67"/>
      <c r="AZ152" s="67"/>
      <c r="BA152" s="67"/>
      <c r="BB152" s="67"/>
      <c r="BC152" s="67"/>
      <c r="BD152" s="67"/>
      <c r="BE152" s="67"/>
      <c r="BF152" s="67"/>
      <c r="BG152" s="67"/>
      <c r="BH152" s="67"/>
      <c r="BI152" s="67"/>
      <c r="BJ152" s="67"/>
      <c r="BK152" s="67"/>
      <c r="BL152" s="67"/>
      <c r="BM152" s="67"/>
      <c r="BN152" s="67"/>
      <c r="BO152" s="67"/>
      <c r="BP152" s="67"/>
      <c r="BQ152" s="67"/>
      <c r="BR152" s="67"/>
      <c r="BS152" s="67"/>
      <c r="BT152" s="67"/>
      <c r="BU152" s="67"/>
      <c r="BV152" s="67"/>
      <c r="BW152" s="62"/>
      <c r="BX152" s="62"/>
      <c r="BY152" s="62"/>
      <c r="BZ152" s="62"/>
      <c r="CA152" s="62"/>
      <c r="CB152" s="62"/>
      <c r="CC152" s="77"/>
      <c r="CD152" s="77"/>
      <c r="CE152" s="62"/>
      <c r="CF152" s="77"/>
      <c r="CG152" s="77"/>
      <c r="CH152" s="62"/>
      <c r="CI152" s="62"/>
      <c r="CJ152" s="62"/>
      <c r="CK152" s="62"/>
      <c r="CL152" s="62"/>
      <c r="CM152" s="62"/>
      <c r="CN152" s="62"/>
      <c r="CO152" s="62"/>
      <c r="CP152" s="62"/>
      <c r="CQ152" s="62"/>
      <c r="CR152" s="62"/>
      <c r="CS152" s="66"/>
    </row>
    <row r="153" spans="1:97" s="50" customFormat="1" ht="18.75" x14ac:dyDescent="0.3">
      <c r="A153" s="61"/>
      <c r="B153" s="55"/>
      <c r="C153" s="66"/>
      <c r="D153" s="55"/>
      <c r="E153" s="66"/>
      <c r="F153" s="66"/>
      <c r="G153" s="66"/>
      <c r="H153" s="66"/>
      <c r="I153" s="66"/>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c r="AP153" s="67"/>
      <c r="AQ153" s="67"/>
      <c r="AR153" s="67"/>
      <c r="AS153" s="67"/>
      <c r="AT153" s="67"/>
      <c r="AU153" s="67"/>
      <c r="AV153" s="67"/>
      <c r="AW153" s="67"/>
      <c r="AX153" s="67"/>
      <c r="AY153" s="67"/>
      <c r="AZ153" s="67"/>
      <c r="BA153" s="67"/>
      <c r="BB153" s="67"/>
      <c r="BC153" s="67"/>
      <c r="BD153" s="67"/>
      <c r="BE153" s="67"/>
      <c r="BF153" s="67"/>
      <c r="BG153" s="67"/>
      <c r="BH153" s="67"/>
      <c r="BI153" s="67"/>
      <c r="BJ153" s="67"/>
      <c r="BK153" s="67"/>
      <c r="BL153" s="67"/>
      <c r="BM153" s="67"/>
      <c r="BN153" s="67"/>
      <c r="BO153" s="67"/>
      <c r="BP153" s="67"/>
      <c r="BQ153" s="67"/>
      <c r="BR153" s="67"/>
      <c r="BS153" s="67"/>
      <c r="BT153" s="67"/>
      <c r="BU153" s="67"/>
      <c r="BV153" s="67"/>
      <c r="BW153" s="62"/>
      <c r="BX153" s="62"/>
      <c r="BY153" s="62"/>
      <c r="BZ153" s="62"/>
      <c r="CA153" s="62"/>
      <c r="CB153" s="62"/>
      <c r="CC153" s="77"/>
      <c r="CD153" s="77"/>
      <c r="CE153" s="62"/>
      <c r="CF153" s="77"/>
      <c r="CG153" s="77"/>
      <c r="CH153" s="62"/>
      <c r="CI153" s="62"/>
      <c r="CJ153" s="62"/>
      <c r="CK153" s="62"/>
      <c r="CL153" s="62"/>
      <c r="CM153" s="62"/>
      <c r="CN153" s="62"/>
      <c r="CO153" s="62"/>
      <c r="CP153" s="62"/>
      <c r="CQ153" s="62"/>
      <c r="CR153" s="62"/>
      <c r="CS153" s="66"/>
    </row>
    <row r="154" spans="1:97" s="50" customFormat="1" ht="18.75" x14ac:dyDescent="0.3">
      <c r="A154" s="61"/>
      <c r="B154" s="55"/>
      <c r="C154" s="66"/>
      <c r="D154" s="55"/>
      <c r="E154" s="66"/>
      <c r="F154" s="66"/>
      <c r="G154" s="66"/>
      <c r="H154" s="66"/>
      <c r="I154" s="66"/>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67"/>
      <c r="AT154" s="67"/>
      <c r="AU154" s="67"/>
      <c r="AV154" s="67"/>
      <c r="AW154" s="67"/>
      <c r="AX154" s="67"/>
      <c r="AY154" s="67"/>
      <c r="AZ154" s="67"/>
      <c r="BA154" s="67"/>
      <c r="BB154" s="67"/>
      <c r="BC154" s="67"/>
      <c r="BD154" s="67"/>
      <c r="BE154" s="67"/>
      <c r="BF154" s="67"/>
      <c r="BG154" s="67"/>
      <c r="BH154" s="67"/>
      <c r="BI154" s="67"/>
      <c r="BJ154" s="67"/>
      <c r="BK154" s="67"/>
      <c r="BL154" s="67"/>
      <c r="BM154" s="67"/>
      <c r="BN154" s="67"/>
      <c r="BO154" s="67"/>
      <c r="BP154" s="67"/>
      <c r="BQ154" s="67"/>
      <c r="BR154" s="67"/>
      <c r="BS154" s="67"/>
      <c r="BT154" s="67"/>
      <c r="BU154" s="67"/>
      <c r="BV154" s="67"/>
      <c r="BW154" s="62"/>
      <c r="BX154" s="62"/>
      <c r="BY154" s="62"/>
      <c r="BZ154" s="62"/>
      <c r="CA154" s="62"/>
      <c r="CB154" s="62"/>
      <c r="CC154" s="77"/>
      <c r="CD154" s="77"/>
      <c r="CE154" s="62"/>
      <c r="CF154" s="77"/>
      <c r="CG154" s="77"/>
      <c r="CH154" s="62"/>
      <c r="CI154" s="62"/>
      <c r="CJ154" s="62"/>
      <c r="CK154" s="62"/>
      <c r="CL154" s="62"/>
      <c r="CM154" s="62"/>
      <c r="CN154" s="62"/>
      <c r="CO154" s="62"/>
      <c r="CP154" s="62"/>
      <c r="CQ154" s="62"/>
      <c r="CR154" s="62"/>
      <c r="CS154" s="66"/>
    </row>
    <row r="155" spans="1:97" s="50" customFormat="1" ht="18.75" x14ac:dyDescent="0.3">
      <c r="A155" s="61"/>
      <c r="B155" s="55"/>
      <c r="C155" s="66"/>
      <c r="D155" s="55"/>
      <c r="E155" s="66"/>
      <c r="F155" s="66"/>
      <c r="G155" s="66"/>
      <c r="H155" s="66"/>
      <c r="I155" s="66"/>
      <c r="J155" s="67"/>
      <c r="K155" s="6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67"/>
      <c r="AT155" s="67"/>
      <c r="AU155" s="67"/>
      <c r="AV155" s="67"/>
      <c r="AW155" s="67"/>
      <c r="AX155" s="67"/>
      <c r="AY155" s="67"/>
      <c r="AZ155" s="67"/>
      <c r="BA155" s="67"/>
      <c r="BB155" s="67"/>
      <c r="BC155" s="67"/>
      <c r="BD155" s="67"/>
      <c r="BE155" s="67"/>
      <c r="BF155" s="67"/>
      <c r="BG155" s="67"/>
      <c r="BH155" s="67"/>
      <c r="BI155" s="67"/>
      <c r="BJ155" s="67"/>
      <c r="BK155" s="67"/>
      <c r="BL155" s="67"/>
      <c r="BM155" s="67"/>
      <c r="BN155" s="67"/>
      <c r="BO155" s="67"/>
      <c r="BP155" s="67"/>
      <c r="BQ155" s="67"/>
      <c r="BR155" s="67"/>
      <c r="BS155" s="67"/>
      <c r="BT155" s="67"/>
      <c r="BU155" s="67"/>
      <c r="BV155" s="67"/>
      <c r="BW155" s="62"/>
      <c r="BX155" s="62"/>
      <c r="BY155" s="62"/>
      <c r="BZ155" s="62"/>
      <c r="CA155" s="62"/>
      <c r="CB155" s="62"/>
      <c r="CC155" s="77"/>
      <c r="CD155" s="77"/>
      <c r="CE155" s="62"/>
      <c r="CF155" s="77"/>
      <c r="CG155" s="77"/>
      <c r="CH155" s="62"/>
      <c r="CI155" s="62"/>
      <c r="CJ155" s="62"/>
      <c r="CK155" s="62"/>
      <c r="CL155" s="62"/>
      <c r="CM155" s="62"/>
      <c r="CN155" s="62"/>
      <c r="CO155" s="62"/>
      <c r="CP155" s="62"/>
      <c r="CQ155" s="62"/>
      <c r="CR155" s="62"/>
      <c r="CS155" s="66"/>
    </row>
    <row r="156" spans="1:97" s="50" customFormat="1" ht="18.75" x14ac:dyDescent="0.3">
      <c r="A156" s="61"/>
      <c r="B156" s="55"/>
      <c r="C156" s="66"/>
      <c r="D156" s="55"/>
      <c r="E156" s="66"/>
      <c r="F156" s="66"/>
      <c r="G156" s="66"/>
      <c r="H156" s="66"/>
      <c r="I156" s="66"/>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67"/>
      <c r="AT156" s="67"/>
      <c r="AU156" s="67"/>
      <c r="AV156" s="67"/>
      <c r="AW156" s="67"/>
      <c r="AX156" s="67"/>
      <c r="AY156" s="67"/>
      <c r="AZ156" s="67"/>
      <c r="BA156" s="67"/>
      <c r="BB156" s="67"/>
      <c r="BC156" s="67"/>
      <c r="BD156" s="67"/>
      <c r="BE156" s="67"/>
      <c r="BF156" s="67"/>
      <c r="BG156" s="67"/>
      <c r="BH156" s="67"/>
      <c r="BI156" s="67"/>
      <c r="BJ156" s="67"/>
      <c r="BK156" s="67"/>
      <c r="BL156" s="67"/>
      <c r="BM156" s="67"/>
      <c r="BN156" s="67"/>
      <c r="BO156" s="67"/>
      <c r="BP156" s="67"/>
      <c r="BQ156" s="67"/>
      <c r="BR156" s="67"/>
      <c r="BS156" s="67"/>
      <c r="BT156" s="67"/>
      <c r="BU156" s="67"/>
      <c r="BV156" s="67"/>
      <c r="BW156" s="62"/>
      <c r="BX156" s="62"/>
      <c r="BY156" s="62"/>
      <c r="BZ156" s="62"/>
      <c r="CA156" s="62"/>
      <c r="CB156" s="62"/>
      <c r="CC156" s="77"/>
      <c r="CD156" s="77"/>
      <c r="CE156" s="62"/>
      <c r="CF156" s="77"/>
      <c r="CG156" s="77"/>
      <c r="CH156" s="62"/>
      <c r="CI156" s="62"/>
      <c r="CJ156" s="62"/>
      <c r="CK156" s="62"/>
      <c r="CL156" s="62"/>
      <c r="CM156" s="62"/>
      <c r="CN156" s="62"/>
      <c r="CO156" s="62"/>
      <c r="CP156" s="62"/>
      <c r="CQ156" s="62"/>
      <c r="CR156" s="62"/>
      <c r="CS156" s="66"/>
    </row>
    <row r="157" spans="1:97" s="50" customFormat="1" ht="18.75" x14ac:dyDescent="0.3">
      <c r="A157" s="61"/>
      <c r="B157" s="55"/>
      <c r="C157" s="66"/>
      <c r="D157" s="55"/>
      <c r="E157" s="66"/>
      <c r="F157" s="66"/>
      <c r="G157" s="66"/>
      <c r="H157" s="66"/>
      <c r="I157" s="66"/>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c r="AP157" s="67"/>
      <c r="AQ157" s="67"/>
      <c r="AR157" s="67"/>
      <c r="AS157" s="67"/>
      <c r="AT157" s="67"/>
      <c r="AU157" s="67"/>
      <c r="AV157" s="67"/>
      <c r="AW157" s="67"/>
      <c r="AX157" s="67"/>
      <c r="AY157" s="67"/>
      <c r="AZ157" s="67"/>
      <c r="BA157" s="67"/>
      <c r="BB157" s="67"/>
      <c r="BC157" s="67"/>
      <c r="BD157" s="67"/>
      <c r="BE157" s="67"/>
      <c r="BF157" s="67"/>
      <c r="BG157" s="67"/>
      <c r="BH157" s="67"/>
      <c r="BI157" s="67"/>
      <c r="BJ157" s="67"/>
      <c r="BK157" s="67"/>
      <c r="BL157" s="67"/>
      <c r="BM157" s="67"/>
      <c r="BN157" s="67"/>
      <c r="BO157" s="67"/>
      <c r="BP157" s="67"/>
      <c r="BQ157" s="67"/>
      <c r="BR157" s="67"/>
      <c r="BS157" s="67"/>
      <c r="BT157" s="67"/>
      <c r="BU157" s="67"/>
      <c r="BV157" s="67"/>
      <c r="BW157" s="62"/>
      <c r="BX157" s="62"/>
      <c r="BY157" s="62"/>
      <c r="BZ157" s="62"/>
      <c r="CA157" s="62"/>
      <c r="CB157" s="62"/>
      <c r="CC157" s="77"/>
      <c r="CD157" s="77"/>
      <c r="CE157" s="62"/>
      <c r="CF157" s="77"/>
      <c r="CG157" s="77"/>
      <c r="CH157" s="62"/>
      <c r="CI157" s="62"/>
      <c r="CJ157" s="62"/>
      <c r="CK157" s="62"/>
      <c r="CL157" s="62"/>
      <c r="CM157" s="62"/>
      <c r="CN157" s="62"/>
      <c r="CO157" s="62"/>
      <c r="CP157" s="62"/>
      <c r="CQ157" s="62"/>
      <c r="CR157" s="62"/>
      <c r="CS157" s="66"/>
    </row>
    <row r="158" spans="1:97" s="50" customFormat="1" ht="18.75" x14ac:dyDescent="0.3">
      <c r="A158" s="61"/>
      <c r="B158" s="55"/>
      <c r="C158" s="66"/>
      <c r="D158" s="55"/>
      <c r="E158" s="66"/>
      <c r="F158" s="66"/>
      <c r="G158" s="66"/>
      <c r="H158" s="66"/>
      <c r="I158" s="66"/>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c r="AP158" s="67"/>
      <c r="AQ158" s="67"/>
      <c r="AR158" s="67"/>
      <c r="AS158" s="67"/>
      <c r="AT158" s="67"/>
      <c r="AU158" s="67"/>
      <c r="AV158" s="67"/>
      <c r="AW158" s="67"/>
      <c r="AX158" s="67"/>
      <c r="AY158" s="67"/>
      <c r="AZ158" s="67"/>
      <c r="BA158" s="67"/>
      <c r="BB158" s="67"/>
      <c r="BC158" s="67"/>
      <c r="BD158" s="67"/>
      <c r="BE158" s="67"/>
      <c r="BF158" s="67"/>
      <c r="BG158" s="67"/>
      <c r="BH158" s="67"/>
      <c r="BI158" s="67"/>
      <c r="BJ158" s="67"/>
      <c r="BK158" s="67"/>
      <c r="BL158" s="67"/>
      <c r="BM158" s="67"/>
      <c r="BN158" s="67"/>
      <c r="BO158" s="67"/>
      <c r="BP158" s="67"/>
      <c r="BQ158" s="67"/>
      <c r="BR158" s="67"/>
      <c r="BS158" s="67"/>
      <c r="BT158" s="67"/>
      <c r="BU158" s="67"/>
      <c r="BV158" s="67"/>
      <c r="BW158" s="62"/>
      <c r="BX158" s="62"/>
      <c r="BY158" s="62"/>
      <c r="BZ158" s="62"/>
      <c r="CA158" s="62"/>
      <c r="CB158" s="62"/>
      <c r="CC158" s="77"/>
      <c r="CD158" s="77"/>
      <c r="CE158" s="62"/>
      <c r="CF158" s="77"/>
      <c r="CG158" s="77"/>
      <c r="CH158" s="62"/>
      <c r="CI158" s="62"/>
      <c r="CJ158" s="62"/>
      <c r="CK158" s="62"/>
      <c r="CL158" s="62"/>
      <c r="CM158" s="62"/>
      <c r="CN158" s="62"/>
      <c r="CO158" s="62"/>
      <c r="CP158" s="62"/>
      <c r="CQ158" s="62"/>
      <c r="CR158" s="62"/>
      <c r="CS158" s="66"/>
    </row>
    <row r="159" spans="1:97" s="50" customFormat="1" ht="18.75" x14ac:dyDescent="0.3">
      <c r="A159" s="61"/>
      <c r="B159" s="55"/>
      <c r="C159" s="66"/>
      <c r="D159" s="55"/>
      <c r="E159" s="66"/>
      <c r="F159" s="66"/>
      <c r="G159" s="66"/>
      <c r="H159" s="66"/>
      <c r="I159" s="66"/>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c r="AP159" s="67"/>
      <c r="AQ159" s="67"/>
      <c r="AR159" s="67"/>
      <c r="AS159" s="67"/>
      <c r="AT159" s="67"/>
      <c r="AU159" s="67"/>
      <c r="AV159" s="67"/>
      <c r="AW159" s="67"/>
      <c r="AX159" s="67"/>
      <c r="AY159" s="67"/>
      <c r="AZ159" s="67"/>
      <c r="BA159" s="67"/>
      <c r="BB159" s="67"/>
      <c r="BC159" s="67"/>
      <c r="BD159" s="67"/>
      <c r="BE159" s="67"/>
      <c r="BF159" s="67"/>
      <c r="BG159" s="67"/>
      <c r="BH159" s="67"/>
      <c r="BI159" s="67"/>
      <c r="BJ159" s="67"/>
      <c r="BK159" s="67"/>
      <c r="BL159" s="67"/>
      <c r="BM159" s="67"/>
      <c r="BN159" s="67"/>
      <c r="BO159" s="67"/>
      <c r="BP159" s="67"/>
      <c r="BQ159" s="67"/>
      <c r="BR159" s="67"/>
      <c r="BS159" s="67"/>
      <c r="BT159" s="67"/>
      <c r="BU159" s="67"/>
      <c r="BV159" s="67"/>
      <c r="BW159" s="62"/>
      <c r="BX159" s="62"/>
      <c r="BY159" s="62"/>
      <c r="BZ159" s="62"/>
      <c r="CA159" s="62"/>
      <c r="CB159" s="62"/>
      <c r="CC159" s="77"/>
      <c r="CD159" s="77"/>
      <c r="CE159" s="62"/>
      <c r="CF159" s="77"/>
      <c r="CG159" s="77"/>
      <c r="CH159" s="62"/>
      <c r="CI159" s="62"/>
      <c r="CJ159" s="62"/>
      <c r="CK159" s="62"/>
      <c r="CL159" s="62"/>
      <c r="CM159" s="62"/>
      <c r="CN159" s="62"/>
      <c r="CO159" s="62"/>
      <c r="CP159" s="62"/>
      <c r="CQ159" s="62"/>
      <c r="CR159" s="62"/>
      <c r="CS159" s="66"/>
    </row>
    <row r="160" spans="1:97" s="50" customFormat="1" ht="18.75" x14ac:dyDescent="0.3">
      <c r="A160" s="61"/>
      <c r="B160" s="55"/>
      <c r="C160" s="66"/>
      <c r="D160" s="55"/>
      <c r="E160" s="66"/>
      <c r="F160" s="66"/>
      <c r="G160" s="66"/>
      <c r="H160" s="66"/>
      <c r="I160" s="66"/>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67"/>
      <c r="AT160" s="67"/>
      <c r="AU160" s="67"/>
      <c r="AV160" s="67"/>
      <c r="AW160" s="67"/>
      <c r="AX160" s="67"/>
      <c r="AY160" s="67"/>
      <c r="AZ160" s="67"/>
      <c r="BA160" s="67"/>
      <c r="BB160" s="67"/>
      <c r="BC160" s="67"/>
      <c r="BD160" s="67"/>
      <c r="BE160" s="67"/>
      <c r="BF160" s="67"/>
      <c r="BG160" s="67"/>
      <c r="BH160" s="67"/>
      <c r="BI160" s="67"/>
      <c r="BJ160" s="67"/>
      <c r="BK160" s="67"/>
      <c r="BL160" s="67"/>
      <c r="BM160" s="67"/>
      <c r="BN160" s="67"/>
      <c r="BO160" s="67"/>
      <c r="BP160" s="67"/>
      <c r="BQ160" s="67"/>
      <c r="BR160" s="67"/>
      <c r="BS160" s="67"/>
      <c r="BT160" s="67"/>
      <c r="BU160" s="67"/>
      <c r="BV160" s="67"/>
      <c r="BW160" s="62"/>
      <c r="BX160" s="62"/>
      <c r="BY160" s="62"/>
      <c r="BZ160" s="62"/>
      <c r="CA160" s="62"/>
      <c r="CB160" s="62"/>
      <c r="CC160" s="77"/>
      <c r="CD160" s="77"/>
      <c r="CE160" s="62"/>
      <c r="CF160" s="77"/>
      <c r="CG160" s="77"/>
      <c r="CH160" s="62"/>
      <c r="CI160" s="62"/>
      <c r="CJ160" s="62"/>
      <c r="CK160" s="62"/>
      <c r="CL160" s="62"/>
      <c r="CM160" s="62"/>
      <c r="CN160" s="62"/>
      <c r="CO160" s="62"/>
      <c r="CP160" s="62"/>
      <c r="CQ160" s="62"/>
      <c r="CR160" s="62"/>
      <c r="CS160" s="66"/>
    </row>
    <row r="161" spans="1:97" s="50" customFormat="1" ht="18.75" x14ac:dyDescent="0.3">
      <c r="A161" s="61"/>
      <c r="B161" s="55"/>
      <c r="C161" s="66"/>
      <c r="D161" s="55"/>
      <c r="E161" s="66"/>
      <c r="F161" s="66"/>
      <c r="G161" s="66"/>
      <c r="H161" s="66"/>
      <c r="I161" s="66"/>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67"/>
      <c r="BP161" s="67"/>
      <c r="BQ161" s="67"/>
      <c r="BR161" s="67"/>
      <c r="BS161" s="67"/>
      <c r="BT161" s="67"/>
      <c r="BU161" s="67"/>
      <c r="BV161" s="67"/>
      <c r="BW161" s="62"/>
      <c r="BX161" s="62"/>
      <c r="BY161" s="62"/>
      <c r="BZ161" s="62"/>
      <c r="CA161" s="62"/>
      <c r="CB161" s="62"/>
      <c r="CC161" s="77"/>
      <c r="CD161" s="77"/>
      <c r="CE161" s="62"/>
      <c r="CF161" s="77"/>
      <c r="CG161" s="77"/>
      <c r="CH161" s="62"/>
      <c r="CI161" s="62"/>
      <c r="CJ161" s="62"/>
      <c r="CK161" s="62"/>
      <c r="CL161" s="62"/>
      <c r="CM161" s="62"/>
      <c r="CN161" s="62"/>
      <c r="CO161" s="62"/>
      <c r="CP161" s="62"/>
      <c r="CQ161" s="62"/>
      <c r="CR161" s="62"/>
      <c r="CS161" s="66"/>
    </row>
    <row r="162" spans="1:97" s="50" customFormat="1" ht="18.75" x14ac:dyDescent="0.3">
      <c r="A162" s="61"/>
      <c r="B162" s="55"/>
      <c r="C162" s="66"/>
      <c r="D162" s="55"/>
      <c r="E162" s="66"/>
      <c r="F162" s="66"/>
      <c r="G162" s="66"/>
      <c r="H162" s="66"/>
      <c r="I162" s="66"/>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c r="AP162" s="67"/>
      <c r="AQ162" s="67"/>
      <c r="AR162" s="67"/>
      <c r="AS162" s="67"/>
      <c r="AT162" s="67"/>
      <c r="AU162" s="67"/>
      <c r="AV162" s="67"/>
      <c r="AW162" s="67"/>
      <c r="AX162" s="67"/>
      <c r="AY162" s="67"/>
      <c r="AZ162" s="67"/>
      <c r="BA162" s="67"/>
      <c r="BB162" s="67"/>
      <c r="BC162" s="67"/>
      <c r="BD162" s="67"/>
      <c r="BE162" s="67"/>
      <c r="BF162" s="67"/>
      <c r="BG162" s="67"/>
      <c r="BH162" s="67"/>
      <c r="BI162" s="67"/>
      <c r="BJ162" s="67"/>
      <c r="BK162" s="67"/>
      <c r="BL162" s="67"/>
      <c r="BM162" s="67"/>
      <c r="BN162" s="67"/>
      <c r="BO162" s="67"/>
      <c r="BP162" s="67"/>
      <c r="BQ162" s="67"/>
      <c r="BR162" s="67"/>
      <c r="BS162" s="67"/>
      <c r="BT162" s="67"/>
      <c r="BU162" s="67"/>
      <c r="BV162" s="67"/>
      <c r="BW162" s="62"/>
      <c r="BX162" s="62"/>
      <c r="BY162" s="62"/>
      <c r="BZ162" s="62"/>
      <c r="CA162" s="62"/>
      <c r="CB162" s="62"/>
      <c r="CC162" s="77"/>
      <c r="CD162" s="77"/>
      <c r="CE162" s="62"/>
      <c r="CF162" s="77"/>
      <c r="CG162" s="77"/>
      <c r="CH162" s="62"/>
      <c r="CI162" s="62"/>
      <c r="CJ162" s="62"/>
      <c r="CK162" s="62"/>
      <c r="CL162" s="62"/>
      <c r="CM162" s="62"/>
      <c r="CN162" s="62"/>
      <c r="CO162" s="62"/>
      <c r="CP162" s="62"/>
      <c r="CQ162" s="62"/>
      <c r="CR162" s="62"/>
      <c r="CS162" s="66"/>
    </row>
    <row r="163" spans="1:97" s="50" customFormat="1" ht="18.75" x14ac:dyDescent="0.3">
      <c r="A163" s="61"/>
      <c r="B163" s="55"/>
      <c r="C163" s="66"/>
      <c r="D163" s="55"/>
      <c r="E163" s="66"/>
      <c r="F163" s="66"/>
      <c r="G163" s="66"/>
      <c r="H163" s="66"/>
      <c r="I163" s="66"/>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c r="AV163" s="67"/>
      <c r="AW163" s="67"/>
      <c r="AX163" s="67"/>
      <c r="AY163" s="67"/>
      <c r="AZ163" s="67"/>
      <c r="BA163" s="67"/>
      <c r="BB163" s="67"/>
      <c r="BC163" s="67"/>
      <c r="BD163" s="67"/>
      <c r="BE163" s="67"/>
      <c r="BF163" s="67"/>
      <c r="BG163" s="67"/>
      <c r="BH163" s="67"/>
      <c r="BI163" s="67"/>
      <c r="BJ163" s="67"/>
      <c r="BK163" s="67"/>
      <c r="BL163" s="67"/>
      <c r="BM163" s="67"/>
      <c r="BN163" s="67"/>
      <c r="BO163" s="67"/>
      <c r="BP163" s="67"/>
      <c r="BQ163" s="67"/>
      <c r="BR163" s="67"/>
      <c r="BS163" s="67"/>
      <c r="BT163" s="67"/>
      <c r="BU163" s="67"/>
      <c r="BV163" s="67"/>
      <c r="BW163" s="62"/>
      <c r="BX163" s="62"/>
      <c r="BY163" s="62"/>
      <c r="BZ163" s="62"/>
      <c r="CA163" s="62"/>
      <c r="CB163" s="62"/>
      <c r="CC163" s="77"/>
      <c r="CD163" s="77"/>
      <c r="CE163" s="62"/>
      <c r="CF163" s="77"/>
      <c r="CG163" s="77"/>
      <c r="CH163" s="62"/>
      <c r="CI163" s="62"/>
      <c r="CJ163" s="62"/>
      <c r="CK163" s="62"/>
      <c r="CL163" s="62"/>
      <c r="CM163" s="62"/>
      <c r="CN163" s="62"/>
      <c r="CO163" s="62"/>
      <c r="CP163" s="62"/>
      <c r="CQ163" s="62"/>
      <c r="CR163" s="62"/>
      <c r="CS163" s="66"/>
    </row>
    <row r="164" spans="1:97" s="50" customFormat="1" ht="18.75" x14ac:dyDescent="0.3">
      <c r="A164" s="61"/>
      <c r="B164" s="55"/>
      <c r="C164" s="66"/>
      <c r="D164" s="55"/>
      <c r="E164" s="66"/>
      <c r="F164" s="66"/>
      <c r="G164" s="66"/>
      <c r="H164" s="66"/>
      <c r="I164" s="66"/>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c r="AP164" s="67"/>
      <c r="AQ164" s="67"/>
      <c r="AR164" s="67"/>
      <c r="AS164" s="67"/>
      <c r="AT164" s="67"/>
      <c r="AU164" s="67"/>
      <c r="AV164" s="67"/>
      <c r="AW164" s="67"/>
      <c r="AX164" s="67"/>
      <c r="AY164" s="67"/>
      <c r="AZ164" s="67"/>
      <c r="BA164" s="67"/>
      <c r="BB164" s="67"/>
      <c r="BC164" s="67"/>
      <c r="BD164" s="67"/>
      <c r="BE164" s="67"/>
      <c r="BF164" s="67"/>
      <c r="BG164" s="67"/>
      <c r="BH164" s="67"/>
      <c r="BI164" s="67"/>
      <c r="BJ164" s="67"/>
      <c r="BK164" s="67"/>
      <c r="BL164" s="67"/>
      <c r="BM164" s="67"/>
      <c r="BN164" s="67"/>
      <c r="BO164" s="67"/>
      <c r="BP164" s="67"/>
      <c r="BQ164" s="67"/>
      <c r="BR164" s="67"/>
      <c r="BS164" s="67"/>
      <c r="BT164" s="67"/>
      <c r="BU164" s="67"/>
      <c r="BV164" s="67"/>
      <c r="BW164" s="62"/>
      <c r="BX164" s="62"/>
      <c r="BY164" s="62"/>
      <c r="BZ164" s="62"/>
      <c r="CA164" s="62"/>
      <c r="CB164" s="62"/>
      <c r="CC164" s="77"/>
      <c r="CD164" s="77"/>
      <c r="CE164" s="62"/>
      <c r="CF164" s="77"/>
      <c r="CG164" s="77"/>
      <c r="CH164" s="62"/>
      <c r="CI164" s="62"/>
      <c r="CJ164" s="62"/>
      <c r="CK164" s="62"/>
      <c r="CL164" s="62"/>
      <c r="CM164" s="62"/>
      <c r="CN164" s="62"/>
      <c r="CO164" s="62"/>
      <c r="CP164" s="62"/>
      <c r="CQ164" s="62"/>
      <c r="CR164" s="62"/>
      <c r="CS164" s="66"/>
    </row>
    <row r="165" spans="1:97" s="50" customFormat="1" ht="18.75" x14ac:dyDescent="0.3">
      <c r="A165" s="61"/>
      <c r="B165" s="55"/>
      <c r="C165" s="66"/>
      <c r="D165" s="55"/>
      <c r="E165" s="66"/>
      <c r="F165" s="66"/>
      <c r="G165" s="66"/>
      <c r="H165" s="66"/>
      <c r="I165" s="66"/>
      <c r="J165" s="67"/>
      <c r="K165" s="6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c r="AP165" s="67"/>
      <c r="AQ165" s="67"/>
      <c r="AR165" s="67"/>
      <c r="AS165" s="67"/>
      <c r="AT165" s="67"/>
      <c r="AU165" s="67"/>
      <c r="AV165" s="67"/>
      <c r="AW165" s="67"/>
      <c r="AX165" s="67"/>
      <c r="AY165" s="67"/>
      <c r="AZ165" s="67"/>
      <c r="BA165" s="67"/>
      <c r="BB165" s="67"/>
      <c r="BC165" s="67"/>
      <c r="BD165" s="67"/>
      <c r="BE165" s="67"/>
      <c r="BF165" s="67"/>
      <c r="BG165" s="67"/>
      <c r="BH165" s="67"/>
      <c r="BI165" s="67"/>
      <c r="BJ165" s="67"/>
      <c r="BK165" s="67"/>
      <c r="BL165" s="67"/>
      <c r="BM165" s="67"/>
      <c r="BN165" s="67"/>
      <c r="BO165" s="67"/>
      <c r="BP165" s="67"/>
      <c r="BQ165" s="67"/>
      <c r="BR165" s="67"/>
      <c r="BS165" s="67"/>
      <c r="BT165" s="67"/>
      <c r="BU165" s="67"/>
      <c r="BV165" s="67"/>
      <c r="BW165" s="62"/>
      <c r="BX165" s="62"/>
      <c r="BY165" s="62"/>
      <c r="BZ165" s="62"/>
      <c r="CA165" s="62"/>
      <c r="CB165" s="62"/>
      <c r="CC165" s="77"/>
      <c r="CD165" s="77"/>
      <c r="CE165" s="62"/>
      <c r="CF165" s="77"/>
      <c r="CG165" s="77"/>
      <c r="CH165" s="62"/>
      <c r="CI165" s="62"/>
      <c r="CJ165" s="62"/>
      <c r="CK165" s="62"/>
      <c r="CL165" s="62"/>
      <c r="CM165" s="62"/>
      <c r="CN165" s="62"/>
      <c r="CO165" s="62"/>
      <c r="CP165" s="62"/>
      <c r="CQ165" s="62"/>
      <c r="CR165" s="62"/>
      <c r="CS165" s="66"/>
    </row>
    <row r="166" spans="1:97" s="50" customFormat="1" ht="18.75" x14ac:dyDescent="0.3">
      <c r="A166" s="61"/>
      <c r="B166" s="55"/>
      <c r="C166" s="66"/>
      <c r="D166" s="55"/>
      <c r="E166" s="66"/>
      <c r="F166" s="66"/>
      <c r="G166" s="66"/>
      <c r="H166" s="66"/>
      <c r="I166" s="66"/>
      <c r="J166" s="67"/>
      <c r="K166" s="6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c r="AN166" s="67"/>
      <c r="AO166" s="67"/>
      <c r="AP166" s="67"/>
      <c r="AQ166" s="67"/>
      <c r="AR166" s="67"/>
      <c r="AS166" s="67"/>
      <c r="AT166" s="67"/>
      <c r="AU166" s="67"/>
      <c r="AV166" s="67"/>
      <c r="AW166" s="67"/>
      <c r="AX166" s="67"/>
      <c r="AY166" s="67"/>
      <c r="AZ166" s="67"/>
      <c r="BA166" s="67"/>
      <c r="BB166" s="67"/>
      <c r="BC166" s="67"/>
      <c r="BD166" s="67"/>
      <c r="BE166" s="67"/>
      <c r="BF166" s="67"/>
      <c r="BG166" s="67"/>
      <c r="BH166" s="67"/>
      <c r="BI166" s="67"/>
      <c r="BJ166" s="67"/>
      <c r="BK166" s="67"/>
      <c r="BL166" s="67"/>
      <c r="BM166" s="67"/>
      <c r="BN166" s="67"/>
      <c r="BO166" s="67"/>
      <c r="BP166" s="67"/>
      <c r="BQ166" s="67"/>
      <c r="BR166" s="67"/>
      <c r="BS166" s="67"/>
      <c r="BT166" s="67"/>
      <c r="BU166" s="67"/>
      <c r="BV166" s="67"/>
      <c r="BW166" s="62"/>
      <c r="BX166" s="62"/>
      <c r="BY166" s="62"/>
      <c r="BZ166" s="62"/>
      <c r="CA166" s="62"/>
      <c r="CB166" s="62"/>
      <c r="CC166" s="77"/>
      <c r="CD166" s="77"/>
      <c r="CE166" s="62"/>
      <c r="CF166" s="77"/>
      <c r="CG166" s="77"/>
      <c r="CH166" s="62"/>
      <c r="CI166" s="62"/>
      <c r="CJ166" s="62"/>
      <c r="CK166" s="62"/>
      <c r="CL166" s="62"/>
      <c r="CM166" s="62"/>
      <c r="CN166" s="62"/>
      <c r="CO166" s="62"/>
      <c r="CP166" s="62"/>
      <c r="CQ166" s="62"/>
      <c r="CR166" s="62"/>
      <c r="CS166" s="66"/>
    </row>
    <row r="167" spans="1:97" s="50" customFormat="1" ht="18.75" x14ac:dyDescent="0.3">
      <c r="A167" s="61"/>
      <c r="B167" s="55"/>
      <c r="C167" s="66"/>
      <c r="D167" s="55"/>
      <c r="E167" s="66"/>
      <c r="F167" s="66"/>
      <c r="G167" s="66"/>
      <c r="H167" s="66"/>
      <c r="I167" s="66"/>
      <c r="J167" s="67"/>
      <c r="K167" s="6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c r="AP167" s="67"/>
      <c r="AQ167" s="67"/>
      <c r="AR167" s="67"/>
      <c r="AS167" s="67"/>
      <c r="AT167" s="67"/>
      <c r="AU167" s="67"/>
      <c r="AV167" s="67"/>
      <c r="AW167" s="67"/>
      <c r="AX167" s="67"/>
      <c r="AY167" s="67"/>
      <c r="AZ167" s="67"/>
      <c r="BA167" s="67"/>
      <c r="BB167" s="67"/>
      <c r="BC167" s="67"/>
      <c r="BD167" s="67"/>
      <c r="BE167" s="67"/>
      <c r="BF167" s="67"/>
      <c r="BG167" s="67"/>
      <c r="BH167" s="67"/>
      <c r="BI167" s="67"/>
      <c r="BJ167" s="67"/>
      <c r="BK167" s="67"/>
      <c r="BL167" s="67"/>
      <c r="BM167" s="67"/>
      <c r="BN167" s="67"/>
      <c r="BO167" s="67"/>
      <c r="BP167" s="67"/>
      <c r="BQ167" s="67"/>
      <c r="BR167" s="67"/>
      <c r="BS167" s="67"/>
      <c r="BT167" s="67"/>
      <c r="BU167" s="67"/>
      <c r="BV167" s="67"/>
      <c r="BW167" s="62"/>
      <c r="BX167" s="62"/>
      <c r="BY167" s="62"/>
      <c r="BZ167" s="62"/>
      <c r="CA167" s="62"/>
      <c r="CB167" s="62"/>
      <c r="CC167" s="77"/>
      <c r="CD167" s="77"/>
      <c r="CE167" s="62"/>
      <c r="CF167" s="77"/>
      <c r="CG167" s="77"/>
      <c r="CH167" s="62"/>
      <c r="CI167" s="62"/>
      <c r="CJ167" s="62"/>
      <c r="CK167" s="62"/>
      <c r="CL167" s="62"/>
      <c r="CM167" s="62"/>
      <c r="CN167" s="62"/>
      <c r="CO167" s="62"/>
      <c r="CP167" s="62"/>
      <c r="CQ167" s="62"/>
      <c r="CR167" s="62"/>
      <c r="CS167" s="66"/>
    </row>
    <row r="168" spans="1:97" s="50" customFormat="1" ht="18.75" x14ac:dyDescent="0.3">
      <c r="A168" s="61"/>
      <c r="B168" s="55"/>
      <c r="C168" s="66"/>
      <c r="D168" s="55"/>
      <c r="E168" s="66"/>
      <c r="F168" s="66"/>
      <c r="G168" s="66"/>
      <c r="H168" s="66"/>
      <c r="I168" s="66"/>
      <c r="J168" s="67"/>
      <c r="K168" s="6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c r="AP168" s="67"/>
      <c r="AQ168" s="67"/>
      <c r="AR168" s="67"/>
      <c r="AS168" s="67"/>
      <c r="AT168" s="67"/>
      <c r="AU168" s="67"/>
      <c r="AV168" s="67"/>
      <c r="AW168" s="67"/>
      <c r="AX168" s="67"/>
      <c r="AY168" s="67"/>
      <c r="AZ168" s="67"/>
      <c r="BA168" s="67"/>
      <c r="BB168" s="67"/>
      <c r="BC168" s="67"/>
      <c r="BD168" s="67"/>
      <c r="BE168" s="67"/>
      <c r="BF168" s="67"/>
      <c r="BG168" s="67"/>
      <c r="BH168" s="67"/>
      <c r="BI168" s="67"/>
      <c r="BJ168" s="67"/>
      <c r="BK168" s="67"/>
      <c r="BL168" s="67"/>
      <c r="BM168" s="67"/>
      <c r="BN168" s="67"/>
      <c r="BO168" s="67"/>
      <c r="BP168" s="67"/>
      <c r="BQ168" s="67"/>
      <c r="BR168" s="67"/>
      <c r="BS168" s="67"/>
      <c r="BT168" s="67"/>
      <c r="BU168" s="67"/>
      <c r="BV168" s="67"/>
      <c r="BW168" s="62"/>
      <c r="BX168" s="62"/>
      <c r="BY168" s="62"/>
      <c r="BZ168" s="62"/>
      <c r="CA168" s="62"/>
      <c r="CB168" s="62"/>
      <c r="CC168" s="77"/>
      <c r="CD168" s="77"/>
      <c r="CE168" s="62"/>
      <c r="CF168" s="77"/>
      <c r="CG168" s="77"/>
      <c r="CH168" s="62"/>
      <c r="CI168" s="62"/>
      <c r="CJ168" s="62"/>
      <c r="CK168" s="62"/>
      <c r="CL168" s="62"/>
      <c r="CM168" s="62"/>
      <c r="CN168" s="62"/>
      <c r="CO168" s="62"/>
      <c r="CP168" s="62"/>
      <c r="CQ168" s="62"/>
      <c r="CR168" s="62"/>
      <c r="CS168" s="66"/>
    </row>
    <row r="169" spans="1:97" s="50" customFormat="1" ht="18.75" x14ac:dyDescent="0.3">
      <c r="A169" s="61"/>
      <c r="B169" s="55"/>
      <c r="C169" s="66"/>
      <c r="D169" s="55"/>
      <c r="E169" s="66"/>
      <c r="F169" s="66"/>
      <c r="G169" s="66"/>
      <c r="H169" s="66"/>
      <c r="I169" s="66"/>
      <c r="J169" s="67"/>
      <c r="K169" s="67"/>
      <c r="L169" s="67"/>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7"/>
      <c r="AN169" s="67"/>
      <c r="AO169" s="67"/>
      <c r="AP169" s="67"/>
      <c r="AQ169" s="67"/>
      <c r="AR169" s="67"/>
      <c r="AS169" s="67"/>
      <c r="AT169" s="67"/>
      <c r="AU169" s="67"/>
      <c r="AV169" s="67"/>
      <c r="AW169" s="67"/>
      <c r="AX169" s="67"/>
      <c r="AY169" s="67"/>
      <c r="AZ169" s="67"/>
      <c r="BA169" s="67"/>
      <c r="BB169" s="67"/>
      <c r="BC169" s="67"/>
      <c r="BD169" s="67"/>
      <c r="BE169" s="67"/>
      <c r="BF169" s="67"/>
      <c r="BG169" s="67"/>
      <c r="BH169" s="67"/>
      <c r="BI169" s="67"/>
      <c r="BJ169" s="67"/>
      <c r="BK169" s="67"/>
      <c r="BL169" s="67"/>
      <c r="BM169" s="67"/>
      <c r="BN169" s="67"/>
      <c r="BO169" s="67"/>
      <c r="BP169" s="67"/>
      <c r="BQ169" s="67"/>
      <c r="BR169" s="67"/>
      <c r="BS169" s="67"/>
      <c r="BT169" s="67"/>
      <c r="BU169" s="67"/>
      <c r="BV169" s="67"/>
      <c r="BW169" s="62"/>
      <c r="BX169" s="62"/>
      <c r="BY169" s="62"/>
      <c r="BZ169" s="62"/>
      <c r="CA169" s="62"/>
      <c r="CB169" s="62"/>
      <c r="CC169" s="77"/>
      <c r="CD169" s="77"/>
      <c r="CE169" s="62"/>
      <c r="CF169" s="77"/>
      <c r="CG169" s="77"/>
      <c r="CH169" s="62"/>
      <c r="CI169" s="62"/>
      <c r="CJ169" s="62"/>
      <c r="CK169" s="62"/>
      <c r="CL169" s="62"/>
      <c r="CM169" s="62"/>
      <c r="CN169" s="62"/>
      <c r="CO169" s="62"/>
      <c r="CP169" s="62"/>
      <c r="CQ169" s="62"/>
      <c r="CR169" s="62"/>
      <c r="CS169" s="66"/>
    </row>
    <row r="170" spans="1:97" s="50" customFormat="1" ht="18.75" x14ac:dyDescent="0.3">
      <c r="A170" s="61"/>
      <c r="B170" s="55"/>
      <c r="C170" s="66"/>
      <c r="D170" s="55"/>
      <c r="E170" s="66"/>
      <c r="F170" s="66"/>
      <c r="G170" s="66"/>
      <c r="H170" s="66"/>
      <c r="I170" s="66"/>
      <c r="J170" s="67"/>
      <c r="K170" s="67"/>
      <c r="L170" s="67"/>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7"/>
      <c r="AN170" s="67"/>
      <c r="AO170" s="67"/>
      <c r="AP170" s="67"/>
      <c r="AQ170" s="67"/>
      <c r="AR170" s="67"/>
      <c r="AS170" s="67"/>
      <c r="AT170" s="67"/>
      <c r="AU170" s="67"/>
      <c r="AV170" s="67"/>
      <c r="AW170" s="67"/>
      <c r="AX170" s="67"/>
      <c r="AY170" s="67"/>
      <c r="AZ170" s="67"/>
      <c r="BA170" s="67"/>
      <c r="BB170" s="67"/>
      <c r="BC170" s="67"/>
      <c r="BD170" s="67"/>
      <c r="BE170" s="67"/>
      <c r="BF170" s="67"/>
      <c r="BG170" s="67"/>
      <c r="BH170" s="67"/>
      <c r="BI170" s="67"/>
      <c r="BJ170" s="67"/>
      <c r="BK170" s="67"/>
      <c r="BL170" s="67"/>
      <c r="BM170" s="67"/>
      <c r="BN170" s="67"/>
      <c r="BO170" s="67"/>
      <c r="BP170" s="67"/>
      <c r="BQ170" s="67"/>
      <c r="BR170" s="67"/>
      <c r="BS170" s="67"/>
      <c r="BT170" s="67"/>
      <c r="BU170" s="67"/>
      <c r="BV170" s="67"/>
      <c r="BW170" s="62"/>
      <c r="BX170" s="62"/>
      <c r="BY170" s="62"/>
      <c r="BZ170" s="62"/>
      <c r="CA170" s="62"/>
      <c r="CB170" s="62"/>
      <c r="CC170" s="77"/>
      <c r="CD170" s="77"/>
      <c r="CE170" s="62"/>
      <c r="CF170" s="77"/>
      <c r="CG170" s="77"/>
      <c r="CH170" s="62"/>
      <c r="CI170" s="62"/>
      <c r="CJ170" s="62"/>
      <c r="CK170" s="62"/>
      <c r="CL170" s="62"/>
      <c r="CM170" s="62"/>
      <c r="CN170" s="62"/>
      <c r="CO170" s="62"/>
      <c r="CP170" s="62"/>
      <c r="CQ170" s="62"/>
      <c r="CR170" s="62"/>
      <c r="CS170" s="66"/>
    </row>
    <row r="171" spans="1:97" s="50" customFormat="1" ht="18.75" x14ac:dyDescent="0.3">
      <c r="A171" s="61"/>
      <c r="B171" s="55"/>
      <c r="C171" s="66"/>
      <c r="D171" s="55"/>
      <c r="E171" s="66"/>
      <c r="F171" s="66"/>
      <c r="G171" s="66"/>
      <c r="H171" s="66"/>
      <c r="I171" s="66"/>
      <c r="J171" s="67"/>
      <c r="K171" s="67"/>
      <c r="L171" s="67"/>
      <c r="M171" s="67"/>
      <c r="N171" s="67"/>
      <c r="O171" s="67"/>
      <c r="P171" s="67"/>
      <c r="Q171" s="67"/>
      <c r="R171" s="67"/>
      <c r="S171" s="67"/>
      <c r="T171" s="67"/>
      <c r="U171" s="67"/>
      <c r="V171" s="67"/>
      <c r="W171" s="67"/>
      <c r="X171" s="67"/>
      <c r="Y171" s="67"/>
      <c r="Z171" s="67"/>
      <c r="AA171" s="67"/>
      <c r="AB171" s="67"/>
      <c r="AC171" s="67"/>
      <c r="AD171" s="67"/>
      <c r="AE171" s="67"/>
      <c r="AF171" s="67"/>
      <c r="AG171" s="67"/>
      <c r="AH171" s="67"/>
      <c r="AI171" s="67"/>
      <c r="AJ171" s="67"/>
      <c r="AK171" s="67"/>
      <c r="AL171" s="67"/>
      <c r="AM171" s="67"/>
      <c r="AN171" s="67"/>
      <c r="AO171" s="67"/>
      <c r="AP171" s="67"/>
      <c r="AQ171" s="67"/>
      <c r="AR171" s="67"/>
      <c r="AS171" s="67"/>
      <c r="AT171" s="67"/>
      <c r="AU171" s="67"/>
      <c r="AV171" s="67"/>
      <c r="AW171" s="67"/>
      <c r="AX171" s="67"/>
      <c r="AY171" s="67"/>
      <c r="AZ171" s="67"/>
      <c r="BA171" s="67"/>
      <c r="BB171" s="67"/>
      <c r="BC171" s="67"/>
      <c r="BD171" s="67"/>
      <c r="BE171" s="67"/>
      <c r="BF171" s="67"/>
      <c r="BG171" s="67"/>
      <c r="BH171" s="67"/>
      <c r="BI171" s="67"/>
      <c r="BJ171" s="67"/>
      <c r="BK171" s="67"/>
      <c r="BL171" s="67"/>
      <c r="BM171" s="67"/>
      <c r="BN171" s="67"/>
      <c r="BO171" s="67"/>
      <c r="BP171" s="67"/>
      <c r="BQ171" s="67"/>
      <c r="BR171" s="67"/>
      <c r="BS171" s="67"/>
      <c r="BT171" s="67"/>
      <c r="BU171" s="67"/>
      <c r="BV171" s="67"/>
      <c r="BW171" s="62"/>
      <c r="BX171" s="62"/>
      <c r="BY171" s="62"/>
      <c r="BZ171" s="62"/>
      <c r="CA171" s="62"/>
      <c r="CB171" s="62"/>
      <c r="CC171" s="77"/>
      <c r="CD171" s="77"/>
      <c r="CE171" s="62"/>
      <c r="CF171" s="77"/>
      <c r="CG171" s="77"/>
      <c r="CH171" s="62"/>
      <c r="CI171" s="62"/>
      <c r="CJ171" s="62"/>
      <c r="CK171" s="62"/>
      <c r="CL171" s="62"/>
      <c r="CM171" s="62"/>
      <c r="CN171" s="62"/>
      <c r="CO171" s="62"/>
      <c r="CP171" s="62"/>
      <c r="CQ171" s="62"/>
      <c r="CR171" s="62"/>
      <c r="CS171" s="66"/>
    </row>
    <row r="172" spans="1:97" s="50" customFormat="1" ht="18.75" x14ac:dyDescent="0.3">
      <c r="A172" s="61"/>
      <c r="B172" s="55"/>
      <c r="C172" s="66"/>
      <c r="D172" s="55"/>
      <c r="E172" s="66"/>
      <c r="F172" s="66"/>
      <c r="G172" s="66"/>
      <c r="H172" s="66"/>
      <c r="I172" s="66"/>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c r="AN172" s="67"/>
      <c r="AO172" s="67"/>
      <c r="AP172" s="67"/>
      <c r="AQ172" s="67"/>
      <c r="AR172" s="67"/>
      <c r="AS172" s="67"/>
      <c r="AT172" s="67"/>
      <c r="AU172" s="67"/>
      <c r="AV172" s="67"/>
      <c r="AW172" s="67"/>
      <c r="AX172" s="67"/>
      <c r="AY172" s="67"/>
      <c r="AZ172" s="67"/>
      <c r="BA172" s="67"/>
      <c r="BB172" s="67"/>
      <c r="BC172" s="67"/>
      <c r="BD172" s="67"/>
      <c r="BE172" s="67"/>
      <c r="BF172" s="67"/>
      <c r="BG172" s="67"/>
      <c r="BH172" s="67"/>
      <c r="BI172" s="67"/>
      <c r="BJ172" s="67"/>
      <c r="BK172" s="67"/>
      <c r="BL172" s="67"/>
      <c r="BM172" s="67"/>
      <c r="BN172" s="67"/>
      <c r="BO172" s="67"/>
      <c r="BP172" s="67"/>
      <c r="BQ172" s="67"/>
      <c r="BR172" s="67"/>
      <c r="BS172" s="67"/>
      <c r="BT172" s="67"/>
      <c r="BU172" s="67"/>
      <c r="BV172" s="67"/>
      <c r="BW172" s="62"/>
      <c r="BX172" s="62"/>
      <c r="BY172" s="62"/>
      <c r="BZ172" s="62"/>
      <c r="CA172" s="62"/>
      <c r="CB172" s="62"/>
      <c r="CC172" s="77"/>
      <c r="CD172" s="77"/>
      <c r="CE172" s="62"/>
      <c r="CF172" s="77"/>
      <c r="CG172" s="77"/>
      <c r="CH172" s="62"/>
      <c r="CI172" s="62"/>
      <c r="CJ172" s="62"/>
      <c r="CK172" s="62"/>
      <c r="CL172" s="62"/>
      <c r="CM172" s="62"/>
      <c r="CN172" s="62"/>
      <c r="CO172" s="62"/>
      <c r="CP172" s="62"/>
      <c r="CQ172" s="62"/>
      <c r="CR172" s="62"/>
      <c r="CS172" s="66"/>
    </row>
    <row r="173" spans="1:97" s="50" customFormat="1" ht="18.75" x14ac:dyDescent="0.3">
      <c r="A173" s="61"/>
      <c r="B173" s="55"/>
      <c r="C173" s="66"/>
      <c r="D173" s="55"/>
      <c r="E173" s="66"/>
      <c r="F173" s="66"/>
      <c r="G173" s="66"/>
      <c r="H173" s="66"/>
      <c r="I173" s="66"/>
      <c r="J173" s="67"/>
      <c r="K173" s="67"/>
      <c r="L173" s="67"/>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7"/>
      <c r="AN173" s="67"/>
      <c r="AO173" s="67"/>
      <c r="AP173" s="67"/>
      <c r="AQ173" s="67"/>
      <c r="AR173" s="67"/>
      <c r="AS173" s="67"/>
      <c r="AT173" s="67"/>
      <c r="AU173" s="67"/>
      <c r="AV173" s="67"/>
      <c r="AW173" s="67"/>
      <c r="AX173" s="67"/>
      <c r="AY173" s="67"/>
      <c r="AZ173" s="67"/>
      <c r="BA173" s="67"/>
      <c r="BB173" s="67"/>
      <c r="BC173" s="67"/>
      <c r="BD173" s="67"/>
      <c r="BE173" s="67"/>
      <c r="BF173" s="67"/>
      <c r="BG173" s="67"/>
      <c r="BH173" s="67"/>
      <c r="BI173" s="67"/>
      <c r="BJ173" s="67"/>
      <c r="BK173" s="67"/>
      <c r="BL173" s="67"/>
      <c r="BM173" s="67"/>
      <c r="BN173" s="67"/>
      <c r="BO173" s="67"/>
      <c r="BP173" s="67"/>
      <c r="BQ173" s="67"/>
      <c r="BR173" s="67"/>
      <c r="BS173" s="67"/>
      <c r="BT173" s="67"/>
      <c r="BU173" s="67"/>
      <c r="BV173" s="67"/>
      <c r="BW173" s="62"/>
      <c r="BX173" s="62"/>
      <c r="BY173" s="62"/>
      <c r="BZ173" s="62"/>
      <c r="CA173" s="62"/>
      <c r="CB173" s="62"/>
      <c r="CC173" s="77"/>
      <c r="CD173" s="77"/>
      <c r="CE173" s="62"/>
      <c r="CF173" s="77"/>
      <c r="CG173" s="77"/>
      <c r="CH173" s="62"/>
      <c r="CI173" s="62"/>
      <c r="CJ173" s="62"/>
      <c r="CK173" s="62"/>
      <c r="CL173" s="62"/>
      <c r="CM173" s="62"/>
      <c r="CN173" s="62"/>
      <c r="CO173" s="62"/>
      <c r="CP173" s="62"/>
      <c r="CQ173" s="62"/>
      <c r="CR173" s="62"/>
      <c r="CS173" s="66"/>
    </row>
    <row r="174" spans="1:97" s="50" customFormat="1" ht="18.75" x14ac:dyDescent="0.3">
      <c r="A174" s="61"/>
      <c r="B174" s="55"/>
      <c r="C174" s="66"/>
      <c r="D174" s="55"/>
      <c r="E174" s="66"/>
      <c r="F174" s="66"/>
      <c r="G174" s="66"/>
      <c r="H174" s="66"/>
      <c r="I174" s="66"/>
      <c r="J174" s="67"/>
      <c r="K174" s="6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c r="AP174" s="67"/>
      <c r="AQ174" s="67"/>
      <c r="AR174" s="67"/>
      <c r="AS174" s="67"/>
      <c r="AT174" s="67"/>
      <c r="AU174" s="67"/>
      <c r="AV174" s="67"/>
      <c r="AW174" s="67"/>
      <c r="AX174" s="67"/>
      <c r="AY174" s="67"/>
      <c r="AZ174" s="67"/>
      <c r="BA174" s="67"/>
      <c r="BB174" s="67"/>
      <c r="BC174" s="67"/>
      <c r="BD174" s="67"/>
      <c r="BE174" s="67"/>
      <c r="BF174" s="67"/>
      <c r="BG174" s="67"/>
      <c r="BH174" s="67"/>
      <c r="BI174" s="67"/>
      <c r="BJ174" s="67"/>
      <c r="BK174" s="67"/>
      <c r="BL174" s="67"/>
      <c r="BM174" s="67"/>
      <c r="BN174" s="67"/>
      <c r="BO174" s="67"/>
      <c r="BP174" s="67"/>
      <c r="BQ174" s="67"/>
      <c r="BR174" s="67"/>
      <c r="BS174" s="67"/>
      <c r="BT174" s="67"/>
      <c r="BU174" s="67"/>
      <c r="BV174" s="67"/>
      <c r="BW174" s="62"/>
      <c r="BX174" s="62"/>
      <c r="BY174" s="62"/>
      <c r="BZ174" s="62"/>
      <c r="CA174" s="62"/>
      <c r="CB174" s="62"/>
      <c r="CC174" s="77"/>
      <c r="CD174" s="77"/>
      <c r="CE174" s="62"/>
      <c r="CF174" s="77"/>
      <c r="CG174" s="77"/>
      <c r="CH174" s="62"/>
      <c r="CI174" s="62"/>
      <c r="CJ174" s="62"/>
      <c r="CK174" s="62"/>
      <c r="CL174" s="62"/>
      <c r="CM174" s="62"/>
      <c r="CN174" s="62"/>
      <c r="CO174" s="62"/>
      <c r="CP174" s="62"/>
      <c r="CQ174" s="62"/>
      <c r="CR174" s="62"/>
      <c r="CS174" s="66"/>
    </row>
    <row r="175" spans="1:97" s="50" customFormat="1" ht="18.75" x14ac:dyDescent="0.3">
      <c r="A175" s="61"/>
      <c r="B175" s="55"/>
      <c r="C175" s="66"/>
      <c r="D175" s="55"/>
      <c r="E175" s="66"/>
      <c r="F175" s="66"/>
      <c r="G175" s="66"/>
      <c r="H175" s="66"/>
      <c r="I175" s="66"/>
      <c r="J175" s="67"/>
      <c r="K175" s="67"/>
      <c r="L175" s="67"/>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7"/>
      <c r="AN175" s="67"/>
      <c r="AO175" s="67"/>
      <c r="AP175" s="67"/>
      <c r="AQ175" s="67"/>
      <c r="AR175" s="67"/>
      <c r="AS175" s="67"/>
      <c r="AT175" s="67"/>
      <c r="AU175" s="67"/>
      <c r="AV175" s="67"/>
      <c r="AW175" s="67"/>
      <c r="AX175" s="67"/>
      <c r="AY175" s="67"/>
      <c r="AZ175" s="67"/>
      <c r="BA175" s="67"/>
      <c r="BB175" s="67"/>
      <c r="BC175" s="67"/>
      <c r="BD175" s="67"/>
      <c r="BE175" s="67"/>
      <c r="BF175" s="67"/>
      <c r="BG175" s="67"/>
      <c r="BH175" s="67"/>
      <c r="BI175" s="67"/>
      <c r="BJ175" s="67"/>
      <c r="BK175" s="67"/>
      <c r="BL175" s="67"/>
      <c r="BM175" s="67"/>
      <c r="BN175" s="67"/>
      <c r="BO175" s="67"/>
      <c r="BP175" s="67"/>
      <c r="BQ175" s="67"/>
      <c r="BR175" s="67"/>
      <c r="BS175" s="67"/>
      <c r="BT175" s="67"/>
      <c r="BU175" s="67"/>
      <c r="BV175" s="67"/>
      <c r="BW175" s="62"/>
      <c r="BX175" s="62"/>
      <c r="BY175" s="62"/>
      <c r="BZ175" s="62"/>
      <c r="CA175" s="62"/>
      <c r="CB175" s="62"/>
      <c r="CC175" s="77"/>
      <c r="CD175" s="77"/>
      <c r="CE175" s="62"/>
      <c r="CF175" s="77"/>
      <c r="CG175" s="77"/>
      <c r="CH175" s="62"/>
      <c r="CI175" s="62"/>
      <c r="CJ175" s="62"/>
      <c r="CK175" s="62"/>
      <c r="CL175" s="62"/>
      <c r="CM175" s="62"/>
      <c r="CN175" s="62"/>
      <c r="CO175" s="62"/>
      <c r="CP175" s="62"/>
      <c r="CQ175" s="62"/>
      <c r="CR175" s="62"/>
      <c r="CS175" s="66"/>
    </row>
    <row r="176" spans="1:97" s="50" customFormat="1" ht="18.75" x14ac:dyDescent="0.3">
      <c r="A176" s="61"/>
      <c r="B176" s="55"/>
      <c r="C176" s="66"/>
      <c r="D176" s="55"/>
      <c r="E176" s="66"/>
      <c r="F176" s="66"/>
      <c r="G176" s="66"/>
      <c r="H176" s="66"/>
      <c r="I176" s="66"/>
      <c r="J176" s="67"/>
      <c r="K176" s="6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7"/>
      <c r="AP176" s="67"/>
      <c r="AQ176" s="67"/>
      <c r="AR176" s="67"/>
      <c r="AS176" s="67"/>
      <c r="AT176" s="67"/>
      <c r="AU176" s="67"/>
      <c r="AV176" s="67"/>
      <c r="AW176" s="67"/>
      <c r="AX176" s="67"/>
      <c r="AY176" s="67"/>
      <c r="AZ176" s="67"/>
      <c r="BA176" s="67"/>
      <c r="BB176" s="67"/>
      <c r="BC176" s="67"/>
      <c r="BD176" s="67"/>
      <c r="BE176" s="67"/>
      <c r="BF176" s="67"/>
      <c r="BG176" s="67"/>
      <c r="BH176" s="67"/>
      <c r="BI176" s="67"/>
      <c r="BJ176" s="67"/>
      <c r="BK176" s="67"/>
      <c r="BL176" s="67"/>
      <c r="BM176" s="67"/>
      <c r="BN176" s="67"/>
      <c r="BO176" s="67"/>
      <c r="BP176" s="67"/>
      <c r="BQ176" s="67"/>
      <c r="BR176" s="67"/>
      <c r="BS176" s="67"/>
      <c r="BT176" s="67"/>
      <c r="BU176" s="67"/>
      <c r="BV176" s="67"/>
      <c r="BW176" s="62"/>
      <c r="BX176" s="62"/>
      <c r="BY176" s="62"/>
      <c r="BZ176" s="62"/>
      <c r="CA176" s="62"/>
      <c r="CB176" s="62"/>
      <c r="CC176" s="77"/>
      <c r="CD176" s="77"/>
      <c r="CE176" s="62"/>
      <c r="CF176" s="77"/>
      <c r="CG176" s="77"/>
      <c r="CH176" s="62"/>
      <c r="CI176" s="62"/>
      <c r="CJ176" s="62"/>
      <c r="CK176" s="62"/>
      <c r="CL176" s="62"/>
      <c r="CM176" s="62"/>
      <c r="CN176" s="62"/>
      <c r="CO176" s="62"/>
      <c r="CP176" s="62"/>
      <c r="CQ176" s="62"/>
      <c r="CR176" s="62"/>
      <c r="CS176" s="66"/>
    </row>
    <row r="177" spans="1:97" s="50" customFormat="1" ht="18.75" x14ac:dyDescent="0.3">
      <c r="A177" s="61"/>
      <c r="B177" s="55"/>
      <c r="C177" s="66"/>
      <c r="D177" s="55"/>
      <c r="E177" s="66"/>
      <c r="F177" s="66"/>
      <c r="G177" s="66"/>
      <c r="H177" s="66"/>
      <c r="I177" s="66"/>
      <c r="J177" s="67"/>
      <c r="K177" s="6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c r="AN177" s="67"/>
      <c r="AO177" s="67"/>
      <c r="AP177" s="67"/>
      <c r="AQ177" s="67"/>
      <c r="AR177" s="67"/>
      <c r="AS177" s="67"/>
      <c r="AT177" s="67"/>
      <c r="AU177" s="67"/>
      <c r="AV177" s="67"/>
      <c r="AW177" s="67"/>
      <c r="AX177" s="67"/>
      <c r="AY177" s="67"/>
      <c r="AZ177" s="67"/>
      <c r="BA177" s="67"/>
      <c r="BB177" s="67"/>
      <c r="BC177" s="67"/>
      <c r="BD177" s="67"/>
      <c r="BE177" s="67"/>
      <c r="BF177" s="67"/>
      <c r="BG177" s="67"/>
      <c r="BH177" s="67"/>
      <c r="BI177" s="67"/>
      <c r="BJ177" s="67"/>
      <c r="BK177" s="67"/>
      <c r="BL177" s="67"/>
      <c r="BM177" s="67"/>
      <c r="BN177" s="67"/>
      <c r="BO177" s="67"/>
      <c r="BP177" s="67"/>
      <c r="BQ177" s="67"/>
      <c r="BR177" s="67"/>
      <c r="BS177" s="67"/>
      <c r="BT177" s="67"/>
      <c r="BU177" s="67"/>
      <c r="BV177" s="67"/>
      <c r="BW177" s="62"/>
      <c r="BX177" s="62"/>
      <c r="BY177" s="62"/>
      <c r="BZ177" s="62"/>
      <c r="CA177" s="62"/>
      <c r="CB177" s="62"/>
      <c r="CC177" s="77"/>
      <c r="CD177" s="77"/>
      <c r="CE177" s="62"/>
      <c r="CF177" s="77"/>
      <c r="CG177" s="77"/>
      <c r="CH177" s="62"/>
      <c r="CI177" s="62"/>
      <c r="CJ177" s="62"/>
      <c r="CK177" s="62"/>
      <c r="CL177" s="62"/>
      <c r="CM177" s="62"/>
      <c r="CN177" s="62"/>
      <c r="CO177" s="62"/>
      <c r="CP177" s="62"/>
      <c r="CQ177" s="62"/>
      <c r="CR177" s="62"/>
      <c r="CS177" s="66"/>
    </row>
    <row r="178" spans="1:97" s="50" customFormat="1" ht="18.75" x14ac:dyDescent="0.3">
      <c r="A178" s="61"/>
      <c r="B178" s="55"/>
      <c r="C178" s="66"/>
      <c r="D178" s="55"/>
      <c r="E178" s="66"/>
      <c r="F178" s="66"/>
      <c r="G178" s="66"/>
      <c r="H178" s="66"/>
      <c r="I178" s="66"/>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c r="AN178" s="67"/>
      <c r="AO178" s="67"/>
      <c r="AP178" s="67"/>
      <c r="AQ178" s="67"/>
      <c r="AR178" s="67"/>
      <c r="AS178" s="67"/>
      <c r="AT178" s="67"/>
      <c r="AU178" s="67"/>
      <c r="AV178" s="67"/>
      <c r="AW178" s="67"/>
      <c r="AX178" s="67"/>
      <c r="AY178" s="67"/>
      <c r="AZ178" s="67"/>
      <c r="BA178" s="67"/>
      <c r="BB178" s="67"/>
      <c r="BC178" s="67"/>
      <c r="BD178" s="67"/>
      <c r="BE178" s="67"/>
      <c r="BF178" s="67"/>
      <c r="BG178" s="67"/>
      <c r="BH178" s="67"/>
      <c r="BI178" s="67"/>
      <c r="BJ178" s="67"/>
      <c r="BK178" s="67"/>
      <c r="BL178" s="67"/>
      <c r="BM178" s="67"/>
      <c r="BN178" s="67"/>
      <c r="BO178" s="67"/>
      <c r="BP178" s="67"/>
      <c r="BQ178" s="67"/>
      <c r="BR178" s="67"/>
      <c r="BS178" s="67"/>
      <c r="BT178" s="67"/>
      <c r="BU178" s="67"/>
      <c r="BV178" s="67"/>
      <c r="BW178" s="62"/>
      <c r="BX178" s="62"/>
      <c r="BY178" s="62"/>
      <c r="BZ178" s="62"/>
      <c r="CA178" s="62"/>
      <c r="CB178" s="62"/>
      <c r="CC178" s="77"/>
      <c r="CD178" s="77"/>
      <c r="CE178" s="62"/>
      <c r="CF178" s="77"/>
      <c r="CG178" s="77"/>
      <c r="CH178" s="62"/>
      <c r="CI178" s="62"/>
      <c r="CJ178" s="62"/>
      <c r="CK178" s="62"/>
      <c r="CL178" s="62"/>
      <c r="CM178" s="62"/>
      <c r="CN178" s="62"/>
      <c r="CO178" s="62"/>
      <c r="CP178" s="62"/>
      <c r="CQ178" s="62"/>
      <c r="CR178" s="62"/>
      <c r="CS178" s="66"/>
    </row>
    <row r="179" spans="1:97" s="50" customFormat="1" ht="18.75" x14ac:dyDescent="0.3">
      <c r="A179" s="61"/>
      <c r="B179" s="55"/>
      <c r="C179" s="66"/>
      <c r="D179" s="55"/>
      <c r="E179" s="66"/>
      <c r="F179" s="66"/>
      <c r="G179" s="66"/>
      <c r="H179" s="66"/>
      <c r="I179" s="66"/>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c r="AP179" s="67"/>
      <c r="AQ179" s="67"/>
      <c r="AR179" s="67"/>
      <c r="AS179" s="67"/>
      <c r="AT179" s="67"/>
      <c r="AU179" s="67"/>
      <c r="AV179" s="67"/>
      <c r="AW179" s="67"/>
      <c r="AX179" s="67"/>
      <c r="AY179" s="67"/>
      <c r="AZ179" s="67"/>
      <c r="BA179" s="67"/>
      <c r="BB179" s="67"/>
      <c r="BC179" s="67"/>
      <c r="BD179" s="67"/>
      <c r="BE179" s="67"/>
      <c r="BF179" s="67"/>
      <c r="BG179" s="67"/>
      <c r="BH179" s="67"/>
      <c r="BI179" s="67"/>
      <c r="BJ179" s="67"/>
      <c r="BK179" s="67"/>
      <c r="BL179" s="67"/>
      <c r="BM179" s="67"/>
      <c r="BN179" s="67"/>
      <c r="BO179" s="67"/>
      <c r="BP179" s="67"/>
      <c r="BQ179" s="67"/>
      <c r="BR179" s="67"/>
      <c r="BS179" s="67"/>
      <c r="BT179" s="67"/>
      <c r="BU179" s="67"/>
      <c r="BV179" s="67"/>
      <c r="BW179" s="62"/>
      <c r="BX179" s="62"/>
      <c r="BY179" s="62"/>
      <c r="BZ179" s="62"/>
      <c r="CA179" s="62"/>
      <c r="CB179" s="62"/>
      <c r="CC179" s="77"/>
      <c r="CD179" s="77"/>
      <c r="CE179" s="62"/>
      <c r="CF179" s="77"/>
      <c r="CG179" s="77"/>
      <c r="CH179" s="62"/>
      <c r="CI179" s="62"/>
      <c r="CJ179" s="62"/>
      <c r="CK179" s="62"/>
      <c r="CL179" s="62"/>
      <c r="CM179" s="62"/>
      <c r="CN179" s="62"/>
      <c r="CO179" s="62"/>
      <c r="CP179" s="62"/>
      <c r="CQ179" s="62"/>
      <c r="CR179" s="62"/>
      <c r="CS179" s="66"/>
    </row>
    <row r="180" spans="1:97" s="50" customFormat="1" ht="18.75" x14ac:dyDescent="0.3">
      <c r="A180" s="61"/>
      <c r="B180" s="55"/>
      <c r="C180" s="66"/>
      <c r="D180" s="55"/>
      <c r="E180" s="66"/>
      <c r="F180" s="66"/>
      <c r="G180" s="66"/>
      <c r="H180" s="66"/>
      <c r="I180" s="66"/>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67"/>
      <c r="AT180" s="67"/>
      <c r="AU180" s="67"/>
      <c r="AV180" s="67"/>
      <c r="AW180" s="67"/>
      <c r="AX180" s="67"/>
      <c r="AY180" s="67"/>
      <c r="AZ180" s="67"/>
      <c r="BA180" s="67"/>
      <c r="BB180" s="67"/>
      <c r="BC180" s="67"/>
      <c r="BD180" s="67"/>
      <c r="BE180" s="67"/>
      <c r="BF180" s="67"/>
      <c r="BG180" s="67"/>
      <c r="BH180" s="67"/>
      <c r="BI180" s="67"/>
      <c r="BJ180" s="67"/>
      <c r="BK180" s="67"/>
      <c r="BL180" s="67"/>
      <c r="BM180" s="67"/>
      <c r="BN180" s="67"/>
      <c r="BO180" s="67"/>
      <c r="BP180" s="67"/>
      <c r="BQ180" s="67"/>
      <c r="BR180" s="67"/>
      <c r="BS180" s="67"/>
      <c r="BT180" s="67"/>
      <c r="BU180" s="67"/>
      <c r="BV180" s="67"/>
      <c r="BW180" s="62"/>
      <c r="BX180" s="62"/>
      <c r="BY180" s="62"/>
      <c r="BZ180" s="62"/>
      <c r="CA180" s="62"/>
      <c r="CB180" s="62"/>
      <c r="CC180" s="77"/>
      <c r="CD180" s="77"/>
      <c r="CE180" s="62"/>
      <c r="CF180" s="77"/>
      <c r="CG180" s="77"/>
      <c r="CH180" s="62"/>
      <c r="CI180" s="62"/>
      <c r="CJ180" s="62"/>
      <c r="CK180" s="62"/>
      <c r="CL180" s="62"/>
      <c r="CM180" s="62"/>
      <c r="CN180" s="62"/>
      <c r="CO180" s="62"/>
      <c r="CP180" s="62"/>
      <c r="CQ180" s="62"/>
      <c r="CR180" s="62"/>
      <c r="CS180" s="66"/>
    </row>
    <row r="181" spans="1:97" s="50" customFormat="1" ht="18.75" x14ac:dyDescent="0.3">
      <c r="A181" s="61"/>
      <c r="B181" s="55"/>
      <c r="C181" s="66"/>
      <c r="D181" s="55"/>
      <c r="E181" s="66"/>
      <c r="F181" s="66"/>
      <c r="G181" s="66"/>
      <c r="H181" s="66"/>
      <c r="I181" s="66"/>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c r="AT181" s="67"/>
      <c r="AU181" s="67"/>
      <c r="AV181" s="67"/>
      <c r="AW181" s="67"/>
      <c r="AX181" s="67"/>
      <c r="AY181" s="67"/>
      <c r="AZ181" s="67"/>
      <c r="BA181" s="67"/>
      <c r="BB181" s="67"/>
      <c r="BC181" s="67"/>
      <c r="BD181" s="67"/>
      <c r="BE181" s="67"/>
      <c r="BF181" s="67"/>
      <c r="BG181" s="67"/>
      <c r="BH181" s="67"/>
      <c r="BI181" s="67"/>
      <c r="BJ181" s="67"/>
      <c r="BK181" s="67"/>
      <c r="BL181" s="67"/>
      <c r="BM181" s="67"/>
      <c r="BN181" s="67"/>
      <c r="BO181" s="67"/>
      <c r="BP181" s="67"/>
      <c r="BQ181" s="67"/>
      <c r="BR181" s="67"/>
      <c r="BS181" s="67"/>
      <c r="BT181" s="67"/>
      <c r="BU181" s="67"/>
      <c r="BV181" s="67"/>
      <c r="BW181" s="62"/>
      <c r="BX181" s="62"/>
      <c r="BY181" s="62"/>
      <c r="BZ181" s="62"/>
      <c r="CA181" s="62"/>
      <c r="CB181" s="62"/>
      <c r="CC181" s="77"/>
      <c r="CD181" s="77"/>
      <c r="CE181" s="62"/>
      <c r="CF181" s="77"/>
      <c r="CG181" s="77"/>
      <c r="CH181" s="62"/>
      <c r="CI181" s="62"/>
      <c r="CJ181" s="62"/>
      <c r="CK181" s="62"/>
      <c r="CL181" s="62"/>
      <c r="CM181" s="62"/>
      <c r="CN181" s="62"/>
      <c r="CO181" s="62"/>
      <c r="CP181" s="62"/>
      <c r="CQ181" s="62"/>
      <c r="CR181" s="62"/>
      <c r="CS181" s="66"/>
    </row>
    <row r="182" spans="1:97" s="50" customFormat="1" ht="18.75" x14ac:dyDescent="0.3">
      <c r="A182" s="61"/>
      <c r="B182" s="55"/>
      <c r="C182" s="66"/>
      <c r="D182" s="55"/>
      <c r="E182" s="66"/>
      <c r="F182" s="66"/>
      <c r="G182" s="66"/>
      <c r="H182" s="66"/>
      <c r="I182" s="66"/>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c r="AP182" s="67"/>
      <c r="AQ182" s="67"/>
      <c r="AR182" s="67"/>
      <c r="AS182" s="67"/>
      <c r="AT182" s="67"/>
      <c r="AU182" s="67"/>
      <c r="AV182" s="67"/>
      <c r="AW182" s="67"/>
      <c r="AX182" s="67"/>
      <c r="AY182" s="67"/>
      <c r="AZ182" s="67"/>
      <c r="BA182" s="67"/>
      <c r="BB182" s="67"/>
      <c r="BC182" s="67"/>
      <c r="BD182" s="67"/>
      <c r="BE182" s="67"/>
      <c r="BF182" s="67"/>
      <c r="BG182" s="67"/>
      <c r="BH182" s="67"/>
      <c r="BI182" s="67"/>
      <c r="BJ182" s="67"/>
      <c r="BK182" s="67"/>
      <c r="BL182" s="67"/>
      <c r="BM182" s="67"/>
      <c r="BN182" s="67"/>
      <c r="BO182" s="67"/>
      <c r="BP182" s="67"/>
      <c r="BQ182" s="67"/>
      <c r="BR182" s="67"/>
      <c r="BS182" s="67"/>
      <c r="BT182" s="67"/>
      <c r="BU182" s="67"/>
      <c r="BV182" s="67"/>
      <c r="BW182" s="62"/>
      <c r="BX182" s="62"/>
      <c r="BY182" s="62"/>
      <c r="BZ182" s="62"/>
      <c r="CA182" s="62"/>
      <c r="CB182" s="62"/>
      <c r="CC182" s="77"/>
      <c r="CD182" s="77"/>
      <c r="CE182" s="62"/>
      <c r="CF182" s="77"/>
      <c r="CG182" s="77"/>
      <c r="CH182" s="62"/>
      <c r="CI182" s="62"/>
      <c r="CJ182" s="62"/>
      <c r="CK182" s="62"/>
      <c r="CL182" s="62"/>
      <c r="CM182" s="62"/>
      <c r="CN182" s="62"/>
      <c r="CO182" s="62"/>
      <c r="CP182" s="62"/>
      <c r="CQ182" s="62"/>
      <c r="CR182" s="62"/>
      <c r="CS182" s="66"/>
    </row>
    <row r="183" spans="1:97" s="50" customFormat="1" ht="18.75" x14ac:dyDescent="0.3">
      <c r="A183" s="61"/>
      <c r="B183" s="55"/>
      <c r="C183" s="66"/>
      <c r="D183" s="55"/>
      <c r="E183" s="66"/>
      <c r="F183" s="66"/>
      <c r="G183" s="66"/>
      <c r="H183" s="66"/>
      <c r="I183" s="66"/>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67"/>
      <c r="AT183" s="67"/>
      <c r="AU183" s="67"/>
      <c r="AV183" s="67"/>
      <c r="AW183" s="67"/>
      <c r="AX183" s="67"/>
      <c r="AY183" s="67"/>
      <c r="AZ183" s="67"/>
      <c r="BA183" s="67"/>
      <c r="BB183" s="67"/>
      <c r="BC183" s="67"/>
      <c r="BD183" s="67"/>
      <c r="BE183" s="67"/>
      <c r="BF183" s="67"/>
      <c r="BG183" s="67"/>
      <c r="BH183" s="67"/>
      <c r="BI183" s="67"/>
      <c r="BJ183" s="67"/>
      <c r="BK183" s="67"/>
      <c r="BL183" s="67"/>
      <c r="BM183" s="67"/>
      <c r="BN183" s="67"/>
      <c r="BO183" s="67"/>
      <c r="BP183" s="67"/>
      <c r="BQ183" s="67"/>
      <c r="BR183" s="67"/>
      <c r="BS183" s="67"/>
      <c r="BT183" s="67"/>
      <c r="BU183" s="67"/>
      <c r="BV183" s="67"/>
      <c r="BW183" s="62"/>
      <c r="BX183" s="62"/>
      <c r="BY183" s="62"/>
      <c r="BZ183" s="62"/>
      <c r="CA183" s="62"/>
      <c r="CB183" s="62"/>
      <c r="CC183" s="77"/>
      <c r="CD183" s="77"/>
      <c r="CE183" s="62"/>
      <c r="CF183" s="77"/>
      <c r="CG183" s="77"/>
      <c r="CH183" s="62"/>
      <c r="CI183" s="62"/>
      <c r="CJ183" s="62"/>
      <c r="CK183" s="62"/>
      <c r="CL183" s="62"/>
      <c r="CM183" s="62"/>
      <c r="CN183" s="62"/>
      <c r="CO183" s="62"/>
      <c r="CP183" s="62"/>
      <c r="CQ183" s="62"/>
      <c r="CR183" s="62"/>
      <c r="CS183" s="66"/>
    </row>
    <row r="184" spans="1:97" s="50" customFormat="1" ht="18.75" x14ac:dyDescent="0.3">
      <c r="A184" s="61"/>
      <c r="B184" s="55"/>
      <c r="C184" s="66"/>
      <c r="D184" s="55"/>
      <c r="E184" s="66"/>
      <c r="F184" s="66"/>
      <c r="G184" s="66"/>
      <c r="H184" s="66"/>
      <c r="I184" s="66"/>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c r="AP184" s="67"/>
      <c r="AQ184" s="67"/>
      <c r="AR184" s="67"/>
      <c r="AS184" s="67"/>
      <c r="AT184" s="67"/>
      <c r="AU184" s="67"/>
      <c r="AV184" s="67"/>
      <c r="AW184" s="67"/>
      <c r="AX184" s="67"/>
      <c r="AY184" s="67"/>
      <c r="AZ184" s="67"/>
      <c r="BA184" s="67"/>
      <c r="BB184" s="67"/>
      <c r="BC184" s="67"/>
      <c r="BD184" s="67"/>
      <c r="BE184" s="67"/>
      <c r="BF184" s="67"/>
      <c r="BG184" s="67"/>
      <c r="BH184" s="67"/>
      <c r="BI184" s="67"/>
      <c r="BJ184" s="67"/>
      <c r="BK184" s="67"/>
      <c r="BL184" s="67"/>
      <c r="BM184" s="67"/>
      <c r="BN184" s="67"/>
      <c r="BO184" s="67"/>
      <c r="BP184" s="67"/>
      <c r="BQ184" s="67"/>
      <c r="BR184" s="67"/>
      <c r="BS184" s="67"/>
      <c r="BT184" s="67"/>
      <c r="BU184" s="67"/>
      <c r="BV184" s="67"/>
      <c r="BW184" s="62"/>
      <c r="BX184" s="62"/>
      <c r="BY184" s="62"/>
      <c r="BZ184" s="62"/>
      <c r="CA184" s="62"/>
      <c r="CB184" s="62"/>
      <c r="CC184" s="77"/>
      <c r="CD184" s="77"/>
      <c r="CE184" s="62"/>
      <c r="CF184" s="77"/>
      <c r="CG184" s="77"/>
      <c r="CH184" s="62"/>
      <c r="CI184" s="62"/>
      <c r="CJ184" s="62"/>
      <c r="CK184" s="62"/>
      <c r="CL184" s="62"/>
      <c r="CM184" s="62"/>
      <c r="CN184" s="62"/>
      <c r="CO184" s="62"/>
      <c r="CP184" s="62"/>
      <c r="CQ184" s="62"/>
      <c r="CR184" s="62"/>
      <c r="CS184" s="66"/>
    </row>
    <row r="185" spans="1:97" s="50" customFormat="1" ht="18.75" x14ac:dyDescent="0.3">
      <c r="A185" s="61"/>
      <c r="B185" s="55"/>
      <c r="C185" s="66"/>
      <c r="D185" s="55"/>
      <c r="E185" s="66"/>
      <c r="F185" s="66"/>
      <c r="G185" s="66"/>
      <c r="H185" s="66"/>
      <c r="I185" s="66"/>
      <c r="J185" s="67"/>
      <c r="K185" s="67"/>
      <c r="L185" s="67"/>
      <c r="M185" s="67"/>
      <c r="N185" s="67"/>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c r="AP185" s="67"/>
      <c r="AQ185" s="67"/>
      <c r="AR185" s="67"/>
      <c r="AS185" s="67"/>
      <c r="AT185" s="67"/>
      <c r="AU185" s="67"/>
      <c r="AV185" s="67"/>
      <c r="AW185" s="67"/>
      <c r="AX185" s="67"/>
      <c r="AY185" s="67"/>
      <c r="AZ185" s="67"/>
      <c r="BA185" s="67"/>
      <c r="BB185" s="67"/>
      <c r="BC185" s="67"/>
      <c r="BD185" s="67"/>
      <c r="BE185" s="67"/>
      <c r="BF185" s="67"/>
      <c r="BG185" s="67"/>
      <c r="BH185" s="67"/>
      <c r="BI185" s="67"/>
      <c r="BJ185" s="67"/>
      <c r="BK185" s="67"/>
      <c r="BL185" s="67"/>
      <c r="BM185" s="67"/>
      <c r="BN185" s="67"/>
      <c r="BO185" s="67"/>
      <c r="BP185" s="67"/>
      <c r="BQ185" s="67"/>
      <c r="BR185" s="67"/>
      <c r="BS185" s="67"/>
      <c r="BT185" s="67"/>
      <c r="BU185" s="67"/>
      <c r="BV185" s="67"/>
      <c r="BW185" s="62"/>
      <c r="BX185" s="62"/>
      <c r="BY185" s="62"/>
      <c r="BZ185" s="62"/>
      <c r="CA185" s="62"/>
      <c r="CB185" s="62"/>
      <c r="CC185" s="77"/>
      <c r="CD185" s="77"/>
      <c r="CE185" s="62"/>
      <c r="CF185" s="77"/>
      <c r="CG185" s="77"/>
      <c r="CH185" s="62"/>
      <c r="CI185" s="62"/>
      <c r="CJ185" s="62"/>
      <c r="CK185" s="62"/>
      <c r="CL185" s="62"/>
      <c r="CM185" s="62"/>
      <c r="CN185" s="62"/>
      <c r="CO185" s="62"/>
      <c r="CP185" s="62"/>
      <c r="CQ185" s="62"/>
      <c r="CR185" s="62"/>
      <c r="CS185" s="66"/>
    </row>
    <row r="186" spans="1:97" s="50" customFormat="1" ht="18.75" x14ac:dyDescent="0.3">
      <c r="A186" s="61"/>
      <c r="B186" s="55"/>
      <c r="C186" s="66"/>
      <c r="D186" s="55"/>
      <c r="E186" s="66"/>
      <c r="F186" s="66"/>
      <c r="G186" s="66"/>
      <c r="H186" s="66"/>
      <c r="I186" s="66"/>
      <c r="J186" s="67"/>
      <c r="K186" s="6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67"/>
      <c r="AT186" s="67"/>
      <c r="AU186" s="67"/>
      <c r="AV186" s="67"/>
      <c r="AW186" s="67"/>
      <c r="AX186" s="67"/>
      <c r="AY186" s="67"/>
      <c r="AZ186" s="67"/>
      <c r="BA186" s="67"/>
      <c r="BB186" s="67"/>
      <c r="BC186" s="67"/>
      <c r="BD186" s="67"/>
      <c r="BE186" s="67"/>
      <c r="BF186" s="67"/>
      <c r="BG186" s="67"/>
      <c r="BH186" s="67"/>
      <c r="BI186" s="67"/>
      <c r="BJ186" s="67"/>
      <c r="BK186" s="67"/>
      <c r="BL186" s="67"/>
      <c r="BM186" s="67"/>
      <c r="BN186" s="67"/>
      <c r="BO186" s="67"/>
      <c r="BP186" s="67"/>
      <c r="BQ186" s="67"/>
      <c r="BR186" s="67"/>
      <c r="BS186" s="67"/>
      <c r="BT186" s="67"/>
      <c r="BU186" s="67"/>
      <c r="BV186" s="67"/>
      <c r="BW186" s="62"/>
      <c r="BX186" s="62"/>
      <c r="BY186" s="62"/>
      <c r="BZ186" s="62"/>
      <c r="CA186" s="62"/>
      <c r="CB186" s="62"/>
      <c r="CC186" s="77"/>
      <c r="CD186" s="77"/>
      <c r="CE186" s="62"/>
      <c r="CF186" s="77"/>
      <c r="CG186" s="77"/>
      <c r="CH186" s="62"/>
      <c r="CI186" s="62"/>
      <c r="CJ186" s="62"/>
      <c r="CK186" s="62"/>
      <c r="CL186" s="62"/>
      <c r="CM186" s="62"/>
      <c r="CN186" s="62"/>
      <c r="CO186" s="62"/>
      <c r="CP186" s="62"/>
      <c r="CQ186" s="62"/>
      <c r="CR186" s="62"/>
      <c r="CS186" s="66"/>
    </row>
    <row r="187" spans="1:97" s="50" customFormat="1" ht="18.75" x14ac:dyDescent="0.3">
      <c r="A187" s="61"/>
      <c r="B187" s="55"/>
      <c r="C187" s="66"/>
      <c r="D187" s="55"/>
      <c r="E187" s="66"/>
      <c r="F187" s="66"/>
      <c r="G187" s="66"/>
      <c r="H187" s="66"/>
      <c r="I187" s="66"/>
      <c r="J187" s="67"/>
      <c r="K187" s="6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c r="AP187" s="67"/>
      <c r="AQ187" s="67"/>
      <c r="AR187" s="67"/>
      <c r="AS187" s="67"/>
      <c r="AT187" s="67"/>
      <c r="AU187" s="67"/>
      <c r="AV187" s="67"/>
      <c r="AW187" s="67"/>
      <c r="AX187" s="67"/>
      <c r="AY187" s="67"/>
      <c r="AZ187" s="67"/>
      <c r="BA187" s="67"/>
      <c r="BB187" s="67"/>
      <c r="BC187" s="67"/>
      <c r="BD187" s="67"/>
      <c r="BE187" s="67"/>
      <c r="BF187" s="67"/>
      <c r="BG187" s="67"/>
      <c r="BH187" s="67"/>
      <c r="BI187" s="67"/>
      <c r="BJ187" s="67"/>
      <c r="BK187" s="67"/>
      <c r="BL187" s="67"/>
      <c r="BM187" s="67"/>
      <c r="BN187" s="67"/>
      <c r="BO187" s="67"/>
      <c r="BP187" s="67"/>
      <c r="BQ187" s="67"/>
      <c r="BR187" s="67"/>
      <c r="BS187" s="67"/>
      <c r="BT187" s="67"/>
      <c r="BU187" s="67"/>
      <c r="BV187" s="67"/>
      <c r="BW187" s="62"/>
      <c r="BX187" s="62"/>
      <c r="BY187" s="62"/>
      <c r="BZ187" s="62"/>
      <c r="CA187" s="62"/>
      <c r="CB187" s="62"/>
      <c r="CC187" s="77"/>
      <c r="CD187" s="77"/>
      <c r="CE187" s="62"/>
      <c r="CF187" s="77"/>
      <c r="CG187" s="77"/>
      <c r="CH187" s="62"/>
      <c r="CI187" s="62"/>
      <c r="CJ187" s="62"/>
      <c r="CK187" s="62"/>
      <c r="CL187" s="62"/>
      <c r="CM187" s="62"/>
      <c r="CN187" s="62"/>
      <c r="CO187" s="62"/>
      <c r="CP187" s="62"/>
      <c r="CQ187" s="62"/>
      <c r="CR187" s="62"/>
      <c r="CS187" s="66"/>
    </row>
    <row r="188" spans="1:97" s="50" customFormat="1" ht="18.75" x14ac:dyDescent="0.3">
      <c r="A188" s="61"/>
      <c r="B188" s="55"/>
      <c r="C188" s="66"/>
      <c r="D188" s="55"/>
      <c r="E188" s="66"/>
      <c r="F188" s="66"/>
      <c r="G188" s="66"/>
      <c r="H188" s="66"/>
      <c r="I188" s="66"/>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c r="AP188" s="67"/>
      <c r="AQ188" s="67"/>
      <c r="AR188" s="67"/>
      <c r="AS188" s="67"/>
      <c r="AT188" s="67"/>
      <c r="AU188" s="67"/>
      <c r="AV188" s="67"/>
      <c r="AW188" s="67"/>
      <c r="AX188" s="67"/>
      <c r="AY188" s="67"/>
      <c r="AZ188" s="67"/>
      <c r="BA188" s="67"/>
      <c r="BB188" s="67"/>
      <c r="BC188" s="67"/>
      <c r="BD188" s="67"/>
      <c r="BE188" s="67"/>
      <c r="BF188" s="67"/>
      <c r="BG188" s="67"/>
      <c r="BH188" s="67"/>
      <c r="BI188" s="67"/>
      <c r="BJ188" s="67"/>
      <c r="BK188" s="67"/>
      <c r="BL188" s="67"/>
      <c r="BM188" s="67"/>
      <c r="BN188" s="67"/>
      <c r="BO188" s="67"/>
      <c r="BP188" s="67"/>
      <c r="BQ188" s="67"/>
      <c r="BR188" s="67"/>
      <c r="BS188" s="67"/>
      <c r="BT188" s="67"/>
      <c r="BU188" s="67"/>
      <c r="BV188" s="67"/>
      <c r="BW188" s="62"/>
      <c r="BX188" s="62"/>
      <c r="BY188" s="62"/>
      <c r="BZ188" s="62"/>
      <c r="CA188" s="62"/>
      <c r="CB188" s="62"/>
      <c r="CC188" s="77"/>
      <c r="CD188" s="77"/>
      <c r="CE188" s="62"/>
      <c r="CF188" s="77"/>
      <c r="CG188" s="77"/>
      <c r="CH188" s="62"/>
      <c r="CI188" s="62"/>
      <c r="CJ188" s="62"/>
      <c r="CK188" s="62"/>
      <c r="CL188" s="62"/>
      <c r="CM188" s="62"/>
      <c r="CN188" s="62"/>
      <c r="CO188" s="62"/>
      <c r="CP188" s="62"/>
      <c r="CQ188" s="62"/>
      <c r="CR188" s="62"/>
      <c r="CS188" s="66"/>
    </row>
    <row r="189" spans="1:97" s="50" customFormat="1" ht="18.75" x14ac:dyDescent="0.3">
      <c r="A189" s="61"/>
      <c r="B189" s="55"/>
      <c r="C189" s="66"/>
      <c r="D189" s="55"/>
      <c r="E189" s="66"/>
      <c r="F189" s="66"/>
      <c r="G189" s="66"/>
      <c r="H189" s="66"/>
      <c r="I189" s="66"/>
      <c r="J189" s="67"/>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c r="AJ189" s="67"/>
      <c r="AK189" s="67"/>
      <c r="AL189" s="67"/>
      <c r="AM189" s="67"/>
      <c r="AN189" s="67"/>
      <c r="AO189" s="67"/>
      <c r="AP189" s="67"/>
      <c r="AQ189" s="67"/>
      <c r="AR189" s="67"/>
      <c r="AS189" s="67"/>
      <c r="AT189" s="67"/>
      <c r="AU189" s="67"/>
      <c r="AV189" s="67"/>
      <c r="AW189" s="67"/>
      <c r="AX189" s="67"/>
      <c r="AY189" s="67"/>
      <c r="AZ189" s="67"/>
      <c r="BA189" s="67"/>
      <c r="BB189" s="67"/>
      <c r="BC189" s="67"/>
      <c r="BD189" s="67"/>
      <c r="BE189" s="67"/>
      <c r="BF189" s="67"/>
      <c r="BG189" s="67"/>
      <c r="BH189" s="67"/>
      <c r="BI189" s="67"/>
      <c r="BJ189" s="67"/>
      <c r="BK189" s="67"/>
      <c r="BL189" s="67"/>
      <c r="BM189" s="67"/>
      <c r="BN189" s="67"/>
      <c r="BO189" s="67"/>
      <c r="BP189" s="67"/>
      <c r="BQ189" s="67"/>
      <c r="BR189" s="67"/>
      <c r="BS189" s="67"/>
      <c r="BT189" s="67"/>
      <c r="BU189" s="67"/>
      <c r="BV189" s="67"/>
      <c r="BW189" s="62"/>
      <c r="BX189" s="62"/>
      <c r="BY189" s="62"/>
      <c r="BZ189" s="62"/>
      <c r="CA189" s="62"/>
      <c r="CB189" s="62"/>
      <c r="CC189" s="77"/>
      <c r="CD189" s="77"/>
      <c r="CE189" s="62"/>
      <c r="CF189" s="77"/>
      <c r="CG189" s="77"/>
      <c r="CH189" s="62"/>
      <c r="CI189" s="62"/>
      <c r="CJ189" s="62"/>
      <c r="CK189" s="62"/>
      <c r="CL189" s="62"/>
      <c r="CM189" s="62"/>
      <c r="CN189" s="62"/>
      <c r="CO189" s="62"/>
      <c r="CP189" s="62"/>
      <c r="CQ189" s="62"/>
      <c r="CR189" s="62"/>
      <c r="CS189" s="66"/>
    </row>
    <row r="190" spans="1:97" s="50" customFormat="1" ht="18.75" x14ac:dyDescent="0.3">
      <c r="A190" s="61"/>
      <c r="B190" s="55"/>
      <c r="C190" s="66"/>
      <c r="D190" s="55"/>
      <c r="E190" s="66"/>
      <c r="F190" s="66"/>
      <c r="G190" s="66"/>
      <c r="H190" s="66"/>
      <c r="I190" s="66"/>
      <c r="J190" s="67"/>
      <c r="K190" s="6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67"/>
      <c r="BD190" s="67"/>
      <c r="BE190" s="67"/>
      <c r="BF190" s="67"/>
      <c r="BG190" s="67"/>
      <c r="BH190" s="67"/>
      <c r="BI190" s="67"/>
      <c r="BJ190" s="67"/>
      <c r="BK190" s="67"/>
      <c r="BL190" s="67"/>
      <c r="BM190" s="67"/>
      <c r="BN190" s="67"/>
      <c r="BO190" s="67"/>
      <c r="BP190" s="67"/>
      <c r="BQ190" s="67"/>
      <c r="BR190" s="67"/>
      <c r="BS190" s="67"/>
      <c r="BT190" s="67"/>
      <c r="BU190" s="67"/>
      <c r="BV190" s="67"/>
      <c r="BW190" s="62"/>
      <c r="BX190" s="62"/>
      <c r="BY190" s="62"/>
      <c r="BZ190" s="62"/>
      <c r="CA190" s="62"/>
      <c r="CB190" s="62"/>
      <c r="CC190" s="77"/>
      <c r="CD190" s="77"/>
      <c r="CE190" s="62"/>
      <c r="CF190" s="77"/>
      <c r="CG190" s="77"/>
      <c r="CH190" s="62"/>
      <c r="CI190" s="62"/>
      <c r="CJ190" s="62"/>
      <c r="CK190" s="62"/>
      <c r="CL190" s="62"/>
      <c r="CM190" s="62"/>
      <c r="CN190" s="62"/>
      <c r="CO190" s="62"/>
      <c r="CP190" s="62"/>
      <c r="CQ190" s="62"/>
      <c r="CR190" s="62"/>
      <c r="CS190" s="66"/>
    </row>
    <row r="191" spans="1:97" s="50" customFormat="1" ht="18.75" x14ac:dyDescent="0.3">
      <c r="A191" s="61"/>
      <c r="B191" s="55"/>
      <c r="C191" s="66"/>
      <c r="D191" s="55"/>
      <c r="E191" s="66"/>
      <c r="F191" s="66"/>
      <c r="G191" s="66"/>
      <c r="H191" s="66"/>
      <c r="I191" s="66"/>
      <c r="J191" s="67"/>
      <c r="K191" s="6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c r="AJ191" s="67"/>
      <c r="AK191" s="67"/>
      <c r="AL191" s="67"/>
      <c r="AM191" s="67"/>
      <c r="AN191" s="67"/>
      <c r="AO191" s="67"/>
      <c r="AP191" s="67"/>
      <c r="AQ191" s="67"/>
      <c r="AR191" s="67"/>
      <c r="AS191" s="67"/>
      <c r="AT191" s="67"/>
      <c r="AU191" s="67"/>
      <c r="AV191" s="67"/>
      <c r="AW191" s="67"/>
      <c r="AX191" s="67"/>
      <c r="AY191" s="67"/>
      <c r="AZ191" s="67"/>
      <c r="BA191" s="67"/>
      <c r="BB191" s="67"/>
      <c r="BC191" s="67"/>
      <c r="BD191" s="67"/>
      <c r="BE191" s="67"/>
      <c r="BF191" s="67"/>
      <c r="BG191" s="67"/>
      <c r="BH191" s="67"/>
      <c r="BI191" s="67"/>
      <c r="BJ191" s="67"/>
      <c r="BK191" s="67"/>
      <c r="BL191" s="67"/>
      <c r="BM191" s="67"/>
      <c r="BN191" s="67"/>
      <c r="BO191" s="67"/>
      <c r="BP191" s="67"/>
      <c r="BQ191" s="67"/>
      <c r="BR191" s="67"/>
      <c r="BS191" s="67"/>
      <c r="BT191" s="67"/>
      <c r="BU191" s="67"/>
      <c r="BV191" s="67"/>
      <c r="BW191" s="62"/>
      <c r="BX191" s="62"/>
      <c r="BY191" s="62"/>
      <c r="BZ191" s="62"/>
      <c r="CA191" s="62"/>
      <c r="CB191" s="62"/>
      <c r="CC191" s="77"/>
      <c r="CD191" s="77"/>
      <c r="CE191" s="62"/>
      <c r="CF191" s="77"/>
      <c r="CG191" s="77"/>
      <c r="CH191" s="62"/>
      <c r="CI191" s="62"/>
      <c r="CJ191" s="62"/>
      <c r="CK191" s="62"/>
      <c r="CL191" s="62"/>
      <c r="CM191" s="62"/>
      <c r="CN191" s="62"/>
      <c r="CO191" s="62"/>
      <c r="CP191" s="62"/>
      <c r="CQ191" s="62"/>
      <c r="CR191" s="62"/>
      <c r="CS191" s="66"/>
    </row>
    <row r="192" spans="1:97" s="50" customFormat="1" ht="18.75" x14ac:dyDescent="0.3">
      <c r="A192" s="61"/>
      <c r="B192" s="55"/>
      <c r="C192" s="66"/>
      <c r="D192" s="55"/>
      <c r="E192" s="66"/>
      <c r="F192" s="66"/>
      <c r="G192" s="66"/>
      <c r="H192" s="66"/>
      <c r="I192" s="66"/>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7"/>
      <c r="AN192" s="67"/>
      <c r="AO192" s="67"/>
      <c r="AP192" s="67"/>
      <c r="AQ192" s="67"/>
      <c r="AR192" s="67"/>
      <c r="AS192" s="67"/>
      <c r="AT192" s="67"/>
      <c r="AU192" s="67"/>
      <c r="AV192" s="67"/>
      <c r="AW192" s="67"/>
      <c r="AX192" s="67"/>
      <c r="AY192" s="67"/>
      <c r="AZ192" s="67"/>
      <c r="BA192" s="67"/>
      <c r="BB192" s="67"/>
      <c r="BC192" s="67"/>
      <c r="BD192" s="67"/>
      <c r="BE192" s="67"/>
      <c r="BF192" s="67"/>
      <c r="BG192" s="67"/>
      <c r="BH192" s="67"/>
      <c r="BI192" s="67"/>
      <c r="BJ192" s="67"/>
      <c r="BK192" s="67"/>
      <c r="BL192" s="67"/>
      <c r="BM192" s="67"/>
      <c r="BN192" s="67"/>
      <c r="BO192" s="67"/>
      <c r="BP192" s="67"/>
      <c r="BQ192" s="67"/>
      <c r="BR192" s="67"/>
      <c r="BS192" s="67"/>
      <c r="BT192" s="67"/>
      <c r="BU192" s="67"/>
      <c r="BV192" s="67"/>
      <c r="BW192" s="62"/>
      <c r="BX192" s="62"/>
      <c r="BY192" s="62"/>
      <c r="BZ192" s="62"/>
      <c r="CA192" s="62"/>
      <c r="CB192" s="62"/>
      <c r="CC192" s="77"/>
      <c r="CD192" s="77"/>
      <c r="CE192" s="62"/>
      <c r="CF192" s="77"/>
      <c r="CG192" s="77"/>
      <c r="CH192" s="62"/>
      <c r="CI192" s="62"/>
      <c r="CJ192" s="62"/>
      <c r="CK192" s="62"/>
      <c r="CL192" s="62"/>
      <c r="CM192" s="62"/>
      <c r="CN192" s="62"/>
      <c r="CO192" s="62"/>
      <c r="CP192" s="62"/>
      <c r="CQ192" s="62"/>
      <c r="CR192" s="62"/>
      <c r="CS192" s="66"/>
    </row>
    <row r="193" spans="1:97" s="50" customFormat="1" ht="18.75" x14ac:dyDescent="0.3">
      <c r="A193" s="61"/>
      <c r="B193" s="55"/>
      <c r="C193" s="66"/>
      <c r="D193" s="55"/>
      <c r="E193" s="66"/>
      <c r="F193" s="66"/>
      <c r="G193" s="66"/>
      <c r="H193" s="66"/>
      <c r="I193" s="66"/>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67"/>
      <c r="AW193" s="67"/>
      <c r="AX193" s="67"/>
      <c r="AY193" s="67"/>
      <c r="AZ193" s="67"/>
      <c r="BA193" s="67"/>
      <c r="BB193" s="67"/>
      <c r="BC193" s="67"/>
      <c r="BD193" s="67"/>
      <c r="BE193" s="67"/>
      <c r="BF193" s="67"/>
      <c r="BG193" s="67"/>
      <c r="BH193" s="67"/>
      <c r="BI193" s="67"/>
      <c r="BJ193" s="67"/>
      <c r="BK193" s="67"/>
      <c r="BL193" s="67"/>
      <c r="BM193" s="67"/>
      <c r="BN193" s="67"/>
      <c r="BO193" s="67"/>
      <c r="BP193" s="67"/>
      <c r="BQ193" s="67"/>
      <c r="BR193" s="67"/>
      <c r="BS193" s="67"/>
      <c r="BT193" s="67"/>
      <c r="BU193" s="67"/>
      <c r="BV193" s="67"/>
      <c r="BW193" s="62"/>
      <c r="BX193" s="62"/>
      <c r="BY193" s="62"/>
      <c r="BZ193" s="62"/>
      <c r="CA193" s="62"/>
      <c r="CB193" s="62"/>
      <c r="CC193" s="77"/>
      <c r="CD193" s="77"/>
      <c r="CE193" s="62"/>
      <c r="CF193" s="77"/>
      <c r="CG193" s="77"/>
      <c r="CH193" s="62"/>
      <c r="CI193" s="62"/>
      <c r="CJ193" s="62"/>
      <c r="CK193" s="62"/>
      <c r="CL193" s="62"/>
      <c r="CM193" s="62"/>
      <c r="CN193" s="62"/>
      <c r="CO193" s="62"/>
      <c r="CP193" s="62"/>
      <c r="CQ193" s="62"/>
      <c r="CR193" s="62"/>
      <c r="CS193" s="66"/>
    </row>
    <row r="194" spans="1:97" s="50" customFormat="1" ht="18.75" x14ac:dyDescent="0.3">
      <c r="A194" s="61"/>
      <c r="B194" s="55"/>
      <c r="C194" s="66"/>
      <c r="D194" s="55"/>
      <c r="E194" s="66"/>
      <c r="F194" s="66"/>
      <c r="G194" s="66"/>
      <c r="H194" s="66"/>
      <c r="I194" s="66"/>
      <c r="J194" s="67"/>
      <c r="K194" s="6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c r="AJ194" s="67"/>
      <c r="AK194" s="67"/>
      <c r="AL194" s="67"/>
      <c r="AM194" s="67"/>
      <c r="AN194" s="67"/>
      <c r="AO194" s="67"/>
      <c r="AP194" s="67"/>
      <c r="AQ194" s="67"/>
      <c r="AR194" s="67"/>
      <c r="AS194" s="67"/>
      <c r="AT194" s="67"/>
      <c r="AU194" s="67"/>
      <c r="AV194" s="67"/>
      <c r="AW194" s="67"/>
      <c r="AX194" s="67"/>
      <c r="AY194" s="67"/>
      <c r="AZ194" s="67"/>
      <c r="BA194" s="67"/>
      <c r="BB194" s="67"/>
      <c r="BC194" s="67"/>
      <c r="BD194" s="67"/>
      <c r="BE194" s="67"/>
      <c r="BF194" s="67"/>
      <c r="BG194" s="67"/>
      <c r="BH194" s="67"/>
      <c r="BI194" s="67"/>
      <c r="BJ194" s="67"/>
      <c r="BK194" s="67"/>
      <c r="BL194" s="67"/>
      <c r="BM194" s="67"/>
      <c r="BN194" s="67"/>
      <c r="BO194" s="67"/>
      <c r="BP194" s="67"/>
      <c r="BQ194" s="67"/>
      <c r="BR194" s="67"/>
      <c r="BS194" s="67"/>
      <c r="BT194" s="67"/>
      <c r="BU194" s="67"/>
      <c r="BV194" s="67"/>
      <c r="BW194" s="62"/>
      <c r="BX194" s="62"/>
      <c r="BY194" s="62"/>
      <c r="BZ194" s="62"/>
      <c r="CA194" s="62"/>
      <c r="CB194" s="62"/>
      <c r="CC194" s="77"/>
      <c r="CD194" s="77"/>
      <c r="CE194" s="62"/>
      <c r="CF194" s="77"/>
      <c r="CG194" s="77"/>
      <c r="CH194" s="62"/>
      <c r="CI194" s="62"/>
      <c r="CJ194" s="62"/>
      <c r="CK194" s="62"/>
      <c r="CL194" s="62"/>
      <c r="CM194" s="62"/>
      <c r="CN194" s="62"/>
      <c r="CO194" s="62"/>
      <c r="CP194" s="62"/>
      <c r="CQ194" s="62"/>
      <c r="CR194" s="62"/>
      <c r="CS194" s="66"/>
    </row>
    <row r="195" spans="1:97" s="50" customFormat="1" ht="18.75" x14ac:dyDescent="0.3">
      <c r="A195" s="61"/>
      <c r="B195" s="55"/>
      <c r="C195" s="66"/>
      <c r="D195" s="55"/>
      <c r="E195" s="66"/>
      <c r="F195" s="66"/>
      <c r="G195" s="66"/>
      <c r="H195" s="66"/>
      <c r="I195" s="66"/>
      <c r="J195" s="67"/>
      <c r="K195" s="6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c r="AJ195" s="67"/>
      <c r="AK195" s="67"/>
      <c r="AL195" s="67"/>
      <c r="AM195" s="67"/>
      <c r="AN195" s="67"/>
      <c r="AO195" s="67"/>
      <c r="AP195" s="67"/>
      <c r="AQ195" s="67"/>
      <c r="AR195" s="67"/>
      <c r="AS195" s="67"/>
      <c r="AT195" s="67"/>
      <c r="AU195" s="67"/>
      <c r="AV195" s="67"/>
      <c r="AW195" s="67"/>
      <c r="AX195" s="67"/>
      <c r="AY195" s="67"/>
      <c r="AZ195" s="67"/>
      <c r="BA195" s="67"/>
      <c r="BB195" s="67"/>
      <c r="BC195" s="67"/>
      <c r="BD195" s="67"/>
      <c r="BE195" s="67"/>
      <c r="BF195" s="67"/>
      <c r="BG195" s="67"/>
      <c r="BH195" s="67"/>
      <c r="BI195" s="67"/>
      <c r="BJ195" s="67"/>
      <c r="BK195" s="67"/>
      <c r="BL195" s="67"/>
      <c r="BM195" s="67"/>
      <c r="BN195" s="67"/>
      <c r="BO195" s="67"/>
      <c r="BP195" s="67"/>
      <c r="BQ195" s="67"/>
      <c r="BR195" s="67"/>
      <c r="BS195" s="67"/>
      <c r="BT195" s="67"/>
      <c r="BU195" s="67"/>
      <c r="BV195" s="67"/>
      <c r="BW195" s="62"/>
      <c r="BX195" s="62"/>
      <c r="BY195" s="62"/>
      <c r="BZ195" s="62"/>
      <c r="CA195" s="62"/>
      <c r="CB195" s="62"/>
      <c r="CC195" s="77"/>
      <c r="CD195" s="77"/>
      <c r="CE195" s="62"/>
      <c r="CF195" s="77"/>
      <c r="CG195" s="77"/>
      <c r="CH195" s="62"/>
      <c r="CI195" s="62"/>
      <c r="CJ195" s="62"/>
      <c r="CK195" s="62"/>
      <c r="CL195" s="62"/>
      <c r="CM195" s="62"/>
      <c r="CN195" s="62"/>
      <c r="CO195" s="62"/>
      <c r="CP195" s="62"/>
      <c r="CQ195" s="62"/>
      <c r="CR195" s="62"/>
      <c r="CS195" s="66"/>
    </row>
    <row r="196" spans="1:97" s="50" customFormat="1" ht="18.75" x14ac:dyDescent="0.3">
      <c r="A196" s="61"/>
      <c r="B196" s="55"/>
      <c r="C196" s="66"/>
      <c r="D196" s="55"/>
      <c r="E196" s="66"/>
      <c r="F196" s="66"/>
      <c r="G196" s="66"/>
      <c r="H196" s="66"/>
      <c r="I196" s="66"/>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c r="AP196" s="67"/>
      <c r="AQ196" s="67"/>
      <c r="AR196" s="67"/>
      <c r="AS196" s="67"/>
      <c r="AT196" s="67"/>
      <c r="AU196" s="67"/>
      <c r="AV196" s="67"/>
      <c r="AW196" s="67"/>
      <c r="AX196" s="67"/>
      <c r="AY196" s="67"/>
      <c r="AZ196" s="67"/>
      <c r="BA196" s="67"/>
      <c r="BB196" s="67"/>
      <c r="BC196" s="67"/>
      <c r="BD196" s="67"/>
      <c r="BE196" s="67"/>
      <c r="BF196" s="67"/>
      <c r="BG196" s="67"/>
      <c r="BH196" s="67"/>
      <c r="BI196" s="67"/>
      <c r="BJ196" s="67"/>
      <c r="BK196" s="67"/>
      <c r="BL196" s="67"/>
      <c r="BM196" s="67"/>
      <c r="BN196" s="67"/>
      <c r="BO196" s="67"/>
      <c r="BP196" s="67"/>
      <c r="BQ196" s="67"/>
      <c r="BR196" s="67"/>
      <c r="BS196" s="67"/>
      <c r="BT196" s="67"/>
      <c r="BU196" s="67"/>
      <c r="BV196" s="67"/>
      <c r="BW196" s="62"/>
      <c r="BX196" s="62"/>
      <c r="BY196" s="62"/>
      <c r="BZ196" s="62"/>
      <c r="CA196" s="62"/>
      <c r="CB196" s="62"/>
      <c r="CC196" s="77"/>
      <c r="CD196" s="77"/>
      <c r="CE196" s="62"/>
      <c r="CF196" s="77"/>
      <c r="CG196" s="77"/>
      <c r="CH196" s="62"/>
      <c r="CI196" s="62"/>
      <c r="CJ196" s="62"/>
      <c r="CK196" s="62"/>
      <c r="CL196" s="62"/>
      <c r="CM196" s="62"/>
      <c r="CN196" s="62"/>
      <c r="CO196" s="62"/>
      <c r="CP196" s="62"/>
      <c r="CQ196" s="62"/>
      <c r="CR196" s="62"/>
      <c r="CS196" s="66"/>
    </row>
    <row r="197" spans="1:97" s="50" customFormat="1" ht="18.75" x14ac:dyDescent="0.3">
      <c r="A197" s="61"/>
      <c r="B197" s="55"/>
      <c r="C197" s="66"/>
      <c r="D197" s="55"/>
      <c r="E197" s="66"/>
      <c r="F197" s="66"/>
      <c r="G197" s="66"/>
      <c r="H197" s="66"/>
      <c r="I197" s="66"/>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7"/>
      <c r="AN197" s="67"/>
      <c r="AO197" s="67"/>
      <c r="AP197" s="67"/>
      <c r="AQ197" s="67"/>
      <c r="AR197" s="67"/>
      <c r="AS197" s="67"/>
      <c r="AT197" s="67"/>
      <c r="AU197" s="67"/>
      <c r="AV197" s="67"/>
      <c r="AW197" s="67"/>
      <c r="AX197" s="67"/>
      <c r="AY197" s="67"/>
      <c r="AZ197" s="67"/>
      <c r="BA197" s="67"/>
      <c r="BB197" s="67"/>
      <c r="BC197" s="67"/>
      <c r="BD197" s="67"/>
      <c r="BE197" s="67"/>
      <c r="BF197" s="67"/>
      <c r="BG197" s="67"/>
      <c r="BH197" s="67"/>
      <c r="BI197" s="67"/>
      <c r="BJ197" s="67"/>
      <c r="BK197" s="67"/>
      <c r="BL197" s="67"/>
      <c r="BM197" s="67"/>
      <c r="BN197" s="67"/>
      <c r="BO197" s="67"/>
      <c r="BP197" s="67"/>
      <c r="BQ197" s="67"/>
      <c r="BR197" s="67"/>
      <c r="BS197" s="67"/>
      <c r="BT197" s="67"/>
      <c r="BU197" s="67"/>
      <c r="BV197" s="67"/>
      <c r="BW197" s="62"/>
      <c r="BX197" s="62"/>
      <c r="BY197" s="62"/>
      <c r="BZ197" s="62"/>
      <c r="CA197" s="62"/>
      <c r="CB197" s="62"/>
      <c r="CC197" s="77"/>
      <c r="CD197" s="77"/>
      <c r="CE197" s="62"/>
      <c r="CF197" s="77"/>
      <c r="CG197" s="77"/>
      <c r="CH197" s="62"/>
      <c r="CI197" s="62"/>
      <c r="CJ197" s="62"/>
      <c r="CK197" s="62"/>
      <c r="CL197" s="62"/>
      <c r="CM197" s="62"/>
      <c r="CN197" s="62"/>
      <c r="CO197" s="62"/>
      <c r="CP197" s="62"/>
      <c r="CQ197" s="62"/>
      <c r="CR197" s="62"/>
      <c r="CS197" s="66"/>
    </row>
    <row r="198" spans="1:97" s="50" customFormat="1" ht="18.75" x14ac:dyDescent="0.3">
      <c r="A198" s="61"/>
      <c r="B198" s="55"/>
      <c r="C198" s="66"/>
      <c r="D198" s="55"/>
      <c r="E198" s="66"/>
      <c r="F198" s="66"/>
      <c r="G198" s="66"/>
      <c r="H198" s="66"/>
      <c r="I198" s="66"/>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c r="AP198" s="67"/>
      <c r="AQ198" s="67"/>
      <c r="AR198" s="67"/>
      <c r="AS198" s="67"/>
      <c r="AT198" s="67"/>
      <c r="AU198" s="67"/>
      <c r="AV198" s="67"/>
      <c r="AW198" s="67"/>
      <c r="AX198" s="67"/>
      <c r="AY198" s="67"/>
      <c r="AZ198" s="67"/>
      <c r="BA198" s="67"/>
      <c r="BB198" s="67"/>
      <c r="BC198" s="67"/>
      <c r="BD198" s="67"/>
      <c r="BE198" s="67"/>
      <c r="BF198" s="67"/>
      <c r="BG198" s="67"/>
      <c r="BH198" s="67"/>
      <c r="BI198" s="67"/>
      <c r="BJ198" s="67"/>
      <c r="BK198" s="67"/>
      <c r="BL198" s="67"/>
      <c r="BM198" s="67"/>
      <c r="BN198" s="67"/>
      <c r="BO198" s="67"/>
      <c r="BP198" s="67"/>
      <c r="BQ198" s="67"/>
      <c r="BR198" s="67"/>
      <c r="BS198" s="67"/>
      <c r="BT198" s="67"/>
      <c r="BU198" s="67"/>
      <c r="BV198" s="67"/>
      <c r="BW198" s="62"/>
      <c r="BX198" s="62"/>
      <c r="BY198" s="62"/>
      <c r="BZ198" s="62"/>
      <c r="CA198" s="62"/>
      <c r="CB198" s="62"/>
      <c r="CC198" s="77"/>
      <c r="CD198" s="77"/>
      <c r="CE198" s="62"/>
      <c r="CF198" s="77"/>
      <c r="CG198" s="77"/>
      <c r="CH198" s="62"/>
      <c r="CI198" s="62"/>
      <c r="CJ198" s="62"/>
      <c r="CK198" s="62"/>
      <c r="CL198" s="62"/>
      <c r="CM198" s="62"/>
      <c r="CN198" s="62"/>
      <c r="CO198" s="62"/>
      <c r="CP198" s="62"/>
      <c r="CQ198" s="62"/>
      <c r="CR198" s="62"/>
      <c r="CS198" s="66"/>
    </row>
    <row r="199" spans="1:97" s="50" customFormat="1" ht="18.75" x14ac:dyDescent="0.3">
      <c r="A199" s="61"/>
      <c r="B199" s="55"/>
      <c r="C199" s="66"/>
      <c r="D199" s="55"/>
      <c r="E199" s="66"/>
      <c r="F199" s="66"/>
      <c r="G199" s="66"/>
      <c r="H199" s="66"/>
      <c r="I199" s="66"/>
      <c r="J199" s="67"/>
      <c r="K199" s="6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7"/>
      <c r="AN199" s="67"/>
      <c r="AO199" s="67"/>
      <c r="AP199" s="67"/>
      <c r="AQ199" s="67"/>
      <c r="AR199" s="67"/>
      <c r="AS199" s="67"/>
      <c r="AT199" s="67"/>
      <c r="AU199" s="67"/>
      <c r="AV199" s="67"/>
      <c r="AW199" s="67"/>
      <c r="AX199" s="67"/>
      <c r="AY199" s="67"/>
      <c r="AZ199" s="67"/>
      <c r="BA199" s="67"/>
      <c r="BB199" s="67"/>
      <c r="BC199" s="67"/>
      <c r="BD199" s="67"/>
      <c r="BE199" s="67"/>
      <c r="BF199" s="67"/>
      <c r="BG199" s="67"/>
      <c r="BH199" s="67"/>
      <c r="BI199" s="67"/>
      <c r="BJ199" s="67"/>
      <c r="BK199" s="67"/>
      <c r="BL199" s="67"/>
      <c r="BM199" s="67"/>
      <c r="BN199" s="67"/>
      <c r="BO199" s="67"/>
      <c r="BP199" s="67"/>
      <c r="BQ199" s="67"/>
      <c r="BR199" s="67"/>
      <c r="BS199" s="67"/>
      <c r="BT199" s="67"/>
      <c r="BU199" s="67"/>
      <c r="BV199" s="67"/>
      <c r="BW199" s="62"/>
      <c r="BX199" s="62"/>
      <c r="BY199" s="62"/>
      <c r="BZ199" s="62"/>
      <c r="CA199" s="62"/>
      <c r="CB199" s="62"/>
      <c r="CC199" s="77"/>
      <c r="CD199" s="77"/>
      <c r="CE199" s="62"/>
      <c r="CF199" s="77"/>
      <c r="CG199" s="77"/>
      <c r="CH199" s="62"/>
      <c r="CI199" s="62"/>
      <c r="CJ199" s="62"/>
      <c r="CK199" s="62"/>
      <c r="CL199" s="62"/>
      <c r="CM199" s="62"/>
      <c r="CN199" s="62"/>
      <c r="CO199" s="62"/>
      <c r="CP199" s="62"/>
      <c r="CQ199" s="62"/>
      <c r="CR199" s="62"/>
      <c r="CS199" s="66"/>
    </row>
    <row r="200" spans="1:97" s="50" customFormat="1" ht="18.75" x14ac:dyDescent="0.3">
      <c r="A200" s="61"/>
      <c r="B200" s="55"/>
      <c r="C200" s="66"/>
      <c r="D200" s="55"/>
      <c r="E200" s="66"/>
      <c r="F200" s="66"/>
      <c r="G200" s="66"/>
      <c r="H200" s="66"/>
      <c r="I200" s="66"/>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7"/>
      <c r="AN200" s="67"/>
      <c r="AO200" s="67"/>
      <c r="AP200" s="67"/>
      <c r="AQ200" s="67"/>
      <c r="AR200" s="67"/>
      <c r="AS200" s="67"/>
      <c r="AT200" s="67"/>
      <c r="AU200" s="67"/>
      <c r="AV200" s="67"/>
      <c r="AW200" s="67"/>
      <c r="AX200" s="67"/>
      <c r="AY200" s="67"/>
      <c r="AZ200" s="67"/>
      <c r="BA200" s="67"/>
      <c r="BB200" s="67"/>
      <c r="BC200" s="67"/>
      <c r="BD200" s="67"/>
      <c r="BE200" s="67"/>
      <c r="BF200" s="67"/>
      <c r="BG200" s="67"/>
      <c r="BH200" s="67"/>
      <c r="BI200" s="67"/>
      <c r="BJ200" s="67"/>
      <c r="BK200" s="67"/>
      <c r="BL200" s="67"/>
      <c r="BM200" s="67"/>
      <c r="BN200" s="67"/>
      <c r="BO200" s="67"/>
      <c r="BP200" s="67"/>
      <c r="BQ200" s="67"/>
      <c r="BR200" s="67"/>
      <c r="BS200" s="67"/>
      <c r="BT200" s="67"/>
      <c r="BU200" s="67"/>
      <c r="BV200" s="67"/>
      <c r="BW200" s="62"/>
      <c r="BX200" s="62"/>
      <c r="BY200" s="62"/>
      <c r="BZ200" s="62"/>
      <c r="CA200" s="62"/>
      <c r="CB200" s="62"/>
      <c r="CC200" s="77"/>
      <c r="CD200" s="77"/>
      <c r="CE200" s="62"/>
      <c r="CF200" s="77"/>
      <c r="CG200" s="77"/>
      <c r="CH200" s="62"/>
      <c r="CI200" s="62"/>
      <c r="CJ200" s="62"/>
      <c r="CK200" s="62"/>
      <c r="CL200" s="62"/>
      <c r="CM200" s="62"/>
      <c r="CN200" s="62"/>
      <c r="CO200" s="62"/>
      <c r="CP200" s="62"/>
      <c r="CQ200" s="62"/>
      <c r="CR200" s="62"/>
      <c r="CS200" s="66"/>
    </row>
    <row r="201" spans="1:97" s="50" customFormat="1" ht="18.75" x14ac:dyDescent="0.3">
      <c r="A201" s="61"/>
      <c r="B201" s="55"/>
      <c r="C201" s="66"/>
      <c r="D201" s="55"/>
      <c r="E201" s="66"/>
      <c r="F201" s="66"/>
      <c r="G201" s="66"/>
      <c r="H201" s="66"/>
      <c r="I201" s="66"/>
      <c r="J201" s="67"/>
      <c r="K201" s="6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c r="AJ201" s="67"/>
      <c r="AK201" s="67"/>
      <c r="AL201" s="67"/>
      <c r="AM201" s="67"/>
      <c r="AN201" s="67"/>
      <c r="AO201" s="67"/>
      <c r="AP201" s="67"/>
      <c r="AQ201" s="67"/>
      <c r="AR201" s="67"/>
      <c r="AS201" s="67"/>
      <c r="AT201" s="67"/>
      <c r="AU201" s="67"/>
      <c r="AV201" s="67"/>
      <c r="AW201" s="67"/>
      <c r="AX201" s="67"/>
      <c r="AY201" s="67"/>
      <c r="AZ201" s="67"/>
      <c r="BA201" s="67"/>
      <c r="BB201" s="67"/>
      <c r="BC201" s="67"/>
      <c r="BD201" s="67"/>
      <c r="BE201" s="67"/>
      <c r="BF201" s="67"/>
      <c r="BG201" s="67"/>
      <c r="BH201" s="67"/>
      <c r="BI201" s="67"/>
      <c r="BJ201" s="67"/>
      <c r="BK201" s="67"/>
      <c r="BL201" s="67"/>
      <c r="BM201" s="67"/>
      <c r="BN201" s="67"/>
      <c r="BO201" s="67"/>
      <c r="BP201" s="67"/>
      <c r="BQ201" s="67"/>
      <c r="BR201" s="67"/>
      <c r="BS201" s="67"/>
      <c r="BT201" s="67"/>
      <c r="BU201" s="67"/>
      <c r="BV201" s="67"/>
      <c r="BW201" s="62"/>
      <c r="BX201" s="62"/>
      <c r="BY201" s="62"/>
      <c r="BZ201" s="62"/>
      <c r="CA201" s="62"/>
      <c r="CB201" s="62"/>
      <c r="CC201" s="77"/>
      <c r="CD201" s="77"/>
      <c r="CE201" s="62"/>
      <c r="CF201" s="77"/>
      <c r="CG201" s="77"/>
      <c r="CH201" s="62"/>
      <c r="CI201" s="62"/>
      <c r="CJ201" s="62"/>
      <c r="CK201" s="62"/>
      <c r="CL201" s="62"/>
      <c r="CM201" s="62"/>
      <c r="CN201" s="62"/>
      <c r="CO201" s="62"/>
      <c r="CP201" s="62"/>
      <c r="CQ201" s="62"/>
      <c r="CR201" s="62"/>
      <c r="CS201" s="66"/>
    </row>
    <row r="202" spans="1:97" s="50" customFormat="1" ht="18.75" x14ac:dyDescent="0.3">
      <c r="A202" s="61"/>
      <c r="B202" s="55"/>
      <c r="C202" s="66"/>
      <c r="D202" s="55"/>
      <c r="E202" s="66"/>
      <c r="F202" s="66"/>
      <c r="G202" s="66"/>
      <c r="H202" s="66"/>
      <c r="I202" s="66"/>
      <c r="J202" s="67"/>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c r="AN202" s="67"/>
      <c r="AO202" s="67"/>
      <c r="AP202" s="67"/>
      <c r="AQ202" s="67"/>
      <c r="AR202" s="67"/>
      <c r="AS202" s="67"/>
      <c r="AT202" s="67"/>
      <c r="AU202" s="67"/>
      <c r="AV202" s="67"/>
      <c r="AW202" s="67"/>
      <c r="AX202" s="67"/>
      <c r="AY202" s="67"/>
      <c r="AZ202" s="67"/>
      <c r="BA202" s="67"/>
      <c r="BB202" s="67"/>
      <c r="BC202" s="67"/>
      <c r="BD202" s="67"/>
      <c r="BE202" s="67"/>
      <c r="BF202" s="67"/>
      <c r="BG202" s="67"/>
      <c r="BH202" s="67"/>
      <c r="BI202" s="67"/>
      <c r="BJ202" s="67"/>
      <c r="BK202" s="67"/>
      <c r="BL202" s="67"/>
      <c r="BM202" s="67"/>
      <c r="BN202" s="67"/>
      <c r="BO202" s="67"/>
      <c r="BP202" s="67"/>
      <c r="BQ202" s="67"/>
      <c r="BR202" s="67"/>
      <c r="BS202" s="67"/>
      <c r="BT202" s="67"/>
      <c r="BU202" s="67"/>
      <c r="BV202" s="67"/>
      <c r="BW202" s="62"/>
      <c r="BX202" s="62"/>
      <c r="BY202" s="62"/>
      <c r="BZ202" s="62"/>
      <c r="CA202" s="62"/>
      <c r="CB202" s="62"/>
      <c r="CC202" s="77"/>
      <c r="CD202" s="77"/>
      <c r="CE202" s="62"/>
      <c r="CF202" s="77"/>
      <c r="CG202" s="77"/>
      <c r="CH202" s="62"/>
      <c r="CI202" s="62"/>
      <c r="CJ202" s="62"/>
      <c r="CK202" s="62"/>
      <c r="CL202" s="62"/>
      <c r="CM202" s="62"/>
      <c r="CN202" s="62"/>
      <c r="CO202" s="62"/>
      <c r="CP202" s="62"/>
      <c r="CQ202" s="62"/>
      <c r="CR202" s="62"/>
      <c r="CS202" s="66"/>
    </row>
    <row r="203" spans="1:97" s="50" customFormat="1" ht="18.75" x14ac:dyDescent="0.3">
      <c r="A203" s="61"/>
      <c r="B203" s="55"/>
      <c r="C203" s="66"/>
      <c r="D203" s="55"/>
      <c r="E203" s="66"/>
      <c r="F203" s="66"/>
      <c r="G203" s="66"/>
      <c r="H203" s="66"/>
      <c r="I203" s="66"/>
      <c r="J203" s="67"/>
      <c r="K203" s="6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7"/>
      <c r="AN203" s="67"/>
      <c r="AO203" s="67"/>
      <c r="AP203" s="67"/>
      <c r="AQ203" s="67"/>
      <c r="AR203" s="67"/>
      <c r="AS203" s="67"/>
      <c r="AT203" s="67"/>
      <c r="AU203" s="67"/>
      <c r="AV203" s="67"/>
      <c r="AW203" s="67"/>
      <c r="AX203" s="67"/>
      <c r="AY203" s="67"/>
      <c r="AZ203" s="67"/>
      <c r="BA203" s="67"/>
      <c r="BB203" s="67"/>
      <c r="BC203" s="67"/>
      <c r="BD203" s="67"/>
      <c r="BE203" s="67"/>
      <c r="BF203" s="67"/>
      <c r="BG203" s="67"/>
      <c r="BH203" s="67"/>
      <c r="BI203" s="67"/>
      <c r="BJ203" s="67"/>
      <c r="BK203" s="67"/>
      <c r="BL203" s="67"/>
      <c r="BM203" s="67"/>
      <c r="BN203" s="67"/>
      <c r="BO203" s="67"/>
      <c r="BP203" s="67"/>
      <c r="BQ203" s="67"/>
      <c r="BR203" s="67"/>
      <c r="BS203" s="67"/>
      <c r="BT203" s="67"/>
      <c r="BU203" s="67"/>
      <c r="BV203" s="67"/>
      <c r="BW203" s="62"/>
      <c r="BX203" s="62"/>
      <c r="BY203" s="62"/>
      <c r="BZ203" s="62"/>
      <c r="CA203" s="62"/>
      <c r="CB203" s="62"/>
      <c r="CC203" s="77"/>
      <c r="CD203" s="77"/>
      <c r="CE203" s="62"/>
      <c r="CF203" s="77"/>
      <c r="CG203" s="77"/>
      <c r="CH203" s="62"/>
      <c r="CI203" s="62"/>
      <c r="CJ203" s="62"/>
      <c r="CK203" s="62"/>
      <c r="CL203" s="62"/>
      <c r="CM203" s="62"/>
      <c r="CN203" s="62"/>
      <c r="CO203" s="62"/>
      <c r="CP203" s="62"/>
      <c r="CQ203" s="62"/>
      <c r="CR203" s="62"/>
      <c r="CS203" s="66"/>
    </row>
    <row r="204" spans="1:97" s="50" customFormat="1" ht="18.75" x14ac:dyDescent="0.3">
      <c r="A204" s="61"/>
      <c r="B204" s="55"/>
      <c r="C204" s="66"/>
      <c r="D204" s="55"/>
      <c r="E204" s="66"/>
      <c r="F204" s="66"/>
      <c r="G204" s="66"/>
      <c r="H204" s="66"/>
      <c r="I204" s="66"/>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7"/>
      <c r="AN204" s="67"/>
      <c r="AO204" s="67"/>
      <c r="AP204" s="67"/>
      <c r="AQ204" s="67"/>
      <c r="AR204" s="67"/>
      <c r="AS204" s="67"/>
      <c r="AT204" s="67"/>
      <c r="AU204" s="67"/>
      <c r="AV204" s="67"/>
      <c r="AW204" s="67"/>
      <c r="AX204" s="67"/>
      <c r="AY204" s="67"/>
      <c r="AZ204" s="67"/>
      <c r="BA204" s="67"/>
      <c r="BB204" s="67"/>
      <c r="BC204" s="67"/>
      <c r="BD204" s="67"/>
      <c r="BE204" s="67"/>
      <c r="BF204" s="67"/>
      <c r="BG204" s="67"/>
      <c r="BH204" s="67"/>
      <c r="BI204" s="67"/>
      <c r="BJ204" s="67"/>
      <c r="BK204" s="67"/>
      <c r="BL204" s="67"/>
      <c r="BM204" s="67"/>
      <c r="BN204" s="67"/>
      <c r="BO204" s="67"/>
      <c r="BP204" s="67"/>
      <c r="BQ204" s="67"/>
      <c r="BR204" s="67"/>
      <c r="BS204" s="67"/>
      <c r="BT204" s="67"/>
      <c r="BU204" s="67"/>
      <c r="BV204" s="67"/>
      <c r="BW204" s="62"/>
      <c r="BX204" s="62"/>
      <c r="BY204" s="62"/>
      <c r="BZ204" s="62"/>
      <c r="CA204" s="62"/>
      <c r="CB204" s="62"/>
      <c r="CC204" s="77"/>
      <c r="CD204" s="77"/>
      <c r="CE204" s="62"/>
      <c r="CF204" s="77"/>
      <c r="CG204" s="77"/>
      <c r="CH204" s="62"/>
      <c r="CI204" s="62"/>
      <c r="CJ204" s="62"/>
      <c r="CK204" s="62"/>
      <c r="CL204" s="62"/>
      <c r="CM204" s="62"/>
      <c r="CN204" s="62"/>
      <c r="CO204" s="62"/>
      <c r="CP204" s="62"/>
      <c r="CQ204" s="62"/>
      <c r="CR204" s="62"/>
      <c r="CS204" s="66"/>
    </row>
    <row r="205" spans="1:97" s="50" customFormat="1" ht="18.75" x14ac:dyDescent="0.3">
      <c r="A205" s="61"/>
      <c r="B205" s="55"/>
      <c r="C205" s="66"/>
      <c r="D205" s="55"/>
      <c r="E205" s="66"/>
      <c r="F205" s="66"/>
      <c r="G205" s="66"/>
      <c r="H205" s="66"/>
      <c r="I205" s="66"/>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c r="AJ205" s="67"/>
      <c r="AK205" s="67"/>
      <c r="AL205" s="67"/>
      <c r="AM205" s="67"/>
      <c r="AN205" s="67"/>
      <c r="AO205" s="67"/>
      <c r="AP205" s="67"/>
      <c r="AQ205" s="67"/>
      <c r="AR205" s="67"/>
      <c r="AS205" s="67"/>
      <c r="AT205" s="67"/>
      <c r="AU205" s="67"/>
      <c r="AV205" s="67"/>
      <c r="AW205" s="67"/>
      <c r="AX205" s="67"/>
      <c r="AY205" s="67"/>
      <c r="AZ205" s="67"/>
      <c r="BA205" s="67"/>
      <c r="BB205" s="67"/>
      <c r="BC205" s="67"/>
      <c r="BD205" s="67"/>
      <c r="BE205" s="67"/>
      <c r="BF205" s="67"/>
      <c r="BG205" s="67"/>
      <c r="BH205" s="67"/>
      <c r="BI205" s="67"/>
      <c r="BJ205" s="67"/>
      <c r="BK205" s="67"/>
      <c r="BL205" s="67"/>
      <c r="BM205" s="67"/>
      <c r="BN205" s="67"/>
      <c r="BO205" s="67"/>
      <c r="BP205" s="67"/>
      <c r="BQ205" s="67"/>
      <c r="BR205" s="67"/>
      <c r="BS205" s="67"/>
      <c r="BT205" s="67"/>
      <c r="BU205" s="67"/>
      <c r="BV205" s="67"/>
      <c r="BW205" s="62"/>
      <c r="BX205" s="62"/>
      <c r="BY205" s="62"/>
      <c r="BZ205" s="62"/>
      <c r="CA205" s="62"/>
      <c r="CB205" s="62"/>
      <c r="CC205" s="77"/>
      <c r="CD205" s="77"/>
      <c r="CE205" s="62"/>
      <c r="CF205" s="77"/>
      <c r="CG205" s="77"/>
      <c r="CH205" s="62"/>
      <c r="CI205" s="62"/>
      <c r="CJ205" s="62"/>
      <c r="CK205" s="62"/>
      <c r="CL205" s="62"/>
      <c r="CM205" s="62"/>
      <c r="CN205" s="62"/>
      <c r="CO205" s="62"/>
      <c r="CP205" s="62"/>
      <c r="CQ205" s="62"/>
      <c r="CR205" s="62"/>
      <c r="CS205" s="66"/>
    </row>
    <row r="206" spans="1:97" s="50" customFormat="1" ht="18.75" x14ac:dyDescent="0.3">
      <c r="A206" s="61"/>
      <c r="B206" s="55"/>
      <c r="C206" s="66"/>
      <c r="D206" s="55"/>
      <c r="E206" s="66"/>
      <c r="F206" s="66"/>
      <c r="G206" s="66"/>
      <c r="H206" s="66"/>
      <c r="I206" s="66"/>
      <c r="J206" s="67"/>
      <c r="K206" s="6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c r="AJ206" s="67"/>
      <c r="AK206" s="67"/>
      <c r="AL206" s="67"/>
      <c r="AM206" s="67"/>
      <c r="AN206" s="67"/>
      <c r="AO206" s="67"/>
      <c r="AP206" s="67"/>
      <c r="AQ206" s="67"/>
      <c r="AR206" s="67"/>
      <c r="AS206" s="67"/>
      <c r="AT206" s="67"/>
      <c r="AU206" s="67"/>
      <c r="AV206" s="67"/>
      <c r="AW206" s="67"/>
      <c r="AX206" s="67"/>
      <c r="AY206" s="67"/>
      <c r="AZ206" s="67"/>
      <c r="BA206" s="67"/>
      <c r="BB206" s="67"/>
      <c r="BC206" s="67"/>
      <c r="BD206" s="67"/>
      <c r="BE206" s="67"/>
      <c r="BF206" s="67"/>
      <c r="BG206" s="67"/>
      <c r="BH206" s="67"/>
      <c r="BI206" s="67"/>
      <c r="BJ206" s="67"/>
      <c r="BK206" s="67"/>
      <c r="BL206" s="67"/>
      <c r="BM206" s="67"/>
      <c r="BN206" s="67"/>
      <c r="BO206" s="67"/>
      <c r="BP206" s="67"/>
      <c r="BQ206" s="67"/>
      <c r="BR206" s="67"/>
      <c r="BS206" s="67"/>
      <c r="BT206" s="67"/>
      <c r="BU206" s="67"/>
      <c r="BV206" s="67"/>
      <c r="BW206" s="62"/>
      <c r="BX206" s="62"/>
      <c r="BY206" s="62"/>
      <c r="BZ206" s="62"/>
      <c r="CA206" s="62"/>
      <c r="CB206" s="62"/>
      <c r="CC206" s="77"/>
      <c r="CD206" s="77"/>
      <c r="CE206" s="62"/>
      <c r="CF206" s="77"/>
      <c r="CG206" s="77"/>
      <c r="CH206" s="62"/>
      <c r="CI206" s="62"/>
      <c r="CJ206" s="62"/>
      <c r="CK206" s="62"/>
      <c r="CL206" s="62"/>
      <c r="CM206" s="62"/>
      <c r="CN206" s="62"/>
      <c r="CO206" s="62"/>
      <c r="CP206" s="62"/>
      <c r="CQ206" s="62"/>
      <c r="CR206" s="62"/>
      <c r="CS206" s="66"/>
    </row>
    <row r="207" spans="1:97" s="50" customFormat="1" ht="18.75" x14ac:dyDescent="0.3">
      <c r="A207" s="61"/>
      <c r="B207" s="55"/>
      <c r="C207" s="66"/>
      <c r="D207" s="55"/>
      <c r="E207" s="66"/>
      <c r="F207" s="66"/>
      <c r="G207" s="66"/>
      <c r="H207" s="66"/>
      <c r="I207" s="66"/>
      <c r="J207" s="67"/>
      <c r="K207" s="6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c r="AJ207" s="67"/>
      <c r="AK207" s="67"/>
      <c r="AL207" s="67"/>
      <c r="AM207" s="67"/>
      <c r="AN207" s="67"/>
      <c r="AO207" s="67"/>
      <c r="AP207" s="67"/>
      <c r="AQ207" s="67"/>
      <c r="AR207" s="67"/>
      <c r="AS207" s="67"/>
      <c r="AT207" s="67"/>
      <c r="AU207" s="67"/>
      <c r="AV207" s="67"/>
      <c r="AW207" s="67"/>
      <c r="AX207" s="67"/>
      <c r="AY207" s="67"/>
      <c r="AZ207" s="67"/>
      <c r="BA207" s="67"/>
      <c r="BB207" s="67"/>
      <c r="BC207" s="67"/>
      <c r="BD207" s="67"/>
      <c r="BE207" s="67"/>
      <c r="BF207" s="67"/>
      <c r="BG207" s="67"/>
      <c r="BH207" s="67"/>
      <c r="BI207" s="67"/>
      <c r="BJ207" s="67"/>
      <c r="BK207" s="67"/>
      <c r="BL207" s="67"/>
      <c r="BM207" s="67"/>
      <c r="BN207" s="67"/>
      <c r="BO207" s="67"/>
      <c r="BP207" s="67"/>
      <c r="BQ207" s="67"/>
      <c r="BR207" s="67"/>
      <c r="BS207" s="67"/>
      <c r="BT207" s="67"/>
      <c r="BU207" s="67"/>
      <c r="BV207" s="67"/>
      <c r="BW207" s="62"/>
      <c r="BX207" s="62"/>
      <c r="BY207" s="62"/>
      <c r="BZ207" s="62"/>
      <c r="CA207" s="62"/>
      <c r="CB207" s="62"/>
      <c r="CC207" s="77"/>
      <c r="CD207" s="77"/>
      <c r="CE207" s="62"/>
      <c r="CF207" s="77"/>
      <c r="CG207" s="77"/>
      <c r="CH207" s="62"/>
      <c r="CI207" s="62"/>
      <c r="CJ207" s="62"/>
      <c r="CK207" s="62"/>
      <c r="CL207" s="62"/>
      <c r="CM207" s="62"/>
      <c r="CN207" s="62"/>
      <c r="CO207" s="62"/>
      <c r="CP207" s="62"/>
      <c r="CQ207" s="62"/>
      <c r="CR207" s="62"/>
      <c r="CS207" s="66"/>
    </row>
    <row r="208" spans="1:97" s="50" customFormat="1" ht="18.75" x14ac:dyDescent="0.3">
      <c r="A208" s="61"/>
      <c r="B208" s="55"/>
      <c r="C208" s="66"/>
      <c r="D208" s="55"/>
      <c r="E208" s="66"/>
      <c r="F208" s="66"/>
      <c r="G208" s="66"/>
      <c r="H208" s="66"/>
      <c r="I208" s="66"/>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c r="AJ208" s="67"/>
      <c r="AK208" s="67"/>
      <c r="AL208" s="67"/>
      <c r="AM208" s="67"/>
      <c r="AN208" s="67"/>
      <c r="AO208" s="67"/>
      <c r="AP208" s="67"/>
      <c r="AQ208" s="67"/>
      <c r="AR208" s="67"/>
      <c r="AS208" s="67"/>
      <c r="AT208" s="67"/>
      <c r="AU208" s="67"/>
      <c r="AV208" s="67"/>
      <c r="AW208" s="67"/>
      <c r="AX208" s="67"/>
      <c r="AY208" s="67"/>
      <c r="AZ208" s="67"/>
      <c r="BA208" s="67"/>
      <c r="BB208" s="67"/>
      <c r="BC208" s="67"/>
      <c r="BD208" s="67"/>
      <c r="BE208" s="67"/>
      <c r="BF208" s="67"/>
      <c r="BG208" s="67"/>
      <c r="BH208" s="67"/>
      <c r="BI208" s="67"/>
      <c r="BJ208" s="67"/>
      <c r="BK208" s="67"/>
      <c r="BL208" s="67"/>
      <c r="BM208" s="67"/>
      <c r="BN208" s="67"/>
      <c r="BO208" s="67"/>
      <c r="BP208" s="67"/>
      <c r="BQ208" s="67"/>
      <c r="BR208" s="67"/>
      <c r="BS208" s="67"/>
      <c r="BT208" s="67"/>
      <c r="BU208" s="67"/>
      <c r="BV208" s="67"/>
      <c r="BW208" s="62"/>
      <c r="BX208" s="62"/>
      <c r="BY208" s="62"/>
      <c r="BZ208" s="62"/>
      <c r="CA208" s="62"/>
      <c r="CB208" s="62"/>
      <c r="CC208" s="77"/>
      <c r="CD208" s="77"/>
      <c r="CE208" s="62"/>
      <c r="CF208" s="77"/>
      <c r="CG208" s="77"/>
      <c r="CH208" s="62"/>
      <c r="CI208" s="62"/>
      <c r="CJ208" s="62"/>
      <c r="CK208" s="62"/>
      <c r="CL208" s="62"/>
      <c r="CM208" s="62"/>
      <c r="CN208" s="62"/>
      <c r="CO208" s="62"/>
      <c r="CP208" s="62"/>
      <c r="CQ208" s="62"/>
      <c r="CR208" s="62"/>
      <c r="CS208" s="66"/>
    </row>
    <row r="209" spans="1:97" s="50" customFormat="1" ht="18.75" x14ac:dyDescent="0.3">
      <c r="A209" s="61"/>
      <c r="B209" s="55"/>
      <c r="C209" s="66"/>
      <c r="D209" s="55"/>
      <c r="E209" s="66"/>
      <c r="F209" s="66"/>
      <c r="G209" s="66"/>
      <c r="H209" s="66"/>
      <c r="I209" s="66"/>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7"/>
      <c r="AN209" s="67"/>
      <c r="AO209" s="67"/>
      <c r="AP209" s="67"/>
      <c r="AQ209" s="67"/>
      <c r="AR209" s="67"/>
      <c r="AS209" s="67"/>
      <c r="AT209" s="67"/>
      <c r="AU209" s="67"/>
      <c r="AV209" s="67"/>
      <c r="AW209" s="67"/>
      <c r="AX209" s="67"/>
      <c r="AY209" s="67"/>
      <c r="AZ209" s="67"/>
      <c r="BA209" s="67"/>
      <c r="BB209" s="67"/>
      <c r="BC209" s="67"/>
      <c r="BD209" s="67"/>
      <c r="BE209" s="67"/>
      <c r="BF209" s="67"/>
      <c r="BG209" s="67"/>
      <c r="BH209" s="67"/>
      <c r="BI209" s="67"/>
      <c r="BJ209" s="67"/>
      <c r="BK209" s="67"/>
      <c r="BL209" s="67"/>
      <c r="BM209" s="67"/>
      <c r="BN209" s="67"/>
      <c r="BO209" s="67"/>
      <c r="BP209" s="67"/>
      <c r="BQ209" s="67"/>
      <c r="BR209" s="67"/>
      <c r="BS209" s="67"/>
      <c r="BT209" s="67"/>
      <c r="BU209" s="67"/>
      <c r="BV209" s="67"/>
      <c r="BW209" s="62"/>
      <c r="BX209" s="62"/>
      <c r="BY209" s="62"/>
      <c r="BZ209" s="62"/>
      <c r="CA209" s="62"/>
      <c r="CB209" s="62"/>
      <c r="CC209" s="77"/>
      <c r="CD209" s="77"/>
      <c r="CE209" s="62"/>
      <c r="CF209" s="77"/>
      <c r="CG209" s="77"/>
      <c r="CH209" s="62"/>
      <c r="CI209" s="62"/>
      <c r="CJ209" s="62"/>
      <c r="CK209" s="62"/>
      <c r="CL209" s="62"/>
      <c r="CM209" s="62"/>
      <c r="CN209" s="62"/>
      <c r="CO209" s="62"/>
      <c r="CP209" s="62"/>
      <c r="CQ209" s="62"/>
      <c r="CR209" s="62"/>
      <c r="CS209" s="66"/>
    </row>
    <row r="210" spans="1:97" s="50" customFormat="1" ht="18.75" x14ac:dyDescent="0.3">
      <c r="A210" s="61"/>
      <c r="B210" s="55"/>
      <c r="C210" s="66"/>
      <c r="D210" s="55"/>
      <c r="E210" s="66"/>
      <c r="F210" s="66"/>
      <c r="G210" s="66"/>
      <c r="H210" s="66"/>
      <c r="I210" s="66"/>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c r="AN210" s="67"/>
      <c r="AO210" s="67"/>
      <c r="AP210" s="67"/>
      <c r="AQ210" s="67"/>
      <c r="AR210" s="67"/>
      <c r="AS210" s="67"/>
      <c r="AT210" s="67"/>
      <c r="AU210" s="67"/>
      <c r="AV210" s="67"/>
      <c r="AW210" s="67"/>
      <c r="AX210" s="67"/>
      <c r="AY210" s="67"/>
      <c r="AZ210" s="67"/>
      <c r="BA210" s="67"/>
      <c r="BB210" s="67"/>
      <c r="BC210" s="67"/>
      <c r="BD210" s="67"/>
      <c r="BE210" s="67"/>
      <c r="BF210" s="67"/>
      <c r="BG210" s="67"/>
      <c r="BH210" s="67"/>
      <c r="BI210" s="67"/>
      <c r="BJ210" s="67"/>
      <c r="BK210" s="67"/>
      <c r="BL210" s="67"/>
      <c r="BM210" s="67"/>
      <c r="BN210" s="67"/>
      <c r="BO210" s="67"/>
      <c r="BP210" s="67"/>
      <c r="BQ210" s="67"/>
      <c r="BR210" s="67"/>
      <c r="BS210" s="67"/>
      <c r="BT210" s="67"/>
      <c r="BU210" s="67"/>
      <c r="BV210" s="67"/>
      <c r="BW210" s="62"/>
      <c r="BX210" s="62"/>
      <c r="BY210" s="62"/>
      <c r="BZ210" s="62"/>
      <c r="CA210" s="62"/>
      <c r="CB210" s="62"/>
      <c r="CC210" s="77"/>
      <c r="CD210" s="77"/>
      <c r="CE210" s="62"/>
      <c r="CF210" s="77"/>
      <c r="CG210" s="77"/>
      <c r="CH210" s="62"/>
      <c r="CI210" s="62"/>
      <c r="CJ210" s="62"/>
      <c r="CK210" s="62"/>
      <c r="CL210" s="62"/>
      <c r="CM210" s="62"/>
      <c r="CN210" s="62"/>
      <c r="CO210" s="62"/>
      <c r="CP210" s="62"/>
      <c r="CQ210" s="62"/>
      <c r="CR210" s="62"/>
      <c r="CS210" s="66"/>
    </row>
    <row r="211" spans="1:97" s="50" customFormat="1" ht="18.75" x14ac:dyDescent="0.3">
      <c r="A211" s="61"/>
      <c r="B211" s="55"/>
      <c r="C211" s="66"/>
      <c r="D211" s="55"/>
      <c r="E211" s="66"/>
      <c r="F211" s="66"/>
      <c r="G211" s="66"/>
      <c r="H211" s="66"/>
      <c r="I211" s="66"/>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c r="AP211" s="67"/>
      <c r="AQ211" s="67"/>
      <c r="AR211" s="67"/>
      <c r="AS211" s="67"/>
      <c r="AT211" s="67"/>
      <c r="AU211" s="67"/>
      <c r="AV211" s="67"/>
      <c r="AW211" s="67"/>
      <c r="AX211" s="67"/>
      <c r="AY211" s="67"/>
      <c r="AZ211" s="67"/>
      <c r="BA211" s="67"/>
      <c r="BB211" s="67"/>
      <c r="BC211" s="67"/>
      <c r="BD211" s="67"/>
      <c r="BE211" s="67"/>
      <c r="BF211" s="67"/>
      <c r="BG211" s="67"/>
      <c r="BH211" s="67"/>
      <c r="BI211" s="67"/>
      <c r="BJ211" s="67"/>
      <c r="BK211" s="67"/>
      <c r="BL211" s="67"/>
      <c r="BM211" s="67"/>
      <c r="BN211" s="67"/>
      <c r="BO211" s="67"/>
      <c r="BP211" s="67"/>
      <c r="BQ211" s="67"/>
      <c r="BR211" s="67"/>
      <c r="BS211" s="67"/>
      <c r="BT211" s="67"/>
      <c r="BU211" s="67"/>
      <c r="BV211" s="67"/>
      <c r="BW211" s="62"/>
      <c r="BX211" s="62"/>
      <c r="BY211" s="62"/>
      <c r="BZ211" s="62"/>
      <c r="CA211" s="62"/>
      <c r="CB211" s="62"/>
      <c r="CC211" s="77"/>
      <c r="CD211" s="77"/>
      <c r="CE211" s="62"/>
      <c r="CF211" s="77"/>
      <c r="CG211" s="77"/>
      <c r="CH211" s="62"/>
      <c r="CI211" s="62"/>
      <c r="CJ211" s="62"/>
      <c r="CK211" s="62"/>
      <c r="CL211" s="62"/>
      <c r="CM211" s="62"/>
      <c r="CN211" s="62"/>
      <c r="CO211" s="62"/>
      <c r="CP211" s="62"/>
      <c r="CQ211" s="62"/>
      <c r="CR211" s="62"/>
      <c r="CS211" s="66"/>
    </row>
    <row r="212" spans="1:97" s="50" customFormat="1" ht="18.75" x14ac:dyDescent="0.3">
      <c r="A212" s="61"/>
      <c r="B212" s="55"/>
      <c r="C212" s="66"/>
      <c r="D212" s="55"/>
      <c r="E212" s="66"/>
      <c r="F212" s="66"/>
      <c r="G212" s="66"/>
      <c r="H212" s="66"/>
      <c r="I212" s="66"/>
      <c r="J212" s="67"/>
      <c r="K212" s="6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c r="AJ212" s="67"/>
      <c r="AK212" s="67"/>
      <c r="AL212" s="67"/>
      <c r="AM212" s="67"/>
      <c r="AN212" s="67"/>
      <c r="AO212" s="67"/>
      <c r="AP212" s="67"/>
      <c r="AQ212" s="67"/>
      <c r="AR212" s="67"/>
      <c r="AS212" s="67"/>
      <c r="AT212" s="67"/>
      <c r="AU212" s="67"/>
      <c r="AV212" s="67"/>
      <c r="AW212" s="67"/>
      <c r="AX212" s="67"/>
      <c r="AY212" s="67"/>
      <c r="AZ212" s="67"/>
      <c r="BA212" s="67"/>
      <c r="BB212" s="67"/>
      <c r="BC212" s="67"/>
      <c r="BD212" s="67"/>
      <c r="BE212" s="67"/>
      <c r="BF212" s="67"/>
      <c r="BG212" s="67"/>
      <c r="BH212" s="67"/>
      <c r="BI212" s="67"/>
      <c r="BJ212" s="67"/>
      <c r="BK212" s="67"/>
      <c r="BL212" s="67"/>
      <c r="BM212" s="67"/>
      <c r="BN212" s="67"/>
      <c r="BO212" s="67"/>
      <c r="BP212" s="67"/>
      <c r="BQ212" s="67"/>
      <c r="BR212" s="67"/>
      <c r="BS212" s="67"/>
      <c r="BT212" s="67"/>
      <c r="BU212" s="67"/>
      <c r="BV212" s="67"/>
      <c r="BW212" s="62"/>
      <c r="BX212" s="62"/>
      <c r="BY212" s="62"/>
      <c r="BZ212" s="62"/>
      <c r="CA212" s="62"/>
      <c r="CB212" s="62"/>
      <c r="CC212" s="77"/>
      <c r="CD212" s="77"/>
      <c r="CE212" s="62"/>
      <c r="CF212" s="77"/>
      <c r="CG212" s="77"/>
      <c r="CH212" s="62"/>
      <c r="CI212" s="62"/>
      <c r="CJ212" s="62"/>
      <c r="CK212" s="62"/>
      <c r="CL212" s="62"/>
      <c r="CM212" s="62"/>
      <c r="CN212" s="62"/>
      <c r="CO212" s="62"/>
      <c r="CP212" s="62"/>
      <c r="CQ212" s="62"/>
      <c r="CR212" s="62"/>
      <c r="CS212" s="66"/>
    </row>
    <row r="213" spans="1:97" s="50" customFormat="1" ht="18.75" x14ac:dyDescent="0.3">
      <c r="A213" s="61"/>
      <c r="B213" s="55"/>
      <c r="C213" s="66"/>
      <c r="D213" s="55"/>
      <c r="E213" s="66"/>
      <c r="F213" s="66"/>
      <c r="G213" s="66"/>
      <c r="H213" s="66"/>
      <c r="I213" s="66"/>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c r="AP213" s="67"/>
      <c r="AQ213" s="67"/>
      <c r="AR213" s="67"/>
      <c r="AS213" s="67"/>
      <c r="AT213" s="67"/>
      <c r="AU213" s="67"/>
      <c r="AV213" s="67"/>
      <c r="AW213" s="67"/>
      <c r="AX213" s="67"/>
      <c r="AY213" s="67"/>
      <c r="AZ213" s="67"/>
      <c r="BA213" s="67"/>
      <c r="BB213" s="67"/>
      <c r="BC213" s="67"/>
      <c r="BD213" s="67"/>
      <c r="BE213" s="67"/>
      <c r="BF213" s="67"/>
      <c r="BG213" s="67"/>
      <c r="BH213" s="67"/>
      <c r="BI213" s="67"/>
      <c r="BJ213" s="67"/>
      <c r="BK213" s="67"/>
      <c r="BL213" s="67"/>
      <c r="BM213" s="67"/>
      <c r="BN213" s="67"/>
      <c r="BO213" s="67"/>
      <c r="BP213" s="67"/>
      <c r="BQ213" s="67"/>
      <c r="BR213" s="67"/>
      <c r="BS213" s="67"/>
      <c r="BT213" s="67"/>
      <c r="BU213" s="67"/>
      <c r="BV213" s="67"/>
      <c r="BW213" s="62"/>
      <c r="BX213" s="62"/>
      <c r="BY213" s="62"/>
      <c r="BZ213" s="62"/>
      <c r="CA213" s="62"/>
      <c r="CB213" s="62"/>
      <c r="CC213" s="77"/>
      <c r="CD213" s="77"/>
      <c r="CE213" s="62"/>
      <c r="CF213" s="77"/>
      <c r="CG213" s="77"/>
      <c r="CH213" s="62"/>
      <c r="CI213" s="62"/>
      <c r="CJ213" s="62"/>
      <c r="CK213" s="62"/>
      <c r="CL213" s="62"/>
      <c r="CM213" s="62"/>
      <c r="CN213" s="62"/>
      <c r="CO213" s="62"/>
      <c r="CP213" s="62"/>
      <c r="CQ213" s="62"/>
      <c r="CR213" s="62"/>
      <c r="CS213" s="66"/>
    </row>
    <row r="214" spans="1:97" s="50" customFormat="1" ht="18.75" x14ac:dyDescent="0.3">
      <c r="A214" s="61"/>
      <c r="B214" s="55"/>
      <c r="C214" s="66"/>
      <c r="D214" s="55"/>
      <c r="E214" s="66"/>
      <c r="F214" s="66"/>
      <c r="G214" s="66"/>
      <c r="H214" s="66"/>
      <c r="I214" s="66"/>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67"/>
      <c r="AS214" s="67"/>
      <c r="AT214" s="67"/>
      <c r="AU214" s="67"/>
      <c r="AV214" s="67"/>
      <c r="AW214" s="67"/>
      <c r="AX214" s="67"/>
      <c r="AY214" s="67"/>
      <c r="AZ214" s="67"/>
      <c r="BA214" s="67"/>
      <c r="BB214" s="67"/>
      <c r="BC214" s="67"/>
      <c r="BD214" s="67"/>
      <c r="BE214" s="67"/>
      <c r="BF214" s="67"/>
      <c r="BG214" s="67"/>
      <c r="BH214" s="67"/>
      <c r="BI214" s="67"/>
      <c r="BJ214" s="67"/>
      <c r="BK214" s="67"/>
      <c r="BL214" s="67"/>
      <c r="BM214" s="67"/>
      <c r="BN214" s="67"/>
      <c r="BO214" s="67"/>
      <c r="BP214" s="67"/>
      <c r="BQ214" s="67"/>
      <c r="BR214" s="67"/>
      <c r="BS214" s="67"/>
      <c r="BT214" s="67"/>
      <c r="BU214" s="67"/>
      <c r="BV214" s="67"/>
      <c r="BW214" s="62"/>
      <c r="BX214" s="62"/>
      <c r="BY214" s="62"/>
      <c r="BZ214" s="62"/>
      <c r="CA214" s="62"/>
      <c r="CB214" s="62"/>
      <c r="CC214" s="77"/>
      <c r="CD214" s="77"/>
      <c r="CE214" s="62"/>
      <c r="CF214" s="77"/>
      <c r="CG214" s="77"/>
      <c r="CH214" s="62"/>
      <c r="CI214" s="62"/>
      <c r="CJ214" s="62"/>
      <c r="CK214" s="62"/>
      <c r="CL214" s="62"/>
      <c r="CM214" s="62"/>
      <c r="CN214" s="62"/>
      <c r="CO214" s="62"/>
      <c r="CP214" s="62"/>
      <c r="CQ214" s="62"/>
      <c r="CR214" s="62"/>
      <c r="CS214" s="66"/>
    </row>
    <row r="215" spans="1:97" s="50" customFormat="1" ht="18.75" x14ac:dyDescent="0.3">
      <c r="A215" s="61"/>
      <c r="B215" s="55"/>
      <c r="C215" s="66"/>
      <c r="D215" s="55"/>
      <c r="E215" s="66"/>
      <c r="F215" s="66"/>
      <c r="G215" s="66"/>
      <c r="H215" s="66"/>
      <c r="I215" s="66"/>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c r="AT215" s="67"/>
      <c r="AU215" s="67"/>
      <c r="AV215" s="67"/>
      <c r="AW215" s="67"/>
      <c r="AX215" s="67"/>
      <c r="AY215" s="67"/>
      <c r="AZ215" s="67"/>
      <c r="BA215" s="67"/>
      <c r="BB215" s="67"/>
      <c r="BC215" s="67"/>
      <c r="BD215" s="67"/>
      <c r="BE215" s="67"/>
      <c r="BF215" s="67"/>
      <c r="BG215" s="67"/>
      <c r="BH215" s="67"/>
      <c r="BI215" s="67"/>
      <c r="BJ215" s="67"/>
      <c r="BK215" s="67"/>
      <c r="BL215" s="67"/>
      <c r="BM215" s="67"/>
      <c r="BN215" s="67"/>
      <c r="BO215" s="67"/>
      <c r="BP215" s="67"/>
      <c r="BQ215" s="67"/>
      <c r="BR215" s="67"/>
      <c r="BS215" s="67"/>
      <c r="BT215" s="67"/>
      <c r="BU215" s="67"/>
      <c r="BV215" s="67"/>
      <c r="BW215" s="62"/>
      <c r="BX215" s="62"/>
      <c r="BY215" s="62"/>
      <c r="BZ215" s="62"/>
      <c r="CA215" s="62"/>
      <c r="CB215" s="62"/>
      <c r="CC215" s="77"/>
      <c r="CD215" s="77"/>
      <c r="CE215" s="62"/>
      <c r="CF215" s="77"/>
      <c r="CG215" s="77"/>
      <c r="CH215" s="62"/>
      <c r="CI215" s="62"/>
      <c r="CJ215" s="62"/>
      <c r="CK215" s="62"/>
      <c r="CL215" s="62"/>
      <c r="CM215" s="62"/>
      <c r="CN215" s="62"/>
      <c r="CO215" s="62"/>
      <c r="CP215" s="62"/>
      <c r="CQ215" s="62"/>
      <c r="CR215" s="62"/>
      <c r="CS215" s="66"/>
    </row>
    <row r="216" spans="1:97" s="50" customFormat="1" ht="18.75" x14ac:dyDescent="0.3">
      <c r="A216" s="61"/>
      <c r="B216" s="55"/>
      <c r="C216" s="66"/>
      <c r="D216" s="55"/>
      <c r="E216" s="66"/>
      <c r="F216" s="66"/>
      <c r="G216" s="66"/>
      <c r="H216" s="66"/>
      <c r="I216" s="66"/>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2"/>
      <c r="BX216" s="62"/>
      <c r="BY216" s="62"/>
      <c r="BZ216" s="62"/>
      <c r="CA216" s="62"/>
      <c r="CB216" s="62"/>
      <c r="CC216" s="77"/>
      <c r="CD216" s="77"/>
      <c r="CE216" s="62"/>
      <c r="CF216" s="77"/>
      <c r="CG216" s="77"/>
      <c r="CH216" s="62"/>
      <c r="CI216" s="62"/>
      <c r="CJ216" s="62"/>
      <c r="CK216" s="62"/>
      <c r="CL216" s="62"/>
      <c r="CM216" s="62"/>
      <c r="CN216" s="62"/>
      <c r="CO216" s="62"/>
      <c r="CP216" s="62"/>
      <c r="CQ216" s="62"/>
      <c r="CR216" s="62"/>
      <c r="CS216" s="66"/>
    </row>
    <row r="217" spans="1:97" s="50" customFormat="1" ht="18.75" x14ac:dyDescent="0.3">
      <c r="A217" s="61"/>
      <c r="B217" s="55"/>
      <c r="C217" s="66"/>
      <c r="D217" s="55"/>
      <c r="E217" s="66"/>
      <c r="F217" s="66"/>
      <c r="G217" s="66"/>
      <c r="H217" s="66"/>
      <c r="I217" s="66"/>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2"/>
      <c r="BX217" s="62"/>
      <c r="BY217" s="62"/>
      <c r="BZ217" s="62"/>
      <c r="CA217" s="62"/>
      <c r="CB217" s="62"/>
      <c r="CC217" s="77"/>
      <c r="CD217" s="77"/>
      <c r="CE217" s="62"/>
      <c r="CF217" s="77"/>
      <c r="CG217" s="77"/>
      <c r="CH217" s="62"/>
      <c r="CI217" s="62"/>
      <c r="CJ217" s="62"/>
      <c r="CK217" s="62"/>
      <c r="CL217" s="62"/>
      <c r="CM217" s="62"/>
      <c r="CN217" s="62"/>
      <c r="CO217" s="62"/>
      <c r="CP217" s="62"/>
      <c r="CQ217" s="62"/>
      <c r="CR217" s="62"/>
      <c r="CS217" s="66"/>
    </row>
    <row r="218" spans="1:97" s="50" customFormat="1" ht="18.75" x14ac:dyDescent="0.3">
      <c r="A218" s="61"/>
      <c r="B218" s="55"/>
      <c r="C218" s="66"/>
      <c r="D218" s="55"/>
      <c r="E218" s="66"/>
      <c r="F218" s="66"/>
      <c r="G218" s="66"/>
      <c r="H218" s="66"/>
      <c r="I218" s="66"/>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c r="AP218" s="67"/>
      <c r="AQ218" s="67"/>
      <c r="AR218" s="67"/>
      <c r="AS218" s="67"/>
      <c r="AT218" s="67"/>
      <c r="AU218" s="67"/>
      <c r="AV218" s="67"/>
      <c r="AW218" s="67"/>
      <c r="AX218" s="67"/>
      <c r="AY218" s="67"/>
      <c r="AZ218" s="67"/>
      <c r="BA218" s="67"/>
      <c r="BB218" s="67"/>
      <c r="BC218" s="67"/>
      <c r="BD218" s="67"/>
      <c r="BE218" s="67"/>
      <c r="BF218" s="67"/>
      <c r="BG218" s="67"/>
      <c r="BH218" s="67"/>
      <c r="BI218" s="67"/>
      <c r="BJ218" s="67"/>
      <c r="BK218" s="67"/>
      <c r="BL218" s="67"/>
      <c r="BM218" s="67"/>
      <c r="BN218" s="67"/>
      <c r="BO218" s="67"/>
      <c r="BP218" s="67"/>
      <c r="BQ218" s="67"/>
      <c r="BR218" s="67"/>
      <c r="BS218" s="67"/>
      <c r="BT218" s="67"/>
      <c r="BU218" s="67"/>
      <c r="BV218" s="67"/>
      <c r="BW218" s="62"/>
      <c r="BX218" s="62"/>
      <c r="BY218" s="62"/>
      <c r="BZ218" s="62"/>
      <c r="CA218" s="62"/>
      <c r="CB218" s="62"/>
      <c r="CC218" s="77"/>
      <c r="CD218" s="77"/>
      <c r="CE218" s="62"/>
      <c r="CF218" s="77"/>
      <c r="CG218" s="77"/>
      <c r="CH218" s="62"/>
      <c r="CI218" s="62"/>
      <c r="CJ218" s="62"/>
      <c r="CK218" s="62"/>
      <c r="CL218" s="62"/>
      <c r="CM218" s="62"/>
      <c r="CN218" s="62"/>
      <c r="CO218" s="62"/>
      <c r="CP218" s="62"/>
      <c r="CQ218" s="62"/>
      <c r="CR218" s="62"/>
      <c r="CS218" s="66"/>
    </row>
    <row r="219" spans="1:97" s="50" customFormat="1" ht="18.75" x14ac:dyDescent="0.3">
      <c r="A219" s="61"/>
      <c r="B219" s="55"/>
      <c r="C219" s="66"/>
      <c r="D219" s="55"/>
      <c r="E219" s="66"/>
      <c r="F219" s="66"/>
      <c r="G219" s="66"/>
      <c r="H219" s="66"/>
      <c r="I219" s="66"/>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c r="AP219" s="67"/>
      <c r="AQ219" s="67"/>
      <c r="AR219" s="67"/>
      <c r="AS219" s="67"/>
      <c r="AT219" s="67"/>
      <c r="AU219" s="67"/>
      <c r="AV219" s="67"/>
      <c r="AW219" s="67"/>
      <c r="AX219" s="67"/>
      <c r="AY219" s="67"/>
      <c r="AZ219" s="67"/>
      <c r="BA219" s="67"/>
      <c r="BB219" s="67"/>
      <c r="BC219" s="67"/>
      <c r="BD219" s="67"/>
      <c r="BE219" s="67"/>
      <c r="BF219" s="67"/>
      <c r="BG219" s="67"/>
      <c r="BH219" s="67"/>
      <c r="BI219" s="67"/>
      <c r="BJ219" s="67"/>
      <c r="BK219" s="67"/>
      <c r="BL219" s="67"/>
      <c r="BM219" s="67"/>
      <c r="BN219" s="67"/>
      <c r="BO219" s="67"/>
      <c r="BP219" s="67"/>
      <c r="BQ219" s="67"/>
      <c r="BR219" s="67"/>
      <c r="BS219" s="67"/>
      <c r="BT219" s="67"/>
      <c r="BU219" s="67"/>
      <c r="BV219" s="67"/>
      <c r="BW219" s="62"/>
      <c r="BX219" s="62"/>
      <c r="BY219" s="62"/>
      <c r="BZ219" s="62"/>
      <c r="CA219" s="62"/>
      <c r="CB219" s="62"/>
      <c r="CC219" s="77"/>
      <c r="CD219" s="77"/>
      <c r="CE219" s="62"/>
      <c r="CF219" s="77"/>
      <c r="CG219" s="77"/>
      <c r="CH219" s="62"/>
      <c r="CI219" s="62"/>
      <c r="CJ219" s="62"/>
      <c r="CK219" s="62"/>
      <c r="CL219" s="62"/>
      <c r="CM219" s="62"/>
      <c r="CN219" s="62"/>
      <c r="CO219" s="62"/>
      <c r="CP219" s="62"/>
      <c r="CQ219" s="62"/>
      <c r="CR219" s="62"/>
      <c r="CS219" s="66"/>
    </row>
    <row r="220" spans="1:97" s="50" customFormat="1" ht="18.75" x14ac:dyDescent="0.3">
      <c r="A220" s="61"/>
      <c r="B220" s="55"/>
      <c r="C220" s="66"/>
      <c r="D220" s="55"/>
      <c r="E220" s="66"/>
      <c r="F220" s="66"/>
      <c r="G220" s="66"/>
      <c r="H220" s="66"/>
      <c r="I220" s="66"/>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c r="AM220" s="67"/>
      <c r="AN220" s="67"/>
      <c r="AO220" s="67"/>
      <c r="AP220" s="67"/>
      <c r="AQ220" s="67"/>
      <c r="AR220" s="67"/>
      <c r="AS220" s="67"/>
      <c r="AT220" s="67"/>
      <c r="AU220" s="67"/>
      <c r="AV220" s="67"/>
      <c r="AW220" s="67"/>
      <c r="AX220" s="67"/>
      <c r="AY220" s="67"/>
      <c r="AZ220" s="67"/>
      <c r="BA220" s="67"/>
      <c r="BB220" s="67"/>
      <c r="BC220" s="67"/>
      <c r="BD220" s="67"/>
      <c r="BE220" s="67"/>
      <c r="BF220" s="67"/>
      <c r="BG220" s="67"/>
      <c r="BH220" s="67"/>
      <c r="BI220" s="67"/>
      <c r="BJ220" s="67"/>
      <c r="BK220" s="67"/>
      <c r="BL220" s="67"/>
      <c r="BM220" s="67"/>
      <c r="BN220" s="67"/>
      <c r="BO220" s="67"/>
      <c r="BP220" s="67"/>
      <c r="BQ220" s="67"/>
      <c r="BR220" s="67"/>
      <c r="BS220" s="67"/>
      <c r="BT220" s="67"/>
      <c r="BU220" s="67"/>
      <c r="BV220" s="67"/>
      <c r="BW220" s="62"/>
      <c r="BX220" s="62"/>
      <c r="BY220" s="62"/>
      <c r="BZ220" s="62"/>
      <c r="CA220" s="62"/>
      <c r="CB220" s="62"/>
      <c r="CC220" s="77"/>
      <c r="CD220" s="77"/>
      <c r="CE220" s="62"/>
      <c r="CF220" s="77"/>
      <c r="CG220" s="77"/>
      <c r="CH220" s="62"/>
      <c r="CI220" s="62"/>
      <c r="CJ220" s="62"/>
      <c r="CK220" s="62"/>
      <c r="CL220" s="62"/>
      <c r="CM220" s="62"/>
      <c r="CN220" s="62"/>
      <c r="CO220" s="62"/>
      <c r="CP220" s="62"/>
      <c r="CQ220" s="62"/>
      <c r="CR220" s="62"/>
      <c r="CS220" s="66"/>
    </row>
    <row r="221" spans="1:97" s="50" customFormat="1" ht="18.75" x14ac:dyDescent="0.3">
      <c r="A221" s="61"/>
      <c r="B221" s="55"/>
      <c r="C221" s="66"/>
      <c r="D221" s="55"/>
      <c r="E221" s="66"/>
      <c r="F221" s="66"/>
      <c r="G221" s="66"/>
      <c r="H221" s="66"/>
      <c r="I221" s="66"/>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c r="AM221" s="67"/>
      <c r="AN221" s="67"/>
      <c r="AO221" s="67"/>
      <c r="AP221" s="67"/>
      <c r="AQ221" s="67"/>
      <c r="AR221" s="67"/>
      <c r="AS221" s="67"/>
      <c r="AT221" s="67"/>
      <c r="AU221" s="67"/>
      <c r="AV221" s="67"/>
      <c r="AW221" s="67"/>
      <c r="AX221" s="67"/>
      <c r="AY221" s="67"/>
      <c r="AZ221" s="67"/>
      <c r="BA221" s="67"/>
      <c r="BB221" s="67"/>
      <c r="BC221" s="67"/>
      <c r="BD221" s="67"/>
      <c r="BE221" s="67"/>
      <c r="BF221" s="67"/>
      <c r="BG221" s="67"/>
      <c r="BH221" s="67"/>
      <c r="BI221" s="67"/>
      <c r="BJ221" s="67"/>
      <c r="BK221" s="67"/>
      <c r="BL221" s="67"/>
      <c r="BM221" s="67"/>
      <c r="BN221" s="67"/>
      <c r="BO221" s="67"/>
      <c r="BP221" s="67"/>
      <c r="BQ221" s="67"/>
      <c r="BR221" s="67"/>
      <c r="BS221" s="67"/>
      <c r="BT221" s="67"/>
      <c r="BU221" s="67"/>
      <c r="BV221" s="67"/>
      <c r="BW221" s="62"/>
      <c r="BX221" s="62"/>
      <c r="BY221" s="62"/>
      <c r="BZ221" s="62"/>
      <c r="CA221" s="62"/>
      <c r="CB221" s="62"/>
      <c r="CC221" s="77"/>
      <c r="CD221" s="77"/>
      <c r="CE221" s="62"/>
      <c r="CF221" s="77"/>
      <c r="CG221" s="77"/>
      <c r="CH221" s="62"/>
      <c r="CI221" s="62"/>
      <c r="CJ221" s="62"/>
      <c r="CK221" s="62"/>
      <c r="CL221" s="62"/>
      <c r="CM221" s="62"/>
      <c r="CN221" s="62"/>
      <c r="CO221" s="62"/>
      <c r="CP221" s="62"/>
      <c r="CQ221" s="62"/>
      <c r="CR221" s="62"/>
      <c r="CS221" s="66"/>
    </row>
    <row r="222" spans="1:97" s="50" customFormat="1" ht="18.75" x14ac:dyDescent="0.3">
      <c r="A222" s="61"/>
      <c r="B222" s="55"/>
      <c r="C222" s="66"/>
      <c r="D222" s="55"/>
      <c r="E222" s="66"/>
      <c r="F222" s="66"/>
      <c r="G222" s="66"/>
      <c r="H222" s="66"/>
      <c r="I222" s="66"/>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7"/>
      <c r="AN222" s="67"/>
      <c r="AO222" s="67"/>
      <c r="AP222" s="67"/>
      <c r="AQ222" s="67"/>
      <c r="AR222" s="67"/>
      <c r="AS222" s="67"/>
      <c r="AT222" s="67"/>
      <c r="AU222" s="67"/>
      <c r="AV222" s="67"/>
      <c r="AW222" s="67"/>
      <c r="AX222" s="67"/>
      <c r="AY222" s="67"/>
      <c r="AZ222" s="67"/>
      <c r="BA222" s="67"/>
      <c r="BB222" s="67"/>
      <c r="BC222" s="67"/>
      <c r="BD222" s="67"/>
      <c r="BE222" s="67"/>
      <c r="BF222" s="67"/>
      <c r="BG222" s="67"/>
      <c r="BH222" s="67"/>
      <c r="BI222" s="67"/>
      <c r="BJ222" s="67"/>
      <c r="BK222" s="67"/>
      <c r="BL222" s="67"/>
      <c r="BM222" s="67"/>
      <c r="BN222" s="67"/>
      <c r="BO222" s="67"/>
      <c r="BP222" s="67"/>
      <c r="BQ222" s="67"/>
      <c r="BR222" s="67"/>
      <c r="BS222" s="67"/>
      <c r="BT222" s="67"/>
      <c r="BU222" s="67"/>
      <c r="BV222" s="67"/>
      <c r="BW222" s="62"/>
      <c r="BX222" s="62"/>
      <c r="BY222" s="62"/>
      <c r="BZ222" s="62"/>
      <c r="CA222" s="62"/>
      <c r="CB222" s="62"/>
      <c r="CC222" s="77"/>
      <c r="CD222" s="77"/>
      <c r="CE222" s="62"/>
      <c r="CF222" s="77"/>
      <c r="CG222" s="77"/>
      <c r="CH222" s="62"/>
      <c r="CI222" s="62"/>
      <c r="CJ222" s="62"/>
      <c r="CK222" s="62"/>
      <c r="CL222" s="62"/>
      <c r="CM222" s="62"/>
      <c r="CN222" s="62"/>
      <c r="CO222" s="62"/>
      <c r="CP222" s="62"/>
      <c r="CQ222" s="62"/>
      <c r="CR222" s="62"/>
      <c r="CS222" s="66"/>
    </row>
    <row r="223" spans="1:97" s="50" customFormat="1" ht="18.75" x14ac:dyDescent="0.3">
      <c r="A223" s="61"/>
      <c r="B223" s="55"/>
      <c r="C223" s="66"/>
      <c r="D223" s="55"/>
      <c r="E223" s="66"/>
      <c r="F223" s="66"/>
      <c r="G223" s="66"/>
      <c r="H223" s="66"/>
      <c r="I223" s="66"/>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7"/>
      <c r="AN223" s="67"/>
      <c r="AO223" s="67"/>
      <c r="AP223" s="67"/>
      <c r="AQ223" s="67"/>
      <c r="AR223" s="67"/>
      <c r="AS223" s="67"/>
      <c r="AT223" s="67"/>
      <c r="AU223" s="67"/>
      <c r="AV223" s="67"/>
      <c r="AW223" s="67"/>
      <c r="AX223" s="67"/>
      <c r="AY223" s="67"/>
      <c r="AZ223" s="67"/>
      <c r="BA223" s="67"/>
      <c r="BB223" s="67"/>
      <c r="BC223" s="67"/>
      <c r="BD223" s="67"/>
      <c r="BE223" s="67"/>
      <c r="BF223" s="67"/>
      <c r="BG223" s="67"/>
      <c r="BH223" s="67"/>
      <c r="BI223" s="67"/>
      <c r="BJ223" s="67"/>
      <c r="BK223" s="67"/>
      <c r="BL223" s="67"/>
      <c r="BM223" s="67"/>
      <c r="BN223" s="67"/>
      <c r="BO223" s="67"/>
      <c r="BP223" s="67"/>
      <c r="BQ223" s="67"/>
      <c r="BR223" s="67"/>
      <c r="BS223" s="67"/>
      <c r="BT223" s="67"/>
      <c r="BU223" s="67"/>
      <c r="BV223" s="67"/>
      <c r="BW223" s="62"/>
      <c r="BX223" s="62"/>
      <c r="BY223" s="62"/>
      <c r="BZ223" s="62"/>
      <c r="CA223" s="62"/>
      <c r="CB223" s="62"/>
      <c r="CC223" s="77"/>
      <c r="CD223" s="77"/>
      <c r="CE223" s="62"/>
      <c r="CF223" s="77"/>
      <c r="CG223" s="77"/>
      <c r="CH223" s="62"/>
      <c r="CI223" s="62"/>
      <c r="CJ223" s="62"/>
      <c r="CK223" s="62"/>
      <c r="CL223" s="62"/>
      <c r="CM223" s="62"/>
      <c r="CN223" s="62"/>
      <c r="CO223" s="62"/>
      <c r="CP223" s="62"/>
      <c r="CQ223" s="62"/>
      <c r="CR223" s="62"/>
      <c r="CS223" s="66"/>
    </row>
    <row r="224" spans="1:97" s="50" customFormat="1" ht="18.75" x14ac:dyDescent="0.3">
      <c r="A224" s="61"/>
      <c r="B224" s="55"/>
      <c r="C224" s="66"/>
      <c r="D224" s="55"/>
      <c r="E224" s="66"/>
      <c r="F224" s="66"/>
      <c r="G224" s="66"/>
      <c r="H224" s="66"/>
      <c r="I224" s="66"/>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7"/>
      <c r="AN224" s="67"/>
      <c r="AO224" s="67"/>
      <c r="AP224" s="67"/>
      <c r="AQ224" s="67"/>
      <c r="AR224" s="67"/>
      <c r="AS224" s="67"/>
      <c r="AT224" s="67"/>
      <c r="AU224" s="67"/>
      <c r="AV224" s="67"/>
      <c r="AW224" s="67"/>
      <c r="AX224" s="67"/>
      <c r="AY224" s="67"/>
      <c r="AZ224" s="67"/>
      <c r="BA224" s="67"/>
      <c r="BB224" s="67"/>
      <c r="BC224" s="67"/>
      <c r="BD224" s="67"/>
      <c r="BE224" s="67"/>
      <c r="BF224" s="67"/>
      <c r="BG224" s="67"/>
      <c r="BH224" s="67"/>
      <c r="BI224" s="67"/>
      <c r="BJ224" s="67"/>
      <c r="BK224" s="67"/>
      <c r="BL224" s="67"/>
      <c r="BM224" s="67"/>
      <c r="BN224" s="67"/>
      <c r="BO224" s="67"/>
      <c r="BP224" s="67"/>
      <c r="BQ224" s="67"/>
      <c r="BR224" s="67"/>
      <c r="BS224" s="67"/>
      <c r="BT224" s="67"/>
      <c r="BU224" s="67"/>
      <c r="BV224" s="67"/>
      <c r="BW224" s="62"/>
      <c r="BX224" s="62"/>
      <c r="BY224" s="62"/>
      <c r="BZ224" s="62"/>
      <c r="CA224" s="62"/>
      <c r="CB224" s="62"/>
      <c r="CC224" s="77"/>
      <c r="CD224" s="77"/>
      <c r="CE224" s="62"/>
      <c r="CF224" s="77"/>
      <c r="CG224" s="77"/>
      <c r="CH224" s="62"/>
      <c r="CI224" s="62"/>
      <c r="CJ224" s="62"/>
      <c r="CK224" s="62"/>
      <c r="CL224" s="62"/>
      <c r="CM224" s="62"/>
      <c r="CN224" s="62"/>
      <c r="CO224" s="62"/>
      <c r="CP224" s="62"/>
      <c r="CQ224" s="62"/>
      <c r="CR224" s="62"/>
      <c r="CS224" s="66"/>
    </row>
    <row r="225" spans="1:97" s="50" customFormat="1" ht="18.75" x14ac:dyDescent="0.3">
      <c r="A225" s="61"/>
      <c r="B225" s="55"/>
      <c r="C225" s="66"/>
      <c r="D225" s="55"/>
      <c r="E225" s="66"/>
      <c r="F225" s="66"/>
      <c r="G225" s="66"/>
      <c r="H225" s="66"/>
      <c r="I225" s="66"/>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c r="AN225" s="67"/>
      <c r="AO225" s="67"/>
      <c r="AP225" s="67"/>
      <c r="AQ225" s="67"/>
      <c r="AR225" s="67"/>
      <c r="AS225" s="67"/>
      <c r="AT225" s="67"/>
      <c r="AU225" s="67"/>
      <c r="AV225" s="67"/>
      <c r="AW225" s="67"/>
      <c r="AX225" s="67"/>
      <c r="AY225" s="67"/>
      <c r="AZ225" s="67"/>
      <c r="BA225" s="67"/>
      <c r="BB225" s="67"/>
      <c r="BC225" s="67"/>
      <c r="BD225" s="67"/>
      <c r="BE225" s="67"/>
      <c r="BF225" s="67"/>
      <c r="BG225" s="67"/>
      <c r="BH225" s="67"/>
      <c r="BI225" s="67"/>
      <c r="BJ225" s="67"/>
      <c r="BK225" s="67"/>
      <c r="BL225" s="67"/>
      <c r="BM225" s="67"/>
      <c r="BN225" s="67"/>
      <c r="BO225" s="67"/>
      <c r="BP225" s="67"/>
      <c r="BQ225" s="67"/>
      <c r="BR225" s="67"/>
      <c r="BS225" s="67"/>
      <c r="BT225" s="67"/>
      <c r="BU225" s="67"/>
      <c r="BV225" s="67"/>
      <c r="BW225" s="62"/>
      <c r="BX225" s="62"/>
      <c r="BY225" s="62"/>
      <c r="BZ225" s="62"/>
      <c r="CA225" s="62"/>
      <c r="CB225" s="62"/>
      <c r="CC225" s="77"/>
      <c r="CD225" s="77"/>
      <c r="CE225" s="62"/>
      <c r="CF225" s="77"/>
      <c r="CG225" s="77"/>
      <c r="CH225" s="62"/>
      <c r="CI225" s="62"/>
      <c r="CJ225" s="62"/>
      <c r="CK225" s="62"/>
      <c r="CL225" s="62"/>
      <c r="CM225" s="62"/>
      <c r="CN225" s="62"/>
      <c r="CO225" s="62"/>
      <c r="CP225" s="62"/>
      <c r="CQ225" s="62"/>
      <c r="CR225" s="62"/>
      <c r="CS225" s="66"/>
    </row>
    <row r="226" spans="1:97" s="50" customFormat="1" ht="18.75" x14ac:dyDescent="0.3">
      <c r="A226" s="61"/>
      <c r="B226" s="55"/>
      <c r="C226" s="66"/>
      <c r="D226" s="55"/>
      <c r="E226" s="66"/>
      <c r="F226" s="66"/>
      <c r="G226" s="66"/>
      <c r="H226" s="66"/>
      <c r="I226" s="66"/>
      <c r="J226" s="67"/>
      <c r="K226" s="6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c r="AJ226" s="67"/>
      <c r="AK226" s="67"/>
      <c r="AL226" s="67"/>
      <c r="AM226" s="67"/>
      <c r="AN226" s="67"/>
      <c r="AO226" s="67"/>
      <c r="AP226" s="67"/>
      <c r="AQ226" s="67"/>
      <c r="AR226" s="67"/>
      <c r="AS226" s="67"/>
      <c r="AT226" s="67"/>
      <c r="AU226" s="67"/>
      <c r="AV226" s="67"/>
      <c r="AW226" s="67"/>
      <c r="AX226" s="67"/>
      <c r="AY226" s="67"/>
      <c r="AZ226" s="67"/>
      <c r="BA226" s="67"/>
      <c r="BB226" s="67"/>
      <c r="BC226" s="67"/>
      <c r="BD226" s="67"/>
      <c r="BE226" s="67"/>
      <c r="BF226" s="67"/>
      <c r="BG226" s="67"/>
      <c r="BH226" s="67"/>
      <c r="BI226" s="67"/>
      <c r="BJ226" s="67"/>
      <c r="BK226" s="67"/>
      <c r="BL226" s="67"/>
      <c r="BM226" s="67"/>
      <c r="BN226" s="67"/>
      <c r="BO226" s="67"/>
      <c r="BP226" s="67"/>
      <c r="BQ226" s="67"/>
      <c r="BR226" s="67"/>
      <c r="BS226" s="67"/>
      <c r="BT226" s="67"/>
      <c r="BU226" s="67"/>
      <c r="BV226" s="67"/>
      <c r="BW226" s="62"/>
      <c r="BX226" s="62"/>
      <c r="BY226" s="62"/>
      <c r="BZ226" s="62"/>
      <c r="CA226" s="62"/>
      <c r="CB226" s="62"/>
      <c r="CC226" s="77"/>
      <c r="CD226" s="77"/>
      <c r="CE226" s="62"/>
      <c r="CF226" s="77"/>
      <c r="CG226" s="77"/>
      <c r="CH226" s="62"/>
      <c r="CI226" s="62"/>
      <c r="CJ226" s="62"/>
      <c r="CK226" s="62"/>
      <c r="CL226" s="62"/>
      <c r="CM226" s="62"/>
      <c r="CN226" s="62"/>
      <c r="CO226" s="62"/>
      <c r="CP226" s="62"/>
      <c r="CQ226" s="62"/>
      <c r="CR226" s="62"/>
      <c r="CS226" s="66"/>
    </row>
    <row r="227" spans="1:97" s="50" customFormat="1" ht="18.75" x14ac:dyDescent="0.3">
      <c r="A227" s="61"/>
      <c r="B227" s="55"/>
      <c r="C227" s="66"/>
      <c r="D227" s="55"/>
      <c r="E227" s="66"/>
      <c r="F227" s="66"/>
      <c r="G227" s="66"/>
      <c r="H227" s="66"/>
      <c r="I227" s="66"/>
      <c r="J227" s="67"/>
      <c r="K227" s="6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c r="AJ227" s="67"/>
      <c r="AK227" s="67"/>
      <c r="AL227" s="67"/>
      <c r="AM227" s="67"/>
      <c r="AN227" s="67"/>
      <c r="AO227" s="67"/>
      <c r="AP227" s="67"/>
      <c r="AQ227" s="67"/>
      <c r="AR227" s="67"/>
      <c r="AS227" s="67"/>
      <c r="AT227" s="67"/>
      <c r="AU227" s="67"/>
      <c r="AV227" s="67"/>
      <c r="AW227" s="67"/>
      <c r="AX227" s="67"/>
      <c r="AY227" s="67"/>
      <c r="AZ227" s="67"/>
      <c r="BA227" s="67"/>
      <c r="BB227" s="67"/>
      <c r="BC227" s="67"/>
      <c r="BD227" s="67"/>
      <c r="BE227" s="67"/>
      <c r="BF227" s="67"/>
      <c r="BG227" s="67"/>
      <c r="BH227" s="67"/>
      <c r="BI227" s="67"/>
      <c r="BJ227" s="67"/>
      <c r="BK227" s="67"/>
      <c r="BL227" s="67"/>
      <c r="BM227" s="67"/>
      <c r="BN227" s="67"/>
      <c r="BO227" s="67"/>
      <c r="BP227" s="67"/>
      <c r="BQ227" s="67"/>
      <c r="BR227" s="67"/>
      <c r="BS227" s="67"/>
      <c r="BT227" s="67"/>
      <c r="BU227" s="67"/>
      <c r="BV227" s="67"/>
      <c r="BW227" s="62"/>
      <c r="BX227" s="62"/>
      <c r="BY227" s="62"/>
      <c r="BZ227" s="62"/>
      <c r="CA227" s="62"/>
      <c r="CB227" s="62"/>
      <c r="CC227" s="77"/>
      <c r="CD227" s="77"/>
      <c r="CE227" s="62"/>
      <c r="CF227" s="77"/>
      <c r="CG227" s="77"/>
      <c r="CH227" s="62"/>
      <c r="CI227" s="62"/>
      <c r="CJ227" s="62"/>
      <c r="CK227" s="62"/>
      <c r="CL227" s="62"/>
      <c r="CM227" s="62"/>
      <c r="CN227" s="62"/>
      <c r="CO227" s="62"/>
      <c r="CP227" s="62"/>
      <c r="CQ227" s="62"/>
      <c r="CR227" s="62"/>
      <c r="CS227" s="66"/>
    </row>
    <row r="228" spans="1:97" s="50" customFormat="1" ht="18.75" x14ac:dyDescent="0.3">
      <c r="A228" s="61"/>
      <c r="B228" s="55"/>
      <c r="C228" s="66"/>
      <c r="D228" s="55"/>
      <c r="E228" s="66"/>
      <c r="F228" s="66"/>
      <c r="G228" s="66"/>
      <c r="H228" s="66"/>
      <c r="I228" s="66"/>
      <c r="J228" s="67"/>
      <c r="K228" s="6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c r="AJ228" s="67"/>
      <c r="AK228" s="67"/>
      <c r="AL228" s="67"/>
      <c r="AM228" s="67"/>
      <c r="AN228" s="67"/>
      <c r="AO228" s="67"/>
      <c r="AP228" s="67"/>
      <c r="AQ228" s="67"/>
      <c r="AR228" s="67"/>
      <c r="AS228" s="67"/>
      <c r="AT228" s="67"/>
      <c r="AU228" s="67"/>
      <c r="AV228" s="67"/>
      <c r="AW228" s="67"/>
      <c r="AX228" s="67"/>
      <c r="AY228" s="67"/>
      <c r="AZ228" s="67"/>
      <c r="BA228" s="67"/>
      <c r="BB228" s="67"/>
      <c r="BC228" s="67"/>
      <c r="BD228" s="67"/>
      <c r="BE228" s="67"/>
      <c r="BF228" s="67"/>
      <c r="BG228" s="67"/>
      <c r="BH228" s="67"/>
      <c r="BI228" s="67"/>
      <c r="BJ228" s="67"/>
      <c r="BK228" s="67"/>
      <c r="BL228" s="67"/>
      <c r="BM228" s="67"/>
      <c r="BN228" s="67"/>
      <c r="BO228" s="67"/>
      <c r="BP228" s="67"/>
      <c r="BQ228" s="67"/>
      <c r="BR228" s="67"/>
      <c r="BS228" s="67"/>
      <c r="BT228" s="67"/>
      <c r="BU228" s="67"/>
      <c r="BV228" s="67"/>
      <c r="BW228" s="62"/>
      <c r="BX228" s="62"/>
      <c r="BY228" s="62"/>
      <c r="BZ228" s="62"/>
      <c r="CA228" s="62"/>
      <c r="CB228" s="62"/>
      <c r="CC228" s="77"/>
      <c r="CD228" s="77"/>
      <c r="CE228" s="62"/>
      <c r="CF228" s="77"/>
      <c r="CG228" s="77"/>
      <c r="CH228" s="62"/>
      <c r="CI228" s="62"/>
      <c r="CJ228" s="62"/>
      <c r="CK228" s="62"/>
      <c r="CL228" s="62"/>
      <c r="CM228" s="62"/>
      <c r="CN228" s="62"/>
      <c r="CO228" s="62"/>
      <c r="CP228" s="62"/>
      <c r="CQ228" s="62"/>
      <c r="CR228" s="62"/>
      <c r="CS228" s="66"/>
    </row>
    <row r="229" spans="1:97" s="50" customFormat="1" ht="18.75" x14ac:dyDescent="0.3">
      <c r="A229" s="61"/>
      <c r="B229" s="55"/>
      <c r="C229" s="66"/>
      <c r="D229" s="55"/>
      <c r="E229" s="66"/>
      <c r="F229" s="66"/>
      <c r="G229" s="66"/>
      <c r="H229" s="66"/>
      <c r="I229" s="66"/>
      <c r="J229" s="67"/>
      <c r="K229" s="6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c r="AJ229" s="67"/>
      <c r="AK229" s="67"/>
      <c r="AL229" s="67"/>
      <c r="AM229" s="67"/>
      <c r="AN229" s="67"/>
      <c r="AO229" s="67"/>
      <c r="AP229" s="67"/>
      <c r="AQ229" s="67"/>
      <c r="AR229" s="67"/>
      <c r="AS229" s="67"/>
      <c r="AT229" s="67"/>
      <c r="AU229" s="67"/>
      <c r="AV229" s="67"/>
      <c r="AW229" s="67"/>
      <c r="AX229" s="67"/>
      <c r="AY229" s="67"/>
      <c r="AZ229" s="67"/>
      <c r="BA229" s="67"/>
      <c r="BB229" s="67"/>
      <c r="BC229" s="67"/>
      <c r="BD229" s="67"/>
      <c r="BE229" s="67"/>
      <c r="BF229" s="67"/>
      <c r="BG229" s="67"/>
      <c r="BH229" s="67"/>
      <c r="BI229" s="67"/>
      <c r="BJ229" s="67"/>
      <c r="BK229" s="67"/>
      <c r="BL229" s="67"/>
      <c r="BM229" s="67"/>
      <c r="BN229" s="67"/>
      <c r="BO229" s="67"/>
      <c r="BP229" s="67"/>
      <c r="BQ229" s="67"/>
      <c r="BR229" s="67"/>
      <c r="BS229" s="67"/>
      <c r="BT229" s="67"/>
      <c r="BU229" s="67"/>
      <c r="BV229" s="67"/>
      <c r="BW229" s="62"/>
      <c r="BX229" s="62"/>
      <c r="BY229" s="62"/>
      <c r="BZ229" s="62"/>
      <c r="CA229" s="62"/>
      <c r="CB229" s="62"/>
      <c r="CC229" s="77"/>
      <c r="CD229" s="77"/>
      <c r="CE229" s="62"/>
      <c r="CF229" s="77"/>
      <c r="CG229" s="77"/>
      <c r="CH229" s="62"/>
      <c r="CI229" s="62"/>
      <c r="CJ229" s="62"/>
      <c r="CK229" s="62"/>
      <c r="CL229" s="62"/>
      <c r="CM229" s="62"/>
      <c r="CN229" s="62"/>
      <c r="CO229" s="62"/>
      <c r="CP229" s="62"/>
      <c r="CQ229" s="62"/>
      <c r="CR229" s="62"/>
      <c r="CS229" s="66"/>
    </row>
    <row r="230" spans="1:97" s="50" customFormat="1" ht="18.75" x14ac:dyDescent="0.3">
      <c r="A230" s="61"/>
      <c r="B230" s="55"/>
      <c r="C230" s="66"/>
      <c r="D230" s="55"/>
      <c r="E230" s="66"/>
      <c r="F230" s="66"/>
      <c r="G230" s="66"/>
      <c r="H230" s="66"/>
      <c r="I230" s="66"/>
      <c r="J230" s="67"/>
      <c r="K230" s="6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c r="AJ230" s="67"/>
      <c r="AK230" s="67"/>
      <c r="AL230" s="67"/>
      <c r="AM230" s="67"/>
      <c r="AN230" s="67"/>
      <c r="AO230" s="67"/>
      <c r="AP230" s="67"/>
      <c r="AQ230" s="67"/>
      <c r="AR230" s="67"/>
      <c r="AS230" s="67"/>
      <c r="AT230" s="67"/>
      <c r="AU230" s="67"/>
      <c r="AV230" s="67"/>
      <c r="AW230" s="67"/>
      <c r="AX230" s="67"/>
      <c r="AY230" s="67"/>
      <c r="AZ230" s="67"/>
      <c r="BA230" s="67"/>
      <c r="BB230" s="67"/>
      <c r="BC230" s="67"/>
      <c r="BD230" s="67"/>
      <c r="BE230" s="67"/>
      <c r="BF230" s="67"/>
      <c r="BG230" s="67"/>
      <c r="BH230" s="67"/>
      <c r="BI230" s="67"/>
      <c r="BJ230" s="67"/>
      <c r="BK230" s="67"/>
      <c r="BL230" s="67"/>
      <c r="BM230" s="67"/>
      <c r="BN230" s="67"/>
      <c r="BO230" s="67"/>
      <c r="BP230" s="67"/>
      <c r="BQ230" s="67"/>
      <c r="BR230" s="67"/>
      <c r="BS230" s="67"/>
      <c r="BT230" s="67"/>
      <c r="BU230" s="67"/>
      <c r="BV230" s="67"/>
      <c r="BW230" s="62"/>
      <c r="BX230" s="62"/>
      <c r="BY230" s="62"/>
      <c r="BZ230" s="62"/>
      <c r="CA230" s="62"/>
      <c r="CB230" s="62"/>
      <c r="CC230" s="77"/>
      <c r="CD230" s="77"/>
      <c r="CE230" s="62"/>
      <c r="CF230" s="77"/>
      <c r="CG230" s="77"/>
      <c r="CH230" s="62"/>
      <c r="CI230" s="62"/>
      <c r="CJ230" s="62"/>
      <c r="CK230" s="62"/>
      <c r="CL230" s="62"/>
      <c r="CM230" s="62"/>
      <c r="CN230" s="62"/>
      <c r="CO230" s="62"/>
      <c r="CP230" s="62"/>
      <c r="CQ230" s="62"/>
      <c r="CR230" s="62"/>
      <c r="CS230" s="66"/>
    </row>
    <row r="231" spans="1:97" s="50" customFormat="1" ht="18.75" x14ac:dyDescent="0.3">
      <c r="A231" s="61"/>
      <c r="B231" s="55"/>
      <c r="C231" s="66"/>
      <c r="D231" s="55"/>
      <c r="E231" s="66"/>
      <c r="F231" s="66"/>
      <c r="G231" s="66"/>
      <c r="H231" s="66"/>
      <c r="I231" s="66"/>
      <c r="J231" s="67"/>
      <c r="K231" s="6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67"/>
      <c r="AT231" s="67"/>
      <c r="AU231" s="67"/>
      <c r="AV231" s="67"/>
      <c r="AW231" s="67"/>
      <c r="AX231" s="67"/>
      <c r="AY231" s="67"/>
      <c r="AZ231" s="67"/>
      <c r="BA231" s="67"/>
      <c r="BB231" s="67"/>
      <c r="BC231" s="67"/>
      <c r="BD231" s="67"/>
      <c r="BE231" s="67"/>
      <c r="BF231" s="67"/>
      <c r="BG231" s="67"/>
      <c r="BH231" s="67"/>
      <c r="BI231" s="67"/>
      <c r="BJ231" s="67"/>
      <c r="BK231" s="67"/>
      <c r="BL231" s="67"/>
      <c r="BM231" s="67"/>
      <c r="BN231" s="67"/>
      <c r="BO231" s="67"/>
      <c r="BP231" s="67"/>
      <c r="BQ231" s="67"/>
      <c r="BR231" s="67"/>
      <c r="BS231" s="67"/>
      <c r="BT231" s="67"/>
      <c r="BU231" s="67"/>
      <c r="BV231" s="67"/>
      <c r="BW231" s="62"/>
      <c r="BX231" s="62"/>
      <c r="BY231" s="62"/>
      <c r="BZ231" s="62"/>
      <c r="CA231" s="62"/>
      <c r="CB231" s="62"/>
      <c r="CC231" s="77"/>
      <c r="CD231" s="77"/>
      <c r="CE231" s="62"/>
      <c r="CF231" s="77"/>
      <c r="CG231" s="77"/>
      <c r="CH231" s="62"/>
      <c r="CI231" s="62"/>
      <c r="CJ231" s="62"/>
      <c r="CK231" s="62"/>
      <c r="CL231" s="62"/>
      <c r="CM231" s="62"/>
      <c r="CN231" s="62"/>
      <c r="CO231" s="62"/>
      <c r="CP231" s="62"/>
      <c r="CQ231" s="62"/>
      <c r="CR231" s="62"/>
      <c r="CS231" s="66"/>
    </row>
    <row r="232" spans="1:97" s="50" customFormat="1" ht="18.75" x14ac:dyDescent="0.3">
      <c r="A232" s="61"/>
      <c r="B232" s="55"/>
      <c r="C232" s="66"/>
      <c r="D232" s="55"/>
      <c r="E232" s="66"/>
      <c r="F232" s="66"/>
      <c r="G232" s="66"/>
      <c r="H232" s="66"/>
      <c r="I232" s="66"/>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c r="AT232" s="67"/>
      <c r="AU232" s="67"/>
      <c r="AV232" s="67"/>
      <c r="AW232" s="67"/>
      <c r="AX232" s="67"/>
      <c r="AY232" s="67"/>
      <c r="AZ232" s="67"/>
      <c r="BA232" s="67"/>
      <c r="BB232" s="67"/>
      <c r="BC232" s="67"/>
      <c r="BD232" s="67"/>
      <c r="BE232" s="67"/>
      <c r="BF232" s="67"/>
      <c r="BG232" s="67"/>
      <c r="BH232" s="67"/>
      <c r="BI232" s="67"/>
      <c r="BJ232" s="67"/>
      <c r="BK232" s="67"/>
      <c r="BL232" s="67"/>
      <c r="BM232" s="67"/>
      <c r="BN232" s="67"/>
      <c r="BO232" s="67"/>
      <c r="BP232" s="67"/>
      <c r="BQ232" s="67"/>
      <c r="BR232" s="67"/>
      <c r="BS232" s="67"/>
      <c r="BT232" s="67"/>
      <c r="BU232" s="67"/>
      <c r="BV232" s="67"/>
      <c r="BW232" s="62"/>
      <c r="BX232" s="62"/>
      <c r="BY232" s="62"/>
      <c r="BZ232" s="62"/>
      <c r="CA232" s="62"/>
      <c r="CB232" s="62"/>
      <c r="CC232" s="77"/>
      <c r="CD232" s="77"/>
      <c r="CE232" s="62"/>
      <c r="CF232" s="77"/>
      <c r="CG232" s="77"/>
      <c r="CH232" s="62"/>
      <c r="CI232" s="62"/>
      <c r="CJ232" s="62"/>
      <c r="CK232" s="62"/>
      <c r="CL232" s="62"/>
      <c r="CM232" s="62"/>
      <c r="CN232" s="62"/>
      <c r="CO232" s="62"/>
      <c r="CP232" s="62"/>
      <c r="CQ232" s="62"/>
      <c r="CR232" s="62"/>
      <c r="CS232" s="66"/>
    </row>
    <row r="233" spans="1:97" s="50" customFormat="1" ht="18.75" x14ac:dyDescent="0.3">
      <c r="A233" s="61"/>
      <c r="B233" s="55"/>
      <c r="C233" s="66"/>
      <c r="D233" s="55"/>
      <c r="E233" s="66"/>
      <c r="F233" s="66"/>
      <c r="G233" s="66"/>
      <c r="H233" s="66"/>
      <c r="I233" s="66"/>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7"/>
      <c r="AN233" s="67"/>
      <c r="AO233" s="67"/>
      <c r="AP233" s="67"/>
      <c r="AQ233" s="67"/>
      <c r="AR233" s="67"/>
      <c r="AS233" s="67"/>
      <c r="AT233" s="67"/>
      <c r="AU233" s="67"/>
      <c r="AV233" s="67"/>
      <c r="AW233" s="67"/>
      <c r="AX233" s="67"/>
      <c r="AY233" s="67"/>
      <c r="AZ233" s="67"/>
      <c r="BA233" s="67"/>
      <c r="BB233" s="67"/>
      <c r="BC233" s="67"/>
      <c r="BD233" s="67"/>
      <c r="BE233" s="67"/>
      <c r="BF233" s="67"/>
      <c r="BG233" s="67"/>
      <c r="BH233" s="67"/>
      <c r="BI233" s="67"/>
      <c r="BJ233" s="67"/>
      <c r="BK233" s="67"/>
      <c r="BL233" s="67"/>
      <c r="BM233" s="67"/>
      <c r="BN233" s="67"/>
      <c r="BO233" s="67"/>
      <c r="BP233" s="67"/>
      <c r="BQ233" s="67"/>
      <c r="BR233" s="67"/>
      <c r="BS233" s="67"/>
      <c r="BT233" s="67"/>
      <c r="BU233" s="67"/>
      <c r="BV233" s="67"/>
      <c r="BW233" s="62"/>
      <c r="BX233" s="62"/>
      <c r="BY233" s="62"/>
      <c r="BZ233" s="62"/>
      <c r="CA233" s="62"/>
      <c r="CB233" s="62"/>
      <c r="CC233" s="77"/>
      <c r="CD233" s="77"/>
      <c r="CE233" s="62"/>
      <c r="CF233" s="77"/>
      <c r="CG233" s="77"/>
      <c r="CH233" s="62"/>
      <c r="CI233" s="62"/>
      <c r="CJ233" s="62"/>
      <c r="CK233" s="62"/>
      <c r="CL233" s="62"/>
      <c r="CM233" s="62"/>
      <c r="CN233" s="62"/>
      <c r="CO233" s="62"/>
      <c r="CP233" s="62"/>
      <c r="CQ233" s="62"/>
      <c r="CR233" s="62"/>
      <c r="CS233" s="66"/>
    </row>
    <row r="234" spans="1:97" s="50" customFormat="1" ht="18.75" x14ac:dyDescent="0.3">
      <c r="A234" s="61"/>
      <c r="B234" s="55"/>
      <c r="C234" s="66"/>
      <c r="D234" s="55"/>
      <c r="E234" s="66"/>
      <c r="F234" s="66"/>
      <c r="G234" s="66"/>
      <c r="H234" s="66"/>
      <c r="I234" s="66"/>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c r="AP234" s="67"/>
      <c r="AQ234" s="67"/>
      <c r="AR234" s="67"/>
      <c r="AS234" s="67"/>
      <c r="AT234" s="67"/>
      <c r="AU234" s="67"/>
      <c r="AV234" s="67"/>
      <c r="AW234" s="67"/>
      <c r="AX234" s="67"/>
      <c r="AY234" s="67"/>
      <c r="AZ234" s="67"/>
      <c r="BA234" s="67"/>
      <c r="BB234" s="67"/>
      <c r="BC234" s="67"/>
      <c r="BD234" s="67"/>
      <c r="BE234" s="67"/>
      <c r="BF234" s="67"/>
      <c r="BG234" s="67"/>
      <c r="BH234" s="67"/>
      <c r="BI234" s="67"/>
      <c r="BJ234" s="67"/>
      <c r="BK234" s="67"/>
      <c r="BL234" s="67"/>
      <c r="BM234" s="67"/>
      <c r="BN234" s="67"/>
      <c r="BO234" s="67"/>
      <c r="BP234" s="67"/>
      <c r="BQ234" s="67"/>
      <c r="BR234" s="67"/>
      <c r="BS234" s="67"/>
      <c r="BT234" s="67"/>
      <c r="BU234" s="67"/>
      <c r="BV234" s="67"/>
      <c r="BW234" s="62"/>
      <c r="BX234" s="62"/>
      <c r="BY234" s="62"/>
      <c r="BZ234" s="62"/>
      <c r="CA234" s="62"/>
      <c r="CB234" s="62"/>
      <c r="CC234" s="77"/>
      <c r="CD234" s="77"/>
      <c r="CE234" s="62"/>
      <c r="CF234" s="77"/>
      <c r="CG234" s="77"/>
      <c r="CH234" s="62"/>
      <c r="CI234" s="62"/>
      <c r="CJ234" s="62"/>
      <c r="CK234" s="62"/>
      <c r="CL234" s="62"/>
      <c r="CM234" s="62"/>
      <c r="CN234" s="62"/>
      <c r="CO234" s="62"/>
      <c r="CP234" s="62"/>
      <c r="CQ234" s="62"/>
      <c r="CR234" s="62"/>
      <c r="CS234" s="66"/>
    </row>
    <row r="235" spans="1:97" s="50" customFormat="1" ht="18.75" x14ac:dyDescent="0.3">
      <c r="A235" s="61"/>
      <c r="B235" s="55"/>
      <c r="C235" s="66"/>
      <c r="D235" s="55"/>
      <c r="E235" s="66"/>
      <c r="F235" s="66"/>
      <c r="G235" s="66"/>
      <c r="H235" s="66"/>
      <c r="I235" s="66"/>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67"/>
      <c r="AT235" s="67"/>
      <c r="AU235" s="67"/>
      <c r="AV235" s="67"/>
      <c r="AW235" s="67"/>
      <c r="AX235" s="67"/>
      <c r="AY235" s="67"/>
      <c r="AZ235" s="67"/>
      <c r="BA235" s="67"/>
      <c r="BB235" s="67"/>
      <c r="BC235" s="67"/>
      <c r="BD235" s="67"/>
      <c r="BE235" s="67"/>
      <c r="BF235" s="67"/>
      <c r="BG235" s="67"/>
      <c r="BH235" s="67"/>
      <c r="BI235" s="67"/>
      <c r="BJ235" s="67"/>
      <c r="BK235" s="67"/>
      <c r="BL235" s="67"/>
      <c r="BM235" s="67"/>
      <c r="BN235" s="67"/>
      <c r="BO235" s="67"/>
      <c r="BP235" s="67"/>
      <c r="BQ235" s="67"/>
      <c r="BR235" s="67"/>
      <c r="BS235" s="67"/>
      <c r="BT235" s="67"/>
      <c r="BU235" s="67"/>
      <c r="BV235" s="67"/>
      <c r="BW235" s="62"/>
      <c r="BX235" s="62"/>
      <c r="BY235" s="62"/>
      <c r="BZ235" s="62"/>
      <c r="CA235" s="62"/>
      <c r="CB235" s="62"/>
      <c r="CC235" s="77"/>
      <c r="CD235" s="77"/>
      <c r="CE235" s="62"/>
      <c r="CF235" s="77"/>
      <c r="CG235" s="77"/>
      <c r="CH235" s="62"/>
      <c r="CI235" s="62"/>
      <c r="CJ235" s="62"/>
      <c r="CK235" s="62"/>
      <c r="CL235" s="62"/>
      <c r="CM235" s="62"/>
      <c r="CN235" s="62"/>
      <c r="CO235" s="62"/>
      <c r="CP235" s="62"/>
      <c r="CQ235" s="62"/>
      <c r="CR235" s="62"/>
      <c r="CS235" s="66"/>
    </row>
    <row r="236" spans="1:97" s="50" customFormat="1" ht="18.75" x14ac:dyDescent="0.3">
      <c r="A236" s="61"/>
      <c r="B236" s="55"/>
      <c r="C236" s="66"/>
      <c r="D236" s="55"/>
      <c r="E236" s="66"/>
      <c r="F236" s="66"/>
      <c r="G236" s="66"/>
      <c r="H236" s="66"/>
      <c r="I236" s="66"/>
      <c r="J236" s="67"/>
      <c r="K236" s="6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c r="AJ236" s="67"/>
      <c r="AK236" s="67"/>
      <c r="AL236" s="67"/>
      <c r="AM236" s="67"/>
      <c r="AN236" s="67"/>
      <c r="AO236" s="67"/>
      <c r="AP236" s="67"/>
      <c r="AQ236" s="67"/>
      <c r="AR236" s="67"/>
      <c r="AS236" s="67"/>
      <c r="AT236" s="67"/>
      <c r="AU236" s="67"/>
      <c r="AV236" s="67"/>
      <c r="AW236" s="67"/>
      <c r="AX236" s="67"/>
      <c r="AY236" s="67"/>
      <c r="AZ236" s="67"/>
      <c r="BA236" s="67"/>
      <c r="BB236" s="67"/>
      <c r="BC236" s="67"/>
      <c r="BD236" s="67"/>
      <c r="BE236" s="67"/>
      <c r="BF236" s="67"/>
      <c r="BG236" s="67"/>
      <c r="BH236" s="67"/>
      <c r="BI236" s="67"/>
      <c r="BJ236" s="67"/>
      <c r="BK236" s="67"/>
      <c r="BL236" s="67"/>
      <c r="BM236" s="67"/>
      <c r="BN236" s="67"/>
      <c r="BO236" s="67"/>
      <c r="BP236" s="67"/>
      <c r="BQ236" s="67"/>
      <c r="BR236" s="67"/>
      <c r="BS236" s="67"/>
      <c r="BT236" s="67"/>
      <c r="BU236" s="67"/>
      <c r="BV236" s="67"/>
      <c r="BW236" s="62"/>
      <c r="BX236" s="62"/>
      <c r="BY236" s="62"/>
      <c r="BZ236" s="62"/>
      <c r="CA236" s="62"/>
      <c r="CB236" s="62"/>
      <c r="CC236" s="77"/>
      <c r="CD236" s="77"/>
      <c r="CE236" s="62"/>
      <c r="CF236" s="77"/>
      <c r="CG236" s="77"/>
      <c r="CH236" s="62"/>
      <c r="CI236" s="62"/>
      <c r="CJ236" s="62"/>
      <c r="CK236" s="62"/>
      <c r="CL236" s="62"/>
      <c r="CM236" s="62"/>
      <c r="CN236" s="62"/>
      <c r="CO236" s="62"/>
      <c r="CP236" s="62"/>
      <c r="CQ236" s="62"/>
      <c r="CR236" s="62"/>
      <c r="CS236" s="66"/>
    </row>
    <row r="237" spans="1:97" s="50" customFormat="1" ht="18.75" x14ac:dyDescent="0.3">
      <c r="A237" s="61"/>
      <c r="B237" s="55"/>
      <c r="C237" s="66"/>
      <c r="D237" s="55"/>
      <c r="E237" s="66"/>
      <c r="F237" s="66"/>
      <c r="G237" s="66"/>
      <c r="H237" s="66"/>
      <c r="I237" s="66"/>
      <c r="J237" s="67"/>
      <c r="K237" s="6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c r="AJ237" s="67"/>
      <c r="AK237" s="67"/>
      <c r="AL237" s="67"/>
      <c r="AM237" s="67"/>
      <c r="AN237" s="67"/>
      <c r="AO237" s="67"/>
      <c r="AP237" s="67"/>
      <c r="AQ237" s="67"/>
      <c r="AR237" s="67"/>
      <c r="AS237" s="67"/>
      <c r="AT237" s="67"/>
      <c r="AU237" s="67"/>
      <c r="AV237" s="67"/>
      <c r="AW237" s="67"/>
      <c r="AX237" s="67"/>
      <c r="AY237" s="67"/>
      <c r="AZ237" s="67"/>
      <c r="BA237" s="67"/>
      <c r="BB237" s="67"/>
      <c r="BC237" s="67"/>
      <c r="BD237" s="67"/>
      <c r="BE237" s="67"/>
      <c r="BF237" s="67"/>
      <c r="BG237" s="67"/>
      <c r="BH237" s="67"/>
      <c r="BI237" s="67"/>
      <c r="BJ237" s="67"/>
      <c r="BK237" s="67"/>
      <c r="BL237" s="67"/>
      <c r="BM237" s="67"/>
      <c r="BN237" s="67"/>
      <c r="BO237" s="67"/>
      <c r="BP237" s="67"/>
      <c r="BQ237" s="67"/>
      <c r="BR237" s="67"/>
      <c r="BS237" s="67"/>
      <c r="BT237" s="67"/>
      <c r="BU237" s="67"/>
      <c r="BV237" s="67"/>
      <c r="BW237" s="62"/>
      <c r="BX237" s="62"/>
      <c r="BY237" s="62"/>
      <c r="BZ237" s="62"/>
      <c r="CA237" s="62"/>
      <c r="CB237" s="62"/>
      <c r="CC237" s="77"/>
      <c r="CD237" s="77"/>
      <c r="CE237" s="62"/>
      <c r="CF237" s="77"/>
      <c r="CG237" s="77"/>
      <c r="CH237" s="62"/>
      <c r="CI237" s="62"/>
      <c r="CJ237" s="62"/>
      <c r="CK237" s="62"/>
      <c r="CL237" s="62"/>
      <c r="CM237" s="62"/>
      <c r="CN237" s="62"/>
      <c r="CO237" s="62"/>
      <c r="CP237" s="62"/>
      <c r="CQ237" s="62"/>
      <c r="CR237" s="62"/>
      <c r="CS237" s="66"/>
    </row>
    <row r="238" spans="1:97" s="50" customFormat="1" ht="18.75" x14ac:dyDescent="0.3">
      <c r="A238" s="61"/>
      <c r="B238" s="55"/>
      <c r="C238" s="66"/>
      <c r="D238" s="55"/>
      <c r="E238" s="66"/>
      <c r="F238" s="66"/>
      <c r="G238" s="66"/>
      <c r="H238" s="66"/>
      <c r="I238" s="66"/>
      <c r="J238" s="67"/>
      <c r="K238" s="6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c r="AJ238" s="67"/>
      <c r="AK238" s="67"/>
      <c r="AL238" s="67"/>
      <c r="AM238" s="67"/>
      <c r="AN238" s="67"/>
      <c r="AO238" s="67"/>
      <c r="AP238" s="67"/>
      <c r="AQ238" s="67"/>
      <c r="AR238" s="67"/>
      <c r="AS238" s="67"/>
      <c r="AT238" s="67"/>
      <c r="AU238" s="67"/>
      <c r="AV238" s="67"/>
      <c r="AW238" s="67"/>
      <c r="AX238" s="67"/>
      <c r="AY238" s="67"/>
      <c r="AZ238" s="67"/>
      <c r="BA238" s="67"/>
      <c r="BB238" s="67"/>
      <c r="BC238" s="67"/>
      <c r="BD238" s="67"/>
      <c r="BE238" s="67"/>
      <c r="BF238" s="67"/>
      <c r="BG238" s="67"/>
      <c r="BH238" s="67"/>
      <c r="BI238" s="67"/>
      <c r="BJ238" s="67"/>
      <c r="BK238" s="67"/>
      <c r="BL238" s="67"/>
      <c r="BM238" s="67"/>
      <c r="BN238" s="67"/>
      <c r="BO238" s="67"/>
      <c r="BP238" s="67"/>
      <c r="BQ238" s="67"/>
      <c r="BR238" s="67"/>
      <c r="BS238" s="67"/>
      <c r="BT238" s="67"/>
      <c r="BU238" s="67"/>
      <c r="BV238" s="67"/>
      <c r="BW238" s="62"/>
      <c r="BX238" s="62"/>
      <c r="BY238" s="62"/>
      <c r="BZ238" s="62"/>
      <c r="CA238" s="62"/>
      <c r="CB238" s="62"/>
      <c r="CC238" s="77"/>
      <c r="CD238" s="77"/>
      <c r="CE238" s="62"/>
      <c r="CF238" s="77"/>
      <c r="CG238" s="77"/>
      <c r="CH238" s="62"/>
      <c r="CI238" s="62"/>
      <c r="CJ238" s="62"/>
      <c r="CK238" s="62"/>
      <c r="CL238" s="62"/>
      <c r="CM238" s="62"/>
      <c r="CN238" s="62"/>
      <c r="CO238" s="62"/>
      <c r="CP238" s="62"/>
      <c r="CQ238" s="62"/>
      <c r="CR238" s="62"/>
      <c r="CS238" s="66"/>
    </row>
    <row r="239" spans="1:97" s="50" customFormat="1" ht="18.75" x14ac:dyDescent="0.3">
      <c r="A239" s="61"/>
      <c r="B239" s="55"/>
      <c r="C239" s="66"/>
      <c r="D239" s="55"/>
      <c r="E239" s="66"/>
      <c r="F239" s="66"/>
      <c r="G239" s="66"/>
      <c r="H239" s="66"/>
      <c r="I239" s="66"/>
      <c r="J239" s="67"/>
      <c r="K239" s="6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c r="AJ239" s="67"/>
      <c r="AK239" s="67"/>
      <c r="AL239" s="67"/>
      <c r="AM239" s="67"/>
      <c r="AN239" s="67"/>
      <c r="AO239" s="67"/>
      <c r="AP239" s="67"/>
      <c r="AQ239" s="67"/>
      <c r="AR239" s="67"/>
      <c r="AS239" s="67"/>
      <c r="AT239" s="67"/>
      <c r="AU239" s="67"/>
      <c r="AV239" s="67"/>
      <c r="AW239" s="67"/>
      <c r="AX239" s="67"/>
      <c r="AY239" s="67"/>
      <c r="AZ239" s="67"/>
      <c r="BA239" s="67"/>
      <c r="BB239" s="67"/>
      <c r="BC239" s="67"/>
      <c r="BD239" s="67"/>
      <c r="BE239" s="67"/>
      <c r="BF239" s="67"/>
      <c r="BG239" s="67"/>
      <c r="BH239" s="67"/>
      <c r="BI239" s="67"/>
      <c r="BJ239" s="67"/>
      <c r="BK239" s="67"/>
      <c r="BL239" s="67"/>
      <c r="BM239" s="67"/>
      <c r="BN239" s="67"/>
      <c r="BO239" s="67"/>
      <c r="BP239" s="67"/>
      <c r="BQ239" s="67"/>
      <c r="BR239" s="67"/>
      <c r="BS239" s="67"/>
      <c r="BT239" s="67"/>
      <c r="BU239" s="67"/>
      <c r="BV239" s="67"/>
      <c r="BW239" s="62"/>
      <c r="BX239" s="62"/>
      <c r="BY239" s="62"/>
      <c r="BZ239" s="62"/>
      <c r="CA239" s="62"/>
      <c r="CB239" s="62"/>
      <c r="CC239" s="77"/>
      <c r="CD239" s="77"/>
      <c r="CE239" s="62"/>
      <c r="CF239" s="77"/>
      <c r="CG239" s="77"/>
      <c r="CH239" s="62"/>
      <c r="CI239" s="62"/>
      <c r="CJ239" s="62"/>
      <c r="CK239" s="62"/>
      <c r="CL239" s="62"/>
      <c r="CM239" s="62"/>
      <c r="CN239" s="62"/>
      <c r="CO239" s="62"/>
      <c r="CP239" s="62"/>
      <c r="CQ239" s="62"/>
      <c r="CR239" s="62"/>
      <c r="CS239" s="66"/>
    </row>
    <row r="240" spans="1:97" s="50" customFormat="1" ht="18.75" x14ac:dyDescent="0.3">
      <c r="A240" s="61"/>
      <c r="B240" s="55"/>
      <c r="C240" s="66"/>
      <c r="D240" s="55"/>
      <c r="E240" s="66"/>
      <c r="F240" s="66"/>
      <c r="G240" s="66"/>
      <c r="H240" s="66"/>
      <c r="I240" s="66"/>
      <c r="J240" s="67"/>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7"/>
      <c r="AN240" s="67"/>
      <c r="AO240" s="67"/>
      <c r="AP240" s="67"/>
      <c r="AQ240" s="67"/>
      <c r="AR240" s="67"/>
      <c r="AS240" s="67"/>
      <c r="AT240" s="67"/>
      <c r="AU240" s="67"/>
      <c r="AV240" s="67"/>
      <c r="AW240" s="67"/>
      <c r="AX240" s="67"/>
      <c r="AY240" s="67"/>
      <c r="AZ240" s="67"/>
      <c r="BA240" s="67"/>
      <c r="BB240" s="67"/>
      <c r="BC240" s="67"/>
      <c r="BD240" s="67"/>
      <c r="BE240" s="67"/>
      <c r="BF240" s="67"/>
      <c r="BG240" s="67"/>
      <c r="BH240" s="67"/>
      <c r="BI240" s="67"/>
      <c r="BJ240" s="67"/>
      <c r="BK240" s="67"/>
      <c r="BL240" s="67"/>
      <c r="BM240" s="67"/>
      <c r="BN240" s="67"/>
      <c r="BO240" s="67"/>
      <c r="BP240" s="67"/>
      <c r="BQ240" s="67"/>
      <c r="BR240" s="67"/>
      <c r="BS240" s="67"/>
      <c r="BT240" s="67"/>
      <c r="BU240" s="67"/>
      <c r="BV240" s="67"/>
      <c r="BW240" s="62"/>
      <c r="BX240" s="62"/>
      <c r="BY240" s="62"/>
      <c r="BZ240" s="62"/>
      <c r="CA240" s="62"/>
      <c r="CB240" s="62"/>
      <c r="CC240" s="77"/>
      <c r="CD240" s="77"/>
      <c r="CE240" s="62"/>
      <c r="CF240" s="77"/>
      <c r="CG240" s="77"/>
      <c r="CH240" s="62"/>
      <c r="CI240" s="62"/>
      <c r="CJ240" s="62"/>
      <c r="CK240" s="62"/>
      <c r="CL240" s="62"/>
      <c r="CM240" s="62"/>
      <c r="CN240" s="62"/>
      <c r="CO240" s="62"/>
      <c r="CP240" s="62"/>
      <c r="CQ240" s="62"/>
      <c r="CR240" s="62"/>
      <c r="CS240" s="66"/>
    </row>
    <row r="241" spans="1:97" s="50" customFormat="1" ht="18.75" x14ac:dyDescent="0.3">
      <c r="A241" s="61"/>
      <c r="B241" s="55"/>
      <c r="C241" s="66"/>
      <c r="D241" s="55"/>
      <c r="E241" s="66"/>
      <c r="F241" s="66"/>
      <c r="G241" s="66"/>
      <c r="H241" s="66"/>
      <c r="I241" s="66"/>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7"/>
      <c r="AN241" s="67"/>
      <c r="AO241" s="67"/>
      <c r="AP241" s="67"/>
      <c r="AQ241" s="67"/>
      <c r="AR241" s="67"/>
      <c r="AS241" s="67"/>
      <c r="AT241" s="67"/>
      <c r="AU241" s="67"/>
      <c r="AV241" s="67"/>
      <c r="AW241" s="67"/>
      <c r="AX241" s="67"/>
      <c r="AY241" s="67"/>
      <c r="AZ241" s="67"/>
      <c r="BA241" s="67"/>
      <c r="BB241" s="67"/>
      <c r="BC241" s="67"/>
      <c r="BD241" s="67"/>
      <c r="BE241" s="67"/>
      <c r="BF241" s="67"/>
      <c r="BG241" s="67"/>
      <c r="BH241" s="67"/>
      <c r="BI241" s="67"/>
      <c r="BJ241" s="67"/>
      <c r="BK241" s="67"/>
      <c r="BL241" s="67"/>
      <c r="BM241" s="67"/>
      <c r="BN241" s="67"/>
      <c r="BO241" s="67"/>
      <c r="BP241" s="67"/>
      <c r="BQ241" s="67"/>
      <c r="BR241" s="67"/>
      <c r="BS241" s="67"/>
      <c r="BT241" s="67"/>
      <c r="BU241" s="67"/>
      <c r="BV241" s="67"/>
      <c r="BW241" s="62"/>
      <c r="BX241" s="62"/>
      <c r="BY241" s="62"/>
      <c r="BZ241" s="62"/>
      <c r="CA241" s="62"/>
      <c r="CB241" s="62"/>
      <c r="CC241" s="77"/>
      <c r="CD241" s="77"/>
      <c r="CE241" s="62"/>
      <c r="CF241" s="77"/>
      <c r="CG241" s="77"/>
      <c r="CH241" s="62"/>
      <c r="CI241" s="62"/>
      <c r="CJ241" s="62"/>
      <c r="CK241" s="62"/>
      <c r="CL241" s="62"/>
      <c r="CM241" s="62"/>
      <c r="CN241" s="62"/>
      <c r="CO241" s="62"/>
      <c r="CP241" s="62"/>
      <c r="CQ241" s="62"/>
      <c r="CR241" s="62"/>
      <c r="CS241" s="66"/>
    </row>
    <row r="242" spans="1:97" s="50" customFormat="1" ht="18.75" x14ac:dyDescent="0.3">
      <c r="A242" s="61"/>
      <c r="B242" s="55"/>
      <c r="C242" s="66"/>
      <c r="D242" s="55"/>
      <c r="E242" s="66"/>
      <c r="F242" s="66"/>
      <c r="G242" s="66"/>
      <c r="H242" s="66"/>
      <c r="I242" s="66"/>
      <c r="J242" s="67"/>
      <c r="K242" s="6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c r="AJ242" s="67"/>
      <c r="AK242" s="67"/>
      <c r="AL242" s="67"/>
      <c r="AM242" s="67"/>
      <c r="AN242" s="67"/>
      <c r="AO242" s="67"/>
      <c r="AP242" s="67"/>
      <c r="AQ242" s="67"/>
      <c r="AR242" s="67"/>
      <c r="AS242" s="67"/>
      <c r="AT242" s="67"/>
      <c r="AU242" s="67"/>
      <c r="AV242" s="67"/>
      <c r="AW242" s="67"/>
      <c r="AX242" s="67"/>
      <c r="AY242" s="67"/>
      <c r="AZ242" s="67"/>
      <c r="BA242" s="67"/>
      <c r="BB242" s="67"/>
      <c r="BC242" s="67"/>
      <c r="BD242" s="67"/>
      <c r="BE242" s="67"/>
      <c r="BF242" s="67"/>
      <c r="BG242" s="67"/>
      <c r="BH242" s="67"/>
      <c r="BI242" s="67"/>
      <c r="BJ242" s="67"/>
      <c r="BK242" s="67"/>
      <c r="BL242" s="67"/>
      <c r="BM242" s="67"/>
      <c r="BN242" s="67"/>
      <c r="BO242" s="67"/>
      <c r="BP242" s="67"/>
      <c r="BQ242" s="67"/>
      <c r="BR242" s="67"/>
      <c r="BS242" s="67"/>
      <c r="BT242" s="67"/>
      <c r="BU242" s="67"/>
      <c r="BV242" s="67"/>
      <c r="BW242" s="62"/>
      <c r="BX242" s="62"/>
      <c r="BY242" s="62"/>
      <c r="BZ242" s="62"/>
      <c r="CA242" s="62"/>
      <c r="CB242" s="62"/>
      <c r="CC242" s="77"/>
      <c r="CD242" s="77"/>
      <c r="CE242" s="62"/>
      <c r="CF242" s="77"/>
      <c r="CG242" s="77"/>
      <c r="CH242" s="62"/>
      <c r="CI242" s="62"/>
      <c r="CJ242" s="62"/>
      <c r="CK242" s="62"/>
      <c r="CL242" s="62"/>
      <c r="CM242" s="62"/>
      <c r="CN242" s="62"/>
      <c r="CO242" s="62"/>
      <c r="CP242" s="62"/>
      <c r="CQ242" s="62"/>
      <c r="CR242" s="62"/>
      <c r="CS242" s="66"/>
    </row>
    <row r="243" spans="1:97" s="50" customFormat="1" ht="18.75" x14ac:dyDescent="0.3">
      <c r="A243" s="61"/>
      <c r="B243" s="55"/>
      <c r="C243" s="66"/>
      <c r="D243" s="55"/>
      <c r="E243" s="66"/>
      <c r="F243" s="66"/>
      <c r="G243" s="66"/>
      <c r="H243" s="66"/>
      <c r="I243" s="66"/>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c r="AN243" s="67"/>
      <c r="AO243" s="67"/>
      <c r="AP243" s="67"/>
      <c r="AQ243" s="67"/>
      <c r="AR243" s="67"/>
      <c r="AS243" s="67"/>
      <c r="AT243" s="67"/>
      <c r="AU243" s="67"/>
      <c r="AV243" s="67"/>
      <c r="AW243" s="67"/>
      <c r="AX243" s="67"/>
      <c r="AY243" s="67"/>
      <c r="AZ243" s="67"/>
      <c r="BA243" s="67"/>
      <c r="BB243" s="67"/>
      <c r="BC243" s="67"/>
      <c r="BD243" s="67"/>
      <c r="BE243" s="67"/>
      <c r="BF243" s="67"/>
      <c r="BG243" s="67"/>
      <c r="BH243" s="67"/>
      <c r="BI243" s="67"/>
      <c r="BJ243" s="67"/>
      <c r="BK243" s="67"/>
      <c r="BL243" s="67"/>
      <c r="BM243" s="67"/>
      <c r="BN243" s="67"/>
      <c r="BO243" s="67"/>
      <c r="BP243" s="67"/>
      <c r="BQ243" s="67"/>
      <c r="BR243" s="67"/>
      <c r="BS243" s="67"/>
      <c r="BT243" s="67"/>
      <c r="BU243" s="67"/>
      <c r="BV243" s="67"/>
      <c r="BW243" s="62"/>
      <c r="BX243" s="62"/>
      <c r="BY243" s="62"/>
      <c r="BZ243" s="62"/>
      <c r="CA243" s="62"/>
      <c r="CB243" s="62"/>
      <c r="CC243" s="77"/>
      <c r="CD243" s="77"/>
      <c r="CE243" s="62"/>
      <c r="CF243" s="77"/>
      <c r="CG243" s="77"/>
      <c r="CH243" s="62"/>
      <c r="CI243" s="62"/>
      <c r="CJ243" s="62"/>
      <c r="CK243" s="62"/>
      <c r="CL243" s="62"/>
      <c r="CM243" s="62"/>
      <c r="CN243" s="62"/>
      <c r="CO243" s="62"/>
      <c r="CP243" s="62"/>
      <c r="CQ243" s="62"/>
      <c r="CR243" s="62"/>
      <c r="CS243" s="66"/>
    </row>
    <row r="244" spans="1:97" s="50" customFormat="1" ht="18.75" x14ac:dyDescent="0.3">
      <c r="A244" s="61"/>
      <c r="B244" s="55"/>
      <c r="C244" s="66"/>
      <c r="D244" s="55"/>
      <c r="E244" s="66"/>
      <c r="F244" s="66"/>
      <c r="G244" s="66"/>
      <c r="H244" s="66"/>
      <c r="I244" s="66"/>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c r="AM244" s="67"/>
      <c r="AN244" s="67"/>
      <c r="AO244" s="67"/>
      <c r="AP244" s="67"/>
      <c r="AQ244" s="67"/>
      <c r="AR244" s="67"/>
      <c r="AS244" s="67"/>
      <c r="AT244" s="67"/>
      <c r="AU244" s="67"/>
      <c r="AV244" s="67"/>
      <c r="AW244" s="67"/>
      <c r="AX244" s="67"/>
      <c r="AY244" s="67"/>
      <c r="AZ244" s="67"/>
      <c r="BA244" s="67"/>
      <c r="BB244" s="67"/>
      <c r="BC244" s="67"/>
      <c r="BD244" s="67"/>
      <c r="BE244" s="67"/>
      <c r="BF244" s="67"/>
      <c r="BG244" s="67"/>
      <c r="BH244" s="67"/>
      <c r="BI244" s="67"/>
      <c r="BJ244" s="67"/>
      <c r="BK244" s="67"/>
      <c r="BL244" s="67"/>
      <c r="BM244" s="67"/>
      <c r="BN244" s="67"/>
      <c r="BO244" s="67"/>
      <c r="BP244" s="67"/>
      <c r="BQ244" s="67"/>
      <c r="BR244" s="67"/>
      <c r="BS244" s="67"/>
      <c r="BT244" s="67"/>
      <c r="BU244" s="67"/>
      <c r="BV244" s="67"/>
      <c r="BW244" s="62"/>
      <c r="BX244" s="62"/>
      <c r="BY244" s="62"/>
      <c r="BZ244" s="62"/>
      <c r="CA244" s="62"/>
      <c r="CB244" s="62"/>
      <c r="CC244" s="77"/>
      <c r="CD244" s="77"/>
      <c r="CE244" s="62"/>
      <c r="CF244" s="77"/>
      <c r="CG244" s="77"/>
      <c r="CH244" s="62"/>
      <c r="CI244" s="62"/>
      <c r="CJ244" s="62"/>
      <c r="CK244" s="62"/>
      <c r="CL244" s="62"/>
      <c r="CM244" s="62"/>
      <c r="CN244" s="62"/>
      <c r="CO244" s="62"/>
      <c r="CP244" s="62"/>
      <c r="CQ244" s="62"/>
      <c r="CR244" s="62"/>
      <c r="CS244" s="66"/>
    </row>
    <row r="245" spans="1:97" s="50" customFormat="1" ht="18.75" x14ac:dyDescent="0.3">
      <c r="A245" s="61"/>
      <c r="B245" s="55"/>
      <c r="C245" s="66"/>
      <c r="D245" s="55"/>
      <c r="E245" s="66"/>
      <c r="F245" s="66"/>
      <c r="G245" s="66"/>
      <c r="H245" s="66"/>
      <c r="I245" s="66"/>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c r="AM245" s="67"/>
      <c r="AN245" s="67"/>
      <c r="AO245" s="67"/>
      <c r="AP245" s="67"/>
      <c r="AQ245" s="67"/>
      <c r="AR245" s="67"/>
      <c r="AS245" s="67"/>
      <c r="AT245" s="67"/>
      <c r="AU245" s="67"/>
      <c r="AV245" s="67"/>
      <c r="AW245" s="67"/>
      <c r="AX245" s="67"/>
      <c r="AY245" s="67"/>
      <c r="AZ245" s="67"/>
      <c r="BA245" s="67"/>
      <c r="BB245" s="67"/>
      <c r="BC245" s="67"/>
      <c r="BD245" s="67"/>
      <c r="BE245" s="67"/>
      <c r="BF245" s="67"/>
      <c r="BG245" s="67"/>
      <c r="BH245" s="67"/>
      <c r="BI245" s="67"/>
      <c r="BJ245" s="67"/>
      <c r="BK245" s="67"/>
      <c r="BL245" s="67"/>
      <c r="BM245" s="67"/>
      <c r="BN245" s="67"/>
      <c r="BO245" s="67"/>
      <c r="BP245" s="67"/>
      <c r="BQ245" s="67"/>
      <c r="BR245" s="67"/>
      <c r="BS245" s="67"/>
      <c r="BT245" s="67"/>
      <c r="BU245" s="67"/>
      <c r="BV245" s="67"/>
      <c r="BW245" s="62"/>
      <c r="BX245" s="62"/>
      <c r="BY245" s="62"/>
      <c r="BZ245" s="62"/>
      <c r="CA245" s="62"/>
      <c r="CB245" s="62"/>
      <c r="CC245" s="77"/>
      <c r="CD245" s="77"/>
      <c r="CE245" s="62"/>
      <c r="CF245" s="77"/>
      <c r="CG245" s="77"/>
      <c r="CH245" s="62"/>
      <c r="CI245" s="62"/>
      <c r="CJ245" s="62"/>
      <c r="CK245" s="62"/>
      <c r="CL245" s="62"/>
      <c r="CM245" s="62"/>
      <c r="CN245" s="62"/>
      <c r="CO245" s="62"/>
      <c r="CP245" s="62"/>
      <c r="CQ245" s="62"/>
      <c r="CR245" s="62"/>
      <c r="CS245" s="66"/>
    </row>
    <row r="246" spans="1:97" s="50" customFormat="1" ht="18.75" x14ac:dyDescent="0.3">
      <c r="A246" s="61"/>
      <c r="B246" s="55"/>
      <c r="C246" s="66"/>
      <c r="D246" s="55"/>
      <c r="E246" s="66"/>
      <c r="F246" s="66"/>
      <c r="G246" s="66"/>
      <c r="H246" s="66"/>
      <c r="I246" s="66"/>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c r="AM246" s="67"/>
      <c r="AN246" s="67"/>
      <c r="AO246" s="67"/>
      <c r="AP246" s="67"/>
      <c r="AQ246" s="67"/>
      <c r="AR246" s="67"/>
      <c r="AS246" s="67"/>
      <c r="AT246" s="67"/>
      <c r="AU246" s="67"/>
      <c r="AV246" s="67"/>
      <c r="AW246" s="67"/>
      <c r="AX246" s="67"/>
      <c r="AY246" s="67"/>
      <c r="AZ246" s="67"/>
      <c r="BA246" s="67"/>
      <c r="BB246" s="67"/>
      <c r="BC246" s="67"/>
      <c r="BD246" s="67"/>
      <c r="BE246" s="67"/>
      <c r="BF246" s="67"/>
      <c r="BG246" s="67"/>
      <c r="BH246" s="67"/>
      <c r="BI246" s="67"/>
      <c r="BJ246" s="67"/>
      <c r="BK246" s="67"/>
      <c r="BL246" s="67"/>
      <c r="BM246" s="67"/>
      <c r="BN246" s="67"/>
      <c r="BO246" s="67"/>
      <c r="BP246" s="67"/>
      <c r="BQ246" s="67"/>
      <c r="BR246" s="67"/>
      <c r="BS246" s="67"/>
      <c r="BT246" s="67"/>
      <c r="BU246" s="67"/>
      <c r="BV246" s="67"/>
      <c r="BW246" s="62"/>
      <c r="BX246" s="62"/>
      <c r="BY246" s="62"/>
      <c r="BZ246" s="62"/>
      <c r="CA246" s="62"/>
      <c r="CB246" s="62"/>
      <c r="CC246" s="77"/>
      <c r="CD246" s="77"/>
      <c r="CE246" s="62"/>
      <c r="CF246" s="77"/>
      <c r="CG246" s="77"/>
      <c r="CH246" s="62"/>
      <c r="CI246" s="62"/>
      <c r="CJ246" s="62"/>
      <c r="CK246" s="62"/>
      <c r="CL246" s="62"/>
      <c r="CM246" s="62"/>
      <c r="CN246" s="62"/>
      <c r="CO246" s="62"/>
      <c r="CP246" s="62"/>
      <c r="CQ246" s="62"/>
      <c r="CR246" s="62"/>
      <c r="CS246" s="66"/>
    </row>
    <row r="247" spans="1:97" s="50" customFormat="1" ht="18.75" x14ac:dyDescent="0.3">
      <c r="A247" s="61"/>
      <c r="B247" s="55"/>
      <c r="C247" s="66"/>
      <c r="D247" s="55"/>
      <c r="E247" s="66"/>
      <c r="F247" s="66"/>
      <c r="G247" s="66"/>
      <c r="H247" s="66"/>
      <c r="I247" s="66"/>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c r="AN247" s="67"/>
      <c r="AO247" s="67"/>
      <c r="AP247" s="67"/>
      <c r="AQ247" s="67"/>
      <c r="AR247" s="67"/>
      <c r="AS247" s="67"/>
      <c r="AT247" s="67"/>
      <c r="AU247" s="67"/>
      <c r="AV247" s="67"/>
      <c r="AW247" s="67"/>
      <c r="AX247" s="67"/>
      <c r="AY247" s="67"/>
      <c r="AZ247" s="67"/>
      <c r="BA247" s="67"/>
      <c r="BB247" s="67"/>
      <c r="BC247" s="67"/>
      <c r="BD247" s="67"/>
      <c r="BE247" s="67"/>
      <c r="BF247" s="67"/>
      <c r="BG247" s="67"/>
      <c r="BH247" s="67"/>
      <c r="BI247" s="67"/>
      <c r="BJ247" s="67"/>
      <c r="BK247" s="67"/>
      <c r="BL247" s="67"/>
      <c r="BM247" s="67"/>
      <c r="BN247" s="67"/>
      <c r="BO247" s="67"/>
      <c r="BP247" s="67"/>
      <c r="BQ247" s="67"/>
      <c r="BR247" s="67"/>
      <c r="BS247" s="67"/>
      <c r="BT247" s="67"/>
      <c r="BU247" s="67"/>
      <c r="BV247" s="67"/>
      <c r="BW247" s="62"/>
      <c r="BX247" s="62"/>
      <c r="BY247" s="62"/>
      <c r="BZ247" s="62"/>
      <c r="CA247" s="62"/>
      <c r="CB247" s="62"/>
      <c r="CC247" s="77"/>
      <c r="CD247" s="77"/>
      <c r="CE247" s="62"/>
      <c r="CF247" s="77"/>
      <c r="CG247" s="77"/>
      <c r="CH247" s="62"/>
      <c r="CI247" s="62"/>
      <c r="CJ247" s="62"/>
      <c r="CK247" s="62"/>
      <c r="CL247" s="62"/>
      <c r="CM247" s="62"/>
      <c r="CN247" s="62"/>
      <c r="CO247" s="62"/>
      <c r="CP247" s="62"/>
      <c r="CQ247" s="62"/>
      <c r="CR247" s="62"/>
      <c r="CS247" s="66"/>
    </row>
    <row r="248" spans="1:97" s="50" customFormat="1" ht="18.75" x14ac:dyDescent="0.3">
      <c r="A248" s="61"/>
      <c r="B248" s="55"/>
      <c r="C248" s="66"/>
      <c r="D248" s="55"/>
      <c r="E248" s="66"/>
      <c r="F248" s="66"/>
      <c r="G248" s="66"/>
      <c r="H248" s="66"/>
      <c r="I248" s="66"/>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c r="AM248" s="67"/>
      <c r="AN248" s="67"/>
      <c r="AO248" s="67"/>
      <c r="AP248" s="67"/>
      <c r="AQ248" s="67"/>
      <c r="AR248" s="67"/>
      <c r="AS248" s="67"/>
      <c r="AT248" s="67"/>
      <c r="AU248" s="67"/>
      <c r="AV248" s="67"/>
      <c r="AW248" s="67"/>
      <c r="AX248" s="67"/>
      <c r="AY248" s="67"/>
      <c r="AZ248" s="67"/>
      <c r="BA248" s="67"/>
      <c r="BB248" s="67"/>
      <c r="BC248" s="67"/>
      <c r="BD248" s="67"/>
      <c r="BE248" s="67"/>
      <c r="BF248" s="67"/>
      <c r="BG248" s="67"/>
      <c r="BH248" s="67"/>
      <c r="BI248" s="67"/>
      <c r="BJ248" s="67"/>
      <c r="BK248" s="67"/>
      <c r="BL248" s="67"/>
      <c r="BM248" s="67"/>
      <c r="BN248" s="67"/>
      <c r="BO248" s="67"/>
      <c r="BP248" s="67"/>
      <c r="BQ248" s="67"/>
      <c r="BR248" s="67"/>
      <c r="BS248" s="67"/>
      <c r="BT248" s="67"/>
      <c r="BU248" s="67"/>
      <c r="BV248" s="67"/>
      <c r="BW248" s="62"/>
      <c r="BX248" s="62"/>
      <c r="BY248" s="62"/>
      <c r="BZ248" s="62"/>
      <c r="CA248" s="62"/>
      <c r="CB248" s="62"/>
      <c r="CC248" s="77"/>
      <c r="CD248" s="77"/>
      <c r="CE248" s="62"/>
      <c r="CF248" s="77"/>
      <c r="CG248" s="77"/>
      <c r="CH248" s="62"/>
      <c r="CI248" s="62"/>
      <c r="CJ248" s="62"/>
      <c r="CK248" s="62"/>
      <c r="CL248" s="62"/>
      <c r="CM248" s="62"/>
      <c r="CN248" s="62"/>
      <c r="CO248" s="62"/>
      <c r="CP248" s="62"/>
      <c r="CQ248" s="62"/>
      <c r="CR248" s="62"/>
      <c r="CS248" s="66"/>
    </row>
    <row r="249" spans="1:97" s="50" customFormat="1" ht="18.75" x14ac:dyDescent="0.3">
      <c r="A249" s="61"/>
      <c r="B249" s="55"/>
      <c r="C249" s="66"/>
      <c r="D249" s="55"/>
      <c r="E249" s="66"/>
      <c r="F249" s="66"/>
      <c r="G249" s="66"/>
      <c r="H249" s="66"/>
      <c r="I249" s="66"/>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c r="AM249" s="67"/>
      <c r="AN249" s="67"/>
      <c r="AO249" s="67"/>
      <c r="AP249" s="67"/>
      <c r="AQ249" s="67"/>
      <c r="AR249" s="67"/>
      <c r="AS249" s="67"/>
      <c r="AT249" s="67"/>
      <c r="AU249" s="67"/>
      <c r="AV249" s="67"/>
      <c r="AW249" s="67"/>
      <c r="AX249" s="67"/>
      <c r="AY249" s="67"/>
      <c r="AZ249" s="67"/>
      <c r="BA249" s="67"/>
      <c r="BB249" s="67"/>
      <c r="BC249" s="67"/>
      <c r="BD249" s="67"/>
      <c r="BE249" s="67"/>
      <c r="BF249" s="67"/>
      <c r="BG249" s="67"/>
      <c r="BH249" s="67"/>
      <c r="BI249" s="67"/>
      <c r="BJ249" s="67"/>
      <c r="BK249" s="67"/>
      <c r="BL249" s="67"/>
      <c r="BM249" s="67"/>
      <c r="BN249" s="67"/>
      <c r="BO249" s="67"/>
      <c r="BP249" s="67"/>
      <c r="BQ249" s="67"/>
      <c r="BR249" s="67"/>
      <c r="BS249" s="67"/>
      <c r="BT249" s="67"/>
      <c r="BU249" s="67"/>
      <c r="BV249" s="67"/>
      <c r="BW249" s="62"/>
      <c r="BX249" s="62"/>
      <c r="BY249" s="62"/>
      <c r="BZ249" s="62"/>
      <c r="CA249" s="62"/>
      <c r="CB249" s="62"/>
      <c r="CC249" s="77"/>
      <c r="CD249" s="77"/>
      <c r="CE249" s="62"/>
      <c r="CF249" s="77"/>
      <c r="CG249" s="77"/>
      <c r="CH249" s="62"/>
      <c r="CI249" s="62"/>
      <c r="CJ249" s="62"/>
      <c r="CK249" s="62"/>
      <c r="CL249" s="62"/>
      <c r="CM249" s="62"/>
      <c r="CN249" s="62"/>
      <c r="CO249" s="62"/>
      <c r="CP249" s="62"/>
      <c r="CQ249" s="62"/>
      <c r="CR249" s="62"/>
      <c r="CS249" s="66"/>
    </row>
    <row r="250" spans="1:97" s="50" customFormat="1" ht="18.75" x14ac:dyDescent="0.3">
      <c r="A250" s="61"/>
      <c r="B250" s="55"/>
      <c r="C250" s="66"/>
      <c r="D250" s="55"/>
      <c r="E250" s="66"/>
      <c r="F250" s="66"/>
      <c r="G250" s="66"/>
      <c r="H250" s="66"/>
      <c r="I250" s="66"/>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c r="AM250" s="67"/>
      <c r="AN250" s="67"/>
      <c r="AO250" s="67"/>
      <c r="AP250" s="67"/>
      <c r="AQ250" s="67"/>
      <c r="AR250" s="67"/>
      <c r="AS250" s="67"/>
      <c r="AT250" s="67"/>
      <c r="AU250" s="67"/>
      <c r="AV250" s="67"/>
      <c r="AW250" s="67"/>
      <c r="AX250" s="67"/>
      <c r="AY250" s="67"/>
      <c r="AZ250" s="67"/>
      <c r="BA250" s="67"/>
      <c r="BB250" s="67"/>
      <c r="BC250" s="67"/>
      <c r="BD250" s="67"/>
      <c r="BE250" s="67"/>
      <c r="BF250" s="67"/>
      <c r="BG250" s="67"/>
      <c r="BH250" s="67"/>
      <c r="BI250" s="67"/>
      <c r="BJ250" s="67"/>
      <c r="BK250" s="67"/>
      <c r="BL250" s="67"/>
      <c r="BM250" s="67"/>
      <c r="BN250" s="67"/>
      <c r="BO250" s="67"/>
      <c r="BP250" s="67"/>
      <c r="BQ250" s="67"/>
      <c r="BR250" s="67"/>
      <c r="BS250" s="67"/>
      <c r="BT250" s="67"/>
      <c r="BU250" s="67"/>
      <c r="BV250" s="67"/>
      <c r="BW250" s="62"/>
      <c r="BX250" s="62"/>
      <c r="BY250" s="62"/>
      <c r="BZ250" s="62"/>
      <c r="CA250" s="62"/>
      <c r="CB250" s="62"/>
      <c r="CC250" s="77"/>
      <c r="CD250" s="77"/>
      <c r="CE250" s="62"/>
      <c r="CF250" s="77"/>
      <c r="CG250" s="77"/>
      <c r="CH250" s="62"/>
      <c r="CI250" s="62"/>
      <c r="CJ250" s="62"/>
      <c r="CK250" s="62"/>
      <c r="CL250" s="62"/>
      <c r="CM250" s="62"/>
      <c r="CN250" s="62"/>
      <c r="CO250" s="62"/>
      <c r="CP250" s="62"/>
      <c r="CQ250" s="62"/>
      <c r="CR250" s="62"/>
      <c r="CS250" s="66"/>
    </row>
    <row r="251" spans="1:97" s="50" customFormat="1" ht="18.75" x14ac:dyDescent="0.3">
      <c r="A251" s="61"/>
      <c r="B251" s="55"/>
      <c r="C251" s="66"/>
      <c r="D251" s="55"/>
      <c r="E251" s="66"/>
      <c r="F251" s="66"/>
      <c r="G251" s="66"/>
      <c r="H251" s="66"/>
      <c r="I251" s="66"/>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c r="AN251" s="67"/>
      <c r="AO251" s="67"/>
      <c r="AP251" s="67"/>
      <c r="AQ251" s="67"/>
      <c r="AR251" s="67"/>
      <c r="AS251" s="67"/>
      <c r="AT251" s="67"/>
      <c r="AU251" s="67"/>
      <c r="AV251" s="67"/>
      <c r="AW251" s="67"/>
      <c r="AX251" s="67"/>
      <c r="AY251" s="67"/>
      <c r="AZ251" s="67"/>
      <c r="BA251" s="67"/>
      <c r="BB251" s="67"/>
      <c r="BC251" s="67"/>
      <c r="BD251" s="67"/>
      <c r="BE251" s="67"/>
      <c r="BF251" s="67"/>
      <c r="BG251" s="67"/>
      <c r="BH251" s="67"/>
      <c r="BI251" s="67"/>
      <c r="BJ251" s="67"/>
      <c r="BK251" s="67"/>
      <c r="BL251" s="67"/>
      <c r="BM251" s="67"/>
      <c r="BN251" s="67"/>
      <c r="BO251" s="67"/>
      <c r="BP251" s="67"/>
      <c r="BQ251" s="67"/>
      <c r="BR251" s="67"/>
      <c r="BS251" s="67"/>
      <c r="BT251" s="67"/>
      <c r="BU251" s="67"/>
      <c r="BV251" s="67"/>
      <c r="BW251" s="62"/>
      <c r="BX251" s="62"/>
      <c r="BY251" s="62"/>
      <c r="BZ251" s="62"/>
      <c r="CA251" s="62"/>
      <c r="CB251" s="62"/>
      <c r="CC251" s="77"/>
      <c r="CD251" s="77"/>
      <c r="CE251" s="62"/>
      <c r="CF251" s="77"/>
      <c r="CG251" s="77"/>
      <c r="CH251" s="62"/>
      <c r="CI251" s="62"/>
      <c r="CJ251" s="62"/>
      <c r="CK251" s="62"/>
      <c r="CL251" s="62"/>
      <c r="CM251" s="62"/>
      <c r="CN251" s="62"/>
      <c r="CO251" s="62"/>
      <c r="CP251" s="62"/>
      <c r="CQ251" s="62"/>
      <c r="CR251" s="62"/>
      <c r="CS251" s="66"/>
    </row>
    <row r="252" spans="1:97" s="50" customFormat="1" ht="18.75" x14ac:dyDescent="0.3">
      <c r="A252" s="61"/>
      <c r="B252" s="55"/>
      <c r="C252" s="66"/>
      <c r="D252" s="55"/>
      <c r="E252" s="66"/>
      <c r="F252" s="66"/>
      <c r="G252" s="66"/>
      <c r="H252" s="66"/>
      <c r="I252" s="66"/>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67"/>
      <c r="AT252" s="67"/>
      <c r="AU252" s="67"/>
      <c r="AV252" s="67"/>
      <c r="AW252" s="67"/>
      <c r="AX252" s="67"/>
      <c r="AY252" s="67"/>
      <c r="AZ252" s="67"/>
      <c r="BA252" s="67"/>
      <c r="BB252" s="67"/>
      <c r="BC252" s="67"/>
      <c r="BD252" s="67"/>
      <c r="BE252" s="67"/>
      <c r="BF252" s="67"/>
      <c r="BG252" s="67"/>
      <c r="BH252" s="67"/>
      <c r="BI252" s="67"/>
      <c r="BJ252" s="67"/>
      <c r="BK252" s="67"/>
      <c r="BL252" s="67"/>
      <c r="BM252" s="67"/>
      <c r="BN252" s="67"/>
      <c r="BO252" s="67"/>
      <c r="BP252" s="67"/>
      <c r="BQ252" s="67"/>
      <c r="BR252" s="67"/>
      <c r="BS252" s="67"/>
      <c r="BT252" s="67"/>
      <c r="BU252" s="67"/>
      <c r="BV252" s="67"/>
      <c r="BW252" s="62"/>
      <c r="BX252" s="62"/>
      <c r="BY252" s="62"/>
      <c r="BZ252" s="62"/>
      <c r="CA252" s="62"/>
      <c r="CB252" s="62"/>
      <c r="CC252" s="77"/>
      <c r="CD252" s="77"/>
      <c r="CE252" s="62"/>
      <c r="CF252" s="77"/>
      <c r="CG252" s="77"/>
      <c r="CH252" s="62"/>
      <c r="CI252" s="62"/>
      <c r="CJ252" s="62"/>
      <c r="CK252" s="62"/>
      <c r="CL252" s="62"/>
      <c r="CM252" s="62"/>
      <c r="CN252" s="62"/>
      <c r="CO252" s="62"/>
      <c r="CP252" s="62"/>
      <c r="CQ252" s="62"/>
      <c r="CR252" s="62"/>
      <c r="CS252" s="66"/>
    </row>
    <row r="253" spans="1:97" s="50" customFormat="1" ht="18.75" x14ac:dyDescent="0.3">
      <c r="A253" s="61"/>
      <c r="B253" s="55"/>
      <c r="C253" s="66"/>
      <c r="D253" s="55"/>
      <c r="E253" s="66"/>
      <c r="F253" s="66"/>
      <c r="G253" s="66"/>
      <c r="H253" s="66"/>
      <c r="I253" s="66"/>
      <c r="J253" s="67"/>
      <c r="K253" s="67"/>
      <c r="L253" s="67"/>
      <c r="M253" s="67"/>
      <c r="N253" s="67"/>
      <c r="O253" s="67"/>
      <c r="P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c r="AM253" s="67"/>
      <c r="AN253" s="67"/>
      <c r="AO253" s="67"/>
      <c r="AP253" s="67"/>
      <c r="AQ253" s="67"/>
      <c r="AR253" s="67"/>
      <c r="AS253" s="67"/>
      <c r="AT253" s="67"/>
      <c r="AU253" s="67"/>
      <c r="AV253" s="67"/>
      <c r="AW253" s="67"/>
      <c r="AX253" s="67"/>
      <c r="AY253" s="67"/>
      <c r="AZ253" s="67"/>
      <c r="BA253" s="67"/>
      <c r="BB253" s="67"/>
      <c r="BC253" s="67"/>
      <c r="BD253" s="67"/>
      <c r="BE253" s="67"/>
      <c r="BF253" s="67"/>
      <c r="BG253" s="67"/>
      <c r="BH253" s="67"/>
      <c r="BI253" s="67"/>
      <c r="BJ253" s="67"/>
      <c r="BK253" s="67"/>
      <c r="BL253" s="67"/>
      <c r="BM253" s="67"/>
      <c r="BN253" s="67"/>
      <c r="BO253" s="67"/>
      <c r="BP253" s="67"/>
      <c r="BQ253" s="67"/>
      <c r="BR253" s="67"/>
      <c r="BS253" s="67"/>
      <c r="BT253" s="67"/>
      <c r="BU253" s="67"/>
      <c r="BV253" s="67"/>
      <c r="BW253" s="62"/>
      <c r="BX253" s="62"/>
      <c r="BY253" s="62"/>
      <c r="BZ253" s="62"/>
      <c r="CA253" s="62"/>
      <c r="CB253" s="62"/>
      <c r="CC253" s="77"/>
      <c r="CD253" s="77"/>
      <c r="CE253" s="62"/>
      <c r="CF253" s="77"/>
      <c r="CG253" s="77"/>
      <c r="CH253" s="62"/>
      <c r="CI253" s="62"/>
      <c r="CJ253" s="62"/>
      <c r="CK253" s="62"/>
      <c r="CL253" s="62"/>
      <c r="CM253" s="62"/>
      <c r="CN253" s="62"/>
      <c r="CO253" s="62"/>
      <c r="CP253" s="62"/>
      <c r="CQ253" s="62"/>
      <c r="CR253" s="62"/>
      <c r="CS253" s="66"/>
    </row>
    <row r="254" spans="1:97" s="50" customFormat="1" ht="18.75" x14ac:dyDescent="0.3">
      <c r="A254" s="61"/>
      <c r="B254" s="55"/>
      <c r="C254" s="66"/>
      <c r="D254" s="55"/>
      <c r="E254" s="66"/>
      <c r="F254" s="66"/>
      <c r="G254" s="66"/>
      <c r="H254" s="66"/>
      <c r="I254" s="66"/>
      <c r="J254" s="67"/>
      <c r="K254" s="67"/>
      <c r="L254" s="67"/>
      <c r="M254" s="67"/>
      <c r="N254" s="67"/>
      <c r="O254" s="67"/>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7"/>
      <c r="AN254" s="67"/>
      <c r="AO254" s="67"/>
      <c r="AP254" s="67"/>
      <c r="AQ254" s="67"/>
      <c r="AR254" s="67"/>
      <c r="AS254" s="67"/>
      <c r="AT254" s="67"/>
      <c r="AU254" s="67"/>
      <c r="AV254" s="67"/>
      <c r="AW254" s="67"/>
      <c r="AX254" s="67"/>
      <c r="AY254" s="67"/>
      <c r="AZ254" s="67"/>
      <c r="BA254" s="67"/>
      <c r="BB254" s="67"/>
      <c r="BC254" s="67"/>
      <c r="BD254" s="67"/>
      <c r="BE254" s="67"/>
      <c r="BF254" s="67"/>
      <c r="BG254" s="67"/>
      <c r="BH254" s="67"/>
      <c r="BI254" s="67"/>
      <c r="BJ254" s="67"/>
      <c r="BK254" s="67"/>
      <c r="BL254" s="67"/>
      <c r="BM254" s="67"/>
      <c r="BN254" s="67"/>
      <c r="BO254" s="67"/>
      <c r="BP254" s="67"/>
      <c r="BQ254" s="67"/>
      <c r="BR254" s="67"/>
      <c r="BS254" s="67"/>
      <c r="BT254" s="67"/>
      <c r="BU254" s="67"/>
      <c r="BV254" s="67"/>
      <c r="BW254" s="62"/>
      <c r="BX254" s="62"/>
      <c r="BY254" s="62"/>
      <c r="BZ254" s="62"/>
      <c r="CA254" s="62"/>
      <c r="CB254" s="62"/>
      <c r="CC254" s="77"/>
      <c r="CD254" s="77"/>
      <c r="CE254" s="62"/>
      <c r="CF254" s="77"/>
      <c r="CG254" s="77"/>
      <c r="CH254" s="62"/>
      <c r="CI254" s="62"/>
      <c r="CJ254" s="62"/>
      <c r="CK254" s="62"/>
      <c r="CL254" s="62"/>
      <c r="CM254" s="62"/>
      <c r="CN254" s="62"/>
      <c r="CO254" s="62"/>
      <c r="CP254" s="62"/>
      <c r="CQ254" s="62"/>
      <c r="CR254" s="62"/>
      <c r="CS254" s="66"/>
    </row>
    <row r="255" spans="1:97" s="50" customFormat="1" ht="18.75" x14ac:dyDescent="0.3">
      <c r="A255" s="61"/>
      <c r="B255" s="55"/>
      <c r="C255" s="66"/>
      <c r="D255" s="55"/>
      <c r="E255" s="66"/>
      <c r="F255" s="66"/>
      <c r="G255" s="66"/>
      <c r="H255" s="66"/>
      <c r="I255" s="66"/>
      <c r="J255" s="67"/>
      <c r="K255" s="6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7"/>
      <c r="AN255" s="67"/>
      <c r="AO255" s="67"/>
      <c r="AP255" s="67"/>
      <c r="AQ255" s="67"/>
      <c r="AR255" s="67"/>
      <c r="AS255" s="67"/>
      <c r="AT255" s="67"/>
      <c r="AU255" s="67"/>
      <c r="AV255" s="67"/>
      <c r="AW255" s="67"/>
      <c r="AX255" s="67"/>
      <c r="AY255" s="67"/>
      <c r="AZ255" s="67"/>
      <c r="BA255" s="67"/>
      <c r="BB255" s="67"/>
      <c r="BC255" s="67"/>
      <c r="BD255" s="67"/>
      <c r="BE255" s="67"/>
      <c r="BF255" s="67"/>
      <c r="BG255" s="67"/>
      <c r="BH255" s="67"/>
      <c r="BI255" s="67"/>
      <c r="BJ255" s="67"/>
      <c r="BK255" s="67"/>
      <c r="BL255" s="67"/>
      <c r="BM255" s="67"/>
      <c r="BN255" s="67"/>
      <c r="BO255" s="67"/>
      <c r="BP255" s="67"/>
      <c r="BQ255" s="67"/>
      <c r="BR255" s="67"/>
      <c r="BS255" s="67"/>
      <c r="BT255" s="67"/>
      <c r="BU255" s="67"/>
      <c r="BV255" s="67"/>
      <c r="BW255" s="62"/>
      <c r="BX255" s="62"/>
      <c r="BY255" s="62"/>
      <c r="BZ255" s="62"/>
      <c r="CA255" s="62"/>
      <c r="CB255" s="62"/>
      <c r="CC255" s="77"/>
      <c r="CD255" s="77"/>
      <c r="CE255" s="62"/>
      <c r="CF255" s="77"/>
      <c r="CG255" s="77"/>
      <c r="CH255" s="62"/>
      <c r="CI255" s="62"/>
      <c r="CJ255" s="62"/>
      <c r="CK255" s="62"/>
      <c r="CL255" s="62"/>
      <c r="CM255" s="62"/>
      <c r="CN255" s="62"/>
      <c r="CO255" s="62"/>
      <c r="CP255" s="62"/>
      <c r="CQ255" s="62"/>
      <c r="CR255" s="62"/>
      <c r="CS255" s="66"/>
    </row>
    <row r="256" spans="1:97" s="50" customFormat="1" ht="18.75" x14ac:dyDescent="0.3">
      <c r="A256" s="61"/>
      <c r="B256" s="55"/>
      <c r="C256" s="66"/>
      <c r="D256" s="55"/>
      <c r="E256" s="66"/>
      <c r="F256" s="66"/>
      <c r="G256" s="66"/>
      <c r="H256" s="66"/>
      <c r="I256" s="66"/>
      <c r="J256" s="67"/>
      <c r="K256" s="6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c r="AN256" s="67"/>
      <c r="AO256" s="67"/>
      <c r="AP256" s="67"/>
      <c r="AQ256" s="67"/>
      <c r="AR256" s="67"/>
      <c r="AS256" s="67"/>
      <c r="AT256" s="67"/>
      <c r="AU256" s="67"/>
      <c r="AV256" s="67"/>
      <c r="AW256" s="67"/>
      <c r="AX256" s="67"/>
      <c r="AY256" s="67"/>
      <c r="AZ256" s="67"/>
      <c r="BA256" s="67"/>
      <c r="BB256" s="67"/>
      <c r="BC256" s="67"/>
      <c r="BD256" s="67"/>
      <c r="BE256" s="67"/>
      <c r="BF256" s="67"/>
      <c r="BG256" s="67"/>
      <c r="BH256" s="67"/>
      <c r="BI256" s="67"/>
      <c r="BJ256" s="67"/>
      <c r="BK256" s="67"/>
      <c r="BL256" s="67"/>
      <c r="BM256" s="67"/>
      <c r="BN256" s="67"/>
      <c r="BO256" s="67"/>
      <c r="BP256" s="67"/>
      <c r="BQ256" s="67"/>
      <c r="BR256" s="67"/>
      <c r="BS256" s="67"/>
      <c r="BT256" s="67"/>
      <c r="BU256" s="67"/>
      <c r="BV256" s="67"/>
      <c r="BW256" s="62"/>
      <c r="BX256" s="62"/>
      <c r="BY256" s="62"/>
      <c r="BZ256" s="62"/>
      <c r="CA256" s="62"/>
      <c r="CB256" s="62"/>
      <c r="CC256" s="77"/>
      <c r="CD256" s="77"/>
      <c r="CE256" s="62"/>
      <c r="CF256" s="77"/>
      <c r="CG256" s="77"/>
      <c r="CH256" s="62"/>
      <c r="CI256" s="62"/>
      <c r="CJ256" s="62"/>
      <c r="CK256" s="62"/>
      <c r="CL256" s="62"/>
      <c r="CM256" s="62"/>
      <c r="CN256" s="62"/>
      <c r="CO256" s="62"/>
      <c r="CP256" s="62"/>
      <c r="CQ256" s="62"/>
      <c r="CR256" s="62"/>
      <c r="CS256" s="66"/>
    </row>
    <row r="257" spans="1:97" s="50" customFormat="1" ht="18.75" x14ac:dyDescent="0.3">
      <c r="A257" s="61"/>
      <c r="B257" s="55"/>
      <c r="C257" s="66"/>
      <c r="D257" s="55"/>
      <c r="E257" s="66"/>
      <c r="F257" s="66"/>
      <c r="G257" s="66"/>
      <c r="H257" s="66"/>
      <c r="I257" s="66"/>
      <c r="J257" s="67"/>
      <c r="K257" s="67"/>
      <c r="L257" s="67"/>
      <c r="M257" s="67"/>
      <c r="N257" s="67"/>
      <c r="O257" s="67"/>
      <c r="P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c r="AM257" s="67"/>
      <c r="AN257" s="67"/>
      <c r="AO257" s="67"/>
      <c r="AP257" s="67"/>
      <c r="AQ257" s="67"/>
      <c r="AR257" s="67"/>
      <c r="AS257" s="67"/>
      <c r="AT257" s="67"/>
      <c r="AU257" s="67"/>
      <c r="AV257" s="67"/>
      <c r="AW257" s="67"/>
      <c r="AX257" s="67"/>
      <c r="AY257" s="67"/>
      <c r="AZ257" s="67"/>
      <c r="BA257" s="67"/>
      <c r="BB257" s="67"/>
      <c r="BC257" s="67"/>
      <c r="BD257" s="67"/>
      <c r="BE257" s="67"/>
      <c r="BF257" s="67"/>
      <c r="BG257" s="67"/>
      <c r="BH257" s="67"/>
      <c r="BI257" s="67"/>
      <c r="BJ257" s="67"/>
      <c r="BK257" s="67"/>
      <c r="BL257" s="67"/>
      <c r="BM257" s="67"/>
      <c r="BN257" s="67"/>
      <c r="BO257" s="67"/>
      <c r="BP257" s="67"/>
      <c r="BQ257" s="67"/>
      <c r="BR257" s="67"/>
      <c r="BS257" s="67"/>
      <c r="BT257" s="67"/>
      <c r="BU257" s="67"/>
      <c r="BV257" s="67"/>
      <c r="BW257" s="62"/>
      <c r="BX257" s="62"/>
      <c r="BY257" s="62"/>
      <c r="BZ257" s="62"/>
      <c r="CA257" s="62"/>
      <c r="CB257" s="62"/>
      <c r="CC257" s="77"/>
      <c r="CD257" s="77"/>
      <c r="CE257" s="62"/>
      <c r="CF257" s="77"/>
      <c r="CG257" s="77"/>
      <c r="CH257" s="62"/>
      <c r="CI257" s="62"/>
      <c r="CJ257" s="62"/>
      <c r="CK257" s="62"/>
      <c r="CL257" s="62"/>
      <c r="CM257" s="62"/>
      <c r="CN257" s="62"/>
      <c r="CO257" s="62"/>
      <c r="CP257" s="62"/>
      <c r="CQ257" s="62"/>
      <c r="CR257" s="62"/>
      <c r="CS257" s="66"/>
    </row>
    <row r="258" spans="1:97" s="50" customFormat="1" ht="18.75" x14ac:dyDescent="0.3">
      <c r="A258" s="61"/>
      <c r="B258" s="55"/>
      <c r="C258" s="66"/>
      <c r="D258" s="55"/>
      <c r="E258" s="66"/>
      <c r="F258" s="66"/>
      <c r="G258" s="66"/>
      <c r="H258" s="66"/>
      <c r="I258" s="66"/>
      <c r="J258" s="67"/>
      <c r="K258" s="67"/>
      <c r="L258" s="67"/>
      <c r="M258" s="67"/>
      <c r="N258" s="67"/>
      <c r="O258" s="67"/>
      <c r="P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c r="AM258" s="67"/>
      <c r="AN258" s="67"/>
      <c r="AO258" s="67"/>
      <c r="AP258" s="67"/>
      <c r="AQ258" s="67"/>
      <c r="AR258" s="67"/>
      <c r="AS258" s="67"/>
      <c r="AT258" s="67"/>
      <c r="AU258" s="67"/>
      <c r="AV258" s="67"/>
      <c r="AW258" s="67"/>
      <c r="AX258" s="67"/>
      <c r="AY258" s="67"/>
      <c r="AZ258" s="67"/>
      <c r="BA258" s="67"/>
      <c r="BB258" s="67"/>
      <c r="BC258" s="67"/>
      <c r="BD258" s="67"/>
      <c r="BE258" s="67"/>
      <c r="BF258" s="67"/>
      <c r="BG258" s="67"/>
      <c r="BH258" s="67"/>
      <c r="BI258" s="67"/>
      <c r="BJ258" s="67"/>
      <c r="BK258" s="67"/>
      <c r="BL258" s="67"/>
      <c r="BM258" s="67"/>
      <c r="BN258" s="67"/>
      <c r="BO258" s="67"/>
      <c r="BP258" s="67"/>
      <c r="BQ258" s="67"/>
      <c r="BR258" s="67"/>
      <c r="BS258" s="67"/>
      <c r="BT258" s="67"/>
      <c r="BU258" s="67"/>
      <c r="BV258" s="67"/>
      <c r="BW258" s="62"/>
      <c r="BX258" s="62"/>
      <c r="BY258" s="62"/>
      <c r="BZ258" s="62"/>
      <c r="CA258" s="62"/>
      <c r="CB258" s="62"/>
      <c r="CC258" s="77"/>
      <c r="CD258" s="77"/>
      <c r="CE258" s="62"/>
      <c r="CF258" s="77"/>
      <c r="CG258" s="77"/>
      <c r="CH258" s="62"/>
      <c r="CI258" s="62"/>
      <c r="CJ258" s="62"/>
      <c r="CK258" s="62"/>
      <c r="CL258" s="62"/>
      <c r="CM258" s="62"/>
      <c r="CN258" s="62"/>
      <c r="CO258" s="62"/>
      <c r="CP258" s="62"/>
      <c r="CQ258" s="62"/>
      <c r="CR258" s="62"/>
      <c r="CS258" s="66"/>
    </row>
    <row r="259" spans="1:97" s="50" customFormat="1" ht="18.75" x14ac:dyDescent="0.3">
      <c r="A259" s="61"/>
      <c r="B259" s="55"/>
      <c r="C259" s="66"/>
      <c r="D259" s="55"/>
      <c r="E259" s="66"/>
      <c r="F259" s="66"/>
      <c r="G259" s="66"/>
      <c r="H259" s="66"/>
      <c r="I259" s="66"/>
      <c r="J259" s="67"/>
      <c r="K259" s="6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7"/>
      <c r="AN259" s="67"/>
      <c r="AO259" s="67"/>
      <c r="AP259" s="67"/>
      <c r="AQ259" s="67"/>
      <c r="AR259" s="67"/>
      <c r="AS259" s="67"/>
      <c r="AT259" s="67"/>
      <c r="AU259" s="67"/>
      <c r="AV259" s="67"/>
      <c r="AW259" s="67"/>
      <c r="AX259" s="67"/>
      <c r="AY259" s="67"/>
      <c r="AZ259" s="67"/>
      <c r="BA259" s="67"/>
      <c r="BB259" s="67"/>
      <c r="BC259" s="67"/>
      <c r="BD259" s="67"/>
      <c r="BE259" s="67"/>
      <c r="BF259" s="67"/>
      <c r="BG259" s="67"/>
      <c r="BH259" s="67"/>
      <c r="BI259" s="67"/>
      <c r="BJ259" s="67"/>
      <c r="BK259" s="67"/>
      <c r="BL259" s="67"/>
      <c r="BM259" s="67"/>
      <c r="BN259" s="67"/>
      <c r="BO259" s="67"/>
      <c r="BP259" s="67"/>
      <c r="BQ259" s="67"/>
      <c r="BR259" s="67"/>
      <c r="BS259" s="67"/>
      <c r="BT259" s="67"/>
      <c r="BU259" s="67"/>
      <c r="BV259" s="67"/>
      <c r="BW259" s="62"/>
      <c r="BX259" s="62"/>
      <c r="BY259" s="62"/>
      <c r="BZ259" s="62"/>
      <c r="CA259" s="62"/>
      <c r="CB259" s="62"/>
      <c r="CC259" s="77"/>
      <c r="CD259" s="77"/>
      <c r="CE259" s="62"/>
      <c r="CF259" s="77"/>
      <c r="CG259" s="77"/>
      <c r="CH259" s="62"/>
      <c r="CI259" s="62"/>
      <c r="CJ259" s="62"/>
      <c r="CK259" s="62"/>
      <c r="CL259" s="62"/>
      <c r="CM259" s="62"/>
      <c r="CN259" s="62"/>
      <c r="CO259" s="62"/>
      <c r="CP259" s="62"/>
      <c r="CQ259" s="62"/>
      <c r="CR259" s="62"/>
      <c r="CS259" s="66"/>
    </row>
    <row r="260" spans="1:97" s="50" customFormat="1" ht="18.75" x14ac:dyDescent="0.3">
      <c r="A260" s="61"/>
      <c r="B260" s="55"/>
      <c r="C260" s="66"/>
      <c r="D260" s="55"/>
      <c r="E260" s="66"/>
      <c r="F260" s="66"/>
      <c r="G260" s="66"/>
      <c r="H260" s="66"/>
      <c r="I260" s="66"/>
      <c r="J260" s="67"/>
      <c r="K260" s="67"/>
      <c r="L260" s="67"/>
      <c r="M260" s="67"/>
      <c r="N260" s="67"/>
      <c r="O260" s="67"/>
      <c r="P260" s="67"/>
      <c r="Q260" s="67"/>
      <c r="R260" s="67"/>
      <c r="S260" s="67"/>
      <c r="T260" s="67"/>
      <c r="U260" s="67"/>
      <c r="V260" s="67"/>
      <c r="W260" s="67"/>
      <c r="X260" s="67"/>
      <c r="Y260" s="67"/>
      <c r="Z260" s="67"/>
      <c r="AA260" s="67"/>
      <c r="AB260" s="67"/>
      <c r="AC260" s="67"/>
      <c r="AD260" s="67"/>
      <c r="AE260" s="67"/>
      <c r="AF260" s="67"/>
      <c r="AG260" s="67"/>
      <c r="AH260" s="67"/>
      <c r="AI260" s="67"/>
      <c r="AJ260" s="67"/>
      <c r="AK260" s="67"/>
      <c r="AL260" s="67"/>
      <c r="AM260" s="67"/>
      <c r="AN260" s="67"/>
      <c r="AO260" s="67"/>
      <c r="AP260" s="67"/>
      <c r="AQ260" s="67"/>
      <c r="AR260" s="67"/>
      <c r="AS260" s="67"/>
      <c r="AT260" s="67"/>
      <c r="AU260" s="67"/>
      <c r="AV260" s="67"/>
      <c r="AW260" s="67"/>
      <c r="AX260" s="67"/>
      <c r="AY260" s="67"/>
      <c r="AZ260" s="67"/>
      <c r="BA260" s="67"/>
      <c r="BB260" s="67"/>
      <c r="BC260" s="67"/>
      <c r="BD260" s="67"/>
      <c r="BE260" s="67"/>
      <c r="BF260" s="67"/>
      <c r="BG260" s="67"/>
      <c r="BH260" s="67"/>
      <c r="BI260" s="67"/>
      <c r="BJ260" s="67"/>
      <c r="BK260" s="67"/>
      <c r="BL260" s="67"/>
      <c r="BM260" s="67"/>
      <c r="BN260" s="67"/>
      <c r="BO260" s="67"/>
      <c r="BP260" s="67"/>
      <c r="BQ260" s="67"/>
      <c r="BR260" s="67"/>
      <c r="BS260" s="67"/>
      <c r="BT260" s="67"/>
      <c r="BU260" s="67"/>
      <c r="BV260" s="67"/>
      <c r="BW260" s="62"/>
      <c r="BX260" s="62"/>
      <c r="BY260" s="62"/>
      <c r="BZ260" s="62"/>
      <c r="CA260" s="62"/>
      <c r="CB260" s="62"/>
      <c r="CC260" s="77"/>
      <c r="CD260" s="77"/>
      <c r="CE260" s="62"/>
      <c r="CF260" s="77"/>
      <c r="CG260" s="77"/>
      <c r="CH260" s="62"/>
      <c r="CI260" s="62"/>
      <c r="CJ260" s="62"/>
      <c r="CK260" s="62"/>
      <c r="CL260" s="62"/>
      <c r="CM260" s="62"/>
      <c r="CN260" s="62"/>
      <c r="CO260" s="62"/>
      <c r="CP260" s="62"/>
      <c r="CQ260" s="62"/>
      <c r="CR260" s="62"/>
      <c r="CS260" s="66"/>
    </row>
    <row r="261" spans="1:97" s="50" customFormat="1" ht="18.75" x14ac:dyDescent="0.3">
      <c r="A261" s="61"/>
      <c r="B261" s="55"/>
      <c r="C261" s="66"/>
      <c r="D261" s="55"/>
      <c r="E261" s="66"/>
      <c r="F261" s="66"/>
      <c r="G261" s="66"/>
      <c r="H261" s="66"/>
      <c r="I261" s="66"/>
      <c r="J261" s="67"/>
      <c r="K261" s="67"/>
      <c r="L261" s="67"/>
      <c r="M261" s="67"/>
      <c r="N261" s="67"/>
      <c r="O261" s="67"/>
      <c r="P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c r="AM261" s="67"/>
      <c r="AN261" s="67"/>
      <c r="AO261" s="67"/>
      <c r="AP261" s="67"/>
      <c r="AQ261" s="67"/>
      <c r="AR261" s="67"/>
      <c r="AS261" s="67"/>
      <c r="AT261" s="67"/>
      <c r="AU261" s="67"/>
      <c r="AV261" s="67"/>
      <c r="AW261" s="67"/>
      <c r="AX261" s="67"/>
      <c r="AY261" s="67"/>
      <c r="AZ261" s="67"/>
      <c r="BA261" s="67"/>
      <c r="BB261" s="67"/>
      <c r="BC261" s="67"/>
      <c r="BD261" s="67"/>
      <c r="BE261" s="67"/>
      <c r="BF261" s="67"/>
      <c r="BG261" s="67"/>
      <c r="BH261" s="67"/>
      <c r="BI261" s="67"/>
      <c r="BJ261" s="67"/>
      <c r="BK261" s="67"/>
      <c r="BL261" s="67"/>
      <c r="BM261" s="67"/>
      <c r="BN261" s="67"/>
      <c r="BO261" s="67"/>
      <c r="BP261" s="67"/>
      <c r="BQ261" s="67"/>
      <c r="BR261" s="67"/>
      <c r="BS261" s="67"/>
      <c r="BT261" s="67"/>
      <c r="BU261" s="67"/>
      <c r="BV261" s="67"/>
      <c r="BW261" s="62"/>
      <c r="BX261" s="62"/>
      <c r="BY261" s="62"/>
      <c r="BZ261" s="62"/>
      <c r="CA261" s="62"/>
      <c r="CB261" s="62"/>
      <c r="CC261" s="77"/>
      <c r="CD261" s="77"/>
      <c r="CE261" s="62"/>
      <c r="CF261" s="77"/>
      <c r="CG261" s="77"/>
      <c r="CH261" s="62"/>
      <c r="CI261" s="62"/>
      <c r="CJ261" s="62"/>
      <c r="CK261" s="62"/>
      <c r="CL261" s="62"/>
      <c r="CM261" s="62"/>
      <c r="CN261" s="62"/>
      <c r="CO261" s="62"/>
      <c r="CP261" s="62"/>
      <c r="CQ261" s="62"/>
      <c r="CR261" s="62"/>
      <c r="CS261" s="66"/>
    </row>
    <row r="262" spans="1:97" s="50" customFormat="1" ht="18.75" x14ac:dyDescent="0.3">
      <c r="A262" s="61"/>
      <c r="B262" s="55"/>
      <c r="C262" s="66"/>
      <c r="D262" s="55"/>
      <c r="E262" s="66"/>
      <c r="F262" s="66"/>
      <c r="G262" s="66"/>
      <c r="H262" s="66"/>
      <c r="I262" s="66"/>
      <c r="J262" s="67"/>
      <c r="K262" s="67"/>
      <c r="L262" s="67"/>
      <c r="M262" s="67"/>
      <c r="N262" s="67"/>
      <c r="O262" s="67"/>
      <c r="P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c r="AM262" s="67"/>
      <c r="AN262" s="67"/>
      <c r="AO262" s="67"/>
      <c r="AP262" s="67"/>
      <c r="AQ262" s="67"/>
      <c r="AR262" s="67"/>
      <c r="AS262" s="67"/>
      <c r="AT262" s="67"/>
      <c r="AU262" s="67"/>
      <c r="AV262" s="67"/>
      <c r="AW262" s="67"/>
      <c r="AX262" s="67"/>
      <c r="AY262" s="67"/>
      <c r="AZ262" s="67"/>
      <c r="BA262" s="67"/>
      <c r="BB262" s="67"/>
      <c r="BC262" s="67"/>
      <c r="BD262" s="67"/>
      <c r="BE262" s="67"/>
      <c r="BF262" s="67"/>
      <c r="BG262" s="67"/>
      <c r="BH262" s="67"/>
      <c r="BI262" s="67"/>
      <c r="BJ262" s="67"/>
      <c r="BK262" s="67"/>
      <c r="BL262" s="67"/>
      <c r="BM262" s="67"/>
      <c r="BN262" s="67"/>
      <c r="BO262" s="67"/>
      <c r="BP262" s="67"/>
      <c r="BQ262" s="67"/>
      <c r="BR262" s="67"/>
      <c r="BS262" s="67"/>
      <c r="BT262" s="67"/>
      <c r="BU262" s="67"/>
      <c r="BV262" s="67"/>
      <c r="BW262" s="62"/>
      <c r="BX262" s="62"/>
      <c r="BY262" s="62"/>
      <c r="BZ262" s="62"/>
      <c r="CA262" s="62"/>
      <c r="CB262" s="62"/>
      <c r="CC262" s="77"/>
      <c r="CD262" s="77"/>
      <c r="CE262" s="62"/>
      <c r="CF262" s="77"/>
      <c r="CG262" s="77"/>
      <c r="CH262" s="62"/>
      <c r="CI262" s="62"/>
      <c r="CJ262" s="62"/>
      <c r="CK262" s="62"/>
      <c r="CL262" s="62"/>
      <c r="CM262" s="62"/>
      <c r="CN262" s="62"/>
      <c r="CO262" s="62"/>
      <c r="CP262" s="62"/>
      <c r="CQ262" s="62"/>
      <c r="CR262" s="62"/>
      <c r="CS262" s="66"/>
    </row>
    <row r="263" spans="1:97" s="50" customFormat="1" ht="18.75" x14ac:dyDescent="0.3">
      <c r="A263" s="61"/>
      <c r="B263" s="55"/>
      <c r="C263" s="66"/>
      <c r="D263" s="55"/>
      <c r="E263" s="66"/>
      <c r="F263" s="66"/>
      <c r="G263" s="66"/>
      <c r="H263" s="66"/>
      <c r="I263" s="66"/>
      <c r="J263" s="67"/>
      <c r="K263" s="67"/>
      <c r="L263" s="67"/>
      <c r="M263" s="67"/>
      <c r="N263" s="67"/>
      <c r="O263" s="67"/>
      <c r="P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c r="AM263" s="67"/>
      <c r="AN263" s="67"/>
      <c r="AO263" s="67"/>
      <c r="AP263" s="67"/>
      <c r="AQ263" s="67"/>
      <c r="AR263" s="67"/>
      <c r="AS263" s="67"/>
      <c r="AT263" s="67"/>
      <c r="AU263" s="67"/>
      <c r="AV263" s="67"/>
      <c r="AW263" s="67"/>
      <c r="AX263" s="67"/>
      <c r="AY263" s="67"/>
      <c r="AZ263" s="67"/>
      <c r="BA263" s="67"/>
      <c r="BB263" s="67"/>
      <c r="BC263" s="67"/>
      <c r="BD263" s="67"/>
      <c r="BE263" s="67"/>
      <c r="BF263" s="67"/>
      <c r="BG263" s="67"/>
      <c r="BH263" s="67"/>
      <c r="BI263" s="67"/>
      <c r="BJ263" s="67"/>
      <c r="BK263" s="67"/>
      <c r="BL263" s="67"/>
      <c r="BM263" s="67"/>
      <c r="BN263" s="67"/>
      <c r="BO263" s="67"/>
      <c r="BP263" s="67"/>
      <c r="BQ263" s="67"/>
      <c r="BR263" s="67"/>
      <c r="BS263" s="67"/>
      <c r="BT263" s="67"/>
      <c r="BU263" s="67"/>
      <c r="BV263" s="67"/>
      <c r="BW263" s="62"/>
      <c r="BX263" s="62"/>
      <c r="BY263" s="62"/>
      <c r="BZ263" s="62"/>
      <c r="CA263" s="62"/>
      <c r="CB263" s="62"/>
      <c r="CC263" s="77"/>
      <c r="CD263" s="77"/>
      <c r="CE263" s="62"/>
      <c r="CF263" s="77"/>
      <c r="CG263" s="77"/>
      <c r="CH263" s="62"/>
      <c r="CI263" s="62"/>
      <c r="CJ263" s="62"/>
      <c r="CK263" s="62"/>
      <c r="CL263" s="62"/>
      <c r="CM263" s="62"/>
      <c r="CN263" s="62"/>
      <c r="CO263" s="62"/>
      <c r="CP263" s="62"/>
      <c r="CQ263" s="62"/>
      <c r="CR263" s="62"/>
      <c r="CS263" s="66"/>
    </row>
    <row r="264" spans="1:97" s="50" customFormat="1" ht="18.75" x14ac:dyDescent="0.3">
      <c r="A264" s="61"/>
      <c r="B264" s="55"/>
      <c r="C264" s="66"/>
      <c r="D264" s="55"/>
      <c r="E264" s="66"/>
      <c r="F264" s="66"/>
      <c r="G264" s="66"/>
      <c r="H264" s="66"/>
      <c r="I264" s="66"/>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c r="AN264" s="67"/>
      <c r="AO264" s="67"/>
      <c r="AP264" s="67"/>
      <c r="AQ264" s="67"/>
      <c r="AR264" s="67"/>
      <c r="AS264" s="67"/>
      <c r="AT264" s="67"/>
      <c r="AU264" s="67"/>
      <c r="AV264" s="67"/>
      <c r="AW264" s="67"/>
      <c r="AX264" s="67"/>
      <c r="AY264" s="67"/>
      <c r="AZ264" s="67"/>
      <c r="BA264" s="67"/>
      <c r="BB264" s="67"/>
      <c r="BC264" s="67"/>
      <c r="BD264" s="67"/>
      <c r="BE264" s="67"/>
      <c r="BF264" s="67"/>
      <c r="BG264" s="67"/>
      <c r="BH264" s="67"/>
      <c r="BI264" s="67"/>
      <c r="BJ264" s="67"/>
      <c r="BK264" s="67"/>
      <c r="BL264" s="67"/>
      <c r="BM264" s="67"/>
      <c r="BN264" s="67"/>
      <c r="BO264" s="67"/>
      <c r="BP264" s="67"/>
      <c r="BQ264" s="67"/>
      <c r="BR264" s="67"/>
      <c r="BS264" s="67"/>
      <c r="BT264" s="67"/>
      <c r="BU264" s="67"/>
      <c r="BV264" s="67"/>
      <c r="BW264" s="62"/>
      <c r="BX264" s="62"/>
      <c r="BY264" s="62"/>
      <c r="BZ264" s="62"/>
      <c r="CA264" s="62"/>
      <c r="CB264" s="62"/>
      <c r="CC264" s="77"/>
      <c r="CD264" s="77"/>
      <c r="CE264" s="62"/>
      <c r="CF264" s="77"/>
      <c r="CG264" s="77"/>
      <c r="CH264" s="62"/>
      <c r="CI264" s="62"/>
      <c r="CJ264" s="62"/>
      <c r="CK264" s="62"/>
      <c r="CL264" s="62"/>
      <c r="CM264" s="62"/>
      <c r="CN264" s="62"/>
      <c r="CO264" s="62"/>
      <c r="CP264" s="62"/>
      <c r="CQ264" s="62"/>
      <c r="CR264" s="62"/>
      <c r="CS264" s="66"/>
    </row>
    <row r="265" spans="1:97" s="50" customFormat="1" ht="18.75" x14ac:dyDescent="0.3">
      <c r="A265" s="61"/>
      <c r="B265" s="55"/>
      <c r="C265" s="66"/>
      <c r="D265" s="55"/>
      <c r="E265" s="66"/>
      <c r="F265" s="66"/>
      <c r="G265" s="66"/>
      <c r="H265" s="66"/>
      <c r="I265" s="66"/>
      <c r="J265" s="67"/>
      <c r="K265" s="6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c r="AN265" s="67"/>
      <c r="AO265" s="67"/>
      <c r="AP265" s="67"/>
      <c r="AQ265" s="67"/>
      <c r="AR265" s="67"/>
      <c r="AS265" s="67"/>
      <c r="AT265" s="67"/>
      <c r="AU265" s="67"/>
      <c r="AV265" s="67"/>
      <c r="AW265" s="67"/>
      <c r="AX265" s="67"/>
      <c r="AY265" s="67"/>
      <c r="AZ265" s="67"/>
      <c r="BA265" s="67"/>
      <c r="BB265" s="67"/>
      <c r="BC265" s="67"/>
      <c r="BD265" s="67"/>
      <c r="BE265" s="67"/>
      <c r="BF265" s="67"/>
      <c r="BG265" s="67"/>
      <c r="BH265" s="67"/>
      <c r="BI265" s="67"/>
      <c r="BJ265" s="67"/>
      <c r="BK265" s="67"/>
      <c r="BL265" s="67"/>
      <c r="BM265" s="67"/>
      <c r="BN265" s="67"/>
      <c r="BO265" s="67"/>
      <c r="BP265" s="67"/>
      <c r="BQ265" s="67"/>
      <c r="BR265" s="67"/>
      <c r="BS265" s="67"/>
      <c r="BT265" s="67"/>
      <c r="BU265" s="67"/>
      <c r="BV265" s="67"/>
      <c r="BW265" s="62"/>
      <c r="BX265" s="62"/>
      <c r="BY265" s="62"/>
      <c r="BZ265" s="62"/>
      <c r="CA265" s="62"/>
      <c r="CB265" s="62"/>
      <c r="CC265" s="77"/>
      <c r="CD265" s="77"/>
      <c r="CE265" s="62"/>
      <c r="CF265" s="77"/>
      <c r="CG265" s="77"/>
      <c r="CH265" s="62"/>
      <c r="CI265" s="62"/>
      <c r="CJ265" s="62"/>
      <c r="CK265" s="62"/>
      <c r="CL265" s="62"/>
      <c r="CM265" s="62"/>
      <c r="CN265" s="62"/>
      <c r="CO265" s="62"/>
      <c r="CP265" s="62"/>
      <c r="CQ265" s="62"/>
      <c r="CR265" s="62"/>
      <c r="CS265" s="66"/>
    </row>
    <row r="266" spans="1:97" s="50" customFormat="1" ht="18.75" x14ac:dyDescent="0.3">
      <c r="A266" s="61"/>
      <c r="B266" s="55"/>
      <c r="C266" s="66"/>
      <c r="D266" s="55"/>
      <c r="E266" s="66"/>
      <c r="F266" s="66"/>
      <c r="G266" s="66"/>
      <c r="H266" s="66"/>
      <c r="I266" s="66"/>
      <c r="J266" s="67"/>
      <c r="K266" s="67"/>
      <c r="L266" s="67"/>
      <c r="M266" s="67"/>
      <c r="N266" s="67"/>
      <c r="O266" s="67"/>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7"/>
      <c r="AN266" s="67"/>
      <c r="AO266" s="67"/>
      <c r="AP266" s="67"/>
      <c r="AQ266" s="67"/>
      <c r="AR266" s="67"/>
      <c r="AS266" s="67"/>
      <c r="AT266" s="67"/>
      <c r="AU266" s="67"/>
      <c r="AV266" s="67"/>
      <c r="AW266" s="67"/>
      <c r="AX266" s="67"/>
      <c r="AY266" s="67"/>
      <c r="AZ266" s="67"/>
      <c r="BA266" s="67"/>
      <c r="BB266" s="67"/>
      <c r="BC266" s="67"/>
      <c r="BD266" s="67"/>
      <c r="BE266" s="67"/>
      <c r="BF266" s="67"/>
      <c r="BG266" s="67"/>
      <c r="BH266" s="67"/>
      <c r="BI266" s="67"/>
      <c r="BJ266" s="67"/>
      <c r="BK266" s="67"/>
      <c r="BL266" s="67"/>
      <c r="BM266" s="67"/>
      <c r="BN266" s="67"/>
      <c r="BO266" s="67"/>
      <c r="BP266" s="67"/>
      <c r="BQ266" s="67"/>
      <c r="BR266" s="67"/>
      <c r="BS266" s="67"/>
      <c r="BT266" s="67"/>
      <c r="BU266" s="67"/>
      <c r="BV266" s="67"/>
      <c r="BW266" s="62"/>
      <c r="BX266" s="62"/>
      <c r="BY266" s="62"/>
      <c r="BZ266" s="62"/>
      <c r="CA266" s="62"/>
      <c r="CB266" s="62"/>
      <c r="CC266" s="77"/>
      <c r="CD266" s="77"/>
      <c r="CE266" s="62"/>
      <c r="CF266" s="77"/>
      <c r="CG266" s="77"/>
      <c r="CH266" s="62"/>
      <c r="CI266" s="62"/>
      <c r="CJ266" s="62"/>
      <c r="CK266" s="62"/>
      <c r="CL266" s="62"/>
      <c r="CM266" s="62"/>
      <c r="CN266" s="62"/>
      <c r="CO266" s="62"/>
      <c r="CP266" s="62"/>
      <c r="CQ266" s="62"/>
      <c r="CR266" s="62"/>
      <c r="CS266" s="66"/>
    </row>
    <row r="267" spans="1:97" s="50" customFormat="1" ht="18.75" x14ac:dyDescent="0.3">
      <c r="A267" s="61"/>
      <c r="B267" s="55"/>
      <c r="C267" s="66"/>
      <c r="D267" s="55"/>
      <c r="E267" s="66"/>
      <c r="F267" s="66"/>
      <c r="G267" s="66"/>
      <c r="H267" s="66"/>
      <c r="I267" s="66"/>
      <c r="J267" s="67"/>
      <c r="K267" s="67"/>
      <c r="L267" s="67"/>
      <c r="M267" s="67"/>
      <c r="N267" s="67"/>
      <c r="O267" s="67"/>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7"/>
      <c r="AN267" s="67"/>
      <c r="AO267" s="67"/>
      <c r="AP267" s="67"/>
      <c r="AQ267" s="67"/>
      <c r="AR267" s="67"/>
      <c r="AS267" s="67"/>
      <c r="AT267" s="67"/>
      <c r="AU267" s="67"/>
      <c r="AV267" s="67"/>
      <c r="AW267" s="67"/>
      <c r="AX267" s="67"/>
      <c r="AY267" s="67"/>
      <c r="AZ267" s="67"/>
      <c r="BA267" s="67"/>
      <c r="BB267" s="67"/>
      <c r="BC267" s="67"/>
      <c r="BD267" s="67"/>
      <c r="BE267" s="67"/>
      <c r="BF267" s="67"/>
      <c r="BG267" s="67"/>
      <c r="BH267" s="67"/>
      <c r="BI267" s="67"/>
      <c r="BJ267" s="67"/>
      <c r="BK267" s="67"/>
      <c r="BL267" s="67"/>
      <c r="BM267" s="67"/>
      <c r="BN267" s="67"/>
      <c r="BO267" s="67"/>
      <c r="BP267" s="67"/>
      <c r="BQ267" s="67"/>
      <c r="BR267" s="67"/>
      <c r="BS267" s="67"/>
      <c r="BT267" s="67"/>
      <c r="BU267" s="67"/>
      <c r="BV267" s="67"/>
      <c r="BW267" s="62"/>
      <c r="BX267" s="62"/>
      <c r="BY267" s="62"/>
      <c r="BZ267" s="62"/>
      <c r="CA267" s="62"/>
      <c r="CB267" s="62"/>
      <c r="CC267" s="77"/>
      <c r="CD267" s="77"/>
      <c r="CE267" s="62"/>
      <c r="CF267" s="77"/>
      <c r="CG267" s="77"/>
      <c r="CH267" s="62"/>
      <c r="CI267" s="62"/>
      <c r="CJ267" s="62"/>
      <c r="CK267" s="62"/>
      <c r="CL267" s="62"/>
      <c r="CM267" s="62"/>
      <c r="CN267" s="62"/>
      <c r="CO267" s="62"/>
      <c r="CP267" s="62"/>
      <c r="CQ267" s="62"/>
      <c r="CR267" s="62"/>
      <c r="CS267" s="66"/>
    </row>
    <row r="268" spans="1:97" s="50" customFormat="1" ht="18.75" x14ac:dyDescent="0.3">
      <c r="A268" s="61"/>
      <c r="B268" s="55"/>
      <c r="C268" s="66"/>
      <c r="D268" s="55"/>
      <c r="E268" s="66"/>
      <c r="F268" s="66"/>
      <c r="G268" s="66"/>
      <c r="H268" s="66"/>
      <c r="I268" s="66"/>
      <c r="J268" s="67"/>
      <c r="K268" s="67"/>
      <c r="L268" s="67"/>
      <c r="M268" s="67"/>
      <c r="N268" s="67"/>
      <c r="O268" s="67"/>
      <c r="P268" s="67"/>
      <c r="Q268" s="67"/>
      <c r="R268" s="67"/>
      <c r="S268" s="67"/>
      <c r="T268" s="67"/>
      <c r="U268" s="67"/>
      <c r="V268" s="67"/>
      <c r="W268" s="67"/>
      <c r="X268" s="67"/>
      <c r="Y268" s="67"/>
      <c r="Z268" s="67"/>
      <c r="AA268" s="67"/>
      <c r="AB268" s="67"/>
      <c r="AC268" s="67"/>
      <c r="AD268" s="67"/>
      <c r="AE268" s="67"/>
      <c r="AF268" s="67"/>
      <c r="AG268" s="67"/>
      <c r="AH268" s="67"/>
      <c r="AI268" s="67"/>
      <c r="AJ268" s="67"/>
      <c r="AK268" s="67"/>
      <c r="AL268" s="67"/>
      <c r="AM268" s="67"/>
      <c r="AN268" s="67"/>
      <c r="AO268" s="67"/>
      <c r="AP268" s="67"/>
      <c r="AQ268" s="67"/>
      <c r="AR268" s="67"/>
      <c r="AS268" s="67"/>
      <c r="AT268" s="67"/>
      <c r="AU268" s="67"/>
      <c r="AV268" s="67"/>
      <c r="AW268" s="67"/>
      <c r="AX268" s="67"/>
      <c r="AY268" s="67"/>
      <c r="AZ268" s="67"/>
      <c r="BA268" s="67"/>
      <c r="BB268" s="67"/>
      <c r="BC268" s="67"/>
      <c r="BD268" s="67"/>
      <c r="BE268" s="67"/>
      <c r="BF268" s="67"/>
      <c r="BG268" s="67"/>
      <c r="BH268" s="67"/>
      <c r="BI268" s="67"/>
      <c r="BJ268" s="67"/>
      <c r="BK268" s="67"/>
      <c r="BL268" s="67"/>
      <c r="BM268" s="67"/>
      <c r="BN268" s="67"/>
      <c r="BO268" s="67"/>
      <c r="BP268" s="67"/>
      <c r="BQ268" s="67"/>
      <c r="BR268" s="67"/>
      <c r="BS268" s="67"/>
      <c r="BT268" s="67"/>
      <c r="BU268" s="67"/>
      <c r="BV268" s="67"/>
      <c r="BW268" s="62"/>
      <c r="BX268" s="62"/>
      <c r="BY268" s="62"/>
      <c r="BZ268" s="62"/>
      <c r="CA268" s="62"/>
      <c r="CB268" s="62"/>
      <c r="CC268" s="77"/>
      <c r="CD268" s="77"/>
      <c r="CE268" s="62"/>
      <c r="CF268" s="77"/>
      <c r="CG268" s="77"/>
      <c r="CH268" s="62"/>
      <c r="CI268" s="62"/>
      <c r="CJ268" s="62"/>
      <c r="CK268" s="62"/>
      <c r="CL268" s="62"/>
      <c r="CM268" s="62"/>
      <c r="CN268" s="62"/>
      <c r="CO268" s="62"/>
      <c r="CP268" s="62"/>
      <c r="CQ268" s="62"/>
      <c r="CR268" s="62"/>
      <c r="CS268" s="66"/>
    </row>
    <row r="269" spans="1:97" s="50" customFormat="1" ht="18.75" x14ac:dyDescent="0.3">
      <c r="A269" s="61"/>
      <c r="B269" s="55"/>
      <c r="C269" s="66"/>
      <c r="D269" s="55"/>
      <c r="E269" s="66"/>
      <c r="F269" s="66"/>
      <c r="G269" s="66"/>
      <c r="H269" s="66"/>
      <c r="I269" s="66"/>
      <c r="J269" s="67"/>
      <c r="K269" s="67"/>
      <c r="L269" s="67"/>
      <c r="M269" s="67"/>
      <c r="N269" s="67"/>
      <c r="O269" s="67"/>
      <c r="P269" s="67"/>
      <c r="Q269" s="67"/>
      <c r="R269" s="67"/>
      <c r="S269" s="67"/>
      <c r="T269" s="67"/>
      <c r="U269" s="67"/>
      <c r="V269" s="67"/>
      <c r="W269" s="67"/>
      <c r="X269" s="67"/>
      <c r="Y269" s="67"/>
      <c r="Z269" s="67"/>
      <c r="AA269" s="67"/>
      <c r="AB269" s="67"/>
      <c r="AC269" s="67"/>
      <c r="AD269" s="67"/>
      <c r="AE269" s="67"/>
      <c r="AF269" s="67"/>
      <c r="AG269" s="67"/>
      <c r="AH269" s="67"/>
      <c r="AI269" s="67"/>
      <c r="AJ269" s="67"/>
      <c r="AK269" s="67"/>
      <c r="AL269" s="67"/>
      <c r="AM269" s="67"/>
      <c r="AN269" s="67"/>
      <c r="AO269" s="67"/>
      <c r="AP269" s="67"/>
      <c r="AQ269" s="67"/>
      <c r="AR269" s="67"/>
      <c r="AS269" s="67"/>
      <c r="AT269" s="67"/>
      <c r="AU269" s="67"/>
      <c r="AV269" s="67"/>
      <c r="AW269" s="67"/>
      <c r="AX269" s="67"/>
      <c r="AY269" s="67"/>
      <c r="AZ269" s="67"/>
      <c r="BA269" s="67"/>
      <c r="BB269" s="67"/>
      <c r="BC269" s="67"/>
      <c r="BD269" s="67"/>
      <c r="BE269" s="67"/>
      <c r="BF269" s="67"/>
      <c r="BG269" s="67"/>
      <c r="BH269" s="67"/>
      <c r="BI269" s="67"/>
      <c r="BJ269" s="67"/>
      <c r="BK269" s="67"/>
      <c r="BL269" s="67"/>
      <c r="BM269" s="67"/>
      <c r="BN269" s="67"/>
      <c r="BO269" s="67"/>
      <c r="BP269" s="67"/>
      <c r="BQ269" s="67"/>
      <c r="BR269" s="67"/>
      <c r="BS269" s="67"/>
      <c r="BT269" s="67"/>
      <c r="BU269" s="67"/>
      <c r="BV269" s="67"/>
      <c r="BW269" s="62"/>
      <c r="BX269" s="62"/>
      <c r="BY269" s="62"/>
      <c r="BZ269" s="62"/>
      <c r="CA269" s="62"/>
      <c r="CB269" s="62"/>
      <c r="CC269" s="77"/>
      <c r="CD269" s="77"/>
      <c r="CE269" s="62"/>
      <c r="CF269" s="77"/>
      <c r="CG269" s="77"/>
      <c r="CH269" s="62"/>
      <c r="CI269" s="62"/>
      <c r="CJ269" s="62"/>
      <c r="CK269" s="62"/>
      <c r="CL269" s="62"/>
      <c r="CM269" s="62"/>
      <c r="CN269" s="62"/>
      <c r="CO269" s="62"/>
      <c r="CP269" s="62"/>
      <c r="CQ269" s="62"/>
      <c r="CR269" s="62"/>
      <c r="CS269" s="66"/>
    </row>
    <row r="270" spans="1:97" s="50" customFormat="1" ht="18.75" x14ac:dyDescent="0.3">
      <c r="A270" s="61"/>
      <c r="B270" s="55"/>
      <c r="C270" s="66"/>
      <c r="D270" s="55"/>
      <c r="E270" s="66"/>
      <c r="F270" s="66"/>
      <c r="G270" s="66"/>
      <c r="H270" s="66"/>
      <c r="I270" s="66"/>
      <c r="J270" s="67"/>
      <c r="K270" s="67"/>
      <c r="L270" s="67"/>
      <c r="M270" s="67"/>
      <c r="N270" s="67"/>
      <c r="O270" s="67"/>
      <c r="P270" s="67"/>
      <c r="Q270" s="67"/>
      <c r="R270" s="67"/>
      <c r="S270" s="67"/>
      <c r="T270" s="67"/>
      <c r="U270" s="67"/>
      <c r="V270" s="67"/>
      <c r="W270" s="67"/>
      <c r="X270" s="67"/>
      <c r="Y270" s="67"/>
      <c r="Z270" s="67"/>
      <c r="AA270" s="67"/>
      <c r="AB270" s="67"/>
      <c r="AC270" s="67"/>
      <c r="AD270" s="67"/>
      <c r="AE270" s="67"/>
      <c r="AF270" s="67"/>
      <c r="AG270" s="67"/>
      <c r="AH270" s="67"/>
      <c r="AI270" s="67"/>
      <c r="AJ270" s="67"/>
      <c r="AK270" s="67"/>
      <c r="AL270" s="67"/>
      <c r="AM270" s="67"/>
      <c r="AN270" s="67"/>
      <c r="AO270" s="67"/>
      <c r="AP270" s="67"/>
      <c r="AQ270" s="67"/>
      <c r="AR270" s="67"/>
      <c r="AS270" s="67"/>
      <c r="AT270" s="67"/>
      <c r="AU270" s="67"/>
      <c r="AV270" s="67"/>
      <c r="AW270" s="67"/>
      <c r="AX270" s="67"/>
      <c r="AY270" s="67"/>
      <c r="AZ270" s="67"/>
      <c r="BA270" s="67"/>
      <c r="BB270" s="67"/>
      <c r="BC270" s="67"/>
      <c r="BD270" s="67"/>
      <c r="BE270" s="67"/>
      <c r="BF270" s="67"/>
      <c r="BG270" s="67"/>
      <c r="BH270" s="67"/>
      <c r="BI270" s="67"/>
      <c r="BJ270" s="67"/>
      <c r="BK270" s="67"/>
      <c r="BL270" s="67"/>
      <c r="BM270" s="67"/>
      <c r="BN270" s="67"/>
      <c r="BO270" s="67"/>
      <c r="BP270" s="67"/>
      <c r="BQ270" s="67"/>
      <c r="BR270" s="67"/>
      <c r="BS270" s="67"/>
      <c r="BT270" s="67"/>
      <c r="BU270" s="67"/>
      <c r="BV270" s="67"/>
      <c r="BW270" s="62"/>
      <c r="BX270" s="62"/>
      <c r="BY270" s="62"/>
      <c r="BZ270" s="62"/>
      <c r="CA270" s="62"/>
      <c r="CB270" s="62"/>
      <c r="CC270" s="77"/>
      <c r="CD270" s="77"/>
      <c r="CE270" s="62"/>
      <c r="CF270" s="77"/>
      <c r="CG270" s="77"/>
      <c r="CH270" s="62"/>
      <c r="CI270" s="62"/>
      <c r="CJ270" s="62"/>
      <c r="CK270" s="62"/>
      <c r="CL270" s="62"/>
      <c r="CM270" s="62"/>
      <c r="CN270" s="62"/>
      <c r="CO270" s="62"/>
      <c r="CP270" s="62"/>
      <c r="CQ270" s="62"/>
      <c r="CR270" s="62"/>
      <c r="CS270" s="66"/>
    </row>
    <row r="271" spans="1:97" s="50" customFormat="1" ht="18.75" x14ac:dyDescent="0.3">
      <c r="A271" s="61"/>
      <c r="B271" s="55"/>
      <c r="C271" s="66"/>
      <c r="D271" s="55"/>
      <c r="E271" s="66"/>
      <c r="F271" s="66"/>
      <c r="G271" s="66"/>
      <c r="H271" s="66"/>
      <c r="I271" s="66"/>
      <c r="J271" s="67"/>
      <c r="K271" s="67"/>
      <c r="L271" s="67"/>
      <c r="M271" s="67"/>
      <c r="N271" s="67"/>
      <c r="O271" s="67"/>
      <c r="P271" s="67"/>
      <c r="Q271" s="67"/>
      <c r="R271" s="67"/>
      <c r="S271" s="67"/>
      <c r="T271" s="67"/>
      <c r="U271" s="67"/>
      <c r="V271" s="67"/>
      <c r="W271" s="67"/>
      <c r="X271" s="67"/>
      <c r="Y271" s="67"/>
      <c r="Z271" s="67"/>
      <c r="AA271" s="67"/>
      <c r="AB271" s="67"/>
      <c r="AC271" s="67"/>
      <c r="AD271" s="67"/>
      <c r="AE271" s="67"/>
      <c r="AF271" s="67"/>
      <c r="AG271" s="67"/>
      <c r="AH271" s="67"/>
      <c r="AI271" s="67"/>
      <c r="AJ271" s="67"/>
      <c r="AK271" s="67"/>
      <c r="AL271" s="67"/>
      <c r="AM271" s="67"/>
      <c r="AN271" s="67"/>
      <c r="AO271" s="67"/>
      <c r="AP271" s="67"/>
      <c r="AQ271" s="67"/>
      <c r="AR271" s="67"/>
      <c r="AS271" s="67"/>
      <c r="AT271" s="67"/>
      <c r="AU271" s="67"/>
      <c r="AV271" s="67"/>
      <c r="AW271" s="67"/>
      <c r="AX271" s="67"/>
      <c r="AY271" s="67"/>
      <c r="AZ271" s="67"/>
      <c r="BA271" s="67"/>
      <c r="BB271" s="67"/>
      <c r="BC271" s="67"/>
      <c r="BD271" s="67"/>
      <c r="BE271" s="67"/>
      <c r="BF271" s="67"/>
      <c r="BG271" s="67"/>
      <c r="BH271" s="67"/>
      <c r="BI271" s="67"/>
      <c r="BJ271" s="67"/>
      <c r="BK271" s="67"/>
      <c r="BL271" s="67"/>
      <c r="BM271" s="67"/>
      <c r="BN271" s="67"/>
      <c r="BO271" s="67"/>
      <c r="BP271" s="67"/>
      <c r="BQ271" s="67"/>
      <c r="BR271" s="67"/>
      <c r="BS271" s="67"/>
      <c r="BT271" s="67"/>
      <c r="BU271" s="67"/>
      <c r="BV271" s="67"/>
      <c r="BW271" s="62"/>
      <c r="BX271" s="62"/>
      <c r="BY271" s="62"/>
      <c r="BZ271" s="62"/>
      <c r="CA271" s="62"/>
      <c r="CB271" s="62"/>
      <c r="CC271" s="77"/>
      <c r="CD271" s="77"/>
      <c r="CE271" s="62"/>
      <c r="CF271" s="77"/>
      <c r="CG271" s="77"/>
      <c r="CH271" s="62"/>
      <c r="CI271" s="62"/>
      <c r="CJ271" s="62"/>
      <c r="CK271" s="62"/>
      <c r="CL271" s="62"/>
      <c r="CM271" s="62"/>
      <c r="CN271" s="62"/>
      <c r="CO271" s="62"/>
      <c r="CP271" s="62"/>
      <c r="CQ271" s="62"/>
      <c r="CR271" s="62"/>
      <c r="CS271" s="66"/>
    </row>
    <row r="272" spans="1:97" s="50" customFormat="1" ht="18.75" x14ac:dyDescent="0.3">
      <c r="A272" s="61"/>
      <c r="B272" s="55"/>
      <c r="C272" s="66"/>
      <c r="D272" s="55"/>
      <c r="E272" s="66"/>
      <c r="F272" s="66"/>
      <c r="G272" s="66"/>
      <c r="H272" s="66"/>
      <c r="I272" s="66"/>
      <c r="J272" s="67"/>
      <c r="K272" s="67"/>
      <c r="L272" s="67"/>
      <c r="M272" s="67"/>
      <c r="N272" s="67"/>
      <c r="O272" s="67"/>
      <c r="P272" s="67"/>
      <c r="Q272" s="67"/>
      <c r="R272" s="67"/>
      <c r="S272" s="67"/>
      <c r="T272" s="67"/>
      <c r="U272" s="67"/>
      <c r="V272" s="67"/>
      <c r="W272" s="67"/>
      <c r="X272" s="67"/>
      <c r="Y272" s="67"/>
      <c r="Z272" s="67"/>
      <c r="AA272" s="67"/>
      <c r="AB272" s="67"/>
      <c r="AC272" s="67"/>
      <c r="AD272" s="67"/>
      <c r="AE272" s="67"/>
      <c r="AF272" s="67"/>
      <c r="AG272" s="67"/>
      <c r="AH272" s="67"/>
      <c r="AI272" s="67"/>
      <c r="AJ272" s="67"/>
      <c r="AK272" s="67"/>
      <c r="AL272" s="67"/>
      <c r="AM272" s="67"/>
      <c r="AN272" s="67"/>
      <c r="AO272" s="67"/>
      <c r="AP272" s="67"/>
      <c r="AQ272" s="67"/>
      <c r="AR272" s="67"/>
      <c r="AS272" s="67"/>
      <c r="AT272" s="67"/>
      <c r="AU272" s="67"/>
      <c r="AV272" s="67"/>
      <c r="AW272" s="67"/>
      <c r="AX272" s="67"/>
      <c r="AY272" s="67"/>
      <c r="AZ272" s="67"/>
      <c r="BA272" s="67"/>
      <c r="BB272" s="67"/>
      <c r="BC272" s="67"/>
      <c r="BD272" s="67"/>
      <c r="BE272" s="67"/>
      <c r="BF272" s="67"/>
      <c r="BG272" s="67"/>
      <c r="BH272" s="67"/>
      <c r="BI272" s="67"/>
      <c r="BJ272" s="67"/>
      <c r="BK272" s="67"/>
      <c r="BL272" s="67"/>
      <c r="BM272" s="67"/>
      <c r="BN272" s="67"/>
      <c r="BO272" s="67"/>
      <c r="BP272" s="67"/>
      <c r="BQ272" s="67"/>
      <c r="BR272" s="67"/>
      <c r="BS272" s="67"/>
      <c r="BT272" s="67"/>
      <c r="BU272" s="67"/>
      <c r="BV272" s="67"/>
      <c r="BW272" s="62"/>
      <c r="BX272" s="62"/>
      <c r="BY272" s="62"/>
      <c r="BZ272" s="62"/>
      <c r="CA272" s="62"/>
      <c r="CB272" s="62"/>
      <c r="CC272" s="77"/>
      <c r="CD272" s="77"/>
      <c r="CE272" s="62"/>
      <c r="CF272" s="77"/>
      <c r="CG272" s="77"/>
      <c r="CH272" s="62"/>
      <c r="CI272" s="62"/>
      <c r="CJ272" s="62"/>
      <c r="CK272" s="62"/>
      <c r="CL272" s="62"/>
      <c r="CM272" s="62"/>
      <c r="CN272" s="62"/>
      <c r="CO272" s="62"/>
      <c r="CP272" s="62"/>
      <c r="CQ272" s="62"/>
      <c r="CR272" s="62"/>
      <c r="CS272" s="66"/>
    </row>
    <row r="273" spans="1:97" s="50" customFormat="1" ht="18.75" x14ac:dyDescent="0.3">
      <c r="A273" s="61"/>
      <c r="B273" s="55"/>
      <c r="C273" s="66"/>
      <c r="D273" s="55"/>
      <c r="E273" s="66"/>
      <c r="F273" s="66"/>
      <c r="G273" s="66"/>
      <c r="H273" s="66"/>
      <c r="I273" s="66"/>
      <c r="J273" s="67"/>
      <c r="K273" s="67"/>
      <c r="L273" s="67"/>
      <c r="M273" s="67"/>
      <c r="N273" s="67"/>
      <c r="O273" s="67"/>
      <c r="P273" s="67"/>
      <c r="Q273" s="67"/>
      <c r="R273" s="67"/>
      <c r="S273" s="67"/>
      <c r="T273" s="67"/>
      <c r="U273" s="67"/>
      <c r="V273" s="67"/>
      <c r="W273" s="67"/>
      <c r="X273" s="67"/>
      <c r="Y273" s="67"/>
      <c r="Z273" s="67"/>
      <c r="AA273" s="67"/>
      <c r="AB273" s="67"/>
      <c r="AC273" s="67"/>
      <c r="AD273" s="67"/>
      <c r="AE273" s="67"/>
      <c r="AF273" s="67"/>
      <c r="AG273" s="67"/>
      <c r="AH273" s="67"/>
      <c r="AI273" s="67"/>
      <c r="AJ273" s="67"/>
      <c r="AK273" s="67"/>
      <c r="AL273" s="67"/>
      <c r="AM273" s="67"/>
      <c r="AN273" s="67"/>
      <c r="AO273" s="67"/>
      <c r="AP273" s="67"/>
      <c r="AQ273" s="67"/>
      <c r="AR273" s="67"/>
      <c r="AS273" s="67"/>
      <c r="AT273" s="67"/>
      <c r="AU273" s="67"/>
      <c r="AV273" s="67"/>
      <c r="AW273" s="67"/>
      <c r="AX273" s="67"/>
      <c r="AY273" s="67"/>
      <c r="AZ273" s="67"/>
      <c r="BA273" s="67"/>
      <c r="BB273" s="67"/>
      <c r="BC273" s="67"/>
      <c r="BD273" s="67"/>
      <c r="BE273" s="67"/>
      <c r="BF273" s="67"/>
      <c r="BG273" s="67"/>
      <c r="BH273" s="67"/>
      <c r="BI273" s="67"/>
      <c r="BJ273" s="67"/>
      <c r="BK273" s="67"/>
      <c r="BL273" s="67"/>
      <c r="BM273" s="67"/>
      <c r="BN273" s="67"/>
      <c r="BO273" s="67"/>
      <c r="BP273" s="67"/>
      <c r="BQ273" s="67"/>
      <c r="BR273" s="67"/>
      <c r="BS273" s="67"/>
      <c r="BT273" s="67"/>
      <c r="BU273" s="67"/>
      <c r="BV273" s="67"/>
      <c r="BW273" s="62"/>
      <c r="BX273" s="62"/>
      <c r="BY273" s="62"/>
      <c r="BZ273" s="62"/>
      <c r="CA273" s="62"/>
      <c r="CB273" s="62"/>
      <c r="CC273" s="77"/>
      <c r="CD273" s="77"/>
      <c r="CE273" s="62"/>
      <c r="CF273" s="77"/>
      <c r="CG273" s="77"/>
      <c r="CH273" s="62"/>
      <c r="CI273" s="62"/>
      <c r="CJ273" s="62"/>
      <c r="CK273" s="62"/>
      <c r="CL273" s="62"/>
      <c r="CM273" s="62"/>
      <c r="CN273" s="62"/>
      <c r="CO273" s="62"/>
      <c r="CP273" s="62"/>
      <c r="CQ273" s="62"/>
      <c r="CR273" s="62"/>
      <c r="CS273" s="66"/>
    </row>
    <row r="274" spans="1:97" s="50" customFormat="1" ht="18.75" x14ac:dyDescent="0.3">
      <c r="A274" s="61"/>
      <c r="B274" s="55"/>
      <c r="C274" s="66"/>
      <c r="D274" s="55"/>
      <c r="E274" s="66"/>
      <c r="F274" s="66"/>
      <c r="G274" s="66"/>
      <c r="H274" s="66"/>
      <c r="I274" s="66"/>
      <c r="J274" s="67"/>
      <c r="K274" s="67"/>
      <c r="L274" s="67"/>
      <c r="M274" s="67"/>
      <c r="N274" s="67"/>
      <c r="O274" s="67"/>
      <c r="P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7"/>
      <c r="AN274" s="67"/>
      <c r="AO274" s="67"/>
      <c r="AP274" s="67"/>
      <c r="AQ274" s="67"/>
      <c r="AR274" s="67"/>
      <c r="AS274" s="67"/>
      <c r="AT274" s="67"/>
      <c r="AU274" s="67"/>
      <c r="AV274" s="67"/>
      <c r="AW274" s="67"/>
      <c r="AX274" s="67"/>
      <c r="AY274" s="67"/>
      <c r="AZ274" s="67"/>
      <c r="BA274" s="67"/>
      <c r="BB274" s="67"/>
      <c r="BC274" s="67"/>
      <c r="BD274" s="67"/>
      <c r="BE274" s="67"/>
      <c r="BF274" s="67"/>
      <c r="BG274" s="67"/>
      <c r="BH274" s="67"/>
      <c r="BI274" s="67"/>
      <c r="BJ274" s="67"/>
      <c r="BK274" s="67"/>
      <c r="BL274" s="67"/>
      <c r="BM274" s="67"/>
      <c r="BN274" s="67"/>
      <c r="BO274" s="67"/>
      <c r="BP274" s="67"/>
      <c r="BQ274" s="67"/>
      <c r="BR274" s="67"/>
      <c r="BS274" s="67"/>
      <c r="BT274" s="67"/>
      <c r="BU274" s="67"/>
      <c r="BV274" s="67"/>
      <c r="BW274" s="62"/>
      <c r="BX274" s="62"/>
      <c r="BY274" s="62"/>
      <c r="BZ274" s="62"/>
      <c r="CA274" s="62"/>
      <c r="CB274" s="62"/>
      <c r="CC274" s="77"/>
      <c r="CD274" s="77"/>
      <c r="CE274" s="62"/>
      <c r="CF274" s="77"/>
      <c r="CG274" s="77"/>
      <c r="CH274" s="62"/>
      <c r="CI274" s="62"/>
      <c r="CJ274" s="62"/>
      <c r="CK274" s="62"/>
      <c r="CL274" s="62"/>
      <c r="CM274" s="62"/>
      <c r="CN274" s="62"/>
      <c r="CO274" s="62"/>
      <c r="CP274" s="62"/>
      <c r="CQ274" s="62"/>
      <c r="CR274" s="62"/>
      <c r="CS274" s="66"/>
    </row>
    <row r="275" spans="1:97" s="50" customFormat="1" ht="18.75" x14ac:dyDescent="0.3">
      <c r="A275" s="61"/>
      <c r="B275" s="55"/>
      <c r="C275" s="66"/>
      <c r="D275" s="55"/>
      <c r="E275" s="66"/>
      <c r="F275" s="66"/>
      <c r="G275" s="66"/>
      <c r="H275" s="66"/>
      <c r="I275" s="66"/>
      <c r="J275" s="67"/>
      <c r="K275" s="67"/>
      <c r="L275" s="67"/>
      <c r="M275" s="67"/>
      <c r="N275" s="67"/>
      <c r="O275" s="67"/>
      <c r="P275" s="67"/>
      <c r="Q275" s="67"/>
      <c r="R275" s="67"/>
      <c r="S275" s="67"/>
      <c r="T275" s="67"/>
      <c r="U275" s="67"/>
      <c r="V275" s="67"/>
      <c r="W275" s="67"/>
      <c r="X275" s="67"/>
      <c r="Y275" s="67"/>
      <c r="Z275" s="67"/>
      <c r="AA275" s="67"/>
      <c r="AB275" s="67"/>
      <c r="AC275" s="67"/>
      <c r="AD275" s="67"/>
      <c r="AE275" s="67"/>
      <c r="AF275" s="67"/>
      <c r="AG275" s="67"/>
      <c r="AH275" s="67"/>
      <c r="AI275" s="67"/>
      <c r="AJ275" s="67"/>
      <c r="AK275" s="67"/>
      <c r="AL275" s="67"/>
      <c r="AM275" s="67"/>
      <c r="AN275" s="67"/>
      <c r="AO275" s="67"/>
      <c r="AP275" s="67"/>
      <c r="AQ275" s="67"/>
      <c r="AR275" s="67"/>
      <c r="AS275" s="67"/>
      <c r="AT275" s="67"/>
      <c r="AU275" s="67"/>
      <c r="AV275" s="67"/>
      <c r="AW275" s="67"/>
      <c r="AX275" s="67"/>
      <c r="AY275" s="67"/>
      <c r="AZ275" s="67"/>
      <c r="BA275" s="67"/>
      <c r="BB275" s="67"/>
      <c r="BC275" s="67"/>
      <c r="BD275" s="67"/>
      <c r="BE275" s="67"/>
      <c r="BF275" s="67"/>
      <c r="BG275" s="67"/>
      <c r="BH275" s="67"/>
      <c r="BI275" s="67"/>
      <c r="BJ275" s="67"/>
      <c r="BK275" s="67"/>
      <c r="BL275" s="67"/>
      <c r="BM275" s="67"/>
      <c r="BN275" s="67"/>
      <c r="BO275" s="67"/>
      <c r="BP275" s="67"/>
      <c r="BQ275" s="67"/>
      <c r="BR275" s="67"/>
      <c r="BS275" s="67"/>
      <c r="BT275" s="67"/>
      <c r="BU275" s="67"/>
      <c r="BV275" s="67"/>
      <c r="BW275" s="62"/>
      <c r="BX275" s="62"/>
      <c r="BY275" s="62"/>
      <c r="BZ275" s="62"/>
      <c r="CA275" s="62"/>
      <c r="CB275" s="62"/>
      <c r="CC275" s="77"/>
      <c r="CD275" s="77"/>
      <c r="CE275" s="62"/>
      <c r="CF275" s="77"/>
      <c r="CG275" s="77"/>
      <c r="CH275" s="62"/>
      <c r="CI275" s="62"/>
      <c r="CJ275" s="62"/>
      <c r="CK275" s="62"/>
      <c r="CL275" s="62"/>
      <c r="CM275" s="62"/>
      <c r="CN275" s="62"/>
      <c r="CO275" s="62"/>
      <c r="CP275" s="62"/>
      <c r="CQ275" s="62"/>
      <c r="CR275" s="62"/>
      <c r="CS275" s="66"/>
    </row>
    <row r="276" spans="1:97" s="50" customFormat="1" ht="18.75" x14ac:dyDescent="0.3">
      <c r="A276" s="61"/>
      <c r="B276" s="55"/>
      <c r="C276" s="66"/>
      <c r="D276" s="55"/>
      <c r="E276" s="66"/>
      <c r="F276" s="66"/>
      <c r="G276" s="66"/>
      <c r="H276" s="66"/>
      <c r="I276" s="66"/>
      <c r="J276" s="67"/>
      <c r="K276" s="67"/>
      <c r="L276" s="67"/>
      <c r="M276" s="67"/>
      <c r="N276" s="67"/>
      <c r="O276" s="67"/>
      <c r="P276" s="67"/>
      <c r="Q276" s="67"/>
      <c r="R276" s="67"/>
      <c r="S276" s="67"/>
      <c r="T276" s="67"/>
      <c r="U276" s="67"/>
      <c r="V276" s="67"/>
      <c r="W276" s="67"/>
      <c r="X276" s="67"/>
      <c r="Y276" s="67"/>
      <c r="Z276" s="67"/>
      <c r="AA276" s="67"/>
      <c r="AB276" s="67"/>
      <c r="AC276" s="67"/>
      <c r="AD276" s="67"/>
      <c r="AE276" s="67"/>
      <c r="AF276" s="67"/>
      <c r="AG276" s="67"/>
      <c r="AH276" s="67"/>
      <c r="AI276" s="67"/>
      <c r="AJ276" s="67"/>
      <c r="AK276" s="67"/>
      <c r="AL276" s="67"/>
      <c r="AM276" s="67"/>
      <c r="AN276" s="67"/>
      <c r="AO276" s="67"/>
      <c r="AP276" s="67"/>
      <c r="AQ276" s="67"/>
      <c r="AR276" s="67"/>
      <c r="AS276" s="67"/>
      <c r="AT276" s="67"/>
      <c r="AU276" s="67"/>
      <c r="AV276" s="67"/>
      <c r="AW276" s="67"/>
      <c r="AX276" s="67"/>
      <c r="AY276" s="67"/>
      <c r="AZ276" s="67"/>
      <c r="BA276" s="67"/>
      <c r="BB276" s="67"/>
      <c r="BC276" s="67"/>
      <c r="BD276" s="67"/>
      <c r="BE276" s="67"/>
      <c r="BF276" s="67"/>
      <c r="BG276" s="67"/>
      <c r="BH276" s="67"/>
      <c r="BI276" s="67"/>
      <c r="BJ276" s="67"/>
      <c r="BK276" s="67"/>
      <c r="BL276" s="67"/>
      <c r="BM276" s="67"/>
      <c r="BN276" s="67"/>
      <c r="BO276" s="67"/>
      <c r="BP276" s="67"/>
      <c r="BQ276" s="67"/>
      <c r="BR276" s="67"/>
      <c r="BS276" s="67"/>
      <c r="BT276" s="67"/>
      <c r="BU276" s="67"/>
      <c r="BV276" s="67"/>
      <c r="BW276" s="62"/>
      <c r="BX276" s="62"/>
      <c r="BY276" s="62"/>
      <c r="BZ276" s="62"/>
      <c r="CA276" s="62"/>
      <c r="CB276" s="62"/>
      <c r="CC276" s="77"/>
      <c r="CD276" s="77"/>
      <c r="CE276" s="62"/>
      <c r="CF276" s="77"/>
      <c r="CG276" s="77"/>
      <c r="CH276" s="62"/>
      <c r="CI276" s="62"/>
      <c r="CJ276" s="62"/>
      <c r="CK276" s="62"/>
      <c r="CL276" s="62"/>
      <c r="CM276" s="62"/>
      <c r="CN276" s="62"/>
      <c r="CO276" s="62"/>
      <c r="CP276" s="62"/>
      <c r="CQ276" s="62"/>
      <c r="CR276" s="62"/>
      <c r="CS276" s="66"/>
    </row>
    <row r="277" spans="1:97" s="50" customFormat="1" ht="18.75" x14ac:dyDescent="0.3">
      <c r="A277" s="61"/>
      <c r="B277" s="55"/>
      <c r="C277" s="66"/>
      <c r="D277" s="55"/>
      <c r="E277" s="66"/>
      <c r="F277" s="66"/>
      <c r="G277" s="66"/>
      <c r="H277" s="66"/>
      <c r="I277" s="66"/>
      <c r="J277" s="67"/>
      <c r="K277" s="67"/>
      <c r="L277" s="67"/>
      <c r="M277" s="67"/>
      <c r="N277" s="67"/>
      <c r="O277" s="67"/>
      <c r="P277" s="67"/>
      <c r="Q277" s="67"/>
      <c r="R277" s="67"/>
      <c r="S277" s="67"/>
      <c r="T277" s="67"/>
      <c r="U277" s="67"/>
      <c r="V277" s="67"/>
      <c r="W277" s="67"/>
      <c r="X277" s="67"/>
      <c r="Y277" s="67"/>
      <c r="Z277" s="67"/>
      <c r="AA277" s="67"/>
      <c r="AB277" s="67"/>
      <c r="AC277" s="67"/>
      <c r="AD277" s="67"/>
      <c r="AE277" s="67"/>
      <c r="AF277" s="67"/>
      <c r="AG277" s="67"/>
      <c r="AH277" s="67"/>
      <c r="AI277" s="67"/>
      <c r="AJ277" s="67"/>
      <c r="AK277" s="67"/>
      <c r="AL277" s="67"/>
      <c r="AM277" s="67"/>
      <c r="AN277" s="67"/>
      <c r="AO277" s="67"/>
      <c r="AP277" s="67"/>
      <c r="AQ277" s="67"/>
      <c r="AR277" s="67"/>
      <c r="AS277" s="67"/>
      <c r="AT277" s="67"/>
      <c r="AU277" s="67"/>
      <c r="AV277" s="67"/>
      <c r="AW277" s="67"/>
      <c r="AX277" s="67"/>
      <c r="AY277" s="67"/>
      <c r="AZ277" s="67"/>
      <c r="BA277" s="67"/>
      <c r="BB277" s="67"/>
      <c r="BC277" s="67"/>
      <c r="BD277" s="67"/>
      <c r="BE277" s="67"/>
      <c r="BF277" s="67"/>
      <c r="BG277" s="67"/>
      <c r="BH277" s="67"/>
      <c r="BI277" s="67"/>
      <c r="BJ277" s="67"/>
      <c r="BK277" s="67"/>
      <c r="BL277" s="67"/>
      <c r="BM277" s="67"/>
      <c r="BN277" s="67"/>
      <c r="BO277" s="67"/>
      <c r="BP277" s="67"/>
      <c r="BQ277" s="67"/>
      <c r="BR277" s="67"/>
      <c r="BS277" s="67"/>
      <c r="BT277" s="67"/>
      <c r="BU277" s="67"/>
      <c r="BV277" s="67"/>
      <c r="BW277" s="62"/>
      <c r="BX277" s="62"/>
      <c r="BY277" s="62"/>
      <c r="BZ277" s="62"/>
      <c r="CA277" s="62"/>
      <c r="CB277" s="62"/>
      <c r="CC277" s="77"/>
      <c r="CD277" s="77"/>
      <c r="CE277" s="62"/>
      <c r="CF277" s="77"/>
      <c r="CG277" s="77"/>
      <c r="CH277" s="62"/>
      <c r="CI277" s="62"/>
      <c r="CJ277" s="62"/>
      <c r="CK277" s="62"/>
      <c r="CL277" s="62"/>
      <c r="CM277" s="62"/>
      <c r="CN277" s="62"/>
      <c r="CO277" s="62"/>
      <c r="CP277" s="62"/>
      <c r="CQ277" s="62"/>
      <c r="CR277" s="62"/>
      <c r="CS277" s="66"/>
    </row>
    <row r="278" spans="1:97" s="50" customFormat="1" ht="18.75" x14ac:dyDescent="0.3">
      <c r="A278" s="61"/>
      <c r="B278" s="55"/>
      <c r="C278" s="66"/>
      <c r="D278" s="55"/>
      <c r="E278" s="66"/>
      <c r="F278" s="66"/>
      <c r="G278" s="66"/>
      <c r="H278" s="66"/>
      <c r="I278" s="66"/>
      <c r="J278" s="67"/>
      <c r="K278" s="67"/>
      <c r="L278" s="67"/>
      <c r="M278" s="67"/>
      <c r="N278" s="67"/>
      <c r="O278" s="67"/>
      <c r="P278" s="67"/>
      <c r="Q278" s="67"/>
      <c r="R278" s="67"/>
      <c r="S278" s="67"/>
      <c r="T278" s="67"/>
      <c r="U278" s="67"/>
      <c r="V278" s="67"/>
      <c r="W278" s="67"/>
      <c r="X278" s="67"/>
      <c r="Y278" s="67"/>
      <c r="Z278" s="67"/>
      <c r="AA278" s="67"/>
      <c r="AB278" s="67"/>
      <c r="AC278" s="67"/>
      <c r="AD278" s="67"/>
      <c r="AE278" s="67"/>
      <c r="AF278" s="67"/>
      <c r="AG278" s="67"/>
      <c r="AH278" s="67"/>
      <c r="AI278" s="67"/>
      <c r="AJ278" s="67"/>
      <c r="AK278" s="67"/>
      <c r="AL278" s="67"/>
      <c r="AM278" s="67"/>
      <c r="AN278" s="67"/>
      <c r="AO278" s="67"/>
      <c r="AP278" s="67"/>
      <c r="AQ278" s="67"/>
      <c r="AR278" s="67"/>
      <c r="AS278" s="67"/>
      <c r="AT278" s="67"/>
      <c r="AU278" s="67"/>
      <c r="AV278" s="67"/>
      <c r="AW278" s="67"/>
      <c r="AX278" s="67"/>
      <c r="AY278" s="67"/>
      <c r="AZ278" s="67"/>
      <c r="BA278" s="67"/>
      <c r="BB278" s="67"/>
      <c r="BC278" s="67"/>
      <c r="BD278" s="67"/>
      <c r="BE278" s="67"/>
      <c r="BF278" s="67"/>
      <c r="BG278" s="67"/>
      <c r="BH278" s="67"/>
      <c r="BI278" s="67"/>
      <c r="BJ278" s="67"/>
      <c r="BK278" s="67"/>
      <c r="BL278" s="67"/>
      <c r="BM278" s="67"/>
      <c r="BN278" s="67"/>
      <c r="BO278" s="67"/>
      <c r="BP278" s="67"/>
      <c r="BQ278" s="67"/>
      <c r="BR278" s="67"/>
      <c r="BS278" s="67"/>
      <c r="BT278" s="67"/>
      <c r="BU278" s="67"/>
      <c r="BV278" s="67"/>
      <c r="BW278" s="62"/>
      <c r="BX278" s="62"/>
      <c r="BY278" s="62"/>
      <c r="BZ278" s="62"/>
      <c r="CA278" s="62"/>
      <c r="CB278" s="62"/>
      <c r="CC278" s="77"/>
      <c r="CD278" s="77"/>
      <c r="CE278" s="62"/>
      <c r="CF278" s="77"/>
      <c r="CG278" s="77"/>
      <c r="CH278" s="62"/>
      <c r="CI278" s="62"/>
      <c r="CJ278" s="62"/>
      <c r="CK278" s="62"/>
      <c r="CL278" s="62"/>
      <c r="CM278" s="62"/>
      <c r="CN278" s="62"/>
      <c r="CO278" s="62"/>
      <c r="CP278" s="62"/>
      <c r="CQ278" s="62"/>
      <c r="CR278" s="62"/>
      <c r="CS278" s="66"/>
    </row>
    <row r="279" spans="1:97" s="50" customFormat="1" ht="18.75" x14ac:dyDescent="0.3">
      <c r="A279" s="61"/>
      <c r="B279" s="55"/>
      <c r="C279" s="66"/>
      <c r="D279" s="55"/>
      <c r="E279" s="66"/>
      <c r="F279" s="66"/>
      <c r="G279" s="66"/>
      <c r="H279" s="66"/>
      <c r="I279" s="66"/>
      <c r="J279" s="67"/>
      <c r="K279" s="67"/>
      <c r="L279" s="67"/>
      <c r="M279" s="67"/>
      <c r="N279" s="67"/>
      <c r="O279" s="67"/>
      <c r="P279" s="67"/>
      <c r="Q279" s="67"/>
      <c r="R279" s="67"/>
      <c r="S279" s="67"/>
      <c r="T279" s="67"/>
      <c r="U279" s="67"/>
      <c r="V279" s="67"/>
      <c r="W279" s="67"/>
      <c r="X279" s="67"/>
      <c r="Y279" s="67"/>
      <c r="Z279" s="67"/>
      <c r="AA279" s="67"/>
      <c r="AB279" s="67"/>
      <c r="AC279" s="67"/>
      <c r="AD279" s="67"/>
      <c r="AE279" s="67"/>
      <c r="AF279" s="67"/>
      <c r="AG279" s="67"/>
      <c r="AH279" s="67"/>
      <c r="AI279" s="67"/>
      <c r="AJ279" s="67"/>
      <c r="AK279" s="67"/>
      <c r="AL279" s="67"/>
      <c r="AM279" s="67"/>
      <c r="AN279" s="67"/>
      <c r="AO279" s="67"/>
      <c r="AP279" s="67"/>
      <c r="AQ279" s="67"/>
      <c r="AR279" s="67"/>
      <c r="AS279" s="67"/>
      <c r="AT279" s="67"/>
      <c r="AU279" s="67"/>
      <c r="AV279" s="67"/>
      <c r="AW279" s="67"/>
      <c r="AX279" s="67"/>
      <c r="AY279" s="67"/>
      <c r="AZ279" s="67"/>
      <c r="BA279" s="67"/>
      <c r="BB279" s="67"/>
      <c r="BC279" s="67"/>
      <c r="BD279" s="67"/>
      <c r="BE279" s="67"/>
      <c r="BF279" s="67"/>
      <c r="BG279" s="67"/>
      <c r="BH279" s="67"/>
      <c r="BI279" s="67"/>
      <c r="BJ279" s="67"/>
      <c r="BK279" s="67"/>
      <c r="BL279" s="67"/>
      <c r="BM279" s="67"/>
      <c r="BN279" s="67"/>
      <c r="BO279" s="67"/>
      <c r="BP279" s="67"/>
      <c r="BQ279" s="67"/>
      <c r="BR279" s="67"/>
      <c r="BS279" s="67"/>
      <c r="BT279" s="67"/>
      <c r="BU279" s="67"/>
      <c r="BV279" s="67"/>
      <c r="BW279" s="62"/>
      <c r="BX279" s="62"/>
      <c r="BY279" s="62"/>
      <c r="BZ279" s="62"/>
      <c r="CA279" s="62"/>
      <c r="CB279" s="62"/>
      <c r="CC279" s="77"/>
      <c r="CD279" s="77"/>
      <c r="CE279" s="62"/>
      <c r="CF279" s="77"/>
      <c r="CG279" s="77"/>
      <c r="CH279" s="62"/>
      <c r="CI279" s="62"/>
      <c r="CJ279" s="62"/>
      <c r="CK279" s="62"/>
      <c r="CL279" s="62"/>
      <c r="CM279" s="62"/>
      <c r="CN279" s="62"/>
      <c r="CO279" s="62"/>
      <c r="CP279" s="62"/>
      <c r="CQ279" s="62"/>
      <c r="CR279" s="62"/>
      <c r="CS279" s="66"/>
    </row>
    <row r="280" spans="1:97" s="50" customFormat="1" ht="18.75" x14ac:dyDescent="0.3">
      <c r="A280" s="61"/>
      <c r="B280" s="55"/>
      <c r="C280" s="66"/>
      <c r="D280" s="55"/>
      <c r="E280" s="66"/>
      <c r="F280" s="66"/>
      <c r="G280" s="66"/>
      <c r="H280" s="66"/>
      <c r="I280" s="66"/>
      <c r="J280" s="67"/>
      <c r="K280" s="67"/>
      <c r="L280" s="67"/>
      <c r="M280" s="67"/>
      <c r="N280" s="67"/>
      <c r="O280" s="67"/>
      <c r="P280" s="67"/>
      <c r="Q280" s="67"/>
      <c r="R280" s="67"/>
      <c r="S280" s="67"/>
      <c r="T280" s="67"/>
      <c r="U280" s="67"/>
      <c r="V280" s="67"/>
      <c r="W280" s="67"/>
      <c r="X280" s="67"/>
      <c r="Y280" s="67"/>
      <c r="Z280" s="67"/>
      <c r="AA280" s="67"/>
      <c r="AB280" s="67"/>
      <c r="AC280" s="67"/>
      <c r="AD280" s="67"/>
      <c r="AE280" s="67"/>
      <c r="AF280" s="67"/>
      <c r="AG280" s="67"/>
      <c r="AH280" s="67"/>
      <c r="AI280" s="67"/>
      <c r="AJ280" s="67"/>
      <c r="AK280" s="67"/>
      <c r="AL280" s="67"/>
      <c r="AM280" s="67"/>
      <c r="AN280" s="67"/>
      <c r="AO280" s="67"/>
      <c r="AP280" s="67"/>
      <c r="AQ280" s="67"/>
      <c r="AR280" s="67"/>
      <c r="AS280" s="67"/>
      <c r="AT280" s="67"/>
      <c r="AU280" s="67"/>
      <c r="AV280" s="67"/>
      <c r="AW280" s="67"/>
      <c r="AX280" s="67"/>
      <c r="AY280" s="67"/>
      <c r="AZ280" s="67"/>
      <c r="BA280" s="67"/>
      <c r="BB280" s="67"/>
      <c r="BC280" s="67"/>
      <c r="BD280" s="67"/>
      <c r="BE280" s="67"/>
      <c r="BF280" s="67"/>
      <c r="BG280" s="67"/>
      <c r="BH280" s="67"/>
      <c r="BI280" s="67"/>
      <c r="BJ280" s="67"/>
      <c r="BK280" s="67"/>
      <c r="BL280" s="67"/>
      <c r="BM280" s="67"/>
      <c r="BN280" s="67"/>
      <c r="BO280" s="67"/>
      <c r="BP280" s="67"/>
      <c r="BQ280" s="67"/>
      <c r="BR280" s="67"/>
      <c r="BS280" s="67"/>
      <c r="BT280" s="67"/>
      <c r="BU280" s="67"/>
      <c r="BV280" s="67"/>
      <c r="BW280" s="62"/>
      <c r="BX280" s="62"/>
      <c r="BY280" s="62"/>
      <c r="BZ280" s="62"/>
      <c r="CA280" s="62"/>
      <c r="CB280" s="62"/>
      <c r="CC280" s="77"/>
      <c r="CD280" s="77"/>
      <c r="CE280" s="62"/>
      <c r="CF280" s="77"/>
      <c r="CG280" s="77"/>
      <c r="CH280" s="62"/>
      <c r="CI280" s="62"/>
      <c r="CJ280" s="62"/>
      <c r="CK280" s="62"/>
      <c r="CL280" s="62"/>
      <c r="CM280" s="62"/>
      <c r="CN280" s="62"/>
      <c r="CO280" s="62"/>
      <c r="CP280" s="62"/>
      <c r="CQ280" s="62"/>
      <c r="CR280" s="62"/>
      <c r="CS280" s="66"/>
    </row>
    <row r="281" spans="1:97" s="50" customFormat="1" ht="18.75" x14ac:dyDescent="0.3">
      <c r="A281" s="61"/>
      <c r="B281" s="55"/>
      <c r="C281" s="66"/>
      <c r="D281" s="55"/>
      <c r="E281" s="66"/>
      <c r="F281" s="66"/>
      <c r="G281" s="66"/>
      <c r="H281" s="66"/>
      <c r="I281" s="66"/>
      <c r="J281" s="67"/>
      <c r="K281" s="67"/>
      <c r="L281" s="67"/>
      <c r="M281" s="67"/>
      <c r="N281" s="67"/>
      <c r="O281" s="67"/>
      <c r="P281" s="67"/>
      <c r="Q281" s="67"/>
      <c r="R281" s="67"/>
      <c r="S281" s="67"/>
      <c r="T281" s="67"/>
      <c r="U281" s="67"/>
      <c r="V281" s="67"/>
      <c r="W281" s="67"/>
      <c r="X281" s="67"/>
      <c r="Y281" s="67"/>
      <c r="Z281" s="67"/>
      <c r="AA281" s="67"/>
      <c r="AB281" s="67"/>
      <c r="AC281" s="67"/>
      <c r="AD281" s="67"/>
      <c r="AE281" s="67"/>
      <c r="AF281" s="67"/>
      <c r="AG281" s="67"/>
      <c r="AH281" s="67"/>
      <c r="AI281" s="67"/>
      <c r="AJ281" s="67"/>
      <c r="AK281" s="67"/>
      <c r="AL281" s="67"/>
      <c r="AM281" s="67"/>
      <c r="AN281" s="67"/>
      <c r="AO281" s="67"/>
      <c r="AP281" s="67"/>
      <c r="AQ281" s="67"/>
      <c r="AR281" s="67"/>
      <c r="AS281" s="67"/>
      <c r="AT281" s="67"/>
      <c r="AU281" s="67"/>
      <c r="AV281" s="67"/>
      <c r="AW281" s="67"/>
      <c r="AX281" s="67"/>
      <c r="AY281" s="67"/>
      <c r="AZ281" s="67"/>
      <c r="BA281" s="67"/>
      <c r="BB281" s="67"/>
      <c r="BC281" s="67"/>
      <c r="BD281" s="67"/>
      <c r="BE281" s="67"/>
      <c r="BF281" s="67"/>
      <c r="BG281" s="67"/>
      <c r="BH281" s="67"/>
      <c r="BI281" s="67"/>
      <c r="BJ281" s="67"/>
      <c r="BK281" s="67"/>
      <c r="BL281" s="67"/>
      <c r="BM281" s="67"/>
      <c r="BN281" s="67"/>
      <c r="BO281" s="67"/>
      <c r="BP281" s="67"/>
      <c r="BQ281" s="67"/>
      <c r="BR281" s="67"/>
      <c r="BS281" s="67"/>
      <c r="BT281" s="67"/>
      <c r="BU281" s="67"/>
      <c r="BV281" s="67"/>
      <c r="BW281" s="62"/>
      <c r="BX281" s="62"/>
      <c r="BY281" s="62"/>
      <c r="BZ281" s="62"/>
      <c r="CA281" s="62"/>
      <c r="CB281" s="62"/>
      <c r="CC281" s="77"/>
      <c r="CD281" s="77"/>
      <c r="CE281" s="62"/>
      <c r="CF281" s="77"/>
      <c r="CG281" s="77"/>
      <c r="CH281" s="62"/>
      <c r="CI281" s="62"/>
      <c r="CJ281" s="62"/>
      <c r="CK281" s="62"/>
      <c r="CL281" s="62"/>
      <c r="CM281" s="62"/>
      <c r="CN281" s="62"/>
      <c r="CO281" s="62"/>
      <c r="CP281" s="62"/>
      <c r="CQ281" s="62"/>
      <c r="CR281" s="62"/>
      <c r="CS281" s="66"/>
    </row>
    <row r="282" spans="1:97" s="50" customFormat="1" ht="18.75" x14ac:dyDescent="0.3">
      <c r="A282" s="61"/>
      <c r="B282" s="55"/>
      <c r="C282" s="66"/>
      <c r="D282" s="55"/>
      <c r="E282" s="66"/>
      <c r="F282" s="66"/>
      <c r="G282" s="66"/>
      <c r="H282" s="66"/>
      <c r="I282" s="66"/>
      <c r="J282" s="67"/>
      <c r="K282" s="67"/>
      <c r="L282" s="67"/>
      <c r="M282" s="67"/>
      <c r="N282" s="67"/>
      <c r="O282" s="67"/>
      <c r="P282" s="67"/>
      <c r="Q282" s="67"/>
      <c r="R282" s="67"/>
      <c r="S282" s="67"/>
      <c r="T282" s="67"/>
      <c r="U282" s="67"/>
      <c r="V282" s="67"/>
      <c r="W282" s="67"/>
      <c r="X282" s="67"/>
      <c r="Y282" s="67"/>
      <c r="Z282" s="67"/>
      <c r="AA282" s="67"/>
      <c r="AB282" s="67"/>
      <c r="AC282" s="67"/>
      <c r="AD282" s="67"/>
      <c r="AE282" s="67"/>
      <c r="AF282" s="67"/>
      <c r="AG282" s="67"/>
      <c r="AH282" s="67"/>
      <c r="AI282" s="67"/>
      <c r="AJ282" s="67"/>
      <c r="AK282" s="67"/>
      <c r="AL282" s="67"/>
      <c r="AM282" s="67"/>
      <c r="AN282" s="67"/>
      <c r="AO282" s="67"/>
      <c r="AP282" s="67"/>
      <c r="AQ282" s="67"/>
      <c r="AR282" s="67"/>
      <c r="AS282" s="67"/>
      <c r="AT282" s="67"/>
      <c r="AU282" s="67"/>
      <c r="AV282" s="67"/>
      <c r="AW282" s="67"/>
      <c r="AX282" s="67"/>
      <c r="AY282" s="67"/>
      <c r="AZ282" s="67"/>
      <c r="BA282" s="67"/>
      <c r="BB282" s="67"/>
      <c r="BC282" s="67"/>
      <c r="BD282" s="67"/>
      <c r="BE282" s="67"/>
      <c r="BF282" s="67"/>
      <c r="BG282" s="67"/>
      <c r="BH282" s="67"/>
      <c r="BI282" s="67"/>
      <c r="BJ282" s="67"/>
      <c r="BK282" s="67"/>
      <c r="BL282" s="67"/>
      <c r="BM282" s="67"/>
      <c r="BN282" s="67"/>
      <c r="BO282" s="67"/>
      <c r="BP282" s="67"/>
      <c r="BQ282" s="67"/>
      <c r="BR282" s="67"/>
      <c r="BS282" s="67"/>
      <c r="BT282" s="67"/>
      <c r="BU282" s="67"/>
      <c r="BV282" s="67"/>
      <c r="BW282" s="62"/>
      <c r="BX282" s="62"/>
      <c r="BY282" s="62"/>
      <c r="BZ282" s="62"/>
      <c r="CA282" s="62"/>
      <c r="CB282" s="62"/>
      <c r="CC282" s="77"/>
      <c r="CD282" s="77"/>
      <c r="CE282" s="62"/>
      <c r="CF282" s="77"/>
      <c r="CG282" s="77"/>
      <c r="CH282" s="62"/>
      <c r="CI282" s="62"/>
      <c r="CJ282" s="62"/>
      <c r="CK282" s="62"/>
      <c r="CL282" s="62"/>
      <c r="CM282" s="62"/>
      <c r="CN282" s="62"/>
      <c r="CO282" s="62"/>
      <c r="CP282" s="62"/>
      <c r="CQ282" s="62"/>
      <c r="CR282" s="62"/>
      <c r="CS282" s="66"/>
    </row>
    <row r="283" spans="1:97" s="50" customFormat="1" ht="18.75" x14ac:dyDescent="0.3">
      <c r="A283" s="61"/>
      <c r="B283" s="55"/>
      <c r="C283" s="66"/>
      <c r="D283" s="55"/>
      <c r="E283" s="66"/>
      <c r="F283" s="66"/>
      <c r="G283" s="66"/>
      <c r="H283" s="66"/>
      <c r="I283" s="66"/>
      <c r="J283" s="67"/>
      <c r="K283" s="67"/>
      <c r="L283" s="67"/>
      <c r="M283" s="67"/>
      <c r="N283" s="67"/>
      <c r="O283" s="67"/>
      <c r="P283" s="67"/>
      <c r="Q283" s="67"/>
      <c r="R283" s="67"/>
      <c r="S283" s="67"/>
      <c r="T283" s="67"/>
      <c r="U283" s="67"/>
      <c r="V283" s="67"/>
      <c r="W283" s="67"/>
      <c r="X283" s="67"/>
      <c r="Y283" s="67"/>
      <c r="Z283" s="67"/>
      <c r="AA283" s="67"/>
      <c r="AB283" s="67"/>
      <c r="AC283" s="67"/>
      <c r="AD283" s="67"/>
      <c r="AE283" s="67"/>
      <c r="AF283" s="67"/>
      <c r="AG283" s="67"/>
      <c r="AH283" s="67"/>
      <c r="AI283" s="67"/>
      <c r="AJ283" s="67"/>
      <c r="AK283" s="67"/>
      <c r="AL283" s="67"/>
      <c r="AM283" s="67"/>
      <c r="AN283" s="67"/>
      <c r="AO283" s="67"/>
      <c r="AP283" s="67"/>
      <c r="AQ283" s="67"/>
      <c r="AR283" s="67"/>
      <c r="AS283" s="67"/>
      <c r="AT283" s="67"/>
      <c r="AU283" s="67"/>
      <c r="AV283" s="67"/>
      <c r="AW283" s="67"/>
      <c r="AX283" s="67"/>
      <c r="AY283" s="67"/>
      <c r="AZ283" s="67"/>
      <c r="BA283" s="67"/>
      <c r="BB283" s="67"/>
      <c r="BC283" s="67"/>
      <c r="BD283" s="67"/>
      <c r="BE283" s="67"/>
      <c r="BF283" s="67"/>
      <c r="BG283" s="67"/>
      <c r="BH283" s="67"/>
      <c r="BI283" s="67"/>
      <c r="BJ283" s="67"/>
      <c r="BK283" s="67"/>
      <c r="BL283" s="67"/>
      <c r="BM283" s="67"/>
      <c r="BN283" s="67"/>
      <c r="BO283" s="67"/>
      <c r="BP283" s="67"/>
      <c r="BQ283" s="67"/>
      <c r="BR283" s="67"/>
      <c r="BS283" s="67"/>
      <c r="BT283" s="67"/>
      <c r="BU283" s="67"/>
      <c r="BV283" s="67"/>
      <c r="BW283" s="62"/>
      <c r="BX283" s="62"/>
      <c r="BY283" s="62"/>
      <c r="BZ283" s="62"/>
      <c r="CA283" s="62"/>
      <c r="CB283" s="62"/>
      <c r="CC283" s="77"/>
      <c r="CD283" s="77"/>
      <c r="CE283" s="62"/>
      <c r="CF283" s="77"/>
      <c r="CG283" s="77"/>
      <c r="CH283" s="62"/>
      <c r="CI283" s="62"/>
      <c r="CJ283" s="62"/>
      <c r="CK283" s="62"/>
      <c r="CL283" s="62"/>
      <c r="CM283" s="62"/>
      <c r="CN283" s="62"/>
      <c r="CO283" s="62"/>
      <c r="CP283" s="62"/>
      <c r="CQ283" s="62"/>
      <c r="CR283" s="62"/>
      <c r="CS283" s="66"/>
    </row>
    <row r="284" spans="1:97" s="50" customFormat="1" ht="18.75" x14ac:dyDescent="0.3">
      <c r="A284" s="61"/>
      <c r="B284" s="55"/>
      <c r="C284" s="66"/>
      <c r="D284" s="55"/>
      <c r="E284" s="66"/>
      <c r="F284" s="66"/>
      <c r="G284" s="66"/>
      <c r="H284" s="66"/>
      <c r="I284" s="66"/>
      <c r="J284" s="67"/>
      <c r="K284" s="67"/>
      <c r="L284" s="67"/>
      <c r="M284" s="67"/>
      <c r="N284" s="67"/>
      <c r="O284" s="67"/>
      <c r="P284" s="67"/>
      <c r="Q284" s="67"/>
      <c r="R284" s="67"/>
      <c r="S284" s="67"/>
      <c r="T284" s="67"/>
      <c r="U284" s="67"/>
      <c r="V284" s="67"/>
      <c r="W284" s="67"/>
      <c r="X284" s="67"/>
      <c r="Y284" s="67"/>
      <c r="Z284" s="67"/>
      <c r="AA284" s="67"/>
      <c r="AB284" s="67"/>
      <c r="AC284" s="67"/>
      <c r="AD284" s="67"/>
      <c r="AE284" s="67"/>
      <c r="AF284" s="67"/>
      <c r="AG284" s="67"/>
      <c r="AH284" s="67"/>
      <c r="AI284" s="67"/>
      <c r="AJ284" s="67"/>
      <c r="AK284" s="67"/>
      <c r="AL284" s="67"/>
      <c r="AM284" s="67"/>
      <c r="AN284" s="67"/>
      <c r="AO284" s="67"/>
      <c r="AP284" s="67"/>
      <c r="AQ284" s="67"/>
      <c r="AR284" s="67"/>
      <c r="AS284" s="67"/>
      <c r="AT284" s="67"/>
      <c r="AU284" s="67"/>
      <c r="AV284" s="67"/>
      <c r="AW284" s="67"/>
      <c r="AX284" s="67"/>
      <c r="AY284" s="67"/>
      <c r="AZ284" s="67"/>
      <c r="BA284" s="67"/>
      <c r="BB284" s="67"/>
      <c r="BC284" s="67"/>
      <c r="BD284" s="67"/>
      <c r="BE284" s="67"/>
      <c r="BF284" s="67"/>
      <c r="BG284" s="67"/>
      <c r="BH284" s="67"/>
      <c r="BI284" s="67"/>
      <c r="BJ284" s="67"/>
      <c r="BK284" s="67"/>
      <c r="BL284" s="67"/>
      <c r="BM284" s="67"/>
      <c r="BN284" s="67"/>
      <c r="BO284" s="67"/>
      <c r="BP284" s="67"/>
      <c r="BQ284" s="67"/>
      <c r="BR284" s="67"/>
      <c r="BS284" s="67"/>
      <c r="BT284" s="67"/>
      <c r="BU284" s="67"/>
      <c r="BV284" s="67"/>
      <c r="BW284" s="62"/>
      <c r="BX284" s="62"/>
      <c r="BY284" s="62"/>
      <c r="BZ284" s="62"/>
      <c r="CA284" s="62"/>
      <c r="CB284" s="62"/>
      <c r="CC284" s="77"/>
      <c r="CD284" s="77"/>
      <c r="CE284" s="62"/>
      <c r="CF284" s="77"/>
      <c r="CG284" s="77"/>
      <c r="CH284" s="62"/>
      <c r="CI284" s="62"/>
      <c r="CJ284" s="62"/>
      <c r="CK284" s="62"/>
      <c r="CL284" s="62"/>
      <c r="CM284" s="62"/>
      <c r="CN284" s="62"/>
      <c r="CO284" s="62"/>
      <c r="CP284" s="62"/>
      <c r="CQ284" s="62"/>
      <c r="CR284" s="62"/>
      <c r="CS284" s="66"/>
    </row>
    <row r="285" spans="1:97" s="50" customFormat="1" ht="18.75" x14ac:dyDescent="0.3">
      <c r="A285" s="61"/>
      <c r="B285" s="55"/>
      <c r="C285" s="66"/>
      <c r="D285" s="55"/>
      <c r="E285" s="66"/>
      <c r="F285" s="66"/>
      <c r="G285" s="66"/>
      <c r="H285" s="66"/>
      <c r="I285" s="66"/>
      <c r="J285" s="67"/>
      <c r="K285" s="67"/>
      <c r="L285" s="67"/>
      <c r="M285" s="67"/>
      <c r="N285" s="67"/>
      <c r="O285" s="67"/>
      <c r="P285" s="67"/>
      <c r="Q285" s="67"/>
      <c r="R285" s="67"/>
      <c r="S285" s="67"/>
      <c r="T285" s="67"/>
      <c r="U285" s="67"/>
      <c r="V285" s="67"/>
      <c r="W285" s="67"/>
      <c r="X285" s="67"/>
      <c r="Y285" s="67"/>
      <c r="Z285" s="67"/>
      <c r="AA285" s="67"/>
      <c r="AB285" s="67"/>
      <c r="AC285" s="67"/>
      <c r="AD285" s="67"/>
      <c r="AE285" s="67"/>
      <c r="AF285" s="67"/>
      <c r="AG285" s="67"/>
      <c r="AH285" s="67"/>
      <c r="AI285" s="67"/>
      <c r="AJ285" s="67"/>
      <c r="AK285" s="67"/>
      <c r="AL285" s="67"/>
      <c r="AM285" s="67"/>
      <c r="AN285" s="67"/>
      <c r="AO285" s="67"/>
      <c r="AP285" s="67"/>
      <c r="AQ285" s="67"/>
      <c r="AR285" s="67"/>
      <c r="AS285" s="67"/>
      <c r="AT285" s="67"/>
      <c r="AU285" s="67"/>
      <c r="AV285" s="67"/>
      <c r="AW285" s="67"/>
      <c r="AX285" s="67"/>
      <c r="AY285" s="67"/>
      <c r="AZ285" s="67"/>
      <c r="BA285" s="67"/>
      <c r="BB285" s="67"/>
      <c r="BC285" s="67"/>
      <c r="BD285" s="67"/>
      <c r="BE285" s="67"/>
      <c r="BF285" s="67"/>
      <c r="BG285" s="67"/>
      <c r="BH285" s="67"/>
      <c r="BI285" s="67"/>
      <c r="BJ285" s="67"/>
      <c r="BK285" s="67"/>
      <c r="BL285" s="67"/>
      <c r="BM285" s="67"/>
      <c r="BN285" s="67"/>
      <c r="BO285" s="67"/>
      <c r="BP285" s="67"/>
      <c r="BQ285" s="67"/>
      <c r="BR285" s="67"/>
      <c r="BS285" s="67"/>
      <c r="BT285" s="67"/>
      <c r="BU285" s="67"/>
      <c r="BV285" s="67"/>
      <c r="BW285" s="62"/>
      <c r="BX285" s="62"/>
      <c r="BY285" s="62"/>
      <c r="BZ285" s="62"/>
      <c r="CA285" s="62"/>
      <c r="CB285" s="62"/>
      <c r="CC285" s="77"/>
      <c r="CD285" s="77"/>
      <c r="CE285" s="62"/>
      <c r="CF285" s="77"/>
      <c r="CG285" s="77"/>
      <c r="CH285" s="62"/>
      <c r="CI285" s="62"/>
      <c r="CJ285" s="62"/>
      <c r="CK285" s="62"/>
      <c r="CL285" s="62"/>
      <c r="CM285" s="62"/>
      <c r="CN285" s="62"/>
      <c r="CO285" s="62"/>
      <c r="CP285" s="62"/>
      <c r="CQ285" s="62"/>
      <c r="CR285" s="62"/>
      <c r="CS285" s="66"/>
    </row>
    <row r="286" spans="1:97" s="50" customFormat="1" ht="18.75" x14ac:dyDescent="0.3">
      <c r="A286" s="61"/>
      <c r="B286" s="55"/>
      <c r="C286" s="66"/>
      <c r="D286" s="55"/>
      <c r="E286" s="66"/>
      <c r="F286" s="66"/>
      <c r="G286" s="66"/>
      <c r="H286" s="66"/>
      <c r="I286" s="66"/>
      <c r="J286" s="67"/>
      <c r="K286" s="67"/>
      <c r="L286" s="67"/>
      <c r="M286" s="67"/>
      <c r="N286" s="67"/>
      <c r="O286" s="67"/>
      <c r="P286" s="67"/>
      <c r="Q286" s="67"/>
      <c r="R286" s="67"/>
      <c r="S286" s="67"/>
      <c r="T286" s="67"/>
      <c r="U286" s="67"/>
      <c r="V286" s="67"/>
      <c r="W286" s="67"/>
      <c r="X286" s="67"/>
      <c r="Y286" s="67"/>
      <c r="Z286" s="67"/>
      <c r="AA286" s="67"/>
      <c r="AB286" s="67"/>
      <c r="AC286" s="67"/>
      <c r="AD286" s="67"/>
      <c r="AE286" s="67"/>
      <c r="AF286" s="67"/>
      <c r="AG286" s="67"/>
      <c r="AH286" s="67"/>
      <c r="AI286" s="67"/>
      <c r="AJ286" s="67"/>
      <c r="AK286" s="67"/>
      <c r="AL286" s="67"/>
      <c r="AM286" s="67"/>
      <c r="AN286" s="67"/>
      <c r="AO286" s="67"/>
      <c r="AP286" s="67"/>
      <c r="AQ286" s="67"/>
      <c r="AR286" s="67"/>
      <c r="AS286" s="67"/>
      <c r="AT286" s="67"/>
      <c r="AU286" s="67"/>
      <c r="AV286" s="67"/>
      <c r="AW286" s="67"/>
      <c r="AX286" s="67"/>
      <c r="AY286" s="67"/>
      <c r="AZ286" s="67"/>
      <c r="BA286" s="67"/>
      <c r="BB286" s="67"/>
      <c r="BC286" s="67"/>
      <c r="BD286" s="67"/>
      <c r="BE286" s="67"/>
      <c r="BF286" s="67"/>
      <c r="BG286" s="67"/>
      <c r="BH286" s="67"/>
      <c r="BI286" s="67"/>
      <c r="BJ286" s="67"/>
      <c r="BK286" s="67"/>
      <c r="BL286" s="67"/>
      <c r="BM286" s="67"/>
      <c r="BN286" s="67"/>
      <c r="BO286" s="67"/>
      <c r="BP286" s="67"/>
      <c r="BQ286" s="67"/>
      <c r="BR286" s="67"/>
      <c r="BS286" s="67"/>
      <c r="BT286" s="67"/>
      <c r="BU286" s="67"/>
      <c r="BV286" s="67"/>
      <c r="BW286" s="62"/>
      <c r="BX286" s="62"/>
      <c r="BY286" s="62"/>
      <c r="BZ286" s="62"/>
      <c r="CA286" s="62"/>
      <c r="CB286" s="62"/>
      <c r="CC286" s="77"/>
      <c r="CD286" s="77"/>
      <c r="CE286" s="62"/>
      <c r="CF286" s="77"/>
      <c r="CG286" s="77"/>
      <c r="CH286" s="62"/>
      <c r="CI286" s="62"/>
      <c r="CJ286" s="62"/>
      <c r="CK286" s="62"/>
      <c r="CL286" s="62"/>
      <c r="CM286" s="62"/>
      <c r="CN286" s="62"/>
      <c r="CO286" s="62"/>
      <c r="CP286" s="62"/>
      <c r="CQ286" s="62"/>
      <c r="CR286" s="62"/>
      <c r="CS286" s="66"/>
    </row>
    <row r="287" spans="1:97" s="50" customFormat="1" ht="18.75" x14ac:dyDescent="0.3">
      <c r="A287" s="61"/>
      <c r="B287" s="55"/>
      <c r="C287" s="66"/>
      <c r="D287" s="55"/>
      <c r="E287" s="66"/>
      <c r="F287" s="66"/>
      <c r="G287" s="66"/>
      <c r="H287" s="66"/>
      <c r="I287" s="66"/>
      <c r="J287" s="67"/>
      <c r="K287" s="67"/>
      <c r="L287" s="67"/>
      <c r="M287" s="67"/>
      <c r="N287" s="67"/>
      <c r="O287" s="67"/>
      <c r="P287" s="67"/>
      <c r="Q287" s="67"/>
      <c r="R287" s="67"/>
      <c r="S287" s="67"/>
      <c r="T287" s="67"/>
      <c r="U287" s="67"/>
      <c r="V287" s="67"/>
      <c r="W287" s="67"/>
      <c r="X287" s="67"/>
      <c r="Y287" s="67"/>
      <c r="Z287" s="67"/>
      <c r="AA287" s="67"/>
      <c r="AB287" s="67"/>
      <c r="AC287" s="67"/>
      <c r="AD287" s="67"/>
      <c r="AE287" s="67"/>
      <c r="AF287" s="67"/>
      <c r="AG287" s="67"/>
      <c r="AH287" s="67"/>
      <c r="AI287" s="67"/>
      <c r="AJ287" s="67"/>
      <c r="AK287" s="67"/>
      <c r="AL287" s="67"/>
      <c r="AM287" s="67"/>
      <c r="AN287" s="67"/>
      <c r="AO287" s="67"/>
      <c r="AP287" s="67"/>
      <c r="AQ287" s="67"/>
      <c r="AR287" s="67"/>
      <c r="AS287" s="67"/>
      <c r="AT287" s="67"/>
      <c r="AU287" s="67"/>
      <c r="AV287" s="67"/>
      <c r="AW287" s="67"/>
      <c r="AX287" s="67"/>
      <c r="AY287" s="67"/>
      <c r="AZ287" s="67"/>
      <c r="BA287" s="67"/>
      <c r="BB287" s="67"/>
      <c r="BC287" s="67"/>
      <c r="BD287" s="67"/>
      <c r="BE287" s="67"/>
      <c r="BF287" s="67"/>
      <c r="BG287" s="67"/>
      <c r="BH287" s="67"/>
      <c r="BI287" s="67"/>
      <c r="BJ287" s="67"/>
      <c r="BK287" s="67"/>
      <c r="BL287" s="67"/>
      <c r="BM287" s="67"/>
      <c r="BN287" s="67"/>
      <c r="BO287" s="67"/>
      <c r="BP287" s="67"/>
      <c r="BQ287" s="67"/>
      <c r="BR287" s="67"/>
      <c r="BS287" s="67"/>
      <c r="BT287" s="67"/>
      <c r="BU287" s="67"/>
      <c r="BV287" s="67"/>
      <c r="BW287" s="62"/>
      <c r="BX287" s="62"/>
      <c r="BY287" s="62"/>
      <c r="BZ287" s="62"/>
      <c r="CA287" s="62"/>
      <c r="CB287" s="62"/>
      <c r="CC287" s="77"/>
      <c r="CD287" s="77"/>
      <c r="CE287" s="62"/>
      <c r="CF287" s="77"/>
      <c r="CG287" s="77"/>
      <c r="CH287" s="62"/>
      <c r="CI287" s="62"/>
      <c r="CJ287" s="62"/>
      <c r="CK287" s="62"/>
      <c r="CL287" s="62"/>
      <c r="CM287" s="62"/>
      <c r="CN287" s="62"/>
      <c r="CO287" s="62"/>
      <c r="CP287" s="62"/>
      <c r="CQ287" s="62"/>
      <c r="CR287" s="62"/>
      <c r="CS287" s="66"/>
    </row>
    <row r="288" spans="1:97" s="50" customFormat="1" ht="18.75" x14ac:dyDescent="0.3">
      <c r="A288" s="61"/>
      <c r="B288" s="55"/>
      <c r="C288" s="66"/>
      <c r="D288" s="55"/>
      <c r="E288" s="66"/>
      <c r="F288" s="66"/>
      <c r="G288" s="66"/>
      <c r="H288" s="66"/>
      <c r="I288" s="66"/>
      <c r="J288" s="67"/>
      <c r="K288" s="67"/>
      <c r="L288" s="67"/>
      <c r="M288" s="67"/>
      <c r="N288" s="67"/>
      <c r="O288" s="67"/>
      <c r="P288" s="67"/>
      <c r="Q288" s="67"/>
      <c r="R288" s="67"/>
      <c r="S288" s="67"/>
      <c r="T288" s="67"/>
      <c r="U288" s="67"/>
      <c r="V288" s="67"/>
      <c r="W288" s="67"/>
      <c r="X288" s="67"/>
      <c r="Y288" s="67"/>
      <c r="Z288" s="67"/>
      <c r="AA288" s="67"/>
      <c r="AB288" s="67"/>
      <c r="AC288" s="67"/>
      <c r="AD288" s="67"/>
      <c r="AE288" s="67"/>
      <c r="AF288" s="67"/>
      <c r="AG288" s="67"/>
      <c r="AH288" s="67"/>
      <c r="AI288" s="67"/>
      <c r="AJ288" s="67"/>
      <c r="AK288" s="67"/>
      <c r="AL288" s="67"/>
      <c r="AM288" s="67"/>
      <c r="AN288" s="67"/>
      <c r="AO288" s="67"/>
      <c r="AP288" s="67"/>
      <c r="AQ288" s="67"/>
      <c r="AR288" s="67"/>
      <c r="AS288" s="67"/>
      <c r="AT288" s="67"/>
      <c r="AU288" s="67"/>
      <c r="AV288" s="67"/>
      <c r="AW288" s="67"/>
      <c r="AX288" s="67"/>
      <c r="AY288" s="67"/>
      <c r="AZ288" s="67"/>
      <c r="BA288" s="67"/>
      <c r="BB288" s="67"/>
      <c r="BC288" s="67"/>
      <c r="BD288" s="67"/>
      <c r="BE288" s="67"/>
      <c r="BF288" s="67"/>
      <c r="BG288" s="67"/>
      <c r="BH288" s="67"/>
      <c r="BI288" s="67"/>
      <c r="BJ288" s="67"/>
      <c r="BK288" s="67"/>
      <c r="BL288" s="67"/>
      <c r="BM288" s="67"/>
      <c r="BN288" s="67"/>
      <c r="BO288" s="67"/>
      <c r="BP288" s="67"/>
      <c r="BQ288" s="67"/>
      <c r="BR288" s="67"/>
      <c r="BS288" s="67"/>
      <c r="BT288" s="67"/>
      <c r="BU288" s="67"/>
      <c r="BV288" s="67"/>
      <c r="BW288" s="62"/>
      <c r="BX288" s="62"/>
      <c r="BY288" s="62"/>
      <c r="BZ288" s="62"/>
      <c r="CA288" s="62"/>
      <c r="CB288" s="62"/>
      <c r="CC288" s="77"/>
      <c r="CD288" s="77"/>
      <c r="CE288" s="62"/>
      <c r="CF288" s="77"/>
      <c r="CG288" s="77"/>
      <c r="CH288" s="62"/>
      <c r="CI288" s="62"/>
      <c r="CJ288" s="62"/>
      <c r="CK288" s="62"/>
      <c r="CL288" s="62"/>
      <c r="CM288" s="62"/>
      <c r="CN288" s="62"/>
      <c r="CO288" s="62"/>
      <c r="CP288" s="62"/>
      <c r="CQ288" s="62"/>
      <c r="CR288" s="62"/>
      <c r="CS288" s="66"/>
    </row>
    <row r="289" spans="1:97" s="50" customFormat="1" ht="18.75" x14ac:dyDescent="0.3">
      <c r="A289" s="61"/>
      <c r="B289" s="55"/>
      <c r="C289" s="66"/>
      <c r="D289" s="55"/>
      <c r="E289" s="66"/>
      <c r="F289" s="66"/>
      <c r="G289" s="66"/>
      <c r="H289" s="66"/>
      <c r="I289" s="66"/>
      <c r="J289" s="67"/>
      <c r="K289" s="67"/>
      <c r="L289" s="67"/>
      <c r="M289" s="67"/>
      <c r="N289" s="67"/>
      <c r="O289" s="67"/>
      <c r="P289" s="67"/>
      <c r="Q289" s="67"/>
      <c r="R289" s="67"/>
      <c r="S289" s="67"/>
      <c r="T289" s="67"/>
      <c r="U289" s="67"/>
      <c r="V289" s="67"/>
      <c r="W289" s="67"/>
      <c r="X289" s="67"/>
      <c r="Y289" s="67"/>
      <c r="Z289" s="67"/>
      <c r="AA289" s="67"/>
      <c r="AB289" s="67"/>
      <c r="AC289" s="67"/>
      <c r="AD289" s="67"/>
      <c r="AE289" s="67"/>
      <c r="AF289" s="67"/>
      <c r="AG289" s="67"/>
      <c r="AH289" s="67"/>
      <c r="AI289" s="67"/>
      <c r="AJ289" s="67"/>
      <c r="AK289" s="67"/>
      <c r="AL289" s="67"/>
      <c r="AM289" s="67"/>
      <c r="AN289" s="67"/>
      <c r="AO289" s="67"/>
      <c r="AP289" s="67"/>
      <c r="AQ289" s="67"/>
      <c r="AR289" s="67"/>
      <c r="AS289" s="67"/>
      <c r="AT289" s="67"/>
      <c r="AU289" s="67"/>
      <c r="AV289" s="67"/>
      <c r="AW289" s="67"/>
      <c r="AX289" s="67"/>
      <c r="AY289" s="67"/>
      <c r="AZ289" s="67"/>
      <c r="BA289" s="67"/>
      <c r="BB289" s="67"/>
      <c r="BC289" s="67"/>
      <c r="BD289" s="67"/>
      <c r="BE289" s="67"/>
      <c r="BF289" s="67"/>
      <c r="BG289" s="67"/>
      <c r="BH289" s="67"/>
      <c r="BI289" s="67"/>
      <c r="BJ289" s="67"/>
      <c r="BK289" s="67"/>
      <c r="BL289" s="67"/>
      <c r="BM289" s="67"/>
      <c r="BN289" s="67"/>
      <c r="BO289" s="67"/>
      <c r="BP289" s="67"/>
      <c r="BQ289" s="67"/>
      <c r="BR289" s="67"/>
      <c r="BS289" s="67"/>
      <c r="BT289" s="67"/>
      <c r="BU289" s="67"/>
      <c r="BV289" s="67"/>
      <c r="BW289" s="62"/>
      <c r="BX289" s="62"/>
      <c r="BY289" s="62"/>
      <c r="BZ289" s="62"/>
      <c r="CA289" s="62"/>
      <c r="CB289" s="62"/>
      <c r="CC289" s="77"/>
      <c r="CD289" s="77"/>
      <c r="CE289" s="62"/>
      <c r="CF289" s="77"/>
      <c r="CG289" s="77"/>
      <c r="CH289" s="62"/>
      <c r="CI289" s="62"/>
      <c r="CJ289" s="62"/>
      <c r="CK289" s="62"/>
      <c r="CL289" s="62"/>
      <c r="CM289" s="62"/>
      <c r="CN289" s="62"/>
      <c r="CO289" s="62"/>
      <c r="CP289" s="62"/>
      <c r="CQ289" s="62"/>
      <c r="CR289" s="62"/>
      <c r="CS289" s="66"/>
    </row>
    <row r="290" spans="1:97" s="50" customFormat="1" ht="18.75" x14ac:dyDescent="0.3">
      <c r="A290" s="61"/>
      <c r="B290" s="55"/>
      <c r="C290" s="66"/>
      <c r="D290" s="55"/>
      <c r="E290" s="66"/>
      <c r="F290" s="66"/>
      <c r="G290" s="66"/>
      <c r="H290" s="66"/>
      <c r="I290" s="66"/>
      <c r="J290" s="67"/>
      <c r="K290" s="67"/>
      <c r="L290" s="67"/>
      <c r="M290" s="67"/>
      <c r="N290" s="67"/>
      <c r="O290" s="67"/>
      <c r="P290" s="67"/>
      <c r="Q290" s="67"/>
      <c r="R290" s="67"/>
      <c r="S290" s="67"/>
      <c r="T290" s="67"/>
      <c r="U290" s="67"/>
      <c r="V290" s="67"/>
      <c r="W290" s="67"/>
      <c r="X290" s="67"/>
      <c r="Y290" s="67"/>
      <c r="Z290" s="67"/>
      <c r="AA290" s="67"/>
      <c r="AB290" s="67"/>
      <c r="AC290" s="67"/>
      <c r="AD290" s="67"/>
      <c r="AE290" s="67"/>
      <c r="AF290" s="67"/>
      <c r="AG290" s="67"/>
      <c r="AH290" s="67"/>
      <c r="AI290" s="67"/>
      <c r="AJ290" s="67"/>
      <c r="AK290" s="67"/>
      <c r="AL290" s="67"/>
      <c r="AM290" s="67"/>
      <c r="AN290" s="67"/>
      <c r="AO290" s="67"/>
      <c r="AP290" s="67"/>
      <c r="AQ290" s="67"/>
      <c r="AR290" s="67"/>
      <c r="AS290" s="67"/>
      <c r="AT290" s="67"/>
      <c r="AU290" s="67"/>
      <c r="AV290" s="67"/>
      <c r="AW290" s="67"/>
      <c r="AX290" s="67"/>
      <c r="AY290" s="67"/>
      <c r="AZ290" s="67"/>
      <c r="BA290" s="67"/>
      <c r="BB290" s="67"/>
      <c r="BC290" s="67"/>
      <c r="BD290" s="67"/>
      <c r="BE290" s="67"/>
      <c r="BF290" s="67"/>
      <c r="BG290" s="67"/>
      <c r="BH290" s="67"/>
      <c r="BI290" s="67"/>
      <c r="BJ290" s="67"/>
      <c r="BK290" s="67"/>
      <c r="BL290" s="67"/>
      <c r="BM290" s="67"/>
      <c r="BN290" s="67"/>
      <c r="BO290" s="67"/>
      <c r="BP290" s="67"/>
      <c r="BQ290" s="67"/>
      <c r="BR290" s="67"/>
      <c r="BS290" s="67"/>
      <c r="BT290" s="67"/>
      <c r="BU290" s="67"/>
      <c r="BV290" s="67"/>
      <c r="BW290" s="62"/>
      <c r="BX290" s="62"/>
      <c r="BY290" s="62"/>
      <c r="BZ290" s="62"/>
      <c r="CA290" s="62"/>
      <c r="CB290" s="62"/>
      <c r="CC290" s="77"/>
      <c r="CD290" s="77"/>
      <c r="CE290" s="62"/>
      <c r="CF290" s="77"/>
      <c r="CG290" s="77"/>
      <c r="CH290" s="62"/>
      <c r="CI290" s="62"/>
      <c r="CJ290" s="62"/>
      <c r="CK290" s="62"/>
      <c r="CL290" s="62"/>
      <c r="CM290" s="62"/>
      <c r="CN290" s="62"/>
      <c r="CO290" s="62"/>
      <c r="CP290" s="62"/>
      <c r="CQ290" s="62"/>
      <c r="CR290" s="62"/>
      <c r="CS290" s="66"/>
    </row>
    <row r="291" spans="1:97" s="50" customFormat="1" ht="18.75" x14ac:dyDescent="0.3">
      <c r="A291" s="61"/>
      <c r="B291" s="55"/>
      <c r="C291" s="66"/>
      <c r="D291" s="55"/>
      <c r="E291" s="66"/>
      <c r="F291" s="66"/>
      <c r="G291" s="66"/>
      <c r="H291" s="66"/>
      <c r="I291" s="66"/>
      <c r="J291" s="67"/>
      <c r="K291" s="67"/>
      <c r="L291" s="67"/>
      <c r="M291" s="67"/>
      <c r="N291" s="67"/>
      <c r="O291" s="67"/>
      <c r="P291" s="67"/>
      <c r="Q291" s="67"/>
      <c r="R291" s="67"/>
      <c r="S291" s="67"/>
      <c r="T291" s="67"/>
      <c r="U291" s="67"/>
      <c r="V291" s="67"/>
      <c r="W291" s="67"/>
      <c r="X291" s="67"/>
      <c r="Y291" s="67"/>
      <c r="Z291" s="67"/>
      <c r="AA291" s="67"/>
      <c r="AB291" s="67"/>
      <c r="AC291" s="67"/>
      <c r="AD291" s="67"/>
      <c r="AE291" s="67"/>
      <c r="AF291" s="67"/>
      <c r="AG291" s="67"/>
      <c r="AH291" s="67"/>
      <c r="AI291" s="67"/>
      <c r="AJ291" s="67"/>
      <c r="AK291" s="67"/>
      <c r="AL291" s="67"/>
      <c r="AM291" s="67"/>
      <c r="AN291" s="67"/>
      <c r="AO291" s="67"/>
      <c r="AP291" s="67"/>
      <c r="AQ291" s="67"/>
      <c r="AR291" s="67"/>
      <c r="AS291" s="67"/>
      <c r="AT291" s="67"/>
      <c r="AU291" s="67"/>
      <c r="AV291" s="67"/>
      <c r="AW291" s="67"/>
      <c r="AX291" s="67"/>
      <c r="AY291" s="67"/>
      <c r="AZ291" s="67"/>
      <c r="BA291" s="67"/>
      <c r="BB291" s="67"/>
      <c r="BC291" s="67"/>
      <c r="BD291" s="67"/>
      <c r="BE291" s="67"/>
      <c r="BF291" s="67"/>
      <c r="BG291" s="67"/>
      <c r="BH291" s="67"/>
      <c r="BI291" s="67"/>
      <c r="BJ291" s="67"/>
      <c r="BK291" s="67"/>
      <c r="BL291" s="67"/>
      <c r="BM291" s="67"/>
      <c r="BN291" s="67"/>
      <c r="BO291" s="67"/>
      <c r="BP291" s="67"/>
      <c r="BQ291" s="67"/>
      <c r="BR291" s="67"/>
      <c r="BS291" s="67"/>
      <c r="BT291" s="67"/>
      <c r="BU291" s="67"/>
      <c r="BV291" s="67"/>
      <c r="BW291" s="62"/>
      <c r="BX291" s="62"/>
      <c r="BY291" s="62"/>
      <c r="BZ291" s="62"/>
      <c r="CA291" s="62"/>
      <c r="CB291" s="62"/>
      <c r="CC291" s="77"/>
      <c r="CD291" s="77"/>
      <c r="CE291" s="62"/>
      <c r="CF291" s="77"/>
      <c r="CG291" s="77"/>
      <c r="CH291" s="62"/>
      <c r="CI291" s="62"/>
      <c r="CJ291" s="62"/>
      <c r="CK291" s="62"/>
      <c r="CL291" s="62"/>
      <c r="CM291" s="62"/>
      <c r="CN291" s="62"/>
      <c r="CO291" s="62"/>
      <c r="CP291" s="62"/>
      <c r="CQ291" s="62"/>
      <c r="CR291" s="62"/>
      <c r="CS291" s="66"/>
    </row>
    <row r="292" spans="1:97" s="50" customFormat="1" ht="18.75" x14ac:dyDescent="0.3">
      <c r="A292" s="61"/>
      <c r="B292" s="55"/>
      <c r="C292" s="66"/>
      <c r="D292" s="55"/>
      <c r="E292" s="66"/>
      <c r="F292" s="66"/>
      <c r="G292" s="66"/>
      <c r="H292" s="66"/>
      <c r="I292" s="66"/>
      <c r="J292" s="67"/>
      <c r="K292" s="67"/>
      <c r="L292" s="67"/>
      <c r="M292" s="67"/>
      <c r="N292" s="67"/>
      <c r="O292" s="67"/>
      <c r="P292" s="67"/>
      <c r="Q292" s="67"/>
      <c r="R292" s="67"/>
      <c r="S292" s="67"/>
      <c r="T292" s="67"/>
      <c r="U292" s="67"/>
      <c r="V292" s="67"/>
      <c r="W292" s="67"/>
      <c r="X292" s="67"/>
      <c r="Y292" s="67"/>
      <c r="Z292" s="67"/>
      <c r="AA292" s="67"/>
      <c r="AB292" s="67"/>
      <c r="AC292" s="67"/>
      <c r="AD292" s="67"/>
      <c r="AE292" s="67"/>
      <c r="AF292" s="67"/>
      <c r="AG292" s="67"/>
      <c r="AH292" s="67"/>
      <c r="AI292" s="67"/>
      <c r="AJ292" s="67"/>
      <c r="AK292" s="67"/>
      <c r="AL292" s="67"/>
      <c r="AM292" s="67"/>
      <c r="AN292" s="67"/>
      <c r="AO292" s="67"/>
      <c r="AP292" s="67"/>
      <c r="AQ292" s="67"/>
      <c r="AR292" s="67"/>
      <c r="AS292" s="67"/>
      <c r="AT292" s="67"/>
      <c r="AU292" s="67"/>
      <c r="AV292" s="67"/>
      <c r="AW292" s="67"/>
      <c r="AX292" s="67"/>
      <c r="AY292" s="67"/>
      <c r="AZ292" s="67"/>
      <c r="BA292" s="67"/>
      <c r="BB292" s="67"/>
      <c r="BC292" s="67"/>
      <c r="BD292" s="67"/>
      <c r="BE292" s="67"/>
      <c r="BF292" s="67"/>
      <c r="BG292" s="67"/>
      <c r="BH292" s="67"/>
      <c r="BI292" s="67"/>
      <c r="BJ292" s="67"/>
      <c r="BK292" s="67"/>
      <c r="BL292" s="67"/>
      <c r="BM292" s="67"/>
      <c r="BN292" s="67"/>
      <c r="BO292" s="67"/>
      <c r="BP292" s="67"/>
      <c r="BQ292" s="67"/>
      <c r="BR292" s="67"/>
      <c r="BS292" s="67"/>
      <c r="BT292" s="67"/>
      <c r="BU292" s="67"/>
      <c r="BV292" s="67"/>
      <c r="BW292" s="62"/>
      <c r="BX292" s="62"/>
      <c r="BY292" s="62"/>
      <c r="BZ292" s="62"/>
      <c r="CA292" s="62"/>
      <c r="CB292" s="62"/>
      <c r="CC292" s="77"/>
      <c r="CD292" s="77"/>
      <c r="CE292" s="62"/>
      <c r="CF292" s="77"/>
      <c r="CG292" s="77"/>
      <c r="CH292" s="62"/>
      <c r="CI292" s="62"/>
      <c r="CJ292" s="62"/>
      <c r="CK292" s="62"/>
      <c r="CL292" s="62"/>
      <c r="CM292" s="62"/>
      <c r="CN292" s="62"/>
      <c r="CO292" s="62"/>
      <c r="CP292" s="62"/>
      <c r="CQ292" s="62"/>
      <c r="CR292" s="62"/>
      <c r="CS292" s="66"/>
    </row>
    <row r="293" spans="1:97" s="50" customFormat="1" ht="18.75" x14ac:dyDescent="0.3">
      <c r="A293" s="61"/>
      <c r="B293" s="55"/>
      <c r="C293" s="66"/>
      <c r="D293" s="55"/>
      <c r="E293" s="66"/>
      <c r="F293" s="66"/>
      <c r="G293" s="66"/>
      <c r="H293" s="66"/>
      <c r="I293" s="66"/>
      <c r="J293" s="67"/>
      <c r="K293" s="67"/>
      <c r="L293" s="67"/>
      <c r="M293" s="67"/>
      <c r="N293" s="67"/>
      <c r="O293" s="67"/>
      <c r="P293" s="67"/>
      <c r="Q293" s="67"/>
      <c r="R293" s="67"/>
      <c r="S293" s="67"/>
      <c r="T293" s="67"/>
      <c r="U293" s="67"/>
      <c r="V293" s="67"/>
      <c r="W293" s="67"/>
      <c r="X293" s="67"/>
      <c r="Y293" s="67"/>
      <c r="Z293" s="67"/>
      <c r="AA293" s="67"/>
      <c r="AB293" s="67"/>
      <c r="AC293" s="67"/>
      <c r="AD293" s="67"/>
      <c r="AE293" s="67"/>
      <c r="AF293" s="67"/>
      <c r="AG293" s="67"/>
      <c r="AH293" s="67"/>
      <c r="AI293" s="67"/>
      <c r="AJ293" s="67"/>
      <c r="AK293" s="67"/>
      <c r="AL293" s="67"/>
      <c r="AM293" s="67"/>
      <c r="AN293" s="67"/>
      <c r="AO293" s="67"/>
      <c r="AP293" s="67"/>
      <c r="AQ293" s="67"/>
      <c r="AR293" s="67"/>
      <c r="AS293" s="67"/>
      <c r="AT293" s="67"/>
      <c r="AU293" s="67"/>
      <c r="AV293" s="67"/>
      <c r="AW293" s="67"/>
      <c r="AX293" s="67"/>
      <c r="AY293" s="67"/>
      <c r="AZ293" s="67"/>
      <c r="BA293" s="67"/>
      <c r="BB293" s="67"/>
      <c r="BC293" s="67"/>
      <c r="BD293" s="67"/>
      <c r="BE293" s="67"/>
      <c r="BF293" s="67"/>
      <c r="BG293" s="67"/>
      <c r="BH293" s="67"/>
      <c r="BI293" s="67"/>
      <c r="BJ293" s="67"/>
      <c r="BK293" s="67"/>
      <c r="BL293" s="67"/>
      <c r="BM293" s="67"/>
      <c r="BN293" s="67"/>
      <c r="BO293" s="67"/>
      <c r="BP293" s="67"/>
      <c r="BQ293" s="67"/>
      <c r="BR293" s="67"/>
      <c r="BS293" s="67"/>
      <c r="BT293" s="67"/>
      <c r="BU293" s="67"/>
      <c r="BV293" s="67"/>
      <c r="BW293" s="62"/>
      <c r="BX293" s="62"/>
      <c r="BY293" s="62"/>
      <c r="BZ293" s="62"/>
      <c r="CA293" s="62"/>
      <c r="CB293" s="62"/>
      <c r="CC293" s="77"/>
      <c r="CD293" s="77"/>
      <c r="CE293" s="62"/>
      <c r="CF293" s="77"/>
      <c r="CG293" s="77"/>
      <c r="CH293" s="62"/>
      <c r="CI293" s="62"/>
      <c r="CJ293" s="62"/>
      <c r="CK293" s="62"/>
      <c r="CL293" s="62"/>
      <c r="CM293" s="62"/>
      <c r="CN293" s="62"/>
      <c r="CO293" s="62"/>
      <c r="CP293" s="62"/>
      <c r="CQ293" s="62"/>
      <c r="CR293" s="62"/>
      <c r="CS293" s="66"/>
    </row>
    <row r="294" spans="1:97" s="50" customFormat="1" ht="18.75" x14ac:dyDescent="0.3">
      <c r="A294" s="61"/>
      <c r="B294" s="55"/>
      <c r="C294" s="66"/>
      <c r="D294" s="55"/>
      <c r="E294" s="66"/>
      <c r="F294" s="66"/>
      <c r="G294" s="66"/>
      <c r="H294" s="66"/>
      <c r="I294" s="66"/>
      <c r="J294" s="67"/>
      <c r="K294" s="67"/>
      <c r="L294" s="67"/>
      <c r="M294" s="67"/>
      <c r="N294" s="67"/>
      <c r="O294" s="67"/>
      <c r="P294" s="67"/>
      <c r="Q294" s="67"/>
      <c r="R294" s="67"/>
      <c r="S294" s="67"/>
      <c r="T294" s="67"/>
      <c r="U294" s="67"/>
      <c r="V294" s="67"/>
      <c r="W294" s="67"/>
      <c r="X294" s="67"/>
      <c r="Y294" s="67"/>
      <c r="Z294" s="67"/>
      <c r="AA294" s="67"/>
      <c r="AB294" s="67"/>
      <c r="AC294" s="67"/>
      <c r="AD294" s="67"/>
      <c r="AE294" s="67"/>
      <c r="AF294" s="67"/>
      <c r="AG294" s="67"/>
      <c r="AH294" s="67"/>
      <c r="AI294" s="67"/>
      <c r="AJ294" s="67"/>
      <c r="AK294" s="67"/>
      <c r="AL294" s="67"/>
      <c r="AM294" s="67"/>
      <c r="AN294" s="67"/>
      <c r="AO294" s="67"/>
      <c r="AP294" s="67"/>
      <c r="AQ294" s="67"/>
      <c r="AR294" s="67"/>
      <c r="AS294" s="67"/>
      <c r="AT294" s="67"/>
      <c r="AU294" s="67"/>
      <c r="AV294" s="67"/>
      <c r="AW294" s="67"/>
      <c r="AX294" s="67"/>
      <c r="AY294" s="67"/>
      <c r="AZ294" s="67"/>
      <c r="BA294" s="67"/>
      <c r="BB294" s="67"/>
      <c r="BC294" s="67"/>
      <c r="BD294" s="67"/>
      <c r="BE294" s="67"/>
      <c r="BF294" s="67"/>
      <c r="BG294" s="67"/>
      <c r="BH294" s="67"/>
      <c r="BI294" s="67"/>
      <c r="BJ294" s="67"/>
      <c r="BK294" s="67"/>
      <c r="BL294" s="67"/>
      <c r="BM294" s="67"/>
      <c r="BN294" s="67"/>
      <c r="BO294" s="67"/>
      <c r="BP294" s="67"/>
      <c r="BQ294" s="67"/>
      <c r="BR294" s="67"/>
      <c r="BS294" s="67"/>
      <c r="BT294" s="67"/>
      <c r="BU294" s="67"/>
      <c r="BV294" s="67"/>
      <c r="BW294" s="62"/>
      <c r="BX294" s="62"/>
      <c r="BY294" s="62"/>
      <c r="BZ294" s="62"/>
      <c r="CA294" s="62"/>
      <c r="CB294" s="62"/>
      <c r="CC294" s="77"/>
      <c r="CD294" s="77"/>
      <c r="CE294" s="62"/>
      <c r="CF294" s="77"/>
      <c r="CG294" s="77"/>
      <c r="CH294" s="62"/>
      <c r="CI294" s="62"/>
      <c r="CJ294" s="62"/>
      <c r="CK294" s="62"/>
      <c r="CL294" s="62"/>
      <c r="CM294" s="62"/>
      <c r="CN294" s="62"/>
      <c r="CO294" s="62"/>
      <c r="CP294" s="62"/>
      <c r="CQ294" s="62"/>
      <c r="CR294" s="62"/>
      <c r="CS294" s="66"/>
    </row>
    <row r="295" spans="1:97" s="50" customFormat="1" ht="18.75" x14ac:dyDescent="0.3">
      <c r="A295" s="61"/>
      <c r="B295" s="55"/>
      <c r="C295" s="66"/>
      <c r="D295" s="55"/>
      <c r="E295" s="66"/>
      <c r="F295" s="66"/>
      <c r="G295" s="66"/>
      <c r="H295" s="66"/>
      <c r="I295" s="66"/>
      <c r="J295" s="67"/>
      <c r="K295" s="67"/>
      <c r="L295" s="67"/>
      <c r="M295" s="67"/>
      <c r="N295" s="67"/>
      <c r="O295" s="67"/>
      <c r="P295" s="67"/>
      <c r="Q295" s="67"/>
      <c r="R295" s="67"/>
      <c r="S295" s="67"/>
      <c r="T295" s="67"/>
      <c r="U295" s="67"/>
      <c r="V295" s="67"/>
      <c r="W295" s="67"/>
      <c r="X295" s="67"/>
      <c r="Y295" s="67"/>
      <c r="Z295" s="67"/>
      <c r="AA295" s="67"/>
      <c r="AB295" s="67"/>
      <c r="AC295" s="67"/>
      <c r="AD295" s="67"/>
      <c r="AE295" s="67"/>
      <c r="AF295" s="67"/>
      <c r="AG295" s="67"/>
      <c r="AH295" s="67"/>
      <c r="AI295" s="67"/>
      <c r="AJ295" s="67"/>
      <c r="AK295" s="67"/>
      <c r="AL295" s="67"/>
      <c r="AM295" s="67"/>
      <c r="AN295" s="67"/>
      <c r="AO295" s="67"/>
      <c r="AP295" s="67"/>
      <c r="AQ295" s="67"/>
      <c r="AR295" s="67"/>
      <c r="AS295" s="67"/>
      <c r="AT295" s="67"/>
      <c r="AU295" s="67"/>
      <c r="AV295" s="67"/>
      <c r="AW295" s="67"/>
      <c r="AX295" s="67"/>
      <c r="AY295" s="67"/>
      <c r="AZ295" s="67"/>
      <c r="BA295" s="67"/>
      <c r="BB295" s="67"/>
      <c r="BC295" s="67"/>
      <c r="BD295" s="67"/>
      <c r="BE295" s="67"/>
      <c r="BF295" s="67"/>
      <c r="BG295" s="67"/>
      <c r="BH295" s="67"/>
      <c r="BI295" s="67"/>
      <c r="BJ295" s="67"/>
      <c r="BK295" s="67"/>
      <c r="BL295" s="67"/>
      <c r="BM295" s="67"/>
      <c r="BN295" s="67"/>
      <c r="BO295" s="67"/>
      <c r="BP295" s="67"/>
      <c r="BQ295" s="67"/>
      <c r="BR295" s="67"/>
      <c r="BS295" s="67"/>
      <c r="BT295" s="67"/>
      <c r="BU295" s="67"/>
      <c r="BV295" s="67"/>
      <c r="BW295" s="62"/>
      <c r="BX295" s="62"/>
      <c r="BY295" s="62"/>
      <c r="BZ295" s="62"/>
      <c r="CA295" s="62"/>
      <c r="CB295" s="62"/>
      <c r="CC295" s="77"/>
      <c r="CD295" s="77"/>
      <c r="CE295" s="62"/>
      <c r="CF295" s="77"/>
      <c r="CG295" s="77"/>
      <c r="CH295" s="62"/>
      <c r="CI295" s="62"/>
      <c r="CJ295" s="62"/>
      <c r="CK295" s="62"/>
      <c r="CL295" s="62"/>
      <c r="CM295" s="62"/>
      <c r="CN295" s="62"/>
      <c r="CO295" s="62"/>
      <c r="CP295" s="62"/>
      <c r="CQ295" s="62"/>
      <c r="CR295" s="62"/>
      <c r="CS295" s="66"/>
    </row>
    <row r="296" spans="1:97" s="50" customFormat="1" ht="18.75" x14ac:dyDescent="0.3">
      <c r="A296" s="61"/>
      <c r="B296" s="55"/>
      <c r="C296" s="66"/>
      <c r="D296" s="55"/>
      <c r="E296" s="66"/>
      <c r="F296" s="66"/>
      <c r="G296" s="66"/>
      <c r="H296" s="66"/>
      <c r="I296" s="66"/>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c r="AO296" s="67"/>
      <c r="AP296" s="67"/>
      <c r="AQ296" s="67"/>
      <c r="AR296" s="67"/>
      <c r="AS296" s="67"/>
      <c r="AT296" s="67"/>
      <c r="AU296" s="67"/>
      <c r="AV296" s="67"/>
      <c r="AW296" s="67"/>
      <c r="AX296" s="67"/>
      <c r="AY296" s="67"/>
      <c r="AZ296" s="67"/>
      <c r="BA296" s="67"/>
      <c r="BB296" s="67"/>
      <c r="BC296" s="67"/>
      <c r="BD296" s="67"/>
      <c r="BE296" s="67"/>
      <c r="BF296" s="67"/>
      <c r="BG296" s="67"/>
      <c r="BH296" s="67"/>
      <c r="BI296" s="67"/>
      <c r="BJ296" s="67"/>
      <c r="BK296" s="67"/>
      <c r="BL296" s="67"/>
      <c r="BM296" s="67"/>
      <c r="BN296" s="67"/>
      <c r="BO296" s="67"/>
      <c r="BP296" s="67"/>
      <c r="BQ296" s="67"/>
      <c r="BR296" s="67"/>
      <c r="BS296" s="67"/>
      <c r="BT296" s="67"/>
      <c r="BU296" s="67"/>
      <c r="BV296" s="67"/>
      <c r="BW296" s="62"/>
      <c r="BX296" s="62"/>
      <c r="BY296" s="62"/>
      <c r="BZ296" s="62"/>
      <c r="CA296" s="62"/>
      <c r="CB296" s="62"/>
      <c r="CC296" s="77"/>
      <c r="CD296" s="77"/>
      <c r="CE296" s="62"/>
      <c r="CF296" s="77"/>
      <c r="CG296" s="77"/>
      <c r="CH296" s="62"/>
      <c r="CI296" s="62"/>
      <c r="CJ296" s="62"/>
      <c r="CK296" s="62"/>
      <c r="CL296" s="62"/>
      <c r="CM296" s="62"/>
      <c r="CN296" s="62"/>
      <c r="CO296" s="62"/>
      <c r="CP296" s="62"/>
      <c r="CQ296" s="62"/>
      <c r="CR296" s="62"/>
      <c r="CS296" s="66"/>
    </row>
    <row r="297" spans="1:97" s="50" customFormat="1" ht="18.75" x14ac:dyDescent="0.3">
      <c r="A297" s="61"/>
      <c r="B297" s="55"/>
      <c r="C297" s="66"/>
      <c r="D297" s="55"/>
      <c r="E297" s="66"/>
      <c r="F297" s="66"/>
      <c r="G297" s="66"/>
      <c r="H297" s="66"/>
      <c r="I297" s="66"/>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c r="AN297" s="67"/>
      <c r="AO297" s="67"/>
      <c r="AP297" s="67"/>
      <c r="AQ297" s="67"/>
      <c r="AR297" s="67"/>
      <c r="AS297" s="67"/>
      <c r="AT297" s="67"/>
      <c r="AU297" s="67"/>
      <c r="AV297" s="67"/>
      <c r="AW297" s="67"/>
      <c r="AX297" s="67"/>
      <c r="AY297" s="67"/>
      <c r="AZ297" s="67"/>
      <c r="BA297" s="67"/>
      <c r="BB297" s="67"/>
      <c r="BC297" s="67"/>
      <c r="BD297" s="67"/>
      <c r="BE297" s="67"/>
      <c r="BF297" s="67"/>
      <c r="BG297" s="67"/>
      <c r="BH297" s="67"/>
      <c r="BI297" s="67"/>
      <c r="BJ297" s="67"/>
      <c r="BK297" s="67"/>
      <c r="BL297" s="67"/>
      <c r="BM297" s="67"/>
      <c r="BN297" s="67"/>
      <c r="BO297" s="67"/>
      <c r="BP297" s="67"/>
      <c r="BQ297" s="67"/>
      <c r="BR297" s="67"/>
      <c r="BS297" s="67"/>
      <c r="BT297" s="67"/>
      <c r="BU297" s="67"/>
      <c r="BV297" s="67"/>
      <c r="BW297" s="62"/>
      <c r="BX297" s="62"/>
      <c r="BY297" s="62"/>
      <c r="BZ297" s="62"/>
      <c r="CA297" s="62"/>
      <c r="CB297" s="62"/>
      <c r="CC297" s="77"/>
      <c r="CD297" s="77"/>
      <c r="CE297" s="62"/>
      <c r="CF297" s="77"/>
      <c r="CG297" s="77"/>
      <c r="CH297" s="62"/>
      <c r="CI297" s="62"/>
      <c r="CJ297" s="62"/>
      <c r="CK297" s="62"/>
      <c r="CL297" s="62"/>
      <c r="CM297" s="62"/>
      <c r="CN297" s="62"/>
      <c r="CO297" s="62"/>
      <c r="CP297" s="62"/>
      <c r="CQ297" s="62"/>
      <c r="CR297" s="62"/>
      <c r="CS297" s="66"/>
    </row>
    <row r="298" spans="1:97" s="50" customFormat="1" ht="18.75" x14ac:dyDescent="0.3">
      <c r="A298" s="61"/>
      <c r="B298" s="55"/>
      <c r="C298" s="66"/>
      <c r="D298" s="55"/>
      <c r="E298" s="66"/>
      <c r="F298" s="66"/>
      <c r="G298" s="66"/>
      <c r="H298" s="66"/>
      <c r="I298" s="66"/>
      <c r="J298" s="67"/>
      <c r="K298" s="67"/>
      <c r="L298" s="67"/>
      <c r="M298" s="67"/>
      <c r="N298" s="67"/>
      <c r="O298" s="67"/>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c r="AN298" s="67"/>
      <c r="AO298" s="67"/>
      <c r="AP298" s="67"/>
      <c r="AQ298" s="67"/>
      <c r="AR298" s="67"/>
      <c r="AS298" s="67"/>
      <c r="AT298" s="67"/>
      <c r="AU298" s="67"/>
      <c r="AV298" s="67"/>
      <c r="AW298" s="67"/>
      <c r="AX298" s="67"/>
      <c r="AY298" s="67"/>
      <c r="AZ298" s="67"/>
      <c r="BA298" s="67"/>
      <c r="BB298" s="67"/>
      <c r="BC298" s="67"/>
      <c r="BD298" s="67"/>
      <c r="BE298" s="67"/>
      <c r="BF298" s="67"/>
      <c r="BG298" s="67"/>
      <c r="BH298" s="67"/>
      <c r="BI298" s="67"/>
      <c r="BJ298" s="67"/>
      <c r="BK298" s="67"/>
      <c r="BL298" s="67"/>
      <c r="BM298" s="67"/>
      <c r="BN298" s="67"/>
      <c r="BO298" s="67"/>
      <c r="BP298" s="67"/>
      <c r="BQ298" s="67"/>
      <c r="BR298" s="67"/>
      <c r="BS298" s="67"/>
      <c r="BT298" s="67"/>
      <c r="BU298" s="67"/>
      <c r="BV298" s="67"/>
      <c r="BW298" s="62"/>
      <c r="BX298" s="62"/>
      <c r="BY298" s="62"/>
      <c r="BZ298" s="62"/>
      <c r="CA298" s="62"/>
      <c r="CB298" s="62"/>
      <c r="CC298" s="77"/>
      <c r="CD298" s="77"/>
      <c r="CE298" s="62"/>
      <c r="CF298" s="77"/>
      <c r="CG298" s="77"/>
      <c r="CH298" s="62"/>
      <c r="CI298" s="62"/>
      <c r="CJ298" s="62"/>
      <c r="CK298" s="62"/>
      <c r="CL298" s="62"/>
      <c r="CM298" s="62"/>
      <c r="CN298" s="62"/>
      <c r="CO298" s="62"/>
      <c r="CP298" s="62"/>
      <c r="CQ298" s="62"/>
      <c r="CR298" s="62"/>
      <c r="CS298" s="66"/>
    </row>
    <row r="299" spans="1:97" s="50" customFormat="1" ht="18.75" x14ac:dyDescent="0.3">
      <c r="A299" s="61"/>
      <c r="B299" s="55"/>
      <c r="C299" s="66"/>
      <c r="D299" s="55"/>
      <c r="E299" s="66"/>
      <c r="F299" s="66"/>
      <c r="G299" s="66"/>
      <c r="H299" s="66"/>
      <c r="I299" s="66"/>
      <c r="J299" s="67"/>
      <c r="K299" s="67"/>
      <c r="L299" s="67"/>
      <c r="M299" s="67"/>
      <c r="N299" s="67"/>
      <c r="O299" s="67"/>
      <c r="P299" s="67"/>
      <c r="Q299" s="67"/>
      <c r="R299" s="67"/>
      <c r="S299" s="67"/>
      <c r="T299" s="67"/>
      <c r="U299" s="67"/>
      <c r="V299" s="67"/>
      <c r="W299" s="67"/>
      <c r="X299" s="67"/>
      <c r="Y299" s="67"/>
      <c r="Z299" s="67"/>
      <c r="AA299" s="67"/>
      <c r="AB299" s="67"/>
      <c r="AC299" s="67"/>
      <c r="AD299" s="67"/>
      <c r="AE299" s="67"/>
      <c r="AF299" s="67"/>
      <c r="AG299" s="67"/>
      <c r="AH299" s="67"/>
      <c r="AI299" s="67"/>
      <c r="AJ299" s="67"/>
      <c r="AK299" s="67"/>
      <c r="AL299" s="67"/>
      <c r="AM299" s="67"/>
      <c r="AN299" s="67"/>
      <c r="AO299" s="67"/>
      <c r="AP299" s="67"/>
      <c r="AQ299" s="67"/>
      <c r="AR299" s="67"/>
      <c r="AS299" s="67"/>
      <c r="AT299" s="67"/>
      <c r="AU299" s="67"/>
      <c r="AV299" s="67"/>
      <c r="AW299" s="67"/>
      <c r="AX299" s="67"/>
      <c r="AY299" s="67"/>
      <c r="AZ299" s="67"/>
      <c r="BA299" s="67"/>
      <c r="BB299" s="67"/>
      <c r="BC299" s="67"/>
      <c r="BD299" s="67"/>
      <c r="BE299" s="67"/>
      <c r="BF299" s="67"/>
      <c r="BG299" s="67"/>
      <c r="BH299" s="67"/>
      <c r="BI299" s="67"/>
      <c r="BJ299" s="67"/>
      <c r="BK299" s="67"/>
      <c r="BL299" s="67"/>
      <c r="BM299" s="67"/>
      <c r="BN299" s="67"/>
      <c r="BO299" s="67"/>
      <c r="BP299" s="67"/>
      <c r="BQ299" s="67"/>
      <c r="BR299" s="67"/>
      <c r="BS299" s="67"/>
      <c r="BT299" s="67"/>
      <c r="BU299" s="67"/>
      <c r="BV299" s="67"/>
      <c r="BW299" s="62"/>
      <c r="BX299" s="62"/>
      <c r="BY299" s="62"/>
      <c r="BZ299" s="62"/>
      <c r="CA299" s="62"/>
      <c r="CB299" s="62"/>
      <c r="CC299" s="77"/>
      <c r="CD299" s="77"/>
      <c r="CE299" s="62"/>
      <c r="CF299" s="77"/>
      <c r="CG299" s="77"/>
      <c r="CH299" s="62"/>
      <c r="CI299" s="62"/>
      <c r="CJ299" s="62"/>
      <c r="CK299" s="62"/>
      <c r="CL299" s="62"/>
      <c r="CM299" s="62"/>
      <c r="CN299" s="62"/>
      <c r="CO299" s="62"/>
      <c r="CP299" s="62"/>
      <c r="CQ299" s="62"/>
      <c r="CR299" s="62"/>
      <c r="CS299" s="66"/>
    </row>
    <row r="300" spans="1:97" s="50" customFormat="1" ht="18.75" x14ac:dyDescent="0.3">
      <c r="A300" s="61"/>
      <c r="B300" s="55"/>
      <c r="C300" s="66"/>
      <c r="D300" s="55"/>
      <c r="E300" s="66"/>
      <c r="F300" s="66"/>
      <c r="G300" s="66"/>
      <c r="H300" s="66"/>
      <c r="I300" s="66"/>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67"/>
      <c r="AH300" s="67"/>
      <c r="AI300" s="67"/>
      <c r="AJ300" s="67"/>
      <c r="AK300" s="67"/>
      <c r="AL300" s="67"/>
      <c r="AM300" s="67"/>
      <c r="AN300" s="67"/>
      <c r="AO300" s="67"/>
      <c r="AP300" s="67"/>
      <c r="AQ300" s="67"/>
      <c r="AR300" s="67"/>
      <c r="AS300" s="67"/>
      <c r="AT300" s="67"/>
      <c r="AU300" s="67"/>
      <c r="AV300" s="67"/>
      <c r="AW300" s="67"/>
      <c r="AX300" s="67"/>
      <c r="AY300" s="67"/>
      <c r="AZ300" s="67"/>
      <c r="BA300" s="67"/>
      <c r="BB300" s="67"/>
      <c r="BC300" s="67"/>
      <c r="BD300" s="67"/>
      <c r="BE300" s="67"/>
      <c r="BF300" s="67"/>
      <c r="BG300" s="67"/>
      <c r="BH300" s="67"/>
      <c r="BI300" s="67"/>
      <c r="BJ300" s="67"/>
      <c r="BK300" s="67"/>
      <c r="BL300" s="67"/>
      <c r="BM300" s="67"/>
      <c r="BN300" s="67"/>
      <c r="BO300" s="67"/>
      <c r="BP300" s="67"/>
      <c r="BQ300" s="67"/>
      <c r="BR300" s="67"/>
      <c r="BS300" s="67"/>
      <c r="BT300" s="67"/>
      <c r="BU300" s="67"/>
      <c r="BV300" s="67"/>
      <c r="BW300" s="62"/>
      <c r="BX300" s="62"/>
      <c r="BY300" s="62"/>
      <c r="BZ300" s="62"/>
      <c r="CA300" s="62"/>
      <c r="CB300" s="62"/>
      <c r="CC300" s="77"/>
      <c r="CD300" s="77"/>
      <c r="CE300" s="62"/>
      <c r="CF300" s="77"/>
      <c r="CG300" s="77"/>
      <c r="CH300" s="62"/>
      <c r="CI300" s="62"/>
      <c r="CJ300" s="62"/>
      <c r="CK300" s="62"/>
      <c r="CL300" s="62"/>
      <c r="CM300" s="62"/>
      <c r="CN300" s="62"/>
      <c r="CO300" s="62"/>
      <c r="CP300" s="62"/>
      <c r="CQ300" s="62"/>
      <c r="CR300" s="62"/>
      <c r="CS300" s="66"/>
    </row>
    <row r="301" spans="1:97" s="50" customFormat="1" ht="18.75" x14ac:dyDescent="0.3">
      <c r="A301" s="61"/>
      <c r="B301" s="55"/>
      <c r="C301" s="66"/>
      <c r="D301" s="55"/>
      <c r="E301" s="66"/>
      <c r="F301" s="66"/>
      <c r="G301" s="66"/>
      <c r="H301" s="66"/>
      <c r="I301" s="66"/>
      <c r="J301" s="67"/>
      <c r="K301" s="67"/>
      <c r="L301" s="67"/>
      <c r="M301" s="67"/>
      <c r="N301" s="67"/>
      <c r="O301" s="67"/>
      <c r="P301" s="67"/>
      <c r="Q301" s="67"/>
      <c r="R301" s="67"/>
      <c r="S301" s="67"/>
      <c r="T301" s="67"/>
      <c r="U301" s="67"/>
      <c r="V301" s="67"/>
      <c r="W301" s="67"/>
      <c r="X301" s="67"/>
      <c r="Y301" s="67"/>
      <c r="Z301" s="67"/>
      <c r="AA301" s="67"/>
      <c r="AB301" s="67"/>
      <c r="AC301" s="67"/>
      <c r="AD301" s="67"/>
      <c r="AE301" s="67"/>
      <c r="AF301" s="67"/>
      <c r="AG301" s="67"/>
      <c r="AH301" s="67"/>
      <c r="AI301" s="67"/>
      <c r="AJ301" s="67"/>
      <c r="AK301" s="67"/>
      <c r="AL301" s="67"/>
      <c r="AM301" s="67"/>
      <c r="AN301" s="67"/>
      <c r="AO301" s="67"/>
      <c r="AP301" s="67"/>
      <c r="AQ301" s="67"/>
      <c r="AR301" s="67"/>
      <c r="AS301" s="67"/>
      <c r="AT301" s="67"/>
      <c r="AU301" s="67"/>
      <c r="AV301" s="67"/>
      <c r="AW301" s="67"/>
      <c r="AX301" s="67"/>
      <c r="AY301" s="67"/>
      <c r="AZ301" s="67"/>
      <c r="BA301" s="67"/>
      <c r="BB301" s="67"/>
      <c r="BC301" s="67"/>
      <c r="BD301" s="67"/>
      <c r="BE301" s="67"/>
      <c r="BF301" s="67"/>
      <c r="BG301" s="67"/>
      <c r="BH301" s="67"/>
      <c r="BI301" s="67"/>
      <c r="BJ301" s="67"/>
      <c r="BK301" s="67"/>
      <c r="BL301" s="67"/>
      <c r="BM301" s="67"/>
      <c r="BN301" s="67"/>
      <c r="BO301" s="67"/>
      <c r="BP301" s="67"/>
      <c r="BQ301" s="67"/>
      <c r="BR301" s="67"/>
      <c r="BS301" s="67"/>
      <c r="BT301" s="67"/>
      <c r="BU301" s="67"/>
      <c r="BV301" s="67"/>
      <c r="BW301" s="62"/>
      <c r="BX301" s="62"/>
      <c r="BY301" s="62"/>
      <c r="BZ301" s="62"/>
      <c r="CA301" s="62"/>
      <c r="CB301" s="62"/>
      <c r="CC301" s="77"/>
      <c r="CD301" s="77"/>
      <c r="CE301" s="62"/>
      <c r="CF301" s="77"/>
      <c r="CG301" s="77"/>
      <c r="CH301" s="62"/>
      <c r="CI301" s="62"/>
      <c r="CJ301" s="62"/>
      <c r="CK301" s="62"/>
      <c r="CL301" s="62"/>
      <c r="CM301" s="62"/>
      <c r="CN301" s="62"/>
      <c r="CO301" s="62"/>
      <c r="CP301" s="62"/>
      <c r="CQ301" s="62"/>
      <c r="CR301" s="62"/>
      <c r="CS301" s="66"/>
    </row>
    <row r="302" spans="1:97" s="50" customFormat="1" ht="18.75" x14ac:dyDescent="0.3">
      <c r="A302" s="61"/>
      <c r="B302" s="55"/>
      <c r="C302" s="66"/>
      <c r="D302" s="55"/>
      <c r="E302" s="66"/>
      <c r="F302" s="66"/>
      <c r="G302" s="66"/>
      <c r="H302" s="66"/>
      <c r="I302" s="66"/>
      <c r="J302" s="67"/>
      <c r="K302" s="67"/>
      <c r="L302" s="67"/>
      <c r="M302" s="67"/>
      <c r="N302" s="67"/>
      <c r="O302" s="67"/>
      <c r="P302" s="67"/>
      <c r="Q302" s="67"/>
      <c r="R302" s="67"/>
      <c r="S302" s="67"/>
      <c r="T302" s="67"/>
      <c r="U302" s="67"/>
      <c r="V302" s="67"/>
      <c r="W302" s="67"/>
      <c r="X302" s="67"/>
      <c r="Y302" s="67"/>
      <c r="Z302" s="67"/>
      <c r="AA302" s="67"/>
      <c r="AB302" s="67"/>
      <c r="AC302" s="67"/>
      <c r="AD302" s="67"/>
      <c r="AE302" s="67"/>
      <c r="AF302" s="67"/>
      <c r="AG302" s="67"/>
      <c r="AH302" s="67"/>
      <c r="AI302" s="67"/>
      <c r="AJ302" s="67"/>
      <c r="AK302" s="67"/>
      <c r="AL302" s="67"/>
      <c r="AM302" s="67"/>
      <c r="AN302" s="67"/>
      <c r="AO302" s="67"/>
      <c r="AP302" s="67"/>
      <c r="AQ302" s="67"/>
      <c r="AR302" s="67"/>
      <c r="AS302" s="67"/>
      <c r="AT302" s="67"/>
      <c r="AU302" s="67"/>
      <c r="AV302" s="67"/>
      <c r="AW302" s="67"/>
      <c r="AX302" s="67"/>
      <c r="AY302" s="67"/>
      <c r="AZ302" s="67"/>
      <c r="BA302" s="67"/>
      <c r="BB302" s="67"/>
      <c r="BC302" s="67"/>
      <c r="BD302" s="67"/>
      <c r="BE302" s="67"/>
      <c r="BF302" s="67"/>
      <c r="BG302" s="67"/>
      <c r="BH302" s="67"/>
      <c r="BI302" s="67"/>
      <c r="BJ302" s="67"/>
      <c r="BK302" s="67"/>
      <c r="BL302" s="67"/>
      <c r="BM302" s="67"/>
      <c r="BN302" s="67"/>
      <c r="BO302" s="67"/>
      <c r="BP302" s="67"/>
      <c r="BQ302" s="67"/>
      <c r="BR302" s="67"/>
      <c r="BS302" s="67"/>
      <c r="BT302" s="67"/>
      <c r="BU302" s="67"/>
      <c r="BV302" s="67"/>
      <c r="BW302" s="62"/>
      <c r="BX302" s="62"/>
      <c r="BY302" s="62"/>
      <c r="BZ302" s="62"/>
      <c r="CA302" s="62"/>
      <c r="CB302" s="62"/>
      <c r="CC302" s="77"/>
      <c r="CD302" s="77"/>
      <c r="CE302" s="62"/>
      <c r="CF302" s="77"/>
      <c r="CG302" s="77"/>
      <c r="CH302" s="62"/>
      <c r="CI302" s="62"/>
      <c r="CJ302" s="62"/>
      <c r="CK302" s="62"/>
      <c r="CL302" s="62"/>
      <c r="CM302" s="62"/>
      <c r="CN302" s="62"/>
      <c r="CO302" s="62"/>
      <c r="CP302" s="62"/>
      <c r="CQ302" s="62"/>
      <c r="CR302" s="62"/>
      <c r="CS302" s="66"/>
    </row>
    <row r="303" spans="1:97" s="50" customFormat="1" ht="18.75" x14ac:dyDescent="0.3">
      <c r="A303" s="61"/>
      <c r="B303" s="55"/>
      <c r="C303" s="66"/>
      <c r="D303" s="55"/>
      <c r="E303" s="66"/>
      <c r="F303" s="66"/>
      <c r="G303" s="66"/>
      <c r="H303" s="66"/>
      <c r="I303" s="66"/>
      <c r="J303" s="67"/>
      <c r="K303" s="67"/>
      <c r="L303" s="67"/>
      <c r="M303" s="67"/>
      <c r="N303" s="67"/>
      <c r="O303" s="67"/>
      <c r="P303" s="67"/>
      <c r="Q303" s="67"/>
      <c r="R303" s="67"/>
      <c r="S303" s="67"/>
      <c r="T303" s="67"/>
      <c r="U303" s="67"/>
      <c r="V303" s="67"/>
      <c r="W303" s="67"/>
      <c r="X303" s="67"/>
      <c r="Y303" s="67"/>
      <c r="Z303" s="67"/>
      <c r="AA303" s="67"/>
      <c r="AB303" s="67"/>
      <c r="AC303" s="67"/>
      <c r="AD303" s="67"/>
      <c r="AE303" s="67"/>
      <c r="AF303" s="67"/>
      <c r="AG303" s="67"/>
      <c r="AH303" s="67"/>
      <c r="AI303" s="67"/>
      <c r="AJ303" s="67"/>
      <c r="AK303" s="67"/>
      <c r="AL303" s="67"/>
      <c r="AM303" s="67"/>
      <c r="AN303" s="67"/>
      <c r="AO303" s="67"/>
      <c r="AP303" s="67"/>
      <c r="AQ303" s="67"/>
      <c r="AR303" s="67"/>
      <c r="AS303" s="67"/>
      <c r="AT303" s="67"/>
      <c r="AU303" s="67"/>
      <c r="AV303" s="67"/>
      <c r="AW303" s="67"/>
      <c r="AX303" s="67"/>
      <c r="AY303" s="67"/>
      <c r="AZ303" s="67"/>
      <c r="BA303" s="67"/>
      <c r="BB303" s="67"/>
      <c r="BC303" s="67"/>
      <c r="BD303" s="67"/>
      <c r="BE303" s="67"/>
      <c r="BF303" s="67"/>
      <c r="BG303" s="67"/>
      <c r="BH303" s="67"/>
      <c r="BI303" s="67"/>
      <c r="BJ303" s="67"/>
      <c r="BK303" s="67"/>
      <c r="BL303" s="67"/>
      <c r="BM303" s="67"/>
      <c r="BN303" s="67"/>
      <c r="BO303" s="67"/>
      <c r="BP303" s="67"/>
      <c r="BQ303" s="67"/>
      <c r="BR303" s="67"/>
      <c r="BS303" s="67"/>
      <c r="BT303" s="67"/>
      <c r="BU303" s="67"/>
      <c r="BV303" s="67"/>
      <c r="BW303" s="62"/>
      <c r="BX303" s="62"/>
      <c r="BY303" s="62"/>
      <c r="BZ303" s="62"/>
      <c r="CA303" s="62"/>
      <c r="CB303" s="62"/>
      <c r="CC303" s="77"/>
      <c r="CD303" s="77"/>
      <c r="CE303" s="62"/>
      <c r="CF303" s="77"/>
      <c r="CG303" s="77"/>
      <c r="CH303" s="62"/>
      <c r="CI303" s="62"/>
      <c r="CJ303" s="62"/>
      <c r="CK303" s="62"/>
      <c r="CL303" s="62"/>
      <c r="CM303" s="62"/>
      <c r="CN303" s="62"/>
      <c r="CO303" s="62"/>
      <c r="CP303" s="62"/>
      <c r="CQ303" s="62"/>
      <c r="CR303" s="62"/>
      <c r="CS303" s="66"/>
    </row>
    <row r="304" spans="1:97" s="50" customFormat="1" ht="18.75" x14ac:dyDescent="0.3">
      <c r="A304" s="61"/>
      <c r="B304" s="55"/>
      <c r="C304" s="66"/>
      <c r="D304" s="55"/>
      <c r="E304" s="66"/>
      <c r="F304" s="66"/>
      <c r="G304" s="66"/>
      <c r="H304" s="66"/>
      <c r="I304" s="66"/>
      <c r="J304" s="67"/>
      <c r="K304" s="67"/>
      <c r="L304" s="67"/>
      <c r="M304" s="67"/>
      <c r="N304" s="67"/>
      <c r="O304" s="67"/>
      <c r="P304" s="67"/>
      <c r="Q304" s="67"/>
      <c r="R304" s="67"/>
      <c r="S304" s="67"/>
      <c r="T304" s="67"/>
      <c r="U304" s="67"/>
      <c r="V304" s="67"/>
      <c r="W304" s="67"/>
      <c r="X304" s="67"/>
      <c r="Y304" s="67"/>
      <c r="Z304" s="67"/>
      <c r="AA304" s="67"/>
      <c r="AB304" s="67"/>
      <c r="AC304" s="67"/>
      <c r="AD304" s="67"/>
      <c r="AE304" s="67"/>
      <c r="AF304" s="67"/>
      <c r="AG304" s="67"/>
      <c r="AH304" s="67"/>
      <c r="AI304" s="67"/>
      <c r="AJ304" s="67"/>
      <c r="AK304" s="67"/>
      <c r="AL304" s="67"/>
      <c r="AM304" s="67"/>
      <c r="AN304" s="67"/>
      <c r="AO304" s="67"/>
      <c r="AP304" s="67"/>
      <c r="AQ304" s="67"/>
      <c r="AR304" s="67"/>
      <c r="AS304" s="67"/>
      <c r="AT304" s="67"/>
      <c r="AU304" s="67"/>
      <c r="AV304" s="67"/>
      <c r="AW304" s="67"/>
      <c r="AX304" s="67"/>
      <c r="AY304" s="67"/>
      <c r="AZ304" s="67"/>
      <c r="BA304" s="67"/>
      <c r="BB304" s="67"/>
      <c r="BC304" s="67"/>
      <c r="BD304" s="67"/>
      <c r="BE304" s="67"/>
      <c r="BF304" s="67"/>
      <c r="BG304" s="67"/>
      <c r="BH304" s="67"/>
      <c r="BI304" s="67"/>
      <c r="BJ304" s="67"/>
      <c r="BK304" s="67"/>
      <c r="BL304" s="67"/>
      <c r="BM304" s="67"/>
      <c r="BN304" s="67"/>
      <c r="BO304" s="67"/>
      <c r="BP304" s="67"/>
      <c r="BQ304" s="67"/>
      <c r="BR304" s="67"/>
      <c r="BS304" s="67"/>
      <c r="BT304" s="67"/>
      <c r="BU304" s="67"/>
      <c r="BV304" s="67"/>
      <c r="BW304" s="62"/>
      <c r="BX304" s="62"/>
      <c r="BY304" s="62"/>
      <c r="BZ304" s="62"/>
      <c r="CA304" s="62"/>
      <c r="CB304" s="62"/>
      <c r="CC304" s="77"/>
      <c r="CD304" s="77"/>
      <c r="CE304" s="62"/>
      <c r="CF304" s="77"/>
      <c r="CG304" s="77"/>
      <c r="CH304" s="62"/>
      <c r="CI304" s="62"/>
      <c r="CJ304" s="62"/>
      <c r="CK304" s="62"/>
      <c r="CL304" s="62"/>
      <c r="CM304" s="62"/>
      <c r="CN304" s="62"/>
      <c r="CO304" s="62"/>
      <c r="CP304" s="62"/>
      <c r="CQ304" s="62"/>
      <c r="CR304" s="62"/>
      <c r="CS304" s="66"/>
    </row>
    <row r="305" spans="1:97" s="50" customFormat="1" ht="18.75" x14ac:dyDescent="0.3">
      <c r="A305" s="61"/>
      <c r="B305" s="55"/>
      <c r="C305" s="66"/>
      <c r="D305" s="55"/>
      <c r="E305" s="66"/>
      <c r="F305" s="66"/>
      <c r="G305" s="66"/>
      <c r="H305" s="66"/>
      <c r="I305" s="66"/>
      <c r="J305" s="67"/>
      <c r="K305" s="67"/>
      <c r="L305" s="67"/>
      <c r="M305" s="67"/>
      <c r="N305" s="67"/>
      <c r="O305" s="67"/>
      <c r="P305" s="67"/>
      <c r="Q305" s="67"/>
      <c r="R305" s="67"/>
      <c r="S305" s="67"/>
      <c r="T305" s="67"/>
      <c r="U305" s="67"/>
      <c r="V305" s="67"/>
      <c r="W305" s="67"/>
      <c r="X305" s="67"/>
      <c r="Y305" s="67"/>
      <c r="Z305" s="67"/>
      <c r="AA305" s="67"/>
      <c r="AB305" s="67"/>
      <c r="AC305" s="67"/>
      <c r="AD305" s="67"/>
      <c r="AE305" s="67"/>
      <c r="AF305" s="67"/>
      <c r="AG305" s="67"/>
      <c r="AH305" s="67"/>
      <c r="AI305" s="67"/>
      <c r="AJ305" s="67"/>
      <c r="AK305" s="67"/>
      <c r="AL305" s="67"/>
      <c r="AM305" s="67"/>
      <c r="AN305" s="67"/>
      <c r="AO305" s="67"/>
      <c r="AP305" s="67"/>
      <c r="AQ305" s="67"/>
      <c r="AR305" s="67"/>
      <c r="AS305" s="67"/>
      <c r="AT305" s="67"/>
      <c r="AU305" s="67"/>
      <c r="AV305" s="67"/>
      <c r="AW305" s="67"/>
      <c r="AX305" s="67"/>
      <c r="AY305" s="67"/>
      <c r="AZ305" s="67"/>
      <c r="BA305" s="67"/>
      <c r="BB305" s="67"/>
      <c r="BC305" s="67"/>
      <c r="BD305" s="67"/>
      <c r="BE305" s="67"/>
      <c r="BF305" s="67"/>
      <c r="BG305" s="67"/>
      <c r="BH305" s="67"/>
      <c r="BI305" s="67"/>
      <c r="BJ305" s="67"/>
      <c r="BK305" s="67"/>
      <c r="BL305" s="67"/>
      <c r="BM305" s="67"/>
      <c r="BN305" s="67"/>
      <c r="BO305" s="67"/>
      <c r="BP305" s="67"/>
      <c r="BQ305" s="67"/>
      <c r="BR305" s="67"/>
      <c r="BS305" s="67"/>
      <c r="BT305" s="67"/>
      <c r="BU305" s="67"/>
      <c r="BV305" s="67"/>
      <c r="BW305" s="62"/>
      <c r="BX305" s="62"/>
      <c r="BY305" s="62"/>
      <c r="BZ305" s="62"/>
      <c r="CA305" s="62"/>
      <c r="CB305" s="62"/>
      <c r="CC305" s="77"/>
      <c r="CD305" s="77"/>
      <c r="CE305" s="62"/>
      <c r="CF305" s="77"/>
      <c r="CG305" s="77"/>
      <c r="CH305" s="62"/>
      <c r="CI305" s="62"/>
      <c r="CJ305" s="62"/>
      <c r="CK305" s="62"/>
      <c r="CL305" s="62"/>
      <c r="CM305" s="62"/>
      <c r="CN305" s="62"/>
      <c r="CO305" s="62"/>
      <c r="CP305" s="62"/>
      <c r="CQ305" s="62"/>
      <c r="CR305" s="62"/>
      <c r="CS305" s="66"/>
    </row>
    <row r="306" spans="1:97" s="50" customFormat="1" ht="18.75" x14ac:dyDescent="0.3">
      <c r="A306" s="61"/>
      <c r="B306" s="55"/>
      <c r="C306" s="66"/>
      <c r="D306" s="55"/>
      <c r="E306" s="66"/>
      <c r="F306" s="66"/>
      <c r="G306" s="66"/>
      <c r="H306" s="66"/>
      <c r="I306" s="66"/>
      <c r="J306" s="67"/>
      <c r="K306" s="67"/>
      <c r="L306" s="67"/>
      <c r="M306" s="67"/>
      <c r="N306" s="67"/>
      <c r="O306" s="67"/>
      <c r="P306" s="67"/>
      <c r="Q306" s="67"/>
      <c r="R306" s="67"/>
      <c r="S306" s="67"/>
      <c r="T306" s="67"/>
      <c r="U306" s="67"/>
      <c r="V306" s="67"/>
      <c r="W306" s="67"/>
      <c r="X306" s="67"/>
      <c r="Y306" s="67"/>
      <c r="Z306" s="67"/>
      <c r="AA306" s="67"/>
      <c r="AB306" s="67"/>
      <c r="AC306" s="67"/>
      <c r="AD306" s="67"/>
      <c r="AE306" s="67"/>
      <c r="AF306" s="67"/>
      <c r="AG306" s="67"/>
      <c r="AH306" s="67"/>
      <c r="AI306" s="67"/>
      <c r="AJ306" s="67"/>
      <c r="AK306" s="67"/>
      <c r="AL306" s="67"/>
      <c r="AM306" s="67"/>
      <c r="AN306" s="67"/>
      <c r="AO306" s="67"/>
      <c r="AP306" s="67"/>
      <c r="AQ306" s="67"/>
      <c r="AR306" s="67"/>
      <c r="AS306" s="67"/>
      <c r="AT306" s="67"/>
      <c r="AU306" s="67"/>
      <c r="AV306" s="67"/>
      <c r="AW306" s="67"/>
      <c r="AX306" s="67"/>
      <c r="AY306" s="67"/>
      <c r="AZ306" s="67"/>
      <c r="BA306" s="67"/>
      <c r="BB306" s="67"/>
      <c r="BC306" s="67"/>
      <c r="BD306" s="67"/>
      <c r="BE306" s="67"/>
      <c r="BF306" s="67"/>
      <c r="BG306" s="67"/>
      <c r="BH306" s="67"/>
      <c r="BI306" s="67"/>
      <c r="BJ306" s="67"/>
      <c r="BK306" s="67"/>
      <c r="BL306" s="67"/>
      <c r="BM306" s="67"/>
      <c r="BN306" s="67"/>
      <c r="BO306" s="67"/>
      <c r="BP306" s="67"/>
      <c r="BQ306" s="67"/>
      <c r="BR306" s="67"/>
      <c r="BS306" s="67"/>
      <c r="BT306" s="67"/>
      <c r="BU306" s="67"/>
      <c r="BV306" s="67"/>
      <c r="BW306" s="62"/>
      <c r="BX306" s="62"/>
      <c r="BY306" s="62"/>
      <c r="BZ306" s="62"/>
      <c r="CA306" s="62"/>
      <c r="CB306" s="62"/>
      <c r="CC306" s="77"/>
      <c r="CD306" s="77"/>
      <c r="CE306" s="62"/>
      <c r="CF306" s="77"/>
      <c r="CG306" s="77"/>
      <c r="CH306" s="62"/>
      <c r="CI306" s="62"/>
      <c r="CJ306" s="62"/>
      <c r="CK306" s="62"/>
      <c r="CL306" s="62"/>
      <c r="CM306" s="62"/>
      <c r="CN306" s="62"/>
      <c r="CO306" s="62"/>
      <c r="CP306" s="62"/>
      <c r="CQ306" s="62"/>
      <c r="CR306" s="62"/>
      <c r="CS306" s="66"/>
    </row>
    <row r="307" spans="1:97" s="50" customFormat="1" ht="18.75" x14ac:dyDescent="0.3">
      <c r="A307" s="61"/>
      <c r="B307" s="55"/>
      <c r="C307" s="66"/>
      <c r="D307" s="55"/>
      <c r="E307" s="66"/>
      <c r="F307" s="66"/>
      <c r="G307" s="66"/>
      <c r="H307" s="66"/>
      <c r="I307" s="66"/>
      <c r="J307" s="67"/>
      <c r="K307" s="67"/>
      <c r="L307" s="67"/>
      <c r="M307" s="67"/>
      <c r="N307" s="67"/>
      <c r="O307" s="67"/>
      <c r="P307" s="67"/>
      <c r="Q307" s="67"/>
      <c r="R307" s="67"/>
      <c r="S307" s="67"/>
      <c r="T307" s="67"/>
      <c r="U307" s="67"/>
      <c r="V307" s="67"/>
      <c r="W307" s="67"/>
      <c r="X307" s="67"/>
      <c r="Y307" s="67"/>
      <c r="Z307" s="67"/>
      <c r="AA307" s="67"/>
      <c r="AB307" s="67"/>
      <c r="AC307" s="67"/>
      <c r="AD307" s="67"/>
      <c r="AE307" s="67"/>
      <c r="AF307" s="67"/>
      <c r="AG307" s="67"/>
      <c r="AH307" s="67"/>
      <c r="AI307" s="67"/>
      <c r="AJ307" s="67"/>
      <c r="AK307" s="67"/>
      <c r="AL307" s="67"/>
      <c r="AM307" s="67"/>
      <c r="AN307" s="67"/>
      <c r="AO307" s="67"/>
      <c r="AP307" s="67"/>
      <c r="AQ307" s="67"/>
      <c r="AR307" s="67"/>
      <c r="AS307" s="67"/>
      <c r="AT307" s="67"/>
      <c r="AU307" s="67"/>
      <c r="AV307" s="67"/>
      <c r="AW307" s="67"/>
      <c r="AX307" s="67"/>
      <c r="AY307" s="67"/>
      <c r="AZ307" s="67"/>
      <c r="BA307" s="67"/>
      <c r="BB307" s="67"/>
      <c r="BC307" s="67"/>
      <c r="BD307" s="67"/>
      <c r="BE307" s="67"/>
      <c r="BF307" s="67"/>
      <c r="BG307" s="67"/>
      <c r="BH307" s="67"/>
      <c r="BI307" s="67"/>
      <c r="BJ307" s="67"/>
      <c r="BK307" s="67"/>
      <c r="BL307" s="67"/>
      <c r="BM307" s="67"/>
      <c r="BN307" s="67"/>
      <c r="BO307" s="67"/>
      <c r="BP307" s="67"/>
      <c r="BQ307" s="67"/>
      <c r="BR307" s="67"/>
      <c r="BS307" s="67"/>
      <c r="BT307" s="67"/>
      <c r="BU307" s="67"/>
      <c r="BV307" s="67"/>
      <c r="BW307" s="62"/>
      <c r="BX307" s="62"/>
      <c r="BY307" s="62"/>
      <c r="BZ307" s="62"/>
      <c r="CA307" s="62"/>
      <c r="CB307" s="62"/>
      <c r="CC307" s="77"/>
      <c r="CD307" s="77"/>
      <c r="CE307" s="62"/>
      <c r="CF307" s="77"/>
      <c r="CG307" s="77"/>
      <c r="CH307" s="62"/>
      <c r="CI307" s="62"/>
      <c r="CJ307" s="62"/>
      <c r="CK307" s="62"/>
      <c r="CL307" s="62"/>
      <c r="CM307" s="62"/>
      <c r="CN307" s="62"/>
      <c r="CO307" s="62"/>
      <c r="CP307" s="62"/>
      <c r="CQ307" s="62"/>
      <c r="CR307" s="62"/>
      <c r="CS307" s="66"/>
    </row>
    <row r="308" spans="1:97" s="73" customFormat="1" ht="18.75" x14ac:dyDescent="0.3">
      <c r="A308" s="68"/>
      <c r="B308" s="69"/>
      <c r="C308" s="70"/>
      <c r="D308" s="69"/>
      <c r="E308" s="70"/>
      <c r="F308" s="70"/>
      <c r="G308" s="70"/>
      <c r="H308" s="70"/>
      <c r="I308" s="70"/>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2"/>
      <c r="BX308" s="72"/>
      <c r="BY308" s="72"/>
      <c r="BZ308" s="72"/>
      <c r="CA308" s="72"/>
      <c r="CB308" s="72"/>
      <c r="CC308" s="77"/>
      <c r="CD308" s="77"/>
      <c r="CE308" s="62"/>
      <c r="CF308" s="77"/>
      <c r="CG308" s="77"/>
      <c r="CH308" s="72"/>
      <c r="CI308" s="72"/>
      <c r="CJ308" s="72"/>
      <c r="CK308" s="72"/>
      <c r="CL308" s="72"/>
      <c r="CM308" s="72"/>
      <c r="CN308" s="72"/>
      <c r="CO308" s="72"/>
      <c r="CP308" s="72"/>
      <c r="CQ308" s="62"/>
      <c r="CR308" s="72"/>
      <c r="CS308" s="70"/>
    </row>
    <row r="309" spans="1:97" s="73" customFormat="1" ht="18.75" x14ac:dyDescent="0.3">
      <c r="A309" s="68"/>
      <c r="B309" s="69"/>
      <c r="C309" s="70"/>
      <c r="D309" s="69"/>
      <c r="E309" s="70"/>
      <c r="F309" s="70"/>
      <c r="G309" s="70"/>
      <c r="H309" s="70"/>
      <c r="I309" s="70"/>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2"/>
      <c r="BX309" s="72"/>
      <c r="BY309" s="72"/>
      <c r="BZ309" s="72"/>
      <c r="CA309" s="72"/>
      <c r="CB309" s="72"/>
      <c r="CC309" s="77"/>
      <c r="CD309" s="77"/>
      <c r="CE309" s="62"/>
      <c r="CF309" s="77"/>
      <c r="CG309" s="77"/>
      <c r="CH309" s="72"/>
      <c r="CI309" s="72"/>
      <c r="CJ309" s="72"/>
      <c r="CK309" s="72"/>
      <c r="CL309" s="72"/>
      <c r="CM309" s="72"/>
      <c r="CN309" s="72"/>
      <c r="CO309" s="72"/>
      <c r="CP309" s="72"/>
      <c r="CQ309" s="72"/>
      <c r="CR309" s="72"/>
      <c r="CS309" s="70"/>
    </row>
    <row r="310" spans="1:97" s="73" customFormat="1" ht="18.75" x14ac:dyDescent="0.3">
      <c r="A310" s="68"/>
      <c r="B310" s="69"/>
      <c r="C310" s="70"/>
      <c r="D310" s="69"/>
      <c r="E310" s="70"/>
      <c r="F310" s="70"/>
      <c r="G310" s="70"/>
      <c r="H310" s="70"/>
      <c r="I310" s="70"/>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2"/>
      <c r="BX310" s="72"/>
      <c r="BY310" s="72"/>
      <c r="BZ310" s="72"/>
      <c r="CA310" s="72"/>
      <c r="CB310" s="72"/>
      <c r="CC310" s="77"/>
      <c r="CD310" s="77"/>
      <c r="CE310" s="62"/>
      <c r="CF310" s="77"/>
      <c r="CG310" s="77"/>
      <c r="CH310" s="72"/>
      <c r="CI310" s="72"/>
      <c r="CJ310" s="72"/>
      <c r="CK310" s="72"/>
      <c r="CL310" s="72"/>
      <c r="CM310" s="72"/>
      <c r="CN310" s="72"/>
      <c r="CO310" s="72"/>
      <c r="CP310" s="72"/>
      <c r="CQ310" s="62"/>
      <c r="CR310" s="72"/>
      <c r="CS310" s="70"/>
    </row>
    <row r="311" spans="1:97" s="73" customFormat="1" ht="18.75" x14ac:dyDescent="0.3">
      <c r="A311" s="68"/>
      <c r="B311" s="69"/>
      <c r="C311" s="70"/>
      <c r="D311" s="69"/>
      <c r="E311" s="70"/>
      <c r="F311" s="70"/>
      <c r="G311" s="70"/>
      <c r="H311" s="70"/>
      <c r="I311" s="70"/>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2"/>
      <c r="BX311" s="72"/>
      <c r="BY311" s="72"/>
      <c r="BZ311" s="72"/>
      <c r="CA311" s="72"/>
      <c r="CB311" s="72"/>
      <c r="CC311" s="77"/>
      <c r="CD311" s="77"/>
      <c r="CE311" s="62"/>
      <c r="CF311" s="77"/>
      <c r="CG311" s="77"/>
      <c r="CH311" s="72"/>
      <c r="CI311" s="72"/>
      <c r="CJ311" s="72"/>
      <c r="CK311" s="72"/>
      <c r="CL311" s="72"/>
      <c r="CM311" s="72"/>
      <c r="CN311" s="72"/>
      <c r="CO311" s="72"/>
      <c r="CP311" s="72"/>
      <c r="CQ311" s="72"/>
      <c r="CR311" s="72"/>
      <c r="CS311" s="70"/>
    </row>
    <row r="312" spans="1:97" s="73" customFormat="1" ht="18.75" x14ac:dyDescent="0.3">
      <c r="A312" s="68"/>
      <c r="B312" s="69"/>
      <c r="C312" s="70"/>
      <c r="D312" s="69"/>
      <c r="E312" s="70"/>
      <c r="F312" s="70"/>
      <c r="G312" s="70"/>
      <c r="H312" s="70"/>
      <c r="I312" s="70"/>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2"/>
      <c r="BX312" s="72"/>
      <c r="BY312" s="72"/>
      <c r="BZ312" s="72"/>
      <c r="CA312" s="72"/>
      <c r="CB312" s="72"/>
      <c r="CC312" s="77"/>
      <c r="CD312" s="77"/>
      <c r="CE312" s="62"/>
      <c r="CF312" s="77"/>
      <c r="CG312" s="77"/>
      <c r="CH312" s="72"/>
      <c r="CI312" s="72"/>
      <c r="CJ312" s="72"/>
      <c r="CK312" s="72"/>
      <c r="CL312" s="72"/>
      <c r="CM312" s="72"/>
      <c r="CN312" s="72"/>
      <c r="CO312" s="72"/>
      <c r="CP312" s="72"/>
      <c r="CQ312" s="72"/>
      <c r="CR312" s="72"/>
      <c r="CS312" s="70"/>
    </row>
    <row r="313" spans="1:97" s="73" customFormat="1" ht="18.75" x14ac:dyDescent="0.3">
      <c r="A313" s="68"/>
      <c r="B313" s="69"/>
      <c r="C313" s="70"/>
      <c r="D313" s="69"/>
      <c r="E313" s="70"/>
      <c r="F313" s="70"/>
      <c r="G313" s="70"/>
      <c r="H313" s="70"/>
      <c r="I313" s="70"/>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2"/>
      <c r="BX313" s="72"/>
      <c r="BY313" s="72"/>
      <c r="BZ313" s="72"/>
      <c r="CA313" s="72"/>
      <c r="CB313" s="72"/>
      <c r="CC313" s="77"/>
      <c r="CD313" s="77"/>
      <c r="CE313" s="62"/>
      <c r="CF313" s="77"/>
      <c r="CG313" s="77"/>
      <c r="CH313" s="72"/>
      <c r="CI313" s="72"/>
      <c r="CJ313" s="72"/>
      <c r="CK313" s="72"/>
      <c r="CL313" s="72"/>
      <c r="CM313" s="72"/>
      <c r="CN313" s="72"/>
      <c r="CO313" s="72"/>
      <c r="CP313" s="72"/>
      <c r="CQ313" s="72"/>
      <c r="CR313" s="72"/>
      <c r="CS313" s="70"/>
    </row>
    <row r="314" spans="1:97" s="73" customFormat="1" ht="18.75" x14ac:dyDescent="0.3">
      <c r="A314" s="68"/>
      <c r="B314" s="69"/>
      <c r="C314" s="70"/>
      <c r="D314" s="69"/>
      <c r="E314" s="70"/>
      <c r="F314" s="70"/>
      <c r="G314" s="70"/>
      <c r="H314" s="70"/>
      <c r="I314" s="70"/>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2"/>
      <c r="BX314" s="72"/>
      <c r="BY314" s="72"/>
      <c r="BZ314" s="72"/>
      <c r="CA314" s="72"/>
      <c r="CB314" s="72"/>
      <c r="CC314" s="77"/>
      <c r="CD314" s="77"/>
      <c r="CE314" s="62"/>
      <c r="CF314" s="77"/>
      <c r="CG314" s="77"/>
      <c r="CH314" s="72"/>
      <c r="CI314" s="72"/>
      <c r="CJ314" s="72"/>
      <c r="CK314" s="72"/>
      <c r="CL314" s="72"/>
      <c r="CM314" s="72"/>
      <c r="CN314" s="72"/>
      <c r="CO314" s="72"/>
      <c r="CP314" s="72"/>
      <c r="CQ314" s="72"/>
      <c r="CR314" s="72"/>
      <c r="CS314" s="70"/>
    </row>
    <row r="315" spans="1:97" s="73" customFormat="1" ht="18.75" x14ac:dyDescent="0.3">
      <c r="A315" s="68"/>
      <c r="B315" s="69"/>
      <c r="C315" s="70"/>
      <c r="D315" s="69"/>
      <c r="E315" s="70"/>
      <c r="F315" s="70"/>
      <c r="G315" s="70"/>
      <c r="H315" s="70"/>
      <c r="I315" s="70"/>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2"/>
      <c r="BX315" s="72"/>
      <c r="BY315" s="72"/>
      <c r="BZ315" s="72"/>
      <c r="CA315" s="72"/>
      <c r="CB315" s="72"/>
      <c r="CC315" s="77"/>
      <c r="CD315" s="77"/>
      <c r="CE315" s="62"/>
      <c r="CF315" s="77"/>
      <c r="CG315" s="77"/>
      <c r="CH315" s="72"/>
      <c r="CI315" s="72"/>
      <c r="CJ315" s="72"/>
      <c r="CK315" s="72"/>
      <c r="CL315" s="72"/>
      <c r="CM315" s="72"/>
      <c r="CN315" s="72"/>
      <c r="CO315" s="72"/>
      <c r="CP315" s="72"/>
      <c r="CQ315" s="72"/>
      <c r="CR315" s="72"/>
      <c r="CS315" s="70"/>
    </row>
    <row r="316" spans="1:97" s="73" customFormat="1" ht="18.75" x14ac:dyDescent="0.3">
      <c r="A316" s="68"/>
      <c r="B316" s="69"/>
      <c r="C316" s="70"/>
      <c r="D316" s="69"/>
      <c r="E316" s="70"/>
      <c r="F316" s="70"/>
      <c r="G316" s="70"/>
      <c r="H316" s="70"/>
      <c r="I316" s="70"/>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2"/>
      <c r="BX316" s="72"/>
      <c r="BY316" s="72"/>
      <c r="BZ316" s="72"/>
      <c r="CA316" s="72"/>
      <c r="CB316" s="72"/>
      <c r="CC316" s="77"/>
      <c r="CD316" s="77"/>
      <c r="CE316" s="62"/>
      <c r="CF316" s="77"/>
      <c r="CG316" s="77"/>
      <c r="CH316" s="72"/>
      <c r="CI316" s="72"/>
      <c r="CJ316" s="72"/>
      <c r="CK316" s="72"/>
      <c r="CL316" s="72"/>
      <c r="CM316" s="72"/>
      <c r="CN316" s="72"/>
      <c r="CO316" s="72"/>
      <c r="CP316" s="72"/>
      <c r="CQ316" s="72"/>
      <c r="CR316" s="72"/>
      <c r="CS316" s="70"/>
    </row>
    <row r="317" spans="1:97" s="73" customFormat="1" ht="18.75" x14ac:dyDescent="0.3">
      <c r="A317" s="68"/>
      <c r="B317" s="69"/>
      <c r="C317" s="70"/>
      <c r="D317" s="69"/>
      <c r="E317" s="70"/>
      <c r="F317" s="70"/>
      <c r="G317" s="70"/>
      <c r="H317" s="70"/>
      <c r="I317" s="70"/>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2"/>
      <c r="BX317" s="72"/>
      <c r="BY317" s="72"/>
      <c r="BZ317" s="72"/>
      <c r="CA317" s="72"/>
      <c r="CB317" s="72"/>
      <c r="CC317" s="77"/>
      <c r="CD317" s="77"/>
      <c r="CE317" s="62"/>
      <c r="CF317" s="77"/>
      <c r="CG317" s="77"/>
      <c r="CH317" s="72"/>
      <c r="CI317" s="72"/>
      <c r="CJ317" s="72"/>
      <c r="CK317" s="72"/>
      <c r="CL317" s="72"/>
      <c r="CM317" s="72"/>
      <c r="CN317" s="72"/>
      <c r="CO317" s="72"/>
      <c r="CP317" s="72"/>
      <c r="CQ317" s="72"/>
      <c r="CR317" s="72"/>
      <c r="CS317" s="70"/>
    </row>
    <row r="318" spans="1:97" s="73" customFormat="1" ht="18.75" x14ac:dyDescent="0.3">
      <c r="A318" s="68"/>
      <c r="B318" s="69"/>
      <c r="C318" s="70"/>
      <c r="D318" s="69"/>
      <c r="E318" s="70"/>
      <c r="F318" s="70"/>
      <c r="G318" s="70"/>
      <c r="H318" s="70"/>
      <c r="I318" s="70"/>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2"/>
      <c r="BX318" s="72"/>
      <c r="BY318" s="72"/>
      <c r="BZ318" s="72"/>
      <c r="CA318" s="72"/>
      <c r="CB318" s="72"/>
      <c r="CC318" s="77"/>
      <c r="CD318" s="77"/>
      <c r="CE318" s="62"/>
      <c r="CF318" s="77"/>
      <c r="CG318" s="77"/>
      <c r="CH318" s="72"/>
      <c r="CI318" s="72"/>
      <c r="CJ318" s="72"/>
      <c r="CK318" s="72"/>
      <c r="CL318" s="72"/>
      <c r="CM318" s="72"/>
      <c r="CN318" s="72"/>
      <c r="CO318" s="72"/>
      <c r="CP318" s="72"/>
      <c r="CQ318" s="72"/>
      <c r="CR318" s="72"/>
      <c r="CS318" s="70"/>
    </row>
    <row r="319" spans="1:97" s="73" customFormat="1" ht="18.75" x14ac:dyDescent="0.3">
      <c r="A319" s="68"/>
      <c r="B319" s="69"/>
      <c r="C319" s="70"/>
      <c r="D319" s="69"/>
      <c r="E319" s="70"/>
      <c r="F319" s="70"/>
      <c r="G319" s="70"/>
      <c r="H319" s="70"/>
      <c r="I319" s="70"/>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2"/>
      <c r="BX319" s="72"/>
      <c r="BY319" s="72"/>
      <c r="BZ319" s="72"/>
      <c r="CA319" s="72"/>
      <c r="CB319" s="72"/>
      <c r="CC319" s="77"/>
      <c r="CD319" s="77"/>
      <c r="CE319" s="62"/>
      <c r="CF319" s="77"/>
      <c r="CG319" s="77"/>
      <c r="CH319" s="72"/>
      <c r="CI319" s="72"/>
      <c r="CJ319" s="72"/>
      <c r="CK319" s="72"/>
      <c r="CL319" s="72"/>
      <c r="CM319" s="72"/>
      <c r="CN319" s="72"/>
      <c r="CO319" s="72"/>
      <c r="CP319" s="72"/>
      <c r="CQ319" s="72"/>
      <c r="CR319" s="72"/>
      <c r="CS319" s="70"/>
    </row>
    <row r="320" spans="1:97" s="73" customFormat="1" ht="18.75" x14ac:dyDescent="0.3">
      <c r="A320" s="68"/>
      <c r="B320" s="69"/>
      <c r="C320" s="70"/>
      <c r="D320" s="69"/>
      <c r="E320" s="70"/>
      <c r="F320" s="70"/>
      <c r="G320" s="70"/>
      <c r="H320" s="70"/>
      <c r="I320" s="70"/>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2"/>
      <c r="BX320" s="72"/>
      <c r="BY320" s="72"/>
      <c r="BZ320" s="72"/>
      <c r="CA320" s="72"/>
      <c r="CB320" s="72"/>
      <c r="CC320" s="77"/>
      <c r="CD320" s="77"/>
      <c r="CE320" s="62"/>
      <c r="CF320" s="77"/>
      <c r="CG320" s="77"/>
      <c r="CH320" s="72"/>
      <c r="CI320" s="72"/>
      <c r="CJ320" s="72"/>
      <c r="CK320" s="72"/>
      <c r="CL320" s="72"/>
      <c r="CM320" s="72"/>
      <c r="CN320" s="72"/>
      <c r="CO320" s="72"/>
      <c r="CP320" s="72"/>
      <c r="CQ320" s="72"/>
      <c r="CR320" s="72"/>
      <c r="CS320" s="70"/>
    </row>
    <row r="321" spans="1:97" s="73" customFormat="1" ht="18.75" x14ac:dyDescent="0.3">
      <c r="A321" s="68"/>
      <c r="B321" s="69"/>
      <c r="C321" s="70"/>
      <c r="D321" s="69"/>
      <c r="E321" s="70"/>
      <c r="F321" s="70"/>
      <c r="G321" s="70"/>
      <c r="H321" s="70"/>
      <c r="I321" s="70"/>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2"/>
      <c r="BX321" s="72"/>
      <c r="BY321" s="72"/>
      <c r="BZ321" s="72"/>
      <c r="CA321" s="72"/>
      <c r="CB321" s="72"/>
      <c r="CC321" s="77"/>
      <c r="CD321" s="77"/>
      <c r="CE321" s="62"/>
      <c r="CF321" s="77"/>
      <c r="CG321" s="77"/>
      <c r="CH321" s="72"/>
      <c r="CI321" s="72"/>
      <c r="CJ321" s="72"/>
      <c r="CK321" s="72"/>
      <c r="CL321" s="72"/>
      <c r="CM321" s="72"/>
      <c r="CN321" s="72"/>
      <c r="CO321" s="72"/>
      <c r="CP321" s="72"/>
      <c r="CQ321" s="72"/>
      <c r="CR321" s="72"/>
      <c r="CS321" s="70"/>
    </row>
    <row r="322" spans="1:97" s="73" customFormat="1" ht="18.75" x14ac:dyDescent="0.3">
      <c r="A322" s="68"/>
      <c r="B322" s="69"/>
      <c r="C322" s="70"/>
      <c r="D322" s="69"/>
      <c r="E322" s="70"/>
      <c r="F322" s="70"/>
      <c r="G322" s="70"/>
      <c r="H322" s="70"/>
      <c r="I322" s="70"/>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2"/>
      <c r="BX322" s="72"/>
      <c r="BY322" s="72"/>
      <c r="BZ322" s="72"/>
      <c r="CA322" s="72"/>
      <c r="CB322" s="72"/>
      <c r="CC322" s="77"/>
      <c r="CD322" s="77"/>
      <c r="CE322" s="62"/>
      <c r="CF322" s="77"/>
      <c r="CG322" s="77"/>
      <c r="CH322" s="72"/>
      <c r="CI322" s="72"/>
      <c r="CJ322" s="72"/>
      <c r="CK322" s="72"/>
      <c r="CL322" s="72"/>
      <c r="CM322" s="72"/>
      <c r="CN322" s="72"/>
      <c r="CO322" s="72"/>
      <c r="CP322" s="72"/>
      <c r="CQ322" s="72"/>
      <c r="CR322" s="72"/>
      <c r="CS322" s="70"/>
    </row>
    <row r="323" spans="1:97" s="73" customFormat="1" ht="18.75" x14ac:dyDescent="0.3">
      <c r="A323" s="68"/>
      <c r="B323" s="69"/>
      <c r="C323" s="70"/>
      <c r="D323" s="69"/>
      <c r="E323" s="70"/>
      <c r="F323" s="70"/>
      <c r="G323" s="70"/>
      <c r="H323" s="70"/>
      <c r="I323" s="70"/>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2"/>
      <c r="BX323" s="72"/>
      <c r="BY323" s="72"/>
      <c r="BZ323" s="72"/>
      <c r="CA323" s="72"/>
      <c r="CB323" s="72"/>
      <c r="CC323" s="77"/>
      <c r="CD323" s="77"/>
      <c r="CE323" s="62"/>
      <c r="CF323" s="77"/>
      <c r="CG323" s="77"/>
      <c r="CH323" s="72"/>
      <c r="CI323" s="72"/>
      <c r="CJ323" s="72"/>
      <c r="CK323" s="72"/>
      <c r="CL323" s="72"/>
      <c r="CM323" s="72"/>
      <c r="CN323" s="72"/>
      <c r="CO323" s="72"/>
      <c r="CP323" s="72"/>
      <c r="CQ323" s="72"/>
      <c r="CR323" s="72"/>
      <c r="CS323" s="70"/>
    </row>
    <row r="324" spans="1:97" s="73" customFormat="1" ht="18.75" x14ac:dyDescent="0.3">
      <c r="A324" s="68"/>
      <c r="B324" s="69"/>
      <c r="C324" s="70"/>
      <c r="D324" s="69"/>
      <c r="E324" s="70"/>
      <c r="F324" s="70"/>
      <c r="G324" s="70"/>
      <c r="H324" s="70"/>
      <c r="I324" s="70"/>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2"/>
      <c r="BX324" s="72"/>
      <c r="BY324" s="72"/>
      <c r="BZ324" s="72"/>
      <c r="CA324" s="72"/>
      <c r="CB324" s="72"/>
      <c r="CC324" s="77"/>
      <c r="CD324" s="77"/>
      <c r="CE324" s="62"/>
      <c r="CF324" s="77"/>
      <c r="CG324" s="77"/>
      <c r="CH324" s="72"/>
      <c r="CI324" s="72"/>
      <c r="CJ324" s="72"/>
      <c r="CK324" s="72"/>
      <c r="CL324" s="72"/>
      <c r="CM324" s="72"/>
      <c r="CN324" s="72"/>
      <c r="CO324" s="72"/>
      <c r="CP324" s="72"/>
      <c r="CQ324" s="72"/>
      <c r="CR324" s="72"/>
      <c r="CS324" s="70"/>
    </row>
    <row r="325" spans="1:97" s="73" customFormat="1" ht="18.75" x14ac:dyDescent="0.3">
      <c r="A325" s="68"/>
      <c r="B325" s="69"/>
      <c r="C325" s="70"/>
      <c r="D325" s="69"/>
      <c r="E325" s="70"/>
      <c r="F325" s="70"/>
      <c r="G325" s="70"/>
      <c r="H325" s="70"/>
      <c r="I325" s="70"/>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2"/>
      <c r="BX325" s="72"/>
      <c r="BY325" s="72"/>
      <c r="BZ325" s="72"/>
      <c r="CA325" s="72"/>
      <c r="CB325" s="72"/>
      <c r="CC325" s="77"/>
      <c r="CD325" s="77"/>
      <c r="CE325" s="62"/>
      <c r="CF325" s="77"/>
      <c r="CG325" s="77"/>
      <c r="CH325" s="72"/>
      <c r="CI325" s="72"/>
      <c r="CJ325" s="72"/>
      <c r="CK325" s="72"/>
      <c r="CL325" s="72"/>
      <c r="CM325" s="72"/>
      <c r="CN325" s="72"/>
      <c r="CO325" s="72"/>
      <c r="CP325" s="72"/>
      <c r="CQ325" s="72"/>
      <c r="CR325" s="72"/>
      <c r="CS325" s="70"/>
    </row>
    <row r="326" spans="1:97" s="73" customFormat="1" ht="18.75" x14ac:dyDescent="0.3">
      <c r="A326" s="68"/>
      <c r="B326" s="69"/>
      <c r="C326" s="70"/>
      <c r="D326" s="69"/>
      <c r="E326" s="70"/>
      <c r="F326" s="70"/>
      <c r="G326" s="70"/>
      <c r="H326" s="70"/>
      <c r="I326" s="70"/>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2"/>
      <c r="BX326" s="72"/>
      <c r="BY326" s="72"/>
      <c r="BZ326" s="72"/>
      <c r="CA326" s="72"/>
      <c r="CB326" s="72"/>
      <c r="CC326" s="77"/>
      <c r="CD326" s="77"/>
      <c r="CE326" s="62"/>
      <c r="CF326" s="77"/>
      <c r="CG326" s="77"/>
      <c r="CH326" s="72"/>
      <c r="CI326" s="72"/>
      <c r="CJ326" s="72"/>
      <c r="CK326" s="72"/>
      <c r="CL326" s="72"/>
      <c r="CM326" s="72"/>
      <c r="CN326" s="72"/>
      <c r="CO326" s="72"/>
      <c r="CP326" s="72"/>
      <c r="CQ326" s="72"/>
      <c r="CR326" s="72"/>
      <c r="CS326" s="70"/>
    </row>
    <row r="327" spans="1:97" s="73" customFormat="1" ht="18.75" x14ac:dyDescent="0.3">
      <c r="A327" s="68"/>
      <c r="B327" s="69"/>
      <c r="C327" s="70"/>
      <c r="D327" s="69"/>
      <c r="E327" s="70"/>
      <c r="F327" s="70"/>
      <c r="G327" s="70"/>
      <c r="H327" s="70"/>
      <c r="I327" s="70"/>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2"/>
      <c r="BX327" s="72"/>
      <c r="BY327" s="72"/>
      <c r="BZ327" s="72"/>
      <c r="CA327" s="72"/>
      <c r="CB327" s="72"/>
      <c r="CC327" s="77"/>
      <c r="CD327" s="77"/>
      <c r="CE327" s="62"/>
      <c r="CF327" s="77"/>
      <c r="CG327" s="77"/>
      <c r="CH327" s="72"/>
      <c r="CI327" s="72"/>
      <c r="CJ327" s="72"/>
      <c r="CK327" s="72"/>
      <c r="CL327" s="72"/>
      <c r="CM327" s="72"/>
      <c r="CN327" s="72"/>
      <c r="CO327" s="72"/>
      <c r="CP327" s="72"/>
      <c r="CQ327" s="72"/>
      <c r="CR327" s="72"/>
      <c r="CS327" s="70"/>
    </row>
    <row r="328" spans="1:97" s="73" customFormat="1" ht="18.75" x14ac:dyDescent="0.3">
      <c r="A328" s="68"/>
      <c r="B328" s="69"/>
      <c r="C328" s="70"/>
      <c r="D328" s="69"/>
      <c r="E328" s="70"/>
      <c r="F328" s="70"/>
      <c r="G328" s="70"/>
      <c r="H328" s="70"/>
      <c r="I328" s="70"/>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2"/>
      <c r="BX328" s="72"/>
      <c r="BY328" s="72"/>
      <c r="BZ328" s="72"/>
      <c r="CA328" s="72"/>
      <c r="CB328" s="72"/>
      <c r="CC328" s="77"/>
      <c r="CD328" s="77"/>
      <c r="CE328" s="62"/>
      <c r="CF328" s="77"/>
      <c r="CG328" s="77"/>
      <c r="CH328" s="72"/>
      <c r="CI328" s="72"/>
      <c r="CJ328" s="72"/>
      <c r="CK328" s="72"/>
      <c r="CL328" s="72"/>
      <c r="CM328" s="72"/>
      <c r="CN328" s="72"/>
      <c r="CO328" s="72"/>
      <c r="CP328" s="72"/>
      <c r="CQ328" s="72"/>
      <c r="CR328" s="72"/>
      <c r="CS328" s="70"/>
    </row>
    <row r="329" spans="1:97" s="73" customFormat="1" ht="18.75" x14ac:dyDescent="0.3">
      <c r="A329" s="68"/>
      <c r="B329" s="69"/>
      <c r="C329" s="70"/>
      <c r="D329" s="69"/>
      <c r="E329" s="70"/>
      <c r="F329" s="70"/>
      <c r="G329" s="70"/>
      <c r="H329" s="70"/>
      <c r="I329" s="70"/>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2"/>
      <c r="BX329" s="72"/>
      <c r="BY329" s="72"/>
      <c r="BZ329" s="72"/>
      <c r="CA329" s="72"/>
      <c r="CB329" s="72"/>
      <c r="CC329" s="77"/>
      <c r="CD329" s="77"/>
      <c r="CE329" s="62"/>
      <c r="CF329" s="77"/>
      <c r="CG329" s="77"/>
      <c r="CH329" s="72"/>
      <c r="CI329" s="72"/>
      <c r="CJ329" s="72"/>
      <c r="CK329" s="72"/>
      <c r="CL329" s="72"/>
      <c r="CM329" s="72"/>
      <c r="CN329" s="72"/>
      <c r="CO329" s="72"/>
      <c r="CP329" s="72"/>
      <c r="CQ329" s="72"/>
      <c r="CR329" s="72"/>
      <c r="CS329" s="70"/>
    </row>
    <row r="330" spans="1:97" s="73" customFormat="1" ht="18.75" x14ac:dyDescent="0.3">
      <c r="A330" s="68"/>
      <c r="B330" s="69"/>
      <c r="C330" s="70"/>
      <c r="D330" s="69"/>
      <c r="E330" s="70"/>
      <c r="F330" s="70"/>
      <c r="G330" s="70"/>
      <c r="H330" s="70"/>
      <c r="I330" s="70"/>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2"/>
      <c r="BX330" s="72"/>
      <c r="BY330" s="72"/>
      <c r="BZ330" s="72"/>
      <c r="CA330" s="72"/>
      <c r="CB330" s="72"/>
      <c r="CC330" s="77"/>
      <c r="CD330" s="77"/>
      <c r="CE330" s="62"/>
      <c r="CF330" s="77"/>
      <c r="CG330" s="77"/>
      <c r="CH330" s="72"/>
      <c r="CI330" s="72"/>
      <c r="CJ330" s="72"/>
      <c r="CK330" s="72"/>
      <c r="CL330" s="72"/>
      <c r="CM330" s="72"/>
      <c r="CN330" s="72"/>
      <c r="CO330" s="72"/>
      <c r="CP330" s="72"/>
      <c r="CQ330" s="72"/>
      <c r="CR330" s="72"/>
      <c r="CS330" s="70"/>
    </row>
    <row r="331" spans="1:97" s="73" customFormat="1" ht="18.75" x14ac:dyDescent="0.3">
      <c r="A331" s="68"/>
      <c r="B331" s="69"/>
      <c r="C331" s="70"/>
      <c r="D331" s="69"/>
      <c r="E331" s="70"/>
      <c r="F331" s="70"/>
      <c r="G331" s="70"/>
      <c r="H331" s="70"/>
      <c r="I331" s="70"/>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2"/>
      <c r="BX331" s="72"/>
      <c r="BY331" s="72"/>
      <c r="BZ331" s="72"/>
      <c r="CA331" s="72"/>
      <c r="CB331" s="72"/>
      <c r="CC331" s="77"/>
      <c r="CD331" s="77"/>
      <c r="CE331" s="62"/>
      <c r="CF331" s="77"/>
      <c r="CG331" s="77"/>
      <c r="CH331" s="72"/>
      <c r="CI331" s="72"/>
      <c r="CJ331" s="72"/>
      <c r="CK331" s="72"/>
      <c r="CL331" s="72"/>
      <c r="CM331" s="72"/>
      <c r="CN331" s="72"/>
      <c r="CO331" s="72"/>
      <c r="CP331" s="72"/>
      <c r="CQ331" s="72"/>
      <c r="CR331" s="72"/>
      <c r="CS331" s="70"/>
    </row>
    <row r="332" spans="1:97" s="73" customFormat="1" ht="18.75" x14ac:dyDescent="0.3">
      <c r="A332" s="68"/>
      <c r="B332" s="69"/>
      <c r="C332" s="70"/>
      <c r="D332" s="69"/>
      <c r="E332" s="70"/>
      <c r="F332" s="70"/>
      <c r="G332" s="70"/>
      <c r="H332" s="70"/>
      <c r="I332" s="70"/>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2"/>
      <c r="BX332" s="72"/>
      <c r="BY332" s="72"/>
      <c r="BZ332" s="72"/>
      <c r="CA332" s="72"/>
      <c r="CB332" s="72"/>
      <c r="CC332" s="77"/>
      <c r="CD332" s="77"/>
      <c r="CE332" s="62"/>
      <c r="CF332" s="77"/>
      <c r="CG332" s="77"/>
      <c r="CH332" s="72"/>
      <c r="CI332" s="72"/>
      <c r="CJ332" s="72"/>
      <c r="CK332" s="72"/>
      <c r="CL332" s="72"/>
      <c r="CM332" s="72"/>
      <c r="CN332" s="72"/>
      <c r="CO332" s="72"/>
      <c r="CP332" s="72"/>
      <c r="CQ332" s="72"/>
      <c r="CR332" s="72"/>
      <c r="CS332" s="70"/>
    </row>
    <row r="333" spans="1:97" s="73" customFormat="1" ht="18.75" x14ac:dyDescent="0.3">
      <c r="A333" s="68"/>
      <c r="B333" s="69"/>
      <c r="C333" s="70"/>
      <c r="D333" s="69"/>
      <c r="E333" s="70"/>
      <c r="F333" s="70"/>
      <c r="G333" s="70"/>
      <c r="H333" s="70"/>
      <c r="I333" s="70"/>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2"/>
      <c r="BX333" s="72"/>
      <c r="BY333" s="72"/>
      <c r="BZ333" s="72"/>
      <c r="CA333" s="72"/>
      <c r="CB333" s="72"/>
      <c r="CC333" s="77"/>
      <c r="CD333" s="77"/>
      <c r="CE333" s="62"/>
      <c r="CF333" s="77"/>
      <c r="CG333" s="77"/>
      <c r="CH333" s="72"/>
      <c r="CI333" s="72"/>
      <c r="CJ333" s="72"/>
      <c r="CK333" s="72"/>
      <c r="CL333" s="72"/>
      <c r="CM333" s="72"/>
      <c r="CN333" s="72"/>
      <c r="CO333" s="72"/>
      <c r="CP333" s="72"/>
      <c r="CQ333" s="72"/>
      <c r="CR333" s="72"/>
      <c r="CS333" s="70"/>
    </row>
    <row r="334" spans="1:97" s="73" customFormat="1" ht="18.75" x14ac:dyDescent="0.3">
      <c r="A334" s="68"/>
      <c r="B334" s="69"/>
      <c r="C334" s="70"/>
      <c r="D334" s="69"/>
      <c r="E334" s="70"/>
      <c r="F334" s="70"/>
      <c r="G334" s="70"/>
      <c r="H334" s="70"/>
      <c r="I334" s="70"/>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2"/>
      <c r="BX334" s="72"/>
      <c r="BY334" s="72"/>
      <c r="BZ334" s="72"/>
      <c r="CA334" s="72"/>
      <c r="CB334" s="72"/>
      <c r="CC334" s="77"/>
      <c r="CD334" s="77"/>
      <c r="CE334" s="62"/>
      <c r="CF334" s="77"/>
      <c r="CG334" s="77"/>
      <c r="CH334" s="72"/>
      <c r="CI334" s="72"/>
      <c r="CJ334" s="72"/>
      <c r="CK334" s="72"/>
      <c r="CL334" s="72"/>
      <c r="CM334" s="72"/>
      <c r="CN334" s="72"/>
      <c r="CO334" s="72"/>
      <c r="CP334" s="72"/>
      <c r="CQ334" s="72"/>
      <c r="CR334" s="72"/>
      <c r="CS334" s="70"/>
    </row>
    <row r="335" spans="1:97" s="50" customFormat="1" ht="18.75" x14ac:dyDescent="0.3">
      <c r="A335" s="61"/>
      <c r="B335" s="55"/>
      <c r="C335" s="66"/>
      <c r="D335" s="55"/>
      <c r="E335" s="66"/>
      <c r="F335" s="66"/>
      <c r="G335" s="66"/>
      <c r="H335" s="66"/>
      <c r="I335" s="66"/>
      <c r="J335" s="67"/>
      <c r="K335" s="67"/>
      <c r="L335" s="67"/>
      <c r="M335" s="67"/>
      <c r="N335" s="67"/>
      <c r="O335" s="67"/>
      <c r="P335" s="67"/>
      <c r="Q335" s="67"/>
      <c r="R335" s="67"/>
      <c r="S335" s="67"/>
      <c r="T335" s="67"/>
      <c r="U335" s="67"/>
      <c r="V335" s="67"/>
      <c r="W335" s="67"/>
      <c r="X335" s="67"/>
      <c r="Y335" s="67"/>
      <c r="Z335" s="67"/>
      <c r="AA335" s="67"/>
      <c r="AB335" s="67"/>
      <c r="AC335" s="67"/>
      <c r="AD335" s="67"/>
      <c r="AE335" s="67"/>
      <c r="AF335" s="67"/>
      <c r="AG335" s="67"/>
      <c r="AH335" s="67"/>
      <c r="AI335" s="67"/>
      <c r="AJ335" s="67"/>
      <c r="AK335" s="67"/>
      <c r="AL335" s="67"/>
      <c r="AM335" s="67"/>
      <c r="AN335" s="67"/>
      <c r="AO335" s="67"/>
      <c r="AP335" s="67"/>
      <c r="AQ335" s="67"/>
      <c r="AR335" s="67"/>
      <c r="AS335" s="67"/>
      <c r="AT335" s="67"/>
      <c r="AU335" s="67"/>
      <c r="AV335" s="67"/>
      <c r="AW335" s="67"/>
      <c r="AX335" s="67"/>
      <c r="AY335" s="67"/>
      <c r="AZ335" s="67"/>
      <c r="BA335" s="67"/>
      <c r="BB335" s="67"/>
      <c r="BC335" s="67"/>
      <c r="BD335" s="67"/>
      <c r="BE335" s="67"/>
      <c r="BF335" s="67"/>
      <c r="BG335" s="67"/>
      <c r="BH335" s="67"/>
      <c r="BI335" s="67"/>
      <c r="BJ335" s="67"/>
      <c r="BK335" s="67"/>
      <c r="BL335" s="67"/>
      <c r="BM335" s="67"/>
      <c r="BN335" s="67"/>
      <c r="BO335" s="67"/>
      <c r="BP335" s="67"/>
      <c r="BQ335" s="67"/>
      <c r="BR335" s="67"/>
      <c r="BS335" s="67"/>
      <c r="BT335" s="67"/>
      <c r="BU335" s="67"/>
      <c r="BV335" s="67"/>
      <c r="BW335" s="62"/>
      <c r="BX335" s="62"/>
      <c r="BY335" s="62"/>
      <c r="BZ335" s="62"/>
      <c r="CA335" s="62"/>
      <c r="CB335" s="62"/>
      <c r="CC335" s="77"/>
      <c r="CD335" s="77"/>
      <c r="CE335" s="62"/>
      <c r="CF335" s="77"/>
      <c r="CG335" s="77"/>
      <c r="CH335" s="62"/>
      <c r="CI335" s="62"/>
      <c r="CJ335" s="62"/>
      <c r="CK335" s="62"/>
      <c r="CL335" s="62"/>
      <c r="CM335" s="62"/>
      <c r="CN335" s="62"/>
      <c r="CO335" s="62"/>
      <c r="CP335" s="62"/>
      <c r="CQ335" s="62"/>
      <c r="CR335" s="62"/>
      <c r="CS335" s="66"/>
    </row>
    <row r="336" spans="1:97" s="50" customFormat="1" ht="18.75" x14ac:dyDescent="0.3">
      <c r="A336" s="61"/>
      <c r="B336" s="55"/>
      <c r="C336" s="66"/>
      <c r="D336" s="55"/>
      <c r="E336" s="66"/>
      <c r="F336" s="66"/>
      <c r="G336" s="66"/>
      <c r="H336" s="66"/>
      <c r="I336" s="66"/>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c r="AT336" s="67"/>
      <c r="AU336" s="67"/>
      <c r="AV336" s="67"/>
      <c r="AW336" s="67"/>
      <c r="AX336" s="67"/>
      <c r="AY336" s="67"/>
      <c r="AZ336" s="67"/>
      <c r="BA336" s="67"/>
      <c r="BB336" s="67"/>
      <c r="BC336" s="67"/>
      <c r="BD336" s="67"/>
      <c r="BE336" s="67"/>
      <c r="BF336" s="67"/>
      <c r="BG336" s="67"/>
      <c r="BH336" s="67"/>
      <c r="BI336" s="67"/>
      <c r="BJ336" s="67"/>
      <c r="BK336" s="67"/>
      <c r="BL336" s="67"/>
      <c r="BM336" s="67"/>
      <c r="BN336" s="67"/>
      <c r="BO336" s="67"/>
      <c r="BP336" s="67"/>
      <c r="BQ336" s="67"/>
      <c r="BR336" s="67"/>
      <c r="BS336" s="67"/>
      <c r="BT336" s="67"/>
      <c r="BU336" s="67"/>
      <c r="BV336" s="67"/>
      <c r="BW336" s="62"/>
      <c r="BX336" s="62"/>
      <c r="BY336" s="62"/>
      <c r="BZ336" s="62"/>
      <c r="CA336" s="62"/>
      <c r="CB336" s="62"/>
      <c r="CC336" s="77"/>
      <c r="CD336" s="77"/>
      <c r="CE336" s="62"/>
      <c r="CF336" s="77"/>
      <c r="CG336" s="77"/>
      <c r="CH336" s="62"/>
      <c r="CI336" s="62"/>
      <c r="CJ336" s="62"/>
      <c r="CK336" s="62"/>
      <c r="CL336" s="62"/>
      <c r="CM336" s="62"/>
      <c r="CN336" s="62"/>
      <c r="CO336" s="62"/>
      <c r="CP336" s="62"/>
      <c r="CQ336" s="62"/>
      <c r="CR336" s="62"/>
      <c r="CS336" s="66"/>
    </row>
    <row r="337" spans="1:97" s="50" customFormat="1" ht="18.75" x14ac:dyDescent="0.3">
      <c r="A337" s="61"/>
      <c r="B337" s="55"/>
      <c r="C337" s="66"/>
      <c r="D337" s="55"/>
      <c r="E337" s="66"/>
      <c r="F337" s="66"/>
      <c r="G337" s="66"/>
      <c r="H337" s="66"/>
      <c r="I337" s="66"/>
      <c r="J337" s="67"/>
      <c r="K337" s="67"/>
      <c r="L337" s="67"/>
      <c r="M337" s="67"/>
      <c r="N337" s="67"/>
      <c r="O337" s="67"/>
      <c r="P337" s="67"/>
      <c r="Q337" s="67"/>
      <c r="R337" s="67"/>
      <c r="S337" s="67"/>
      <c r="T337" s="67"/>
      <c r="U337" s="67"/>
      <c r="V337" s="67"/>
      <c r="W337" s="67"/>
      <c r="X337" s="67"/>
      <c r="Y337" s="67"/>
      <c r="Z337" s="67"/>
      <c r="AA337" s="67"/>
      <c r="AB337" s="67"/>
      <c r="AC337" s="67"/>
      <c r="AD337" s="67"/>
      <c r="AE337" s="67"/>
      <c r="AF337" s="67"/>
      <c r="AG337" s="67"/>
      <c r="AH337" s="67"/>
      <c r="AI337" s="67"/>
      <c r="AJ337" s="67"/>
      <c r="AK337" s="67"/>
      <c r="AL337" s="67"/>
      <c r="AM337" s="67"/>
      <c r="AN337" s="67"/>
      <c r="AO337" s="67"/>
      <c r="AP337" s="67"/>
      <c r="AQ337" s="67"/>
      <c r="AR337" s="67"/>
      <c r="AS337" s="67"/>
      <c r="AT337" s="67"/>
      <c r="AU337" s="67"/>
      <c r="AV337" s="67"/>
      <c r="AW337" s="67"/>
      <c r="AX337" s="67"/>
      <c r="AY337" s="67"/>
      <c r="AZ337" s="67"/>
      <c r="BA337" s="67"/>
      <c r="BB337" s="67"/>
      <c r="BC337" s="67"/>
      <c r="BD337" s="67"/>
      <c r="BE337" s="67"/>
      <c r="BF337" s="67"/>
      <c r="BG337" s="67"/>
      <c r="BH337" s="67"/>
      <c r="BI337" s="67"/>
      <c r="BJ337" s="67"/>
      <c r="BK337" s="67"/>
      <c r="BL337" s="67"/>
      <c r="BM337" s="67"/>
      <c r="BN337" s="67"/>
      <c r="BO337" s="67"/>
      <c r="BP337" s="67"/>
      <c r="BQ337" s="67"/>
      <c r="BR337" s="67"/>
      <c r="BS337" s="67"/>
      <c r="BT337" s="67"/>
      <c r="BU337" s="67"/>
      <c r="BV337" s="67"/>
      <c r="BW337" s="62"/>
      <c r="BX337" s="62"/>
      <c r="BY337" s="62"/>
      <c r="BZ337" s="62"/>
      <c r="CA337" s="62"/>
      <c r="CB337" s="62"/>
      <c r="CC337" s="77"/>
      <c r="CD337" s="77"/>
      <c r="CE337" s="62"/>
      <c r="CF337" s="77"/>
      <c r="CG337" s="77"/>
      <c r="CH337" s="62"/>
      <c r="CI337" s="62"/>
      <c r="CJ337" s="62"/>
      <c r="CK337" s="62"/>
      <c r="CL337" s="62"/>
      <c r="CM337" s="62"/>
      <c r="CN337" s="62"/>
      <c r="CO337" s="62"/>
      <c r="CP337" s="62"/>
      <c r="CQ337" s="62"/>
      <c r="CR337" s="62"/>
      <c r="CS337" s="66"/>
    </row>
    <row r="338" spans="1:97" s="50" customFormat="1" ht="18.75" x14ac:dyDescent="0.3">
      <c r="A338" s="61"/>
      <c r="B338" s="55"/>
      <c r="C338" s="66"/>
      <c r="D338" s="55"/>
      <c r="E338" s="66"/>
      <c r="F338" s="66"/>
      <c r="G338" s="66"/>
      <c r="H338" s="66"/>
      <c r="I338" s="66"/>
      <c r="J338" s="67"/>
      <c r="K338" s="67"/>
      <c r="L338" s="67"/>
      <c r="M338" s="67"/>
      <c r="N338" s="67"/>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7"/>
      <c r="AN338" s="67"/>
      <c r="AO338" s="67"/>
      <c r="AP338" s="67"/>
      <c r="AQ338" s="67"/>
      <c r="AR338" s="67"/>
      <c r="AS338" s="67"/>
      <c r="AT338" s="67"/>
      <c r="AU338" s="67"/>
      <c r="AV338" s="67"/>
      <c r="AW338" s="67"/>
      <c r="AX338" s="67"/>
      <c r="AY338" s="67"/>
      <c r="AZ338" s="67"/>
      <c r="BA338" s="67"/>
      <c r="BB338" s="67"/>
      <c r="BC338" s="67"/>
      <c r="BD338" s="67"/>
      <c r="BE338" s="67"/>
      <c r="BF338" s="67"/>
      <c r="BG338" s="67"/>
      <c r="BH338" s="67"/>
      <c r="BI338" s="67"/>
      <c r="BJ338" s="67"/>
      <c r="BK338" s="67"/>
      <c r="BL338" s="67"/>
      <c r="BM338" s="67"/>
      <c r="BN338" s="67"/>
      <c r="BO338" s="67"/>
      <c r="BP338" s="67"/>
      <c r="BQ338" s="67"/>
      <c r="BR338" s="67"/>
      <c r="BS338" s="67"/>
      <c r="BT338" s="67"/>
      <c r="BU338" s="67"/>
      <c r="BV338" s="67"/>
      <c r="BW338" s="62"/>
      <c r="BX338" s="62"/>
      <c r="BY338" s="62"/>
      <c r="BZ338" s="62"/>
      <c r="CA338" s="62"/>
      <c r="CB338" s="62"/>
      <c r="CC338" s="77"/>
      <c r="CD338" s="77"/>
      <c r="CE338" s="62"/>
      <c r="CF338" s="77"/>
      <c r="CG338" s="77"/>
      <c r="CH338" s="62"/>
      <c r="CI338" s="62"/>
      <c r="CJ338" s="62"/>
      <c r="CK338" s="62"/>
      <c r="CL338" s="62"/>
      <c r="CM338" s="62"/>
      <c r="CN338" s="62"/>
      <c r="CO338" s="62"/>
      <c r="CP338" s="62"/>
      <c r="CQ338" s="62"/>
      <c r="CR338" s="62"/>
      <c r="CS338" s="66"/>
    </row>
    <row r="339" spans="1:97" s="50" customFormat="1" ht="18.75" x14ac:dyDescent="0.3">
      <c r="A339" s="61"/>
      <c r="B339" s="55"/>
      <c r="C339" s="66"/>
      <c r="D339" s="55"/>
      <c r="E339" s="66"/>
      <c r="F339" s="66"/>
      <c r="G339" s="66"/>
      <c r="H339" s="66"/>
      <c r="I339" s="66"/>
      <c r="J339" s="67"/>
      <c r="K339" s="6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c r="AN339" s="67"/>
      <c r="AO339" s="67"/>
      <c r="AP339" s="67"/>
      <c r="AQ339" s="67"/>
      <c r="AR339" s="67"/>
      <c r="AS339" s="67"/>
      <c r="AT339" s="67"/>
      <c r="AU339" s="67"/>
      <c r="AV339" s="67"/>
      <c r="AW339" s="67"/>
      <c r="AX339" s="67"/>
      <c r="AY339" s="67"/>
      <c r="AZ339" s="67"/>
      <c r="BA339" s="67"/>
      <c r="BB339" s="67"/>
      <c r="BC339" s="67"/>
      <c r="BD339" s="67"/>
      <c r="BE339" s="67"/>
      <c r="BF339" s="67"/>
      <c r="BG339" s="67"/>
      <c r="BH339" s="67"/>
      <c r="BI339" s="67"/>
      <c r="BJ339" s="67"/>
      <c r="BK339" s="67"/>
      <c r="BL339" s="67"/>
      <c r="BM339" s="67"/>
      <c r="BN339" s="67"/>
      <c r="BO339" s="67"/>
      <c r="BP339" s="67"/>
      <c r="BQ339" s="67"/>
      <c r="BR339" s="67"/>
      <c r="BS339" s="67"/>
      <c r="BT339" s="67"/>
      <c r="BU339" s="67"/>
      <c r="BV339" s="67"/>
      <c r="BW339" s="62"/>
      <c r="BX339" s="62"/>
      <c r="BY339" s="62"/>
      <c r="BZ339" s="62"/>
      <c r="CA339" s="62"/>
      <c r="CB339" s="62"/>
      <c r="CC339" s="77"/>
      <c r="CD339" s="77"/>
      <c r="CE339" s="62"/>
      <c r="CF339" s="77"/>
      <c r="CG339" s="77"/>
      <c r="CH339" s="62"/>
      <c r="CI339" s="62"/>
      <c r="CJ339" s="62"/>
      <c r="CK339" s="62"/>
      <c r="CL339" s="62"/>
      <c r="CM339" s="62"/>
      <c r="CN339" s="62"/>
      <c r="CO339" s="62"/>
      <c r="CP339" s="62"/>
      <c r="CQ339" s="62"/>
      <c r="CR339" s="62"/>
      <c r="CS339" s="66"/>
    </row>
    <row r="340" spans="1:97" s="50" customFormat="1" ht="18.75" x14ac:dyDescent="0.3">
      <c r="A340" s="61"/>
      <c r="B340" s="55"/>
      <c r="C340" s="66"/>
      <c r="D340" s="55"/>
      <c r="E340" s="66"/>
      <c r="F340" s="66"/>
      <c r="G340" s="66"/>
      <c r="H340" s="66"/>
      <c r="I340" s="66"/>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c r="AN340" s="67"/>
      <c r="AO340" s="67"/>
      <c r="AP340" s="67"/>
      <c r="AQ340" s="67"/>
      <c r="AR340" s="67"/>
      <c r="AS340" s="67"/>
      <c r="AT340" s="67"/>
      <c r="AU340" s="67"/>
      <c r="AV340" s="67"/>
      <c r="AW340" s="67"/>
      <c r="AX340" s="67"/>
      <c r="AY340" s="67"/>
      <c r="AZ340" s="67"/>
      <c r="BA340" s="67"/>
      <c r="BB340" s="67"/>
      <c r="BC340" s="67"/>
      <c r="BD340" s="67"/>
      <c r="BE340" s="67"/>
      <c r="BF340" s="67"/>
      <c r="BG340" s="67"/>
      <c r="BH340" s="67"/>
      <c r="BI340" s="67"/>
      <c r="BJ340" s="67"/>
      <c r="BK340" s="67"/>
      <c r="BL340" s="67"/>
      <c r="BM340" s="67"/>
      <c r="BN340" s="67"/>
      <c r="BO340" s="67"/>
      <c r="BP340" s="67"/>
      <c r="BQ340" s="67"/>
      <c r="BR340" s="67"/>
      <c r="BS340" s="67"/>
      <c r="BT340" s="67"/>
      <c r="BU340" s="67"/>
      <c r="BV340" s="67"/>
      <c r="BW340" s="62"/>
      <c r="BX340" s="62"/>
      <c r="BY340" s="62"/>
      <c r="BZ340" s="62"/>
      <c r="CA340" s="62"/>
      <c r="CB340" s="62"/>
      <c r="CC340" s="77"/>
      <c r="CD340" s="77"/>
      <c r="CE340" s="62"/>
      <c r="CF340" s="77"/>
      <c r="CG340" s="77"/>
      <c r="CH340" s="62"/>
      <c r="CI340" s="62"/>
      <c r="CJ340" s="62"/>
      <c r="CK340" s="62"/>
      <c r="CL340" s="62"/>
      <c r="CM340" s="62"/>
      <c r="CN340" s="62"/>
      <c r="CO340" s="62"/>
      <c r="CP340" s="62"/>
      <c r="CQ340" s="62"/>
      <c r="CR340" s="62"/>
      <c r="CS340" s="66"/>
    </row>
    <row r="341" spans="1:97" s="50" customFormat="1" ht="18.75" x14ac:dyDescent="0.3">
      <c r="A341" s="61"/>
      <c r="B341" s="55"/>
      <c r="C341" s="66"/>
      <c r="D341" s="55"/>
      <c r="E341" s="66"/>
      <c r="F341" s="66"/>
      <c r="G341" s="66"/>
      <c r="H341" s="66"/>
      <c r="I341" s="66"/>
      <c r="J341" s="67"/>
      <c r="K341" s="67"/>
      <c r="L341" s="67"/>
      <c r="M341" s="67"/>
      <c r="N341" s="67"/>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7"/>
      <c r="AN341" s="67"/>
      <c r="AO341" s="67"/>
      <c r="AP341" s="67"/>
      <c r="AQ341" s="67"/>
      <c r="AR341" s="67"/>
      <c r="AS341" s="67"/>
      <c r="AT341" s="67"/>
      <c r="AU341" s="67"/>
      <c r="AV341" s="67"/>
      <c r="AW341" s="67"/>
      <c r="AX341" s="67"/>
      <c r="AY341" s="67"/>
      <c r="AZ341" s="67"/>
      <c r="BA341" s="67"/>
      <c r="BB341" s="67"/>
      <c r="BC341" s="67"/>
      <c r="BD341" s="67"/>
      <c r="BE341" s="67"/>
      <c r="BF341" s="67"/>
      <c r="BG341" s="67"/>
      <c r="BH341" s="67"/>
      <c r="BI341" s="67"/>
      <c r="BJ341" s="67"/>
      <c r="BK341" s="67"/>
      <c r="BL341" s="67"/>
      <c r="BM341" s="67"/>
      <c r="BN341" s="67"/>
      <c r="BO341" s="67"/>
      <c r="BP341" s="67"/>
      <c r="BQ341" s="67"/>
      <c r="BR341" s="67"/>
      <c r="BS341" s="67"/>
      <c r="BT341" s="67"/>
      <c r="BU341" s="67"/>
      <c r="BV341" s="67"/>
      <c r="BW341" s="62"/>
      <c r="BX341" s="62"/>
      <c r="BY341" s="62"/>
      <c r="BZ341" s="62"/>
      <c r="CA341" s="62"/>
      <c r="CB341" s="62"/>
      <c r="CC341" s="77"/>
      <c r="CD341" s="77"/>
      <c r="CE341" s="62"/>
      <c r="CF341" s="77"/>
      <c r="CG341" s="77"/>
      <c r="CH341" s="62"/>
      <c r="CI341" s="62"/>
      <c r="CJ341" s="62"/>
      <c r="CK341" s="62"/>
      <c r="CL341" s="62"/>
      <c r="CM341" s="62"/>
      <c r="CN341" s="62"/>
      <c r="CO341" s="62"/>
      <c r="CP341" s="62"/>
      <c r="CQ341" s="62"/>
      <c r="CR341" s="62"/>
      <c r="CS341" s="66"/>
    </row>
    <row r="342" spans="1:97" s="50" customFormat="1" ht="18.75" x14ac:dyDescent="0.3">
      <c r="A342" s="61"/>
      <c r="B342" s="55"/>
      <c r="C342" s="66"/>
      <c r="D342" s="55"/>
      <c r="E342" s="66"/>
      <c r="F342" s="66"/>
      <c r="G342" s="66"/>
      <c r="H342" s="66"/>
      <c r="I342" s="66"/>
      <c r="J342" s="67"/>
      <c r="K342" s="67"/>
      <c r="L342" s="67"/>
      <c r="M342" s="67"/>
      <c r="N342" s="67"/>
      <c r="O342" s="67"/>
      <c r="P342" s="67"/>
      <c r="Q342" s="67"/>
      <c r="R342" s="67"/>
      <c r="S342" s="67"/>
      <c r="T342" s="67"/>
      <c r="U342" s="67"/>
      <c r="V342" s="67"/>
      <c r="W342" s="67"/>
      <c r="X342" s="67"/>
      <c r="Y342" s="67"/>
      <c r="Z342" s="67"/>
      <c r="AA342" s="67"/>
      <c r="AB342" s="67"/>
      <c r="AC342" s="67"/>
      <c r="AD342" s="67"/>
      <c r="AE342" s="67"/>
      <c r="AF342" s="67"/>
      <c r="AG342" s="67"/>
      <c r="AH342" s="67"/>
      <c r="AI342" s="67"/>
      <c r="AJ342" s="67"/>
      <c r="AK342" s="67"/>
      <c r="AL342" s="67"/>
      <c r="AM342" s="67"/>
      <c r="AN342" s="67"/>
      <c r="AO342" s="67"/>
      <c r="AP342" s="67"/>
      <c r="AQ342" s="67"/>
      <c r="AR342" s="67"/>
      <c r="AS342" s="67"/>
      <c r="AT342" s="67"/>
      <c r="AU342" s="67"/>
      <c r="AV342" s="67"/>
      <c r="AW342" s="67"/>
      <c r="AX342" s="67"/>
      <c r="AY342" s="67"/>
      <c r="AZ342" s="67"/>
      <c r="BA342" s="67"/>
      <c r="BB342" s="67"/>
      <c r="BC342" s="67"/>
      <c r="BD342" s="67"/>
      <c r="BE342" s="67"/>
      <c r="BF342" s="67"/>
      <c r="BG342" s="67"/>
      <c r="BH342" s="67"/>
      <c r="BI342" s="67"/>
      <c r="BJ342" s="67"/>
      <c r="BK342" s="67"/>
      <c r="BL342" s="67"/>
      <c r="BM342" s="67"/>
      <c r="BN342" s="67"/>
      <c r="BO342" s="67"/>
      <c r="BP342" s="67"/>
      <c r="BQ342" s="67"/>
      <c r="BR342" s="67"/>
      <c r="BS342" s="67"/>
      <c r="BT342" s="67"/>
      <c r="BU342" s="67"/>
      <c r="BV342" s="67"/>
      <c r="BW342" s="62"/>
      <c r="BX342" s="62"/>
      <c r="BY342" s="62"/>
      <c r="BZ342" s="62"/>
      <c r="CA342" s="62"/>
      <c r="CB342" s="62"/>
      <c r="CC342" s="77"/>
      <c r="CD342" s="77"/>
      <c r="CE342" s="62"/>
      <c r="CF342" s="77"/>
      <c r="CG342" s="77"/>
      <c r="CH342" s="62"/>
      <c r="CI342" s="62"/>
      <c r="CJ342" s="62"/>
      <c r="CK342" s="62"/>
      <c r="CL342" s="62"/>
      <c r="CM342" s="62"/>
      <c r="CN342" s="62"/>
      <c r="CO342" s="62"/>
      <c r="CP342" s="62"/>
      <c r="CQ342" s="62"/>
      <c r="CR342" s="62"/>
      <c r="CS342" s="66"/>
    </row>
    <row r="343" spans="1:97" s="50" customFormat="1" ht="18.75" x14ac:dyDescent="0.3">
      <c r="A343" s="61"/>
      <c r="B343" s="55"/>
      <c r="C343" s="66"/>
      <c r="D343" s="55"/>
      <c r="E343" s="66"/>
      <c r="F343" s="66"/>
      <c r="G343" s="66"/>
      <c r="H343" s="66"/>
      <c r="I343" s="66"/>
      <c r="J343" s="67"/>
      <c r="K343" s="67"/>
      <c r="L343" s="67"/>
      <c r="M343" s="67"/>
      <c r="N343" s="67"/>
      <c r="O343" s="67"/>
      <c r="P343" s="67"/>
      <c r="Q343" s="67"/>
      <c r="R343" s="67"/>
      <c r="S343" s="67"/>
      <c r="T343" s="67"/>
      <c r="U343" s="67"/>
      <c r="V343" s="67"/>
      <c r="W343" s="67"/>
      <c r="X343" s="67"/>
      <c r="Y343" s="67"/>
      <c r="Z343" s="67"/>
      <c r="AA343" s="67"/>
      <c r="AB343" s="67"/>
      <c r="AC343" s="67"/>
      <c r="AD343" s="67"/>
      <c r="AE343" s="67"/>
      <c r="AF343" s="67"/>
      <c r="AG343" s="67"/>
      <c r="AH343" s="67"/>
      <c r="AI343" s="67"/>
      <c r="AJ343" s="67"/>
      <c r="AK343" s="67"/>
      <c r="AL343" s="67"/>
      <c r="AM343" s="67"/>
      <c r="AN343" s="67"/>
      <c r="AO343" s="67"/>
      <c r="AP343" s="67"/>
      <c r="AQ343" s="67"/>
      <c r="AR343" s="67"/>
      <c r="AS343" s="67"/>
      <c r="AT343" s="67"/>
      <c r="AU343" s="67"/>
      <c r="AV343" s="67"/>
      <c r="AW343" s="67"/>
      <c r="AX343" s="67"/>
      <c r="AY343" s="67"/>
      <c r="AZ343" s="67"/>
      <c r="BA343" s="67"/>
      <c r="BB343" s="67"/>
      <c r="BC343" s="67"/>
      <c r="BD343" s="67"/>
      <c r="BE343" s="67"/>
      <c r="BF343" s="67"/>
      <c r="BG343" s="67"/>
      <c r="BH343" s="67"/>
      <c r="BI343" s="67"/>
      <c r="BJ343" s="67"/>
      <c r="BK343" s="67"/>
      <c r="BL343" s="67"/>
      <c r="BM343" s="67"/>
      <c r="BN343" s="67"/>
      <c r="BO343" s="67"/>
      <c r="BP343" s="67"/>
      <c r="BQ343" s="67"/>
      <c r="BR343" s="67"/>
      <c r="BS343" s="67"/>
      <c r="BT343" s="67"/>
      <c r="BU343" s="67"/>
      <c r="BV343" s="67"/>
      <c r="BW343" s="62"/>
      <c r="BX343" s="62"/>
      <c r="BY343" s="62"/>
      <c r="BZ343" s="62"/>
      <c r="CA343" s="62"/>
      <c r="CB343" s="62"/>
      <c r="CC343" s="77"/>
      <c r="CD343" s="77"/>
      <c r="CE343" s="62"/>
      <c r="CF343" s="77"/>
      <c r="CG343" s="77"/>
      <c r="CH343" s="62"/>
      <c r="CI343" s="62"/>
      <c r="CJ343" s="62"/>
      <c r="CK343" s="62"/>
      <c r="CL343" s="62"/>
      <c r="CM343" s="62"/>
      <c r="CN343" s="62"/>
      <c r="CO343" s="62"/>
      <c r="CP343" s="62"/>
      <c r="CQ343" s="62"/>
      <c r="CR343" s="62"/>
      <c r="CS343" s="66"/>
    </row>
    <row r="344" spans="1:97" s="50" customFormat="1" ht="18.75" x14ac:dyDescent="0.3">
      <c r="A344" s="61"/>
      <c r="B344" s="55"/>
      <c r="C344" s="66"/>
      <c r="D344" s="55"/>
      <c r="E344" s="66"/>
      <c r="F344" s="66"/>
      <c r="G344" s="66"/>
      <c r="H344" s="66"/>
      <c r="I344" s="66"/>
      <c r="J344" s="67"/>
      <c r="K344" s="67"/>
      <c r="L344" s="67"/>
      <c r="M344" s="67"/>
      <c r="N344" s="67"/>
      <c r="O344" s="67"/>
      <c r="P344" s="67"/>
      <c r="Q344" s="67"/>
      <c r="R344" s="67"/>
      <c r="S344" s="67"/>
      <c r="T344" s="67"/>
      <c r="U344" s="67"/>
      <c r="V344" s="67"/>
      <c r="W344" s="67"/>
      <c r="X344" s="67"/>
      <c r="Y344" s="67"/>
      <c r="Z344" s="67"/>
      <c r="AA344" s="67"/>
      <c r="AB344" s="67"/>
      <c r="AC344" s="67"/>
      <c r="AD344" s="67"/>
      <c r="AE344" s="67"/>
      <c r="AF344" s="67"/>
      <c r="AG344" s="67"/>
      <c r="AH344" s="67"/>
      <c r="AI344" s="67"/>
      <c r="AJ344" s="67"/>
      <c r="AK344" s="67"/>
      <c r="AL344" s="67"/>
      <c r="AM344" s="67"/>
      <c r="AN344" s="67"/>
      <c r="AO344" s="67"/>
      <c r="AP344" s="67"/>
      <c r="AQ344" s="67"/>
      <c r="AR344" s="67"/>
      <c r="AS344" s="67"/>
      <c r="AT344" s="67"/>
      <c r="AU344" s="67"/>
      <c r="AV344" s="67"/>
      <c r="AW344" s="67"/>
      <c r="AX344" s="67"/>
      <c r="AY344" s="67"/>
      <c r="AZ344" s="67"/>
      <c r="BA344" s="67"/>
      <c r="BB344" s="67"/>
      <c r="BC344" s="67"/>
      <c r="BD344" s="67"/>
      <c r="BE344" s="67"/>
      <c r="BF344" s="67"/>
      <c r="BG344" s="67"/>
      <c r="BH344" s="67"/>
      <c r="BI344" s="67"/>
      <c r="BJ344" s="67"/>
      <c r="BK344" s="67"/>
      <c r="BL344" s="67"/>
      <c r="BM344" s="67"/>
      <c r="BN344" s="67"/>
      <c r="BO344" s="67"/>
      <c r="BP344" s="67"/>
      <c r="BQ344" s="67"/>
      <c r="BR344" s="67"/>
      <c r="BS344" s="67"/>
      <c r="BT344" s="67"/>
      <c r="BU344" s="67"/>
      <c r="BV344" s="67"/>
      <c r="BW344" s="62"/>
      <c r="BX344" s="62"/>
      <c r="BY344" s="62"/>
      <c r="BZ344" s="62"/>
      <c r="CA344" s="62"/>
      <c r="CB344" s="62"/>
      <c r="CC344" s="77"/>
      <c r="CD344" s="77"/>
      <c r="CE344" s="62"/>
      <c r="CF344" s="77"/>
      <c r="CG344" s="77"/>
      <c r="CH344" s="62"/>
      <c r="CI344" s="62"/>
      <c r="CJ344" s="62"/>
      <c r="CK344" s="62"/>
      <c r="CL344" s="62"/>
      <c r="CM344" s="62"/>
      <c r="CN344" s="62"/>
      <c r="CO344" s="62"/>
      <c r="CP344" s="62"/>
      <c r="CQ344" s="62"/>
      <c r="CR344" s="62"/>
      <c r="CS344" s="66"/>
    </row>
    <row r="345" spans="1:97" s="50" customFormat="1" ht="18.75" x14ac:dyDescent="0.3">
      <c r="A345" s="61"/>
      <c r="B345" s="55"/>
      <c r="C345" s="66"/>
      <c r="D345" s="55"/>
      <c r="E345" s="66"/>
      <c r="F345" s="66"/>
      <c r="G345" s="66"/>
      <c r="H345" s="66"/>
      <c r="I345" s="66"/>
      <c r="J345" s="67"/>
      <c r="K345" s="67"/>
      <c r="L345" s="67"/>
      <c r="M345" s="67"/>
      <c r="N345" s="67"/>
      <c r="O345" s="67"/>
      <c r="P345" s="67"/>
      <c r="Q345" s="67"/>
      <c r="R345" s="67"/>
      <c r="S345" s="67"/>
      <c r="T345" s="67"/>
      <c r="U345" s="67"/>
      <c r="V345" s="67"/>
      <c r="W345" s="67"/>
      <c r="X345" s="67"/>
      <c r="Y345" s="67"/>
      <c r="Z345" s="67"/>
      <c r="AA345" s="67"/>
      <c r="AB345" s="67"/>
      <c r="AC345" s="67"/>
      <c r="AD345" s="67"/>
      <c r="AE345" s="67"/>
      <c r="AF345" s="67"/>
      <c r="AG345" s="67"/>
      <c r="AH345" s="67"/>
      <c r="AI345" s="67"/>
      <c r="AJ345" s="67"/>
      <c r="AK345" s="67"/>
      <c r="AL345" s="67"/>
      <c r="AM345" s="67"/>
      <c r="AN345" s="67"/>
      <c r="AO345" s="67"/>
      <c r="AP345" s="67"/>
      <c r="AQ345" s="67"/>
      <c r="AR345" s="67"/>
      <c r="AS345" s="67"/>
      <c r="AT345" s="67"/>
      <c r="AU345" s="67"/>
      <c r="AV345" s="67"/>
      <c r="AW345" s="67"/>
      <c r="AX345" s="67"/>
      <c r="AY345" s="67"/>
      <c r="AZ345" s="67"/>
      <c r="BA345" s="67"/>
      <c r="BB345" s="67"/>
      <c r="BC345" s="67"/>
      <c r="BD345" s="67"/>
      <c r="BE345" s="67"/>
      <c r="BF345" s="67"/>
      <c r="BG345" s="67"/>
      <c r="BH345" s="67"/>
      <c r="BI345" s="67"/>
      <c r="BJ345" s="67"/>
      <c r="BK345" s="67"/>
      <c r="BL345" s="67"/>
      <c r="BM345" s="67"/>
      <c r="BN345" s="67"/>
      <c r="BO345" s="67"/>
      <c r="BP345" s="67"/>
      <c r="BQ345" s="67"/>
      <c r="BR345" s="67"/>
      <c r="BS345" s="67"/>
      <c r="BT345" s="67"/>
      <c r="BU345" s="67"/>
      <c r="BV345" s="67"/>
      <c r="BW345" s="62"/>
      <c r="BX345" s="62"/>
      <c r="BY345" s="62"/>
      <c r="BZ345" s="62"/>
      <c r="CA345" s="62"/>
      <c r="CB345" s="62"/>
      <c r="CC345" s="77"/>
      <c r="CD345" s="77"/>
      <c r="CE345" s="62"/>
      <c r="CF345" s="77"/>
      <c r="CG345" s="77"/>
      <c r="CH345" s="62"/>
      <c r="CI345" s="62"/>
      <c r="CJ345" s="62"/>
      <c r="CK345" s="62"/>
      <c r="CL345" s="62"/>
      <c r="CM345" s="62"/>
      <c r="CN345" s="62"/>
      <c r="CO345" s="62"/>
      <c r="CP345" s="62"/>
      <c r="CQ345" s="62"/>
      <c r="CR345" s="62"/>
      <c r="CS345" s="66"/>
    </row>
    <row r="346" spans="1:97" s="50" customFormat="1" ht="18.75" x14ac:dyDescent="0.3">
      <c r="A346" s="61"/>
      <c r="B346" s="55"/>
      <c r="C346" s="66"/>
      <c r="D346" s="55"/>
      <c r="E346" s="66"/>
      <c r="F346" s="66"/>
      <c r="G346" s="66"/>
      <c r="H346" s="66"/>
      <c r="I346" s="66"/>
      <c r="J346" s="67"/>
      <c r="K346" s="67"/>
      <c r="L346" s="67"/>
      <c r="M346" s="67"/>
      <c r="N346" s="67"/>
      <c r="O346" s="67"/>
      <c r="P346" s="67"/>
      <c r="Q346" s="67"/>
      <c r="R346" s="67"/>
      <c r="S346" s="67"/>
      <c r="T346" s="67"/>
      <c r="U346" s="67"/>
      <c r="V346" s="67"/>
      <c r="W346" s="67"/>
      <c r="X346" s="67"/>
      <c r="Y346" s="67"/>
      <c r="Z346" s="67"/>
      <c r="AA346" s="67"/>
      <c r="AB346" s="67"/>
      <c r="AC346" s="67"/>
      <c r="AD346" s="67"/>
      <c r="AE346" s="67"/>
      <c r="AF346" s="67"/>
      <c r="AG346" s="67"/>
      <c r="AH346" s="67"/>
      <c r="AI346" s="67"/>
      <c r="AJ346" s="67"/>
      <c r="AK346" s="67"/>
      <c r="AL346" s="67"/>
      <c r="AM346" s="67"/>
      <c r="AN346" s="67"/>
      <c r="AO346" s="67"/>
      <c r="AP346" s="67"/>
      <c r="AQ346" s="67"/>
      <c r="AR346" s="67"/>
      <c r="AS346" s="67"/>
      <c r="AT346" s="67"/>
      <c r="AU346" s="67"/>
      <c r="AV346" s="67"/>
      <c r="AW346" s="67"/>
      <c r="AX346" s="67"/>
      <c r="AY346" s="67"/>
      <c r="AZ346" s="67"/>
      <c r="BA346" s="67"/>
      <c r="BB346" s="67"/>
      <c r="BC346" s="67"/>
      <c r="BD346" s="67"/>
      <c r="BE346" s="67"/>
      <c r="BF346" s="67"/>
      <c r="BG346" s="67"/>
      <c r="BH346" s="67"/>
      <c r="BI346" s="67"/>
      <c r="BJ346" s="67"/>
      <c r="BK346" s="67"/>
      <c r="BL346" s="67"/>
      <c r="BM346" s="67"/>
      <c r="BN346" s="67"/>
      <c r="BO346" s="67"/>
      <c r="BP346" s="67"/>
      <c r="BQ346" s="67"/>
      <c r="BR346" s="67"/>
      <c r="BS346" s="67"/>
      <c r="BT346" s="67"/>
      <c r="BU346" s="67"/>
      <c r="BV346" s="67"/>
      <c r="BW346" s="62"/>
      <c r="BX346" s="62"/>
      <c r="BY346" s="62"/>
      <c r="BZ346" s="62"/>
      <c r="CA346" s="62"/>
      <c r="CB346" s="62"/>
      <c r="CC346" s="77"/>
      <c r="CD346" s="77"/>
      <c r="CE346" s="62"/>
      <c r="CF346" s="77"/>
      <c r="CG346" s="77"/>
      <c r="CH346" s="62"/>
      <c r="CI346" s="62"/>
      <c r="CJ346" s="62"/>
      <c r="CK346" s="62"/>
      <c r="CL346" s="62"/>
      <c r="CM346" s="62"/>
      <c r="CN346" s="62"/>
      <c r="CO346" s="62"/>
      <c r="CP346" s="62"/>
      <c r="CQ346" s="62"/>
      <c r="CR346" s="62"/>
      <c r="CS346" s="66"/>
    </row>
    <row r="347" spans="1:97" s="50" customFormat="1" ht="18.75" x14ac:dyDescent="0.3">
      <c r="A347" s="61"/>
      <c r="B347" s="55"/>
      <c r="C347" s="66"/>
      <c r="D347" s="55"/>
      <c r="E347" s="66"/>
      <c r="F347" s="66"/>
      <c r="G347" s="66"/>
      <c r="H347" s="66"/>
      <c r="I347" s="66"/>
      <c r="J347" s="67"/>
      <c r="K347" s="67"/>
      <c r="L347" s="67"/>
      <c r="M347" s="67"/>
      <c r="N347" s="67"/>
      <c r="O347" s="67"/>
      <c r="P347" s="67"/>
      <c r="Q347" s="67"/>
      <c r="R347" s="67"/>
      <c r="S347" s="67"/>
      <c r="T347" s="67"/>
      <c r="U347" s="67"/>
      <c r="V347" s="67"/>
      <c r="W347" s="67"/>
      <c r="X347" s="67"/>
      <c r="Y347" s="67"/>
      <c r="Z347" s="67"/>
      <c r="AA347" s="67"/>
      <c r="AB347" s="67"/>
      <c r="AC347" s="67"/>
      <c r="AD347" s="67"/>
      <c r="AE347" s="67"/>
      <c r="AF347" s="67"/>
      <c r="AG347" s="67"/>
      <c r="AH347" s="67"/>
      <c r="AI347" s="67"/>
      <c r="AJ347" s="67"/>
      <c r="AK347" s="67"/>
      <c r="AL347" s="67"/>
      <c r="AM347" s="67"/>
      <c r="AN347" s="67"/>
      <c r="AO347" s="67"/>
      <c r="AP347" s="67"/>
      <c r="AQ347" s="67"/>
      <c r="AR347" s="67"/>
      <c r="AS347" s="67"/>
      <c r="AT347" s="67"/>
      <c r="AU347" s="67"/>
      <c r="AV347" s="67"/>
      <c r="AW347" s="67"/>
      <c r="AX347" s="67"/>
      <c r="AY347" s="67"/>
      <c r="AZ347" s="67"/>
      <c r="BA347" s="67"/>
      <c r="BB347" s="67"/>
      <c r="BC347" s="67"/>
      <c r="BD347" s="67"/>
      <c r="BE347" s="67"/>
      <c r="BF347" s="67"/>
      <c r="BG347" s="67"/>
      <c r="BH347" s="67"/>
      <c r="BI347" s="67"/>
      <c r="BJ347" s="67"/>
      <c r="BK347" s="67"/>
      <c r="BL347" s="67"/>
      <c r="BM347" s="67"/>
      <c r="BN347" s="67"/>
      <c r="BO347" s="67"/>
      <c r="BP347" s="67"/>
      <c r="BQ347" s="67"/>
      <c r="BR347" s="67"/>
      <c r="BS347" s="67"/>
      <c r="BT347" s="67"/>
      <c r="BU347" s="67"/>
      <c r="BV347" s="67"/>
      <c r="BW347" s="62"/>
      <c r="BX347" s="62"/>
      <c r="BY347" s="62"/>
      <c r="BZ347" s="62"/>
      <c r="CA347" s="62"/>
      <c r="CB347" s="62"/>
      <c r="CC347" s="77"/>
      <c r="CD347" s="77"/>
      <c r="CE347" s="62"/>
      <c r="CF347" s="77"/>
      <c r="CG347" s="77"/>
      <c r="CH347" s="62"/>
      <c r="CI347" s="62"/>
      <c r="CJ347" s="62"/>
      <c r="CK347" s="62"/>
      <c r="CL347" s="62"/>
      <c r="CM347" s="62"/>
      <c r="CN347" s="62"/>
      <c r="CO347" s="62"/>
      <c r="CP347" s="62"/>
      <c r="CQ347" s="62"/>
      <c r="CR347" s="62"/>
      <c r="CS347" s="66"/>
    </row>
    <row r="348" spans="1:97" s="50" customFormat="1" ht="18.75" x14ac:dyDescent="0.3">
      <c r="A348" s="61"/>
      <c r="B348" s="55"/>
      <c r="C348" s="66"/>
      <c r="D348" s="55"/>
      <c r="E348" s="66"/>
      <c r="F348" s="66"/>
      <c r="G348" s="66"/>
      <c r="H348" s="66"/>
      <c r="I348" s="66"/>
      <c r="J348" s="67"/>
      <c r="K348" s="67"/>
      <c r="L348" s="67"/>
      <c r="M348" s="67"/>
      <c r="N348" s="67"/>
      <c r="O348" s="67"/>
      <c r="P348" s="67"/>
      <c r="Q348" s="67"/>
      <c r="R348" s="67"/>
      <c r="S348" s="67"/>
      <c r="T348" s="67"/>
      <c r="U348" s="67"/>
      <c r="V348" s="67"/>
      <c r="W348" s="67"/>
      <c r="X348" s="67"/>
      <c r="Y348" s="67"/>
      <c r="Z348" s="67"/>
      <c r="AA348" s="67"/>
      <c r="AB348" s="67"/>
      <c r="AC348" s="67"/>
      <c r="AD348" s="67"/>
      <c r="AE348" s="67"/>
      <c r="AF348" s="67"/>
      <c r="AG348" s="67"/>
      <c r="AH348" s="67"/>
      <c r="AI348" s="67"/>
      <c r="AJ348" s="67"/>
      <c r="AK348" s="67"/>
      <c r="AL348" s="67"/>
      <c r="AM348" s="67"/>
      <c r="AN348" s="67"/>
      <c r="AO348" s="67"/>
      <c r="AP348" s="67"/>
      <c r="AQ348" s="67"/>
      <c r="AR348" s="67"/>
      <c r="AS348" s="67"/>
      <c r="AT348" s="67"/>
      <c r="AU348" s="67"/>
      <c r="AV348" s="67"/>
      <c r="AW348" s="67"/>
      <c r="AX348" s="67"/>
      <c r="AY348" s="67"/>
      <c r="AZ348" s="67"/>
      <c r="BA348" s="67"/>
      <c r="BB348" s="67"/>
      <c r="BC348" s="67"/>
      <c r="BD348" s="67"/>
      <c r="BE348" s="67"/>
      <c r="BF348" s="67"/>
      <c r="BG348" s="67"/>
      <c r="BH348" s="67"/>
      <c r="BI348" s="67"/>
      <c r="BJ348" s="67"/>
      <c r="BK348" s="67"/>
      <c r="BL348" s="67"/>
      <c r="BM348" s="67"/>
      <c r="BN348" s="67"/>
      <c r="BO348" s="67"/>
      <c r="BP348" s="67"/>
      <c r="BQ348" s="67"/>
      <c r="BR348" s="67"/>
      <c r="BS348" s="67"/>
      <c r="BT348" s="67"/>
      <c r="BU348" s="67"/>
      <c r="BV348" s="67"/>
      <c r="BW348" s="62"/>
      <c r="BX348" s="62"/>
      <c r="BY348" s="62"/>
      <c r="BZ348" s="62"/>
      <c r="CA348" s="62"/>
      <c r="CB348" s="62"/>
      <c r="CC348" s="77"/>
      <c r="CD348" s="77"/>
      <c r="CE348" s="62"/>
      <c r="CF348" s="77"/>
      <c r="CG348" s="77"/>
      <c r="CH348" s="62"/>
      <c r="CI348" s="62"/>
      <c r="CJ348" s="62"/>
      <c r="CK348" s="62"/>
      <c r="CL348" s="62"/>
      <c r="CM348" s="62"/>
      <c r="CN348" s="62"/>
      <c r="CO348" s="62"/>
      <c r="CP348" s="62"/>
      <c r="CQ348" s="62"/>
      <c r="CR348" s="62"/>
      <c r="CS348" s="66"/>
    </row>
    <row r="349" spans="1:97" s="50" customFormat="1" ht="18.75" x14ac:dyDescent="0.3">
      <c r="A349" s="61"/>
      <c r="B349" s="55"/>
      <c r="C349" s="66"/>
      <c r="D349" s="55"/>
      <c r="E349" s="66"/>
      <c r="F349" s="66"/>
      <c r="G349" s="66"/>
      <c r="H349" s="66"/>
      <c r="I349" s="66"/>
      <c r="J349" s="67"/>
      <c r="K349" s="67"/>
      <c r="L349" s="67"/>
      <c r="M349" s="67"/>
      <c r="N349" s="67"/>
      <c r="O349" s="67"/>
      <c r="P349" s="67"/>
      <c r="Q349" s="67"/>
      <c r="R349" s="67"/>
      <c r="S349" s="67"/>
      <c r="T349" s="67"/>
      <c r="U349" s="67"/>
      <c r="V349" s="67"/>
      <c r="W349" s="67"/>
      <c r="X349" s="67"/>
      <c r="Y349" s="67"/>
      <c r="Z349" s="67"/>
      <c r="AA349" s="67"/>
      <c r="AB349" s="67"/>
      <c r="AC349" s="67"/>
      <c r="AD349" s="67"/>
      <c r="AE349" s="67"/>
      <c r="AF349" s="67"/>
      <c r="AG349" s="67"/>
      <c r="AH349" s="67"/>
      <c r="AI349" s="67"/>
      <c r="AJ349" s="67"/>
      <c r="AK349" s="67"/>
      <c r="AL349" s="67"/>
      <c r="AM349" s="67"/>
      <c r="AN349" s="67"/>
      <c r="AO349" s="67"/>
      <c r="AP349" s="67"/>
      <c r="AQ349" s="67"/>
      <c r="AR349" s="67"/>
      <c r="AS349" s="67"/>
      <c r="AT349" s="67"/>
      <c r="AU349" s="67"/>
      <c r="AV349" s="67"/>
      <c r="AW349" s="67"/>
      <c r="AX349" s="67"/>
      <c r="AY349" s="67"/>
      <c r="AZ349" s="67"/>
      <c r="BA349" s="67"/>
      <c r="BB349" s="67"/>
      <c r="BC349" s="67"/>
      <c r="BD349" s="67"/>
      <c r="BE349" s="67"/>
      <c r="BF349" s="67"/>
      <c r="BG349" s="67"/>
      <c r="BH349" s="67"/>
      <c r="BI349" s="67"/>
      <c r="BJ349" s="67"/>
      <c r="BK349" s="67"/>
      <c r="BL349" s="67"/>
      <c r="BM349" s="67"/>
      <c r="BN349" s="67"/>
      <c r="BO349" s="67"/>
      <c r="BP349" s="67"/>
      <c r="BQ349" s="67"/>
      <c r="BR349" s="67"/>
      <c r="BS349" s="67"/>
      <c r="BT349" s="67"/>
      <c r="BU349" s="67"/>
      <c r="BV349" s="67"/>
      <c r="BW349" s="62"/>
      <c r="BX349" s="62"/>
      <c r="BY349" s="62"/>
      <c r="BZ349" s="62"/>
      <c r="CA349" s="62"/>
      <c r="CB349" s="62"/>
      <c r="CC349" s="77"/>
      <c r="CD349" s="77"/>
      <c r="CE349" s="62"/>
      <c r="CF349" s="77"/>
      <c r="CG349" s="77"/>
      <c r="CH349" s="62"/>
      <c r="CI349" s="62"/>
      <c r="CJ349" s="62"/>
      <c r="CK349" s="62"/>
      <c r="CL349" s="62"/>
      <c r="CM349" s="62"/>
      <c r="CN349" s="62"/>
      <c r="CO349" s="62"/>
      <c r="CP349" s="62"/>
      <c r="CQ349" s="62"/>
      <c r="CR349" s="62"/>
      <c r="CS349" s="66"/>
    </row>
    <row r="350" spans="1:97" s="50" customFormat="1" ht="18.75" x14ac:dyDescent="0.3">
      <c r="A350" s="61"/>
      <c r="B350" s="55"/>
      <c r="C350" s="66"/>
      <c r="D350" s="55"/>
      <c r="E350" s="66"/>
      <c r="F350" s="66"/>
      <c r="G350" s="66"/>
      <c r="H350" s="66"/>
      <c r="I350" s="66"/>
      <c r="J350" s="67"/>
      <c r="K350" s="67"/>
      <c r="L350" s="67"/>
      <c r="M350" s="67"/>
      <c r="N350" s="67"/>
      <c r="O350" s="67"/>
      <c r="P350" s="67"/>
      <c r="Q350" s="67"/>
      <c r="R350" s="67"/>
      <c r="S350" s="67"/>
      <c r="T350" s="67"/>
      <c r="U350" s="67"/>
      <c r="V350" s="67"/>
      <c r="W350" s="67"/>
      <c r="X350" s="67"/>
      <c r="Y350" s="67"/>
      <c r="Z350" s="67"/>
      <c r="AA350" s="67"/>
      <c r="AB350" s="67"/>
      <c r="AC350" s="67"/>
      <c r="AD350" s="67"/>
      <c r="AE350" s="67"/>
      <c r="AF350" s="67"/>
      <c r="AG350" s="67"/>
      <c r="AH350" s="67"/>
      <c r="AI350" s="67"/>
      <c r="AJ350" s="67"/>
      <c r="AK350" s="67"/>
      <c r="AL350" s="67"/>
      <c r="AM350" s="67"/>
      <c r="AN350" s="67"/>
      <c r="AO350" s="67"/>
      <c r="AP350" s="67"/>
      <c r="AQ350" s="67"/>
      <c r="AR350" s="67"/>
      <c r="AS350" s="67"/>
      <c r="AT350" s="67"/>
      <c r="AU350" s="67"/>
      <c r="AV350" s="67"/>
      <c r="AW350" s="67"/>
      <c r="AX350" s="67"/>
      <c r="AY350" s="67"/>
      <c r="AZ350" s="67"/>
      <c r="BA350" s="67"/>
      <c r="BB350" s="67"/>
      <c r="BC350" s="67"/>
      <c r="BD350" s="67"/>
      <c r="BE350" s="67"/>
      <c r="BF350" s="67"/>
      <c r="BG350" s="67"/>
      <c r="BH350" s="67"/>
      <c r="BI350" s="67"/>
      <c r="BJ350" s="67"/>
      <c r="BK350" s="67"/>
      <c r="BL350" s="67"/>
      <c r="BM350" s="67"/>
      <c r="BN350" s="67"/>
      <c r="BO350" s="67"/>
      <c r="BP350" s="67"/>
      <c r="BQ350" s="67"/>
      <c r="BR350" s="67"/>
      <c r="BS350" s="67"/>
      <c r="BT350" s="67"/>
      <c r="BU350" s="67"/>
      <c r="BV350" s="67"/>
      <c r="BW350" s="62"/>
      <c r="BX350" s="62"/>
      <c r="BY350" s="62"/>
      <c r="BZ350" s="62"/>
      <c r="CA350" s="62"/>
      <c r="CB350" s="62"/>
      <c r="CC350" s="77"/>
      <c r="CD350" s="77"/>
      <c r="CE350" s="62"/>
      <c r="CF350" s="77"/>
      <c r="CG350" s="77"/>
      <c r="CH350" s="62"/>
      <c r="CI350" s="62"/>
      <c r="CJ350" s="62"/>
      <c r="CK350" s="62"/>
      <c r="CL350" s="62"/>
      <c r="CM350" s="62"/>
      <c r="CN350" s="62"/>
      <c r="CO350" s="62"/>
      <c r="CP350" s="62"/>
      <c r="CQ350" s="62"/>
      <c r="CR350" s="62"/>
      <c r="CS350" s="66"/>
    </row>
    <row r="351" spans="1:97" s="50" customFormat="1" ht="18.75" x14ac:dyDescent="0.3">
      <c r="A351" s="61"/>
      <c r="B351" s="55"/>
      <c r="C351" s="66"/>
      <c r="D351" s="55"/>
      <c r="E351" s="66"/>
      <c r="F351" s="66"/>
      <c r="G351" s="66"/>
      <c r="H351" s="66"/>
      <c r="I351" s="66"/>
      <c r="J351" s="67"/>
      <c r="K351" s="67"/>
      <c r="L351" s="67"/>
      <c r="M351" s="67"/>
      <c r="N351" s="67"/>
      <c r="O351" s="67"/>
      <c r="P351" s="67"/>
      <c r="Q351" s="67"/>
      <c r="R351" s="67"/>
      <c r="S351" s="67"/>
      <c r="T351" s="67"/>
      <c r="U351" s="67"/>
      <c r="V351" s="67"/>
      <c r="W351" s="67"/>
      <c r="X351" s="67"/>
      <c r="Y351" s="67"/>
      <c r="Z351" s="67"/>
      <c r="AA351" s="67"/>
      <c r="AB351" s="67"/>
      <c r="AC351" s="67"/>
      <c r="AD351" s="67"/>
      <c r="AE351" s="67"/>
      <c r="AF351" s="67"/>
      <c r="AG351" s="67"/>
      <c r="AH351" s="67"/>
      <c r="AI351" s="67"/>
      <c r="AJ351" s="67"/>
      <c r="AK351" s="67"/>
      <c r="AL351" s="67"/>
      <c r="AM351" s="67"/>
      <c r="AN351" s="67"/>
      <c r="AO351" s="67"/>
      <c r="AP351" s="67"/>
      <c r="AQ351" s="67"/>
      <c r="AR351" s="67"/>
      <c r="AS351" s="67"/>
      <c r="AT351" s="67"/>
      <c r="AU351" s="67"/>
      <c r="AV351" s="67"/>
      <c r="AW351" s="67"/>
      <c r="AX351" s="67"/>
      <c r="AY351" s="67"/>
      <c r="AZ351" s="67"/>
      <c r="BA351" s="67"/>
      <c r="BB351" s="67"/>
      <c r="BC351" s="67"/>
      <c r="BD351" s="67"/>
      <c r="BE351" s="67"/>
      <c r="BF351" s="67"/>
      <c r="BG351" s="67"/>
      <c r="BH351" s="67"/>
      <c r="BI351" s="67"/>
      <c r="BJ351" s="67"/>
      <c r="BK351" s="67"/>
      <c r="BL351" s="67"/>
      <c r="BM351" s="67"/>
      <c r="BN351" s="67"/>
      <c r="BO351" s="67"/>
      <c r="BP351" s="67"/>
      <c r="BQ351" s="67"/>
      <c r="BR351" s="67"/>
      <c r="BS351" s="67"/>
      <c r="BT351" s="67"/>
      <c r="BU351" s="67"/>
      <c r="BV351" s="67"/>
      <c r="BW351" s="62"/>
      <c r="BX351" s="62"/>
      <c r="BY351" s="62"/>
      <c r="BZ351" s="62"/>
      <c r="CA351" s="62"/>
      <c r="CB351" s="62"/>
      <c r="CC351" s="77"/>
      <c r="CD351" s="77"/>
      <c r="CE351" s="62"/>
      <c r="CF351" s="77"/>
      <c r="CG351" s="77"/>
      <c r="CH351" s="62"/>
      <c r="CI351" s="62"/>
      <c r="CJ351" s="62"/>
      <c r="CK351" s="62"/>
      <c r="CL351" s="62"/>
      <c r="CM351" s="62"/>
      <c r="CN351" s="62"/>
      <c r="CO351" s="62"/>
      <c r="CP351" s="62"/>
      <c r="CQ351" s="62"/>
      <c r="CR351" s="62"/>
      <c r="CS351" s="66"/>
    </row>
    <row r="352" spans="1:97" s="50" customFormat="1" ht="18.75" x14ac:dyDescent="0.3">
      <c r="A352" s="61"/>
      <c r="B352" s="55"/>
      <c r="C352" s="66"/>
      <c r="D352" s="55"/>
      <c r="E352" s="66"/>
      <c r="F352" s="66"/>
      <c r="G352" s="66"/>
      <c r="H352" s="66"/>
      <c r="I352" s="66"/>
      <c r="J352" s="67"/>
      <c r="K352" s="67"/>
      <c r="L352" s="67"/>
      <c r="M352" s="67"/>
      <c r="N352" s="67"/>
      <c r="O352" s="67"/>
      <c r="P352" s="67"/>
      <c r="Q352" s="67"/>
      <c r="R352" s="67"/>
      <c r="S352" s="67"/>
      <c r="T352" s="67"/>
      <c r="U352" s="67"/>
      <c r="V352" s="67"/>
      <c r="W352" s="67"/>
      <c r="X352" s="67"/>
      <c r="Y352" s="67"/>
      <c r="Z352" s="67"/>
      <c r="AA352" s="67"/>
      <c r="AB352" s="67"/>
      <c r="AC352" s="67"/>
      <c r="AD352" s="67"/>
      <c r="AE352" s="67"/>
      <c r="AF352" s="67"/>
      <c r="AG352" s="67"/>
      <c r="AH352" s="67"/>
      <c r="AI352" s="67"/>
      <c r="AJ352" s="67"/>
      <c r="AK352" s="67"/>
      <c r="AL352" s="67"/>
      <c r="AM352" s="67"/>
      <c r="AN352" s="67"/>
      <c r="AO352" s="67"/>
      <c r="AP352" s="67"/>
      <c r="AQ352" s="67"/>
      <c r="AR352" s="67"/>
      <c r="AS352" s="67"/>
      <c r="AT352" s="67"/>
      <c r="AU352" s="67"/>
      <c r="AV352" s="67"/>
      <c r="AW352" s="67"/>
      <c r="AX352" s="67"/>
      <c r="AY352" s="67"/>
      <c r="AZ352" s="67"/>
      <c r="BA352" s="67"/>
      <c r="BB352" s="67"/>
      <c r="BC352" s="67"/>
      <c r="BD352" s="67"/>
      <c r="BE352" s="67"/>
      <c r="BF352" s="67"/>
      <c r="BG352" s="67"/>
      <c r="BH352" s="67"/>
      <c r="BI352" s="67"/>
      <c r="BJ352" s="67"/>
      <c r="BK352" s="67"/>
      <c r="BL352" s="67"/>
      <c r="BM352" s="67"/>
      <c r="BN352" s="67"/>
      <c r="BO352" s="67"/>
      <c r="BP352" s="67"/>
      <c r="BQ352" s="67"/>
      <c r="BR352" s="67"/>
      <c r="BS352" s="67"/>
      <c r="BT352" s="67"/>
      <c r="BU352" s="67"/>
      <c r="BV352" s="67"/>
      <c r="BW352" s="62"/>
      <c r="BX352" s="62"/>
      <c r="BY352" s="62"/>
      <c r="BZ352" s="62"/>
      <c r="CA352" s="62"/>
      <c r="CB352" s="62"/>
      <c r="CC352" s="77"/>
      <c r="CD352" s="77"/>
      <c r="CE352" s="62"/>
      <c r="CF352" s="77"/>
      <c r="CG352" s="77"/>
      <c r="CH352" s="62"/>
      <c r="CI352" s="62"/>
      <c r="CJ352" s="62"/>
      <c r="CK352" s="62"/>
      <c r="CL352" s="62"/>
      <c r="CM352" s="62"/>
      <c r="CN352" s="62"/>
      <c r="CO352" s="62"/>
      <c r="CP352" s="62"/>
      <c r="CQ352" s="62"/>
      <c r="CR352" s="62"/>
      <c r="CS352" s="66"/>
    </row>
    <row r="353" spans="1:97" s="50" customFormat="1" ht="18.75" x14ac:dyDescent="0.3">
      <c r="A353" s="61"/>
      <c r="B353" s="55"/>
      <c r="C353" s="66"/>
      <c r="D353" s="55"/>
      <c r="E353" s="66"/>
      <c r="F353" s="66"/>
      <c r="G353" s="66"/>
      <c r="H353" s="66"/>
      <c r="I353" s="66"/>
      <c r="J353" s="67"/>
      <c r="K353" s="67"/>
      <c r="L353" s="67"/>
      <c r="M353" s="67"/>
      <c r="N353" s="67"/>
      <c r="O353" s="67"/>
      <c r="P353" s="67"/>
      <c r="Q353" s="67"/>
      <c r="R353" s="67"/>
      <c r="S353" s="67"/>
      <c r="T353" s="67"/>
      <c r="U353" s="67"/>
      <c r="V353" s="67"/>
      <c r="W353" s="67"/>
      <c r="X353" s="67"/>
      <c r="Y353" s="67"/>
      <c r="Z353" s="67"/>
      <c r="AA353" s="67"/>
      <c r="AB353" s="67"/>
      <c r="AC353" s="67"/>
      <c r="AD353" s="67"/>
      <c r="AE353" s="67"/>
      <c r="AF353" s="67"/>
      <c r="AG353" s="67"/>
      <c r="AH353" s="67"/>
      <c r="AI353" s="67"/>
      <c r="AJ353" s="67"/>
      <c r="AK353" s="67"/>
      <c r="AL353" s="67"/>
      <c r="AM353" s="67"/>
      <c r="AN353" s="67"/>
      <c r="AO353" s="67"/>
      <c r="AP353" s="67"/>
      <c r="AQ353" s="67"/>
      <c r="AR353" s="67"/>
      <c r="AS353" s="67"/>
      <c r="AT353" s="67"/>
      <c r="AU353" s="67"/>
      <c r="AV353" s="67"/>
      <c r="AW353" s="67"/>
      <c r="AX353" s="67"/>
      <c r="AY353" s="67"/>
      <c r="AZ353" s="67"/>
      <c r="BA353" s="67"/>
      <c r="BB353" s="67"/>
      <c r="BC353" s="67"/>
      <c r="BD353" s="67"/>
      <c r="BE353" s="67"/>
      <c r="BF353" s="67"/>
      <c r="BG353" s="67"/>
      <c r="BH353" s="67"/>
      <c r="BI353" s="67"/>
      <c r="BJ353" s="67"/>
      <c r="BK353" s="67"/>
      <c r="BL353" s="67"/>
      <c r="BM353" s="67"/>
      <c r="BN353" s="67"/>
      <c r="BO353" s="67"/>
      <c r="BP353" s="67"/>
      <c r="BQ353" s="67"/>
      <c r="BR353" s="67"/>
      <c r="BS353" s="67"/>
      <c r="BT353" s="67"/>
      <c r="BU353" s="67"/>
      <c r="BV353" s="67"/>
      <c r="BW353" s="62"/>
      <c r="BX353" s="62"/>
      <c r="BY353" s="62"/>
      <c r="BZ353" s="62"/>
      <c r="CA353" s="62"/>
      <c r="CB353" s="62"/>
      <c r="CC353" s="77"/>
      <c r="CD353" s="77"/>
      <c r="CE353" s="62"/>
      <c r="CF353" s="77"/>
      <c r="CG353" s="77"/>
      <c r="CH353" s="62"/>
      <c r="CI353" s="62"/>
      <c r="CJ353" s="62"/>
      <c r="CK353" s="62"/>
      <c r="CL353" s="62"/>
      <c r="CM353" s="62"/>
      <c r="CN353" s="62"/>
      <c r="CO353" s="62"/>
      <c r="CP353" s="62"/>
      <c r="CQ353" s="62"/>
      <c r="CR353" s="62"/>
      <c r="CS353" s="66"/>
    </row>
    <row r="354" spans="1:97" s="50" customFormat="1" ht="18.75" x14ac:dyDescent="0.3">
      <c r="A354" s="61"/>
      <c r="B354" s="55"/>
      <c r="C354" s="66"/>
      <c r="D354" s="55"/>
      <c r="E354" s="66"/>
      <c r="F354" s="66"/>
      <c r="G354" s="66"/>
      <c r="H354" s="66"/>
      <c r="I354" s="66"/>
      <c r="J354" s="67"/>
      <c r="K354" s="67"/>
      <c r="L354" s="67"/>
      <c r="M354" s="67"/>
      <c r="N354" s="67"/>
      <c r="O354" s="67"/>
      <c r="P354" s="67"/>
      <c r="Q354" s="67"/>
      <c r="R354" s="67"/>
      <c r="S354" s="67"/>
      <c r="T354" s="67"/>
      <c r="U354" s="67"/>
      <c r="V354" s="67"/>
      <c r="W354" s="67"/>
      <c r="X354" s="67"/>
      <c r="Y354" s="67"/>
      <c r="Z354" s="67"/>
      <c r="AA354" s="67"/>
      <c r="AB354" s="67"/>
      <c r="AC354" s="67"/>
      <c r="AD354" s="67"/>
      <c r="AE354" s="67"/>
      <c r="AF354" s="67"/>
      <c r="AG354" s="67"/>
      <c r="AH354" s="67"/>
      <c r="AI354" s="67"/>
      <c r="AJ354" s="67"/>
      <c r="AK354" s="67"/>
      <c r="AL354" s="67"/>
      <c r="AM354" s="67"/>
      <c r="AN354" s="67"/>
      <c r="AO354" s="67"/>
      <c r="AP354" s="67"/>
      <c r="AQ354" s="67"/>
      <c r="AR354" s="67"/>
      <c r="AS354" s="67"/>
      <c r="AT354" s="67"/>
      <c r="AU354" s="67"/>
      <c r="AV354" s="67"/>
      <c r="AW354" s="67"/>
      <c r="AX354" s="67"/>
      <c r="AY354" s="67"/>
      <c r="AZ354" s="67"/>
      <c r="BA354" s="67"/>
      <c r="BB354" s="67"/>
      <c r="BC354" s="67"/>
      <c r="BD354" s="67"/>
      <c r="BE354" s="67"/>
      <c r="BF354" s="67"/>
      <c r="BG354" s="67"/>
      <c r="BH354" s="67"/>
      <c r="BI354" s="67"/>
      <c r="BJ354" s="67"/>
      <c r="BK354" s="67"/>
      <c r="BL354" s="67"/>
      <c r="BM354" s="67"/>
      <c r="BN354" s="67"/>
      <c r="BO354" s="67"/>
      <c r="BP354" s="67"/>
      <c r="BQ354" s="67"/>
      <c r="BR354" s="67"/>
      <c r="BS354" s="67"/>
      <c r="BT354" s="67"/>
      <c r="BU354" s="67"/>
      <c r="BV354" s="67"/>
      <c r="BW354" s="62"/>
      <c r="BX354" s="62"/>
      <c r="BY354" s="62"/>
      <c r="BZ354" s="62"/>
      <c r="CA354" s="62"/>
      <c r="CB354" s="62"/>
      <c r="CC354" s="77"/>
      <c r="CD354" s="77"/>
      <c r="CE354" s="62"/>
      <c r="CF354" s="77"/>
      <c r="CG354" s="77"/>
      <c r="CH354" s="62"/>
      <c r="CI354" s="62"/>
      <c r="CJ354" s="62"/>
      <c r="CK354" s="62"/>
      <c r="CL354" s="62"/>
      <c r="CM354" s="62"/>
      <c r="CN354" s="62"/>
      <c r="CO354" s="62"/>
      <c r="CP354" s="62"/>
      <c r="CQ354" s="62"/>
      <c r="CR354" s="62"/>
      <c r="CS354" s="66"/>
    </row>
    <row r="355" spans="1:97" s="50" customFormat="1" ht="18.75" x14ac:dyDescent="0.3">
      <c r="A355" s="61"/>
      <c r="B355" s="55"/>
      <c r="C355" s="66"/>
      <c r="D355" s="55"/>
      <c r="E355" s="66"/>
      <c r="F355" s="66"/>
      <c r="G355" s="66"/>
      <c r="H355" s="66"/>
      <c r="I355" s="66"/>
      <c r="J355" s="67"/>
      <c r="K355" s="67"/>
      <c r="L355" s="67"/>
      <c r="M355" s="67"/>
      <c r="N355" s="67"/>
      <c r="O355" s="67"/>
      <c r="P355" s="67"/>
      <c r="Q355" s="67"/>
      <c r="R355" s="67"/>
      <c r="S355" s="67"/>
      <c r="T355" s="67"/>
      <c r="U355" s="67"/>
      <c r="V355" s="67"/>
      <c r="W355" s="67"/>
      <c r="X355" s="67"/>
      <c r="Y355" s="67"/>
      <c r="Z355" s="67"/>
      <c r="AA355" s="67"/>
      <c r="AB355" s="67"/>
      <c r="AC355" s="67"/>
      <c r="AD355" s="67"/>
      <c r="AE355" s="67"/>
      <c r="AF355" s="67"/>
      <c r="AG355" s="67"/>
      <c r="AH355" s="67"/>
      <c r="AI355" s="67"/>
      <c r="AJ355" s="67"/>
      <c r="AK355" s="67"/>
      <c r="AL355" s="67"/>
      <c r="AM355" s="67"/>
      <c r="AN355" s="67"/>
      <c r="AO355" s="67"/>
      <c r="AP355" s="67"/>
      <c r="AQ355" s="67"/>
      <c r="AR355" s="67"/>
      <c r="AS355" s="67"/>
      <c r="AT355" s="67"/>
      <c r="AU355" s="67"/>
      <c r="AV355" s="67"/>
      <c r="AW355" s="67"/>
      <c r="AX355" s="67"/>
      <c r="AY355" s="67"/>
      <c r="AZ355" s="67"/>
      <c r="BA355" s="67"/>
      <c r="BB355" s="67"/>
      <c r="BC355" s="67"/>
      <c r="BD355" s="67"/>
      <c r="BE355" s="67"/>
      <c r="BF355" s="67"/>
      <c r="BG355" s="67"/>
      <c r="BH355" s="67"/>
      <c r="BI355" s="67"/>
      <c r="BJ355" s="67"/>
      <c r="BK355" s="67"/>
      <c r="BL355" s="67"/>
      <c r="BM355" s="67"/>
      <c r="BN355" s="67"/>
      <c r="BO355" s="67"/>
      <c r="BP355" s="67"/>
      <c r="BQ355" s="67"/>
      <c r="BR355" s="67"/>
      <c r="BS355" s="67"/>
      <c r="BT355" s="67"/>
      <c r="BU355" s="67"/>
      <c r="BV355" s="67"/>
      <c r="BW355" s="62"/>
      <c r="BX355" s="62"/>
      <c r="BY355" s="62"/>
      <c r="BZ355" s="62"/>
      <c r="CA355" s="62"/>
      <c r="CB355" s="62"/>
      <c r="CC355" s="77"/>
      <c r="CD355" s="77"/>
      <c r="CE355" s="62"/>
      <c r="CF355" s="77"/>
      <c r="CG355" s="77"/>
      <c r="CH355" s="62"/>
      <c r="CI355" s="62"/>
      <c r="CJ355" s="62"/>
      <c r="CK355" s="62"/>
      <c r="CL355" s="62"/>
      <c r="CM355" s="62"/>
      <c r="CN355" s="62"/>
      <c r="CO355" s="62"/>
      <c r="CP355" s="62"/>
      <c r="CQ355" s="62"/>
      <c r="CR355" s="62"/>
      <c r="CS355" s="66"/>
    </row>
    <row r="356" spans="1:97" s="50" customFormat="1" ht="18.75" x14ac:dyDescent="0.3">
      <c r="A356" s="61"/>
      <c r="B356" s="55"/>
      <c r="C356" s="66"/>
      <c r="D356" s="55"/>
      <c r="E356" s="66"/>
      <c r="F356" s="66"/>
      <c r="G356" s="66"/>
      <c r="H356" s="66"/>
      <c r="I356" s="66"/>
      <c r="J356" s="67"/>
      <c r="K356" s="67"/>
      <c r="L356" s="67"/>
      <c r="M356" s="67"/>
      <c r="N356" s="67"/>
      <c r="O356" s="67"/>
      <c r="P356" s="67"/>
      <c r="Q356" s="67"/>
      <c r="R356" s="67"/>
      <c r="S356" s="67"/>
      <c r="T356" s="67"/>
      <c r="U356" s="67"/>
      <c r="V356" s="67"/>
      <c r="W356" s="67"/>
      <c r="X356" s="67"/>
      <c r="Y356" s="67"/>
      <c r="Z356" s="67"/>
      <c r="AA356" s="67"/>
      <c r="AB356" s="67"/>
      <c r="AC356" s="67"/>
      <c r="AD356" s="67"/>
      <c r="AE356" s="67"/>
      <c r="AF356" s="67"/>
      <c r="AG356" s="67"/>
      <c r="AH356" s="67"/>
      <c r="AI356" s="67"/>
      <c r="AJ356" s="67"/>
      <c r="AK356" s="67"/>
      <c r="AL356" s="67"/>
      <c r="AM356" s="67"/>
      <c r="AN356" s="67"/>
      <c r="AO356" s="67"/>
      <c r="AP356" s="67"/>
      <c r="AQ356" s="67"/>
      <c r="AR356" s="67"/>
      <c r="AS356" s="67"/>
      <c r="AT356" s="67"/>
      <c r="AU356" s="67"/>
      <c r="AV356" s="67"/>
      <c r="AW356" s="67"/>
      <c r="AX356" s="67"/>
      <c r="AY356" s="67"/>
      <c r="AZ356" s="67"/>
      <c r="BA356" s="67"/>
      <c r="BB356" s="67"/>
      <c r="BC356" s="67"/>
      <c r="BD356" s="67"/>
      <c r="BE356" s="67"/>
      <c r="BF356" s="67"/>
      <c r="BG356" s="67"/>
      <c r="BH356" s="67"/>
      <c r="BI356" s="67"/>
      <c r="BJ356" s="67"/>
      <c r="BK356" s="67"/>
      <c r="BL356" s="67"/>
      <c r="BM356" s="67"/>
      <c r="BN356" s="67"/>
      <c r="BO356" s="67"/>
      <c r="BP356" s="67"/>
      <c r="BQ356" s="67"/>
      <c r="BR356" s="67"/>
      <c r="BS356" s="67"/>
      <c r="BT356" s="67"/>
      <c r="BU356" s="67"/>
      <c r="BV356" s="67"/>
      <c r="BW356" s="62"/>
      <c r="BX356" s="62"/>
      <c r="BY356" s="62"/>
      <c r="BZ356" s="62"/>
      <c r="CA356" s="62"/>
      <c r="CB356" s="62"/>
      <c r="CC356" s="77"/>
      <c r="CD356" s="77"/>
      <c r="CE356" s="62"/>
      <c r="CF356" s="77"/>
      <c r="CG356" s="77"/>
      <c r="CH356" s="62"/>
      <c r="CI356" s="62"/>
      <c r="CJ356" s="62"/>
      <c r="CK356" s="62"/>
      <c r="CL356" s="62"/>
      <c r="CM356" s="62"/>
      <c r="CN356" s="62"/>
      <c r="CO356" s="62"/>
      <c r="CP356" s="62"/>
      <c r="CQ356" s="62"/>
      <c r="CR356" s="62"/>
      <c r="CS356" s="66"/>
    </row>
    <row r="357" spans="1:97" s="50" customFormat="1" ht="18.75" x14ac:dyDescent="0.3">
      <c r="A357" s="61"/>
      <c r="B357" s="55"/>
      <c r="C357" s="66"/>
      <c r="D357" s="55"/>
      <c r="E357" s="66"/>
      <c r="F357" s="66"/>
      <c r="G357" s="66"/>
      <c r="H357" s="66"/>
      <c r="I357" s="66"/>
      <c r="J357" s="67"/>
      <c r="K357" s="67"/>
      <c r="L357" s="67"/>
      <c r="M357" s="67"/>
      <c r="N357" s="67"/>
      <c r="O357" s="67"/>
      <c r="P357" s="67"/>
      <c r="Q357" s="67"/>
      <c r="R357" s="67"/>
      <c r="S357" s="67"/>
      <c r="T357" s="67"/>
      <c r="U357" s="67"/>
      <c r="V357" s="67"/>
      <c r="W357" s="67"/>
      <c r="X357" s="67"/>
      <c r="Y357" s="67"/>
      <c r="Z357" s="67"/>
      <c r="AA357" s="67"/>
      <c r="AB357" s="67"/>
      <c r="AC357" s="67"/>
      <c r="AD357" s="67"/>
      <c r="AE357" s="67"/>
      <c r="AF357" s="67"/>
      <c r="AG357" s="67"/>
      <c r="AH357" s="67"/>
      <c r="AI357" s="67"/>
      <c r="AJ357" s="67"/>
      <c r="AK357" s="67"/>
      <c r="AL357" s="67"/>
      <c r="AM357" s="67"/>
      <c r="AN357" s="67"/>
      <c r="AO357" s="67"/>
      <c r="AP357" s="67"/>
      <c r="AQ357" s="67"/>
      <c r="AR357" s="67"/>
      <c r="AS357" s="67"/>
      <c r="AT357" s="67"/>
      <c r="AU357" s="67"/>
      <c r="AV357" s="67"/>
      <c r="AW357" s="67"/>
      <c r="AX357" s="67"/>
      <c r="AY357" s="67"/>
      <c r="AZ357" s="67"/>
      <c r="BA357" s="67"/>
      <c r="BB357" s="67"/>
      <c r="BC357" s="67"/>
      <c r="BD357" s="67"/>
      <c r="BE357" s="67"/>
      <c r="BF357" s="67"/>
      <c r="BG357" s="67"/>
      <c r="BH357" s="67"/>
      <c r="BI357" s="67"/>
      <c r="BJ357" s="67"/>
      <c r="BK357" s="67"/>
      <c r="BL357" s="67"/>
      <c r="BM357" s="67"/>
      <c r="BN357" s="67"/>
      <c r="BO357" s="67"/>
      <c r="BP357" s="67"/>
      <c r="BQ357" s="67"/>
      <c r="BR357" s="67"/>
      <c r="BS357" s="67"/>
      <c r="BT357" s="67"/>
      <c r="BU357" s="67"/>
      <c r="BV357" s="67"/>
      <c r="BW357" s="62"/>
      <c r="BX357" s="62"/>
      <c r="BY357" s="62"/>
      <c r="BZ357" s="62"/>
      <c r="CA357" s="62"/>
      <c r="CB357" s="62"/>
      <c r="CC357" s="77"/>
      <c r="CD357" s="77"/>
      <c r="CE357" s="62"/>
      <c r="CF357" s="77"/>
      <c r="CG357" s="77"/>
      <c r="CH357" s="62"/>
      <c r="CI357" s="62"/>
      <c r="CJ357" s="62"/>
      <c r="CK357" s="62"/>
      <c r="CL357" s="62"/>
      <c r="CM357" s="62"/>
      <c r="CN357" s="62"/>
      <c r="CO357" s="62"/>
      <c r="CP357" s="62"/>
      <c r="CQ357" s="62"/>
      <c r="CR357" s="62"/>
      <c r="CS357" s="66"/>
    </row>
    <row r="358" spans="1:97" s="50" customFormat="1" ht="18.75" x14ac:dyDescent="0.3">
      <c r="A358" s="61"/>
      <c r="B358" s="55"/>
      <c r="C358" s="66"/>
      <c r="D358" s="55"/>
      <c r="E358" s="66"/>
      <c r="F358" s="66"/>
      <c r="G358" s="66"/>
      <c r="H358" s="66"/>
      <c r="I358" s="66"/>
      <c r="J358" s="67"/>
      <c r="K358" s="67"/>
      <c r="L358" s="67"/>
      <c r="M358" s="67"/>
      <c r="N358" s="67"/>
      <c r="O358" s="67"/>
      <c r="P358" s="67"/>
      <c r="Q358" s="67"/>
      <c r="R358" s="67"/>
      <c r="S358" s="67"/>
      <c r="T358" s="67"/>
      <c r="U358" s="67"/>
      <c r="V358" s="67"/>
      <c r="W358" s="67"/>
      <c r="X358" s="67"/>
      <c r="Y358" s="67"/>
      <c r="Z358" s="67"/>
      <c r="AA358" s="67"/>
      <c r="AB358" s="67"/>
      <c r="AC358" s="67"/>
      <c r="AD358" s="67"/>
      <c r="AE358" s="67"/>
      <c r="AF358" s="67"/>
      <c r="AG358" s="67"/>
      <c r="AH358" s="67"/>
      <c r="AI358" s="67"/>
      <c r="AJ358" s="67"/>
      <c r="AK358" s="67"/>
      <c r="AL358" s="67"/>
      <c r="AM358" s="67"/>
      <c r="AN358" s="67"/>
      <c r="AO358" s="67"/>
      <c r="AP358" s="67"/>
      <c r="AQ358" s="67"/>
      <c r="AR358" s="67"/>
      <c r="AS358" s="67"/>
      <c r="AT358" s="67"/>
      <c r="AU358" s="67"/>
      <c r="AV358" s="67"/>
      <c r="AW358" s="67"/>
      <c r="AX358" s="67"/>
      <c r="AY358" s="67"/>
      <c r="AZ358" s="67"/>
      <c r="BA358" s="67"/>
      <c r="BB358" s="67"/>
      <c r="BC358" s="67"/>
      <c r="BD358" s="67"/>
      <c r="BE358" s="67"/>
      <c r="BF358" s="67"/>
      <c r="BG358" s="67"/>
      <c r="BH358" s="67"/>
      <c r="BI358" s="67"/>
      <c r="BJ358" s="67"/>
      <c r="BK358" s="67"/>
      <c r="BL358" s="67"/>
      <c r="BM358" s="67"/>
      <c r="BN358" s="67"/>
      <c r="BO358" s="67"/>
      <c r="BP358" s="67"/>
      <c r="BQ358" s="67"/>
      <c r="BR358" s="67"/>
      <c r="BS358" s="67"/>
      <c r="BT358" s="67"/>
      <c r="BU358" s="67"/>
      <c r="BV358" s="67"/>
      <c r="BW358" s="62"/>
      <c r="BX358" s="62"/>
      <c r="BY358" s="62"/>
      <c r="BZ358" s="62"/>
      <c r="CA358" s="62"/>
      <c r="CB358" s="62"/>
      <c r="CC358" s="77"/>
      <c r="CD358" s="77"/>
      <c r="CE358" s="62"/>
      <c r="CF358" s="77"/>
      <c r="CG358" s="77"/>
      <c r="CH358" s="62"/>
      <c r="CI358" s="62"/>
      <c r="CJ358" s="62"/>
      <c r="CK358" s="62"/>
      <c r="CL358" s="62"/>
      <c r="CM358" s="62"/>
      <c r="CN358" s="62"/>
      <c r="CO358" s="62"/>
      <c r="CP358" s="62"/>
      <c r="CQ358" s="62"/>
      <c r="CR358" s="62"/>
      <c r="CS358" s="66"/>
    </row>
    <row r="359" spans="1:97" s="50" customFormat="1" ht="18.75" x14ac:dyDescent="0.3">
      <c r="A359" s="61"/>
      <c r="B359" s="55"/>
      <c r="C359" s="66"/>
      <c r="D359" s="55"/>
      <c r="E359" s="66"/>
      <c r="F359" s="66"/>
      <c r="G359" s="66"/>
      <c r="H359" s="66"/>
      <c r="I359" s="66"/>
      <c r="J359" s="67"/>
      <c r="K359" s="67"/>
      <c r="L359" s="67"/>
      <c r="M359" s="67"/>
      <c r="N359" s="67"/>
      <c r="O359" s="67"/>
      <c r="P359" s="67"/>
      <c r="Q359" s="67"/>
      <c r="R359" s="67"/>
      <c r="S359" s="67"/>
      <c r="T359" s="67"/>
      <c r="U359" s="67"/>
      <c r="V359" s="67"/>
      <c r="W359" s="67"/>
      <c r="X359" s="67"/>
      <c r="Y359" s="67"/>
      <c r="Z359" s="67"/>
      <c r="AA359" s="67"/>
      <c r="AB359" s="67"/>
      <c r="AC359" s="67"/>
      <c r="AD359" s="67"/>
      <c r="AE359" s="67"/>
      <c r="AF359" s="67"/>
      <c r="AG359" s="67"/>
      <c r="AH359" s="67"/>
      <c r="AI359" s="67"/>
      <c r="AJ359" s="67"/>
      <c r="AK359" s="67"/>
      <c r="AL359" s="67"/>
      <c r="AM359" s="67"/>
      <c r="AN359" s="67"/>
      <c r="AO359" s="67"/>
      <c r="AP359" s="67"/>
      <c r="AQ359" s="67"/>
      <c r="AR359" s="67"/>
      <c r="AS359" s="67"/>
      <c r="AT359" s="67"/>
      <c r="AU359" s="67"/>
      <c r="AV359" s="67"/>
      <c r="AW359" s="67"/>
      <c r="AX359" s="67"/>
      <c r="AY359" s="67"/>
      <c r="AZ359" s="67"/>
      <c r="BA359" s="67"/>
      <c r="BB359" s="67"/>
      <c r="BC359" s="67"/>
      <c r="BD359" s="67"/>
      <c r="BE359" s="67"/>
      <c r="BF359" s="67"/>
      <c r="BG359" s="67"/>
      <c r="BH359" s="67"/>
      <c r="BI359" s="67"/>
      <c r="BJ359" s="67"/>
      <c r="BK359" s="67"/>
      <c r="BL359" s="67"/>
      <c r="BM359" s="67"/>
      <c r="BN359" s="67"/>
      <c r="BO359" s="67"/>
      <c r="BP359" s="67"/>
      <c r="BQ359" s="67"/>
      <c r="BR359" s="67"/>
      <c r="BS359" s="67"/>
      <c r="BT359" s="67"/>
      <c r="BU359" s="67"/>
      <c r="BV359" s="67"/>
      <c r="BW359" s="62"/>
      <c r="BX359" s="62"/>
      <c r="BY359" s="62"/>
      <c r="BZ359" s="62"/>
      <c r="CA359" s="62"/>
      <c r="CB359" s="62"/>
      <c r="CC359" s="77"/>
      <c r="CD359" s="77"/>
      <c r="CE359" s="62"/>
      <c r="CF359" s="77"/>
      <c r="CG359" s="77"/>
      <c r="CH359" s="62"/>
      <c r="CI359" s="62"/>
      <c r="CJ359" s="62"/>
      <c r="CK359" s="62"/>
      <c r="CL359" s="62"/>
      <c r="CM359" s="62"/>
      <c r="CN359" s="62"/>
      <c r="CO359" s="62"/>
      <c r="CP359" s="62"/>
      <c r="CQ359" s="62"/>
      <c r="CR359" s="62"/>
      <c r="CS359" s="66"/>
    </row>
    <row r="360" spans="1:97" s="50" customFormat="1" ht="18.75" x14ac:dyDescent="0.3">
      <c r="A360" s="61"/>
      <c r="B360" s="55"/>
      <c r="C360" s="66"/>
      <c r="D360" s="55"/>
      <c r="E360" s="66"/>
      <c r="F360" s="66"/>
      <c r="G360" s="66"/>
      <c r="H360" s="66"/>
      <c r="I360" s="66"/>
      <c r="J360" s="67"/>
      <c r="K360" s="67"/>
      <c r="L360" s="67"/>
      <c r="M360" s="67"/>
      <c r="N360" s="67"/>
      <c r="O360" s="67"/>
      <c r="P360" s="67"/>
      <c r="Q360" s="67"/>
      <c r="R360" s="67"/>
      <c r="S360" s="67"/>
      <c r="T360" s="67"/>
      <c r="U360" s="67"/>
      <c r="V360" s="67"/>
      <c r="W360" s="67"/>
      <c r="X360" s="67"/>
      <c r="Y360" s="67"/>
      <c r="Z360" s="67"/>
      <c r="AA360" s="67"/>
      <c r="AB360" s="67"/>
      <c r="AC360" s="67"/>
      <c r="AD360" s="67"/>
      <c r="AE360" s="67"/>
      <c r="AF360" s="67"/>
      <c r="AG360" s="67"/>
      <c r="AH360" s="67"/>
      <c r="AI360" s="67"/>
      <c r="AJ360" s="67"/>
      <c r="AK360" s="67"/>
      <c r="AL360" s="67"/>
      <c r="AM360" s="67"/>
      <c r="AN360" s="67"/>
      <c r="AO360" s="67"/>
      <c r="AP360" s="67"/>
      <c r="AQ360" s="67"/>
      <c r="AR360" s="67"/>
      <c r="AS360" s="67"/>
      <c r="AT360" s="67"/>
      <c r="AU360" s="67"/>
      <c r="AV360" s="67"/>
      <c r="AW360" s="67"/>
      <c r="AX360" s="67"/>
      <c r="AY360" s="67"/>
      <c r="AZ360" s="67"/>
      <c r="BA360" s="67"/>
      <c r="BB360" s="67"/>
      <c r="BC360" s="67"/>
      <c r="BD360" s="67"/>
      <c r="BE360" s="67"/>
      <c r="BF360" s="67"/>
      <c r="BG360" s="67"/>
      <c r="BH360" s="67"/>
      <c r="BI360" s="67"/>
      <c r="BJ360" s="67"/>
      <c r="BK360" s="67"/>
      <c r="BL360" s="67"/>
      <c r="BM360" s="67"/>
      <c r="BN360" s="67"/>
      <c r="BO360" s="67"/>
      <c r="BP360" s="67"/>
      <c r="BQ360" s="67"/>
      <c r="BR360" s="67"/>
      <c r="BS360" s="67"/>
      <c r="BT360" s="67"/>
      <c r="BU360" s="67"/>
      <c r="BV360" s="67"/>
      <c r="BW360" s="62"/>
      <c r="BX360" s="62"/>
      <c r="BY360" s="62"/>
      <c r="BZ360" s="62"/>
      <c r="CA360" s="62"/>
      <c r="CB360" s="62"/>
      <c r="CC360" s="77"/>
      <c r="CD360" s="77"/>
      <c r="CE360" s="62"/>
      <c r="CF360" s="77"/>
      <c r="CG360" s="77"/>
      <c r="CH360" s="62"/>
      <c r="CI360" s="62"/>
      <c r="CJ360" s="62"/>
      <c r="CK360" s="62"/>
      <c r="CL360" s="62"/>
      <c r="CM360" s="62"/>
      <c r="CN360" s="62"/>
      <c r="CO360" s="62"/>
      <c r="CP360" s="62"/>
      <c r="CQ360" s="62"/>
      <c r="CR360" s="62"/>
      <c r="CS360" s="66"/>
    </row>
    <row r="361" spans="1:97" s="50" customFormat="1" ht="18.75" x14ac:dyDescent="0.3">
      <c r="A361" s="61"/>
      <c r="B361" s="55"/>
      <c r="C361" s="66"/>
      <c r="D361" s="55"/>
      <c r="E361" s="66"/>
      <c r="F361" s="66"/>
      <c r="G361" s="66"/>
      <c r="H361" s="66"/>
      <c r="I361" s="66"/>
      <c r="J361" s="67"/>
      <c r="K361" s="67"/>
      <c r="L361" s="67"/>
      <c r="M361" s="67"/>
      <c r="N361" s="67"/>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7"/>
      <c r="AN361" s="67"/>
      <c r="AO361" s="67"/>
      <c r="AP361" s="67"/>
      <c r="AQ361" s="67"/>
      <c r="AR361" s="67"/>
      <c r="AS361" s="67"/>
      <c r="AT361" s="67"/>
      <c r="AU361" s="67"/>
      <c r="AV361" s="67"/>
      <c r="AW361" s="67"/>
      <c r="AX361" s="67"/>
      <c r="AY361" s="67"/>
      <c r="AZ361" s="67"/>
      <c r="BA361" s="67"/>
      <c r="BB361" s="67"/>
      <c r="BC361" s="67"/>
      <c r="BD361" s="67"/>
      <c r="BE361" s="67"/>
      <c r="BF361" s="67"/>
      <c r="BG361" s="67"/>
      <c r="BH361" s="67"/>
      <c r="BI361" s="67"/>
      <c r="BJ361" s="67"/>
      <c r="BK361" s="67"/>
      <c r="BL361" s="67"/>
      <c r="BM361" s="67"/>
      <c r="BN361" s="67"/>
      <c r="BO361" s="67"/>
      <c r="BP361" s="67"/>
      <c r="BQ361" s="67"/>
      <c r="BR361" s="67"/>
      <c r="BS361" s="67"/>
      <c r="BT361" s="67"/>
      <c r="BU361" s="67"/>
      <c r="BV361" s="67"/>
      <c r="BW361" s="62"/>
      <c r="BX361" s="62"/>
      <c r="BY361" s="62"/>
      <c r="BZ361" s="62"/>
      <c r="CA361" s="62"/>
      <c r="CB361" s="62"/>
      <c r="CC361" s="77"/>
      <c r="CD361" s="77"/>
      <c r="CE361" s="62"/>
      <c r="CF361" s="77"/>
      <c r="CG361" s="77"/>
      <c r="CH361" s="62"/>
      <c r="CI361" s="62"/>
      <c r="CJ361" s="62"/>
      <c r="CK361" s="62"/>
      <c r="CL361" s="62"/>
      <c r="CM361" s="62"/>
      <c r="CN361" s="62"/>
      <c r="CO361" s="62"/>
      <c r="CP361" s="62"/>
      <c r="CQ361" s="62"/>
      <c r="CR361" s="62"/>
      <c r="CS361" s="66"/>
    </row>
    <row r="362" spans="1:97" s="50" customFormat="1" ht="18.75" x14ac:dyDescent="0.3">
      <c r="A362" s="61"/>
      <c r="B362" s="55"/>
      <c r="C362" s="66"/>
      <c r="D362" s="55"/>
      <c r="E362" s="66"/>
      <c r="F362" s="66"/>
      <c r="G362" s="66"/>
      <c r="H362" s="66"/>
      <c r="I362" s="66"/>
      <c r="J362" s="67"/>
      <c r="K362" s="67"/>
      <c r="L362" s="67"/>
      <c r="M362" s="67"/>
      <c r="N362" s="67"/>
      <c r="O362" s="67"/>
      <c r="P362" s="67"/>
      <c r="Q362" s="67"/>
      <c r="R362" s="67"/>
      <c r="S362" s="67"/>
      <c r="T362" s="67"/>
      <c r="U362" s="67"/>
      <c r="V362" s="67"/>
      <c r="W362" s="67"/>
      <c r="X362" s="67"/>
      <c r="Y362" s="67"/>
      <c r="Z362" s="67"/>
      <c r="AA362" s="67"/>
      <c r="AB362" s="67"/>
      <c r="AC362" s="67"/>
      <c r="AD362" s="67"/>
      <c r="AE362" s="67"/>
      <c r="AF362" s="67"/>
      <c r="AG362" s="67"/>
      <c r="AH362" s="67"/>
      <c r="AI362" s="67"/>
      <c r="AJ362" s="67"/>
      <c r="AK362" s="67"/>
      <c r="AL362" s="67"/>
      <c r="AM362" s="67"/>
      <c r="AN362" s="67"/>
      <c r="AO362" s="67"/>
      <c r="AP362" s="67"/>
      <c r="AQ362" s="67"/>
      <c r="AR362" s="67"/>
      <c r="AS362" s="67"/>
      <c r="AT362" s="67"/>
      <c r="AU362" s="67"/>
      <c r="AV362" s="67"/>
      <c r="AW362" s="67"/>
      <c r="AX362" s="67"/>
      <c r="AY362" s="67"/>
      <c r="AZ362" s="67"/>
      <c r="BA362" s="67"/>
      <c r="BB362" s="67"/>
      <c r="BC362" s="67"/>
      <c r="BD362" s="67"/>
      <c r="BE362" s="67"/>
      <c r="BF362" s="67"/>
      <c r="BG362" s="67"/>
      <c r="BH362" s="67"/>
      <c r="BI362" s="67"/>
      <c r="BJ362" s="67"/>
      <c r="BK362" s="67"/>
      <c r="BL362" s="67"/>
      <c r="BM362" s="67"/>
      <c r="BN362" s="67"/>
      <c r="BO362" s="67"/>
      <c r="BP362" s="67"/>
      <c r="BQ362" s="67"/>
      <c r="BR362" s="67"/>
      <c r="BS362" s="67"/>
      <c r="BT362" s="67"/>
      <c r="BU362" s="67"/>
      <c r="BV362" s="67"/>
      <c r="BW362" s="62"/>
      <c r="BX362" s="62"/>
      <c r="BY362" s="62"/>
      <c r="BZ362" s="62"/>
      <c r="CA362" s="62"/>
      <c r="CB362" s="62"/>
      <c r="CC362" s="77"/>
      <c r="CD362" s="77"/>
      <c r="CE362" s="62"/>
      <c r="CF362" s="77"/>
      <c r="CG362" s="77"/>
      <c r="CH362" s="62"/>
      <c r="CI362" s="62"/>
      <c r="CJ362" s="62"/>
      <c r="CK362" s="62"/>
      <c r="CL362" s="62"/>
      <c r="CM362" s="62"/>
      <c r="CN362" s="62"/>
      <c r="CO362" s="62"/>
      <c r="CP362" s="62"/>
      <c r="CQ362" s="62"/>
      <c r="CR362" s="62"/>
      <c r="CS362" s="66"/>
    </row>
    <row r="363" spans="1:97" s="50" customFormat="1" ht="18.75" x14ac:dyDescent="0.3">
      <c r="A363" s="61"/>
      <c r="B363" s="55"/>
      <c r="C363" s="66"/>
      <c r="D363" s="55"/>
      <c r="E363" s="66"/>
      <c r="F363" s="66"/>
      <c r="G363" s="66"/>
      <c r="H363" s="66"/>
      <c r="I363" s="66"/>
      <c r="J363" s="67"/>
      <c r="K363" s="67"/>
      <c r="L363" s="67"/>
      <c r="M363" s="67"/>
      <c r="N363" s="67"/>
      <c r="O363" s="67"/>
      <c r="P363" s="67"/>
      <c r="Q363" s="67"/>
      <c r="R363" s="67"/>
      <c r="S363" s="67"/>
      <c r="T363" s="67"/>
      <c r="U363" s="67"/>
      <c r="V363" s="67"/>
      <c r="W363" s="67"/>
      <c r="X363" s="67"/>
      <c r="Y363" s="67"/>
      <c r="Z363" s="67"/>
      <c r="AA363" s="67"/>
      <c r="AB363" s="67"/>
      <c r="AC363" s="67"/>
      <c r="AD363" s="67"/>
      <c r="AE363" s="67"/>
      <c r="AF363" s="67"/>
      <c r="AG363" s="67"/>
      <c r="AH363" s="67"/>
      <c r="AI363" s="67"/>
      <c r="AJ363" s="67"/>
      <c r="AK363" s="67"/>
      <c r="AL363" s="67"/>
      <c r="AM363" s="67"/>
      <c r="AN363" s="67"/>
      <c r="AO363" s="67"/>
      <c r="AP363" s="67"/>
      <c r="AQ363" s="67"/>
      <c r="AR363" s="67"/>
      <c r="AS363" s="67"/>
      <c r="AT363" s="67"/>
      <c r="AU363" s="67"/>
      <c r="AV363" s="67"/>
      <c r="AW363" s="67"/>
      <c r="AX363" s="67"/>
      <c r="AY363" s="67"/>
      <c r="AZ363" s="67"/>
      <c r="BA363" s="67"/>
      <c r="BB363" s="67"/>
      <c r="BC363" s="67"/>
      <c r="BD363" s="67"/>
      <c r="BE363" s="67"/>
      <c r="BF363" s="67"/>
      <c r="BG363" s="67"/>
      <c r="BH363" s="67"/>
      <c r="BI363" s="67"/>
      <c r="BJ363" s="67"/>
      <c r="BK363" s="67"/>
      <c r="BL363" s="67"/>
      <c r="BM363" s="67"/>
      <c r="BN363" s="67"/>
      <c r="BO363" s="67"/>
      <c r="BP363" s="67"/>
      <c r="BQ363" s="67"/>
      <c r="BR363" s="67"/>
      <c r="BS363" s="67"/>
      <c r="BT363" s="67"/>
      <c r="BU363" s="67"/>
      <c r="BV363" s="67"/>
      <c r="BW363" s="62"/>
      <c r="BX363" s="62"/>
      <c r="BY363" s="62"/>
      <c r="BZ363" s="62"/>
      <c r="CA363" s="62"/>
      <c r="CB363" s="62"/>
      <c r="CC363" s="77"/>
      <c r="CD363" s="77"/>
      <c r="CE363" s="62"/>
      <c r="CF363" s="77"/>
      <c r="CG363" s="77"/>
      <c r="CH363" s="62"/>
      <c r="CI363" s="62"/>
      <c r="CJ363" s="62"/>
      <c r="CK363" s="62"/>
      <c r="CL363" s="62"/>
      <c r="CM363" s="62"/>
      <c r="CN363" s="62"/>
      <c r="CO363" s="62"/>
      <c r="CP363" s="62"/>
      <c r="CQ363" s="62"/>
      <c r="CR363" s="62"/>
      <c r="CS363" s="66"/>
    </row>
    <row r="364" spans="1:97" s="50" customFormat="1" ht="18.75" x14ac:dyDescent="0.3">
      <c r="A364" s="61"/>
      <c r="B364" s="55"/>
      <c r="C364" s="66"/>
      <c r="D364" s="55"/>
      <c r="E364" s="66"/>
      <c r="F364" s="66"/>
      <c r="G364" s="66"/>
      <c r="H364" s="66"/>
      <c r="I364" s="66"/>
      <c r="J364" s="67"/>
      <c r="K364" s="67"/>
      <c r="L364" s="67"/>
      <c r="M364" s="67"/>
      <c r="N364" s="67"/>
      <c r="O364" s="67"/>
      <c r="P364" s="67"/>
      <c r="Q364" s="67"/>
      <c r="R364" s="67"/>
      <c r="S364" s="67"/>
      <c r="T364" s="67"/>
      <c r="U364" s="67"/>
      <c r="V364" s="67"/>
      <c r="W364" s="67"/>
      <c r="X364" s="67"/>
      <c r="Y364" s="67"/>
      <c r="Z364" s="67"/>
      <c r="AA364" s="67"/>
      <c r="AB364" s="67"/>
      <c r="AC364" s="67"/>
      <c r="AD364" s="67"/>
      <c r="AE364" s="67"/>
      <c r="AF364" s="67"/>
      <c r="AG364" s="67"/>
      <c r="AH364" s="67"/>
      <c r="AI364" s="67"/>
      <c r="AJ364" s="67"/>
      <c r="AK364" s="67"/>
      <c r="AL364" s="67"/>
      <c r="AM364" s="67"/>
      <c r="AN364" s="67"/>
      <c r="AO364" s="67"/>
      <c r="AP364" s="67"/>
      <c r="AQ364" s="67"/>
      <c r="AR364" s="67"/>
      <c r="AS364" s="67"/>
      <c r="AT364" s="67"/>
      <c r="AU364" s="67"/>
      <c r="AV364" s="67"/>
      <c r="AW364" s="67"/>
      <c r="AX364" s="67"/>
      <c r="AY364" s="67"/>
      <c r="AZ364" s="67"/>
      <c r="BA364" s="67"/>
      <c r="BB364" s="67"/>
      <c r="BC364" s="67"/>
      <c r="BD364" s="67"/>
      <c r="BE364" s="67"/>
      <c r="BF364" s="67"/>
      <c r="BG364" s="67"/>
      <c r="BH364" s="67"/>
      <c r="BI364" s="67"/>
      <c r="BJ364" s="67"/>
      <c r="BK364" s="67"/>
      <c r="BL364" s="67"/>
      <c r="BM364" s="67"/>
      <c r="BN364" s="67"/>
      <c r="BO364" s="67"/>
      <c r="BP364" s="67"/>
      <c r="BQ364" s="67"/>
      <c r="BR364" s="67"/>
      <c r="BS364" s="67"/>
      <c r="BT364" s="67"/>
      <c r="BU364" s="67"/>
      <c r="BV364" s="67"/>
      <c r="BW364" s="62"/>
      <c r="BX364" s="62"/>
      <c r="BY364" s="62"/>
      <c r="BZ364" s="62"/>
      <c r="CA364" s="62"/>
      <c r="CB364" s="62"/>
      <c r="CC364" s="77"/>
      <c r="CD364" s="77"/>
      <c r="CE364" s="62"/>
      <c r="CF364" s="77"/>
      <c r="CG364" s="77"/>
      <c r="CH364" s="62"/>
      <c r="CI364" s="62"/>
      <c r="CJ364" s="62"/>
      <c r="CK364" s="62"/>
      <c r="CL364" s="62"/>
      <c r="CM364" s="62"/>
      <c r="CN364" s="62"/>
      <c r="CO364" s="62"/>
      <c r="CP364" s="62"/>
      <c r="CQ364" s="62"/>
      <c r="CR364" s="62"/>
      <c r="CS364" s="66"/>
    </row>
    <row r="365" spans="1:97" s="50" customFormat="1" ht="18.75" x14ac:dyDescent="0.3">
      <c r="A365" s="61"/>
      <c r="B365" s="55"/>
      <c r="C365" s="66"/>
      <c r="D365" s="55"/>
      <c r="E365" s="66"/>
      <c r="F365" s="66"/>
      <c r="G365" s="66"/>
      <c r="H365" s="66"/>
      <c r="I365" s="66"/>
      <c r="J365" s="67"/>
      <c r="K365" s="67"/>
      <c r="L365" s="67"/>
      <c r="M365" s="67"/>
      <c r="N365" s="67"/>
      <c r="O365" s="67"/>
      <c r="P365" s="67"/>
      <c r="Q365" s="67"/>
      <c r="R365" s="67"/>
      <c r="S365" s="67"/>
      <c r="T365" s="67"/>
      <c r="U365" s="67"/>
      <c r="V365" s="67"/>
      <c r="W365" s="67"/>
      <c r="X365" s="67"/>
      <c r="Y365" s="67"/>
      <c r="Z365" s="67"/>
      <c r="AA365" s="67"/>
      <c r="AB365" s="67"/>
      <c r="AC365" s="67"/>
      <c r="AD365" s="67"/>
      <c r="AE365" s="67"/>
      <c r="AF365" s="67"/>
      <c r="AG365" s="67"/>
      <c r="AH365" s="67"/>
      <c r="AI365" s="67"/>
      <c r="AJ365" s="67"/>
      <c r="AK365" s="67"/>
      <c r="AL365" s="67"/>
      <c r="AM365" s="67"/>
      <c r="AN365" s="67"/>
      <c r="AO365" s="67"/>
      <c r="AP365" s="67"/>
      <c r="AQ365" s="67"/>
      <c r="AR365" s="67"/>
      <c r="AS365" s="67"/>
      <c r="AT365" s="67"/>
      <c r="AU365" s="67"/>
      <c r="AV365" s="67"/>
      <c r="AW365" s="67"/>
      <c r="AX365" s="67"/>
      <c r="AY365" s="67"/>
      <c r="AZ365" s="67"/>
      <c r="BA365" s="67"/>
      <c r="BB365" s="67"/>
      <c r="BC365" s="67"/>
      <c r="BD365" s="67"/>
      <c r="BE365" s="67"/>
      <c r="BF365" s="67"/>
      <c r="BG365" s="67"/>
      <c r="BH365" s="67"/>
      <c r="BI365" s="67"/>
      <c r="BJ365" s="67"/>
      <c r="BK365" s="67"/>
      <c r="BL365" s="67"/>
      <c r="BM365" s="67"/>
      <c r="BN365" s="67"/>
      <c r="BO365" s="67"/>
      <c r="BP365" s="67"/>
      <c r="BQ365" s="67"/>
      <c r="BR365" s="67"/>
      <c r="BS365" s="67"/>
      <c r="BT365" s="67"/>
      <c r="BU365" s="67"/>
      <c r="BV365" s="67"/>
      <c r="BW365" s="62"/>
      <c r="BX365" s="62"/>
      <c r="BY365" s="62"/>
      <c r="BZ365" s="62"/>
      <c r="CA365" s="62"/>
      <c r="CB365" s="62"/>
      <c r="CC365" s="77"/>
      <c r="CD365" s="77"/>
      <c r="CE365" s="62"/>
      <c r="CF365" s="77"/>
      <c r="CG365" s="77"/>
      <c r="CH365" s="62"/>
      <c r="CI365" s="62"/>
      <c r="CJ365" s="62"/>
      <c r="CK365" s="62"/>
      <c r="CL365" s="62"/>
      <c r="CM365" s="62"/>
      <c r="CN365" s="62"/>
      <c r="CO365" s="62"/>
      <c r="CP365" s="62"/>
      <c r="CQ365" s="62"/>
      <c r="CR365" s="62"/>
      <c r="CS365" s="66"/>
    </row>
    <row r="366" spans="1:97" s="50" customFormat="1" ht="18.75" x14ac:dyDescent="0.3">
      <c r="A366" s="61"/>
      <c r="B366" s="55"/>
      <c r="C366" s="66"/>
      <c r="D366" s="55"/>
      <c r="E366" s="66"/>
      <c r="F366" s="66"/>
      <c r="G366" s="66"/>
      <c r="H366" s="66"/>
      <c r="I366" s="66"/>
      <c r="J366" s="67"/>
      <c r="K366" s="67"/>
      <c r="L366" s="67"/>
      <c r="M366" s="67"/>
      <c r="N366" s="67"/>
      <c r="O366" s="67"/>
      <c r="P366" s="67"/>
      <c r="Q366" s="67"/>
      <c r="R366" s="67"/>
      <c r="S366" s="67"/>
      <c r="T366" s="67"/>
      <c r="U366" s="67"/>
      <c r="V366" s="67"/>
      <c r="W366" s="67"/>
      <c r="X366" s="67"/>
      <c r="Y366" s="67"/>
      <c r="Z366" s="67"/>
      <c r="AA366" s="67"/>
      <c r="AB366" s="67"/>
      <c r="AC366" s="67"/>
      <c r="AD366" s="67"/>
      <c r="AE366" s="67"/>
      <c r="AF366" s="67"/>
      <c r="AG366" s="67"/>
      <c r="AH366" s="67"/>
      <c r="AI366" s="67"/>
      <c r="AJ366" s="67"/>
      <c r="AK366" s="67"/>
      <c r="AL366" s="67"/>
      <c r="AM366" s="67"/>
      <c r="AN366" s="67"/>
      <c r="AO366" s="67"/>
      <c r="AP366" s="67"/>
      <c r="AQ366" s="67"/>
      <c r="AR366" s="67"/>
      <c r="AS366" s="67"/>
      <c r="AT366" s="67"/>
      <c r="AU366" s="67"/>
      <c r="AV366" s="67"/>
      <c r="AW366" s="67"/>
      <c r="AX366" s="67"/>
      <c r="AY366" s="67"/>
      <c r="AZ366" s="67"/>
      <c r="BA366" s="67"/>
      <c r="BB366" s="67"/>
      <c r="BC366" s="67"/>
      <c r="BD366" s="67"/>
      <c r="BE366" s="67"/>
      <c r="BF366" s="67"/>
      <c r="BG366" s="67"/>
      <c r="BH366" s="67"/>
      <c r="BI366" s="67"/>
      <c r="BJ366" s="67"/>
      <c r="BK366" s="67"/>
      <c r="BL366" s="67"/>
      <c r="BM366" s="67"/>
      <c r="BN366" s="67"/>
      <c r="BO366" s="67"/>
      <c r="BP366" s="67"/>
      <c r="BQ366" s="67"/>
      <c r="BR366" s="67"/>
      <c r="BS366" s="67"/>
      <c r="BT366" s="67"/>
      <c r="BU366" s="67"/>
      <c r="BV366" s="67"/>
      <c r="BW366" s="62"/>
      <c r="BX366" s="62"/>
      <c r="BY366" s="62"/>
      <c r="BZ366" s="62"/>
      <c r="CA366" s="62"/>
      <c r="CB366" s="62"/>
      <c r="CC366" s="77"/>
      <c r="CD366" s="77"/>
      <c r="CE366" s="62"/>
      <c r="CF366" s="77"/>
      <c r="CG366" s="77"/>
      <c r="CH366" s="62"/>
      <c r="CI366" s="62"/>
      <c r="CJ366" s="62"/>
      <c r="CK366" s="62"/>
      <c r="CL366" s="62"/>
      <c r="CM366" s="62"/>
      <c r="CN366" s="62"/>
      <c r="CO366" s="62"/>
      <c r="CP366" s="62"/>
      <c r="CQ366" s="62"/>
      <c r="CR366" s="62"/>
      <c r="CS366" s="66"/>
    </row>
    <row r="367" spans="1:97" s="50" customFormat="1" ht="18.75" x14ac:dyDescent="0.3">
      <c r="A367" s="61"/>
      <c r="B367" s="55"/>
      <c r="C367" s="66"/>
      <c r="D367" s="55"/>
      <c r="E367" s="66"/>
      <c r="F367" s="66"/>
      <c r="G367" s="66"/>
      <c r="H367" s="66"/>
      <c r="I367" s="66"/>
      <c r="J367" s="67"/>
      <c r="K367" s="67"/>
      <c r="L367" s="67"/>
      <c r="M367" s="67"/>
      <c r="N367" s="67"/>
      <c r="O367" s="67"/>
      <c r="P367" s="67"/>
      <c r="Q367" s="67"/>
      <c r="R367" s="67"/>
      <c r="S367" s="67"/>
      <c r="T367" s="67"/>
      <c r="U367" s="67"/>
      <c r="V367" s="67"/>
      <c r="W367" s="67"/>
      <c r="X367" s="67"/>
      <c r="Y367" s="67"/>
      <c r="Z367" s="67"/>
      <c r="AA367" s="67"/>
      <c r="AB367" s="67"/>
      <c r="AC367" s="67"/>
      <c r="AD367" s="67"/>
      <c r="AE367" s="67"/>
      <c r="AF367" s="67"/>
      <c r="AG367" s="67"/>
      <c r="AH367" s="67"/>
      <c r="AI367" s="67"/>
      <c r="AJ367" s="67"/>
      <c r="AK367" s="67"/>
      <c r="AL367" s="67"/>
      <c r="AM367" s="67"/>
      <c r="AN367" s="67"/>
      <c r="AO367" s="67"/>
      <c r="AP367" s="67"/>
      <c r="AQ367" s="67"/>
      <c r="AR367" s="67"/>
      <c r="AS367" s="67"/>
      <c r="AT367" s="67"/>
      <c r="AU367" s="67"/>
      <c r="AV367" s="67"/>
      <c r="AW367" s="67"/>
      <c r="AX367" s="67"/>
      <c r="AY367" s="67"/>
      <c r="AZ367" s="67"/>
      <c r="BA367" s="67"/>
      <c r="BB367" s="67"/>
      <c r="BC367" s="67"/>
      <c r="BD367" s="67"/>
      <c r="BE367" s="67"/>
      <c r="BF367" s="67"/>
      <c r="BG367" s="67"/>
      <c r="BH367" s="67"/>
      <c r="BI367" s="67"/>
      <c r="BJ367" s="67"/>
      <c r="BK367" s="67"/>
      <c r="BL367" s="67"/>
      <c r="BM367" s="67"/>
      <c r="BN367" s="67"/>
      <c r="BO367" s="67"/>
      <c r="BP367" s="67"/>
      <c r="BQ367" s="67"/>
      <c r="BR367" s="67"/>
      <c r="BS367" s="67"/>
      <c r="BT367" s="67"/>
      <c r="BU367" s="67"/>
      <c r="BV367" s="67"/>
      <c r="BW367" s="62"/>
      <c r="BX367" s="62"/>
      <c r="BY367" s="62"/>
      <c r="BZ367" s="62"/>
      <c r="CA367" s="62"/>
      <c r="CB367" s="62"/>
      <c r="CC367" s="77"/>
      <c r="CD367" s="77"/>
      <c r="CE367" s="62"/>
      <c r="CF367" s="77"/>
      <c r="CG367" s="77"/>
      <c r="CH367" s="62"/>
      <c r="CI367" s="62"/>
      <c r="CJ367" s="62"/>
      <c r="CK367" s="62"/>
      <c r="CL367" s="62"/>
      <c r="CM367" s="62"/>
      <c r="CN367" s="62"/>
      <c r="CO367" s="62"/>
      <c r="CP367" s="62"/>
      <c r="CQ367" s="62"/>
      <c r="CR367" s="62"/>
      <c r="CS367" s="66"/>
    </row>
    <row r="368" spans="1:97" s="50" customFormat="1" ht="18.75" x14ac:dyDescent="0.3">
      <c r="A368" s="61"/>
      <c r="B368" s="55"/>
      <c r="C368" s="66"/>
      <c r="D368" s="55"/>
      <c r="E368" s="66"/>
      <c r="F368" s="66"/>
      <c r="G368" s="66"/>
      <c r="H368" s="66"/>
      <c r="I368" s="66"/>
      <c r="J368" s="67"/>
      <c r="K368" s="67"/>
      <c r="L368" s="67"/>
      <c r="M368" s="67"/>
      <c r="N368" s="67"/>
      <c r="O368" s="67"/>
      <c r="P368" s="67"/>
      <c r="Q368" s="67"/>
      <c r="R368" s="67"/>
      <c r="S368" s="67"/>
      <c r="T368" s="67"/>
      <c r="U368" s="67"/>
      <c r="V368" s="67"/>
      <c r="W368" s="67"/>
      <c r="X368" s="67"/>
      <c r="Y368" s="67"/>
      <c r="Z368" s="67"/>
      <c r="AA368" s="67"/>
      <c r="AB368" s="67"/>
      <c r="AC368" s="67"/>
      <c r="AD368" s="67"/>
      <c r="AE368" s="67"/>
      <c r="AF368" s="67"/>
      <c r="AG368" s="67"/>
      <c r="AH368" s="67"/>
      <c r="AI368" s="67"/>
      <c r="AJ368" s="67"/>
      <c r="AK368" s="67"/>
      <c r="AL368" s="67"/>
      <c r="AM368" s="67"/>
      <c r="AN368" s="67"/>
      <c r="AO368" s="67"/>
      <c r="AP368" s="67"/>
      <c r="AQ368" s="67"/>
      <c r="AR368" s="67"/>
      <c r="AS368" s="67"/>
      <c r="AT368" s="67"/>
      <c r="AU368" s="67"/>
      <c r="AV368" s="67"/>
      <c r="AW368" s="67"/>
      <c r="AX368" s="67"/>
      <c r="AY368" s="67"/>
      <c r="AZ368" s="67"/>
      <c r="BA368" s="67"/>
      <c r="BB368" s="67"/>
      <c r="BC368" s="67"/>
      <c r="BD368" s="67"/>
      <c r="BE368" s="67"/>
      <c r="BF368" s="67"/>
      <c r="BG368" s="67"/>
      <c r="BH368" s="67"/>
      <c r="BI368" s="67"/>
      <c r="BJ368" s="67"/>
      <c r="BK368" s="67"/>
      <c r="BL368" s="67"/>
      <c r="BM368" s="67"/>
      <c r="BN368" s="67"/>
      <c r="BO368" s="67"/>
      <c r="BP368" s="67"/>
      <c r="BQ368" s="67"/>
      <c r="BR368" s="67"/>
      <c r="BS368" s="67"/>
      <c r="BT368" s="67"/>
      <c r="BU368" s="67"/>
      <c r="BV368" s="67"/>
      <c r="BW368" s="62"/>
      <c r="BX368" s="62"/>
      <c r="BY368" s="62"/>
      <c r="BZ368" s="62"/>
      <c r="CA368" s="62"/>
      <c r="CB368" s="62"/>
      <c r="CC368" s="77"/>
      <c r="CD368" s="77"/>
      <c r="CE368" s="62"/>
      <c r="CF368" s="77"/>
      <c r="CG368" s="77"/>
      <c r="CH368" s="62"/>
      <c r="CI368" s="62"/>
      <c r="CJ368" s="62"/>
      <c r="CK368" s="62"/>
      <c r="CL368" s="62"/>
      <c r="CM368" s="62"/>
      <c r="CN368" s="62"/>
      <c r="CO368" s="62"/>
      <c r="CP368" s="62"/>
      <c r="CQ368" s="62"/>
      <c r="CR368" s="62"/>
      <c r="CS368" s="66"/>
    </row>
    <row r="369" spans="1:97" s="50" customFormat="1" ht="18.75" x14ac:dyDescent="0.3">
      <c r="A369" s="61"/>
      <c r="B369" s="55"/>
      <c r="C369" s="66"/>
      <c r="D369" s="55"/>
      <c r="E369" s="66"/>
      <c r="F369" s="66"/>
      <c r="G369" s="66"/>
      <c r="H369" s="66"/>
      <c r="I369" s="66"/>
      <c r="J369" s="67"/>
      <c r="K369" s="67"/>
      <c r="L369" s="67"/>
      <c r="M369" s="67"/>
      <c r="N369" s="67"/>
      <c r="O369" s="67"/>
      <c r="P369" s="67"/>
      <c r="Q369" s="67"/>
      <c r="R369" s="67"/>
      <c r="S369" s="67"/>
      <c r="T369" s="67"/>
      <c r="U369" s="67"/>
      <c r="V369" s="67"/>
      <c r="W369" s="67"/>
      <c r="X369" s="67"/>
      <c r="Y369" s="67"/>
      <c r="Z369" s="67"/>
      <c r="AA369" s="67"/>
      <c r="AB369" s="67"/>
      <c r="AC369" s="67"/>
      <c r="AD369" s="67"/>
      <c r="AE369" s="67"/>
      <c r="AF369" s="67"/>
      <c r="AG369" s="67"/>
      <c r="AH369" s="67"/>
      <c r="AI369" s="67"/>
      <c r="AJ369" s="67"/>
      <c r="AK369" s="67"/>
      <c r="AL369" s="67"/>
      <c r="AM369" s="67"/>
      <c r="AN369" s="67"/>
      <c r="AO369" s="67"/>
      <c r="AP369" s="67"/>
      <c r="AQ369" s="67"/>
      <c r="AR369" s="67"/>
      <c r="AS369" s="67"/>
      <c r="AT369" s="67"/>
      <c r="AU369" s="67"/>
      <c r="AV369" s="67"/>
      <c r="AW369" s="67"/>
      <c r="AX369" s="67"/>
      <c r="AY369" s="67"/>
      <c r="AZ369" s="67"/>
      <c r="BA369" s="67"/>
      <c r="BB369" s="67"/>
      <c r="BC369" s="67"/>
      <c r="BD369" s="67"/>
      <c r="BE369" s="67"/>
      <c r="BF369" s="67"/>
      <c r="BG369" s="67"/>
      <c r="BH369" s="67"/>
      <c r="BI369" s="67"/>
      <c r="BJ369" s="67"/>
      <c r="BK369" s="67"/>
      <c r="BL369" s="67"/>
      <c r="BM369" s="67"/>
      <c r="BN369" s="67"/>
      <c r="BO369" s="67"/>
      <c r="BP369" s="67"/>
      <c r="BQ369" s="67"/>
      <c r="BR369" s="67"/>
      <c r="BS369" s="67"/>
      <c r="BT369" s="67"/>
      <c r="BU369" s="67"/>
      <c r="BV369" s="67"/>
      <c r="BW369" s="62"/>
      <c r="BX369" s="62"/>
      <c r="BY369" s="62"/>
      <c r="BZ369" s="62"/>
      <c r="CA369" s="62"/>
      <c r="CB369" s="62"/>
      <c r="CC369" s="77"/>
      <c r="CD369" s="77"/>
      <c r="CE369" s="62"/>
      <c r="CF369" s="77"/>
      <c r="CG369" s="77"/>
      <c r="CH369" s="62"/>
      <c r="CI369" s="62"/>
      <c r="CJ369" s="62"/>
      <c r="CK369" s="62"/>
      <c r="CL369" s="62"/>
      <c r="CM369" s="62"/>
      <c r="CN369" s="62"/>
      <c r="CO369" s="62"/>
      <c r="CP369" s="62"/>
      <c r="CQ369" s="62"/>
      <c r="CR369" s="62"/>
      <c r="CS369" s="66"/>
    </row>
    <row r="370" spans="1:97" s="50" customFormat="1" ht="18.75" x14ac:dyDescent="0.3">
      <c r="A370" s="61"/>
      <c r="B370" s="55"/>
      <c r="C370" s="66"/>
      <c r="D370" s="55"/>
      <c r="E370" s="66"/>
      <c r="F370" s="66"/>
      <c r="G370" s="66"/>
      <c r="H370" s="66"/>
      <c r="I370" s="66"/>
      <c r="J370" s="67"/>
      <c r="K370" s="67"/>
      <c r="L370" s="67"/>
      <c r="M370" s="67"/>
      <c r="N370" s="67"/>
      <c r="O370" s="67"/>
      <c r="P370" s="67"/>
      <c r="Q370" s="67"/>
      <c r="R370" s="67"/>
      <c r="S370" s="67"/>
      <c r="T370" s="67"/>
      <c r="U370" s="67"/>
      <c r="V370" s="67"/>
      <c r="W370" s="67"/>
      <c r="X370" s="67"/>
      <c r="Y370" s="67"/>
      <c r="Z370" s="67"/>
      <c r="AA370" s="67"/>
      <c r="AB370" s="67"/>
      <c r="AC370" s="67"/>
      <c r="AD370" s="67"/>
      <c r="AE370" s="67"/>
      <c r="AF370" s="67"/>
      <c r="AG370" s="67"/>
      <c r="AH370" s="67"/>
      <c r="AI370" s="67"/>
      <c r="AJ370" s="67"/>
      <c r="AK370" s="67"/>
      <c r="AL370" s="67"/>
      <c r="AM370" s="67"/>
      <c r="AN370" s="67"/>
      <c r="AO370" s="67"/>
      <c r="AP370" s="67"/>
      <c r="AQ370" s="67"/>
      <c r="AR370" s="67"/>
      <c r="AS370" s="67"/>
      <c r="AT370" s="67"/>
      <c r="AU370" s="67"/>
      <c r="AV370" s="67"/>
      <c r="AW370" s="67"/>
      <c r="AX370" s="67"/>
      <c r="AY370" s="67"/>
      <c r="AZ370" s="67"/>
      <c r="BA370" s="67"/>
      <c r="BB370" s="67"/>
      <c r="BC370" s="67"/>
      <c r="BD370" s="67"/>
      <c r="BE370" s="67"/>
      <c r="BF370" s="67"/>
      <c r="BG370" s="67"/>
      <c r="BH370" s="67"/>
      <c r="BI370" s="67"/>
      <c r="BJ370" s="67"/>
      <c r="BK370" s="67"/>
      <c r="BL370" s="67"/>
      <c r="BM370" s="67"/>
      <c r="BN370" s="67"/>
      <c r="BO370" s="67"/>
      <c r="BP370" s="67"/>
      <c r="BQ370" s="67"/>
      <c r="BR370" s="67"/>
      <c r="BS370" s="67"/>
      <c r="BT370" s="67"/>
      <c r="BU370" s="67"/>
      <c r="BV370" s="67"/>
      <c r="BW370" s="62"/>
      <c r="BX370" s="62"/>
      <c r="BY370" s="62"/>
      <c r="BZ370" s="62"/>
      <c r="CA370" s="62"/>
      <c r="CB370" s="62"/>
      <c r="CC370" s="77"/>
      <c r="CD370" s="77"/>
      <c r="CE370" s="62"/>
      <c r="CF370" s="77"/>
      <c r="CG370" s="77"/>
      <c r="CH370" s="62"/>
      <c r="CI370" s="62"/>
      <c r="CJ370" s="62"/>
      <c r="CK370" s="62"/>
      <c r="CL370" s="62"/>
      <c r="CM370" s="62"/>
      <c r="CN370" s="62"/>
      <c r="CO370" s="62"/>
      <c r="CP370" s="62"/>
      <c r="CQ370" s="62"/>
      <c r="CR370" s="62"/>
      <c r="CS370" s="66"/>
    </row>
    <row r="371" spans="1:97" s="50" customFormat="1" ht="18.75" x14ac:dyDescent="0.3">
      <c r="A371" s="61"/>
      <c r="B371" s="55"/>
      <c r="C371" s="66"/>
      <c r="D371" s="55"/>
      <c r="E371" s="66"/>
      <c r="F371" s="66"/>
      <c r="G371" s="66"/>
      <c r="H371" s="66"/>
      <c r="I371" s="66"/>
      <c r="J371" s="67"/>
      <c r="K371" s="67"/>
      <c r="L371" s="67"/>
      <c r="M371" s="67"/>
      <c r="N371" s="67"/>
      <c r="O371" s="67"/>
      <c r="P371" s="67"/>
      <c r="Q371" s="67"/>
      <c r="R371" s="67"/>
      <c r="S371" s="67"/>
      <c r="T371" s="67"/>
      <c r="U371" s="67"/>
      <c r="V371" s="67"/>
      <c r="W371" s="67"/>
      <c r="X371" s="67"/>
      <c r="Y371" s="67"/>
      <c r="Z371" s="67"/>
      <c r="AA371" s="67"/>
      <c r="AB371" s="67"/>
      <c r="AC371" s="67"/>
      <c r="AD371" s="67"/>
      <c r="AE371" s="67"/>
      <c r="AF371" s="67"/>
      <c r="AG371" s="67"/>
      <c r="AH371" s="67"/>
      <c r="AI371" s="67"/>
      <c r="AJ371" s="67"/>
      <c r="AK371" s="67"/>
      <c r="AL371" s="67"/>
      <c r="AM371" s="67"/>
      <c r="AN371" s="67"/>
      <c r="AO371" s="67"/>
      <c r="AP371" s="67"/>
      <c r="AQ371" s="67"/>
      <c r="AR371" s="67"/>
      <c r="AS371" s="67"/>
      <c r="AT371" s="67"/>
      <c r="AU371" s="67"/>
      <c r="AV371" s="67"/>
      <c r="AW371" s="67"/>
      <c r="AX371" s="67"/>
      <c r="AY371" s="67"/>
      <c r="AZ371" s="67"/>
      <c r="BA371" s="67"/>
      <c r="BB371" s="67"/>
      <c r="BC371" s="67"/>
      <c r="BD371" s="67"/>
      <c r="BE371" s="67"/>
      <c r="BF371" s="67"/>
      <c r="BG371" s="67"/>
      <c r="BH371" s="67"/>
      <c r="BI371" s="67"/>
      <c r="BJ371" s="67"/>
      <c r="BK371" s="67"/>
      <c r="BL371" s="67"/>
      <c r="BM371" s="67"/>
      <c r="BN371" s="67"/>
      <c r="BO371" s="67"/>
      <c r="BP371" s="67"/>
      <c r="BQ371" s="67"/>
      <c r="BR371" s="67"/>
      <c r="BS371" s="67"/>
      <c r="BT371" s="67"/>
      <c r="BU371" s="67"/>
      <c r="BV371" s="67"/>
      <c r="BW371" s="62"/>
      <c r="BX371" s="62"/>
      <c r="BY371" s="62"/>
      <c r="BZ371" s="62"/>
      <c r="CA371" s="62"/>
      <c r="CB371" s="62"/>
      <c r="CC371" s="77"/>
      <c r="CD371" s="77"/>
      <c r="CE371" s="62"/>
      <c r="CF371" s="77"/>
      <c r="CG371" s="77"/>
      <c r="CH371" s="62"/>
      <c r="CI371" s="62"/>
      <c r="CJ371" s="62"/>
      <c r="CK371" s="62"/>
      <c r="CL371" s="62"/>
      <c r="CM371" s="62"/>
      <c r="CN371" s="62"/>
      <c r="CO371" s="62"/>
      <c r="CP371" s="62"/>
      <c r="CQ371" s="62"/>
      <c r="CR371" s="62"/>
      <c r="CS371" s="66"/>
    </row>
    <row r="372" spans="1:97" s="50" customFormat="1" ht="18.75" x14ac:dyDescent="0.3">
      <c r="A372" s="61"/>
      <c r="B372" s="55"/>
      <c r="C372" s="66"/>
      <c r="D372" s="55"/>
      <c r="E372" s="66"/>
      <c r="F372" s="66"/>
      <c r="G372" s="66"/>
      <c r="H372" s="66"/>
      <c r="I372" s="66"/>
      <c r="J372" s="67"/>
      <c r="K372" s="67"/>
      <c r="L372" s="67"/>
      <c r="M372" s="67"/>
      <c r="N372" s="67"/>
      <c r="O372" s="67"/>
      <c r="P372" s="67"/>
      <c r="Q372" s="67"/>
      <c r="R372" s="67"/>
      <c r="S372" s="67"/>
      <c r="T372" s="67"/>
      <c r="U372" s="67"/>
      <c r="V372" s="67"/>
      <c r="W372" s="67"/>
      <c r="X372" s="67"/>
      <c r="Y372" s="67"/>
      <c r="Z372" s="67"/>
      <c r="AA372" s="67"/>
      <c r="AB372" s="67"/>
      <c r="AC372" s="67"/>
      <c r="AD372" s="67"/>
      <c r="AE372" s="67"/>
      <c r="AF372" s="67"/>
      <c r="AG372" s="67"/>
      <c r="AH372" s="67"/>
      <c r="AI372" s="67"/>
      <c r="AJ372" s="67"/>
      <c r="AK372" s="67"/>
      <c r="AL372" s="67"/>
      <c r="AM372" s="67"/>
      <c r="AN372" s="67"/>
      <c r="AO372" s="67"/>
      <c r="AP372" s="67"/>
      <c r="AQ372" s="67"/>
      <c r="AR372" s="67"/>
      <c r="AS372" s="67"/>
      <c r="AT372" s="67"/>
      <c r="AU372" s="67"/>
      <c r="AV372" s="67"/>
      <c r="AW372" s="67"/>
      <c r="AX372" s="67"/>
      <c r="AY372" s="67"/>
      <c r="AZ372" s="67"/>
      <c r="BA372" s="67"/>
      <c r="BB372" s="67"/>
      <c r="BC372" s="67"/>
      <c r="BD372" s="67"/>
      <c r="BE372" s="67"/>
      <c r="BF372" s="67"/>
      <c r="BG372" s="67"/>
      <c r="BH372" s="67"/>
      <c r="BI372" s="67"/>
      <c r="BJ372" s="67"/>
      <c r="BK372" s="67"/>
      <c r="BL372" s="67"/>
      <c r="BM372" s="67"/>
      <c r="BN372" s="67"/>
      <c r="BO372" s="67"/>
      <c r="BP372" s="67"/>
      <c r="BQ372" s="67"/>
      <c r="BR372" s="67"/>
      <c r="BS372" s="67"/>
      <c r="BT372" s="67"/>
      <c r="BU372" s="67"/>
      <c r="BV372" s="67"/>
      <c r="BW372" s="62"/>
      <c r="BX372" s="62"/>
      <c r="BY372" s="62"/>
      <c r="BZ372" s="62"/>
      <c r="CA372" s="62"/>
      <c r="CB372" s="62"/>
      <c r="CC372" s="77"/>
      <c r="CD372" s="77"/>
      <c r="CE372" s="62"/>
      <c r="CF372" s="77"/>
      <c r="CG372" s="77"/>
      <c r="CH372" s="62"/>
      <c r="CI372" s="62"/>
      <c r="CJ372" s="62"/>
      <c r="CK372" s="62"/>
      <c r="CL372" s="62"/>
      <c r="CM372" s="62"/>
      <c r="CN372" s="62"/>
      <c r="CO372" s="62"/>
      <c r="CP372" s="62"/>
      <c r="CQ372" s="62"/>
      <c r="CR372" s="62"/>
      <c r="CS372" s="66"/>
    </row>
    <row r="373" spans="1:97" s="50" customFormat="1" ht="18.75" x14ac:dyDescent="0.3">
      <c r="A373" s="61"/>
      <c r="B373" s="55"/>
      <c r="C373" s="66"/>
      <c r="D373" s="55"/>
      <c r="E373" s="66"/>
      <c r="F373" s="66"/>
      <c r="G373" s="66"/>
      <c r="H373" s="66"/>
      <c r="I373" s="66"/>
      <c r="J373" s="67"/>
      <c r="K373" s="67"/>
      <c r="L373" s="67"/>
      <c r="M373" s="67"/>
      <c r="N373" s="67"/>
      <c r="O373" s="67"/>
      <c r="P373" s="67"/>
      <c r="Q373" s="67"/>
      <c r="R373" s="67"/>
      <c r="S373" s="67"/>
      <c r="T373" s="67"/>
      <c r="U373" s="67"/>
      <c r="V373" s="67"/>
      <c r="W373" s="67"/>
      <c r="X373" s="67"/>
      <c r="Y373" s="67"/>
      <c r="Z373" s="67"/>
      <c r="AA373" s="67"/>
      <c r="AB373" s="67"/>
      <c r="AC373" s="67"/>
      <c r="AD373" s="67"/>
      <c r="AE373" s="67"/>
      <c r="AF373" s="67"/>
      <c r="AG373" s="67"/>
      <c r="AH373" s="67"/>
      <c r="AI373" s="67"/>
      <c r="AJ373" s="67"/>
      <c r="AK373" s="67"/>
      <c r="AL373" s="67"/>
      <c r="AM373" s="67"/>
      <c r="AN373" s="67"/>
      <c r="AO373" s="67"/>
      <c r="AP373" s="67"/>
      <c r="AQ373" s="67"/>
      <c r="AR373" s="67"/>
      <c r="AS373" s="67"/>
      <c r="AT373" s="67"/>
      <c r="AU373" s="67"/>
      <c r="AV373" s="67"/>
      <c r="AW373" s="67"/>
      <c r="AX373" s="67"/>
      <c r="AY373" s="67"/>
      <c r="AZ373" s="67"/>
      <c r="BA373" s="67"/>
      <c r="BB373" s="67"/>
      <c r="BC373" s="67"/>
      <c r="BD373" s="67"/>
      <c r="BE373" s="67"/>
      <c r="BF373" s="67"/>
      <c r="BG373" s="67"/>
      <c r="BH373" s="67"/>
      <c r="BI373" s="67"/>
      <c r="BJ373" s="67"/>
      <c r="BK373" s="67"/>
      <c r="BL373" s="67"/>
      <c r="BM373" s="67"/>
      <c r="BN373" s="67"/>
      <c r="BO373" s="67"/>
      <c r="BP373" s="67"/>
      <c r="BQ373" s="67"/>
      <c r="BR373" s="67"/>
      <c r="BS373" s="67"/>
      <c r="BT373" s="67"/>
      <c r="BU373" s="67"/>
      <c r="BV373" s="67"/>
      <c r="BW373" s="62"/>
      <c r="BX373" s="62"/>
      <c r="BY373" s="62"/>
      <c r="BZ373" s="62"/>
      <c r="CA373" s="62"/>
      <c r="CB373" s="62"/>
      <c r="CC373" s="77"/>
      <c r="CD373" s="77"/>
      <c r="CE373" s="62"/>
      <c r="CF373" s="77"/>
      <c r="CG373" s="77"/>
      <c r="CH373" s="62"/>
      <c r="CI373" s="62"/>
      <c r="CJ373" s="62"/>
      <c r="CK373" s="62"/>
      <c r="CL373" s="62"/>
      <c r="CM373" s="62"/>
      <c r="CN373" s="62"/>
      <c r="CO373" s="62"/>
      <c r="CP373" s="62"/>
      <c r="CQ373" s="62"/>
      <c r="CR373" s="62"/>
      <c r="CS373" s="66"/>
    </row>
    <row r="374" spans="1:97" s="50" customFormat="1" ht="18.75" x14ac:dyDescent="0.3">
      <c r="A374" s="61"/>
      <c r="B374" s="55"/>
      <c r="C374" s="66"/>
      <c r="D374" s="55"/>
      <c r="E374" s="66"/>
      <c r="F374" s="66"/>
      <c r="G374" s="66"/>
      <c r="H374" s="66"/>
      <c r="I374" s="66"/>
      <c r="J374" s="67"/>
      <c r="K374" s="67"/>
      <c r="L374" s="67"/>
      <c r="M374" s="67"/>
      <c r="N374" s="67"/>
      <c r="O374" s="67"/>
      <c r="P374" s="67"/>
      <c r="Q374" s="67"/>
      <c r="R374" s="67"/>
      <c r="S374" s="67"/>
      <c r="T374" s="67"/>
      <c r="U374" s="67"/>
      <c r="V374" s="67"/>
      <c r="W374" s="67"/>
      <c r="X374" s="67"/>
      <c r="Y374" s="67"/>
      <c r="Z374" s="67"/>
      <c r="AA374" s="67"/>
      <c r="AB374" s="67"/>
      <c r="AC374" s="67"/>
      <c r="AD374" s="67"/>
      <c r="AE374" s="67"/>
      <c r="AF374" s="67"/>
      <c r="AG374" s="67"/>
      <c r="AH374" s="67"/>
      <c r="AI374" s="67"/>
      <c r="AJ374" s="67"/>
      <c r="AK374" s="67"/>
      <c r="AL374" s="67"/>
      <c r="AM374" s="67"/>
      <c r="AN374" s="67"/>
      <c r="AO374" s="67"/>
      <c r="AP374" s="67"/>
      <c r="AQ374" s="67"/>
      <c r="AR374" s="67"/>
      <c r="AS374" s="67"/>
      <c r="AT374" s="67"/>
      <c r="AU374" s="67"/>
      <c r="AV374" s="67"/>
      <c r="AW374" s="67"/>
      <c r="AX374" s="67"/>
      <c r="AY374" s="67"/>
      <c r="AZ374" s="67"/>
      <c r="BA374" s="67"/>
      <c r="BB374" s="67"/>
      <c r="BC374" s="67"/>
      <c r="BD374" s="67"/>
      <c r="BE374" s="67"/>
      <c r="BF374" s="67"/>
      <c r="BG374" s="67"/>
      <c r="BH374" s="67"/>
      <c r="BI374" s="67"/>
      <c r="BJ374" s="67"/>
      <c r="BK374" s="67"/>
      <c r="BL374" s="67"/>
      <c r="BM374" s="67"/>
      <c r="BN374" s="67"/>
      <c r="BO374" s="67"/>
      <c r="BP374" s="67"/>
      <c r="BQ374" s="67"/>
      <c r="BR374" s="67"/>
      <c r="BS374" s="67"/>
      <c r="BT374" s="67"/>
      <c r="BU374" s="67"/>
      <c r="BV374" s="67"/>
      <c r="BW374" s="62"/>
      <c r="BX374" s="62"/>
      <c r="BY374" s="62"/>
      <c r="BZ374" s="62"/>
      <c r="CA374" s="62"/>
      <c r="CB374" s="62"/>
      <c r="CC374" s="77"/>
      <c r="CD374" s="77"/>
      <c r="CE374" s="62"/>
      <c r="CF374" s="77"/>
      <c r="CG374" s="77"/>
      <c r="CH374" s="62"/>
      <c r="CI374" s="62"/>
      <c r="CJ374" s="62"/>
      <c r="CK374" s="62"/>
      <c r="CL374" s="62"/>
      <c r="CM374" s="62"/>
      <c r="CN374" s="62"/>
      <c r="CO374" s="62"/>
      <c r="CP374" s="62"/>
      <c r="CQ374" s="62"/>
      <c r="CR374" s="62"/>
      <c r="CS374" s="66"/>
    </row>
    <row r="375" spans="1:97" s="50" customFormat="1" ht="18.75" x14ac:dyDescent="0.3">
      <c r="A375" s="61"/>
      <c r="B375" s="55"/>
      <c r="C375" s="66"/>
      <c r="D375" s="55"/>
      <c r="E375" s="66"/>
      <c r="F375" s="66"/>
      <c r="G375" s="66"/>
      <c r="H375" s="66"/>
      <c r="I375" s="66"/>
      <c r="J375" s="67"/>
      <c r="K375" s="67"/>
      <c r="L375" s="67"/>
      <c r="M375" s="67"/>
      <c r="N375" s="67"/>
      <c r="O375" s="67"/>
      <c r="P375" s="67"/>
      <c r="Q375" s="67"/>
      <c r="R375" s="67"/>
      <c r="S375" s="67"/>
      <c r="T375" s="67"/>
      <c r="U375" s="67"/>
      <c r="V375" s="67"/>
      <c r="W375" s="67"/>
      <c r="X375" s="67"/>
      <c r="Y375" s="67"/>
      <c r="Z375" s="67"/>
      <c r="AA375" s="67"/>
      <c r="AB375" s="67"/>
      <c r="AC375" s="67"/>
      <c r="AD375" s="67"/>
      <c r="AE375" s="67"/>
      <c r="AF375" s="67"/>
      <c r="AG375" s="67"/>
      <c r="AH375" s="67"/>
      <c r="AI375" s="67"/>
      <c r="AJ375" s="67"/>
      <c r="AK375" s="67"/>
      <c r="AL375" s="67"/>
      <c r="AM375" s="67"/>
      <c r="AN375" s="67"/>
      <c r="AO375" s="67"/>
      <c r="AP375" s="67"/>
      <c r="AQ375" s="67"/>
      <c r="AR375" s="67"/>
      <c r="AS375" s="67"/>
      <c r="AT375" s="67"/>
      <c r="AU375" s="67"/>
      <c r="AV375" s="67"/>
      <c r="AW375" s="67"/>
      <c r="AX375" s="67"/>
      <c r="AY375" s="67"/>
      <c r="AZ375" s="67"/>
      <c r="BA375" s="67"/>
      <c r="BB375" s="67"/>
      <c r="BC375" s="67"/>
      <c r="BD375" s="67"/>
      <c r="BE375" s="67"/>
      <c r="BF375" s="67"/>
      <c r="BG375" s="67"/>
      <c r="BH375" s="67"/>
      <c r="BI375" s="67"/>
      <c r="BJ375" s="67"/>
      <c r="BK375" s="67"/>
      <c r="BL375" s="67"/>
      <c r="BM375" s="67"/>
      <c r="BN375" s="67"/>
      <c r="BO375" s="67"/>
      <c r="BP375" s="67"/>
      <c r="BQ375" s="67"/>
      <c r="BR375" s="67"/>
      <c r="BS375" s="67"/>
      <c r="BT375" s="67"/>
      <c r="BU375" s="67"/>
      <c r="BV375" s="67"/>
      <c r="BW375" s="62"/>
      <c r="BX375" s="62"/>
      <c r="BY375" s="62"/>
      <c r="BZ375" s="62"/>
      <c r="CA375" s="62"/>
      <c r="CB375" s="62"/>
      <c r="CC375" s="77"/>
      <c r="CD375" s="77"/>
      <c r="CE375" s="62"/>
      <c r="CF375" s="77"/>
      <c r="CG375" s="77"/>
      <c r="CH375" s="62"/>
      <c r="CI375" s="62"/>
      <c r="CJ375" s="62"/>
      <c r="CK375" s="62"/>
      <c r="CL375" s="62"/>
      <c r="CM375" s="62"/>
      <c r="CN375" s="62"/>
      <c r="CO375" s="62"/>
      <c r="CP375" s="62"/>
      <c r="CQ375" s="62"/>
      <c r="CR375" s="62"/>
      <c r="CS375" s="66"/>
    </row>
    <row r="376" spans="1:97" s="50" customFormat="1" ht="18.75" x14ac:dyDescent="0.3">
      <c r="A376" s="61"/>
      <c r="B376" s="55"/>
      <c r="C376" s="66"/>
      <c r="D376" s="55"/>
      <c r="E376" s="66"/>
      <c r="F376" s="66"/>
      <c r="G376" s="66"/>
      <c r="H376" s="66"/>
      <c r="I376" s="66"/>
      <c r="J376" s="67"/>
      <c r="K376" s="67"/>
      <c r="L376" s="67"/>
      <c r="M376" s="67"/>
      <c r="N376" s="67"/>
      <c r="O376" s="67"/>
      <c r="P376" s="67"/>
      <c r="Q376" s="67"/>
      <c r="R376" s="67"/>
      <c r="S376" s="67"/>
      <c r="T376" s="67"/>
      <c r="U376" s="67"/>
      <c r="V376" s="67"/>
      <c r="W376" s="67"/>
      <c r="X376" s="67"/>
      <c r="Y376" s="67"/>
      <c r="Z376" s="67"/>
      <c r="AA376" s="67"/>
      <c r="AB376" s="67"/>
      <c r="AC376" s="67"/>
      <c r="AD376" s="67"/>
      <c r="AE376" s="67"/>
      <c r="AF376" s="67"/>
      <c r="AG376" s="67"/>
      <c r="AH376" s="67"/>
      <c r="AI376" s="67"/>
      <c r="AJ376" s="67"/>
      <c r="AK376" s="67"/>
      <c r="AL376" s="67"/>
      <c r="AM376" s="67"/>
      <c r="AN376" s="67"/>
      <c r="AO376" s="67"/>
      <c r="AP376" s="67"/>
      <c r="AQ376" s="67"/>
      <c r="AR376" s="67"/>
      <c r="AS376" s="67"/>
      <c r="AT376" s="67"/>
      <c r="AU376" s="67"/>
      <c r="AV376" s="67"/>
      <c r="AW376" s="67"/>
      <c r="AX376" s="67"/>
      <c r="AY376" s="67"/>
      <c r="AZ376" s="67"/>
      <c r="BA376" s="67"/>
      <c r="BB376" s="67"/>
      <c r="BC376" s="67"/>
      <c r="BD376" s="67"/>
      <c r="BE376" s="67"/>
      <c r="BF376" s="67"/>
      <c r="BG376" s="67"/>
      <c r="BH376" s="67"/>
      <c r="BI376" s="67"/>
      <c r="BJ376" s="67"/>
      <c r="BK376" s="67"/>
      <c r="BL376" s="67"/>
      <c r="BM376" s="67"/>
      <c r="BN376" s="67"/>
      <c r="BO376" s="67"/>
      <c r="BP376" s="67"/>
      <c r="BQ376" s="67"/>
      <c r="BR376" s="67"/>
      <c r="BS376" s="67"/>
      <c r="BT376" s="67"/>
      <c r="BU376" s="67"/>
      <c r="BV376" s="67"/>
      <c r="BW376" s="62"/>
      <c r="BX376" s="62"/>
      <c r="BY376" s="62"/>
      <c r="BZ376" s="62"/>
      <c r="CA376" s="62"/>
      <c r="CB376" s="62"/>
      <c r="CC376" s="77"/>
      <c r="CD376" s="77"/>
      <c r="CE376" s="62"/>
      <c r="CF376" s="77"/>
      <c r="CG376" s="77"/>
      <c r="CH376" s="62"/>
      <c r="CI376" s="62"/>
      <c r="CJ376" s="62"/>
      <c r="CK376" s="62"/>
      <c r="CL376" s="62"/>
      <c r="CM376" s="62"/>
      <c r="CN376" s="62"/>
      <c r="CO376" s="62"/>
      <c r="CP376" s="62"/>
      <c r="CQ376" s="62"/>
      <c r="CR376" s="62"/>
      <c r="CS376" s="66"/>
    </row>
    <row r="377" spans="1:97" s="50" customFormat="1" ht="18.75" x14ac:dyDescent="0.3">
      <c r="A377" s="61"/>
      <c r="B377" s="55"/>
      <c r="C377" s="66"/>
      <c r="D377" s="55"/>
      <c r="E377" s="66"/>
      <c r="F377" s="66"/>
      <c r="G377" s="66"/>
      <c r="H377" s="66"/>
      <c r="I377" s="66"/>
      <c r="J377" s="67"/>
      <c r="K377" s="67"/>
      <c r="L377" s="67"/>
      <c r="M377" s="67"/>
      <c r="N377" s="67"/>
      <c r="O377" s="67"/>
      <c r="P377" s="67"/>
      <c r="Q377" s="67"/>
      <c r="R377" s="67"/>
      <c r="S377" s="67"/>
      <c r="T377" s="67"/>
      <c r="U377" s="67"/>
      <c r="V377" s="67"/>
      <c r="W377" s="67"/>
      <c r="X377" s="67"/>
      <c r="Y377" s="67"/>
      <c r="Z377" s="67"/>
      <c r="AA377" s="67"/>
      <c r="AB377" s="67"/>
      <c r="AC377" s="67"/>
      <c r="AD377" s="67"/>
      <c r="AE377" s="67"/>
      <c r="AF377" s="67"/>
      <c r="AG377" s="67"/>
      <c r="AH377" s="67"/>
      <c r="AI377" s="67"/>
      <c r="AJ377" s="67"/>
      <c r="AK377" s="67"/>
      <c r="AL377" s="67"/>
      <c r="AM377" s="67"/>
      <c r="AN377" s="67"/>
      <c r="AO377" s="67"/>
      <c r="AP377" s="67"/>
      <c r="AQ377" s="67"/>
      <c r="AR377" s="67"/>
      <c r="AS377" s="67"/>
      <c r="AT377" s="67"/>
      <c r="AU377" s="67"/>
      <c r="AV377" s="67"/>
      <c r="AW377" s="67"/>
      <c r="AX377" s="67"/>
      <c r="AY377" s="67"/>
      <c r="AZ377" s="67"/>
      <c r="BA377" s="67"/>
      <c r="BB377" s="67"/>
      <c r="BC377" s="67"/>
      <c r="BD377" s="67"/>
      <c r="BE377" s="67"/>
      <c r="BF377" s="67"/>
      <c r="BG377" s="67"/>
      <c r="BH377" s="67"/>
      <c r="BI377" s="67"/>
      <c r="BJ377" s="67"/>
      <c r="BK377" s="67"/>
      <c r="BL377" s="67"/>
      <c r="BM377" s="67"/>
      <c r="BN377" s="67"/>
      <c r="BO377" s="67"/>
      <c r="BP377" s="67"/>
      <c r="BQ377" s="67"/>
      <c r="BR377" s="67"/>
      <c r="BS377" s="67"/>
      <c r="BT377" s="67"/>
      <c r="BU377" s="67"/>
      <c r="BV377" s="67"/>
      <c r="BW377" s="62"/>
      <c r="BX377" s="62"/>
      <c r="BY377" s="62"/>
      <c r="BZ377" s="62"/>
      <c r="CA377" s="62"/>
      <c r="CB377" s="62"/>
      <c r="CC377" s="77"/>
      <c r="CD377" s="77"/>
      <c r="CE377" s="62"/>
      <c r="CF377" s="77"/>
      <c r="CG377" s="77"/>
      <c r="CH377" s="62"/>
      <c r="CI377" s="62"/>
      <c r="CJ377" s="62"/>
      <c r="CK377" s="62"/>
      <c r="CL377" s="62"/>
      <c r="CM377" s="62"/>
      <c r="CN377" s="62"/>
      <c r="CO377" s="62"/>
      <c r="CP377" s="62"/>
      <c r="CQ377" s="62"/>
      <c r="CR377" s="62"/>
      <c r="CS377" s="66"/>
    </row>
    <row r="378" spans="1:97" s="50" customFormat="1" ht="18.75" x14ac:dyDescent="0.3">
      <c r="A378" s="61"/>
      <c r="B378" s="55"/>
      <c r="C378" s="66"/>
      <c r="D378" s="55"/>
      <c r="E378" s="66"/>
      <c r="F378" s="66"/>
      <c r="G378" s="66"/>
      <c r="H378" s="66"/>
      <c r="I378" s="66"/>
      <c r="J378" s="67"/>
      <c r="K378" s="67"/>
      <c r="L378" s="67"/>
      <c r="M378" s="67"/>
      <c r="N378" s="67"/>
      <c r="O378" s="67"/>
      <c r="P378" s="67"/>
      <c r="Q378" s="67"/>
      <c r="R378" s="67"/>
      <c r="S378" s="67"/>
      <c r="T378" s="67"/>
      <c r="U378" s="67"/>
      <c r="V378" s="67"/>
      <c r="W378" s="67"/>
      <c r="X378" s="67"/>
      <c r="Y378" s="67"/>
      <c r="Z378" s="67"/>
      <c r="AA378" s="67"/>
      <c r="AB378" s="67"/>
      <c r="AC378" s="67"/>
      <c r="AD378" s="67"/>
      <c r="AE378" s="67"/>
      <c r="AF378" s="67"/>
      <c r="AG378" s="67"/>
      <c r="AH378" s="67"/>
      <c r="AI378" s="67"/>
      <c r="AJ378" s="67"/>
      <c r="AK378" s="67"/>
      <c r="AL378" s="67"/>
      <c r="AM378" s="67"/>
      <c r="AN378" s="67"/>
      <c r="AO378" s="67"/>
      <c r="AP378" s="67"/>
      <c r="AQ378" s="67"/>
      <c r="AR378" s="67"/>
      <c r="AS378" s="67"/>
      <c r="AT378" s="67"/>
      <c r="AU378" s="67"/>
      <c r="AV378" s="67"/>
      <c r="AW378" s="67"/>
      <c r="AX378" s="67"/>
      <c r="AY378" s="67"/>
      <c r="AZ378" s="67"/>
      <c r="BA378" s="67"/>
      <c r="BB378" s="67"/>
      <c r="BC378" s="67"/>
      <c r="BD378" s="67"/>
      <c r="BE378" s="67"/>
      <c r="BF378" s="67"/>
      <c r="BG378" s="67"/>
      <c r="BH378" s="67"/>
      <c r="BI378" s="67"/>
      <c r="BJ378" s="67"/>
      <c r="BK378" s="67"/>
      <c r="BL378" s="67"/>
      <c r="BM378" s="67"/>
      <c r="BN378" s="67"/>
      <c r="BO378" s="67"/>
      <c r="BP378" s="67"/>
      <c r="BQ378" s="67"/>
      <c r="BR378" s="67"/>
      <c r="BS378" s="67"/>
      <c r="BT378" s="67"/>
      <c r="BU378" s="67"/>
      <c r="BV378" s="67"/>
      <c r="BW378" s="62"/>
      <c r="BX378" s="62"/>
      <c r="BY378" s="62"/>
      <c r="BZ378" s="62"/>
      <c r="CA378" s="62"/>
      <c r="CB378" s="62"/>
      <c r="CC378" s="77"/>
      <c r="CD378" s="77"/>
      <c r="CE378" s="62"/>
      <c r="CF378" s="77"/>
      <c r="CG378" s="77"/>
      <c r="CH378" s="62"/>
      <c r="CI378" s="62"/>
      <c r="CJ378" s="62"/>
      <c r="CK378" s="62"/>
      <c r="CL378" s="62"/>
      <c r="CM378" s="62"/>
      <c r="CN378" s="62"/>
      <c r="CO378" s="62"/>
      <c r="CP378" s="62"/>
      <c r="CQ378" s="62"/>
      <c r="CR378" s="62"/>
      <c r="CS378" s="66"/>
    </row>
    <row r="379" spans="1:97" s="50" customFormat="1" ht="18.75" x14ac:dyDescent="0.3">
      <c r="A379" s="61"/>
      <c r="B379" s="55"/>
      <c r="C379" s="66"/>
      <c r="D379" s="55"/>
      <c r="E379" s="66"/>
      <c r="F379" s="66"/>
      <c r="G379" s="66"/>
      <c r="H379" s="66"/>
      <c r="I379" s="66"/>
      <c r="J379" s="67"/>
      <c r="K379" s="67"/>
      <c r="L379" s="67"/>
      <c r="M379" s="67"/>
      <c r="N379" s="67"/>
      <c r="O379" s="67"/>
      <c r="P379" s="67"/>
      <c r="Q379" s="67"/>
      <c r="R379" s="67"/>
      <c r="S379" s="67"/>
      <c r="T379" s="67"/>
      <c r="U379" s="67"/>
      <c r="V379" s="67"/>
      <c r="W379" s="67"/>
      <c r="X379" s="67"/>
      <c r="Y379" s="67"/>
      <c r="Z379" s="67"/>
      <c r="AA379" s="67"/>
      <c r="AB379" s="67"/>
      <c r="AC379" s="67"/>
      <c r="AD379" s="67"/>
      <c r="AE379" s="67"/>
      <c r="AF379" s="67"/>
      <c r="AG379" s="67"/>
      <c r="AH379" s="67"/>
      <c r="AI379" s="67"/>
      <c r="AJ379" s="67"/>
      <c r="AK379" s="67"/>
      <c r="AL379" s="67"/>
      <c r="AM379" s="67"/>
      <c r="AN379" s="67"/>
      <c r="AO379" s="67"/>
      <c r="AP379" s="67"/>
      <c r="AQ379" s="67"/>
      <c r="AR379" s="67"/>
      <c r="AS379" s="67"/>
      <c r="AT379" s="67"/>
      <c r="AU379" s="67"/>
      <c r="AV379" s="67"/>
      <c r="AW379" s="67"/>
      <c r="AX379" s="67"/>
      <c r="AY379" s="67"/>
      <c r="AZ379" s="67"/>
      <c r="BA379" s="67"/>
      <c r="BB379" s="67"/>
      <c r="BC379" s="67"/>
      <c r="BD379" s="67"/>
      <c r="BE379" s="67"/>
      <c r="BF379" s="67"/>
      <c r="BG379" s="67"/>
      <c r="BH379" s="67"/>
      <c r="BI379" s="67"/>
      <c r="BJ379" s="67"/>
      <c r="BK379" s="67"/>
      <c r="BL379" s="67"/>
      <c r="BM379" s="67"/>
      <c r="BN379" s="67"/>
      <c r="BO379" s="67"/>
      <c r="BP379" s="67"/>
      <c r="BQ379" s="67"/>
      <c r="BR379" s="67"/>
      <c r="BS379" s="67"/>
      <c r="BT379" s="67"/>
      <c r="BU379" s="67"/>
      <c r="BV379" s="67"/>
      <c r="BW379" s="62"/>
      <c r="BX379" s="62"/>
      <c r="BY379" s="62"/>
      <c r="BZ379" s="62"/>
      <c r="CA379" s="62"/>
      <c r="CB379" s="62"/>
      <c r="CC379" s="77"/>
      <c r="CD379" s="77"/>
      <c r="CE379" s="62"/>
      <c r="CF379" s="77"/>
      <c r="CG379" s="77"/>
      <c r="CH379" s="62"/>
      <c r="CI379" s="62"/>
      <c r="CJ379" s="62"/>
      <c r="CK379" s="62"/>
      <c r="CL379" s="62"/>
      <c r="CM379" s="62"/>
      <c r="CN379" s="62"/>
      <c r="CO379" s="62"/>
      <c r="CP379" s="62"/>
      <c r="CQ379" s="62"/>
      <c r="CR379" s="62"/>
      <c r="CS379" s="66"/>
    </row>
    <row r="380" spans="1:97" s="50" customFormat="1" ht="18.75" x14ac:dyDescent="0.3">
      <c r="A380" s="61"/>
      <c r="B380" s="55"/>
      <c r="C380" s="66"/>
      <c r="D380" s="55"/>
      <c r="E380" s="66"/>
      <c r="F380" s="66"/>
      <c r="G380" s="66"/>
      <c r="H380" s="66"/>
      <c r="I380" s="66"/>
      <c r="J380" s="67"/>
      <c r="K380" s="67"/>
      <c r="L380" s="67"/>
      <c r="M380" s="67"/>
      <c r="N380" s="67"/>
      <c r="O380" s="67"/>
      <c r="P380" s="67"/>
      <c r="Q380" s="67"/>
      <c r="R380" s="67"/>
      <c r="S380" s="67"/>
      <c r="T380" s="67"/>
      <c r="U380" s="67"/>
      <c r="V380" s="67"/>
      <c r="W380" s="67"/>
      <c r="X380" s="67"/>
      <c r="Y380" s="67"/>
      <c r="Z380" s="67"/>
      <c r="AA380" s="67"/>
      <c r="AB380" s="67"/>
      <c r="AC380" s="67"/>
      <c r="AD380" s="67"/>
      <c r="AE380" s="67"/>
      <c r="AF380" s="67"/>
      <c r="AG380" s="67"/>
      <c r="AH380" s="67"/>
      <c r="AI380" s="67"/>
      <c r="AJ380" s="67"/>
      <c r="AK380" s="67"/>
      <c r="AL380" s="67"/>
      <c r="AM380" s="67"/>
      <c r="AN380" s="67"/>
      <c r="AO380" s="67"/>
      <c r="AP380" s="67"/>
      <c r="AQ380" s="67"/>
      <c r="AR380" s="67"/>
      <c r="AS380" s="67"/>
      <c r="AT380" s="67"/>
      <c r="AU380" s="67"/>
      <c r="AV380" s="67"/>
      <c r="AW380" s="67"/>
      <c r="AX380" s="67"/>
      <c r="AY380" s="67"/>
      <c r="AZ380" s="67"/>
      <c r="BA380" s="67"/>
      <c r="BB380" s="67"/>
      <c r="BC380" s="67"/>
      <c r="BD380" s="67"/>
      <c r="BE380" s="67"/>
      <c r="BF380" s="67"/>
      <c r="BG380" s="67"/>
      <c r="BH380" s="67"/>
      <c r="BI380" s="67"/>
      <c r="BJ380" s="67"/>
      <c r="BK380" s="67"/>
      <c r="BL380" s="67"/>
      <c r="BM380" s="67"/>
      <c r="BN380" s="67"/>
      <c r="BO380" s="67"/>
      <c r="BP380" s="67"/>
      <c r="BQ380" s="67"/>
      <c r="BR380" s="67"/>
      <c r="BS380" s="67"/>
      <c r="BT380" s="67"/>
      <c r="BU380" s="67"/>
      <c r="BV380" s="67"/>
      <c r="BW380" s="62"/>
      <c r="BX380" s="62"/>
      <c r="BY380" s="62"/>
      <c r="BZ380" s="62"/>
      <c r="CA380" s="62"/>
      <c r="CB380" s="62"/>
      <c r="CC380" s="77"/>
      <c r="CD380" s="77"/>
      <c r="CE380" s="62"/>
      <c r="CF380" s="77"/>
      <c r="CG380" s="77"/>
      <c r="CH380" s="62"/>
      <c r="CI380" s="62"/>
      <c r="CJ380" s="62"/>
      <c r="CK380" s="62"/>
      <c r="CL380" s="62"/>
      <c r="CM380" s="62"/>
      <c r="CN380" s="62"/>
      <c r="CO380" s="62"/>
      <c r="CP380" s="62"/>
      <c r="CQ380" s="62"/>
      <c r="CR380" s="62"/>
      <c r="CS380" s="66"/>
    </row>
    <row r="381" spans="1:97" s="50" customFormat="1" ht="18.75" x14ac:dyDescent="0.3">
      <c r="A381" s="61"/>
      <c r="B381" s="55"/>
      <c r="C381" s="66"/>
      <c r="D381" s="55"/>
      <c r="E381" s="66"/>
      <c r="F381" s="66"/>
      <c r="G381" s="66"/>
      <c r="H381" s="66"/>
      <c r="I381" s="66"/>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c r="AO381" s="67"/>
      <c r="AP381" s="67"/>
      <c r="AQ381" s="67"/>
      <c r="AR381" s="67"/>
      <c r="AS381" s="67"/>
      <c r="AT381" s="67"/>
      <c r="AU381" s="67"/>
      <c r="AV381" s="67"/>
      <c r="AW381" s="67"/>
      <c r="AX381" s="67"/>
      <c r="AY381" s="67"/>
      <c r="AZ381" s="67"/>
      <c r="BA381" s="67"/>
      <c r="BB381" s="67"/>
      <c r="BC381" s="67"/>
      <c r="BD381" s="67"/>
      <c r="BE381" s="67"/>
      <c r="BF381" s="67"/>
      <c r="BG381" s="67"/>
      <c r="BH381" s="67"/>
      <c r="BI381" s="67"/>
      <c r="BJ381" s="67"/>
      <c r="BK381" s="67"/>
      <c r="BL381" s="67"/>
      <c r="BM381" s="67"/>
      <c r="BN381" s="67"/>
      <c r="BO381" s="67"/>
      <c r="BP381" s="67"/>
      <c r="BQ381" s="67"/>
      <c r="BR381" s="67"/>
      <c r="BS381" s="67"/>
      <c r="BT381" s="67"/>
      <c r="BU381" s="67"/>
      <c r="BV381" s="67"/>
      <c r="BW381" s="62"/>
      <c r="BX381" s="62"/>
      <c r="BY381" s="62"/>
      <c r="BZ381" s="62"/>
      <c r="CA381" s="62"/>
      <c r="CB381" s="62"/>
      <c r="CC381" s="77"/>
      <c r="CD381" s="77"/>
      <c r="CE381" s="62"/>
      <c r="CF381" s="77"/>
      <c r="CG381" s="77"/>
      <c r="CH381" s="62"/>
      <c r="CI381" s="62"/>
      <c r="CJ381" s="62"/>
      <c r="CK381" s="62"/>
      <c r="CL381" s="62"/>
      <c r="CM381" s="62"/>
      <c r="CN381" s="62"/>
      <c r="CO381" s="62"/>
      <c r="CP381" s="62"/>
      <c r="CQ381" s="62"/>
      <c r="CR381" s="62"/>
      <c r="CS381" s="66"/>
    </row>
    <row r="382" spans="1:97" s="50" customFormat="1" ht="18.75" x14ac:dyDescent="0.3">
      <c r="A382" s="61"/>
      <c r="B382" s="55"/>
      <c r="C382" s="66"/>
      <c r="D382" s="55"/>
      <c r="E382" s="66"/>
      <c r="F382" s="66"/>
      <c r="G382" s="66"/>
      <c r="H382" s="66"/>
      <c r="I382" s="66"/>
      <c r="J382" s="67"/>
      <c r="K382" s="67"/>
      <c r="L382" s="67"/>
      <c r="M382" s="67"/>
      <c r="N382" s="67"/>
      <c r="O382" s="67"/>
      <c r="P382" s="67"/>
      <c r="Q382" s="67"/>
      <c r="R382" s="67"/>
      <c r="S382" s="67"/>
      <c r="T382" s="67"/>
      <c r="U382" s="67"/>
      <c r="V382" s="67"/>
      <c r="W382" s="67"/>
      <c r="X382" s="67"/>
      <c r="Y382" s="67"/>
      <c r="Z382" s="67"/>
      <c r="AA382" s="67"/>
      <c r="AB382" s="67"/>
      <c r="AC382" s="67"/>
      <c r="AD382" s="67"/>
      <c r="AE382" s="67"/>
      <c r="AF382" s="67"/>
      <c r="AG382" s="67"/>
      <c r="AH382" s="67"/>
      <c r="AI382" s="67"/>
      <c r="AJ382" s="67"/>
      <c r="AK382" s="67"/>
      <c r="AL382" s="67"/>
      <c r="AM382" s="67"/>
      <c r="AN382" s="67"/>
      <c r="AO382" s="67"/>
      <c r="AP382" s="67"/>
      <c r="AQ382" s="67"/>
      <c r="AR382" s="67"/>
      <c r="AS382" s="67"/>
      <c r="AT382" s="67"/>
      <c r="AU382" s="67"/>
      <c r="AV382" s="67"/>
      <c r="AW382" s="67"/>
      <c r="AX382" s="67"/>
      <c r="AY382" s="67"/>
      <c r="AZ382" s="67"/>
      <c r="BA382" s="67"/>
      <c r="BB382" s="67"/>
      <c r="BC382" s="67"/>
      <c r="BD382" s="67"/>
      <c r="BE382" s="67"/>
      <c r="BF382" s="67"/>
      <c r="BG382" s="67"/>
      <c r="BH382" s="67"/>
      <c r="BI382" s="67"/>
      <c r="BJ382" s="67"/>
      <c r="BK382" s="67"/>
      <c r="BL382" s="67"/>
      <c r="BM382" s="67"/>
      <c r="BN382" s="67"/>
      <c r="BO382" s="67"/>
      <c r="BP382" s="67"/>
      <c r="BQ382" s="67"/>
      <c r="BR382" s="67"/>
      <c r="BS382" s="67"/>
      <c r="BT382" s="67"/>
      <c r="BU382" s="67"/>
      <c r="BV382" s="67"/>
      <c r="BW382" s="62"/>
      <c r="BX382" s="62"/>
      <c r="BY382" s="62"/>
      <c r="BZ382" s="62"/>
      <c r="CA382" s="62"/>
      <c r="CB382" s="62"/>
      <c r="CC382" s="77"/>
      <c r="CD382" s="77"/>
      <c r="CE382" s="62"/>
      <c r="CF382" s="77"/>
      <c r="CG382" s="77"/>
      <c r="CH382" s="62"/>
      <c r="CI382" s="62"/>
      <c r="CJ382" s="62"/>
      <c r="CK382" s="62"/>
      <c r="CL382" s="62"/>
      <c r="CM382" s="62"/>
      <c r="CN382" s="62"/>
      <c r="CO382" s="62"/>
      <c r="CP382" s="62"/>
      <c r="CQ382" s="62"/>
      <c r="CR382" s="62"/>
      <c r="CS382" s="66"/>
    </row>
    <row r="383" spans="1:97" s="50" customFormat="1" ht="18.75" x14ac:dyDescent="0.3">
      <c r="A383" s="61"/>
      <c r="B383" s="55"/>
      <c r="C383" s="66"/>
      <c r="D383" s="55"/>
      <c r="E383" s="66"/>
      <c r="F383" s="66"/>
      <c r="G383" s="66"/>
      <c r="H383" s="66"/>
      <c r="I383" s="66"/>
      <c r="J383" s="67"/>
      <c r="K383" s="67"/>
      <c r="L383" s="67"/>
      <c r="M383" s="67"/>
      <c r="N383" s="67"/>
      <c r="O383" s="67"/>
      <c r="P383" s="67"/>
      <c r="Q383" s="67"/>
      <c r="R383" s="67"/>
      <c r="S383" s="67"/>
      <c r="T383" s="67"/>
      <c r="U383" s="67"/>
      <c r="V383" s="67"/>
      <c r="W383" s="67"/>
      <c r="X383" s="67"/>
      <c r="Y383" s="67"/>
      <c r="Z383" s="67"/>
      <c r="AA383" s="67"/>
      <c r="AB383" s="67"/>
      <c r="AC383" s="67"/>
      <c r="AD383" s="67"/>
      <c r="AE383" s="67"/>
      <c r="AF383" s="67"/>
      <c r="AG383" s="67"/>
      <c r="AH383" s="67"/>
      <c r="AI383" s="67"/>
      <c r="AJ383" s="67"/>
      <c r="AK383" s="67"/>
      <c r="AL383" s="67"/>
      <c r="AM383" s="67"/>
      <c r="AN383" s="67"/>
      <c r="AO383" s="67"/>
      <c r="AP383" s="67"/>
      <c r="AQ383" s="67"/>
      <c r="AR383" s="67"/>
      <c r="AS383" s="67"/>
      <c r="AT383" s="67"/>
      <c r="AU383" s="67"/>
      <c r="AV383" s="67"/>
      <c r="AW383" s="67"/>
      <c r="AX383" s="67"/>
      <c r="AY383" s="67"/>
      <c r="AZ383" s="67"/>
      <c r="BA383" s="67"/>
      <c r="BB383" s="67"/>
      <c r="BC383" s="67"/>
      <c r="BD383" s="67"/>
      <c r="BE383" s="67"/>
      <c r="BF383" s="67"/>
      <c r="BG383" s="67"/>
      <c r="BH383" s="67"/>
      <c r="BI383" s="67"/>
      <c r="BJ383" s="67"/>
      <c r="BK383" s="67"/>
      <c r="BL383" s="67"/>
      <c r="BM383" s="67"/>
      <c r="BN383" s="67"/>
      <c r="BO383" s="67"/>
      <c r="BP383" s="67"/>
      <c r="BQ383" s="67"/>
      <c r="BR383" s="67"/>
      <c r="BS383" s="67"/>
      <c r="BT383" s="67"/>
      <c r="BU383" s="67"/>
      <c r="BV383" s="67"/>
      <c r="BW383" s="62"/>
      <c r="BX383" s="62"/>
      <c r="BY383" s="62"/>
      <c r="BZ383" s="62"/>
      <c r="CA383" s="62"/>
      <c r="CB383" s="62"/>
      <c r="CC383" s="77"/>
      <c r="CD383" s="77"/>
      <c r="CE383" s="62"/>
      <c r="CF383" s="77"/>
      <c r="CG383" s="77"/>
      <c r="CH383" s="62"/>
      <c r="CI383" s="62"/>
      <c r="CJ383" s="62"/>
      <c r="CK383" s="62"/>
      <c r="CL383" s="62"/>
      <c r="CM383" s="62"/>
      <c r="CN383" s="62"/>
      <c r="CO383" s="62"/>
      <c r="CP383" s="62"/>
      <c r="CQ383" s="62"/>
      <c r="CR383" s="62"/>
      <c r="CS383" s="66"/>
    </row>
    <row r="384" spans="1:97" s="50" customFormat="1" ht="18.75" x14ac:dyDescent="0.3">
      <c r="A384" s="61"/>
      <c r="B384" s="55"/>
      <c r="C384" s="66"/>
      <c r="D384" s="55"/>
      <c r="E384" s="66"/>
      <c r="F384" s="66"/>
      <c r="G384" s="66"/>
      <c r="H384" s="66"/>
      <c r="I384" s="66"/>
      <c r="J384" s="67"/>
      <c r="K384" s="67"/>
      <c r="L384" s="67"/>
      <c r="M384" s="67"/>
      <c r="N384" s="67"/>
      <c r="O384" s="67"/>
      <c r="P384" s="67"/>
      <c r="Q384" s="67"/>
      <c r="R384" s="67"/>
      <c r="S384" s="67"/>
      <c r="T384" s="67"/>
      <c r="U384" s="67"/>
      <c r="V384" s="67"/>
      <c r="W384" s="67"/>
      <c r="X384" s="67"/>
      <c r="Y384" s="67"/>
      <c r="Z384" s="67"/>
      <c r="AA384" s="67"/>
      <c r="AB384" s="67"/>
      <c r="AC384" s="67"/>
      <c r="AD384" s="67"/>
      <c r="AE384" s="67"/>
      <c r="AF384" s="67"/>
      <c r="AG384" s="67"/>
      <c r="AH384" s="67"/>
      <c r="AI384" s="67"/>
      <c r="AJ384" s="67"/>
      <c r="AK384" s="67"/>
      <c r="AL384" s="67"/>
      <c r="AM384" s="67"/>
      <c r="AN384" s="67"/>
      <c r="AO384" s="67"/>
      <c r="AP384" s="67"/>
      <c r="AQ384" s="67"/>
      <c r="AR384" s="67"/>
      <c r="AS384" s="67"/>
      <c r="AT384" s="67"/>
      <c r="AU384" s="67"/>
      <c r="AV384" s="67"/>
      <c r="AW384" s="67"/>
      <c r="AX384" s="67"/>
      <c r="AY384" s="67"/>
      <c r="AZ384" s="67"/>
      <c r="BA384" s="67"/>
      <c r="BB384" s="67"/>
      <c r="BC384" s="67"/>
      <c r="BD384" s="67"/>
      <c r="BE384" s="67"/>
      <c r="BF384" s="67"/>
      <c r="BG384" s="67"/>
      <c r="BH384" s="67"/>
      <c r="BI384" s="67"/>
      <c r="BJ384" s="67"/>
      <c r="BK384" s="67"/>
      <c r="BL384" s="67"/>
      <c r="BM384" s="67"/>
      <c r="BN384" s="67"/>
      <c r="BO384" s="67"/>
      <c r="BP384" s="67"/>
      <c r="BQ384" s="67"/>
      <c r="BR384" s="67"/>
      <c r="BS384" s="67"/>
      <c r="BT384" s="67"/>
      <c r="BU384" s="67"/>
      <c r="BV384" s="67"/>
      <c r="BW384" s="62"/>
      <c r="BX384" s="62"/>
      <c r="BY384" s="62"/>
      <c r="BZ384" s="62"/>
      <c r="CA384" s="62"/>
      <c r="CB384" s="62"/>
      <c r="CC384" s="77"/>
      <c r="CD384" s="77"/>
      <c r="CE384" s="62"/>
      <c r="CF384" s="77"/>
      <c r="CG384" s="77"/>
      <c r="CH384" s="62"/>
      <c r="CI384" s="62"/>
      <c r="CJ384" s="62"/>
      <c r="CK384" s="62"/>
      <c r="CL384" s="62"/>
      <c r="CM384" s="62"/>
      <c r="CN384" s="62"/>
      <c r="CO384" s="62"/>
      <c r="CP384" s="62"/>
      <c r="CQ384" s="62"/>
      <c r="CR384" s="62"/>
      <c r="CS384" s="66"/>
    </row>
    <row r="385" spans="1:97" s="50" customFormat="1" ht="18.75" x14ac:dyDescent="0.3">
      <c r="A385" s="61"/>
      <c r="B385" s="55"/>
      <c r="C385" s="66"/>
      <c r="D385" s="55"/>
      <c r="E385" s="66"/>
      <c r="F385" s="66"/>
      <c r="G385" s="66"/>
      <c r="H385" s="66"/>
      <c r="I385" s="66"/>
      <c r="J385" s="67"/>
      <c r="K385" s="67"/>
      <c r="L385" s="67"/>
      <c r="M385" s="67"/>
      <c r="N385" s="67"/>
      <c r="O385" s="67"/>
      <c r="P385" s="67"/>
      <c r="Q385" s="67"/>
      <c r="R385" s="67"/>
      <c r="S385" s="67"/>
      <c r="T385" s="67"/>
      <c r="U385" s="67"/>
      <c r="V385" s="67"/>
      <c r="W385" s="67"/>
      <c r="X385" s="67"/>
      <c r="Y385" s="67"/>
      <c r="Z385" s="67"/>
      <c r="AA385" s="67"/>
      <c r="AB385" s="67"/>
      <c r="AC385" s="67"/>
      <c r="AD385" s="67"/>
      <c r="AE385" s="67"/>
      <c r="AF385" s="67"/>
      <c r="AG385" s="67"/>
      <c r="AH385" s="67"/>
      <c r="AI385" s="67"/>
      <c r="AJ385" s="67"/>
      <c r="AK385" s="67"/>
      <c r="AL385" s="67"/>
      <c r="AM385" s="67"/>
      <c r="AN385" s="67"/>
      <c r="AO385" s="67"/>
      <c r="AP385" s="67"/>
      <c r="AQ385" s="67"/>
      <c r="AR385" s="67"/>
      <c r="AS385" s="67"/>
      <c r="AT385" s="67"/>
      <c r="AU385" s="67"/>
      <c r="AV385" s="67"/>
      <c r="AW385" s="67"/>
      <c r="AX385" s="67"/>
      <c r="AY385" s="67"/>
      <c r="AZ385" s="67"/>
      <c r="BA385" s="67"/>
      <c r="BB385" s="67"/>
      <c r="BC385" s="67"/>
      <c r="BD385" s="67"/>
      <c r="BE385" s="67"/>
      <c r="BF385" s="67"/>
      <c r="BG385" s="67"/>
      <c r="BH385" s="67"/>
      <c r="BI385" s="67"/>
      <c r="BJ385" s="67"/>
      <c r="BK385" s="67"/>
      <c r="BL385" s="67"/>
      <c r="BM385" s="67"/>
      <c r="BN385" s="67"/>
      <c r="BO385" s="67"/>
      <c r="BP385" s="67"/>
      <c r="BQ385" s="67"/>
      <c r="BR385" s="67"/>
      <c r="BS385" s="67"/>
      <c r="BT385" s="67"/>
      <c r="BU385" s="67"/>
      <c r="BV385" s="67"/>
      <c r="BW385" s="62"/>
      <c r="BX385" s="62"/>
      <c r="BY385" s="62"/>
      <c r="BZ385" s="62"/>
      <c r="CA385" s="62"/>
      <c r="CB385" s="62"/>
      <c r="CC385" s="77"/>
      <c r="CD385" s="77"/>
      <c r="CE385" s="62"/>
      <c r="CF385" s="77"/>
      <c r="CG385" s="77"/>
      <c r="CH385" s="62"/>
      <c r="CI385" s="62"/>
      <c r="CJ385" s="62"/>
      <c r="CK385" s="62"/>
      <c r="CL385" s="62"/>
      <c r="CM385" s="62"/>
      <c r="CN385" s="62"/>
      <c r="CO385" s="62"/>
      <c r="CP385" s="62"/>
      <c r="CQ385" s="62"/>
      <c r="CR385" s="62"/>
      <c r="CS385" s="66"/>
    </row>
    <row r="386" spans="1:97" s="50" customFormat="1" ht="18.75" x14ac:dyDescent="0.3">
      <c r="A386" s="61"/>
      <c r="B386" s="55"/>
      <c r="C386" s="66"/>
      <c r="D386" s="55"/>
      <c r="E386" s="66"/>
      <c r="F386" s="66"/>
      <c r="G386" s="66"/>
      <c r="H386" s="66"/>
      <c r="I386" s="66"/>
      <c r="J386" s="67"/>
      <c r="K386" s="67"/>
      <c r="L386" s="67"/>
      <c r="M386" s="67"/>
      <c r="N386" s="67"/>
      <c r="O386" s="67"/>
      <c r="P386" s="67"/>
      <c r="Q386" s="67"/>
      <c r="R386" s="67"/>
      <c r="S386" s="67"/>
      <c r="T386" s="67"/>
      <c r="U386" s="67"/>
      <c r="V386" s="67"/>
      <c r="W386" s="67"/>
      <c r="X386" s="67"/>
      <c r="Y386" s="67"/>
      <c r="Z386" s="67"/>
      <c r="AA386" s="67"/>
      <c r="AB386" s="67"/>
      <c r="AC386" s="67"/>
      <c r="AD386" s="67"/>
      <c r="AE386" s="67"/>
      <c r="AF386" s="67"/>
      <c r="AG386" s="67"/>
      <c r="AH386" s="67"/>
      <c r="AI386" s="67"/>
      <c r="AJ386" s="67"/>
      <c r="AK386" s="67"/>
      <c r="AL386" s="67"/>
      <c r="AM386" s="67"/>
      <c r="AN386" s="67"/>
      <c r="AO386" s="67"/>
      <c r="AP386" s="67"/>
      <c r="AQ386" s="67"/>
      <c r="AR386" s="67"/>
      <c r="AS386" s="67"/>
      <c r="AT386" s="67"/>
      <c r="AU386" s="67"/>
      <c r="AV386" s="67"/>
      <c r="AW386" s="67"/>
      <c r="AX386" s="67"/>
      <c r="AY386" s="67"/>
      <c r="AZ386" s="67"/>
      <c r="BA386" s="67"/>
      <c r="BB386" s="67"/>
      <c r="BC386" s="67"/>
      <c r="BD386" s="67"/>
      <c r="BE386" s="67"/>
      <c r="BF386" s="67"/>
      <c r="BG386" s="67"/>
      <c r="BH386" s="67"/>
      <c r="BI386" s="67"/>
      <c r="BJ386" s="67"/>
      <c r="BK386" s="67"/>
      <c r="BL386" s="67"/>
      <c r="BM386" s="67"/>
      <c r="BN386" s="67"/>
      <c r="BO386" s="67"/>
      <c r="BP386" s="67"/>
      <c r="BQ386" s="67"/>
      <c r="BR386" s="67"/>
      <c r="BS386" s="67"/>
      <c r="BT386" s="67"/>
      <c r="BU386" s="67"/>
      <c r="BV386" s="67"/>
      <c r="BW386" s="62"/>
      <c r="BX386" s="62"/>
      <c r="BY386" s="62"/>
      <c r="BZ386" s="62"/>
      <c r="CA386" s="62"/>
      <c r="CB386" s="62"/>
      <c r="CC386" s="77"/>
      <c r="CD386" s="77"/>
      <c r="CE386" s="62"/>
      <c r="CF386" s="77"/>
      <c r="CG386" s="77"/>
      <c r="CH386" s="62"/>
      <c r="CI386" s="62"/>
      <c r="CJ386" s="62"/>
      <c r="CK386" s="62"/>
      <c r="CL386" s="62"/>
      <c r="CM386" s="62"/>
      <c r="CN386" s="62"/>
      <c r="CO386" s="62"/>
      <c r="CP386" s="62"/>
      <c r="CQ386" s="62"/>
      <c r="CR386" s="62"/>
      <c r="CS386" s="66"/>
    </row>
    <row r="387" spans="1:97" s="50" customFormat="1" ht="18.75" x14ac:dyDescent="0.3">
      <c r="A387" s="61"/>
      <c r="B387" s="55"/>
      <c r="C387" s="66"/>
      <c r="D387" s="55"/>
      <c r="E387" s="66"/>
      <c r="F387" s="66"/>
      <c r="G387" s="66"/>
      <c r="H387" s="66"/>
      <c r="I387" s="66"/>
      <c r="J387" s="67"/>
      <c r="K387" s="67"/>
      <c r="L387" s="67"/>
      <c r="M387" s="67"/>
      <c r="N387" s="67"/>
      <c r="O387" s="67"/>
      <c r="P387" s="67"/>
      <c r="Q387" s="67"/>
      <c r="R387" s="67"/>
      <c r="S387" s="67"/>
      <c r="T387" s="67"/>
      <c r="U387" s="67"/>
      <c r="V387" s="67"/>
      <c r="W387" s="67"/>
      <c r="X387" s="67"/>
      <c r="Y387" s="67"/>
      <c r="Z387" s="67"/>
      <c r="AA387" s="67"/>
      <c r="AB387" s="67"/>
      <c r="AC387" s="67"/>
      <c r="AD387" s="67"/>
      <c r="AE387" s="67"/>
      <c r="AF387" s="67"/>
      <c r="AG387" s="67"/>
      <c r="AH387" s="67"/>
      <c r="AI387" s="67"/>
      <c r="AJ387" s="67"/>
      <c r="AK387" s="67"/>
      <c r="AL387" s="67"/>
      <c r="AM387" s="67"/>
      <c r="AN387" s="67"/>
      <c r="AO387" s="67"/>
      <c r="AP387" s="67"/>
      <c r="AQ387" s="67"/>
      <c r="AR387" s="67"/>
      <c r="AS387" s="67"/>
      <c r="AT387" s="67"/>
      <c r="AU387" s="67"/>
      <c r="AV387" s="67"/>
      <c r="AW387" s="67"/>
      <c r="AX387" s="67"/>
      <c r="AY387" s="67"/>
      <c r="AZ387" s="67"/>
      <c r="BA387" s="67"/>
      <c r="BB387" s="67"/>
      <c r="BC387" s="67"/>
      <c r="BD387" s="67"/>
      <c r="BE387" s="67"/>
      <c r="BF387" s="67"/>
      <c r="BG387" s="67"/>
      <c r="BH387" s="67"/>
      <c r="BI387" s="67"/>
      <c r="BJ387" s="67"/>
      <c r="BK387" s="67"/>
      <c r="BL387" s="67"/>
      <c r="BM387" s="67"/>
      <c r="BN387" s="67"/>
      <c r="BO387" s="67"/>
      <c r="BP387" s="67"/>
      <c r="BQ387" s="67"/>
      <c r="BR387" s="67"/>
      <c r="BS387" s="67"/>
      <c r="BT387" s="67"/>
      <c r="BU387" s="67"/>
      <c r="BV387" s="67"/>
      <c r="BW387" s="62"/>
      <c r="BX387" s="62"/>
      <c r="BY387" s="62"/>
      <c r="BZ387" s="62"/>
      <c r="CA387" s="62"/>
      <c r="CB387" s="62"/>
      <c r="CC387" s="77"/>
      <c r="CD387" s="77"/>
      <c r="CE387" s="62"/>
      <c r="CF387" s="77"/>
      <c r="CG387" s="77"/>
      <c r="CH387" s="62"/>
      <c r="CI387" s="62"/>
      <c r="CJ387" s="62"/>
      <c r="CK387" s="62"/>
      <c r="CL387" s="62"/>
      <c r="CM387" s="62"/>
      <c r="CN387" s="62"/>
      <c r="CO387" s="62"/>
      <c r="CP387" s="62"/>
      <c r="CQ387" s="62"/>
      <c r="CR387" s="62"/>
      <c r="CS387" s="66"/>
    </row>
    <row r="388" spans="1:97" s="50" customFormat="1" ht="18.75" x14ac:dyDescent="0.3">
      <c r="A388" s="61"/>
      <c r="B388" s="55"/>
      <c r="C388" s="66"/>
      <c r="D388" s="55"/>
      <c r="E388" s="66"/>
      <c r="F388" s="66"/>
      <c r="G388" s="66"/>
      <c r="H388" s="66"/>
      <c r="I388" s="66"/>
      <c r="J388" s="67"/>
      <c r="K388" s="67"/>
      <c r="L388" s="67"/>
      <c r="M388" s="67"/>
      <c r="N388" s="67"/>
      <c r="O388" s="67"/>
      <c r="P388" s="67"/>
      <c r="Q388" s="67"/>
      <c r="R388" s="67"/>
      <c r="S388" s="67"/>
      <c r="T388" s="67"/>
      <c r="U388" s="67"/>
      <c r="V388" s="67"/>
      <c r="W388" s="67"/>
      <c r="X388" s="67"/>
      <c r="Y388" s="67"/>
      <c r="Z388" s="67"/>
      <c r="AA388" s="67"/>
      <c r="AB388" s="67"/>
      <c r="AC388" s="67"/>
      <c r="AD388" s="67"/>
      <c r="AE388" s="67"/>
      <c r="AF388" s="67"/>
      <c r="AG388" s="67"/>
      <c r="AH388" s="67"/>
      <c r="AI388" s="67"/>
      <c r="AJ388" s="67"/>
      <c r="AK388" s="67"/>
      <c r="AL388" s="67"/>
      <c r="AM388" s="67"/>
      <c r="AN388" s="67"/>
      <c r="AO388" s="67"/>
      <c r="AP388" s="67"/>
      <c r="AQ388" s="67"/>
      <c r="AR388" s="67"/>
      <c r="AS388" s="67"/>
      <c r="AT388" s="67"/>
      <c r="AU388" s="67"/>
      <c r="AV388" s="67"/>
      <c r="AW388" s="67"/>
      <c r="AX388" s="67"/>
      <c r="AY388" s="67"/>
      <c r="AZ388" s="67"/>
      <c r="BA388" s="67"/>
      <c r="BB388" s="67"/>
      <c r="BC388" s="67"/>
      <c r="BD388" s="67"/>
      <c r="BE388" s="67"/>
      <c r="BF388" s="67"/>
      <c r="BG388" s="67"/>
      <c r="BH388" s="67"/>
      <c r="BI388" s="67"/>
      <c r="BJ388" s="67"/>
      <c r="BK388" s="67"/>
      <c r="BL388" s="67"/>
      <c r="BM388" s="67"/>
      <c r="BN388" s="67"/>
      <c r="BO388" s="67"/>
      <c r="BP388" s="67"/>
      <c r="BQ388" s="67"/>
      <c r="BR388" s="67"/>
      <c r="BS388" s="67"/>
      <c r="BT388" s="67"/>
      <c r="BU388" s="67"/>
      <c r="BV388" s="67"/>
      <c r="BW388" s="62"/>
      <c r="BX388" s="62"/>
      <c r="BY388" s="62"/>
      <c r="BZ388" s="62"/>
      <c r="CA388" s="62"/>
      <c r="CB388" s="62"/>
      <c r="CC388" s="77"/>
      <c r="CD388" s="77"/>
      <c r="CE388" s="62"/>
      <c r="CF388" s="77"/>
      <c r="CG388" s="77"/>
      <c r="CH388" s="62"/>
      <c r="CI388" s="62"/>
      <c r="CJ388" s="62"/>
      <c r="CK388" s="62"/>
      <c r="CL388" s="62"/>
      <c r="CM388" s="62"/>
      <c r="CN388" s="62"/>
      <c r="CO388" s="62"/>
      <c r="CP388" s="62"/>
      <c r="CQ388" s="62"/>
      <c r="CR388" s="62"/>
      <c r="CS388" s="66"/>
    </row>
    <row r="389" spans="1:97" s="50" customFormat="1" ht="18.75" x14ac:dyDescent="0.3">
      <c r="A389" s="61"/>
      <c r="B389" s="55"/>
      <c r="C389" s="66"/>
      <c r="D389" s="55"/>
      <c r="E389" s="66"/>
      <c r="F389" s="66"/>
      <c r="G389" s="66"/>
      <c r="H389" s="66"/>
      <c r="I389" s="66"/>
      <c r="J389" s="67"/>
      <c r="K389" s="67"/>
      <c r="L389" s="67"/>
      <c r="M389" s="67"/>
      <c r="N389" s="67"/>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7"/>
      <c r="AN389" s="67"/>
      <c r="AO389" s="67"/>
      <c r="AP389" s="67"/>
      <c r="AQ389" s="67"/>
      <c r="AR389" s="67"/>
      <c r="AS389" s="67"/>
      <c r="AT389" s="67"/>
      <c r="AU389" s="67"/>
      <c r="AV389" s="67"/>
      <c r="AW389" s="67"/>
      <c r="AX389" s="67"/>
      <c r="AY389" s="67"/>
      <c r="AZ389" s="67"/>
      <c r="BA389" s="67"/>
      <c r="BB389" s="67"/>
      <c r="BC389" s="67"/>
      <c r="BD389" s="67"/>
      <c r="BE389" s="67"/>
      <c r="BF389" s="67"/>
      <c r="BG389" s="67"/>
      <c r="BH389" s="67"/>
      <c r="BI389" s="67"/>
      <c r="BJ389" s="67"/>
      <c r="BK389" s="67"/>
      <c r="BL389" s="67"/>
      <c r="BM389" s="67"/>
      <c r="BN389" s="67"/>
      <c r="BO389" s="67"/>
      <c r="BP389" s="67"/>
      <c r="BQ389" s="67"/>
      <c r="BR389" s="67"/>
      <c r="BS389" s="67"/>
      <c r="BT389" s="67"/>
      <c r="BU389" s="67"/>
      <c r="BV389" s="67"/>
      <c r="BW389" s="62"/>
      <c r="BX389" s="62"/>
      <c r="BY389" s="62"/>
      <c r="BZ389" s="62"/>
      <c r="CA389" s="62"/>
      <c r="CB389" s="62"/>
      <c r="CC389" s="77"/>
      <c r="CD389" s="77"/>
      <c r="CE389" s="62"/>
      <c r="CF389" s="77"/>
      <c r="CG389" s="77"/>
      <c r="CH389" s="62"/>
      <c r="CI389" s="62"/>
      <c r="CJ389" s="62"/>
      <c r="CK389" s="62"/>
      <c r="CL389" s="62"/>
      <c r="CM389" s="62"/>
      <c r="CN389" s="62"/>
      <c r="CO389" s="62"/>
      <c r="CP389" s="62"/>
      <c r="CQ389" s="62"/>
      <c r="CR389" s="62"/>
      <c r="CS389" s="66"/>
    </row>
    <row r="390" spans="1:97" s="50" customFormat="1" ht="18.75" x14ac:dyDescent="0.3">
      <c r="A390" s="61"/>
      <c r="B390" s="55"/>
      <c r="C390" s="66"/>
      <c r="D390" s="55"/>
      <c r="E390" s="66"/>
      <c r="F390" s="66"/>
      <c r="G390" s="66"/>
      <c r="H390" s="66"/>
      <c r="I390" s="66"/>
      <c r="J390" s="67"/>
      <c r="K390" s="67"/>
      <c r="L390" s="67"/>
      <c r="M390" s="67"/>
      <c r="N390" s="67"/>
      <c r="O390" s="67"/>
      <c r="P390" s="67"/>
      <c r="Q390" s="67"/>
      <c r="R390" s="67"/>
      <c r="S390" s="67"/>
      <c r="T390" s="67"/>
      <c r="U390" s="67"/>
      <c r="V390" s="67"/>
      <c r="W390" s="67"/>
      <c r="X390" s="67"/>
      <c r="Y390" s="67"/>
      <c r="Z390" s="67"/>
      <c r="AA390" s="67"/>
      <c r="AB390" s="67"/>
      <c r="AC390" s="67"/>
      <c r="AD390" s="67"/>
      <c r="AE390" s="67"/>
      <c r="AF390" s="67"/>
      <c r="AG390" s="67"/>
      <c r="AH390" s="67"/>
      <c r="AI390" s="67"/>
      <c r="AJ390" s="67"/>
      <c r="AK390" s="67"/>
      <c r="AL390" s="67"/>
      <c r="AM390" s="67"/>
      <c r="AN390" s="67"/>
      <c r="AO390" s="67"/>
      <c r="AP390" s="67"/>
      <c r="AQ390" s="67"/>
      <c r="AR390" s="67"/>
      <c r="AS390" s="67"/>
      <c r="AT390" s="67"/>
      <c r="AU390" s="67"/>
      <c r="AV390" s="67"/>
      <c r="AW390" s="67"/>
      <c r="AX390" s="67"/>
      <c r="AY390" s="67"/>
      <c r="AZ390" s="67"/>
      <c r="BA390" s="67"/>
      <c r="BB390" s="67"/>
      <c r="BC390" s="67"/>
      <c r="BD390" s="67"/>
      <c r="BE390" s="67"/>
      <c r="BF390" s="67"/>
      <c r="BG390" s="67"/>
      <c r="BH390" s="67"/>
      <c r="BI390" s="67"/>
      <c r="BJ390" s="67"/>
      <c r="BK390" s="67"/>
      <c r="BL390" s="67"/>
      <c r="BM390" s="67"/>
      <c r="BN390" s="67"/>
      <c r="BO390" s="67"/>
      <c r="BP390" s="67"/>
      <c r="BQ390" s="67"/>
      <c r="BR390" s="67"/>
      <c r="BS390" s="67"/>
      <c r="BT390" s="67"/>
      <c r="BU390" s="67"/>
      <c r="BV390" s="67"/>
      <c r="BW390" s="62"/>
      <c r="BX390" s="62"/>
      <c r="BY390" s="62"/>
      <c r="BZ390" s="62"/>
      <c r="CA390" s="62"/>
      <c r="CB390" s="62"/>
      <c r="CC390" s="77"/>
      <c r="CD390" s="77"/>
      <c r="CE390" s="62"/>
      <c r="CF390" s="77"/>
      <c r="CG390" s="77"/>
      <c r="CH390" s="62"/>
      <c r="CI390" s="62"/>
      <c r="CJ390" s="62"/>
      <c r="CK390" s="62"/>
      <c r="CL390" s="62"/>
      <c r="CM390" s="62"/>
      <c r="CN390" s="62"/>
      <c r="CO390" s="62"/>
      <c r="CP390" s="62"/>
      <c r="CQ390" s="62"/>
      <c r="CR390" s="62"/>
      <c r="CS390" s="66"/>
    </row>
    <row r="391" spans="1:97" s="50" customFormat="1" ht="18.75" x14ac:dyDescent="0.3">
      <c r="A391" s="61"/>
      <c r="B391" s="55"/>
      <c r="C391" s="66"/>
      <c r="D391" s="55"/>
      <c r="E391" s="66"/>
      <c r="F391" s="66"/>
      <c r="G391" s="66"/>
      <c r="H391" s="66"/>
      <c r="I391" s="66"/>
      <c r="J391" s="67"/>
      <c r="K391" s="67"/>
      <c r="L391" s="67"/>
      <c r="M391" s="67"/>
      <c r="N391" s="67"/>
      <c r="O391" s="67"/>
      <c r="P391" s="67"/>
      <c r="Q391" s="67"/>
      <c r="R391" s="67"/>
      <c r="S391" s="67"/>
      <c r="T391" s="67"/>
      <c r="U391" s="67"/>
      <c r="V391" s="67"/>
      <c r="W391" s="67"/>
      <c r="X391" s="67"/>
      <c r="Y391" s="67"/>
      <c r="Z391" s="67"/>
      <c r="AA391" s="67"/>
      <c r="AB391" s="67"/>
      <c r="AC391" s="67"/>
      <c r="AD391" s="67"/>
      <c r="AE391" s="67"/>
      <c r="AF391" s="67"/>
      <c r="AG391" s="67"/>
      <c r="AH391" s="67"/>
      <c r="AI391" s="67"/>
      <c r="AJ391" s="67"/>
      <c r="AK391" s="67"/>
      <c r="AL391" s="67"/>
      <c r="AM391" s="67"/>
      <c r="AN391" s="67"/>
      <c r="AO391" s="67"/>
      <c r="AP391" s="67"/>
      <c r="AQ391" s="67"/>
      <c r="AR391" s="67"/>
      <c r="AS391" s="67"/>
      <c r="AT391" s="67"/>
      <c r="AU391" s="67"/>
      <c r="AV391" s="67"/>
      <c r="AW391" s="67"/>
      <c r="AX391" s="67"/>
      <c r="AY391" s="67"/>
      <c r="AZ391" s="67"/>
      <c r="BA391" s="67"/>
      <c r="BB391" s="67"/>
      <c r="BC391" s="67"/>
      <c r="BD391" s="67"/>
      <c r="BE391" s="67"/>
      <c r="BF391" s="67"/>
      <c r="BG391" s="67"/>
      <c r="BH391" s="67"/>
      <c r="BI391" s="67"/>
      <c r="BJ391" s="67"/>
      <c r="BK391" s="67"/>
      <c r="BL391" s="67"/>
      <c r="BM391" s="67"/>
      <c r="BN391" s="67"/>
      <c r="BO391" s="67"/>
      <c r="BP391" s="67"/>
      <c r="BQ391" s="67"/>
      <c r="BR391" s="67"/>
      <c r="BS391" s="67"/>
      <c r="BT391" s="67"/>
      <c r="BU391" s="67"/>
      <c r="BV391" s="67"/>
      <c r="BW391" s="62"/>
      <c r="BX391" s="62"/>
      <c r="BY391" s="62"/>
      <c r="BZ391" s="62"/>
      <c r="CA391" s="62"/>
      <c r="CB391" s="62"/>
      <c r="CC391" s="77"/>
      <c r="CD391" s="77"/>
      <c r="CE391" s="62"/>
      <c r="CF391" s="77"/>
      <c r="CG391" s="77"/>
      <c r="CH391" s="62"/>
      <c r="CI391" s="62"/>
      <c r="CJ391" s="62"/>
      <c r="CK391" s="62"/>
      <c r="CL391" s="62"/>
      <c r="CM391" s="62"/>
      <c r="CN391" s="62"/>
      <c r="CO391" s="62"/>
      <c r="CP391" s="62"/>
      <c r="CQ391" s="62"/>
      <c r="CR391" s="62"/>
      <c r="CS391" s="66"/>
    </row>
    <row r="392" spans="1:97" s="50" customFormat="1" ht="18.75" x14ac:dyDescent="0.3">
      <c r="A392" s="61"/>
      <c r="B392" s="55"/>
      <c r="C392" s="66"/>
      <c r="D392" s="55"/>
      <c r="E392" s="66"/>
      <c r="F392" s="66"/>
      <c r="G392" s="66"/>
      <c r="H392" s="66"/>
      <c r="I392" s="66"/>
      <c r="J392" s="67"/>
      <c r="K392" s="67"/>
      <c r="L392" s="67"/>
      <c r="M392" s="67"/>
      <c r="N392" s="67"/>
      <c r="O392" s="67"/>
      <c r="P392" s="67"/>
      <c r="Q392" s="67"/>
      <c r="R392" s="67"/>
      <c r="S392" s="67"/>
      <c r="T392" s="67"/>
      <c r="U392" s="67"/>
      <c r="V392" s="67"/>
      <c r="W392" s="67"/>
      <c r="X392" s="67"/>
      <c r="Y392" s="67"/>
      <c r="Z392" s="67"/>
      <c r="AA392" s="67"/>
      <c r="AB392" s="67"/>
      <c r="AC392" s="67"/>
      <c r="AD392" s="67"/>
      <c r="AE392" s="67"/>
      <c r="AF392" s="67"/>
      <c r="AG392" s="67"/>
      <c r="AH392" s="67"/>
      <c r="AI392" s="67"/>
      <c r="AJ392" s="67"/>
      <c r="AK392" s="67"/>
      <c r="AL392" s="67"/>
      <c r="AM392" s="67"/>
      <c r="AN392" s="67"/>
      <c r="AO392" s="67"/>
      <c r="AP392" s="67"/>
      <c r="AQ392" s="67"/>
      <c r="AR392" s="67"/>
      <c r="AS392" s="67"/>
      <c r="AT392" s="67"/>
      <c r="AU392" s="67"/>
      <c r="AV392" s="67"/>
      <c r="AW392" s="67"/>
      <c r="AX392" s="67"/>
      <c r="AY392" s="67"/>
      <c r="AZ392" s="67"/>
      <c r="BA392" s="67"/>
      <c r="BB392" s="67"/>
      <c r="BC392" s="67"/>
      <c r="BD392" s="67"/>
      <c r="BE392" s="67"/>
      <c r="BF392" s="67"/>
      <c r="BG392" s="67"/>
      <c r="BH392" s="67"/>
      <c r="BI392" s="67"/>
      <c r="BJ392" s="67"/>
      <c r="BK392" s="67"/>
      <c r="BL392" s="67"/>
      <c r="BM392" s="67"/>
      <c r="BN392" s="67"/>
      <c r="BO392" s="67"/>
      <c r="BP392" s="67"/>
      <c r="BQ392" s="67"/>
      <c r="BR392" s="67"/>
      <c r="BS392" s="67"/>
      <c r="BT392" s="67"/>
      <c r="BU392" s="67"/>
      <c r="BV392" s="67"/>
      <c r="BW392" s="62"/>
      <c r="BX392" s="62"/>
      <c r="BY392" s="62"/>
      <c r="BZ392" s="62"/>
      <c r="CA392" s="62"/>
      <c r="CB392" s="62"/>
      <c r="CC392" s="77"/>
      <c r="CD392" s="77"/>
      <c r="CE392" s="62"/>
      <c r="CF392" s="77"/>
      <c r="CG392" s="77"/>
      <c r="CH392" s="62"/>
      <c r="CI392" s="62"/>
      <c r="CJ392" s="62"/>
      <c r="CK392" s="62"/>
      <c r="CL392" s="62"/>
      <c r="CM392" s="62"/>
      <c r="CN392" s="62"/>
      <c r="CO392" s="62"/>
      <c r="CP392" s="62"/>
      <c r="CQ392" s="62"/>
      <c r="CR392" s="62"/>
      <c r="CS392" s="66"/>
    </row>
    <row r="393" spans="1:97" s="50" customFormat="1" ht="18.75" x14ac:dyDescent="0.3">
      <c r="A393" s="61"/>
      <c r="B393" s="55"/>
      <c r="C393" s="66"/>
      <c r="D393" s="55"/>
      <c r="E393" s="66"/>
      <c r="F393" s="66"/>
      <c r="G393" s="66"/>
      <c r="H393" s="66"/>
      <c r="I393" s="66"/>
      <c r="J393" s="67"/>
      <c r="K393" s="67"/>
      <c r="L393" s="67"/>
      <c r="M393" s="67"/>
      <c r="N393" s="67"/>
      <c r="O393" s="67"/>
      <c r="P393" s="67"/>
      <c r="Q393" s="67"/>
      <c r="R393" s="67"/>
      <c r="S393" s="67"/>
      <c r="T393" s="67"/>
      <c r="U393" s="67"/>
      <c r="V393" s="67"/>
      <c r="W393" s="67"/>
      <c r="X393" s="67"/>
      <c r="Y393" s="67"/>
      <c r="Z393" s="67"/>
      <c r="AA393" s="67"/>
      <c r="AB393" s="67"/>
      <c r="AC393" s="67"/>
      <c r="AD393" s="67"/>
      <c r="AE393" s="67"/>
      <c r="AF393" s="67"/>
      <c r="AG393" s="67"/>
      <c r="AH393" s="67"/>
      <c r="AI393" s="67"/>
      <c r="AJ393" s="67"/>
      <c r="AK393" s="67"/>
      <c r="AL393" s="67"/>
      <c r="AM393" s="67"/>
      <c r="AN393" s="67"/>
      <c r="AO393" s="67"/>
      <c r="AP393" s="67"/>
      <c r="AQ393" s="67"/>
      <c r="AR393" s="67"/>
      <c r="AS393" s="67"/>
      <c r="AT393" s="67"/>
      <c r="AU393" s="67"/>
      <c r="AV393" s="67"/>
      <c r="AW393" s="67"/>
      <c r="AX393" s="67"/>
      <c r="AY393" s="67"/>
      <c r="AZ393" s="67"/>
      <c r="BA393" s="67"/>
      <c r="BB393" s="67"/>
      <c r="BC393" s="67"/>
      <c r="BD393" s="67"/>
      <c r="BE393" s="67"/>
      <c r="BF393" s="67"/>
      <c r="BG393" s="67"/>
      <c r="BH393" s="67"/>
      <c r="BI393" s="67"/>
      <c r="BJ393" s="67"/>
      <c r="BK393" s="67"/>
      <c r="BL393" s="67"/>
      <c r="BM393" s="67"/>
      <c r="BN393" s="67"/>
      <c r="BO393" s="67"/>
      <c r="BP393" s="67"/>
      <c r="BQ393" s="67"/>
      <c r="BR393" s="67"/>
      <c r="BS393" s="67"/>
      <c r="BT393" s="67"/>
      <c r="BU393" s="67"/>
      <c r="BV393" s="67"/>
      <c r="BW393" s="62"/>
      <c r="BX393" s="62"/>
      <c r="BY393" s="62"/>
      <c r="BZ393" s="62"/>
      <c r="CA393" s="62"/>
      <c r="CB393" s="62"/>
      <c r="CC393" s="77"/>
      <c r="CD393" s="77"/>
      <c r="CE393" s="62"/>
      <c r="CF393" s="77"/>
      <c r="CG393" s="77"/>
      <c r="CH393" s="62"/>
      <c r="CI393" s="62"/>
      <c r="CJ393" s="62"/>
      <c r="CK393" s="62"/>
      <c r="CL393" s="62"/>
      <c r="CM393" s="62"/>
      <c r="CN393" s="62"/>
      <c r="CO393" s="62"/>
      <c r="CP393" s="62"/>
      <c r="CQ393" s="62"/>
      <c r="CR393" s="62"/>
      <c r="CS393" s="66"/>
    </row>
    <row r="394" spans="1:97" s="50" customFormat="1" ht="18.75" x14ac:dyDescent="0.3">
      <c r="A394" s="61"/>
      <c r="B394" s="55"/>
      <c r="C394" s="66"/>
      <c r="D394" s="55"/>
      <c r="E394" s="66"/>
      <c r="F394" s="66"/>
      <c r="G394" s="66"/>
      <c r="H394" s="66"/>
      <c r="I394" s="66"/>
      <c r="J394" s="67"/>
      <c r="K394" s="67"/>
      <c r="L394" s="67"/>
      <c r="M394" s="67"/>
      <c r="N394" s="67"/>
      <c r="O394" s="67"/>
      <c r="P394" s="67"/>
      <c r="Q394" s="67"/>
      <c r="R394" s="67"/>
      <c r="S394" s="67"/>
      <c r="T394" s="67"/>
      <c r="U394" s="67"/>
      <c r="V394" s="67"/>
      <c r="W394" s="67"/>
      <c r="X394" s="67"/>
      <c r="Y394" s="67"/>
      <c r="Z394" s="67"/>
      <c r="AA394" s="67"/>
      <c r="AB394" s="67"/>
      <c r="AC394" s="67"/>
      <c r="AD394" s="67"/>
      <c r="AE394" s="67"/>
      <c r="AF394" s="67"/>
      <c r="AG394" s="67"/>
      <c r="AH394" s="67"/>
      <c r="AI394" s="67"/>
      <c r="AJ394" s="67"/>
      <c r="AK394" s="67"/>
      <c r="AL394" s="67"/>
      <c r="AM394" s="67"/>
      <c r="AN394" s="67"/>
      <c r="AO394" s="67"/>
      <c r="AP394" s="67"/>
      <c r="AQ394" s="67"/>
      <c r="AR394" s="67"/>
      <c r="AS394" s="67"/>
      <c r="AT394" s="67"/>
      <c r="AU394" s="67"/>
      <c r="AV394" s="67"/>
      <c r="AW394" s="67"/>
      <c r="AX394" s="67"/>
      <c r="AY394" s="67"/>
      <c r="AZ394" s="67"/>
      <c r="BA394" s="67"/>
      <c r="BB394" s="67"/>
      <c r="BC394" s="67"/>
      <c r="BD394" s="67"/>
      <c r="BE394" s="67"/>
      <c r="BF394" s="67"/>
      <c r="BG394" s="67"/>
      <c r="BH394" s="67"/>
      <c r="BI394" s="67"/>
      <c r="BJ394" s="67"/>
      <c r="BK394" s="67"/>
      <c r="BL394" s="67"/>
      <c r="BM394" s="67"/>
      <c r="BN394" s="67"/>
      <c r="BO394" s="67"/>
      <c r="BP394" s="67"/>
      <c r="BQ394" s="67"/>
      <c r="BR394" s="67"/>
      <c r="BS394" s="67"/>
      <c r="BT394" s="67"/>
      <c r="BU394" s="67"/>
      <c r="BV394" s="67"/>
      <c r="BW394" s="62"/>
      <c r="BX394" s="62"/>
      <c r="BY394" s="62"/>
      <c r="BZ394" s="62"/>
      <c r="CA394" s="62"/>
      <c r="CB394" s="62"/>
      <c r="CC394" s="77"/>
      <c r="CD394" s="77"/>
      <c r="CE394" s="62"/>
      <c r="CF394" s="77"/>
      <c r="CG394" s="77"/>
      <c r="CH394" s="62"/>
      <c r="CI394" s="62"/>
      <c r="CJ394" s="62"/>
      <c r="CK394" s="62"/>
      <c r="CL394" s="62"/>
      <c r="CM394" s="62"/>
      <c r="CN394" s="62"/>
      <c r="CO394" s="62"/>
      <c r="CP394" s="62"/>
      <c r="CQ394" s="62"/>
      <c r="CR394" s="62"/>
      <c r="CS394" s="66"/>
    </row>
    <row r="395" spans="1:97" s="50" customFormat="1" ht="18.75" x14ac:dyDescent="0.3">
      <c r="A395" s="61"/>
      <c r="B395" s="55"/>
      <c r="C395" s="66"/>
      <c r="D395" s="55"/>
      <c r="E395" s="66"/>
      <c r="F395" s="66"/>
      <c r="G395" s="66"/>
      <c r="H395" s="66"/>
      <c r="I395" s="66"/>
      <c r="J395" s="67"/>
      <c r="K395" s="67"/>
      <c r="L395" s="67"/>
      <c r="M395" s="67"/>
      <c r="N395" s="67"/>
      <c r="O395" s="67"/>
      <c r="P395" s="67"/>
      <c r="Q395" s="67"/>
      <c r="R395" s="67"/>
      <c r="S395" s="67"/>
      <c r="T395" s="67"/>
      <c r="U395" s="67"/>
      <c r="V395" s="67"/>
      <c r="W395" s="67"/>
      <c r="X395" s="67"/>
      <c r="Y395" s="67"/>
      <c r="Z395" s="67"/>
      <c r="AA395" s="67"/>
      <c r="AB395" s="67"/>
      <c r="AC395" s="67"/>
      <c r="AD395" s="67"/>
      <c r="AE395" s="67"/>
      <c r="AF395" s="67"/>
      <c r="AG395" s="67"/>
      <c r="AH395" s="67"/>
      <c r="AI395" s="67"/>
      <c r="AJ395" s="67"/>
      <c r="AK395" s="67"/>
      <c r="AL395" s="67"/>
      <c r="AM395" s="67"/>
      <c r="AN395" s="67"/>
      <c r="AO395" s="67"/>
      <c r="AP395" s="67"/>
      <c r="AQ395" s="67"/>
      <c r="AR395" s="67"/>
      <c r="AS395" s="67"/>
      <c r="AT395" s="67"/>
      <c r="AU395" s="67"/>
      <c r="AV395" s="67"/>
      <c r="AW395" s="67"/>
      <c r="AX395" s="67"/>
      <c r="AY395" s="67"/>
      <c r="AZ395" s="67"/>
      <c r="BA395" s="67"/>
      <c r="BB395" s="67"/>
      <c r="BC395" s="67"/>
      <c r="BD395" s="67"/>
      <c r="BE395" s="67"/>
      <c r="BF395" s="67"/>
      <c r="BG395" s="67"/>
      <c r="BH395" s="67"/>
      <c r="BI395" s="67"/>
      <c r="BJ395" s="67"/>
      <c r="BK395" s="67"/>
      <c r="BL395" s="67"/>
      <c r="BM395" s="67"/>
      <c r="BN395" s="67"/>
      <c r="BO395" s="67"/>
      <c r="BP395" s="67"/>
      <c r="BQ395" s="67"/>
      <c r="BR395" s="67"/>
      <c r="BS395" s="67"/>
      <c r="BT395" s="67"/>
      <c r="BU395" s="67"/>
      <c r="BV395" s="67"/>
      <c r="BW395" s="62"/>
      <c r="BX395" s="62"/>
      <c r="BY395" s="62"/>
      <c r="BZ395" s="62"/>
      <c r="CA395" s="62"/>
      <c r="CB395" s="62"/>
      <c r="CC395" s="77"/>
      <c r="CD395" s="77"/>
      <c r="CE395" s="62"/>
      <c r="CF395" s="77"/>
      <c r="CG395" s="77"/>
      <c r="CH395" s="62"/>
      <c r="CI395" s="62"/>
      <c r="CJ395" s="62"/>
      <c r="CK395" s="62"/>
      <c r="CL395" s="62"/>
      <c r="CM395" s="62"/>
      <c r="CN395" s="62"/>
      <c r="CO395" s="62"/>
      <c r="CP395" s="62"/>
      <c r="CQ395" s="62"/>
      <c r="CR395" s="62"/>
      <c r="CS395" s="66"/>
    </row>
    <row r="396" spans="1:97" s="50" customFormat="1" ht="18.75" x14ac:dyDescent="0.3">
      <c r="A396" s="61"/>
      <c r="B396" s="55"/>
      <c r="C396" s="66"/>
      <c r="D396" s="55"/>
      <c r="E396" s="66"/>
      <c r="F396" s="66"/>
      <c r="G396" s="66"/>
      <c r="H396" s="66"/>
      <c r="I396" s="66"/>
      <c r="J396" s="67"/>
      <c r="K396" s="67"/>
      <c r="L396" s="67"/>
      <c r="M396" s="67"/>
      <c r="N396" s="67"/>
      <c r="O396" s="67"/>
      <c r="P396" s="67"/>
      <c r="Q396" s="67"/>
      <c r="R396" s="67"/>
      <c r="S396" s="67"/>
      <c r="T396" s="67"/>
      <c r="U396" s="67"/>
      <c r="V396" s="67"/>
      <c r="W396" s="67"/>
      <c r="X396" s="67"/>
      <c r="Y396" s="67"/>
      <c r="Z396" s="67"/>
      <c r="AA396" s="67"/>
      <c r="AB396" s="67"/>
      <c r="AC396" s="67"/>
      <c r="AD396" s="67"/>
      <c r="AE396" s="67"/>
      <c r="AF396" s="67"/>
      <c r="AG396" s="67"/>
      <c r="AH396" s="67"/>
      <c r="AI396" s="67"/>
      <c r="AJ396" s="67"/>
      <c r="AK396" s="67"/>
      <c r="AL396" s="67"/>
      <c r="AM396" s="67"/>
      <c r="AN396" s="67"/>
      <c r="AO396" s="67"/>
      <c r="AP396" s="67"/>
      <c r="AQ396" s="67"/>
      <c r="AR396" s="67"/>
      <c r="AS396" s="67"/>
      <c r="AT396" s="67"/>
      <c r="AU396" s="67"/>
      <c r="AV396" s="67"/>
      <c r="AW396" s="67"/>
      <c r="AX396" s="67"/>
      <c r="AY396" s="67"/>
      <c r="AZ396" s="67"/>
      <c r="BA396" s="67"/>
      <c r="BB396" s="67"/>
      <c r="BC396" s="67"/>
      <c r="BD396" s="67"/>
      <c r="BE396" s="67"/>
      <c r="BF396" s="67"/>
      <c r="BG396" s="67"/>
      <c r="BH396" s="67"/>
      <c r="BI396" s="67"/>
      <c r="BJ396" s="67"/>
      <c r="BK396" s="67"/>
      <c r="BL396" s="67"/>
      <c r="BM396" s="67"/>
      <c r="BN396" s="67"/>
      <c r="BO396" s="67"/>
      <c r="BP396" s="67"/>
      <c r="BQ396" s="67"/>
      <c r="BR396" s="67"/>
      <c r="BS396" s="67"/>
      <c r="BT396" s="67"/>
      <c r="BU396" s="67"/>
      <c r="BV396" s="67"/>
      <c r="BW396" s="62"/>
      <c r="BX396" s="62"/>
      <c r="BY396" s="62"/>
      <c r="BZ396" s="62"/>
      <c r="CA396" s="62"/>
      <c r="CB396" s="62"/>
      <c r="CC396" s="77"/>
      <c r="CD396" s="77"/>
      <c r="CE396" s="62"/>
      <c r="CF396" s="77"/>
      <c r="CG396" s="77"/>
      <c r="CH396" s="62"/>
      <c r="CI396" s="62"/>
      <c r="CJ396" s="62"/>
      <c r="CK396" s="62"/>
      <c r="CL396" s="62"/>
      <c r="CM396" s="62"/>
      <c r="CN396" s="62"/>
      <c r="CO396" s="62"/>
      <c r="CP396" s="62"/>
      <c r="CQ396" s="62"/>
      <c r="CR396" s="62"/>
      <c r="CS396" s="66"/>
    </row>
    <row r="397" spans="1:97" s="50" customFormat="1" ht="18.75" x14ac:dyDescent="0.3">
      <c r="A397" s="61"/>
      <c r="B397" s="55"/>
      <c r="C397" s="66"/>
      <c r="D397" s="55"/>
      <c r="E397" s="66"/>
      <c r="F397" s="66"/>
      <c r="G397" s="66"/>
      <c r="H397" s="66"/>
      <c r="I397" s="66"/>
      <c r="J397" s="67"/>
      <c r="K397" s="67"/>
      <c r="L397" s="67"/>
      <c r="M397" s="67"/>
      <c r="N397" s="67"/>
      <c r="O397" s="67"/>
      <c r="P397" s="67"/>
      <c r="Q397" s="67"/>
      <c r="R397" s="67"/>
      <c r="S397" s="67"/>
      <c r="T397" s="67"/>
      <c r="U397" s="67"/>
      <c r="V397" s="67"/>
      <c r="W397" s="67"/>
      <c r="X397" s="67"/>
      <c r="Y397" s="67"/>
      <c r="Z397" s="67"/>
      <c r="AA397" s="67"/>
      <c r="AB397" s="67"/>
      <c r="AC397" s="67"/>
      <c r="AD397" s="67"/>
      <c r="AE397" s="67"/>
      <c r="AF397" s="67"/>
      <c r="AG397" s="67"/>
      <c r="AH397" s="67"/>
      <c r="AI397" s="67"/>
      <c r="AJ397" s="67"/>
      <c r="AK397" s="67"/>
      <c r="AL397" s="67"/>
      <c r="AM397" s="67"/>
      <c r="AN397" s="67"/>
      <c r="AO397" s="67"/>
      <c r="AP397" s="67"/>
      <c r="AQ397" s="67"/>
      <c r="AR397" s="67"/>
      <c r="AS397" s="67"/>
      <c r="AT397" s="67"/>
      <c r="AU397" s="67"/>
      <c r="AV397" s="67"/>
      <c r="AW397" s="67"/>
      <c r="AX397" s="67"/>
      <c r="AY397" s="67"/>
      <c r="AZ397" s="67"/>
      <c r="BA397" s="67"/>
      <c r="BB397" s="67"/>
      <c r="BC397" s="67"/>
      <c r="BD397" s="67"/>
      <c r="BE397" s="67"/>
      <c r="BF397" s="67"/>
      <c r="BG397" s="67"/>
      <c r="BH397" s="67"/>
      <c r="BI397" s="67"/>
      <c r="BJ397" s="67"/>
      <c r="BK397" s="67"/>
      <c r="BL397" s="67"/>
      <c r="BM397" s="67"/>
      <c r="BN397" s="67"/>
      <c r="BO397" s="67"/>
      <c r="BP397" s="67"/>
      <c r="BQ397" s="67"/>
      <c r="BR397" s="67"/>
      <c r="BS397" s="67"/>
      <c r="BT397" s="67"/>
      <c r="BU397" s="67"/>
      <c r="BV397" s="67"/>
      <c r="BW397" s="62"/>
      <c r="BX397" s="62"/>
      <c r="BY397" s="62"/>
      <c r="BZ397" s="62"/>
      <c r="CA397" s="62"/>
      <c r="CB397" s="62"/>
      <c r="CC397" s="77"/>
      <c r="CD397" s="77"/>
      <c r="CE397" s="62"/>
      <c r="CF397" s="77"/>
      <c r="CG397" s="77"/>
      <c r="CH397" s="62"/>
      <c r="CI397" s="62"/>
      <c r="CJ397" s="62"/>
      <c r="CK397" s="62"/>
      <c r="CL397" s="62"/>
      <c r="CM397" s="62"/>
      <c r="CN397" s="62"/>
      <c r="CO397" s="62"/>
      <c r="CP397" s="62"/>
      <c r="CQ397" s="62"/>
      <c r="CR397" s="62"/>
      <c r="CS397" s="66"/>
    </row>
    <row r="398" spans="1:97" s="50" customFormat="1" ht="18.75" x14ac:dyDescent="0.3">
      <c r="A398" s="61"/>
      <c r="B398" s="55"/>
      <c r="C398" s="66"/>
      <c r="D398" s="55"/>
      <c r="E398" s="66"/>
      <c r="F398" s="66"/>
      <c r="G398" s="66"/>
      <c r="H398" s="66"/>
      <c r="I398" s="66"/>
      <c r="J398" s="67"/>
      <c r="K398" s="67"/>
      <c r="L398" s="67"/>
      <c r="M398" s="67"/>
      <c r="N398" s="67"/>
      <c r="O398" s="67"/>
      <c r="P398" s="67"/>
      <c r="Q398" s="67"/>
      <c r="R398" s="67"/>
      <c r="S398" s="67"/>
      <c r="T398" s="67"/>
      <c r="U398" s="67"/>
      <c r="V398" s="67"/>
      <c r="W398" s="67"/>
      <c r="X398" s="67"/>
      <c r="Y398" s="67"/>
      <c r="Z398" s="67"/>
      <c r="AA398" s="67"/>
      <c r="AB398" s="67"/>
      <c r="AC398" s="67"/>
      <c r="AD398" s="67"/>
      <c r="AE398" s="67"/>
      <c r="AF398" s="67"/>
      <c r="AG398" s="67"/>
      <c r="AH398" s="67"/>
      <c r="AI398" s="67"/>
      <c r="AJ398" s="67"/>
      <c r="AK398" s="67"/>
      <c r="AL398" s="67"/>
      <c r="AM398" s="67"/>
      <c r="AN398" s="67"/>
      <c r="AO398" s="67"/>
      <c r="AP398" s="67"/>
      <c r="AQ398" s="67"/>
      <c r="AR398" s="67"/>
      <c r="AS398" s="67"/>
      <c r="AT398" s="67"/>
      <c r="AU398" s="67"/>
      <c r="AV398" s="67"/>
      <c r="AW398" s="67"/>
      <c r="AX398" s="67"/>
      <c r="AY398" s="67"/>
      <c r="AZ398" s="67"/>
      <c r="BA398" s="67"/>
      <c r="BB398" s="67"/>
      <c r="BC398" s="67"/>
      <c r="BD398" s="67"/>
      <c r="BE398" s="67"/>
      <c r="BF398" s="67"/>
      <c r="BG398" s="67"/>
      <c r="BH398" s="67"/>
      <c r="BI398" s="67"/>
      <c r="BJ398" s="67"/>
      <c r="BK398" s="67"/>
      <c r="BL398" s="67"/>
      <c r="BM398" s="67"/>
      <c r="BN398" s="67"/>
      <c r="BO398" s="67"/>
      <c r="BP398" s="67"/>
      <c r="BQ398" s="67"/>
      <c r="BR398" s="67"/>
      <c r="BS398" s="67"/>
      <c r="BT398" s="67"/>
      <c r="BU398" s="67"/>
      <c r="BV398" s="67"/>
      <c r="BW398" s="62"/>
      <c r="BX398" s="62"/>
      <c r="BY398" s="62"/>
      <c r="BZ398" s="62"/>
      <c r="CA398" s="62"/>
      <c r="CB398" s="62"/>
      <c r="CC398" s="77"/>
      <c r="CD398" s="77"/>
      <c r="CE398" s="62"/>
      <c r="CF398" s="77"/>
      <c r="CG398" s="77"/>
      <c r="CH398" s="62"/>
      <c r="CI398" s="62"/>
      <c r="CJ398" s="62"/>
      <c r="CK398" s="62"/>
      <c r="CL398" s="62"/>
      <c r="CM398" s="62"/>
      <c r="CN398" s="62"/>
      <c r="CO398" s="62"/>
      <c r="CP398" s="62"/>
      <c r="CQ398" s="62"/>
      <c r="CR398" s="62"/>
      <c r="CS398" s="66"/>
    </row>
    <row r="399" spans="1:97" s="50" customFormat="1" ht="18.75" x14ac:dyDescent="0.3">
      <c r="A399" s="61"/>
      <c r="B399" s="55"/>
      <c r="C399" s="66"/>
      <c r="D399" s="55"/>
      <c r="E399" s="66"/>
      <c r="F399" s="66"/>
      <c r="G399" s="66"/>
      <c r="H399" s="66"/>
      <c r="I399" s="66"/>
      <c r="J399" s="67"/>
      <c r="K399" s="67"/>
      <c r="L399" s="67"/>
      <c r="M399" s="67"/>
      <c r="N399" s="67"/>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67"/>
      <c r="AL399" s="67"/>
      <c r="AM399" s="67"/>
      <c r="AN399" s="67"/>
      <c r="AO399" s="67"/>
      <c r="AP399" s="67"/>
      <c r="AQ399" s="67"/>
      <c r="AR399" s="67"/>
      <c r="AS399" s="67"/>
      <c r="AT399" s="67"/>
      <c r="AU399" s="67"/>
      <c r="AV399" s="67"/>
      <c r="AW399" s="67"/>
      <c r="AX399" s="67"/>
      <c r="AY399" s="67"/>
      <c r="AZ399" s="67"/>
      <c r="BA399" s="67"/>
      <c r="BB399" s="67"/>
      <c r="BC399" s="67"/>
      <c r="BD399" s="67"/>
      <c r="BE399" s="67"/>
      <c r="BF399" s="67"/>
      <c r="BG399" s="67"/>
      <c r="BH399" s="67"/>
      <c r="BI399" s="67"/>
      <c r="BJ399" s="67"/>
      <c r="BK399" s="67"/>
      <c r="BL399" s="67"/>
      <c r="BM399" s="67"/>
      <c r="BN399" s="67"/>
      <c r="BO399" s="67"/>
      <c r="BP399" s="67"/>
      <c r="BQ399" s="67"/>
      <c r="BR399" s="67"/>
      <c r="BS399" s="67"/>
      <c r="BT399" s="67"/>
      <c r="BU399" s="67"/>
      <c r="BV399" s="67"/>
      <c r="BW399" s="62"/>
      <c r="BX399" s="62"/>
      <c r="BY399" s="62"/>
      <c r="BZ399" s="62"/>
      <c r="CA399" s="62"/>
      <c r="CB399" s="62"/>
      <c r="CC399" s="77"/>
      <c r="CD399" s="77"/>
      <c r="CE399" s="62"/>
      <c r="CF399" s="77"/>
      <c r="CG399" s="77"/>
      <c r="CH399" s="62"/>
      <c r="CI399" s="62"/>
      <c r="CJ399" s="62"/>
      <c r="CK399" s="62"/>
      <c r="CL399" s="62"/>
      <c r="CM399" s="62"/>
      <c r="CN399" s="62"/>
      <c r="CO399" s="62"/>
      <c r="CP399" s="62"/>
      <c r="CQ399" s="62"/>
      <c r="CR399" s="62"/>
      <c r="CS399" s="66"/>
    </row>
    <row r="400" spans="1:97" s="50" customFormat="1" ht="18.75" x14ac:dyDescent="0.3">
      <c r="A400" s="61"/>
      <c r="B400" s="55"/>
      <c r="C400" s="66"/>
      <c r="D400" s="55"/>
      <c r="E400" s="66"/>
      <c r="F400" s="66"/>
      <c r="G400" s="66"/>
      <c r="H400" s="66"/>
      <c r="I400" s="66"/>
      <c r="J400" s="67"/>
      <c r="K400" s="67"/>
      <c r="L400" s="67"/>
      <c r="M400" s="67"/>
      <c r="N400" s="67"/>
      <c r="O400" s="67"/>
      <c r="P400" s="67"/>
      <c r="Q400" s="67"/>
      <c r="R400" s="67"/>
      <c r="S400" s="67"/>
      <c r="T400" s="67"/>
      <c r="U400" s="67"/>
      <c r="V400" s="67"/>
      <c r="W400" s="67"/>
      <c r="X400" s="67"/>
      <c r="Y400" s="67"/>
      <c r="Z400" s="67"/>
      <c r="AA400" s="67"/>
      <c r="AB400" s="67"/>
      <c r="AC400" s="67"/>
      <c r="AD400" s="67"/>
      <c r="AE400" s="67"/>
      <c r="AF400" s="67"/>
      <c r="AG400" s="67"/>
      <c r="AH400" s="67"/>
      <c r="AI400" s="67"/>
      <c r="AJ400" s="67"/>
      <c r="AK400" s="67"/>
      <c r="AL400" s="67"/>
      <c r="AM400" s="67"/>
      <c r="AN400" s="67"/>
      <c r="AO400" s="67"/>
      <c r="AP400" s="67"/>
      <c r="AQ400" s="67"/>
      <c r="AR400" s="67"/>
      <c r="AS400" s="67"/>
      <c r="AT400" s="67"/>
      <c r="AU400" s="67"/>
      <c r="AV400" s="67"/>
      <c r="AW400" s="67"/>
      <c r="AX400" s="67"/>
      <c r="AY400" s="67"/>
      <c r="AZ400" s="67"/>
      <c r="BA400" s="67"/>
      <c r="BB400" s="67"/>
      <c r="BC400" s="67"/>
      <c r="BD400" s="67"/>
      <c r="BE400" s="67"/>
      <c r="BF400" s="67"/>
      <c r="BG400" s="67"/>
      <c r="BH400" s="67"/>
      <c r="BI400" s="67"/>
      <c r="BJ400" s="67"/>
      <c r="BK400" s="67"/>
      <c r="BL400" s="67"/>
      <c r="BM400" s="67"/>
      <c r="BN400" s="67"/>
      <c r="BO400" s="67"/>
      <c r="BP400" s="67"/>
      <c r="BQ400" s="67"/>
      <c r="BR400" s="67"/>
      <c r="BS400" s="67"/>
      <c r="BT400" s="67"/>
      <c r="BU400" s="67"/>
      <c r="BV400" s="67"/>
      <c r="BW400" s="62"/>
      <c r="BX400" s="62"/>
      <c r="BY400" s="62"/>
      <c r="BZ400" s="62"/>
      <c r="CA400" s="62"/>
      <c r="CB400" s="62"/>
      <c r="CC400" s="77"/>
      <c r="CD400" s="77"/>
      <c r="CE400" s="62"/>
      <c r="CF400" s="77"/>
      <c r="CG400" s="77"/>
      <c r="CH400" s="62"/>
      <c r="CI400" s="62"/>
      <c r="CJ400" s="62"/>
      <c r="CK400" s="62"/>
      <c r="CL400" s="62"/>
      <c r="CM400" s="62"/>
      <c r="CN400" s="62"/>
      <c r="CO400" s="62"/>
      <c r="CP400" s="62"/>
      <c r="CQ400" s="62"/>
      <c r="CR400" s="62"/>
      <c r="CS400" s="66"/>
    </row>
    <row r="401" spans="1:97" s="50" customFormat="1" ht="18.75" x14ac:dyDescent="0.3">
      <c r="A401" s="61"/>
      <c r="B401" s="55"/>
      <c r="C401" s="66"/>
      <c r="D401" s="55"/>
      <c r="E401" s="66"/>
      <c r="F401" s="66"/>
      <c r="G401" s="66"/>
      <c r="H401" s="66"/>
      <c r="I401" s="66"/>
      <c r="J401" s="67"/>
      <c r="K401" s="67"/>
      <c r="L401" s="67"/>
      <c r="M401" s="67"/>
      <c r="N401" s="67"/>
      <c r="O401" s="67"/>
      <c r="P401" s="67"/>
      <c r="Q401" s="67"/>
      <c r="R401" s="67"/>
      <c r="S401" s="67"/>
      <c r="T401" s="67"/>
      <c r="U401" s="67"/>
      <c r="V401" s="67"/>
      <c r="W401" s="67"/>
      <c r="X401" s="67"/>
      <c r="Y401" s="67"/>
      <c r="Z401" s="67"/>
      <c r="AA401" s="67"/>
      <c r="AB401" s="67"/>
      <c r="AC401" s="67"/>
      <c r="AD401" s="67"/>
      <c r="AE401" s="67"/>
      <c r="AF401" s="67"/>
      <c r="AG401" s="67"/>
      <c r="AH401" s="67"/>
      <c r="AI401" s="67"/>
      <c r="AJ401" s="67"/>
      <c r="AK401" s="67"/>
      <c r="AL401" s="67"/>
      <c r="AM401" s="67"/>
      <c r="AN401" s="67"/>
      <c r="AO401" s="67"/>
      <c r="AP401" s="67"/>
      <c r="AQ401" s="67"/>
      <c r="AR401" s="67"/>
      <c r="AS401" s="67"/>
      <c r="AT401" s="67"/>
      <c r="AU401" s="67"/>
      <c r="AV401" s="67"/>
      <c r="AW401" s="67"/>
      <c r="AX401" s="67"/>
      <c r="AY401" s="67"/>
      <c r="AZ401" s="67"/>
      <c r="BA401" s="67"/>
      <c r="BB401" s="67"/>
      <c r="BC401" s="67"/>
      <c r="BD401" s="67"/>
      <c r="BE401" s="67"/>
      <c r="BF401" s="67"/>
      <c r="BG401" s="67"/>
      <c r="BH401" s="67"/>
      <c r="BI401" s="67"/>
      <c r="BJ401" s="67"/>
      <c r="BK401" s="67"/>
      <c r="BL401" s="67"/>
      <c r="BM401" s="67"/>
      <c r="BN401" s="67"/>
      <c r="BO401" s="67"/>
      <c r="BP401" s="67"/>
      <c r="BQ401" s="67"/>
      <c r="BR401" s="67"/>
      <c r="BS401" s="67"/>
      <c r="BT401" s="67"/>
      <c r="BU401" s="67"/>
      <c r="BV401" s="67"/>
      <c r="BW401" s="62"/>
      <c r="BX401" s="62"/>
      <c r="BY401" s="62"/>
      <c r="BZ401" s="62"/>
      <c r="CA401" s="62"/>
      <c r="CB401" s="62"/>
      <c r="CC401" s="77"/>
      <c r="CD401" s="77"/>
      <c r="CE401" s="62"/>
      <c r="CF401" s="77"/>
      <c r="CG401" s="77"/>
      <c r="CH401" s="62"/>
      <c r="CI401" s="62"/>
      <c r="CJ401" s="62"/>
      <c r="CK401" s="62"/>
      <c r="CL401" s="62"/>
      <c r="CM401" s="62"/>
      <c r="CN401" s="62"/>
      <c r="CO401" s="62"/>
      <c r="CP401" s="62"/>
      <c r="CQ401" s="62"/>
      <c r="CR401" s="62"/>
      <c r="CS401" s="66"/>
    </row>
    <row r="402" spans="1:97" s="50" customFormat="1" ht="18.75" x14ac:dyDescent="0.3">
      <c r="A402" s="61"/>
      <c r="B402" s="55"/>
      <c r="C402" s="66"/>
      <c r="D402" s="55"/>
      <c r="E402" s="66"/>
      <c r="F402" s="66"/>
      <c r="G402" s="66"/>
      <c r="H402" s="66"/>
      <c r="I402" s="66"/>
      <c r="J402" s="67"/>
      <c r="K402" s="6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c r="AN402" s="67"/>
      <c r="AO402" s="67"/>
      <c r="AP402" s="67"/>
      <c r="AQ402" s="67"/>
      <c r="AR402" s="67"/>
      <c r="AS402" s="67"/>
      <c r="AT402" s="67"/>
      <c r="AU402" s="67"/>
      <c r="AV402" s="67"/>
      <c r="AW402" s="67"/>
      <c r="AX402" s="67"/>
      <c r="AY402" s="67"/>
      <c r="AZ402" s="67"/>
      <c r="BA402" s="67"/>
      <c r="BB402" s="67"/>
      <c r="BC402" s="67"/>
      <c r="BD402" s="67"/>
      <c r="BE402" s="67"/>
      <c r="BF402" s="67"/>
      <c r="BG402" s="67"/>
      <c r="BH402" s="67"/>
      <c r="BI402" s="67"/>
      <c r="BJ402" s="67"/>
      <c r="BK402" s="67"/>
      <c r="BL402" s="67"/>
      <c r="BM402" s="67"/>
      <c r="BN402" s="67"/>
      <c r="BO402" s="67"/>
      <c r="BP402" s="67"/>
      <c r="BQ402" s="67"/>
      <c r="BR402" s="67"/>
      <c r="BS402" s="67"/>
      <c r="BT402" s="67"/>
      <c r="BU402" s="67"/>
      <c r="BV402" s="67"/>
      <c r="BW402" s="62"/>
      <c r="BX402" s="62"/>
      <c r="BY402" s="62"/>
      <c r="BZ402" s="62"/>
      <c r="CA402" s="62"/>
      <c r="CB402" s="62"/>
      <c r="CC402" s="77"/>
      <c r="CD402" s="77"/>
      <c r="CE402" s="62"/>
      <c r="CF402" s="77"/>
      <c r="CG402" s="77"/>
      <c r="CH402" s="62"/>
      <c r="CI402" s="62"/>
      <c r="CJ402" s="62"/>
      <c r="CK402" s="62"/>
      <c r="CL402" s="62"/>
      <c r="CM402" s="62"/>
      <c r="CN402" s="62"/>
      <c r="CO402" s="62"/>
      <c r="CP402" s="62"/>
      <c r="CQ402" s="62"/>
      <c r="CR402" s="62"/>
      <c r="CS402" s="66"/>
    </row>
    <row r="403" spans="1:97" s="50" customFormat="1" ht="18.75" x14ac:dyDescent="0.3">
      <c r="A403" s="61"/>
      <c r="B403" s="55"/>
      <c r="C403" s="66"/>
      <c r="D403" s="55"/>
      <c r="E403" s="66"/>
      <c r="F403" s="66"/>
      <c r="G403" s="66"/>
      <c r="H403" s="66"/>
      <c r="I403" s="66"/>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7"/>
      <c r="AN403" s="67"/>
      <c r="AO403" s="67"/>
      <c r="AP403" s="67"/>
      <c r="AQ403" s="67"/>
      <c r="AR403" s="67"/>
      <c r="AS403" s="67"/>
      <c r="AT403" s="67"/>
      <c r="AU403" s="67"/>
      <c r="AV403" s="67"/>
      <c r="AW403" s="67"/>
      <c r="AX403" s="67"/>
      <c r="AY403" s="67"/>
      <c r="AZ403" s="67"/>
      <c r="BA403" s="67"/>
      <c r="BB403" s="67"/>
      <c r="BC403" s="67"/>
      <c r="BD403" s="67"/>
      <c r="BE403" s="67"/>
      <c r="BF403" s="67"/>
      <c r="BG403" s="67"/>
      <c r="BH403" s="67"/>
      <c r="BI403" s="67"/>
      <c r="BJ403" s="67"/>
      <c r="BK403" s="67"/>
      <c r="BL403" s="67"/>
      <c r="BM403" s="67"/>
      <c r="BN403" s="67"/>
      <c r="BO403" s="67"/>
      <c r="BP403" s="67"/>
      <c r="BQ403" s="67"/>
      <c r="BR403" s="67"/>
      <c r="BS403" s="67"/>
      <c r="BT403" s="67"/>
      <c r="BU403" s="67"/>
      <c r="BV403" s="67"/>
      <c r="BW403" s="62"/>
      <c r="BX403" s="62"/>
      <c r="BY403" s="62"/>
      <c r="BZ403" s="62"/>
      <c r="CA403" s="62"/>
      <c r="CB403" s="62"/>
      <c r="CC403" s="77"/>
      <c r="CD403" s="77"/>
      <c r="CE403" s="62"/>
      <c r="CF403" s="77"/>
      <c r="CG403" s="77"/>
      <c r="CH403" s="62"/>
      <c r="CI403" s="62"/>
      <c r="CJ403" s="62"/>
      <c r="CK403" s="62"/>
      <c r="CL403" s="62"/>
      <c r="CM403" s="62"/>
      <c r="CN403" s="62"/>
      <c r="CO403" s="62"/>
      <c r="CP403" s="62"/>
      <c r="CQ403" s="62"/>
      <c r="CR403" s="62"/>
      <c r="CS403" s="66"/>
    </row>
    <row r="404" spans="1:97" s="50" customFormat="1" ht="18.75" x14ac:dyDescent="0.3">
      <c r="A404" s="61"/>
      <c r="B404" s="55"/>
      <c r="C404" s="66"/>
      <c r="D404" s="55"/>
      <c r="E404" s="66"/>
      <c r="F404" s="66"/>
      <c r="G404" s="66"/>
      <c r="H404" s="66"/>
      <c r="I404" s="66"/>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7"/>
      <c r="AN404" s="67"/>
      <c r="AO404" s="67"/>
      <c r="AP404" s="67"/>
      <c r="AQ404" s="67"/>
      <c r="AR404" s="67"/>
      <c r="AS404" s="67"/>
      <c r="AT404" s="67"/>
      <c r="AU404" s="67"/>
      <c r="AV404" s="67"/>
      <c r="AW404" s="67"/>
      <c r="AX404" s="67"/>
      <c r="AY404" s="67"/>
      <c r="AZ404" s="67"/>
      <c r="BA404" s="67"/>
      <c r="BB404" s="67"/>
      <c r="BC404" s="67"/>
      <c r="BD404" s="67"/>
      <c r="BE404" s="67"/>
      <c r="BF404" s="67"/>
      <c r="BG404" s="67"/>
      <c r="BH404" s="67"/>
      <c r="BI404" s="67"/>
      <c r="BJ404" s="67"/>
      <c r="BK404" s="67"/>
      <c r="BL404" s="67"/>
      <c r="BM404" s="67"/>
      <c r="BN404" s="67"/>
      <c r="BO404" s="67"/>
      <c r="BP404" s="67"/>
      <c r="BQ404" s="67"/>
      <c r="BR404" s="67"/>
      <c r="BS404" s="67"/>
      <c r="BT404" s="67"/>
      <c r="BU404" s="67"/>
      <c r="BV404" s="67"/>
      <c r="BW404" s="62"/>
      <c r="BX404" s="62"/>
      <c r="BY404" s="62"/>
      <c r="BZ404" s="62"/>
      <c r="CA404" s="62"/>
      <c r="CB404" s="62"/>
      <c r="CC404" s="77"/>
      <c r="CD404" s="77"/>
      <c r="CE404" s="62"/>
      <c r="CF404" s="77"/>
      <c r="CG404" s="77"/>
      <c r="CH404" s="62"/>
      <c r="CI404" s="62"/>
      <c r="CJ404" s="62"/>
      <c r="CK404" s="62"/>
      <c r="CL404" s="62"/>
      <c r="CM404" s="62"/>
      <c r="CN404" s="62"/>
      <c r="CO404" s="62"/>
      <c r="CP404" s="62"/>
      <c r="CQ404" s="62"/>
      <c r="CR404" s="62"/>
      <c r="CS404" s="66"/>
    </row>
    <row r="405" spans="1:97" s="50" customFormat="1" ht="18.75" x14ac:dyDescent="0.3">
      <c r="A405" s="61"/>
      <c r="B405" s="55"/>
      <c r="C405" s="66"/>
      <c r="D405" s="55"/>
      <c r="E405" s="66"/>
      <c r="F405" s="66"/>
      <c r="G405" s="66"/>
      <c r="H405" s="66"/>
      <c r="I405" s="66"/>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7"/>
      <c r="AN405" s="67"/>
      <c r="AO405" s="67"/>
      <c r="AP405" s="67"/>
      <c r="AQ405" s="67"/>
      <c r="AR405" s="67"/>
      <c r="AS405" s="67"/>
      <c r="AT405" s="67"/>
      <c r="AU405" s="67"/>
      <c r="AV405" s="67"/>
      <c r="AW405" s="67"/>
      <c r="AX405" s="67"/>
      <c r="AY405" s="67"/>
      <c r="AZ405" s="67"/>
      <c r="BA405" s="67"/>
      <c r="BB405" s="67"/>
      <c r="BC405" s="67"/>
      <c r="BD405" s="67"/>
      <c r="BE405" s="67"/>
      <c r="BF405" s="67"/>
      <c r="BG405" s="67"/>
      <c r="BH405" s="67"/>
      <c r="BI405" s="67"/>
      <c r="BJ405" s="67"/>
      <c r="BK405" s="67"/>
      <c r="BL405" s="67"/>
      <c r="BM405" s="67"/>
      <c r="BN405" s="67"/>
      <c r="BO405" s="67"/>
      <c r="BP405" s="67"/>
      <c r="BQ405" s="67"/>
      <c r="BR405" s="67"/>
      <c r="BS405" s="67"/>
      <c r="BT405" s="67"/>
      <c r="BU405" s="67"/>
      <c r="BV405" s="67"/>
      <c r="BW405" s="62"/>
      <c r="BX405" s="62"/>
      <c r="BY405" s="62"/>
      <c r="BZ405" s="62"/>
      <c r="CA405" s="62"/>
      <c r="CB405" s="62"/>
      <c r="CC405" s="77"/>
      <c r="CD405" s="77"/>
      <c r="CE405" s="62"/>
      <c r="CF405" s="77"/>
      <c r="CG405" s="77"/>
      <c r="CH405" s="62"/>
      <c r="CI405" s="62"/>
      <c r="CJ405" s="62"/>
      <c r="CK405" s="62"/>
      <c r="CL405" s="62"/>
      <c r="CM405" s="62"/>
      <c r="CN405" s="62"/>
      <c r="CO405" s="62"/>
      <c r="CP405" s="62"/>
      <c r="CQ405" s="62"/>
      <c r="CR405" s="62"/>
      <c r="CS405" s="66"/>
    </row>
    <row r="406" spans="1:97" s="50" customFormat="1" ht="18.75" x14ac:dyDescent="0.3">
      <c r="A406" s="61"/>
      <c r="B406" s="55"/>
      <c r="C406" s="66"/>
      <c r="D406" s="55"/>
      <c r="E406" s="66"/>
      <c r="F406" s="66"/>
      <c r="G406" s="66"/>
      <c r="H406" s="66"/>
      <c r="I406" s="66"/>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c r="AN406" s="67"/>
      <c r="AO406" s="67"/>
      <c r="AP406" s="67"/>
      <c r="AQ406" s="67"/>
      <c r="AR406" s="67"/>
      <c r="AS406" s="67"/>
      <c r="AT406" s="67"/>
      <c r="AU406" s="67"/>
      <c r="AV406" s="67"/>
      <c r="AW406" s="67"/>
      <c r="AX406" s="67"/>
      <c r="AY406" s="67"/>
      <c r="AZ406" s="67"/>
      <c r="BA406" s="67"/>
      <c r="BB406" s="67"/>
      <c r="BC406" s="67"/>
      <c r="BD406" s="67"/>
      <c r="BE406" s="67"/>
      <c r="BF406" s="67"/>
      <c r="BG406" s="67"/>
      <c r="BH406" s="67"/>
      <c r="BI406" s="67"/>
      <c r="BJ406" s="67"/>
      <c r="BK406" s="67"/>
      <c r="BL406" s="67"/>
      <c r="BM406" s="67"/>
      <c r="BN406" s="67"/>
      <c r="BO406" s="67"/>
      <c r="BP406" s="67"/>
      <c r="BQ406" s="67"/>
      <c r="BR406" s="67"/>
      <c r="BS406" s="67"/>
      <c r="BT406" s="67"/>
      <c r="BU406" s="67"/>
      <c r="BV406" s="67"/>
      <c r="BW406" s="62"/>
      <c r="BX406" s="62"/>
      <c r="BY406" s="62"/>
      <c r="BZ406" s="62"/>
      <c r="CA406" s="62"/>
      <c r="CB406" s="62"/>
      <c r="CC406" s="77"/>
      <c r="CD406" s="77"/>
      <c r="CE406" s="62"/>
      <c r="CF406" s="77"/>
      <c r="CG406" s="77"/>
      <c r="CH406" s="62"/>
      <c r="CI406" s="62"/>
      <c r="CJ406" s="62"/>
      <c r="CK406" s="62"/>
      <c r="CL406" s="62"/>
      <c r="CM406" s="62"/>
      <c r="CN406" s="62"/>
      <c r="CO406" s="62"/>
      <c r="CP406" s="62"/>
      <c r="CQ406" s="62"/>
      <c r="CR406" s="62"/>
      <c r="CS406" s="66"/>
    </row>
    <row r="407" spans="1:97" s="50" customFormat="1" ht="18.75" x14ac:dyDescent="0.3">
      <c r="A407" s="61"/>
      <c r="B407" s="55"/>
      <c r="C407" s="66"/>
      <c r="D407" s="55"/>
      <c r="E407" s="66"/>
      <c r="F407" s="66"/>
      <c r="G407" s="66"/>
      <c r="H407" s="66"/>
      <c r="I407" s="66"/>
      <c r="J407" s="67"/>
      <c r="K407" s="6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7"/>
      <c r="AN407" s="67"/>
      <c r="AO407" s="67"/>
      <c r="AP407" s="67"/>
      <c r="AQ407" s="67"/>
      <c r="AR407" s="67"/>
      <c r="AS407" s="67"/>
      <c r="AT407" s="67"/>
      <c r="AU407" s="67"/>
      <c r="AV407" s="67"/>
      <c r="AW407" s="67"/>
      <c r="AX407" s="67"/>
      <c r="AY407" s="67"/>
      <c r="AZ407" s="67"/>
      <c r="BA407" s="67"/>
      <c r="BB407" s="67"/>
      <c r="BC407" s="67"/>
      <c r="BD407" s="67"/>
      <c r="BE407" s="67"/>
      <c r="BF407" s="67"/>
      <c r="BG407" s="67"/>
      <c r="BH407" s="67"/>
      <c r="BI407" s="67"/>
      <c r="BJ407" s="67"/>
      <c r="BK407" s="67"/>
      <c r="BL407" s="67"/>
      <c r="BM407" s="67"/>
      <c r="BN407" s="67"/>
      <c r="BO407" s="67"/>
      <c r="BP407" s="67"/>
      <c r="BQ407" s="67"/>
      <c r="BR407" s="67"/>
      <c r="BS407" s="67"/>
      <c r="BT407" s="67"/>
      <c r="BU407" s="67"/>
      <c r="BV407" s="67"/>
      <c r="BW407" s="62"/>
      <c r="BX407" s="62"/>
      <c r="BY407" s="62"/>
      <c r="BZ407" s="62"/>
      <c r="CA407" s="62"/>
      <c r="CB407" s="62"/>
      <c r="CC407" s="77"/>
      <c r="CD407" s="77"/>
      <c r="CE407" s="62"/>
      <c r="CF407" s="77"/>
      <c r="CG407" s="77"/>
      <c r="CH407" s="62"/>
      <c r="CI407" s="62"/>
      <c r="CJ407" s="62"/>
      <c r="CK407" s="62"/>
      <c r="CL407" s="62"/>
      <c r="CM407" s="62"/>
      <c r="CN407" s="62"/>
      <c r="CO407" s="62"/>
      <c r="CP407" s="62"/>
      <c r="CQ407" s="62"/>
      <c r="CR407" s="62"/>
      <c r="CS407" s="66"/>
    </row>
    <row r="408" spans="1:97" s="50" customFormat="1" ht="18.75" x14ac:dyDescent="0.3">
      <c r="A408" s="61"/>
      <c r="B408" s="55"/>
      <c r="C408" s="66"/>
      <c r="D408" s="55"/>
      <c r="E408" s="66"/>
      <c r="F408" s="66"/>
      <c r="G408" s="66"/>
      <c r="H408" s="66"/>
      <c r="I408" s="66"/>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7"/>
      <c r="AN408" s="67"/>
      <c r="AO408" s="67"/>
      <c r="AP408" s="67"/>
      <c r="AQ408" s="67"/>
      <c r="AR408" s="67"/>
      <c r="AS408" s="67"/>
      <c r="AT408" s="67"/>
      <c r="AU408" s="67"/>
      <c r="AV408" s="67"/>
      <c r="AW408" s="67"/>
      <c r="AX408" s="67"/>
      <c r="AY408" s="67"/>
      <c r="AZ408" s="67"/>
      <c r="BA408" s="67"/>
      <c r="BB408" s="67"/>
      <c r="BC408" s="67"/>
      <c r="BD408" s="67"/>
      <c r="BE408" s="67"/>
      <c r="BF408" s="67"/>
      <c r="BG408" s="67"/>
      <c r="BH408" s="67"/>
      <c r="BI408" s="67"/>
      <c r="BJ408" s="67"/>
      <c r="BK408" s="67"/>
      <c r="BL408" s="67"/>
      <c r="BM408" s="67"/>
      <c r="BN408" s="67"/>
      <c r="BO408" s="67"/>
      <c r="BP408" s="67"/>
      <c r="BQ408" s="67"/>
      <c r="BR408" s="67"/>
      <c r="BS408" s="67"/>
      <c r="BT408" s="67"/>
      <c r="BU408" s="67"/>
      <c r="BV408" s="67"/>
      <c r="BW408" s="62"/>
      <c r="BX408" s="62"/>
      <c r="BY408" s="62"/>
      <c r="BZ408" s="62"/>
      <c r="CA408" s="62"/>
      <c r="CB408" s="62"/>
      <c r="CC408" s="77"/>
      <c r="CD408" s="77"/>
      <c r="CE408" s="62"/>
      <c r="CF408" s="77"/>
      <c r="CG408" s="77"/>
      <c r="CH408" s="62"/>
      <c r="CI408" s="62"/>
      <c r="CJ408" s="62"/>
      <c r="CK408" s="62"/>
      <c r="CL408" s="62"/>
      <c r="CM408" s="62"/>
      <c r="CN408" s="62"/>
      <c r="CO408" s="62"/>
      <c r="CP408" s="62"/>
      <c r="CQ408" s="62"/>
      <c r="CR408" s="62"/>
      <c r="CS408" s="66"/>
    </row>
    <row r="409" spans="1:97" s="50" customFormat="1" ht="18.75" x14ac:dyDescent="0.3">
      <c r="A409" s="61"/>
      <c r="B409" s="55"/>
      <c r="C409" s="66"/>
      <c r="D409" s="55"/>
      <c r="E409" s="66"/>
      <c r="F409" s="66"/>
      <c r="G409" s="66"/>
      <c r="H409" s="66"/>
      <c r="I409" s="66"/>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c r="AN409" s="67"/>
      <c r="AO409" s="67"/>
      <c r="AP409" s="67"/>
      <c r="AQ409" s="67"/>
      <c r="AR409" s="67"/>
      <c r="AS409" s="67"/>
      <c r="AT409" s="67"/>
      <c r="AU409" s="67"/>
      <c r="AV409" s="67"/>
      <c r="AW409" s="67"/>
      <c r="AX409" s="67"/>
      <c r="AY409" s="67"/>
      <c r="AZ409" s="67"/>
      <c r="BA409" s="67"/>
      <c r="BB409" s="67"/>
      <c r="BC409" s="67"/>
      <c r="BD409" s="67"/>
      <c r="BE409" s="67"/>
      <c r="BF409" s="67"/>
      <c r="BG409" s="67"/>
      <c r="BH409" s="67"/>
      <c r="BI409" s="67"/>
      <c r="BJ409" s="67"/>
      <c r="BK409" s="67"/>
      <c r="BL409" s="67"/>
      <c r="BM409" s="67"/>
      <c r="BN409" s="67"/>
      <c r="BO409" s="67"/>
      <c r="BP409" s="67"/>
      <c r="BQ409" s="67"/>
      <c r="BR409" s="67"/>
      <c r="BS409" s="67"/>
      <c r="BT409" s="67"/>
      <c r="BU409" s="67"/>
      <c r="BV409" s="67"/>
      <c r="BW409" s="62"/>
      <c r="BX409" s="62"/>
      <c r="BY409" s="62"/>
      <c r="BZ409" s="62"/>
      <c r="CA409" s="62"/>
      <c r="CB409" s="62"/>
      <c r="CC409" s="77"/>
      <c r="CD409" s="77"/>
      <c r="CE409" s="62"/>
      <c r="CF409" s="77"/>
      <c r="CG409" s="77"/>
      <c r="CH409" s="62"/>
      <c r="CI409" s="62"/>
      <c r="CJ409" s="62"/>
      <c r="CK409" s="62"/>
      <c r="CL409" s="62"/>
      <c r="CM409" s="62"/>
      <c r="CN409" s="62"/>
      <c r="CO409" s="62"/>
      <c r="CP409" s="62"/>
      <c r="CQ409" s="62"/>
      <c r="CR409" s="62"/>
      <c r="CS409" s="66"/>
    </row>
    <row r="410" spans="1:97" s="50" customFormat="1" ht="18.75" x14ac:dyDescent="0.3">
      <c r="A410" s="61"/>
      <c r="B410" s="55"/>
      <c r="C410" s="66"/>
      <c r="D410" s="55"/>
      <c r="E410" s="66"/>
      <c r="F410" s="66"/>
      <c r="G410" s="66"/>
      <c r="H410" s="66"/>
      <c r="I410" s="66"/>
      <c r="J410" s="67"/>
      <c r="K410" s="67"/>
      <c r="L410" s="67"/>
      <c r="M410" s="67"/>
      <c r="N410" s="67"/>
      <c r="O410" s="67"/>
      <c r="P410" s="67"/>
      <c r="Q410" s="67"/>
      <c r="R410" s="67"/>
      <c r="S410" s="67"/>
      <c r="T410" s="67"/>
      <c r="U410" s="67"/>
      <c r="V410" s="67"/>
      <c r="W410" s="67"/>
      <c r="X410" s="67"/>
      <c r="Y410" s="67"/>
      <c r="Z410" s="67"/>
      <c r="AA410" s="67"/>
      <c r="AB410" s="67"/>
      <c r="AC410" s="67"/>
      <c r="AD410" s="67"/>
      <c r="AE410" s="67"/>
      <c r="AF410" s="67"/>
      <c r="AG410" s="67"/>
      <c r="AH410" s="67"/>
      <c r="AI410" s="67"/>
      <c r="AJ410" s="67"/>
      <c r="AK410" s="67"/>
      <c r="AL410" s="67"/>
      <c r="AM410" s="67"/>
      <c r="AN410" s="67"/>
      <c r="AO410" s="67"/>
      <c r="AP410" s="67"/>
      <c r="AQ410" s="67"/>
      <c r="AR410" s="67"/>
      <c r="AS410" s="67"/>
      <c r="AT410" s="67"/>
      <c r="AU410" s="67"/>
      <c r="AV410" s="67"/>
      <c r="AW410" s="67"/>
      <c r="AX410" s="67"/>
      <c r="AY410" s="67"/>
      <c r="AZ410" s="67"/>
      <c r="BA410" s="67"/>
      <c r="BB410" s="67"/>
      <c r="BC410" s="67"/>
      <c r="BD410" s="67"/>
      <c r="BE410" s="67"/>
      <c r="BF410" s="67"/>
      <c r="BG410" s="67"/>
      <c r="BH410" s="67"/>
      <c r="BI410" s="67"/>
      <c r="BJ410" s="67"/>
      <c r="BK410" s="67"/>
      <c r="BL410" s="67"/>
      <c r="BM410" s="67"/>
      <c r="BN410" s="67"/>
      <c r="BO410" s="67"/>
      <c r="BP410" s="67"/>
      <c r="BQ410" s="67"/>
      <c r="BR410" s="67"/>
      <c r="BS410" s="67"/>
      <c r="BT410" s="67"/>
      <c r="BU410" s="67"/>
      <c r="BV410" s="67"/>
      <c r="BW410" s="62"/>
      <c r="BX410" s="62"/>
      <c r="BY410" s="62"/>
      <c r="BZ410" s="62"/>
      <c r="CA410" s="62"/>
      <c r="CB410" s="62"/>
      <c r="CC410" s="77"/>
      <c r="CD410" s="77"/>
      <c r="CE410" s="62"/>
      <c r="CF410" s="77"/>
      <c r="CG410" s="77"/>
      <c r="CH410" s="62"/>
      <c r="CI410" s="62"/>
      <c r="CJ410" s="62"/>
      <c r="CK410" s="62"/>
      <c r="CL410" s="62"/>
      <c r="CM410" s="62"/>
      <c r="CN410" s="62"/>
      <c r="CO410" s="62"/>
      <c r="CP410" s="62"/>
      <c r="CQ410" s="62"/>
      <c r="CR410" s="62"/>
      <c r="CS410" s="66"/>
    </row>
    <row r="411" spans="1:97" s="50" customFormat="1" ht="18.75" x14ac:dyDescent="0.3">
      <c r="A411" s="61"/>
      <c r="B411" s="55"/>
      <c r="C411" s="66"/>
      <c r="D411" s="55"/>
      <c r="E411" s="66"/>
      <c r="F411" s="66"/>
      <c r="G411" s="66"/>
      <c r="H411" s="66"/>
      <c r="I411" s="66"/>
      <c r="J411" s="67"/>
      <c r="K411" s="67"/>
      <c r="L411" s="67"/>
      <c r="M411" s="67"/>
      <c r="N411" s="67"/>
      <c r="O411" s="67"/>
      <c r="P411" s="67"/>
      <c r="Q411" s="67"/>
      <c r="R411" s="67"/>
      <c r="S411" s="67"/>
      <c r="T411" s="67"/>
      <c r="U411" s="67"/>
      <c r="V411" s="67"/>
      <c r="W411" s="67"/>
      <c r="X411" s="67"/>
      <c r="Y411" s="67"/>
      <c r="Z411" s="67"/>
      <c r="AA411" s="67"/>
      <c r="AB411" s="67"/>
      <c r="AC411" s="67"/>
      <c r="AD411" s="67"/>
      <c r="AE411" s="67"/>
      <c r="AF411" s="67"/>
      <c r="AG411" s="67"/>
      <c r="AH411" s="67"/>
      <c r="AI411" s="67"/>
      <c r="AJ411" s="67"/>
      <c r="AK411" s="67"/>
      <c r="AL411" s="67"/>
      <c r="AM411" s="67"/>
      <c r="AN411" s="67"/>
      <c r="AO411" s="67"/>
      <c r="AP411" s="67"/>
      <c r="AQ411" s="67"/>
      <c r="AR411" s="67"/>
      <c r="AS411" s="67"/>
      <c r="AT411" s="67"/>
      <c r="AU411" s="67"/>
      <c r="AV411" s="67"/>
      <c r="AW411" s="67"/>
      <c r="AX411" s="67"/>
      <c r="AY411" s="67"/>
      <c r="AZ411" s="67"/>
      <c r="BA411" s="67"/>
      <c r="BB411" s="67"/>
      <c r="BC411" s="67"/>
      <c r="BD411" s="67"/>
      <c r="BE411" s="67"/>
      <c r="BF411" s="67"/>
      <c r="BG411" s="67"/>
      <c r="BH411" s="67"/>
      <c r="BI411" s="67"/>
      <c r="BJ411" s="67"/>
      <c r="BK411" s="67"/>
      <c r="BL411" s="67"/>
      <c r="BM411" s="67"/>
      <c r="BN411" s="67"/>
      <c r="BO411" s="67"/>
      <c r="BP411" s="67"/>
      <c r="BQ411" s="67"/>
      <c r="BR411" s="67"/>
      <c r="BS411" s="67"/>
      <c r="BT411" s="67"/>
      <c r="BU411" s="67"/>
      <c r="BV411" s="67"/>
      <c r="BW411" s="62"/>
      <c r="BX411" s="62"/>
      <c r="BY411" s="62"/>
      <c r="BZ411" s="62"/>
      <c r="CA411" s="62"/>
      <c r="CB411" s="62"/>
      <c r="CC411" s="77"/>
      <c r="CD411" s="77"/>
      <c r="CE411" s="62"/>
      <c r="CF411" s="77"/>
      <c r="CG411" s="77"/>
      <c r="CH411" s="62"/>
      <c r="CI411" s="62"/>
      <c r="CJ411" s="62"/>
      <c r="CK411" s="62"/>
      <c r="CL411" s="62"/>
      <c r="CM411" s="62"/>
      <c r="CN411" s="62"/>
      <c r="CO411" s="62"/>
      <c r="CP411" s="62"/>
      <c r="CQ411" s="62"/>
      <c r="CR411" s="62"/>
      <c r="CS411" s="66"/>
    </row>
    <row r="412" spans="1:97" s="50" customFormat="1" ht="18.75" x14ac:dyDescent="0.3">
      <c r="A412" s="61"/>
      <c r="B412" s="55"/>
      <c r="C412" s="66"/>
      <c r="D412" s="55"/>
      <c r="E412" s="66"/>
      <c r="F412" s="66"/>
      <c r="G412" s="66"/>
      <c r="H412" s="66"/>
      <c r="I412" s="66"/>
      <c r="J412" s="67"/>
      <c r="K412" s="67"/>
      <c r="L412" s="67"/>
      <c r="M412" s="67"/>
      <c r="N412" s="67"/>
      <c r="O412" s="67"/>
      <c r="P412" s="67"/>
      <c r="Q412" s="67"/>
      <c r="R412" s="67"/>
      <c r="S412" s="67"/>
      <c r="T412" s="67"/>
      <c r="U412" s="67"/>
      <c r="V412" s="67"/>
      <c r="W412" s="67"/>
      <c r="X412" s="67"/>
      <c r="Y412" s="67"/>
      <c r="Z412" s="67"/>
      <c r="AA412" s="67"/>
      <c r="AB412" s="67"/>
      <c r="AC412" s="67"/>
      <c r="AD412" s="67"/>
      <c r="AE412" s="67"/>
      <c r="AF412" s="67"/>
      <c r="AG412" s="67"/>
      <c r="AH412" s="67"/>
      <c r="AI412" s="67"/>
      <c r="AJ412" s="67"/>
      <c r="AK412" s="67"/>
      <c r="AL412" s="67"/>
      <c r="AM412" s="67"/>
      <c r="AN412" s="67"/>
      <c r="AO412" s="67"/>
      <c r="AP412" s="67"/>
      <c r="AQ412" s="67"/>
      <c r="AR412" s="67"/>
      <c r="AS412" s="67"/>
      <c r="AT412" s="67"/>
      <c r="AU412" s="67"/>
      <c r="AV412" s="67"/>
      <c r="AW412" s="67"/>
      <c r="AX412" s="67"/>
      <c r="AY412" s="67"/>
      <c r="AZ412" s="67"/>
      <c r="BA412" s="67"/>
      <c r="BB412" s="67"/>
      <c r="BC412" s="67"/>
      <c r="BD412" s="67"/>
      <c r="BE412" s="67"/>
      <c r="BF412" s="67"/>
      <c r="BG412" s="67"/>
      <c r="BH412" s="67"/>
      <c r="BI412" s="67"/>
      <c r="BJ412" s="67"/>
      <c r="BK412" s="67"/>
      <c r="BL412" s="67"/>
      <c r="BM412" s="67"/>
      <c r="BN412" s="67"/>
      <c r="BO412" s="67"/>
      <c r="BP412" s="67"/>
      <c r="BQ412" s="67"/>
      <c r="BR412" s="67"/>
      <c r="BS412" s="67"/>
      <c r="BT412" s="67"/>
      <c r="BU412" s="67"/>
      <c r="BV412" s="67"/>
      <c r="BW412" s="62"/>
      <c r="BX412" s="62"/>
      <c r="BY412" s="62"/>
      <c r="BZ412" s="62"/>
      <c r="CA412" s="62"/>
      <c r="CB412" s="62"/>
      <c r="CC412" s="77"/>
      <c r="CD412" s="77"/>
      <c r="CE412" s="62"/>
      <c r="CF412" s="77"/>
      <c r="CG412" s="77"/>
      <c r="CH412" s="62"/>
      <c r="CI412" s="62"/>
      <c r="CJ412" s="62"/>
      <c r="CK412" s="62"/>
      <c r="CL412" s="62"/>
      <c r="CM412" s="62"/>
      <c r="CN412" s="62"/>
      <c r="CO412" s="62"/>
      <c r="CP412" s="62"/>
      <c r="CQ412" s="62"/>
      <c r="CR412" s="62"/>
      <c r="CS412" s="66"/>
    </row>
    <row r="413" spans="1:97" s="50" customFormat="1" ht="18.75" x14ac:dyDescent="0.3">
      <c r="A413" s="61"/>
      <c r="B413" s="55"/>
      <c r="C413" s="66"/>
      <c r="D413" s="55"/>
      <c r="E413" s="66"/>
      <c r="F413" s="66"/>
      <c r="G413" s="66"/>
      <c r="H413" s="66"/>
      <c r="I413" s="66"/>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7"/>
      <c r="AN413" s="67"/>
      <c r="AO413" s="67"/>
      <c r="AP413" s="67"/>
      <c r="AQ413" s="67"/>
      <c r="AR413" s="67"/>
      <c r="AS413" s="67"/>
      <c r="AT413" s="67"/>
      <c r="AU413" s="67"/>
      <c r="AV413" s="67"/>
      <c r="AW413" s="67"/>
      <c r="AX413" s="67"/>
      <c r="AY413" s="67"/>
      <c r="AZ413" s="67"/>
      <c r="BA413" s="67"/>
      <c r="BB413" s="67"/>
      <c r="BC413" s="67"/>
      <c r="BD413" s="67"/>
      <c r="BE413" s="67"/>
      <c r="BF413" s="67"/>
      <c r="BG413" s="67"/>
      <c r="BH413" s="67"/>
      <c r="BI413" s="67"/>
      <c r="BJ413" s="67"/>
      <c r="BK413" s="67"/>
      <c r="BL413" s="67"/>
      <c r="BM413" s="67"/>
      <c r="BN413" s="67"/>
      <c r="BO413" s="67"/>
      <c r="BP413" s="67"/>
      <c r="BQ413" s="67"/>
      <c r="BR413" s="67"/>
      <c r="BS413" s="67"/>
      <c r="BT413" s="67"/>
      <c r="BU413" s="67"/>
      <c r="BV413" s="67"/>
      <c r="BW413" s="62"/>
      <c r="BX413" s="62"/>
      <c r="BY413" s="62"/>
      <c r="BZ413" s="62"/>
      <c r="CA413" s="62"/>
      <c r="CB413" s="62"/>
      <c r="CC413" s="77"/>
      <c r="CD413" s="77"/>
      <c r="CE413" s="62"/>
      <c r="CF413" s="77"/>
      <c r="CG413" s="77"/>
      <c r="CH413" s="62"/>
      <c r="CI413" s="62"/>
      <c r="CJ413" s="62"/>
      <c r="CK413" s="62"/>
      <c r="CL413" s="62"/>
      <c r="CM413" s="62"/>
      <c r="CN413" s="62"/>
      <c r="CO413" s="62"/>
      <c r="CP413" s="62"/>
      <c r="CQ413" s="62"/>
      <c r="CR413" s="62"/>
      <c r="CS413" s="66"/>
    </row>
    <row r="414" spans="1:97" s="50" customFormat="1" ht="18.75" x14ac:dyDescent="0.3">
      <c r="A414" s="61"/>
      <c r="B414" s="55"/>
      <c r="C414" s="66"/>
      <c r="D414" s="55"/>
      <c r="E414" s="66"/>
      <c r="F414" s="66"/>
      <c r="G414" s="66"/>
      <c r="H414" s="66"/>
      <c r="I414" s="66"/>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7"/>
      <c r="AN414" s="67"/>
      <c r="AO414" s="67"/>
      <c r="AP414" s="67"/>
      <c r="AQ414" s="67"/>
      <c r="AR414" s="67"/>
      <c r="AS414" s="67"/>
      <c r="AT414" s="67"/>
      <c r="AU414" s="67"/>
      <c r="AV414" s="67"/>
      <c r="AW414" s="67"/>
      <c r="AX414" s="67"/>
      <c r="AY414" s="67"/>
      <c r="AZ414" s="67"/>
      <c r="BA414" s="67"/>
      <c r="BB414" s="67"/>
      <c r="BC414" s="67"/>
      <c r="BD414" s="67"/>
      <c r="BE414" s="67"/>
      <c r="BF414" s="67"/>
      <c r="BG414" s="67"/>
      <c r="BH414" s="67"/>
      <c r="BI414" s="67"/>
      <c r="BJ414" s="67"/>
      <c r="BK414" s="67"/>
      <c r="BL414" s="67"/>
      <c r="BM414" s="67"/>
      <c r="BN414" s="67"/>
      <c r="BO414" s="67"/>
      <c r="BP414" s="67"/>
      <c r="BQ414" s="67"/>
      <c r="BR414" s="67"/>
      <c r="BS414" s="67"/>
      <c r="BT414" s="67"/>
      <c r="BU414" s="67"/>
      <c r="BV414" s="67"/>
      <c r="BW414" s="62"/>
      <c r="BX414" s="62"/>
      <c r="BY414" s="62"/>
      <c r="BZ414" s="62"/>
      <c r="CA414" s="62"/>
      <c r="CB414" s="62"/>
      <c r="CC414" s="77"/>
      <c r="CD414" s="77"/>
      <c r="CE414" s="62"/>
      <c r="CF414" s="77"/>
      <c r="CG414" s="77"/>
      <c r="CH414" s="62"/>
      <c r="CI414" s="62"/>
      <c r="CJ414" s="62"/>
      <c r="CK414" s="62"/>
      <c r="CL414" s="62"/>
      <c r="CM414" s="62"/>
      <c r="CN414" s="62"/>
      <c r="CO414" s="62"/>
      <c r="CP414" s="62"/>
      <c r="CQ414" s="62"/>
      <c r="CR414" s="62"/>
      <c r="CS414" s="66"/>
    </row>
    <row r="415" spans="1:97" s="50" customFormat="1" ht="18.75" x14ac:dyDescent="0.3">
      <c r="A415" s="61"/>
      <c r="B415" s="55"/>
      <c r="C415" s="66"/>
      <c r="D415" s="55"/>
      <c r="E415" s="66"/>
      <c r="F415" s="66"/>
      <c r="G415" s="66"/>
      <c r="H415" s="66"/>
      <c r="I415" s="66"/>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7"/>
      <c r="AN415" s="67"/>
      <c r="AO415" s="67"/>
      <c r="AP415" s="67"/>
      <c r="AQ415" s="67"/>
      <c r="AR415" s="67"/>
      <c r="AS415" s="67"/>
      <c r="AT415" s="67"/>
      <c r="AU415" s="67"/>
      <c r="AV415" s="67"/>
      <c r="AW415" s="67"/>
      <c r="AX415" s="67"/>
      <c r="AY415" s="67"/>
      <c r="AZ415" s="67"/>
      <c r="BA415" s="67"/>
      <c r="BB415" s="67"/>
      <c r="BC415" s="67"/>
      <c r="BD415" s="67"/>
      <c r="BE415" s="67"/>
      <c r="BF415" s="67"/>
      <c r="BG415" s="67"/>
      <c r="BH415" s="67"/>
      <c r="BI415" s="67"/>
      <c r="BJ415" s="67"/>
      <c r="BK415" s="67"/>
      <c r="BL415" s="67"/>
      <c r="BM415" s="67"/>
      <c r="BN415" s="67"/>
      <c r="BO415" s="67"/>
      <c r="BP415" s="67"/>
      <c r="BQ415" s="67"/>
      <c r="BR415" s="67"/>
      <c r="BS415" s="67"/>
      <c r="BT415" s="67"/>
      <c r="BU415" s="67"/>
      <c r="BV415" s="67"/>
      <c r="BW415" s="62"/>
      <c r="BX415" s="62"/>
      <c r="BY415" s="62"/>
      <c r="BZ415" s="62"/>
      <c r="CA415" s="62"/>
      <c r="CB415" s="62"/>
      <c r="CC415" s="77"/>
      <c r="CD415" s="77"/>
      <c r="CE415" s="62"/>
      <c r="CF415" s="77"/>
      <c r="CG415" s="77"/>
      <c r="CH415" s="62"/>
      <c r="CI415" s="62"/>
      <c r="CJ415" s="62"/>
      <c r="CK415" s="62"/>
      <c r="CL415" s="62"/>
      <c r="CM415" s="62"/>
      <c r="CN415" s="62"/>
      <c r="CO415" s="62"/>
      <c r="CP415" s="62"/>
      <c r="CQ415" s="62"/>
      <c r="CR415" s="62"/>
      <c r="CS415" s="66"/>
    </row>
    <row r="416" spans="1:97" s="50" customFormat="1" ht="18.75" x14ac:dyDescent="0.3">
      <c r="A416" s="61"/>
      <c r="B416" s="55"/>
      <c r="C416" s="66"/>
      <c r="D416" s="55"/>
      <c r="E416" s="66"/>
      <c r="F416" s="66"/>
      <c r="G416" s="66"/>
      <c r="H416" s="66"/>
      <c r="I416" s="66"/>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7"/>
      <c r="AN416" s="67"/>
      <c r="AO416" s="67"/>
      <c r="AP416" s="67"/>
      <c r="AQ416" s="67"/>
      <c r="AR416" s="67"/>
      <c r="AS416" s="67"/>
      <c r="AT416" s="67"/>
      <c r="AU416" s="67"/>
      <c r="AV416" s="67"/>
      <c r="AW416" s="67"/>
      <c r="AX416" s="67"/>
      <c r="AY416" s="67"/>
      <c r="AZ416" s="67"/>
      <c r="BA416" s="67"/>
      <c r="BB416" s="67"/>
      <c r="BC416" s="67"/>
      <c r="BD416" s="67"/>
      <c r="BE416" s="67"/>
      <c r="BF416" s="67"/>
      <c r="BG416" s="67"/>
      <c r="BH416" s="67"/>
      <c r="BI416" s="67"/>
      <c r="BJ416" s="67"/>
      <c r="BK416" s="67"/>
      <c r="BL416" s="67"/>
      <c r="BM416" s="67"/>
      <c r="BN416" s="67"/>
      <c r="BO416" s="67"/>
      <c r="BP416" s="67"/>
      <c r="BQ416" s="67"/>
      <c r="BR416" s="67"/>
      <c r="BS416" s="67"/>
      <c r="BT416" s="67"/>
      <c r="BU416" s="67"/>
      <c r="BV416" s="67"/>
      <c r="BW416" s="62"/>
      <c r="BX416" s="62"/>
      <c r="BY416" s="62"/>
      <c r="BZ416" s="62"/>
      <c r="CA416" s="62"/>
      <c r="CB416" s="62"/>
      <c r="CC416" s="77"/>
      <c r="CD416" s="77"/>
      <c r="CE416" s="62"/>
      <c r="CF416" s="77"/>
      <c r="CG416" s="77"/>
      <c r="CH416" s="62"/>
      <c r="CI416" s="62"/>
      <c r="CJ416" s="62"/>
      <c r="CK416" s="62"/>
      <c r="CL416" s="62"/>
      <c r="CM416" s="62"/>
      <c r="CN416" s="62"/>
      <c r="CO416" s="62"/>
      <c r="CP416" s="62"/>
      <c r="CQ416" s="62"/>
      <c r="CR416" s="62"/>
      <c r="CS416" s="66"/>
    </row>
    <row r="417" spans="1:97" s="50" customFormat="1" ht="18.75" x14ac:dyDescent="0.3">
      <c r="A417" s="61"/>
      <c r="B417" s="55"/>
      <c r="C417" s="66"/>
      <c r="D417" s="55"/>
      <c r="E417" s="66"/>
      <c r="F417" s="66"/>
      <c r="G417" s="66"/>
      <c r="H417" s="66"/>
      <c r="I417" s="66"/>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7"/>
      <c r="AN417" s="67"/>
      <c r="AO417" s="67"/>
      <c r="AP417" s="67"/>
      <c r="AQ417" s="67"/>
      <c r="AR417" s="67"/>
      <c r="AS417" s="67"/>
      <c r="AT417" s="67"/>
      <c r="AU417" s="67"/>
      <c r="AV417" s="67"/>
      <c r="AW417" s="67"/>
      <c r="AX417" s="67"/>
      <c r="AY417" s="67"/>
      <c r="AZ417" s="67"/>
      <c r="BA417" s="67"/>
      <c r="BB417" s="67"/>
      <c r="BC417" s="67"/>
      <c r="BD417" s="67"/>
      <c r="BE417" s="67"/>
      <c r="BF417" s="67"/>
      <c r="BG417" s="67"/>
      <c r="BH417" s="67"/>
      <c r="BI417" s="67"/>
      <c r="BJ417" s="67"/>
      <c r="BK417" s="67"/>
      <c r="BL417" s="67"/>
      <c r="BM417" s="67"/>
      <c r="BN417" s="67"/>
      <c r="BO417" s="67"/>
      <c r="BP417" s="67"/>
      <c r="BQ417" s="67"/>
      <c r="BR417" s="67"/>
      <c r="BS417" s="67"/>
      <c r="BT417" s="67"/>
      <c r="BU417" s="67"/>
      <c r="BV417" s="67"/>
      <c r="BW417" s="62"/>
      <c r="BX417" s="62"/>
      <c r="BY417" s="62"/>
      <c r="BZ417" s="62"/>
      <c r="CA417" s="62"/>
      <c r="CB417" s="62"/>
      <c r="CC417" s="77"/>
      <c r="CD417" s="77"/>
      <c r="CE417" s="62"/>
      <c r="CF417" s="77"/>
      <c r="CG417" s="77"/>
      <c r="CH417" s="62"/>
      <c r="CI417" s="62"/>
      <c r="CJ417" s="62"/>
      <c r="CK417" s="62"/>
      <c r="CL417" s="62"/>
      <c r="CM417" s="62"/>
      <c r="CN417" s="62"/>
      <c r="CO417" s="62"/>
      <c r="CP417" s="62"/>
      <c r="CQ417" s="62"/>
      <c r="CR417" s="62"/>
      <c r="CS417" s="66"/>
    </row>
    <row r="418" spans="1:97" s="50" customFormat="1" ht="18.75" x14ac:dyDescent="0.3">
      <c r="A418" s="61"/>
      <c r="B418" s="55"/>
      <c r="C418" s="66"/>
      <c r="D418" s="55"/>
      <c r="E418" s="66"/>
      <c r="F418" s="66"/>
      <c r="G418" s="66"/>
      <c r="H418" s="66"/>
      <c r="I418" s="66"/>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7"/>
      <c r="AN418" s="67"/>
      <c r="AO418" s="67"/>
      <c r="AP418" s="67"/>
      <c r="AQ418" s="67"/>
      <c r="AR418" s="67"/>
      <c r="AS418" s="67"/>
      <c r="AT418" s="67"/>
      <c r="AU418" s="67"/>
      <c r="AV418" s="67"/>
      <c r="AW418" s="67"/>
      <c r="AX418" s="67"/>
      <c r="AY418" s="67"/>
      <c r="AZ418" s="67"/>
      <c r="BA418" s="67"/>
      <c r="BB418" s="67"/>
      <c r="BC418" s="67"/>
      <c r="BD418" s="67"/>
      <c r="BE418" s="67"/>
      <c r="BF418" s="67"/>
      <c r="BG418" s="67"/>
      <c r="BH418" s="67"/>
      <c r="BI418" s="67"/>
      <c r="BJ418" s="67"/>
      <c r="BK418" s="67"/>
      <c r="BL418" s="67"/>
      <c r="BM418" s="67"/>
      <c r="BN418" s="67"/>
      <c r="BO418" s="67"/>
      <c r="BP418" s="67"/>
      <c r="BQ418" s="67"/>
      <c r="BR418" s="67"/>
      <c r="BS418" s="67"/>
      <c r="BT418" s="67"/>
      <c r="BU418" s="67"/>
      <c r="BV418" s="67"/>
      <c r="BW418" s="62"/>
      <c r="BX418" s="62"/>
      <c r="BY418" s="62"/>
      <c r="BZ418" s="62"/>
      <c r="CA418" s="62"/>
      <c r="CB418" s="62"/>
      <c r="CC418" s="77"/>
      <c r="CD418" s="77"/>
      <c r="CE418" s="62"/>
      <c r="CF418" s="77"/>
      <c r="CG418" s="77"/>
      <c r="CH418" s="62"/>
      <c r="CI418" s="62"/>
      <c r="CJ418" s="62"/>
      <c r="CK418" s="62"/>
      <c r="CL418" s="62"/>
      <c r="CM418" s="62"/>
      <c r="CN418" s="62"/>
      <c r="CO418" s="62"/>
      <c r="CP418" s="62"/>
      <c r="CQ418" s="62"/>
      <c r="CR418" s="62"/>
      <c r="CS418" s="66"/>
    </row>
    <row r="419" spans="1:97" s="50" customFormat="1" ht="18.75" x14ac:dyDescent="0.3">
      <c r="A419" s="61"/>
      <c r="B419" s="55"/>
      <c r="C419" s="66"/>
      <c r="D419" s="55"/>
      <c r="E419" s="66"/>
      <c r="F419" s="66"/>
      <c r="G419" s="66"/>
      <c r="H419" s="66"/>
      <c r="I419" s="66"/>
      <c r="J419" s="67"/>
      <c r="K419" s="67"/>
      <c r="L419" s="67"/>
      <c r="M419" s="67"/>
      <c r="N419" s="67"/>
      <c r="O419" s="67"/>
      <c r="P419" s="67"/>
      <c r="Q419" s="67"/>
      <c r="R419" s="67"/>
      <c r="S419" s="67"/>
      <c r="T419" s="67"/>
      <c r="U419" s="67"/>
      <c r="V419" s="67"/>
      <c r="W419" s="67"/>
      <c r="X419" s="67"/>
      <c r="Y419" s="67"/>
      <c r="Z419" s="67"/>
      <c r="AA419" s="67"/>
      <c r="AB419" s="67"/>
      <c r="AC419" s="67"/>
      <c r="AD419" s="67"/>
      <c r="AE419" s="67"/>
      <c r="AF419" s="67"/>
      <c r="AG419" s="67"/>
      <c r="AH419" s="67"/>
      <c r="AI419" s="67"/>
      <c r="AJ419" s="67"/>
      <c r="AK419" s="67"/>
      <c r="AL419" s="67"/>
      <c r="AM419" s="67"/>
      <c r="AN419" s="67"/>
      <c r="AO419" s="67"/>
      <c r="AP419" s="67"/>
      <c r="AQ419" s="67"/>
      <c r="AR419" s="67"/>
      <c r="AS419" s="67"/>
      <c r="AT419" s="67"/>
      <c r="AU419" s="67"/>
      <c r="AV419" s="67"/>
      <c r="AW419" s="67"/>
      <c r="AX419" s="67"/>
      <c r="AY419" s="67"/>
      <c r="AZ419" s="67"/>
      <c r="BA419" s="67"/>
      <c r="BB419" s="67"/>
      <c r="BC419" s="67"/>
      <c r="BD419" s="67"/>
      <c r="BE419" s="67"/>
      <c r="BF419" s="67"/>
      <c r="BG419" s="67"/>
      <c r="BH419" s="67"/>
      <c r="BI419" s="67"/>
      <c r="BJ419" s="67"/>
      <c r="BK419" s="67"/>
      <c r="BL419" s="67"/>
      <c r="BM419" s="67"/>
      <c r="BN419" s="67"/>
      <c r="BO419" s="67"/>
      <c r="BP419" s="67"/>
      <c r="BQ419" s="67"/>
      <c r="BR419" s="67"/>
      <c r="BS419" s="67"/>
      <c r="BT419" s="67"/>
      <c r="BU419" s="67"/>
      <c r="BV419" s="67"/>
      <c r="BW419" s="62"/>
      <c r="BX419" s="62"/>
      <c r="BY419" s="62"/>
      <c r="BZ419" s="62"/>
      <c r="CA419" s="62"/>
      <c r="CB419" s="62"/>
      <c r="CC419" s="77"/>
      <c r="CD419" s="77"/>
      <c r="CE419" s="62"/>
      <c r="CF419" s="77"/>
      <c r="CG419" s="77"/>
      <c r="CH419" s="62"/>
      <c r="CI419" s="62"/>
      <c r="CJ419" s="62"/>
      <c r="CK419" s="62"/>
      <c r="CL419" s="62"/>
      <c r="CM419" s="62"/>
      <c r="CN419" s="62"/>
      <c r="CO419" s="62"/>
      <c r="CP419" s="62"/>
      <c r="CQ419" s="62"/>
      <c r="CR419" s="62"/>
      <c r="CS419" s="66"/>
    </row>
    <row r="420" spans="1:97" s="50" customFormat="1" ht="18.75" x14ac:dyDescent="0.3">
      <c r="A420" s="61"/>
      <c r="B420" s="55"/>
      <c r="C420" s="66"/>
      <c r="D420" s="55"/>
      <c r="E420" s="66"/>
      <c r="F420" s="66"/>
      <c r="G420" s="66"/>
      <c r="H420" s="66"/>
      <c r="I420" s="66"/>
      <c r="J420" s="67"/>
      <c r="K420" s="67"/>
      <c r="L420" s="67"/>
      <c r="M420" s="67"/>
      <c r="N420" s="67"/>
      <c r="O420" s="67"/>
      <c r="P420" s="67"/>
      <c r="Q420" s="67"/>
      <c r="R420" s="67"/>
      <c r="S420" s="67"/>
      <c r="T420" s="67"/>
      <c r="U420" s="67"/>
      <c r="V420" s="67"/>
      <c r="W420" s="67"/>
      <c r="X420" s="67"/>
      <c r="Y420" s="67"/>
      <c r="Z420" s="67"/>
      <c r="AA420" s="67"/>
      <c r="AB420" s="67"/>
      <c r="AC420" s="67"/>
      <c r="AD420" s="67"/>
      <c r="AE420" s="67"/>
      <c r="AF420" s="67"/>
      <c r="AG420" s="67"/>
      <c r="AH420" s="67"/>
      <c r="AI420" s="67"/>
      <c r="AJ420" s="67"/>
      <c r="AK420" s="67"/>
      <c r="AL420" s="67"/>
      <c r="AM420" s="67"/>
      <c r="AN420" s="67"/>
      <c r="AO420" s="67"/>
      <c r="AP420" s="67"/>
      <c r="AQ420" s="67"/>
      <c r="AR420" s="67"/>
      <c r="AS420" s="67"/>
      <c r="AT420" s="67"/>
      <c r="AU420" s="67"/>
      <c r="AV420" s="67"/>
      <c r="AW420" s="67"/>
      <c r="AX420" s="67"/>
      <c r="AY420" s="67"/>
      <c r="AZ420" s="67"/>
      <c r="BA420" s="67"/>
      <c r="BB420" s="67"/>
      <c r="BC420" s="67"/>
      <c r="BD420" s="67"/>
      <c r="BE420" s="67"/>
      <c r="BF420" s="67"/>
      <c r="BG420" s="67"/>
      <c r="BH420" s="67"/>
      <c r="BI420" s="67"/>
      <c r="BJ420" s="67"/>
      <c r="BK420" s="67"/>
      <c r="BL420" s="67"/>
      <c r="BM420" s="67"/>
      <c r="BN420" s="67"/>
      <c r="BO420" s="67"/>
      <c r="BP420" s="67"/>
      <c r="BQ420" s="67"/>
      <c r="BR420" s="67"/>
      <c r="BS420" s="67"/>
      <c r="BT420" s="67"/>
      <c r="BU420" s="67"/>
      <c r="BV420" s="67"/>
      <c r="BW420" s="62"/>
      <c r="BX420" s="62"/>
      <c r="BY420" s="62"/>
      <c r="BZ420" s="62"/>
      <c r="CA420" s="62"/>
      <c r="CB420" s="62"/>
      <c r="CC420" s="77"/>
      <c r="CD420" s="77"/>
      <c r="CE420" s="62"/>
      <c r="CF420" s="77"/>
      <c r="CG420" s="77"/>
      <c r="CH420" s="62"/>
      <c r="CI420" s="62"/>
      <c r="CJ420" s="62"/>
      <c r="CK420" s="62"/>
      <c r="CL420" s="62"/>
      <c r="CM420" s="62"/>
      <c r="CN420" s="62"/>
      <c r="CO420" s="62"/>
      <c r="CP420" s="62"/>
      <c r="CQ420" s="62"/>
      <c r="CR420" s="62"/>
      <c r="CS420" s="66"/>
    </row>
    <row r="421" spans="1:97" s="50" customFormat="1" ht="18.75" x14ac:dyDescent="0.3">
      <c r="A421" s="61"/>
      <c r="B421" s="55"/>
      <c r="C421" s="66"/>
      <c r="D421" s="55"/>
      <c r="E421" s="66"/>
      <c r="F421" s="66"/>
      <c r="G421" s="66"/>
      <c r="H421" s="66"/>
      <c r="I421" s="66"/>
      <c r="J421" s="67"/>
      <c r="K421" s="67"/>
      <c r="L421" s="67"/>
      <c r="M421" s="67"/>
      <c r="N421" s="67"/>
      <c r="O421" s="67"/>
      <c r="P421" s="67"/>
      <c r="Q421" s="67"/>
      <c r="R421" s="67"/>
      <c r="S421" s="67"/>
      <c r="T421" s="67"/>
      <c r="U421" s="67"/>
      <c r="V421" s="67"/>
      <c r="W421" s="67"/>
      <c r="X421" s="67"/>
      <c r="Y421" s="67"/>
      <c r="Z421" s="67"/>
      <c r="AA421" s="67"/>
      <c r="AB421" s="67"/>
      <c r="AC421" s="67"/>
      <c r="AD421" s="67"/>
      <c r="AE421" s="67"/>
      <c r="AF421" s="67"/>
      <c r="AG421" s="67"/>
      <c r="AH421" s="67"/>
      <c r="AI421" s="67"/>
      <c r="AJ421" s="67"/>
      <c r="AK421" s="67"/>
      <c r="AL421" s="67"/>
      <c r="AM421" s="67"/>
      <c r="AN421" s="67"/>
      <c r="AO421" s="67"/>
      <c r="AP421" s="67"/>
      <c r="AQ421" s="67"/>
      <c r="AR421" s="67"/>
      <c r="AS421" s="67"/>
      <c r="AT421" s="67"/>
      <c r="AU421" s="67"/>
      <c r="AV421" s="67"/>
      <c r="AW421" s="67"/>
      <c r="AX421" s="67"/>
      <c r="AY421" s="67"/>
      <c r="AZ421" s="67"/>
      <c r="BA421" s="67"/>
      <c r="BB421" s="67"/>
      <c r="BC421" s="67"/>
      <c r="BD421" s="67"/>
      <c r="BE421" s="67"/>
      <c r="BF421" s="67"/>
      <c r="BG421" s="67"/>
      <c r="BH421" s="67"/>
      <c r="BI421" s="67"/>
      <c r="BJ421" s="67"/>
      <c r="BK421" s="67"/>
      <c r="BL421" s="67"/>
      <c r="BM421" s="67"/>
      <c r="BN421" s="67"/>
      <c r="BO421" s="67"/>
      <c r="BP421" s="67"/>
      <c r="BQ421" s="67"/>
      <c r="BR421" s="67"/>
      <c r="BS421" s="67"/>
      <c r="BT421" s="67"/>
      <c r="BU421" s="67"/>
      <c r="BV421" s="67"/>
      <c r="BW421" s="62"/>
      <c r="BX421" s="62"/>
      <c r="BY421" s="62"/>
      <c r="BZ421" s="62"/>
      <c r="CA421" s="62"/>
      <c r="CB421" s="62"/>
      <c r="CC421" s="77"/>
      <c r="CD421" s="77"/>
      <c r="CE421" s="62"/>
      <c r="CF421" s="77"/>
      <c r="CG421" s="77"/>
      <c r="CH421" s="62"/>
      <c r="CI421" s="62"/>
      <c r="CJ421" s="62"/>
      <c r="CK421" s="62"/>
      <c r="CL421" s="62"/>
      <c r="CM421" s="62"/>
      <c r="CN421" s="62"/>
      <c r="CO421" s="62"/>
      <c r="CP421" s="62"/>
      <c r="CQ421" s="62"/>
      <c r="CR421" s="62"/>
      <c r="CS421" s="66"/>
    </row>
    <row r="422" spans="1:97" s="50" customFormat="1" ht="18.75" x14ac:dyDescent="0.3">
      <c r="A422" s="61"/>
      <c r="B422" s="55"/>
      <c r="C422" s="66"/>
      <c r="D422" s="55"/>
      <c r="E422" s="66"/>
      <c r="F422" s="66"/>
      <c r="G422" s="66"/>
      <c r="H422" s="66"/>
      <c r="I422" s="66"/>
      <c r="J422" s="67"/>
      <c r="K422" s="67"/>
      <c r="L422" s="67"/>
      <c r="M422" s="67"/>
      <c r="N422" s="67"/>
      <c r="O422" s="67"/>
      <c r="P422" s="67"/>
      <c r="Q422" s="67"/>
      <c r="R422" s="67"/>
      <c r="S422" s="67"/>
      <c r="T422" s="67"/>
      <c r="U422" s="67"/>
      <c r="V422" s="67"/>
      <c r="W422" s="67"/>
      <c r="X422" s="67"/>
      <c r="Y422" s="67"/>
      <c r="Z422" s="67"/>
      <c r="AA422" s="67"/>
      <c r="AB422" s="67"/>
      <c r="AC422" s="67"/>
      <c r="AD422" s="67"/>
      <c r="AE422" s="67"/>
      <c r="AF422" s="67"/>
      <c r="AG422" s="67"/>
      <c r="AH422" s="67"/>
      <c r="AI422" s="67"/>
      <c r="AJ422" s="67"/>
      <c r="AK422" s="67"/>
      <c r="AL422" s="67"/>
      <c r="AM422" s="67"/>
      <c r="AN422" s="67"/>
      <c r="AO422" s="67"/>
      <c r="AP422" s="67"/>
      <c r="AQ422" s="67"/>
      <c r="AR422" s="67"/>
      <c r="AS422" s="67"/>
      <c r="AT422" s="67"/>
      <c r="AU422" s="67"/>
      <c r="AV422" s="67"/>
      <c r="AW422" s="67"/>
      <c r="AX422" s="67"/>
      <c r="AY422" s="67"/>
      <c r="AZ422" s="67"/>
      <c r="BA422" s="67"/>
      <c r="BB422" s="67"/>
      <c r="BC422" s="67"/>
      <c r="BD422" s="67"/>
      <c r="BE422" s="67"/>
      <c r="BF422" s="67"/>
      <c r="BG422" s="67"/>
      <c r="BH422" s="67"/>
      <c r="BI422" s="67"/>
      <c r="BJ422" s="67"/>
      <c r="BK422" s="67"/>
      <c r="BL422" s="67"/>
      <c r="BM422" s="67"/>
      <c r="BN422" s="67"/>
      <c r="BO422" s="67"/>
      <c r="BP422" s="67"/>
      <c r="BQ422" s="67"/>
      <c r="BR422" s="67"/>
      <c r="BS422" s="67"/>
      <c r="BT422" s="67"/>
      <c r="BU422" s="67"/>
      <c r="BV422" s="67"/>
      <c r="BW422" s="62"/>
      <c r="BX422" s="62"/>
      <c r="BY422" s="62"/>
      <c r="BZ422" s="62"/>
      <c r="CA422" s="62"/>
      <c r="CB422" s="62"/>
      <c r="CC422" s="77"/>
      <c r="CD422" s="77"/>
      <c r="CE422" s="62"/>
      <c r="CF422" s="77"/>
      <c r="CG422" s="77"/>
      <c r="CH422" s="62"/>
      <c r="CI422" s="62"/>
      <c r="CJ422" s="62"/>
      <c r="CK422" s="62"/>
      <c r="CL422" s="62"/>
      <c r="CM422" s="62"/>
      <c r="CN422" s="62"/>
      <c r="CO422" s="62"/>
      <c r="CP422" s="62"/>
      <c r="CQ422" s="62"/>
      <c r="CR422" s="62"/>
      <c r="CS422" s="66"/>
    </row>
    <row r="423" spans="1:97" s="50" customFormat="1" ht="18.75" x14ac:dyDescent="0.3">
      <c r="A423" s="61"/>
      <c r="B423" s="55"/>
      <c r="C423" s="66"/>
      <c r="D423" s="55"/>
      <c r="E423" s="66"/>
      <c r="F423" s="66"/>
      <c r="G423" s="66"/>
      <c r="H423" s="66"/>
      <c r="I423" s="66"/>
      <c r="J423" s="67"/>
      <c r="K423" s="67"/>
      <c r="L423" s="67"/>
      <c r="M423" s="67"/>
      <c r="N423" s="67"/>
      <c r="O423" s="67"/>
      <c r="P423" s="67"/>
      <c r="Q423" s="67"/>
      <c r="R423" s="67"/>
      <c r="S423" s="67"/>
      <c r="T423" s="67"/>
      <c r="U423" s="67"/>
      <c r="V423" s="67"/>
      <c r="W423" s="67"/>
      <c r="X423" s="67"/>
      <c r="Y423" s="67"/>
      <c r="Z423" s="67"/>
      <c r="AA423" s="67"/>
      <c r="AB423" s="67"/>
      <c r="AC423" s="67"/>
      <c r="AD423" s="67"/>
      <c r="AE423" s="67"/>
      <c r="AF423" s="67"/>
      <c r="AG423" s="67"/>
      <c r="AH423" s="67"/>
      <c r="AI423" s="67"/>
      <c r="AJ423" s="67"/>
      <c r="AK423" s="67"/>
      <c r="AL423" s="67"/>
      <c r="AM423" s="67"/>
      <c r="AN423" s="67"/>
      <c r="AO423" s="67"/>
      <c r="AP423" s="67"/>
      <c r="AQ423" s="67"/>
      <c r="AR423" s="67"/>
      <c r="AS423" s="67"/>
      <c r="AT423" s="67"/>
      <c r="AU423" s="67"/>
      <c r="AV423" s="67"/>
      <c r="AW423" s="67"/>
      <c r="AX423" s="67"/>
      <c r="AY423" s="67"/>
      <c r="AZ423" s="67"/>
      <c r="BA423" s="67"/>
      <c r="BB423" s="67"/>
      <c r="BC423" s="67"/>
      <c r="BD423" s="67"/>
      <c r="BE423" s="67"/>
      <c r="BF423" s="67"/>
      <c r="BG423" s="67"/>
      <c r="BH423" s="67"/>
      <c r="BI423" s="67"/>
      <c r="BJ423" s="67"/>
      <c r="BK423" s="67"/>
      <c r="BL423" s="67"/>
      <c r="BM423" s="67"/>
      <c r="BN423" s="67"/>
      <c r="BO423" s="67"/>
      <c r="BP423" s="67"/>
      <c r="BQ423" s="67"/>
      <c r="BR423" s="67"/>
      <c r="BS423" s="67"/>
      <c r="BT423" s="67"/>
      <c r="BU423" s="67"/>
      <c r="BV423" s="67"/>
      <c r="BW423" s="62"/>
      <c r="BX423" s="62"/>
      <c r="BY423" s="62"/>
      <c r="BZ423" s="62"/>
      <c r="CA423" s="62"/>
      <c r="CB423" s="62"/>
      <c r="CC423" s="77"/>
      <c r="CD423" s="77"/>
      <c r="CE423" s="62"/>
      <c r="CF423" s="77"/>
      <c r="CG423" s="77"/>
      <c r="CH423" s="62"/>
      <c r="CI423" s="62"/>
      <c r="CJ423" s="62"/>
      <c r="CK423" s="62"/>
      <c r="CL423" s="62"/>
      <c r="CM423" s="62"/>
      <c r="CN423" s="62"/>
      <c r="CO423" s="62"/>
      <c r="CP423" s="62"/>
      <c r="CQ423" s="62"/>
      <c r="CR423" s="62"/>
      <c r="CS423" s="66"/>
    </row>
    <row r="424" spans="1:97" s="50" customFormat="1" ht="18.75" x14ac:dyDescent="0.3">
      <c r="A424" s="61"/>
      <c r="B424" s="55"/>
      <c r="C424" s="66"/>
      <c r="D424" s="55"/>
      <c r="E424" s="66"/>
      <c r="F424" s="66"/>
      <c r="G424" s="66"/>
      <c r="H424" s="66"/>
      <c r="I424" s="66"/>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67"/>
      <c r="AL424" s="67"/>
      <c r="AM424" s="67"/>
      <c r="AN424" s="67"/>
      <c r="AO424" s="67"/>
      <c r="AP424" s="67"/>
      <c r="AQ424" s="67"/>
      <c r="AR424" s="67"/>
      <c r="AS424" s="67"/>
      <c r="AT424" s="67"/>
      <c r="AU424" s="67"/>
      <c r="AV424" s="67"/>
      <c r="AW424" s="67"/>
      <c r="AX424" s="67"/>
      <c r="AY424" s="67"/>
      <c r="AZ424" s="67"/>
      <c r="BA424" s="67"/>
      <c r="BB424" s="67"/>
      <c r="BC424" s="67"/>
      <c r="BD424" s="67"/>
      <c r="BE424" s="67"/>
      <c r="BF424" s="67"/>
      <c r="BG424" s="67"/>
      <c r="BH424" s="67"/>
      <c r="BI424" s="67"/>
      <c r="BJ424" s="67"/>
      <c r="BK424" s="67"/>
      <c r="BL424" s="67"/>
      <c r="BM424" s="67"/>
      <c r="BN424" s="67"/>
      <c r="BO424" s="67"/>
      <c r="BP424" s="67"/>
      <c r="BQ424" s="67"/>
      <c r="BR424" s="67"/>
      <c r="BS424" s="67"/>
      <c r="BT424" s="67"/>
      <c r="BU424" s="67"/>
      <c r="BV424" s="67"/>
      <c r="BW424" s="62"/>
      <c r="BX424" s="62"/>
      <c r="BY424" s="62"/>
      <c r="BZ424" s="62"/>
      <c r="CA424" s="62"/>
      <c r="CB424" s="62"/>
      <c r="CC424" s="77"/>
      <c r="CD424" s="77"/>
      <c r="CE424" s="62"/>
      <c r="CF424" s="77"/>
      <c r="CG424" s="77"/>
      <c r="CH424" s="62"/>
      <c r="CI424" s="62"/>
      <c r="CJ424" s="62"/>
      <c r="CK424" s="62"/>
      <c r="CL424" s="62"/>
      <c r="CM424" s="62"/>
      <c r="CN424" s="62"/>
      <c r="CO424" s="62"/>
      <c r="CP424" s="62"/>
      <c r="CQ424" s="62"/>
      <c r="CR424" s="62"/>
      <c r="CS424" s="66"/>
    </row>
    <row r="425" spans="1:97" s="50" customFormat="1" ht="18.75" x14ac:dyDescent="0.3">
      <c r="A425" s="61"/>
      <c r="B425" s="55"/>
      <c r="C425" s="66"/>
      <c r="D425" s="55"/>
      <c r="E425" s="66"/>
      <c r="F425" s="66"/>
      <c r="G425" s="66"/>
      <c r="H425" s="66"/>
      <c r="I425" s="66"/>
      <c r="J425" s="67"/>
      <c r="K425" s="67"/>
      <c r="L425" s="67"/>
      <c r="M425" s="67"/>
      <c r="N425" s="67"/>
      <c r="O425" s="67"/>
      <c r="P425" s="67"/>
      <c r="Q425" s="67"/>
      <c r="R425" s="67"/>
      <c r="S425" s="67"/>
      <c r="T425" s="67"/>
      <c r="U425" s="67"/>
      <c r="V425" s="67"/>
      <c r="W425" s="67"/>
      <c r="X425" s="67"/>
      <c r="Y425" s="67"/>
      <c r="Z425" s="67"/>
      <c r="AA425" s="67"/>
      <c r="AB425" s="67"/>
      <c r="AC425" s="67"/>
      <c r="AD425" s="67"/>
      <c r="AE425" s="67"/>
      <c r="AF425" s="67"/>
      <c r="AG425" s="67"/>
      <c r="AH425" s="67"/>
      <c r="AI425" s="67"/>
      <c r="AJ425" s="67"/>
      <c r="AK425" s="67"/>
      <c r="AL425" s="67"/>
      <c r="AM425" s="67"/>
      <c r="AN425" s="67"/>
      <c r="AO425" s="67"/>
      <c r="AP425" s="67"/>
      <c r="AQ425" s="67"/>
      <c r="AR425" s="67"/>
      <c r="AS425" s="67"/>
      <c r="AT425" s="67"/>
      <c r="AU425" s="67"/>
      <c r="AV425" s="67"/>
      <c r="AW425" s="67"/>
      <c r="AX425" s="67"/>
      <c r="AY425" s="67"/>
      <c r="AZ425" s="67"/>
      <c r="BA425" s="67"/>
      <c r="BB425" s="67"/>
      <c r="BC425" s="67"/>
      <c r="BD425" s="67"/>
      <c r="BE425" s="67"/>
      <c r="BF425" s="67"/>
      <c r="BG425" s="67"/>
      <c r="BH425" s="67"/>
      <c r="BI425" s="67"/>
      <c r="BJ425" s="67"/>
      <c r="BK425" s="67"/>
      <c r="BL425" s="67"/>
      <c r="BM425" s="67"/>
      <c r="BN425" s="67"/>
      <c r="BO425" s="67"/>
      <c r="BP425" s="67"/>
      <c r="BQ425" s="67"/>
      <c r="BR425" s="67"/>
      <c r="BS425" s="67"/>
      <c r="BT425" s="67"/>
      <c r="BU425" s="67"/>
      <c r="BV425" s="67"/>
      <c r="BW425" s="62"/>
      <c r="BX425" s="62"/>
      <c r="BY425" s="62"/>
      <c r="BZ425" s="62"/>
      <c r="CA425" s="62"/>
      <c r="CB425" s="62"/>
      <c r="CC425" s="77"/>
      <c r="CD425" s="77"/>
      <c r="CE425" s="62"/>
      <c r="CF425" s="77"/>
      <c r="CG425" s="77"/>
      <c r="CH425" s="62"/>
      <c r="CI425" s="62"/>
      <c r="CJ425" s="62"/>
      <c r="CK425" s="62"/>
      <c r="CL425" s="62"/>
      <c r="CM425" s="62"/>
      <c r="CN425" s="62"/>
      <c r="CO425" s="62"/>
      <c r="CP425" s="62"/>
      <c r="CQ425" s="62"/>
      <c r="CR425" s="62"/>
      <c r="CS425" s="66"/>
    </row>
    <row r="426" spans="1:97" s="50" customFormat="1" ht="18.75" x14ac:dyDescent="0.3">
      <c r="A426" s="61"/>
      <c r="B426" s="55"/>
      <c r="C426" s="66"/>
      <c r="D426" s="55"/>
      <c r="E426" s="66"/>
      <c r="F426" s="66"/>
      <c r="G426" s="66"/>
      <c r="H426" s="66"/>
      <c r="I426" s="66"/>
      <c r="J426" s="67"/>
      <c r="K426" s="67"/>
      <c r="L426" s="67"/>
      <c r="M426" s="67"/>
      <c r="N426" s="67"/>
      <c r="O426" s="67"/>
      <c r="P426" s="67"/>
      <c r="Q426" s="67"/>
      <c r="R426" s="67"/>
      <c r="S426" s="67"/>
      <c r="T426" s="67"/>
      <c r="U426" s="67"/>
      <c r="V426" s="67"/>
      <c r="W426" s="67"/>
      <c r="X426" s="67"/>
      <c r="Y426" s="67"/>
      <c r="Z426" s="67"/>
      <c r="AA426" s="67"/>
      <c r="AB426" s="67"/>
      <c r="AC426" s="67"/>
      <c r="AD426" s="67"/>
      <c r="AE426" s="67"/>
      <c r="AF426" s="67"/>
      <c r="AG426" s="67"/>
      <c r="AH426" s="67"/>
      <c r="AI426" s="67"/>
      <c r="AJ426" s="67"/>
      <c r="AK426" s="67"/>
      <c r="AL426" s="67"/>
      <c r="AM426" s="67"/>
      <c r="AN426" s="67"/>
      <c r="AO426" s="67"/>
      <c r="AP426" s="67"/>
      <c r="AQ426" s="67"/>
      <c r="AR426" s="67"/>
      <c r="AS426" s="67"/>
      <c r="AT426" s="67"/>
      <c r="AU426" s="67"/>
      <c r="AV426" s="67"/>
      <c r="AW426" s="67"/>
      <c r="AX426" s="67"/>
      <c r="AY426" s="67"/>
      <c r="AZ426" s="67"/>
      <c r="BA426" s="67"/>
      <c r="BB426" s="67"/>
      <c r="BC426" s="67"/>
      <c r="BD426" s="67"/>
      <c r="BE426" s="67"/>
      <c r="BF426" s="67"/>
      <c r="BG426" s="67"/>
      <c r="BH426" s="67"/>
      <c r="BI426" s="67"/>
      <c r="BJ426" s="67"/>
      <c r="BK426" s="67"/>
      <c r="BL426" s="67"/>
      <c r="BM426" s="67"/>
      <c r="BN426" s="67"/>
      <c r="BO426" s="67"/>
      <c r="BP426" s="67"/>
      <c r="BQ426" s="67"/>
      <c r="BR426" s="67"/>
      <c r="BS426" s="67"/>
      <c r="BT426" s="67"/>
      <c r="BU426" s="67"/>
      <c r="BV426" s="67"/>
      <c r="BW426" s="62"/>
      <c r="BX426" s="62"/>
      <c r="BY426" s="62"/>
      <c r="BZ426" s="62"/>
      <c r="CA426" s="62"/>
      <c r="CB426" s="62"/>
      <c r="CC426" s="77"/>
      <c r="CD426" s="77"/>
      <c r="CE426" s="62"/>
      <c r="CF426" s="77"/>
      <c r="CG426" s="77"/>
      <c r="CH426" s="62"/>
      <c r="CI426" s="62"/>
      <c r="CJ426" s="62"/>
      <c r="CK426" s="62"/>
      <c r="CL426" s="62"/>
      <c r="CM426" s="62"/>
      <c r="CN426" s="62"/>
      <c r="CO426" s="62"/>
      <c r="CP426" s="62"/>
      <c r="CQ426" s="62"/>
      <c r="CR426" s="62"/>
      <c r="CS426" s="66"/>
    </row>
    <row r="427" spans="1:97" s="50" customFormat="1" ht="18.75" x14ac:dyDescent="0.3">
      <c r="A427" s="61"/>
      <c r="B427" s="55"/>
      <c r="C427" s="66"/>
      <c r="D427" s="55"/>
      <c r="E427" s="66"/>
      <c r="F427" s="66"/>
      <c r="G427" s="66"/>
      <c r="H427" s="66"/>
      <c r="I427" s="66"/>
      <c r="J427" s="67"/>
      <c r="K427" s="67"/>
      <c r="L427" s="67"/>
      <c r="M427" s="67"/>
      <c r="N427" s="67"/>
      <c r="O427" s="67"/>
      <c r="P427" s="67"/>
      <c r="Q427" s="67"/>
      <c r="R427" s="67"/>
      <c r="S427" s="67"/>
      <c r="T427" s="67"/>
      <c r="U427" s="67"/>
      <c r="V427" s="67"/>
      <c r="W427" s="67"/>
      <c r="X427" s="67"/>
      <c r="Y427" s="67"/>
      <c r="Z427" s="67"/>
      <c r="AA427" s="67"/>
      <c r="AB427" s="67"/>
      <c r="AC427" s="67"/>
      <c r="AD427" s="67"/>
      <c r="AE427" s="67"/>
      <c r="AF427" s="67"/>
      <c r="AG427" s="67"/>
      <c r="AH427" s="67"/>
      <c r="AI427" s="67"/>
      <c r="AJ427" s="67"/>
      <c r="AK427" s="67"/>
      <c r="AL427" s="67"/>
      <c r="AM427" s="67"/>
      <c r="AN427" s="67"/>
      <c r="AO427" s="67"/>
      <c r="AP427" s="67"/>
      <c r="AQ427" s="67"/>
      <c r="AR427" s="67"/>
      <c r="AS427" s="67"/>
      <c r="AT427" s="67"/>
      <c r="AU427" s="67"/>
      <c r="AV427" s="67"/>
      <c r="AW427" s="67"/>
      <c r="AX427" s="67"/>
      <c r="AY427" s="67"/>
      <c r="AZ427" s="67"/>
      <c r="BA427" s="67"/>
      <c r="BB427" s="67"/>
      <c r="BC427" s="67"/>
      <c r="BD427" s="67"/>
      <c r="BE427" s="67"/>
      <c r="BF427" s="67"/>
      <c r="BG427" s="67"/>
      <c r="BH427" s="67"/>
      <c r="BI427" s="67"/>
      <c r="BJ427" s="67"/>
      <c r="BK427" s="67"/>
      <c r="BL427" s="67"/>
      <c r="BM427" s="67"/>
      <c r="BN427" s="67"/>
      <c r="BO427" s="67"/>
      <c r="BP427" s="67"/>
      <c r="BQ427" s="67"/>
      <c r="BR427" s="67"/>
      <c r="BS427" s="67"/>
      <c r="BT427" s="67"/>
      <c r="BU427" s="67"/>
      <c r="BV427" s="67"/>
      <c r="BW427" s="62"/>
      <c r="BX427" s="62"/>
      <c r="BY427" s="62"/>
      <c r="BZ427" s="62"/>
      <c r="CA427" s="62"/>
      <c r="CB427" s="62"/>
      <c r="CC427" s="77"/>
      <c r="CD427" s="77"/>
      <c r="CE427" s="62"/>
      <c r="CF427" s="77"/>
      <c r="CG427" s="77"/>
      <c r="CH427" s="62"/>
      <c r="CI427" s="62"/>
      <c r="CJ427" s="62"/>
      <c r="CK427" s="62"/>
      <c r="CL427" s="62"/>
      <c r="CM427" s="62"/>
      <c r="CN427" s="62"/>
      <c r="CO427" s="62"/>
      <c r="CP427" s="62"/>
      <c r="CQ427" s="62"/>
      <c r="CR427" s="62"/>
      <c r="CS427" s="66"/>
    </row>
    <row r="428" spans="1:97" s="50" customFormat="1" ht="18.75" x14ac:dyDescent="0.3">
      <c r="A428" s="61"/>
      <c r="B428" s="55"/>
      <c r="C428" s="66"/>
      <c r="D428" s="55"/>
      <c r="E428" s="66"/>
      <c r="F428" s="66"/>
      <c r="G428" s="66"/>
      <c r="H428" s="66"/>
      <c r="I428" s="66"/>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67"/>
      <c r="AY428" s="67"/>
      <c r="AZ428" s="67"/>
      <c r="BA428" s="67"/>
      <c r="BB428" s="67"/>
      <c r="BC428" s="67"/>
      <c r="BD428" s="67"/>
      <c r="BE428" s="67"/>
      <c r="BF428" s="67"/>
      <c r="BG428" s="67"/>
      <c r="BH428" s="67"/>
      <c r="BI428" s="67"/>
      <c r="BJ428" s="67"/>
      <c r="BK428" s="67"/>
      <c r="BL428" s="67"/>
      <c r="BM428" s="67"/>
      <c r="BN428" s="67"/>
      <c r="BO428" s="67"/>
      <c r="BP428" s="67"/>
      <c r="BQ428" s="67"/>
      <c r="BR428" s="67"/>
      <c r="BS428" s="67"/>
      <c r="BT428" s="67"/>
      <c r="BU428" s="67"/>
      <c r="BV428" s="67"/>
      <c r="BW428" s="62"/>
      <c r="BX428" s="62"/>
      <c r="BY428" s="62"/>
      <c r="BZ428" s="62"/>
      <c r="CA428" s="62"/>
      <c r="CB428" s="62"/>
      <c r="CC428" s="77"/>
      <c r="CD428" s="77"/>
      <c r="CE428" s="62"/>
      <c r="CF428" s="77"/>
      <c r="CG428" s="77"/>
      <c r="CH428" s="62"/>
      <c r="CI428" s="62"/>
      <c r="CJ428" s="62"/>
      <c r="CK428" s="62"/>
      <c r="CL428" s="62"/>
      <c r="CM428" s="62"/>
      <c r="CN428" s="62"/>
      <c r="CO428" s="62"/>
      <c r="CP428" s="62"/>
      <c r="CQ428" s="62"/>
      <c r="CR428" s="62"/>
      <c r="CS428" s="66"/>
    </row>
    <row r="429" spans="1:97" s="50" customFormat="1" ht="18.75" x14ac:dyDescent="0.3">
      <c r="A429" s="61"/>
      <c r="B429" s="55"/>
      <c r="C429" s="66"/>
      <c r="D429" s="55"/>
      <c r="E429" s="66"/>
      <c r="F429" s="66"/>
      <c r="G429" s="66"/>
      <c r="H429" s="66"/>
      <c r="I429" s="66"/>
      <c r="J429" s="67"/>
      <c r="K429" s="67"/>
      <c r="L429" s="67"/>
      <c r="M429" s="67"/>
      <c r="N429" s="67"/>
      <c r="O429" s="67"/>
      <c r="P429" s="67"/>
      <c r="Q429" s="67"/>
      <c r="R429" s="67"/>
      <c r="S429" s="67"/>
      <c r="T429" s="67"/>
      <c r="U429" s="67"/>
      <c r="V429" s="67"/>
      <c r="W429" s="67"/>
      <c r="X429" s="67"/>
      <c r="Y429" s="67"/>
      <c r="Z429" s="67"/>
      <c r="AA429" s="67"/>
      <c r="AB429" s="67"/>
      <c r="AC429" s="67"/>
      <c r="AD429" s="67"/>
      <c r="AE429" s="67"/>
      <c r="AF429" s="67"/>
      <c r="AG429" s="67"/>
      <c r="AH429" s="67"/>
      <c r="AI429" s="67"/>
      <c r="AJ429" s="67"/>
      <c r="AK429" s="67"/>
      <c r="AL429" s="67"/>
      <c r="AM429" s="67"/>
      <c r="AN429" s="67"/>
      <c r="AO429" s="67"/>
      <c r="AP429" s="67"/>
      <c r="AQ429" s="67"/>
      <c r="AR429" s="67"/>
      <c r="AS429" s="67"/>
      <c r="AT429" s="67"/>
      <c r="AU429" s="67"/>
      <c r="AV429" s="67"/>
      <c r="AW429" s="67"/>
      <c r="AX429" s="67"/>
      <c r="AY429" s="67"/>
      <c r="AZ429" s="67"/>
      <c r="BA429" s="67"/>
      <c r="BB429" s="67"/>
      <c r="BC429" s="67"/>
      <c r="BD429" s="67"/>
      <c r="BE429" s="67"/>
      <c r="BF429" s="67"/>
      <c r="BG429" s="67"/>
      <c r="BH429" s="67"/>
      <c r="BI429" s="67"/>
      <c r="BJ429" s="67"/>
      <c r="BK429" s="67"/>
      <c r="BL429" s="67"/>
      <c r="BM429" s="67"/>
      <c r="BN429" s="67"/>
      <c r="BO429" s="67"/>
      <c r="BP429" s="67"/>
      <c r="BQ429" s="67"/>
      <c r="BR429" s="67"/>
      <c r="BS429" s="67"/>
      <c r="BT429" s="67"/>
      <c r="BU429" s="67"/>
      <c r="BV429" s="67"/>
      <c r="BW429" s="62"/>
      <c r="BX429" s="62"/>
      <c r="BY429" s="62"/>
      <c r="BZ429" s="62"/>
      <c r="CA429" s="62"/>
      <c r="CB429" s="62"/>
      <c r="CC429" s="77"/>
      <c r="CD429" s="77"/>
      <c r="CE429" s="62"/>
      <c r="CF429" s="77"/>
      <c r="CG429" s="77"/>
      <c r="CH429" s="62"/>
      <c r="CI429" s="62"/>
      <c r="CJ429" s="62"/>
      <c r="CK429" s="62"/>
      <c r="CL429" s="62"/>
      <c r="CM429" s="62"/>
      <c r="CN429" s="62"/>
      <c r="CO429" s="62"/>
      <c r="CP429" s="62"/>
      <c r="CQ429" s="62"/>
      <c r="CR429" s="62"/>
      <c r="CS429" s="66"/>
    </row>
    <row r="430" spans="1:97" s="50" customFormat="1" ht="18.75" x14ac:dyDescent="0.3">
      <c r="A430" s="61"/>
      <c r="B430" s="55"/>
      <c r="C430" s="66"/>
      <c r="D430" s="55"/>
      <c r="E430" s="66"/>
      <c r="F430" s="66"/>
      <c r="G430" s="66"/>
      <c r="H430" s="66"/>
      <c r="I430" s="66"/>
      <c r="J430" s="67"/>
      <c r="K430" s="67"/>
      <c r="L430" s="67"/>
      <c r="M430" s="67"/>
      <c r="N430" s="67"/>
      <c r="O430" s="67"/>
      <c r="P430" s="67"/>
      <c r="Q430" s="67"/>
      <c r="R430" s="67"/>
      <c r="S430" s="67"/>
      <c r="T430" s="67"/>
      <c r="U430" s="67"/>
      <c r="V430" s="67"/>
      <c r="W430" s="67"/>
      <c r="X430" s="67"/>
      <c r="Y430" s="67"/>
      <c r="Z430" s="67"/>
      <c r="AA430" s="67"/>
      <c r="AB430" s="67"/>
      <c r="AC430" s="67"/>
      <c r="AD430" s="67"/>
      <c r="AE430" s="67"/>
      <c r="AF430" s="67"/>
      <c r="AG430" s="67"/>
      <c r="AH430" s="67"/>
      <c r="AI430" s="67"/>
      <c r="AJ430" s="67"/>
      <c r="AK430" s="67"/>
      <c r="AL430" s="67"/>
      <c r="AM430" s="67"/>
      <c r="AN430" s="67"/>
      <c r="AO430" s="67"/>
      <c r="AP430" s="67"/>
      <c r="AQ430" s="67"/>
      <c r="AR430" s="67"/>
      <c r="AS430" s="67"/>
      <c r="AT430" s="67"/>
      <c r="AU430" s="67"/>
      <c r="AV430" s="67"/>
      <c r="AW430" s="67"/>
      <c r="AX430" s="67"/>
      <c r="AY430" s="67"/>
      <c r="AZ430" s="67"/>
      <c r="BA430" s="67"/>
      <c r="BB430" s="67"/>
      <c r="BC430" s="67"/>
      <c r="BD430" s="67"/>
      <c r="BE430" s="67"/>
      <c r="BF430" s="67"/>
      <c r="BG430" s="67"/>
      <c r="BH430" s="67"/>
      <c r="BI430" s="67"/>
      <c r="BJ430" s="67"/>
      <c r="BK430" s="67"/>
      <c r="BL430" s="67"/>
      <c r="BM430" s="67"/>
      <c r="BN430" s="67"/>
      <c r="BO430" s="67"/>
      <c r="BP430" s="67"/>
      <c r="BQ430" s="67"/>
      <c r="BR430" s="67"/>
      <c r="BS430" s="67"/>
      <c r="BT430" s="67"/>
      <c r="BU430" s="67"/>
      <c r="BV430" s="67"/>
      <c r="BW430" s="62"/>
      <c r="BX430" s="62"/>
      <c r="BY430" s="62"/>
      <c r="BZ430" s="62"/>
      <c r="CA430" s="62"/>
      <c r="CB430" s="62"/>
      <c r="CC430" s="77"/>
      <c r="CD430" s="77"/>
      <c r="CE430" s="62"/>
      <c r="CF430" s="77"/>
      <c r="CG430" s="77"/>
      <c r="CH430" s="62"/>
      <c r="CI430" s="62"/>
      <c r="CJ430" s="62"/>
      <c r="CK430" s="62"/>
      <c r="CL430" s="62"/>
      <c r="CM430" s="62"/>
      <c r="CN430" s="62"/>
      <c r="CO430" s="62"/>
      <c r="CP430" s="62"/>
      <c r="CQ430" s="62"/>
      <c r="CR430" s="62"/>
      <c r="CS430" s="66"/>
    </row>
    <row r="431" spans="1:97" s="50" customFormat="1" ht="18.75" x14ac:dyDescent="0.3">
      <c r="A431" s="61"/>
      <c r="B431" s="55"/>
      <c r="C431" s="66"/>
      <c r="D431" s="55"/>
      <c r="E431" s="66"/>
      <c r="F431" s="66"/>
      <c r="G431" s="66"/>
      <c r="H431" s="66"/>
      <c r="I431" s="66"/>
      <c r="J431" s="67"/>
      <c r="K431" s="67"/>
      <c r="L431" s="67"/>
      <c r="M431" s="67"/>
      <c r="N431" s="67"/>
      <c r="O431" s="67"/>
      <c r="P431" s="67"/>
      <c r="Q431" s="67"/>
      <c r="R431" s="67"/>
      <c r="S431" s="67"/>
      <c r="T431" s="67"/>
      <c r="U431" s="67"/>
      <c r="V431" s="67"/>
      <c r="W431" s="67"/>
      <c r="X431" s="67"/>
      <c r="Y431" s="67"/>
      <c r="Z431" s="67"/>
      <c r="AA431" s="67"/>
      <c r="AB431" s="67"/>
      <c r="AC431" s="67"/>
      <c r="AD431" s="67"/>
      <c r="AE431" s="67"/>
      <c r="AF431" s="67"/>
      <c r="AG431" s="67"/>
      <c r="AH431" s="67"/>
      <c r="AI431" s="67"/>
      <c r="AJ431" s="67"/>
      <c r="AK431" s="67"/>
      <c r="AL431" s="67"/>
      <c r="AM431" s="67"/>
      <c r="AN431" s="67"/>
      <c r="AO431" s="67"/>
      <c r="AP431" s="67"/>
      <c r="AQ431" s="67"/>
      <c r="AR431" s="67"/>
      <c r="AS431" s="67"/>
      <c r="AT431" s="67"/>
      <c r="AU431" s="67"/>
      <c r="AV431" s="67"/>
      <c r="AW431" s="67"/>
      <c r="AX431" s="67"/>
      <c r="AY431" s="67"/>
      <c r="AZ431" s="67"/>
      <c r="BA431" s="67"/>
      <c r="BB431" s="67"/>
      <c r="BC431" s="67"/>
      <c r="BD431" s="67"/>
      <c r="BE431" s="67"/>
      <c r="BF431" s="67"/>
      <c r="BG431" s="67"/>
      <c r="BH431" s="67"/>
      <c r="BI431" s="67"/>
      <c r="BJ431" s="67"/>
      <c r="BK431" s="67"/>
      <c r="BL431" s="67"/>
      <c r="BM431" s="67"/>
      <c r="BN431" s="67"/>
      <c r="BO431" s="67"/>
      <c r="BP431" s="67"/>
      <c r="BQ431" s="67"/>
      <c r="BR431" s="67"/>
      <c r="BS431" s="67"/>
      <c r="BT431" s="67"/>
      <c r="BU431" s="67"/>
      <c r="BV431" s="67"/>
      <c r="BW431" s="62"/>
      <c r="BX431" s="62"/>
      <c r="BY431" s="62"/>
      <c r="BZ431" s="62"/>
      <c r="CA431" s="62"/>
      <c r="CB431" s="62"/>
      <c r="CC431" s="77"/>
      <c r="CD431" s="77"/>
      <c r="CE431" s="62"/>
      <c r="CF431" s="77"/>
      <c r="CG431" s="77"/>
      <c r="CH431" s="62"/>
      <c r="CI431" s="62"/>
      <c r="CJ431" s="62"/>
      <c r="CK431" s="62"/>
      <c r="CL431" s="62"/>
      <c r="CM431" s="62"/>
      <c r="CN431" s="62"/>
      <c r="CO431" s="62"/>
      <c r="CP431" s="62"/>
      <c r="CQ431" s="62"/>
      <c r="CR431" s="62"/>
      <c r="CS431" s="66"/>
    </row>
    <row r="432" spans="1:97" s="50" customFormat="1" ht="18.75" x14ac:dyDescent="0.3">
      <c r="A432" s="61"/>
      <c r="B432" s="55"/>
      <c r="C432" s="66"/>
      <c r="D432" s="55"/>
      <c r="E432" s="66"/>
      <c r="F432" s="66"/>
      <c r="G432" s="66"/>
      <c r="H432" s="66"/>
      <c r="I432" s="66"/>
      <c r="J432" s="67"/>
      <c r="K432" s="67"/>
      <c r="L432" s="67"/>
      <c r="M432" s="67"/>
      <c r="N432" s="67"/>
      <c r="O432" s="67"/>
      <c r="P432" s="67"/>
      <c r="Q432" s="67"/>
      <c r="R432" s="67"/>
      <c r="S432" s="67"/>
      <c r="T432" s="67"/>
      <c r="U432" s="67"/>
      <c r="V432" s="67"/>
      <c r="W432" s="67"/>
      <c r="X432" s="67"/>
      <c r="Y432" s="67"/>
      <c r="Z432" s="67"/>
      <c r="AA432" s="67"/>
      <c r="AB432" s="67"/>
      <c r="AC432" s="67"/>
      <c r="AD432" s="67"/>
      <c r="AE432" s="67"/>
      <c r="AF432" s="67"/>
      <c r="AG432" s="67"/>
      <c r="AH432" s="67"/>
      <c r="AI432" s="67"/>
      <c r="AJ432" s="67"/>
      <c r="AK432" s="67"/>
      <c r="AL432" s="67"/>
      <c r="AM432" s="67"/>
      <c r="AN432" s="67"/>
      <c r="AO432" s="67"/>
      <c r="AP432" s="67"/>
      <c r="AQ432" s="67"/>
      <c r="AR432" s="67"/>
      <c r="AS432" s="67"/>
      <c r="AT432" s="67"/>
      <c r="AU432" s="67"/>
      <c r="AV432" s="67"/>
      <c r="AW432" s="67"/>
      <c r="AX432" s="67"/>
      <c r="AY432" s="67"/>
      <c r="AZ432" s="67"/>
      <c r="BA432" s="67"/>
      <c r="BB432" s="67"/>
      <c r="BC432" s="67"/>
      <c r="BD432" s="67"/>
      <c r="BE432" s="67"/>
      <c r="BF432" s="67"/>
      <c r="BG432" s="67"/>
      <c r="BH432" s="67"/>
      <c r="BI432" s="67"/>
      <c r="BJ432" s="67"/>
      <c r="BK432" s="67"/>
      <c r="BL432" s="67"/>
      <c r="BM432" s="67"/>
      <c r="BN432" s="67"/>
      <c r="BO432" s="67"/>
      <c r="BP432" s="67"/>
      <c r="BQ432" s="67"/>
      <c r="BR432" s="67"/>
      <c r="BS432" s="67"/>
      <c r="BT432" s="67"/>
      <c r="BU432" s="67"/>
      <c r="BV432" s="67"/>
      <c r="BW432" s="62"/>
      <c r="BX432" s="62"/>
      <c r="BY432" s="62"/>
      <c r="BZ432" s="62"/>
      <c r="CA432" s="62"/>
      <c r="CB432" s="62"/>
      <c r="CC432" s="77"/>
      <c r="CD432" s="77"/>
      <c r="CE432" s="62"/>
      <c r="CF432" s="77"/>
      <c r="CG432" s="77"/>
      <c r="CH432" s="62"/>
      <c r="CI432" s="62"/>
      <c r="CJ432" s="62"/>
      <c r="CK432" s="62"/>
      <c r="CL432" s="62"/>
      <c r="CM432" s="62"/>
      <c r="CN432" s="62"/>
      <c r="CO432" s="62"/>
      <c r="CP432" s="62"/>
      <c r="CQ432" s="62"/>
      <c r="CR432" s="62"/>
      <c r="CS432" s="66"/>
    </row>
    <row r="433" spans="1:97" s="50" customFormat="1" ht="18.75" x14ac:dyDescent="0.3">
      <c r="A433" s="61"/>
      <c r="B433" s="55"/>
      <c r="C433" s="66"/>
      <c r="D433" s="55"/>
      <c r="E433" s="66"/>
      <c r="F433" s="66"/>
      <c r="G433" s="66"/>
      <c r="H433" s="66"/>
      <c r="I433" s="66"/>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67"/>
      <c r="AL433" s="67"/>
      <c r="AM433" s="67"/>
      <c r="AN433" s="67"/>
      <c r="AO433" s="67"/>
      <c r="AP433" s="67"/>
      <c r="AQ433" s="67"/>
      <c r="AR433" s="67"/>
      <c r="AS433" s="67"/>
      <c r="AT433" s="67"/>
      <c r="AU433" s="67"/>
      <c r="AV433" s="67"/>
      <c r="AW433" s="67"/>
      <c r="AX433" s="67"/>
      <c r="AY433" s="67"/>
      <c r="AZ433" s="67"/>
      <c r="BA433" s="67"/>
      <c r="BB433" s="67"/>
      <c r="BC433" s="67"/>
      <c r="BD433" s="67"/>
      <c r="BE433" s="67"/>
      <c r="BF433" s="67"/>
      <c r="BG433" s="67"/>
      <c r="BH433" s="67"/>
      <c r="BI433" s="67"/>
      <c r="BJ433" s="67"/>
      <c r="BK433" s="67"/>
      <c r="BL433" s="67"/>
      <c r="BM433" s="67"/>
      <c r="BN433" s="67"/>
      <c r="BO433" s="67"/>
      <c r="BP433" s="67"/>
      <c r="BQ433" s="67"/>
      <c r="BR433" s="67"/>
      <c r="BS433" s="67"/>
      <c r="BT433" s="67"/>
      <c r="BU433" s="67"/>
      <c r="BV433" s="67"/>
      <c r="BW433" s="62"/>
      <c r="BX433" s="62"/>
      <c r="BY433" s="62"/>
      <c r="BZ433" s="62"/>
      <c r="CA433" s="62"/>
      <c r="CB433" s="62"/>
      <c r="CC433" s="77"/>
      <c r="CD433" s="77"/>
      <c r="CE433" s="62"/>
      <c r="CF433" s="77"/>
      <c r="CG433" s="77"/>
      <c r="CH433" s="62"/>
      <c r="CI433" s="62"/>
      <c r="CJ433" s="62"/>
      <c r="CK433" s="62"/>
      <c r="CL433" s="62"/>
      <c r="CM433" s="62"/>
      <c r="CN433" s="62"/>
      <c r="CO433" s="62"/>
      <c r="CP433" s="62"/>
      <c r="CQ433" s="62"/>
      <c r="CR433" s="62"/>
      <c r="CS433" s="66"/>
    </row>
    <row r="434" spans="1:97" s="50" customFormat="1" ht="18.75" x14ac:dyDescent="0.3">
      <c r="A434" s="61"/>
      <c r="B434" s="55"/>
      <c r="C434" s="66"/>
      <c r="D434" s="55"/>
      <c r="E434" s="66"/>
      <c r="F434" s="66"/>
      <c r="G434" s="66"/>
      <c r="H434" s="66"/>
      <c r="I434" s="66"/>
      <c r="J434" s="67"/>
      <c r="K434" s="67"/>
      <c r="L434" s="67"/>
      <c r="M434" s="67"/>
      <c r="N434" s="67"/>
      <c r="O434" s="67"/>
      <c r="P434" s="67"/>
      <c r="Q434" s="67"/>
      <c r="R434" s="67"/>
      <c r="S434" s="67"/>
      <c r="T434" s="67"/>
      <c r="U434" s="67"/>
      <c r="V434" s="67"/>
      <c r="W434" s="67"/>
      <c r="X434" s="67"/>
      <c r="Y434" s="67"/>
      <c r="Z434" s="67"/>
      <c r="AA434" s="67"/>
      <c r="AB434" s="67"/>
      <c r="AC434" s="67"/>
      <c r="AD434" s="67"/>
      <c r="AE434" s="67"/>
      <c r="AF434" s="67"/>
      <c r="AG434" s="67"/>
      <c r="AH434" s="67"/>
      <c r="AI434" s="67"/>
      <c r="AJ434" s="67"/>
      <c r="AK434" s="67"/>
      <c r="AL434" s="67"/>
      <c r="AM434" s="67"/>
      <c r="AN434" s="67"/>
      <c r="AO434" s="67"/>
      <c r="AP434" s="67"/>
      <c r="AQ434" s="67"/>
      <c r="AR434" s="67"/>
      <c r="AS434" s="67"/>
      <c r="AT434" s="67"/>
      <c r="AU434" s="67"/>
      <c r="AV434" s="67"/>
      <c r="AW434" s="67"/>
      <c r="AX434" s="67"/>
      <c r="AY434" s="67"/>
      <c r="AZ434" s="67"/>
      <c r="BA434" s="67"/>
      <c r="BB434" s="67"/>
      <c r="BC434" s="67"/>
      <c r="BD434" s="67"/>
      <c r="BE434" s="67"/>
      <c r="BF434" s="67"/>
      <c r="BG434" s="67"/>
      <c r="BH434" s="67"/>
      <c r="BI434" s="67"/>
      <c r="BJ434" s="67"/>
      <c r="BK434" s="67"/>
      <c r="BL434" s="67"/>
      <c r="BM434" s="67"/>
      <c r="BN434" s="67"/>
      <c r="BO434" s="67"/>
      <c r="BP434" s="67"/>
      <c r="BQ434" s="67"/>
      <c r="BR434" s="67"/>
      <c r="BS434" s="67"/>
      <c r="BT434" s="67"/>
      <c r="BU434" s="67"/>
      <c r="BV434" s="67"/>
      <c r="BW434" s="62"/>
      <c r="BX434" s="62"/>
      <c r="BY434" s="62"/>
      <c r="BZ434" s="62"/>
      <c r="CA434" s="62"/>
      <c r="CB434" s="62"/>
      <c r="CC434" s="77"/>
      <c r="CD434" s="77"/>
      <c r="CE434" s="62"/>
      <c r="CF434" s="77"/>
      <c r="CG434" s="77"/>
      <c r="CH434" s="62"/>
      <c r="CI434" s="62"/>
      <c r="CJ434" s="62"/>
      <c r="CK434" s="62"/>
      <c r="CL434" s="62"/>
      <c r="CM434" s="62"/>
      <c r="CN434" s="62"/>
      <c r="CO434" s="62"/>
      <c r="CP434" s="62"/>
      <c r="CQ434" s="62"/>
      <c r="CR434" s="62"/>
      <c r="CS434" s="66"/>
    </row>
    <row r="435" spans="1:97" s="50" customFormat="1" ht="18.75" x14ac:dyDescent="0.3">
      <c r="A435" s="61"/>
      <c r="B435" s="55"/>
      <c r="C435" s="66"/>
      <c r="D435" s="55"/>
      <c r="E435" s="66"/>
      <c r="F435" s="66"/>
      <c r="G435" s="66"/>
      <c r="H435" s="66"/>
      <c r="I435" s="66"/>
      <c r="J435" s="67"/>
      <c r="K435" s="67"/>
      <c r="L435" s="67"/>
      <c r="M435" s="67"/>
      <c r="N435" s="67"/>
      <c r="O435" s="67"/>
      <c r="P435" s="67"/>
      <c r="Q435" s="67"/>
      <c r="R435" s="67"/>
      <c r="S435" s="67"/>
      <c r="T435" s="67"/>
      <c r="U435" s="67"/>
      <c r="V435" s="67"/>
      <c r="W435" s="67"/>
      <c r="X435" s="67"/>
      <c r="Y435" s="67"/>
      <c r="Z435" s="67"/>
      <c r="AA435" s="67"/>
      <c r="AB435" s="67"/>
      <c r="AC435" s="67"/>
      <c r="AD435" s="67"/>
      <c r="AE435" s="67"/>
      <c r="AF435" s="67"/>
      <c r="AG435" s="67"/>
      <c r="AH435" s="67"/>
      <c r="AI435" s="67"/>
      <c r="AJ435" s="67"/>
      <c r="AK435" s="67"/>
      <c r="AL435" s="67"/>
      <c r="AM435" s="67"/>
      <c r="AN435" s="67"/>
      <c r="AO435" s="67"/>
      <c r="AP435" s="67"/>
      <c r="AQ435" s="67"/>
      <c r="AR435" s="67"/>
      <c r="AS435" s="67"/>
      <c r="AT435" s="67"/>
      <c r="AU435" s="67"/>
      <c r="AV435" s="67"/>
      <c r="AW435" s="67"/>
      <c r="AX435" s="67"/>
      <c r="AY435" s="67"/>
      <c r="AZ435" s="67"/>
      <c r="BA435" s="67"/>
      <c r="BB435" s="67"/>
      <c r="BC435" s="67"/>
      <c r="BD435" s="67"/>
      <c r="BE435" s="67"/>
      <c r="BF435" s="67"/>
      <c r="BG435" s="67"/>
      <c r="BH435" s="67"/>
      <c r="BI435" s="67"/>
      <c r="BJ435" s="67"/>
      <c r="BK435" s="67"/>
      <c r="BL435" s="67"/>
      <c r="BM435" s="67"/>
      <c r="BN435" s="67"/>
      <c r="BO435" s="67"/>
      <c r="BP435" s="67"/>
      <c r="BQ435" s="67"/>
      <c r="BR435" s="67"/>
      <c r="BS435" s="67"/>
      <c r="BT435" s="67"/>
      <c r="BU435" s="67"/>
      <c r="BV435" s="67"/>
      <c r="BW435" s="62"/>
      <c r="BX435" s="62"/>
      <c r="BY435" s="62"/>
      <c r="BZ435" s="62"/>
      <c r="CA435" s="62"/>
      <c r="CB435" s="62"/>
      <c r="CC435" s="77"/>
      <c r="CD435" s="77"/>
      <c r="CE435" s="62"/>
      <c r="CF435" s="77"/>
      <c r="CG435" s="77"/>
      <c r="CH435" s="62"/>
      <c r="CI435" s="62"/>
      <c r="CJ435" s="62"/>
      <c r="CK435" s="62"/>
      <c r="CL435" s="62"/>
      <c r="CM435" s="62"/>
      <c r="CN435" s="62"/>
      <c r="CO435" s="62"/>
      <c r="CP435" s="62"/>
      <c r="CQ435" s="62"/>
      <c r="CR435" s="62"/>
      <c r="CS435" s="66"/>
    </row>
    <row r="436" spans="1:97" s="50" customFormat="1" ht="18.75" x14ac:dyDescent="0.3">
      <c r="A436" s="61"/>
      <c r="B436" s="55"/>
      <c r="C436" s="66"/>
      <c r="D436" s="55"/>
      <c r="E436" s="66"/>
      <c r="F436" s="66"/>
      <c r="G436" s="66"/>
      <c r="H436" s="66"/>
      <c r="I436" s="66"/>
      <c r="J436" s="67"/>
      <c r="K436" s="67"/>
      <c r="L436" s="67"/>
      <c r="M436" s="67"/>
      <c r="N436" s="67"/>
      <c r="O436" s="67"/>
      <c r="P436" s="67"/>
      <c r="Q436" s="67"/>
      <c r="R436" s="67"/>
      <c r="S436" s="67"/>
      <c r="T436" s="67"/>
      <c r="U436" s="67"/>
      <c r="V436" s="67"/>
      <c r="W436" s="67"/>
      <c r="X436" s="67"/>
      <c r="Y436" s="67"/>
      <c r="Z436" s="67"/>
      <c r="AA436" s="67"/>
      <c r="AB436" s="67"/>
      <c r="AC436" s="67"/>
      <c r="AD436" s="67"/>
      <c r="AE436" s="67"/>
      <c r="AF436" s="67"/>
      <c r="AG436" s="67"/>
      <c r="AH436" s="67"/>
      <c r="AI436" s="67"/>
      <c r="AJ436" s="67"/>
      <c r="AK436" s="67"/>
      <c r="AL436" s="67"/>
      <c r="AM436" s="67"/>
      <c r="AN436" s="67"/>
      <c r="AO436" s="67"/>
      <c r="AP436" s="67"/>
      <c r="AQ436" s="67"/>
      <c r="AR436" s="67"/>
      <c r="AS436" s="67"/>
      <c r="AT436" s="67"/>
      <c r="AU436" s="67"/>
      <c r="AV436" s="67"/>
      <c r="AW436" s="67"/>
      <c r="AX436" s="67"/>
      <c r="AY436" s="67"/>
      <c r="AZ436" s="67"/>
      <c r="BA436" s="67"/>
      <c r="BB436" s="67"/>
      <c r="BC436" s="67"/>
      <c r="BD436" s="67"/>
      <c r="BE436" s="67"/>
      <c r="BF436" s="67"/>
      <c r="BG436" s="67"/>
      <c r="BH436" s="67"/>
      <c r="BI436" s="67"/>
      <c r="BJ436" s="67"/>
      <c r="BK436" s="67"/>
      <c r="BL436" s="67"/>
      <c r="BM436" s="67"/>
      <c r="BN436" s="67"/>
      <c r="BO436" s="67"/>
      <c r="BP436" s="67"/>
      <c r="BQ436" s="67"/>
      <c r="BR436" s="67"/>
      <c r="BS436" s="67"/>
      <c r="BT436" s="67"/>
      <c r="BU436" s="67"/>
      <c r="BV436" s="67"/>
      <c r="BW436" s="62"/>
      <c r="BX436" s="62"/>
      <c r="BY436" s="62"/>
      <c r="BZ436" s="62"/>
      <c r="CA436" s="62"/>
      <c r="CB436" s="62"/>
      <c r="CC436" s="77"/>
      <c r="CD436" s="77"/>
      <c r="CE436" s="62"/>
      <c r="CF436" s="77"/>
      <c r="CG436" s="77"/>
      <c r="CH436" s="62"/>
      <c r="CI436" s="62"/>
      <c r="CJ436" s="62"/>
      <c r="CK436" s="62"/>
      <c r="CL436" s="62"/>
      <c r="CM436" s="62"/>
      <c r="CN436" s="62"/>
      <c r="CO436" s="62"/>
      <c r="CP436" s="62"/>
      <c r="CQ436" s="62"/>
      <c r="CR436" s="62"/>
      <c r="CS436" s="66"/>
    </row>
    <row r="437" spans="1:97" s="50" customFormat="1" ht="18.75" x14ac:dyDescent="0.3">
      <c r="A437" s="61"/>
      <c r="B437" s="55"/>
      <c r="C437" s="66"/>
      <c r="D437" s="55"/>
      <c r="E437" s="66"/>
      <c r="F437" s="66"/>
      <c r="G437" s="66"/>
      <c r="H437" s="66"/>
      <c r="I437" s="66"/>
      <c r="J437" s="67"/>
      <c r="K437" s="67"/>
      <c r="L437" s="67"/>
      <c r="M437" s="67"/>
      <c r="N437" s="67"/>
      <c r="O437" s="67"/>
      <c r="P437" s="67"/>
      <c r="Q437" s="67"/>
      <c r="R437" s="67"/>
      <c r="S437" s="67"/>
      <c r="T437" s="67"/>
      <c r="U437" s="67"/>
      <c r="V437" s="67"/>
      <c r="W437" s="67"/>
      <c r="X437" s="67"/>
      <c r="Y437" s="67"/>
      <c r="Z437" s="67"/>
      <c r="AA437" s="67"/>
      <c r="AB437" s="67"/>
      <c r="AC437" s="67"/>
      <c r="AD437" s="67"/>
      <c r="AE437" s="67"/>
      <c r="AF437" s="67"/>
      <c r="AG437" s="67"/>
      <c r="AH437" s="67"/>
      <c r="AI437" s="67"/>
      <c r="AJ437" s="67"/>
      <c r="AK437" s="67"/>
      <c r="AL437" s="67"/>
      <c r="AM437" s="67"/>
      <c r="AN437" s="67"/>
      <c r="AO437" s="67"/>
      <c r="AP437" s="67"/>
      <c r="AQ437" s="67"/>
      <c r="AR437" s="67"/>
      <c r="AS437" s="67"/>
      <c r="AT437" s="67"/>
      <c r="AU437" s="67"/>
      <c r="AV437" s="67"/>
      <c r="AW437" s="67"/>
      <c r="AX437" s="67"/>
      <c r="AY437" s="67"/>
      <c r="AZ437" s="67"/>
      <c r="BA437" s="67"/>
      <c r="BB437" s="67"/>
      <c r="BC437" s="67"/>
      <c r="BD437" s="67"/>
      <c r="BE437" s="67"/>
      <c r="BF437" s="67"/>
      <c r="BG437" s="67"/>
      <c r="BH437" s="67"/>
      <c r="BI437" s="67"/>
      <c r="BJ437" s="67"/>
      <c r="BK437" s="67"/>
      <c r="BL437" s="67"/>
      <c r="BM437" s="67"/>
      <c r="BN437" s="67"/>
      <c r="BO437" s="67"/>
      <c r="BP437" s="67"/>
      <c r="BQ437" s="67"/>
      <c r="BR437" s="67"/>
      <c r="BS437" s="67"/>
      <c r="BT437" s="67"/>
      <c r="BU437" s="67"/>
      <c r="BV437" s="67"/>
      <c r="BW437" s="62"/>
      <c r="BX437" s="62"/>
      <c r="BY437" s="62"/>
      <c r="BZ437" s="62"/>
      <c r="CA437" s="62"/>
      <c r="CB437" s="62"/>
      <c r="CC437" s="77"/>
      <c r="CD437" s="77"/>
      <c r="CE437" s="62"/>
      <c r="CF437" s="77"/>
      <c r="CG437" s="77"/>
      <c r="CH437" s="62"/>
      <c r="CI437" s="62"/>
      <c r="CJ437" s="62"/>
      <c r="CK437" s="62"/>
      <c r="CL437" s="62"/>
      <c r="CM437" s="62"/>
      <c r="CN437" s="62"/>
      <c r="CO437" s="62"/>
      <c r="CP437" s="62"/>
      <c r="CQ437" s="62"/>
      <c r="CR437" s="62"/>
      <c r="CS437" s="66"/>
    </row>
    <row r="438" spans="1:97" s="50" customFormat="1" ht="18.75" x14ac:dyDescent="0.3">
      <c r="A438" s="61"/>
      <c r="B438" s="55"/>
      <c r="C438" s="66"/>
      <c r="D438" s="55"/>
      <c r="E438" s="66"/>
      <c r="F438" s="66"/>
      <c r="G438" s="66"/>
      <c r="H438" s="66"/>
      <c r="I438" s="66"/>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67"/>
      <c r="AL438" s="67"/>
      <c r="AM438" s="67"/>
      <c r="AN438" s="67"/>
      <c r="AO438" s="67"/>
      <c r="AP438" s="67"/>
      <c r="AQ438" s="67"/>
      <c r="AR438" s="67"/>
      <c r="AS438" s="67"/>
      <c r="AT438" s="67"/>
      <c r="AU438" s="67"/>
      <c r="AV438" s="67"/>
      <c r="AW438" s="67"/>
      <c r="AX438" s="67"/>
      <c r="AY438" s="67"/>
      <c r="AZ438" s="67"/>
      <c r="BA438" s="67"/>
      <c r="BB438" s="67"/>
      <c r="BC438" s="67"/>
      <c r="BD438" s="67"/>
      <c r="BE438" s="67"/>
      <c r="BF438" s="67"/>
      <c r="BG438" s="67"/>
      <c r="BH438" s="67"/>
      <c r="BI438" s="67"/>
      <c r="BJ438" s="67"/>
      <c r="BK438" s="67"/>
      <c r="BL438" s="67"/>
      <c r="BM438" s="67"/>
      <c r="BN438" s="67"/>
      <c r="BO438" s="67"/>
      <c r="BP438" s="67"/>
      <c r="BQ438" s="67"/>
      <c r="BR438" s="67"/>
      <c r="BS438" s="67"/>
      <c r="BT438" s="67"/>
      <c r="BU438" s="67"/>
      <c r="BV438" s="67"/>
      <c r="BW438" s="62"/>
      <c r="BX438" s="62"/>
      <c r="BY438" s="62"/>
      <c r="BZ438" s="62"/>
      <c r="CA438" s="62"/>
      <c r="CB438" s="62"/>
      <c r="CC438" s="77"/>
      <c r="CD438" s="77"/>
      <c r="CE438" s="62"/>
      <c r="CF438" s="77"/>
      <c r="CG438" s="77"/>
      <c r="CH438" s="62"/>
      <c r="CI438" s="62"/>
      <c r="CJ438" s="62"/>
      <c r="CK438" s="62"/>
      <c r="CL438" s="62"/>
      <c r="CM438" s="62"/>
      <c r="CN438" s="62"/>
      <c r="CO438" s="62"/>
      <c r="CP438" s="62"/>
      <c r="CQ438" s="62"/>
      <c r="CR438" s="62"/>
      <c r="CS438" s="66"/>
    </row>
    <row r="439" spans="1:97" s="50" customFormat="1" ht="18.75" x14ac:dyDescent="0.3">
      <c r="A439" s="61"/>
      <c r="B439" s="55"/>
      <c r="C439" s="66"/>
      <c r="D439" s="55"/>
      <c r="E439" s="66"/>
      <c r="F439" s="66"/>
      <c r="G439" s="66"/>
      <c r="H439" s="66"/>
      <c r="I439" s="66"/>
      <c r="J439" s="67"/>
      <c r="K439" s="67"/>
      <c r="L439" s="67"/>
      <c r="M439" s="67"/>
      <c r="N439" s="67"/>
      <c r="O439" s="67"/>
      <c r="P439" s="67"/>
      <c r="Q439" s="67"/>
      <c r="R439" s="67"/>
      <c r="S439" s="67"/>
      <c r="T439" s="67"/>
      <c r="U439" s="67"/>
      <c r="V439" s="67"/>
      <c r="W439" s="67"/>
      <c r="X439" s="67"/>
      <c r="Y439" s="67"/>
      <c r="Z439" s="67"/>
      <c r="AA439" s="67"/>
      <c r="AB439" s="67"/>
      <c r="AC439" s="67"/>
      <c r="AD439" s="67"/>
      <c r="AE439" s="67"/>
      <c r="AF439" s="67"/>
      <c r="AG439" s="67"/>
      <c r="AH439" s="67"/>
      <c r="AI439" s="67"/>
      <c r="AJ439" s="67"/>
      <c r="AK439" s="67"/>
      <c r="AL439" s="67"/>
      <c r="AM439" s="67"/>
      <c r="AN439" s="67"/>
      <c r="AO439" s="67"/>
      <c r="AP439" s="67"/>
      <c r="AQ439" s="67"/>
      <c r="AR439" s="67"/>
      <c r="AS439" s="67"/>
      <c r="AT439" s="67"/>
      <c r="AU439" s="67"/>
      <c r="AV439" s="67"/>
      <c r="AW439" s="67"/>
      <c r="AX439" s="67"/>
      <c r="AY439" s="67"/>
      <c r="AZ439" s="67"/>
      <c r="BA439" s="67"/>
      <c r="BB439" s="67"/>
      <c r="BC439" s="67"/>
      <c r="BD439" s="67"/>
      <c r="BE439" s="67"/>
      <c r="BF439" s="67"/>
      <c r="BG439" s="67"/>
      <c r="BH439" s="67"/>
      <c r="BI439" s="67"/>
      <c r="BJ439" s="67"/>
      <c r="BK439" s="67"/>
      <c r="BL439" s="67"/>
      <c r="BM439" s="67"/>
      <c r="BN439" s="67"/>
      <c r="BO439" s="67"/>
      <c r="BP439" s="67"/>
      <c r="BQ439" s="67"/>
      <c r="BR439" s="67"/>
      <c r="BS439" s="67"/>
      <c r="BT439" s="67"/>
      <c r="BU439" s="67"/>
      <c r="BV439" s="67"/>
      <c r="BW439" s="62"/>
      <c r="BX439" s="62"/>
      <c r="BY439" s="62"/>
      <c r="BZ439" s="62"/>
      <c r="CA439" s="62"/>
      <c r="CB439" s="62"/>
      <c r="CC439" s="77"/>
      <c r="CD439" s="77"/>
      <c r="CE439" s="62"/>
      <c r="CF439" s="77"/>
      <c r="CG439" s="77"/>
      <c r="CH439" s="62"/>
      <c r="CI439" s="62"/>
      <c r="CJ439" s="62"/>
      <c r="CK439" s="62"/>
      <c r="CL439" s="62"/>
      <c r="CM439" s="62"/>
      <c r="CN439" s="62"/>
      <c r="CO439" s="62"/>
      <c r="CP439" s="62"/>
      <c r="CQ439" s="62"/>
      <c r="CR439" s="62"/>
      <c r="CS439" s="66"/>
    </row>
    <row r="440" spans="1:97" s="50" customFormat="1" ht="18.75" x14ac:dyDescent="0.3">
      <c r="A440" s="61"/>
      <c r="B440" s="55"/>
      <c r="C440" s="66"/>
      <c r="D440" s="55"/>
      <c r="E440" s="66"/>
      <c r="F440" s="66"/>
      <c r="G440" s="66"/>
      <c r="H440" s="66"/>
      <c r="I440" s="66"/>
      <c r="J440" s="67"/>
      <c r="K440" s="67"/>
      <c r="L440" s="67"/>
      <c r="M440" s="67"/>
      <c r="N440" s="67"/>
      <c r="O440" s="67"/>
      <c r="P440" s="67"/>
      <c r="Q440" s="67"/>
      <c r="R440" s="67"/>
      <c r="S440" s="67"/>
      <c r="T440" s="67"/>
      <c r="U440" s="67"/>
      <c r="V440" s="67"/>
      <c r="W440" s="67"/>
      <c r="X440" s="67"/>
      <c r="Y440" s="67"/>
      <c r="Z440" s="67"/>
      <c r="AA440" s="67"/>
      <c r="AB440" s="67"/>
      <c r="AC440" s="67"/>
      <c r="AD440" s="67"/>
      <c r="AE440" s="67"/>
      <c r="AF440" s="67"/>
      <c r="AG440" s="67"/>
      <c r="AH440" s="67"/>
      <c r="AI440" s="67"/>
      <c r="AJ440" s="67"/>
      <c r="AK440" s="67"/>
      <c r="AL440" s="67"/>
      <c r="AM440" s="67"/>
      <c r="AN440" s="67"/>
      <c r="AO440" s="67"/>
      <c r="AP440" s="67"/>
      <c r="AQ440" s="67"/>
      <c r="AR440" s="67"/>
      <c r="AS440" s="67"/>
      <c r="AT440" s="67"/>
      <c r="AU440" s="67"/>
      <c r="AV440" s="67"/>
      <c r="AW440" s="67"/>
      <c r="AX440" s="67"/>
      <c r="AY440" s="67"/>
      <c r="AZ440" s="67"/>
      <c r="BA440" s="67"/>
      <c r="BB440" s="67"/>
      <c r="BC440" s="67"/>
      <c r="BD440" s="67"/>
      <c r="BE440" s="67"/>
      <c r="BF440" s="67"/>
      <c r="BG440" s="67"/>
      <c r="BH440" s="67"/>
      <c r="BI440" s="67"/>
      <c r="BJ440" s="67"/>
      <c r="BK440" s="67"/>
      <c r="BL440" s="67"/>
      <c r="BM440" s="67"/>
      <c r="BN440" s="67"/>
      <c r="BO440" s="67"/>
      <c r="BP440" s="67"/>
      <c r="BQ440" s="67"/>
      <c r="BR440" s="67"/>
      <c r="BS440" s="67"/>
      <c r="BT440" s="67"/>
      <c r="BU440" s="67"/>
      <c r="BV440" s="67"/>
      <c r="BW440" s="62"/>
      <c r="BX440" s="62"/>
      <c r="BY440" s="62"/>
      <c r="BZ440" s="62"/>
      <c r="CA440" s="62"/>
      <c r="CB440" s="62"/>
      <c r="CC440" s="77"/>
      <c r="CD440" s="77"/>
      <c r="CE440" s="62"/>
      <c r="CF440" s="77"/>
      <c r="CG440" s="77"/>
      <c r="CH440" s="62"/>
      <c r="CI440" s="62"/>
      <c r="CJ440" s="62"/>
      <c r="CK440" s="62"/>
      <c r="CL440" s="62"/>
      <c r="CM440" s="62"/>
      <c r="CN440" s="62"/>
      <c r="CO440" s="62"/>
      <c r="CP440" s="62"/>
      <c r="CQ440" s="62"/>
      <c r="CR440" s="62"/>
      <c r="CS440" s="66"/>
    </row>
    <row r="441" spans="1:97" s="50" customFormat="1" ht="18.75" x14ac:dyDescent="0.3">
      <c r="A441" s="61"/>
      <c r="B441" s="55"/>
      <c r="C441" s="66"/>
      <c r="D441" s="55"/>
      <c r="E441" s="66"/>
      <c r="F441" s="66"/>
      <c r="G441" s="66"/>
      <c r="H441" s="66"/>
      <c r="I441" s="66"/>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67"/>
      <c r="AL441" s="67"/>
      <c r="AM441" s="67"/>
      <c r="AN441" s="67"/>
      <c r="AO441" s="67"/>
      <c r="AP441" s="67"/>
      <c r="AQ441" s="67"/>
      <c r="AR441" s="67"/>
      <c r="AS441" s="67"/>
      <c r="AT441" s="67"/>
      <c r="AU441" s="67"/>
      <c r="AV441" s="67"/>
      <c r="AW441" s="67"/>
      <c r="AX441" s="67"/>
      <c r="AY441" s="67"/>
      <c r="AZ441" s="67"/>
      <c r="BA441" s="67"/>
      <c r="BB441" s="67"/>
      <c r="BC441" s="67"/>
      <c r="BD441" s="67"/>
      <c r="BE441" s="67"/>
      <c r="BF441" s="67"/>
      <c r="BG441" s="67"/>
      <c r="BH441" s="67"/>
      <c r="BI441" s="67"/>
      <c r="BJ441" s="67"/>
      <c r="BK441" s="67"/>
      <c r="BL441" s="67"/>
      <c r="BM441" s="67"/>
      <c r="BN441" s="67"/>
      <c r="BO441" s="67"/>
      <c r="BP441" s="67"/>
      <c r="BQ441" s="67"/>
      <c r="BR441" s="67"/>
      <c r="BS441" s="67"/>
      <c r="BT441" s="67"/>
      <c r="BU441" s="67"/>
      <c r="BV441" s="67"/>
      <c r="BW441" s="62"/>
      <c r="BX441" s="62"/>
      <c r="BY441" s="62"/>
      <c r="BZ441" s="62"/>
      <c r="CA441" s="62"/>
      <c r="CB441" s="62"/>
      <c r="CC441" s="77"/>
      <c r="CD441" s="77"/>
      <c r="CE441" s="62"/>
      <c r="CF441" s="77"/>
      <c r="CG441" s="77"/>
      <c r="CH441" s="62"/>
      <c r="CI441" s="62"/>
      <c r="CJ441" s="62"/>
      <c r="CK441" s="62"/>
      <c r="CL441" s="62"/>
      <c r="CM441" s="62"/>
      <c r="CN441" s="62"/>
      <c r="CO441" s="62"/>
      <c r="CP441" s="62"/>
      <c r="CQ441" s="62"/>
      <c r="CR441" s="62"/>
      <c r="CS441" s="66"/>
    </row>
    <row r="442" spans="1:97" s="50" customFormat="1" ht="18.75" x14ac:dyDescent="0.3">
      <c r="A442" s="61"/>
      <c r="B442" s="55"/>
      <c r="C442" s="66"/>
      <c r="D442" s="55"/>
      <c r="E442" s="66"/>
      <c r="F442" s="66"/>
      <c r="G442" s="66"/>
      <c r="H442" s="66"/>
      <c r="I442" s="66"/>
      <c r="J442" s="67"/>
      <c r="K442" s="67"/>
      <c r="L442" s="67"/>
      <c r="M442" s="67"/>
      <c r="N442" s="67"/>
      <c r="O442" s="67"/>
      <c r="P442" s="67"/>
      <c r="Q442" s="67"/>
      <c r="R442" s="67"/>
      <c r="S442" s="67"/>
      <c r="T442" s="67"/>
      <c r="U442" s="67"/>
      <c r="V442" s="67"/>
      <c r="W442" s="67"/>
      <c r="X442" s="67"/>
      <c r="Y442" s="67"/>
      <c r="Z442" s="67"/>
      <c r="AA442" s="67"/>
      <c r="AB442" s="67"/>
      <c r="AC442" s="67"/>
      <c r="AD442" s="67"/>
      <c r="AE442" s="67"/>
      <c r="AF442" s="67"/>
      <c r="AG442" s="67"/>
      <c r="AH442" s="67"/>
      <c r="AI442" s="67"/>
      <c r="AJ442" s="67"/>
      <c r="AK442" s="67"/>
      <c r="AL442" s="67"/>
      <c r="AM442" s="67"/>
      <c r="AN442" s="67"/>
      <c r="AO442" s="67"/>
      <c r="AP442" s="67"/>
      <c r="AQ442" s="67"/>
      <c r="AR442" s="67"/>
      <c r="AS442" s="67"/>
      <c r="AT442" s="67"/>
      <c r="AU442" s="67"/>
      <c r="AV442" s="67"/>
      <c r="AW442" s="67"/>
      <c r="AX442" s="67"/>
      <c r="AY442" s="67"/>
      <c r="AZ442" s="67"/>
      <c r="BA442" s="67"/>
      <c r="BB442" s="67"/>
      <c r="BC442" s="67"/>
      <c r="BD442" s="67"/>
      <c r="BE442" s="67"/>
      <c r="BF442" s="67"/>
      <c r="BG442" s="67"/>
      <c r="BH442" s="67"/>
      <c r="BI442" s="67"/>
      <c r="BJ442" s="67"/>
      <c r="BK442" s="67"/>
      <c r="BL442" s="67"/>
      <c r="BM442" s="67"/>
      <c r="BN442" s="67"/>
      <c r="BO442" s="67"/>
      <c r="BP442" s="67"/>
      <c r="BQ442" s="67"/>
      <c r="BR442" s="67"/>
      <c r="BS442" s="67"/>
      <c r="BT442" s="67"/>
      <c r="BU442" s="67"/>
      <c r="BV442" s="67"/>
      <c r="BW442" s="62"/>
      <c r="BX442" s="62"/>
      <c r="BY442" s="62"/>
      <c r="BZ442" s="62"/>
      <c r="CA442" s="62"/>
      <c r="CB442" s="62"/>
      <c r="CC442" s="77"/>
      <c r="CD442" s="77"/>
      <c r="CE442" s="62"/>
      <c r="CF442" s="77"/>
      <c r="CG442" s="77"/>
      <c r="CH442" s="62"/>
      <c r="CI442" s="62"/>
      <c r="CJ442" s="62"/>
      <c r="CK442" s="62"/>
      <c r="CL442" s="62"/>
      <c r="CM442" s="62"/>
      <c r="CN442" s="62"/>
      <c r="CO442" s="62"/>
      <c r="CP442" s="62"/>
      <c r="CQ442" s="62"/>
      <c r="CR442" s="62"/>
      <c r="CS442" s="66"/>
    </row>
    <row r="443" spans="1:97" s="50" customFormat="1" ht="18.75" x14ac:dyDescent="0.3">
      <c r="A443" s="61"/>
      <c r="B443" s="55"/>
      <c r="C443" s="66"/>
      <c r="D443" s="55"/>
      <c r="E443" s="66"/>
      <c r="F443" s="66"/>
      <c r="G443" s="66"/>
      <c r="H443" s="66"/>
      <c r="I443" s="66"/>
      <c r="J443" s="67"/>
      <c r="K443" s="67"/>
      <c r="L443" s="67"/>
      <c r="M443" s="67"/>
      <c r="N443" s="67"/>
      <c r="O443" s="67"/>
      <c r="P443" s="67"/>
      <c r="Q443" s="67"/>
      <c r="R443" s="67"/>
      <c r="S443" s="67"/>
      <c r="T443" s="67"/>
      <c r="U443" s="67"/>
      <c r="V443" s="67"/>
      <c r="W443" s="67"/>
      <c r="X443" s="67"/>
      <c r="Y443" s="67"/>
      <c r="Z443" s="67"/>
      <c r="AA443" s="67"/>
      <c r="AB443" s="67"/>
      <c r="AC443" s="67"/>
      <c r="AD443" s="67"/>
      <c r="AE443" s="67"/>
      <c r="AF443" s="67"/>
      <c r="AG443" s="67"/>
      <c r="AH443" s="67"/>
      <c r="AI443" s="67"/>
      <c r="AJ443" s="67"/>
      <c r="AK443" s="67"/>
      <c r="AL443" s="67"/>
      <c r="AM443" s="67"/>
      <c r="AN443" s="67"/>
      <c r="AO443" s="67"/>
      <c r="AP443" s="67"/>
      <c r="AQ443" s="67"/>
      <c r="AR443" s="67"/>
      <c r="AS443" s="67"/>
      <c r="AT443" s="67"/>
      <c r="AU443" s="67"/>
      <c r="AV443" s="67"/>
      <c r="AW443" s="67"/>
      <c r="AX443" s="67"/>
      <c r="AY443" s="67"/>
      <c r="AZ443" s="67"/>
      <c r="BA443" s="67"/>
      <c r="BB443" s="67"/>
      <c r="BC443" s="67"/>
      <c r="BD443" s="67"/>
      <c r="BE443" s="67"/>
      <c r="BF443" s="67"/>
      <c r="BG443" s="67"/>
      <c r="BH443" s="67"/>
      <c r="BI443" s="67"/>
      <c r="BJ443" s="67"/>
      <c r="BK443" s="67"/>
      <c r="BL443" s="67"/>
      <c r="BM443" s="67"/>
      <c r="BN443" s="67"/>
      <c r="BO443" s="67"/>
      <c r="BP443" s="67"/>
      <c r="BQ443" s="67"/>
      <c r="BR443" s="67"/>
      <c r="BS443" s="67"/>
      <c r="BT443" s="67"/>
      <c r="BU443" s="67"/>
      <c r="BV443" s="67"/>
      <c r="BW443" s="62"/>
      <c r="BX443" s="62"/>
      <c r="BY443" s="62"/>
      <c r="BZ443" s="62"/>
      <c r="CA443" s="62"/>
      <c r="CB443" s="62"/>
      <c r="CC443" s="77"/>
      <c r="CD443" s="77"/>
      <c r="CE443" s="62"/>
      <c r="CF443" s="77"/>
      <c r="CG443" s="77"/>
      <c r="CH443" s="62"/>
      <c r="CI443" s="62"/>
      <c r="CJ443" s="62"/>
      <c r="CK443" s="62"/>
      <c r="CL443" s="62"/>
      <c r="CM443" s="62"/>
      <c r="CN443" s="62"/>
      <c r="CO443" s="62"/>
      <c r="CP443" s="62"/>
      <c r="CQ443" s="62"/>
      <c r="CR443" s="62"/>
      <c r="CS443" s="66"/>
    </row>
    <row r="444" spans="1:97" s="50" customFormat="1" ht="18.75" x14ac:dyDescent="0.3">
      <c r="A444" s="61"/>
      <c r="B444" s="55"/>
      <c r="C444" s="66"/>
      <c r="D444" s="55"/>
      <c r="E444" s="66"/>
      <c r="F444" s="66"/>
      <c r="G444" s="66"/>
      <c r="H444" s="66"/>
      <c r="I444" s="66"/>
      <c r="J444" s="67"/>
      <c r="K444" s="67"/>
      <c r="L444" s="67"/>
      <c r="M444" s="67"/>
      <c r="N444" s="67"/>
      <c r="O444" s="67"/>
      <c r="P444" s="67"/>
      <c r="Q444" s="67"/>
      <c r="R444" s="67"/>
      <c r="S444" s="67"/>
      <c r="T444" s="67"/>
      <c r="U444" s="67"/>
      <c r="V444" s="67"/>
      <c r="W444" s="67"/>
      <c r="X444" s="67"/>
      <c r="Y444" s="67"/>
      <c r="Z444" s="67"/>
      <c r="AA444" s="67"/>
      <c r="AB444" s="67"/>
      <c r="AC444" s="67"/>
      <c r="AD444" s="67"/>
      <c r="AE444" s="67"/>
      <c r="AF444" s="67"/>
      <c r="AG444" s="67"/>
      <c r="AH444" s="67"/>
      <c r="AI444" s="67"/>
      <c r="AJ444" s="67"/>
      <c r="AK444" s="67"/>
      <c r="AL444" s="67"/>
      <c r="AM444" s="67"/>
      <c r="AN444" s="67"/>
      <c r="AO444" s="67"/>
      <c r="AP444" s="67"/>
      <c r="AQ444" s="67"/>
      <c r="AR444" s="67"/>
      <c r="AS444" s="67"/>
      <c r="AT444" s="67"/>
      <c r="AU444" s="67"/>
      <c r="AV444" s="67"/>
      <c r="AW444" s="67"/>
      <c r="AX444" s="67"/>
      <c r="AY444" s="67"/>
      <c r="AZ444" s="67"/>
      <c r="BA444" s="67"/>
      <c r="BB444" s="67"/>
      <c r="BC444" s="67"/>
      <c r="BD444" s="67"/>
      <c r="BE444" s="67"/>
      <c r="BF444" s="67"/>
      <c r="BG444" s="67"/>
      <c r="BH444" s="67"/>
      <c r="BI444" s="67"/>
      <c r="BJ444" s="67"/>
      <c r="BK444" s="67"/>
      <c r="BL444" s="67"/>
      <c r="BM444" s="67"/>
      <c r="BN444" s="67"/>
      <c r="BO444" s="67"/>
      <c r="BP444" s="67"/>
      <c r="BQ444" s="67"/>
      <c r="BR444" s="67"/>
      <c r="BS444" s="67"/>
      <c r="BT444" s="67"/>
      <c r="BU444" s="67"/>
      <c r="BV444" s="67"/>
      <c r="BW444" s="62"/>
      <c r="BX444" s="62"/>
      <c r="BY444" s="62"/>
      <c r="BZ444" s="62"/>
      <c r="CA444" s="62"/>
      <c r="CB444" s="62"/>
      <c r="CC444" s="77"/>
      <c r="CD444" s="77"/>
      <c r="CE444" s="62"/>
      <c r="CF444" s="77"/>
      <c r="CG444" s="77"/>
      <c r="CH444" s="62"/>
      <c r="CI444" s="62"/>
      <c r="CJ444" s="62"/>
      <c r="CK444" s="62"/>
      <c r="CL444" s="62"/>
      <c r="CM444" s="62"/>
      <c r="CN444" s="62"/>
      <c r="CO444" s="62"/>
      <c r="CP444" s="62"/>
      <c r="CQ444" s="62"/>
      <c r="CR444" s="62"/>
      <c r="CS444" s="66"/>
    </row>
    <row r="445" spans="1:97" s="50" customFormat="1" ht="18.75" x14ac:dyDescent="0.3">
      <c r="A445" s="61"/>
      <c r="B445" s="55"/>
      <c r="C445" s="66"/>
      <c r="D445" s="55"/>
      <c r="E445" s="66"/>
      <c r="F445" s="66"/>
      <c r="G445" s="66"/>
      <c r="H445" s="66"/>
      <c r="I445" s="66"/>
      <c r="J445" s="67"/>
      <c r="K445" s="67"/>
      <c r="L445" s="67"/>
      <c r="M445" s="67"/>
      <c r="N445" s="67"/>
      <c r="O445" s="67"/>
      <c r="P445" s="67"/>
      <c r="Q445" s="67"/>
      <c r="R445" s="67"/>
      <c r="S445" s="67"/>
      <c r="T445" s="67"/>
      <c r="U445" s="67"/>
      <c r="V445" s="67"/>
      <c r="W445" s="67"/>
      <c r="X445" s="67"/>
      <c r="Y445" s="67"/>
      <c r="Z445" s="67"/>
      <c r="AA445" s="67"/>
      <c r="AB445" s="67"/>
      <c r="AC445" s="67"/>
      <c r="AD445" s="67"/>
      <c r="AE445" s="67"/>
      <c r="AF445" s="67"/>
      <c r="AG445" s="67"/>
      <c r="AH445" s="67"/>
      <c r="AI445" s="67"/>
      <c r="AJ445" s="67"/>
      <c r="AK445" s="67"/>
      <c r="AL445" s="67"/>
      <c r="AM445" s="67"/>
      <c r="AN445" s="67"/>
      <c r="AO445" s="67"/>
      <c r="AP445" s="67"/>
      <c r="AQ445" s="67"/>
      <c r="AR445" s="67"/>
      <c r="AS445" s="67"/>
      <c r="AT445" s="67"/>
      <c r="AU445" s="67"/>
      <c r="AV445" s="67"/>
      <c r="AW445" s="67"/>
      <c r="AX445" s="67"/>
      <c r="AY445" s="67"/>
      <c r="AZ445" s="67"/>
      <c r="BA445" s="67"/>
      <c r="BB445" s="67"/>
      <c r="BC445" s="67"/>
      <c r="BD445" s="67"/>
      <c r="BE445" s="67"/>
      <c r="BF445" s="67"/>
      <c r="BG445" s="67"/>
      <c r="BH445" s="67"/>
      <c r="BI445" s="67"/>
      <c r="BJ445" s="67"/>
      <c r="BK445" s="67"/>
      <c r="BL445" s="67"/>
      <c r="BM445" s="67"/>
      <c r="BN445" s="67"/>
      <c r="BO445" s="67"/>
      <c r="BP445" s="67"/>
      <c r="BQ445" s="67"/>
      <c r="BR445" s="67"/>
      <c r="BS445" s="67"/>
      <c r="BT445" s="67"/>
      <c r="BU445" s="67"/>
      <c r="BV445" s="67"/>
      <c r="BW445" s="62"/>
      <c r="BX445" s="62"/>
      <c r="BY445" s="62"/>
      <c r="BZ445" s="62"/>
      <c r="CA445" s="62"/>
      <c r="CB445" s="62"/>
      <c r="CC445" s="77"/>
      <c r="CD445" s="77"/>
      <c r="CE445" s="62"/>
      <c r="CF445" s="77"/>
      <c r="CG445" s="77"/>
      <c r="CH445" s="62"/>
      <c r="CI445" s="62"/>
      <c r="CJ445" s="62"/>
      <c r="CK445" s="62"/>
      <c r="CL445" s="62"/>
      <c r="CM445" s="62"/>
      <c r="CN445" s="62"/>
      <c r="CO445" s="62"/>
      <c r="CP445" s="62"/>
      <c r="CQ445" s="62"/>
      <c r="CR445" s="62"/>
      <c r="CS445" s="66"/>
    </row>
    <row r="446" spans="1:97" s="50" customFormat="1" ht="18.75" x14ac:dyDescent="0.3">
      <c r="A446" s="61"/>
      <c r="B446" s="55"/>
      <c r="C446" s="66"/>
      <c r="D446" s="55"/>
      <c r="E446" s="66"/>
      <c r="F446" s="66"/>
      <c r="G446" s="66"/>
      <c r="H446" s="66"/>
      <c r="I446" s="66"/>
      <c r="J446" s="67"/>
      <c r="K446" s="67"/>
      <c r="L446" s="67"/>
      <c r="M446" s="67"/>
      <c r="N446" s="67"/>
      <c r="O446" s="67"/>
      <c r="P446" s="67"/>
      <c r="Q446" s="67"/>
      <c r="R446" s="67"/>
      <c r="S446" s="67"/>
      <c r="T446" s="67"/>
      <c r="U446" s="67"/>
      <c r="V446" s="67"/>
      <c r="W446" s="67"/>
      <c r="X446" s="67"/>
      <c r="Y446" s="67"/>
      <c r="Z446" s="67"/>
      <c r="AA446" s="67"/>
      <c r="AB446" s="67"/>
      <c r="AC446" s="67"/>
      <c r="AD446" s="67"/>
      <c r="AE446" s="67"/>
      <c r="AF446" s="67"/>
      <c r="AG446" s="67"/>
      <c r="AH446" s="67"/>
      <c r="AI446" s="67"/>
      <c r="AJ446" s="67"/>
      <c r="AK446" s="67"/>
      <c r="AL446" s="67"/>
      <c r="AM446" s="67"/>
      <c r="AN446" s="67"/>
      <c r="AO446" s="67"/>
      <c r="AP446" s="67"/>
      <c r="AQ446" s="67"/>
      <c r="AR446" s="67"/>
      <c r="AS446" s="67"/>
      <c r="AT446" s="67"/>
      <c r="AU446" s="67"/>
      <c r="AV446" s="67"/>
      <c r="AW446" s="67"/>
      <c r="AX446" s="67"/>
      <c r="AY446" s="67"/>
      <c r="AZ446" s="67"/>
      <c r="BA446" s="67"/>
      <c r="BB446" s="67"/>
      <c r="BC446" s="67"/>
      <c r="BD446" s="67"/>
      <c r="BE446" s="67"/>
      <c r="BF446" s="67"/>
      <c r="BG446" s="67"/>
      <c r="BH446" s="67"/>
      <c r="BI446" s="67"/>
      <c r="BJ446" s="67"/>
      <c r="BK446" s="67"/>
      <c r="BL446" s="67"/>
      <c r="BM446" s="67"/>
      <c r="BN446" s="67"/>
      <c r="BO446" s="67"/>
      <c r="BP446" s="67"/>
      <c r="BQ446" s="67"/>
      <c r="BR446" s="67"/>
      <c r="BS446" s="67"/>
      <c r="BT446" s="67"/>
      <c r="BU446" s="67"/>
      <c r="BV446" s="67"/>
      <c r="BW446" s="62"/>
      <c r="BX446" s="62"/>
      <c r="BY446" s="62"/>
      <c r="BZ446" s="62"/>
      <c r="CA446" s="62"/>
      <c r="CB446" s="62"/>
      <c r="CC446" s="77"/>
      <c r="CD446" s="77"/>
      <c r="CE446" s="62"/>
      <c r="CF446" s="77"/>
      <c r="CG446" s="77"/>
      <c r="CH446" s="62"/>
      <c r="CI446" s="62"/>
      <c r="CJ446" s="62"/>
      <c r="CK446" s="62"/>
      <c r="CL446" s="62"/>
      <c r="CM446" s="62"/>
      <c r="CN446" s="62"/>
      <c r="CO446" s="62"/>
      <c r="CP446" s="62"/>
      <c r="CQ446" s="62"/>
      <c r="CR446" s="62"/>
      <c r="CS446" s="66"/>
    </row>
    <row r="447" spans="1:97" s="50" customFormat="1" ht="18.75" x14ac:dyDescent="0.3">
      <c r="A447" s="61"/>
      <c r="B447" s="55"/>
      <c r="C447" s="66"/>
      <c r="D447" s="55"/>
      <c r="E447" s="66"/>
      <c r="F447" s="66"/>
      <c r="G447" s="66"/>
      <c r="H447" s="66"/>
      <c r="I447" s="66"/>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67"/>
      <c r="AL447" s="67"/>
      <c r="AM447" s="67"/>
      <c r="AN447" s="67"/>
      <c r="AO447" s="67"/>
      <c r="AP447" s="67"/>
      <c r="AQ447" s="67"/>
      <c r="AR447" s="67"/>
      <c r="AS447" s="67"/>
      <c r="AT447" s="67"/>
      <c r="AU447" s="67"/>
      <c r="AV447" s="67"/>
      <c r="AW447" s="67"/>
      <c r="AX447" s="67"/>
      <c r="AY447" s="67"/>
      <c r="AZ447" s="67"/>
      <c r="BA447" s="67"/>
      <c r="BB447" s="67"/>
      <c r="BC447" s="67"/>
      <c r="BD447" s="67"/>
      <c r="BE447" s="67"/>
      <c r="BF447" s="67"/>
      <c r="BG447" s="67"/>
      <c r="BH447" s="67"/>
      <c r="BI447" s="67"/>
      <c r="BJ447" s="67"/>
      <c r="BK447" s="67"/>
      <c r="BL447" s="67"/>
      <c r="BM447" s="67"/>
      <c r="BN447" s="67"/>
      <c r="BO447" s="67"/>
      <c r="BP447" s="67"/>
      <c r="BQ447" s="67"/>
      <c r="BR447" s="67"/>
      <c r="BS447" s="67"/>
      <c r="BT447" s="67"/>
      <c r="BU447" s="67"/>
      <c r="BV447" s="67"/>
      <c r="BW447" s="62"/>
      <c r="BX447" s="62"/>
      <c r="BY447" s="62"/>
      <c r="BZ447" s="62"/>
      <c r="CA447" s="62"/>
      <c r="CB447" s="62"/>
      <c r="CC447" s="77"/>
      <c r="CD447" s="77"/>
      <c r="CE447" s="62"/>
      <c r="CF447" s="77"/>
      <c r="CG447" s="77"/>
      <c r="CH447" s="62"/>
      <c r="CI447" s="62"/>
      <c r="CJ447" s="62"/>
      <c r="CK447" s="62"/>
      <c r="CL447" s="62"/>
      <c r="CM447" s="62"/>
      <c r="CN447" s="62"/>
      <c r="CO447" s="62"/>
      <c r="CP447" s="62"/>
      <c r="CQ447" s="62"/>
      <c r="CR447" s="62"/>
      <c r="CS447" s="66"/>
    </row>
    <row r="448" spans="1:97" s="50" customFormat="1" ht="18.75" x14ac:dyDescent="0.3">
      <c r="A448" s="61"/>
      <c r="B448" s="55"/>
      <c r="C448" s="66"/>
      <c r="D448" s="55"/>
      <c r="E448" s="66"/>
      <c r="F448" s="66"/>
      <c r="G448" s="66"/>
      <c r="H448" s="66"/>
      <c r="I448" s="66"/>
      <c r="J448" s="67"/>
      <c r="K448" s="67"/>
      <c r="L448" s="67"/>
      <c r="M448" s="67"/>
      <c r="N448" s="67"/>
      <c r="O448" s="67"/>
      <c r="P448" s="67"/>
      <c r="Q448" s="67"/>
      <c r="R448" s="67"/>
      <c r="S448" s="67"/>
      <c r="T448" s="67"/>
      <c r="U448" s="67"/>
      <c r="V448" s="67"/>
      <c r="W448" s="67"/>
      <c r="X448" s="67"/>
      <c r="Y448" s="67"/>
      <c r="Z448" s="67"/>
      <c r="AA448" s="67"/>
      <c r="AB448" s="67"/>
      <c r="AC448" s="67"/>
      <c r="AD448" s="67"/>
      <c r="AE448" s="67"/>
      <c r="AF448" s="67"/>
      <c r="AG448" s="67"/>
      <c r="AH448" s="67"/>
      <c r="AI448" s="67"/>
      <c r="AJ448" s="67"/>
      <c r="AK448" s="67"/>
      <c r="AL448" s="67"/>
      <c r="AM448" s="67"/>
      <c r="AN448" s="67"/>
      <c r="AO448" s="67"/>
      <c r="AP448" s="67"/>
      <c r="AQ448" s="67"/>
      <c r="AR448" s="67"/>
      <c r="AS448" s="67"/>
      <c r="AT448" s="67"/>
      <c r="AU448" s="67"/>
      <c r="AV448" s="67"/>
      <c r="AW448" s="67"/>
      <c r="AX448" s="67"/>
      <c r="AY448" s="67"/>
      <c r="AZ448" s="67"/>
      <c r="BA448" s="67"/>
      <c r="BB448" s="67"/>
      <c r="BC448" s="67"/>
      <c r="BD448" s="67"/>
      <c r="BE448" s="67"/>
      <c r="BF448" s="67"/>
      <c r="BG448" s="67"/>
      <c r="BH448" s="67"/>
      <c r="BI448" s="67"/>
      <c r="BJ448" s="67"/>
      <c r="BK448" s="67"/>
      <c r="BL448" s="67"/>
      <c r="BM448" s="67"/>
      <c r="BN448" s="67"/>
      <c r="BO448" s="67"/>
      <c r="BP448" s="67"/>
      <c r="BQ448" s="67"/>
      <c r="BR448" s="67"/>
      <c r="BS448" s="67"/>
      <c r="BT448" s="67"/>
      <c r="BU448" s="67"/>
      <c r="BV448" s="67"/>
      <c r="BW448" s="62"/>
      <c r="BX448" s="62"/>
      <c r="BY448" s="62"/>
      <c r="BZ448" s="62"/>
      <c r="CA448" s="62"/>
      <c r="CB448" s="62"/>
      <c r="CC448" s="77"/>
      <c r="CD448" s="77"/>
      <c r="CE448" s="62"/>
      <c r="CF448" s="77"/>
      <c r="CG448" s="77"/>
      <c r="CH448" s="62"/>
      <c r="CI448" s="62"/>
      <c r="CJ448" s="62"/>
      <c r="CK448" s="62"/>
      <c r="CL448" s="62"/>
      <c r="CM448" s="62"/>
      <c r="CN448" s="62"/>
      <c r="CO448" s="62"/>
      <c r="CP448" s="62"/>
      <c r="CQ448" s="62"/>
      <c r="CR448" s="62"/>
      <c r="CS448" s="66"/>
    </row>
    <row r="449" spans="1:97" s="50" customFormat="1" ht="18.75" x14ac:dyDescent="0.3">
      <c r="A449" s="61"/>
      <c r="B449" s="55"/>
      <c r="C449" s="66"/>
      <c r="D449" s="55"/>
      <c r="E449" s="66"/>
      <c r="F449" s="66"/>
      <c r="G449" s="66"/>
      <c r="H449" s="66"/>
      <c r="I449" s="66"/>
      <c r="J449" s="67"/>
      <c r="K449" s="67"/>
      <c r="L449" s="67"/>
      <c r="M449" s="67"/>
      <c r="N449" s="67"/>
      <c r="O449" s="67"/>
      <c r="P449" s="67"/>
      <c r="Q449" s="67"/>
      <c r="R449" s="67"/>
      <c r="S449" s="67"/>
      <c r="T449" s="67"/>
      <c r="U449" s="67"/>
      <c r="V449" s="67"/>
      <c r="W449" s="67"/>
      <c r="X449" s="67"/>
      <c r="Y449" s="67"/>
      <c r="Z449" s="67"/>
      <c r="AA449" s="67"/>
      <c r="AB449" s="67"/>
      <c r="AC449" s="67"/>
      <c r="AD449" s="67"/>
      <c r="AE449" s="67"/>
      <c r="AF449" s="67"/>
      <c r="AG449" s="67"/>
      <c r="AH449" s="67"/>
      <c r="AI449" s="67"/>
      <c r="AJ449" s="67"/>
      <c r="AK449" s="67"/>
      <c r="AL449" s="67"/>
      <c r="AM449" s="67"/>
      <c r="AN449" s="67"/>
      <c r="AO449" s="67"/>
      <c r="AP449" s="67"/>
      <c r="AQ449" s="67"/>
      <c r="AR449" s="67"/>
      <c r="AS449" s="67"/>
      <c r="AT449" s="67"/>
      <c r="AU449" s="67"/>
      <c r="AV449" s="67"/>
      <c r="AW449" s="67"/>
      <c r="AX449" s="67"/>
      <c r="AY449" s="67"/>
      <c r="AZ449" s="67"/>
      <c r="BA449" s="67"/>
      <c r="BB449" s="67"/>
      <c r="BC449" s="67"/>
      <c r="BD449" s="67"/>
      <c r="BE449" s="67"/>
      <c r="BF449" s="67"/>
      <c r="BG449" s="67"/>
      <c r="BH449" s="67"/>
      <c r="BI449" s="67"/>
      <c r="BJ449" s="67"/>
      <c r="BK449" s="67"/>
      <c r="BL449" s="67"/>
      <c r="BM449" s="67"/>
      <c r="BN449" s="67"/>
      <c r="BO449" s="67"/>
      <c r="BP449" s="67"/>
      <c r="BQ449" s="67"/>
      <c r="BR449" s="67"/>
      <c r="BS449" s="67"/>
      <c r="BT449" s="67"/>
      <c r="BU449" s="67"/>
      <c r="BV449" s="67"/>
      <c r="BW449" s="62"/>
      <c r="BX449" s="62"/>
      <c r="BY449" s="62"/>
      <c r="BZ449" s="62"/>
      <c r="CA449" s="62"/>
      <c r="CB449" s="62"/>
      <c r="CC449" s="77"/>
      <c r="CD449" s="77"/>
      <c r="CE449" s="62"/>
      <c r="CF449" s="77"/>
      <c r="CG449" s="77"/>
      <c r="CH449" s="62"/>
      <c r="CI449" s="62"/>
      <c r="CJ449" s="62"/>
      <c r="CK449" s="62"/>
      <c r="CL449" s="62"/>
      <c r="CM449" s="62"/>
      <c r="CN449" s="62"/>
      <c r="CO449" s="62"/>
      <c r="CP449" s="62"/>
      <c r="CQ449" s="62"/>
      <c r="CR449" s="62"/>
      <c r="CS449" s="66"/>
    </row>
    <row r="450" spans="1:97" s="50" customFormat="1" ht="18.75" x14ac:dyDescent="0.3">
      <c r="A450" s="61"/>
      <c r="B450" s="55"/>
      <c r="C450" s="66"/>
      <c r="D450" s="55"/>
      <c r="E450" s="66"/>
      <c r="F450" s="66"/>
      <c r="G450" s="66"/>
      <c r="H450" s="66"/>
      <c r="I450" s="66"/>
      <c r="J450" s="67"/>
      <c r="K450" s="67"/>
      <c r="L450" s="67"/>
      <c r="M450" s="67"/>
      <c r="N450" s="67"/>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67"/>
      <c r="AL450" s="67"/>
      <c r="AM450" s="67"/>
      <c r="AN450" s="67"/>
      <c r="AO450" s="67"/>
      <c r="AP450" s="67"/>
      <c r="AQ450" s="67"/>
      <c r="AR450" s="67"/>
      <c r="AS450" s="67"/>
      <c r="AT450" s="67"/>
      <c r="AU450" s="67"/>
      <c r="AV450" s="67"/>
      <c r="AW450" s="67"/>
      <c r="AX450" s="67"/>
      <c r="AY450" s="67"/>
      <c r="AZ450" s="67"/>
      <c r="BA450" s="67"/>
      <c r="BB450" s="67"/>
      <c r="BC450" s="67"/>
      <c r="BD450" s="67"/>
      <c r="BE450" s="67"/>
      <c r="BF450" s="67"/>
      <c r="BG450" s="67"/>
      <c r="BH450" s="67"/>
      <c r="BI450" s="67"/>
      <c r="BJ450" s="67"/>
      <c r="BK450" s="67"/>
      <c r="BL450" s="67"/>
      <c r="BM450" s="67"/>
      <c r="BN450" s="67"/>
      <c r="BO450" s="67"/>
      <c r="BP450" s="67"/>
      <c r="BQ450" s="67"/>
      <c r="BR450" s="67"/>
      <c r="BS450" s="67"/>
      <c r="BT450" s="67"/>
      <c r="BU450" s="67"/>
      <c r="BV450" s="67"/>
      <c r="BW450" s="62"/>
      <c r="BX450" s="62"/>
      <c r="BY450" s="62"/>
      <c r="BZ450" s="62"/>
      <c r="CA450" s="62"/>
      <c r="CB450" s="62"/>
      <c r="CC450" s="77"/>
      <c r="CD450" s="77"/>
      <c r="CE450" s="62"/>
      <c r="CF450" s="77"/>
      <c r="CG450" s="77"/>
      <c r="CH450" s="62"/>
      <c r="CI450" s="62"/>
      <c r="CJ450" s="62"/>
      <c r="CK450" s="62"/>
      <c r="CL450" s="62"/>
      <c r="CM450" s="62"/>
      <c r="CN450" s="62"/>
      <c r="CO450" s="62"/>
      <c r="CP450" s="62"/>
      <c r="CQ450" s="62"/>
      <c r="CR450" s="62"/>
      <c r="CS450" s="66"/>
    </row>
    <row r="451" spans="1:97" s="50" customFormat="1" ht="18.75" x14ac:dyDescent="0.3">
      <c r="A451" s="61"/>
      <c r="B451" s="55"/>
      <c r="C451" s="66"/>
      <c r="D451" s="55"/>
      <c r="E451" s="66"/>
      <c r="F451" s="66"/>
      <c r="G451" s="66"/>
      <c r="H451" s="66"/>
      <c r="I451" s="66"/>
      <c r="J451" s="67"/>
      <c r="K451" s="67"/>
      <c r="L451" s="67"/>
      <c r="M451" s="67"/>
      <c r="N451" s="67"/>
      <c r="O451" s="67"/>
      <c r="P451" s="67"/>
      <c r="Q451" s="67"/>
      <c r="R451" s="67"/>
      <c r="S451" s="67"/>
      <c r="T451" s="67"/>
      <c r="U451" s="67"/>
      <c r="V451" s="67"/>
      <c r="W451" s="67"/>
      <c r="X451" s="67"/>
      <c r="Y451" s="67"/>
      <c r="Z451" s="67"/>
      <c r="AA451" s="67"/>
      <c r="AB451" s="67"/>
      <c r="AC451" s="67"/>
      <c r="AD451" s="67"/>
      <c r="AE451" s="67"/>
      <c r="AF451" s="67"/>
      <c r="AG451" s="67"/>
      <c r="AH451" s="67"/>
      <c r="AI451" s="67"/>
      <c r="AJ451" s="67"/>
      <c r="AK451" s="67"/>
      <c r="AL451" s="67"/>
      <c r="AM451" s="67"/>
      <c r="AN451" s="67"/>
      <c r="AO451" s="67"/>
      <c r="AP451" s="67"/>
      <c r="AQ451" s="67"/>
      <c r="AR451" s="67"/>
      <c r="AS451" s="67"/>
      <c r="AT451" s="67"/>
      <c r="AU451" s="67"/>
      <c r="AV451" s="67"/>
      <c r="AW451" s="67"/>
      <c r="AX451" s="67"/>
      <c r="AY451" s="67"/>
      <c r="AZ451" s="67"/>
      <c r="BA451" s="67"/>
      <c r="BB451" s="67"/>
      <c r="BC451" s="67"/>
      <c r="BD451" s="67"/>
      <c r="BE451" s="67"/>
      <c r="BF451" s="67"/>
      <c r="BG451" s="67"/>
      <c r="BH451" s="67"/>
      <c r="BI451" s="67"/>
      <c r="BJ451" s="67"/>
      <c r="BK451" s="67"/>
      <c r="BL451" s="67"/>
      <c r="BM451" s="67"/>
      <c r="BN451" s="67"/>
      <c r="BO451" s="67"/>
      <c r="BP451" s="67"/>
      <c r="BQ451" s="67"/>
      <c r="BR451" s="67"/>
      <c r="BS451" s="67"/>
      <c r="BT451" s="67"/>
      <c r="BU451" s="67"/>
      <c r="BV451" s="67"/>
      <c r="BW451" s="62"/>
      <c r="BX451" s="62"/>
      <c r="BY451" s="62"/>
      <c r="BZ451" s="62"/>
      <c r="CA451" s="62"/>
      <c r="CB451" s="62"/>
      <c r="CC451" s="77"/>
      <c r="CD451" s="77"/>
      <c r="CE451" s="62"/>
      <c r="CF451" s="77"/>
      <c r="CG451" s="77"/>
      <c r="CH451" s="62"/>
      <c r="CI451" s="62"/>
      <c r="CJ451" s="62"/>
      <c r="CK451" s="62"/>
      <c r="CL451" s="62"/>
      <c r="CM451" s="62"/>
      <c r="CN451" s="62"/>
      <c r="CO451" s="62"/>
      <c r="CP451" s="62"/>
      <c r="CQ451" s="62"/>
      <c r="CR451" s="62"/>
      <c r="CS451" s="66"/>
    </row>
    <row r="452" spans="1:97" s="50" customFormat="1" ht="18.75" x14ac:dyDescent="0.3">
      <c r="A452" s="61"/>
      <c r="B452" s="55"/>
      <c r="C452" s="66"/>
      <c r="D452" s="55"/>
      <c r="E452" s="66"/>
      <c r="F452" s="66"/>
      <c r="G452" s="66"/>
      <c r="H452" s="66"/>
      <c r="I452" s="66"/>
      <c r="J452" s="67"/>
      <c r="K452" s="67"/>
      <c r="L452" s="67"/>
      <c r="M452" s="67"/>
      <c r="N452" s="67"/>
      <c r="O452" s="67"/>
      <c r="P452" s="67"/>
      <c r="Q452" s="67"/>
      <c r="R452" s="67"/>
      <c r="S452" s="67"/>
      <c r="T452" s="67"/>
      <c r="U452" s="67"/>
      <c r="V452" s="67"/>
      <c r="W452" s="67"/>
      <c r="X452" s="67"/>
      <c r="Y452" s="67"/>
      <c r="Z452" s="67"/>
      <c r="AA452" s="67"/>
      <c r="AB452" s="67"/>
      <c r="AC452" s="67"/>
      <c r="AD452" s="67"/>
      <c r="AE452" s="67"/>
      <c r="AF452" s="67"/>
      <c r="AG452" s="67"/>
      <c r="AH452" s="67"/>
      <c r="AI452" s="67"/>
      <c r="AJ452" s="67"/>
      <c r="AK452" s="67"/>
      <c r="AL452" s="67"/>
      <c r="AM452" s="67"/>
      <c r="AN452" s="67"/>
      <c r="AO452" s="67"/>
      <c r="AP452" s="67"/>
      <c r="AQ452" s="67"/>
      <c r="AR452" s="67"/>
      <c r="AS452" s="67"/>
      <c r="AT452" s="67"/>
      <c r="AU452" s="67"/>
      <c r="AV452" s="67"/>
      <c r="AW452" s="67"/>
      <c r="AX452" s="67"/>
      <c r="AY452" s="67"/>
      <c r="AZ452" s="67"/>
      <c r="BA452" s="67"/>
      <c r="BB452" s="67"/>
      <c r="BC452" s="67"/>
      <c r="BD452" s="67"/>
      <c r="BE452" s="67"/>
      <c r="BF452" s="67"/>
      <c r="BG452" s="67"/>
      <c r="BH452" s="67"/>
      <c r="BI452" s="67"/>
      <c r="BJ452" s="67"/>
      <c r="BK452" s="67"/>
      <c r="BL452" s="67"/>
      <c r="BM452" s="67"/>
      <c r="BN452" s="67"/>
      <c r="BO452" s="67"/>
      <c r="BP452" s="67"/>
      <c r="BQ452" s="67"/>
      <c r="BR452" s="67"/>
      <c r="BS452" s="67"/>
      <c r="BT452" s="67"/>
      <c r="BU452" s="67"/>
      <c r="BV452" s="67"/>
      <c r="BW452" s="62"/>
      <c r="BX452" s="62"/>
      <c r="BY452" s="62"/>
      <c r="BZ452" s="62"/>
      <c r="CA452" s="62"/>
      <c r="CB452" s="62"/>
      <c r="CC452" s="77"/>
      <c r="CD452" s="77"/>
      <c r="CE452" s="62"/>
      <c r="CF452" s="77"/>
      <c r="CG452" s="77"/>
      <c r="CH452" s="62"/>
      <c r="CI452" s="62"/>
      <c r="CJ452" s="62"/>
      <c r="CK452" s="62"/>
      <c r="CL452" s="62"/>
      <c r="CM452" s="62"/>
      <c r="CN452" s="62"/>
      <c r="CO452" s="62"/>
      <c r="CP452" s="62"/>
      <c r="CQ452" s="62"/>
      <c r="CR452" s="62"/>
      <c r="CS452" s="66"/>
    </row>
    <row r="453" spans="1:97" s="50" customFormat="1" ht="18.75" x14ac:dyDescent="0.3">
      <c r="A453" s="61"/>
      <c r="B453" s="55"/>
      <c r="C453" s="66"/>
      <c r="D453" s="55"/>
      <c r="E453" s="66"/>
      <c r="F453" s="66"/>
      <c r="G453" s="66"/>
      <c r="H453" s="66"/>
      <c r="I453" s="66"/>
      <c r="J453" s="67"/>
      <c r="K453" s="67"/>
      <c r="L453" s="67"/>
      <c r="M453" s="67"/>
      <c r="N453" s="67"/>
      <c r="O453" s="67"/>
      <c r="P453" s="67"/>
      <c r="Q453" s="67"/>
      <c r="R453" s="67"/>
      <c r="S453" s="67"/>
      <c r="T453" s="67"/>
      <c r="U453" s="67"/>
      <c r="V453" s="67"/>
      <c r="W453" s="67"/>
      <c r="X453" s="67"/>
      <c r="Y453" s="67"/>
      <c r="Z453" s="67"/>
      <c r="AA453" s="67"/>
      <c r="AB453" s="67"/>
      <c r="AC453" s="67"/>
      <c r="AD453" s="67"/>
      <c r="AE453" s="67"/>
      <c r="AF453" s="67"/>
      <c r="AG453" s="67"/>
      <c r="AH453" s="67"/>
      <c r="AI453" s="67"/>
      <c r="AJ453" s="67"/>
      <c r="AK453" s="67"/>
      <c r="AL453" s="67"/>
      <c r="AM453" s="67"/>
      <c r="AN453" s="67"/>
      <c r="AO453" s="67"/>
      <c r="AP453" s="67"/>
      <c r="AQ453" s="67"/>
      <c r="AR453" s="67"/>
      <c r="AS453" s="67"/>
      <c r="AT453" s="67"/>
      <c r="AU453" s="67"/>
      <c r="AV453" s="67"/>
      <c r="AW453" s="67"/>
      <c r="AX453" s="67"/>
      <c r="AY453" s="67"/>
      <c r="AZ453" s="67"/>
      <c r="BA453" s="67"/>
      <c r="BB453" s="67"/>
      <c r="BC453" s="67"/>
      <c r="BD453" s="67"/>
      <c r="BE453" s="67"/>
      <c r="BF453" s="67"/>
      <c r="BG453" s="67"/>
      <c r="BH453" s="67"/>
      <c r="BI453" s="67"/>
      <c r="BJ453" s="67"/>
      <c r="BK453" s="67"/>
      <c r="BL453" s="67"/>
      <c r="BM453" s="67"/>
      <c r="BN453" s="67"/>
      <c r="BO453" s="67"/>
      <c r="BP453" s="67"/>
      <c r="BQ453" s="67"/>
      <c r="BR453" s="67"/>
      <c r="BS453" s="67"/>
      <c r="BT453" s="67"/>
      <c r="BU453" s="67"/>
      <c r="BV453" s="67"/>
      <c r="BW453" s="62"/>
      <c r="BX453" s="62"/>
      <c r="BY453" s="62"/>
      <c r="BZ453" s="62"/>
      <c r="CA453" s="62"/>
      <c r="CB453" s="62"/>
      <c r="CC453" s="77"/>
      <c r="CD453" s="77"/>
      <c r="CE453" s="62"/>
      <c r="CF453" s="77"/>
      <c r="CG453" s="77"/>
      <c r="CH453" s="62"/>
      <c r="CI453" s="62"/>
      <c r="CJ453" s="62"/>
      <c r="CK453" s="62"/>
      <c r="CL453" s="62"/>
      <c r="CM453" s="62"/>
      <c r="CN453" s="62"/>
      <c r="CO453" s="62"/>
      <c r="CP453" s="62"/>
      <c r="CQ453" s="62"/>
      <c r="CR453" s="62"/>
      <c r="CS453" s="66"/>
    </row>
    <row r="454" spans="1:97" s="50" customFormat="1" ht="18.75" x14ac:dyDescent="0.3">
      <c r="A454" s="61"/>
      <c r="B454" s="55"/>
      <c r="C454" s="66"/>
      <c r="D454" s="55"/>
      <c r="E454" s="66"/>
      <c r="F454" s="66"/>
      <c r="G454" s="66"/>
      <c r="H454" s="66"/>
      <c r="I454" s="66"/>
      <c r="J454" s="67"/>
      <c r="K454" s="67"/>
      <c r="L454" s="67"/>
      <c r="M454" s="67"/>
      <c r="N454" s="67"/>
      <c r="O454" s="67"/>
      <c r="P454" s="67"/>
      <c r="Q454" s="67"/>
      <c r="R454" s="67"/>
      <c r="S454" s="67"/>
      <c r="T454" s="67"/>
      <c r="U454" s="67"/>
      <c r="V454" s="67"/>
      <c r="W454" s="67"/>
      <c r="X454" s="67"/>
      <c r="Y454" s="67"/>
      <c r="Z454" s="67"/>
      <c r="AA454" s="67"/>
      <c r="AB454" s="67"/>
      <c r="AC454" s="67"/>
      <c r="AD454" s="67"/>
      <c r="AE454" s="67"/>
      <c r="AF454" s="67"/>
      <c r="AG454" s="67"/>
      <c r="AH454" s="67"/>
      <c r="AI454" s="67"/>
      <c r="AJ454" s="67"/>
      <c r="AK454" s="67"/>
      <c r="AL454" s="67"/>
      <c r="AM454" s="67"/>
      <c r="AN454" s="67"/>
      <c r="AO454" s="67"/>
      <c r="AP454" s="67"/>
      <c r="AQ454" s="67"/>
      <c r="AR454" s="67"/>
      <c r="AS454" s="67"/>
      <c r="AT454" s="67"/>
      <c r="AU454" s="67"/>
      <c r="AV454" s="67"/>
      <c r="AW454" s="67"/>
      <c r="AX454" s="67"/>
      <c r="AY454" s="67"/>
      <c r="AZ454" s="67"/>
      <c r="BA454" s="67"/>
      <c r="BB454" s="67"/>
      <c r="BC454" s="67"/>
      <c r="BD454" s="67"/>
      <c r="BE454" s="67"/>
      <c r="BF454" s="67"/>
      <c r="BG454" s="67"/>
      <c r="BH454" s="67"/>
      <c r="BI454" s="67"/>
      <c r="BJ454" s="67"/>
      <c r="BK454" s="67"/>
      <c r="BL454" s="67"/>
      <c r="BM454" s="67"/>
      <c r="BN454" s="67"/>
      <c r="BO454" s="67"/>
      <c r="BP454" s="67"/>
      <c r="BQ454" s="67"/>
      <c r="BR454" s="67"/>
      <c r="BS454" s="67"/>
      <c r="BT454" s="67"/>
      <c r="BU454" s="67"/>
      <c r="BV454" s="67"/>
      <c r="BW454" s="62"/>
      <c r="BX454" s="62"/>
      <c r="BY454" s="62"/>
      <c r="BZ454" s="62"/>
      <c r="CA454" s="62"/>
      <c r="CB454" s="62"/>
      <c r="CC454" s="77"/>
      <c r="CD454" s="77"/>
      <c r="CE454" s="62"/>
      <c r="CF454" s="77"/>
      <c r="CG454" s="77"/>
      <c r="CH454" s="62"/>
      <c r="CI454" s="62"/>
      <c r="CJ454" s="62"/>
      <c r="CK454" s="62"/>
      <c r="CL454" s="62"/>
      <c r="CM454" s="62"/>
      <c r="CN454" s="62"/>
      <c r="CO454" s="62"/>
      <c r="CP454" s="62"/>
      <c r="CQ454" s="62"/>
      <c r="CR454" s="62"/>
      <c r="CS454" s="66"/>
    </row>
    <row r="455" spans="1:97" s="50" customFormat="1" ht="18.75" x14ac:dyDescent="0.3">
      <c r="A455" s="61"/>
      <c r="B455" s="55"/>
      <c r="C455" s="66"/>
      <c r="D455" s="55"/>
      <c r="E455" s="66"/>
      <c r="F455" s="66"/>
      <c r="G455" s="66"/>
      <c r="H455" s="66"/>
      <c r="I455" s="66"/>
      <c r="J455" s="67"/>
      <c r="K455" s="67"/>
      <c r="L455" s="67"/>
      <c r="M455" s="67"/>
      <c r="N455" s="67"/>
      <c r="O455" s="67"/>
      <c r="P455" s="67"/>
      <c r="Q455" s="67"/>
      <c r="R455" s="67"/>
      <c r="S455" s="67"/>
      <c r="T455" s="67"/>
      <c r="U455" s="67"/>
      <c r="V455" s="67"/>
      <c r="W455" s="67"/>
      <c r="X455" s="67"/>
      <c r="Y455" s="67"/>
      <c r="Z455" s="67"/>
      <c r="AA455" s="67"/>
      <c r="AB455" s="67"/>
      <c r="AC455" s="67"/>
      <c r="AD455" s="67"/>
      <c r="AE455" s="67"/>
      <c r="AF455" s="67"/>
      <c r="AG455" s="67"/>
      <c r="AH455" s="67"/>
      <c r="AI455" s="67"/>
      <c r="AJ455" s="67"/>
      <c r="AK455" s="67"/>
      <c r="AL455" s="67"/>
      <c r="AM455" s="67"/>
      <c r="AN455" s="67"/>
      <c r="AO455" s="67"/>
      <c r="AP455" s="67"/>
      <c r="AQ455" s="67"/>
      <c r="AR455" s="67"/>
      <c r="AS455" s="67"/>
      <c r="AT455" s="67"/>
      <c r="AU455" s="67"/>
      <c r="AV455" s="67"/>
      <c r="AW455" s="67"/>
      <c r="AX455" s="67"/>
      <c r="AY455" s="67"/>
      <c r="AZ455" s="67"/>
      <c r="BA455" s="67"/>
      <c r="BB455" s="67"/>
      <c r="BC455" s="67"/>
      <c r="BD455" s="67"/>
      <c r="BE455" s="67"/>
      <c r="BF455" s="67"/>
      <c r="BG455" s="67"/>
      <c r="BH455" s="67"/>
      <c r="BI455" s="67"/>
      <c r="BJ455" s="67"/>
      <c r="BK455" s="67"/>
      <c r="BL455" s="67"/>
      <c r="BM455" s="67"/>
      <c r="BN455" s="67"/>
      <c r="BO455" s="67"/>
      <c r="BP455" s="67"/>
      <c r="BQ455" s="67"/>
      <c r="BR455" s="67"/>
      <c r="BS455" s="67"/>
      <c r="BT455" s="67"/>
      <c r="BU455" s="67"/>
      <c r="BV455" s="67"/>
      <c r="BW455" s="62"/>
      <c r="BX455" s="62"/>
      <c r="BY455" s="62"/>
      <c r="BZ455" s="62"/>
      <c r="CA455" s="62"/>
      <c r="CB455" s="62"/>
      <c r="CC455" s="77"/>
      <c r="CD455" s="77"/>
      <c r="CE455" s="62"/>
      <c r="CF455" s="77"/>
      <c r="CG455" s="77"/>
      <c r="CH455" s="62"/>
      <c r="CI455" s="62"/>
      <c r="CJ455" s="62"/>
      <c r="CK455" s="62"/>
      <c r="CL455" s="62"/>
      <c r="CM455" s="62"/>
      <c r="CN455" s="62"/>
      <c r="CO455" s="62"/>
      <c r="CP455" s="62"/>
      <c r="CQ455" s="62"/>
      <c r="CR455" s="62"/>
      <c r="CS455" s="66"/>
    </row>
    <row r="456" spans="1:97" s="50" customFormat="1" ht="18.75" x14ac:dyDescent="0.3">
      <c r="A456" s="61"/>
      <c r="B456" s="55"/>
      <c r="C456" s="66"/>
      <c r="D456" s="55"/>
      <c r="E456" s="66"/>
      <c r="F456" s="66"/>
      <c r="G456" s="66"/>
      <c r="H456" s="66"/>
      <c r="I456" s="66"/>
      <c r="J456" s="67"/>
      <c r="K456" s="67"/>
      <c r="L456" s="67"/>
      <c r="M456" s="67"/>
      <c r="N456" s="67"/>
      <c r="O456" s="67"/>
      <c r="P456" s="67"/>
      <c r="Q456" s="67"/>
      <c r="R456" s="67"/>
      <c r="S456" s="67"/>
      <c r="T456" s="67"/>
      <c r="U456" s="67"/>
      <c r="V456" s="67"/>
      <c r="W456" s="67"/>
      <c r="X456" s="67"/>
      <c r="Y456" s="67"/>
      <c r="Z456" s="67"/>
      <c r="AA456" s="67"/>
      <c r="AB456" s="67"/>
      <c r="AC456" s="67"/>
      <c r="AD456" s="67"/>
      <c r="AE456" s="67"/>
      <c r="AF456" s="67"/>
      <c r="AG456" s="67"/>
      <c r="AH456" s="67"/>
      <c r="AI456" s="67"/>
      <c r="AJ456" s="67"/>
      <c r="AK456" s="67"/>
      <c r="AL456" s="67"/>
      <c r="AM456" s="67"/>
      <c r="AN456" s="67"/>
      <c r="AO456" s="67"/>
      <c r="AP456" s="67"/>
      <c r="AQ456" s="67"/>
      <c r="AR456" s="67"/>
      <c r="AS456" s="67"/>
      <c r="AT456" s="67"/>
      <c r="AU456" s="67"/>
      <c r="AV456" s="67"/>
      <c r="AW456" s="67"/>
      <c r="AX456" s="67"/>
      <c r="AY456" s="67"/>
      <c r="AZ456" s="67"/>
      <c r="BA456" s="67"/>
      <c r="BB456" s="67"/>
      <c r="BC456" s="67"/>
      <c r="BD456" s="67"/>
      <c r="BE456" s="67"/>
      <c r="BF456" s="67"/>
      <c r="BG456" s="67"/>
      <c r="BH456" s="67"/>
      <c r="BI456" s="67"/>
      <c r="BJ456" s="67"/>
      <c r="BK456" s="67"/>
      <c r="BL456" s="67"/>
      <c r="BM456" s="67"/>
      <c r="BN456" s="67"/>
      <c r="BO456" s="67"/>
      <c r="BP456" s="67"/>
      <c r="BQ456" s="67"/>
      <c r="BR456" s="67"/>
      <c r="BS456" s="67"/>
      <c r="BT456" s="67"/>
      <c r="BU456" s="67"/>
      <c r="BV456" s="67"/>
      <c r="BW456" s="62"/>
      <c r="BX456" s="62"/>
      <c r="BY456" s="62"/>
      <c r="BZ456" s="62"/>
      <c r="CA456" s="62"/>
      <c r="CB456" s="62"/>
      <c r="CC456" s="77"/>
      <c r="CD456" s="77"/>
      <c r="CE456" s="62"/>
      <c r="CF456" s="77"/>
      <c r="CG456" s="77"/>
      <c r="CH456" s="62"/>
      <c r="CI456" s="62"/>
      <c r="CJ456" s="62"/>
      <c r="CK456" s="62"/>
      <c r="CL456" s="62"/>
      <c r="CM456" s="62"/>
      <c r="CN456" s="62"/>
      <c r="CO456" s="62"/>
      <c r="CP456" s="62"/>
      <c r="CQ456" s="62"/>
      <c r="CR456" s="62"/>
      <c r="CS456" s="66"/>
    </row>
    <row r="457" spans="1:97" s="50" customFormat="1" ht="18.75" x14ac:dyDescent="0.3">
      <c r="A457" s="61"/>
      <c r="B457" s="55"/>
      <c r="C457" s="66"/>
      <c r="D457" s="55"/>
      <c r="E457" s="66"/>
      <c r="F457" s="66"/>
      <c r="G457" s="66"/>
      <c r="H457" s="66"/>
      <c r="I457" s="66"/>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s="67"/>
      <c r="AM457" s="67"/>
      <c r="AN457" s="67"/>
      <c r="AO457" s="67"/>
      <c r="AP457" s="67"/>
      <c r="AQ457" s="67"/>
      <c r="AR457" s="67"/>
      <c r="AS457" s="67"/>
      <c r="AT457" s="67"/>
      <c r="AU457" s="67"/>
      <c r="AV457" s="67"/>
      <c r="AW457" s="67"/>
      <c r="AX457" s="67"/>
      <c r="AY457" s="67"/>
      <c r="AZ457" s="67"/>
      <c r="BA457" s="67"/>
      <c r="BB457" s="67"/>
      <c r="BC457" s="67"/>
      <c r="BD457" s="67"/>
      <c r="BE457" s="67"/>
      <c r="BF457" s="67"/>
      <c r="BG457" s="67"/>
      <c r="BH457" s="67"/>
      <c r="BI457" s="67"/>
      <c r="BJ457" s="67"/>
      <c r="BK457" s="67"/>
      <c r="BL457" s="67"/>
      <c r="BM457" s="67"/>
      <c r="BN457" s="67"/>
      <c r="BO457" s="67"/>
      <c r="BP457" s="67"/>
      <c r="BQ457" s="67"/>
      <c r="BR457" s="67"/>
      <c r="BS457" s="67"/>
      <c r="BT457" s="67"/>
      <c r="BU457" s="67"/>
      <c r="BV457" s="67"/>
      <c r="BW457" s="62"/>
      <c r="BX457" s="62"/>
      <c r="BY457" s="62"/>
      <c r="BZ457" s="62"/>
      <c r="CA457" s="62"/>
      <c r="CB457" s="62"/>
      <c r="CC457" s="77"/>
      <c r="CD457" s="77"/>
      <c r="CE457" s="62"/>
      <c r="CF457" s="77"/>
      <c r="CG457" s="77"/>
      <c r="CH457" s="62"/>
      <c r="CI457" s="62"/>
      <c r="CJ457" s="62"/>
      <c r="CK457" s="62"/>
      <c r="CL457" s="62"/>
      <c r="CM457" s="62"/>
      <c r="CN457" s="62"/>
      <c r="CO457" s="62"/>
      <c r="CP457" s="62"/>
      <c r="CQ457" s="62"/>
      <c r="CR457" s="62"/>
      <c r="CS457" s="66"/>
    </row>
    <row r="458" spans="1:97" s="50" customFormat="1" ht="18.75" x14ac:dyDescent="0.3">
      <c r="A458" s="61"/>
      <c r="B458" s="55"/>
      <c r="C458" s="66"/>
      <c r="D458" s="55"/>
      <c r="E458" s="66"/>
      <c r="F458" s="66"/>
      <c r="G458" s="66"/>
      <c r="H458" s="66"/>
      <c r="I458" s="66"/>
      <c r="J458" s="67"/>
      <c r="K458" s="67"/>
      <c r="L458" s="67"/>
      <c r="M458" s="67"/>
      <c r="N458" s="67"/>
      <c r="O458" s="67"/>
      <c r="P458" s="67"/>
      <c r="Q458" s="67"/>
      <c r="R458" s="67"/>
      <c r="S458" s="67"/>
      <c r="T458" s="67"/>
      <c r="U458" s="67"/>
      <c r="V458" s="67"/>
      <c r="W458" s="67"/>
      <c r="X458" s="67"/>
      <c r="Y458" s="67"/>
      <c r="Z458" s="67"/>
      <c r="AA458" s="67"/>
      <c r="AB458" s="67"/>
      <c r="AC458" s="67"/>
      <c r="AD458" s="67"/>
      <c r="AE458" s="67"/>
      <c r="AF458" s="67"/>
      <c r="AG458" s="67"/>
      <c r="AH458" s="67"/>
      <c r="AI458" s="67"/>
      <c r="AJ458" s="67"/>
      <c r="AK458" s="67"/>
      <c r="AL458" s="67"/>
      <c r="AM458" s="67"/>
      <c r="AN458" s="67"/>
      <c r="AO458" s="67"/>
      <c r="AP458" s="67"/>
      <c r="AQ458" s="67"/>
      <c r="AR458" s="67"/>
      <c r="AS458" s="67"/>
      <c r="AT458" s="67"/>
      <c r="AU458" s="67"/>
      <c r="AV458" s="67"/>
      <c r="AW458" s="67"/>
      <c r="AX458" s="67"/>
      <c r="AY458" s="67"/>
      <c r="AZ458" s="67"/>
      <c r="BA458" s="67"/>
      <c r="BB458" s="67"/>
      <c r="BC458" s="67"/>
      <c r="BD458" s="67"/>
      <c r="BE458" s="67"/>
      <c r="BF458" s="67"/>
      <c r="BG458" s="67"/>
      <c r="BH458" s="67"/>
      <c r="BI458" s="67"/>
      <c r="BJ458" s="67"/>
      <c r="BK458" s="67"/>
      <c r="BL458" s="67"/>
      <c r="BM458" s="67"/>
      <c r="BN458" s="67"/>
      <c r="BO458" s="67"/>
      <c r="BP458" s="67"/>
      <c r="BQ458" s="67"/>
      <c r="BR458" s="67"/>
      <c r="BS458" s="67"/>
      <c r="BT458" s="67"/>
      <c r="BU458" s="67"/>
      <c r="BV458" s="67"/>
      <c r="BW458" s="62"/>
      <c r="BX458" s="62"/>
      <c r="BY458" s="62"/>
      <c r="BZ458" s="62"/>
      <c r="CA458" s="62"/>
      <c r="CB458" s="62"/>
      <c r="CC458" s="77"/>
      <c r="CD458" s="77"/>
      <c r="CE458" s="62"/>
      <c r="CF458" s="77"/>
      <c r="CG458" s="77"/>
      <c r="CH458" s="62"/>
      <c r="CI458" s="62"/>
      <c r="CJ458" s="62"/>
      <c r="CK458" s="62"/>
      <c r="CL458" s="62"/>
      <c r="CM458" s="62"/>
      <c r="CN458" s="62"/>
      <c r="CO458" s="62"/>
      <c r="CP458" s="62"/>
      <c r="CQ458" s="62"/>
      <c r="CR458" s="62"/>
      <c r="CS458" s="66"/>
    </row>
    <row r="459" spans="1:97" s="50" customFormat="1" ht="18.75" x14ac:dyDescent="0.3">
      <c r="A459" s="61"/>
      <c r="B459" s="55"/>
      <c r="C459" s="66"/>
      <c r="D459" s="55"/>
      <c r="E459" s="66"/>
      <c r="F459" s="66"/>
      <c r="G459" s="66"/>
      <c r="H459" s="66"/>
      <c r="I459" s="66"/>
      <c r="J459" s="67"/>
      <c r="K459" s="67"/>
      <c r="L459" s="67"/>
      <c r="M459" s="67"/>
      <c r="N459" s="67"/>
      <c r="O459" s="67"/>
      <c r="P459" s="67"/>
      <c r="Q459" s="67"/>
      <c r="R459" s="67"/>
      <c r="S459" s="67"/>
      <c r="T459" s="67"/>
      <c r="U459" s="67"/>
      <c r="V459" s="67"/>
      <c r="W459" s="67"/>
      <c r="X459" s="67"/>
      <c r="Y459" s="67"/>
      <c r="Z459" s="67"/>
      <c r="AA459" s="67"/>
      <c r="AB459" s="67"/>
      <c r="AC459" s="67"/>
      <c r="AD459" s="67"/>
      <c r="AE459" s="67"/>
      <c r="AF459" s="67"/>
      <c r="AG459" s="67"/>
      <c r="AH459" s="67"/>
      <c r="AI459" s="67"/>
      <c r="AJ459" s="67"/>
      <c r="AK459" s="67"/>
      <c r="AL459" s="67"/>
      <c r="AM459" s="67"/>
      <c r="AN459" s="67"/>
      <c r="AO459" s="67"/>
      <c r="AP459" s="67"/>
      <c r="AQ459" s="67"/>
      <c r="AR459" s="67"/>
      <c r="AS459" s="67"/>
      <c r="AT459" s="67"/>
      <c r="AU459" s="67"/>
      <c r="AV459" s="67"/>
      <c r="AW459" s="67"/>
      <c r="AX459" s="67"/>
      <c r="AY459" s="67"/>
      <c r="AZ459" s="67"/>
      <c r="BA459" s="67"/>
      <c r="BB459" s="67"/>
      <c r="BC459" s="67"/>
      <c r="BD459" s="67"/>
      <c r="BE459" s="67"/>
      <c r="BF459" s="67"/>
      <c r="BG459" s="67"/>
      <c r="BH459" s="67"/>
      <c r="BI459" s="67"/>
      <c r="BJ459" s="67"/>
      <c r="BK459" s="67"/>
      <c r="BL459" s="67"/>
      <c r="BM459" s="67"/>
      <c r="BN459" s="67"/>
      <c r="BO459" s="67"/>
      <c r="BP459" s="67"/>
      <c r="BQ459" s="67"/>
      <c r="BR459" s="67"/>
      <c r="BS459" s="67"/>
      <c r="BT459" s="67"/>
      <c r="BU459" s="67"/>
      <c r="BV459" s="67"/>
      <c r="BW459" s="62"/>
      <c r="BX459" s="62"/>
      <c r="BY459" s="62"/>
      <c r="BZ459" s="62"/>
      <c r="CA459" s="62"/>
      <c r="CB459" s="62"/>
      <c r="CC459" s="77"/>
      <c r="CD459" s="77"/>
      <c r="CE459" s="62"/>
      <c r="CF459" s="77"/>
      <c r="CG459" s="77"/>
      <c r="CH459" s="62"/>
      <c r="CI459" s="62"/>
      <c r="CJ459" s="62"/>
      <c r="CK459" s="62"/>
      <c r="CL459" s="62"/>
      <c r="CM459" s="62"/>
      <c r="CN459" s="62"/>
      <c r="CO459" s="62"/>
      <c r="CP459" s="62"/>
      <c r="CQ459" s="62"/>
      <c r="CR459" s="62"/>
      <c r="CS459" s="66"/>
    </row>
    <row r="460" spans="1:97" s="50" customFormat="1" ht="18.75" x14ac:dyDescent="0.3">
      <c r="A460" s="61"/>
      <c r="B460" s="55"/>
      <c r="C460" s="66"/>
      <c r="D460" s="55"/>
      <c r="E460" s="66"/>
      <c r="F460" s="66"/>
      <c r="G460" s="66"/>
      <c r="H460" s="66"/>
      <c r="I460" s="66"/>
      <c r="J460" s="67"/>
      <c r="K460" s="67"/>
      <c r="L460" s="67"/>
      <c r="M460" s="67"/>
      <c r="N460" s="67"/>
      <c r="O460" s="67"/>
      <c r="P460" s="67"/>
      <c r="Q460" s="67"/>
      <c r="R460" s="67"/>
      <c r="S460" s="67"/>
      <c r="T460" s="67"/>
      <c r="U460" s="67"/>
      <c r="V460" s="67"/>
      <c r="W460" s="67"/>
      <c r="X460" s="67"/>
      <c r="Y460" s="67"/>
      <c r="Z460" s="67"/>
      <c r="AA460" s="67"/>
      <c r="AB460" s="67"/>
      <c r="AC460" s="67"/>
      <c r="AD460" s="67"/>
      <c r="AE460" s="67"/>
      <c r="AF460" s="67"/>
      <c r="AG460" s="67"/>
      <c r="AH460" s="67"/>
      <c r="AI460" s="67"/>
      <c r="AJ460" s="67"/>
      <c r="AK460" s="67"/>
      <c r="AL460" s="67"/>
      <c r="AM460" s="67"/>
      <c r="AN460" s="67"/>
      <c r="AO460" s="67"/>
      <c r="AP460" s="67"/>
      <c r="AQ460" s="67"/>
      <c r="AR460" s="67"/>
      <c r="AS460" s="67"/>
      <c r="AT460" s="67"/>
      <c r="AU460" s="67"/>
      <c r="AV460" s="67"/>
      <c r="AW460" s="67"/>
      <c r="AX460" s="67"/>
      <c r="AY460" s="67"/>
      <c r="AZ460" s="67"/>
      <c r="BA460" s="67"/>
      <c r="BB460" s="67"/>
      <c r="BC460" s="67"/>
      <c r="BD460" s="67"/>
      <c r="BE460" s="67"/>
      <c r="BF460" s="67"/>
      <c r="BG460" s="67"/>
      <c r="BH460" s="67"/>
      <c r="BI460" s="67"/>
      <c r="BJ460" s="67"/>
      <c r="BK460" s="67"/>
      <c r="BL460" s="67"/>
      <c r="BM460" s="67"/>
      <c r="BN460" s="67"/>
      <c r="BO460" s="67"/>
      <c r="BP460" s="67"/>
      <c r="BQ460" s="67"/>
      <c r="BR460" s="67"/>
      <c r="BS460" s="67"/>
      <c r="BT460" s="67"/>
      <c r="BU460" s="67"/>
      <c r="BV460" s="67"/>
      <c r="BW460" s="62"/>
      <c r="BX460" s="62"/>
      <c r="BY460" s="62"/>
      <c r="BZ460" s="62"/>
      <c r="CA460" s="62"/>
      <c r="CB460" s="62"/>
      <c r="CC460" s="77"/>
      <c r="CD460" s="77"/>
      <c r="CE460" s="62"/>
      <c r="CF460" s="77"/>
      <c r="CG460" s="77"/>
      <c r="CH460" s="62"/>
      <c r="CI460" s="62"/>
      <c r="CJ460" s="62"/>
      <c r="CK460" s="62"/>
      <c r="CL460" s="62"/>
      <c r="CM460" s="62"/>
      <c r="CN460" s="62"/>
      <c r="CO460" s="62"/>
      <c r="CP460" s="62"/>
      <c r="CQ460" s="62"/>
      <c r="CR460" s="62"/>
      <c r="CS460" s="66"/>
    </row>
    <row r="461" spans="1:97" s="50" customFormat="1" ht="18.75" x14ac:dyDescent="0.3">
      <c r="A461" s="61"/>
      <c r="B461" s="55"/>
      <c r="C461" s="66"/>
      <c r="D461" s="55"/>
      <c r="E461" s="66"/>
      <c r="F461" s="66"/>
      <c r="G461" s="66"/>
      <c r="H461" s="66"/>
      <c r="I461" s="66"/>
      <c r="J461" s="67"/>
      <c r="K461" s="67"/>
      <c r="L461" s="67"/>
      <c r="M461" s="67"/>
      <c r="N461" s="67"/>
      <c r="O461" s="67"/>
      <c r="P461" s="67"/>
      <c r="Q461" s="67"/>
      <c r="R461" s="67"/>
      <c r="S461" s="67"/>
      <c r="T461" s="67"/>
      <c r="U461" s="67"/>
      <c r="V461" s="67"/>
      <c r="W461" s="67"/>
      <c r="X461" s="67"/>
      <c r="Y461" s="67"/>
      <c r="Z461" s="67"/>
      <c r="AA461" s="67"/>
      <c r="AB461" s="67"/>
      <c r="AC461" s="67"/>
      <c r="AD461" s="67"/>
      <c r="AE461" s="67"/>
      <c r="AF461" s="67"/>
      <c r="AG461" s="67"/>
      <c r="AH461" s="67"/>
      <c r="AI461" s="67"/>
      <c r="AJ461" s="67"/>
      <c r="AK461" s="67"/>
      <c r="AL461" s="67"/>
      <c r="AM461" s="67"/>
      <c r="AN461" s="67"/>
      <c r="AO461" s="67"/>
      <c r="AP461" s="67"/>
      <c r="AQ461" s="67"/>
      <c r="AR461" s="67"/>
      <c r="AS461" s="67"/>
      <c r="AT461" s="67"/>
      <c r="AU461" s="67"/>
      <c r="AV461" s="67"/>
      <c r="AW461" s="67"/>
      <c r="AX461" s="67"/>
      <c r="AY461" s="67"/>
      <c r="AZ461" s="67"/>
      <c r="BA461" s="67"/>
      <c r="BB461" s="67"/>
      <c r="BC461" s="67"/>
      <c r="BD461" s="67"/>
      <c r="BE461" s="67"/>
      <c r="BF461" s="67"/>
      <c r="BG461" s="67"/>
      <c r="BH461" s="67"/>
      <c r="BI461" s="67"/>
      <c r="BJ461" s="67"/>
      <c r="BK461" s="67"/>
      <c r="BL461" s="67"/>
      <c r="BM461" s="67"/>
      <c r="BN461" s="67"/>
      <c r="BO461" s="67"/>
      <c r="BP461" s="67"/>
      <c r="BQ461" s="67"/>
      <c r="BR461" s="67"/>
      <c r="BS461" s="67"/>
      <c r="BT461" s="67"/>
      <c r="BU461" s="67"/>
      <c r="BV461" s="67"/>
      <c r="BW461" s="62"/>
      <c r="BX461" s="62"/>
      <c r="BY461" s="62"/>
      <c r="BZ461" s="62"/>
      <c r="CA461" s="62"/>
      <c r="CB461" s="62"/>
      <c r="CC461" s="77"/>
      <c r="CD461" s="77"/>
      <c r="CE461" s="62"/>
      <c r="CF461" s="77"/>
      <c r="CG461" s="77"/>
      <c r="CH461" s="62"/>
      <c r="CI461" s="62"/>
      <c r="CJ461" s="62"/>
      <c r="CK461" s="62"/>
      <c r="CL461" s="62"/>
      <c r="CM461" s="62"/>
      <c r="CN461" s="62"/>
      <c r="CO461" s="62"/>
      <c r="CP461" s="62"/>
      <c r="CQ461" s="62"/>
      <c r="CR461" s="62"/>
      <c r="CS461" s="66"/>
    </row>
    <row r="462" spans="1:97" s="50" customFormat="1" ht="18.75" x14ac:dyDescent="0.3">
      <c r="A462" s="61"/>
      <c r="B462" s="55"/>
      <c r="C462" s="66"/>
      <c r="D462" s="55"/>
      <c r="E462" s="66"/>
      <c r="F462" s="66"/>
      <c r="G462" s="66"/>
      <c r="H462" s="66"/>
      <c r="I462" s="66"/>
      <c r="J462" s="67"/>
      <c r="K462" s="67"/>
      <c r="L462" s="67"/>
      <c r="M462" s="67"/>
      <c r="N462" s="67"/>
      <c r="O462" s="67"/>
      <c r="P462" s="67"/>
      <c r="Q462" s="67"/>
      <c r="R462" s="67"/>
      <c r="S462" s="67"/>
      <c r="T462" s="67"/>
      <c r="U462" s="67"/>
      <c r="V462" s="67"/>
      <c r="W462" s="67"/>
      <c r="X462" s="67"/>
      <c r="Y462" s="67"/>
      <c r="Z462" s="67"/>
      <c r="AA462" s="67"/>
      <c r="AB462" s="67"/>
      <c r="AC462" s="67"/>
      <c r="AD462" s="67"/>
      <c r="AE462" s="67"/>
      <c r="AF462" s="67"/>
      <c r="AG462" s="67"/>
      <c r="AH462" s="67"/>
      <c r="AI462" s="67"/>
      <c r="AJ462" s="67"/>
      <c r="AK462" s="67"/>
      <c r="AL462" s="67"/>
      <c r="AM462" s="67"/>
      <c r="AN462" s="67"/>
      <c r="AO462" s="67"/>
      <c r="AP462" s="67"/>
      <c r="AQ462" s="67"/>
      <c r="AR462" s="67"/>
      <c r="AS462" s="67"/>
      <c r="AT462" s="67"/>
      <c r="AU462" s="67"/>
      <c r="AV462" s="67"/>
      <c r="AW462" s="67"/>
      <c r="AX462" s="67"/>
      <c r="AY462" s="67"/>
      <c r="AZ462" s="67"/>
      <c r="BA462" s="67"/>
      <c r="BB462" s="67"/>
      <c r="BC462" s="67"/>
      <c r="BD462" s="67"/>
      <c r="BE462" s="67"/>
      <c r="BF462" s="67"/>
      <c r="BG462" s="67"/>
      <c r="BH462" s="67"/>
      <c r="BI462" s="67"/>
      <c r="BJ462" s="67"/>
      <c r="BK462" s="67"/>
      <c r="BL462" s="67"/>
      <c r="BM462" s="67"/>
      <c r="BN462" s="67"/>
      <c r="BO462" s="67"/>
      <c r="BP462" s="67"/>
      <c r="BQ462" s="67"/>
      <c r="BR462" s="67"/>
      <c r="BS462" s="67"/>
      <c r="BT462" s="67"/>
      <c r="BU462" s="67"/>
      <c r="BV462" s="67"/>
      <c r="BW462" s="62"/>
      <c r="BX462" s="62"/>
      <c r="BY462" s="62"/>
      <c r="BZ462" s="62"/>
      <c r="CA462" s="62"/>
      <c r="CB462" s="62"/>
      <c r="CC462" s="77"/>
      <c r="CD462" s="77"/>
      <c r="CE462" s="62"/>
      <c r="CF462" s="77"/>
      <c r="CG462" s="77"/>
      <c r="CH462" s="62"/>
      <c r="CI462" s="62"/>
      <c r="CJ462" s="62"/>
      <c r="CK462" s="62"/>
      <c r="CL462" s="62"/>
      <c r="CM462" s="62"/>
      <c r="CN462" s="62"/>
      <c r="CO462" s="62"/>
      <c r="CP462" s="62"/>
      <c r="CQ462" s="62"/>
      <c r="CR462" s="62"/>
      <c r="CS462" s="66"/>
    </row>
    <row r="463" spans="1:97" s="50" customFormat="1" ht="18.75" x14ac:dyDescent="0.3">
      <c r="A463" s="61"/>
      <c r="B463" s="55"/>
      <c r="C463" s="66"/>
      <c r="D463" s="55"/>
      <c r="E463" s="66"/>
      <c r="F463" s="66"/>
      <c r="G463" s="66"/>
      <c r="H463" s="66"/>
      <c r="I463" s="66"/>
      <c r="J463" s="67"/>
      <c r="K463" s="67"/>
      <c r="L463" s="67"/>
      <c r="M463" s="67"/>
      <c r="N463" s="67"/>
      <c r="O463" s="67"/>
      <c r="P463" s="67"/>
      <c r="Q463" s="67"/>
      <c r="R463" s="67"/>
      <c r="S463" s="67"/>
      <c r="T463" s="67"/>
      <c r="U463" s="67"/>
      <c r="V463" s="67"/>
      <c r="W463" s="67"/>
      <c r="X463" s="67"/>
      <c r="Y463" s="67"/>
      <c r="Z463" s="67"/>
      <c r="AA463" s="67"/>
      <c r="AB463" s="67"/>
      <c r="AC463" s="67"/>
      <c r="AD463" s="67"/>
      <c r="AE463" s="67"/>
      <c r="AF463" s="67"/>
      <c r="AG463" s="67"/>
      <c r="AH463" s="67"/>
      <c r="AI463" s="67"/>
      <c r="AJ463" s="67"/>
      <c r="AK463" s="67"/>
      <c r="AL463" s="67"/>
      <c r="AM463" s="67"/>
      <c r="AN463" s="67"/>
      <c r="AO463" s="67"/>
      <c r="AP463" s="67"/>
      <c r="AQ463" s="67"/>
      <c r="AR463" s="67"/>
      <c r="AS463" s="67"/>
      <c r="AT463" s="67"/>
      <c r="AU463" s="67"/>
      <c r="AV463" s="67"/>
      <c r="AW463" s="67"/>
      <c r="AX463" s="67"/>
      <c r="AY463" s="67"/>
      <c r="AZ463" s="67"/>
      <c r="BA463" s="67"/>
      <c r="BB463" s="67"/>
      <c r="BC463" s="67"/>
      <c r="BD463" s="67"/>
      <c r="BE463" s="67"/>
      <c r="BF463" s="67"/>
      <c r="BG463" s="67"/>
      <c r="BH463" s="67"/>
      <c r="BI463" s="67"/>
      <c r="BJ463" s="67"/>
      <c r="BK463" s="67"/>
      <c r="BL463" s="67"/>
      <c r="BM463" s="67"/>
      <c r="BN463" s="67"/>
      <c r="BO463" s="67"/>
      <c r="BP463" s="67"/>
      <c r="BQ463" s="67"/>
      <c r="BR463" s="67"/>
      <c r="BS463" s="67"/>
      <c r="BT463" s="67"/>
      <c r="BU463" s="67"/>
      <c r="BV463" s="67"/>
      <c r="BW463" s="62"/>
      <c r="BX463" s="62"/>
      <c r="BY463" s="62"/>
      <c r="BZ463" s="62"/>
      <c r="CA463" s="62"/>
      <c r="CB463" s="62"/>
      <c r="CC463" s="77"/>
      <c r="CD463" s="77"/>
      <c r="CE463" s="62"/>
      <c r="CF463" s="77"/>
      <c r="CG463" s="77"/>
      <c r="CH463" s="62"/>
      <c r="CI463" s="62"/>
      <c r="CJ463" s="62"/>
      <c r="CK463" s="62"/>
      <c r="CL463" s="62"/>
      <c r="CM463" s="62"/>
      <c r="CN463" s="62"/>
      <c r="CO463" s="62"/>
      <c r="CP463" s="62"/>
      <c r="CQ463" s="62"/>
      <c r="CR463" s="62"/>
      <c r="CS463" s="66"/>
    </row>
    <row r="464" spans="1:97" s="50" customFormat="1" ht="18.75" x14ac:dyDescent="0.3">
      <c r="A464" s="61"/>
      <c r="B464" s="55"/>
      <c r="C464" s="66"/>
      <c r="D464" s="55"/>
      <c r="E464" s="66"/>
      <c r="F464" s="66"/>
      <c r="G464" s="66"/>
      <c r="H464" s="66"/>
      <c r="I464" s="66"/>
      <c r="J464" s="67"/>
      <c r="K464" s="67"/>
      <c r="L464" s="67"/>
      <c r="M464" s="67"/>
      <c r="N464" s="67"/>
      <c r="O464" s="67"/>
      <c r="P464" s="67"/>
      <c r="Q464" s="67"/>
      <c r="R464" s="67"/>
      <c r="S464" s="67"/>
      <c r="T464" s="67"/>
      <c r="U464" s="67"/>
      <c r="V464" s="67"/>
      <c r="W464" s="67"/>
      <c r="X464" s="67"/>
      <c r="Y464" s="67"/>
      <c r="Z464" s="67"/>
      <c r="AA464" s="67"/>
      <c r="AB464" s="67"/>
      <c r="AC464" s="67"/>
      <c r="AD464" s="67"/>
      <c r="AE464" s="67"/>
      <c r="AF464" s="67"/>
      <c r="AG464" s="67"/>
      <c r="AH464" s="67"/>
      <c r="AI464" s="67"/>
      <c r="AJ464" s="67"/>
      <c r="AK464" s="67"/>
      <c r="AL464" s="67"/>
      <c r="AM464" s="67"/>
      <c r="AN464" s="67"/>
      <c r="AO464" s="67"/>
      <c r="AP464" s="67"/>
      <c r="AQ464" s="67"/>
      <c r="AR464" s="67"/>
      <c r="AS464" s="67"/>
      <c r="AT464" s="67"/>
      <c r="AU464" s="67"/>
      <c r="AV464" s="67"/>
      <c r="AW464" s="67"/>
      <c r="AX464" s="67"/>
      <c r="AY464" s="67"/>
      <c r="AZ464" s="67"/>
      <c r="BA464" s="67"/>
      <c r="BB464" s="67"/>
      <c r="BC464" s="67"/>
      <c r="BD464" s="67"/>
      <c r="BE464" s="67"/>
      <c r="BF464" s="67"/>
      <c r="BG464" s="67"/>
      <c r="BH464" s="67"/>
      <c r="BI464" s="67"/>
      <c r="BJ464" s="67"/>
      <c r="BK464" s="67"/>
      <c r="BL464" s="67"/>
      <c r="BM464" s="67"/>
      <c r="BN464" s="67"/>
      <c r="BO464" s="67"/>
      <c r="BP464" s="67"/>
      <c r="BQ464" s="67"/>
      <c r="BR464" s="67"/>
      <c r="BS464" s="67"/>
      <c r="BT464" s="67"/>
      <c r="BU464" s="67"/>
      <c r="BV464" s="67"/>
      <c r="BW464" s="62"/>
      <c r="BX464" s="62"/>
      <c r="BY464" s="62"/>
      <c r="BZ464" s="62"/>
      <c r="CA464" s="62"/>
      <c r="CB464" s="62"/>
      <c r="CC464" s="77"/>
      <c r="CD464" s="77"/>
      <c r="CE464" s="62"/>
      <c r="CF464" s="77"/>
      <c r="CG464" s="77"/>
      <c r="CH464" s="62"/>
      <c r="CI464" s="62"/>
      <c r="CJ464" s="62"/>
      <c r="CK464" s="62"/>
      <c r="CL464" s="62"/>
      <c r="CM464" s="62"/>
      <c r="CN464" s="62"/>
      <c r="CO464" s="62"/>
      <c r="CP464" s="62"/>
      <c r="CQ464" s="62"/>
      <c r="CR464" s="62"/>
      <c r="CS464" s="66"/>
    </row>
    <row r="465" spans="1:97" s="50" customFormat="1" ht="18.75" x14ac:dyDescent="0.3">
      <c r="A465" s="61"/>
      <c r="B465" s="55"/>
      <c r="C465" s="66"/>
      <c r="D465" s="55"/>
      <c r="E465" s="66"/>
      <c r="F465" s="66"/>
      <c r="G465" s="66"/>
      <c r="H465" s="66"/>
      <c r="I465" s="66"/>
      <c r="J465" s="67"/>
      <c r="K465" s="67"/>
      <c r="L465" s="67"/>
      <c r="M465" s="67"/>
      <c r="N465" s="67"/>
      <c r="O465" s="67"/>
      <c r="P465" s="67"/>
      <c r="Q465" s="67"/>
      <c r="R465" s="67"/>
      <c r="S465" s="67"/>
      <c r="T465" s="67"/>
      <c r="U465" s="67"/>
      <c r="V465" s="67"/>
      <c r="W465" s="67"/>
      <c r="X465" s="67"/>
      <c r="Y465" s="67"/>
      <c r="Z465" s="67"/>
      <c r="AA465" s="67"/>
      <c r="AB465" s="67"/>
      <c r="AC465" s="67"/>
      <c r="AD465" s="67"/>
      <c r="AE465" s="67"/>
      <c r="AF465" s="67"/>
      <c r="AG465" s="67"/>
      <c r="AH465" s="67"/>
      <c r="AI465" s="67"/>
      <c r="AJ465" s="67"/>
      <c r="AK465" s="67"/>
      <c r="AL465" s="67"/>
      <c r="AM465" s="67"/>
      <c r="AN465" s="67"/>
      <c r="AO465" s="67"/>
      <c r="AP465" s="67"/>
      <c r="AQ465" s="67"/>
      <c r="AR465" s="67"/>
      <c r="AS465" s="67"/>
      <c r="AT465" s="67"/>
      <c r="AU465" s="67"/>
      <c r="AV465" s="67"/>
      <c r="AW465" s="67"/>
      <c r="AX465" s="67"/>
      <c r="AY465" s="67"/>
      <c r="AZ465" s="67"/>
      <c r="BA465" s="67"/>
      <c r="BB465" s="67"/>
      <c r="BC465" s="67"/>
      <c r="BD465" s="67"/>
      <c r="BE465" s="67"/>
      <c r="BF465" s="67"/>
      <c r="BG465" s="67"/>
      <c r="BH465" s="67"/>
      <c r="BI465" s="67"/>
      <c r="BJ465" s="67"/>
      <c r="BK465" s="67"/>
      <c r="BL465" s="67"/>
      <c r="BM465" s="67"/>
      <c r="BN465" s="67"/>
      <c r="BO465" s="67"/>
      <c r="BP465" s="67"/>
      <c r="BQ465" s="67"/>
      <c r="BR465" s="67"/>
      <c r="BS465" s="67"/>
      <c r="BT465" s="67"/>
      <c r="BU465" s="67"/>
      <c r="BV465" s="67"/>
      <c r="BW465" s="62"/>
      <c r="BX465" s="62"/>
      <c r="BY465" s="62"/>
      <c r="BZ465" s="62"/>
      <c r="CA465" s="62"/>
      <c r="CB465" s="62"/>
      <c r="CC465" s="77"/>
      <c r="CD465" s="77"/>
      <c r="CE465" s="62"/>
      <c r="CF465" s="77"/>
      <c r="CG465" s="77"/>
      <c r="CH465" s="62"/>
      <c r="CI465" s="62"/>
      <c r="CJ465" s="62"/>
      <c r="CK465" s="62"/>
      <c r="CL465" s="62"/>
      <c r="CM465" s="62"/>
      <c r="CN465" s="62"/>
      <c r="CO465" s="62"/>
      <c r="CP465" s="62"/>
      <c r="CQ465" s="62"/>
      <c r="CR465" s="62"/>
      <c r="CS465" s="66"/>
    </row>
    <row r="466" spans="1:97" s="50" customFormat="1" ht="18.75" x14ac:dyDescent="0.3">
      <c r="A466" s="61"/>
      <c r="B466" s="55"/>
      <c r="C466" s="66"/>
      <c r="D466" s="55"/>
      <c r="E466" s="66"/>
      <c r="F466" s="66"/>
      <c r="G466" s="66"/>
      <c r="H466" s="66"/>
      <c r="I466" s="66"/>
      <c r="J466" s="67"/>
      <c r="K466" s="67"/>
      <c r="L466" s="67"/>
      <c r="M466" s="67"/>
      <c r="N466" s="67"/>
      <c r="O466" s="67"/>
      <c r="P466" s="67"/>
      <c r="Q466" s="67"/>
      <c r="R466" s="67"/>
      <c r="S466" s="67"/>
      <c r="T466" s="67"/>
      <c r="U466" s="67"/>
      <c r="V466" s="67"/>
      <c r="W466" s="67"/>
      <c r="X466" s="67"/>
      <c r="Y466" s="67"/>
      <c r="Z466" s="67"/>
      <c r="AA466" s="67"/>
      <c r="AB466" s="67"/>
      <c r="AC466" s="67"/>
      <c r="AD466" s="67"/>
      <c r="AE466" s="67"/>
      <c r="AF466" s="67"/>
      <c r="AG466" s="67"/>
      <c r="AH466" s="67"/>
      <c r="AI466" s="67"/>
      <c r="AJ466" s="67"/>
      <c r="AK466" s="67"/>
      <c r="AL466" s="67"/>
      <c r="AM466" s="67"/>
      <c r="AN466" s="67"/>
      <c r="AO466" s="67"/>
      <c r="AP466" s="67"/>
      <c r="AQ466" s="67"/>
      <c r="AR466" s="67"/>
      <c r="AS466" s="67"/>
      <c r="AT466" s="67"/>
      <c r="AU466" s="67"/>
      <c r="AV466" s="67"/>
      <c r="AW466" s="67"/>
      <c r="AX466" s="67"/>
      <c r="AY466" s="67"/>
      <c r="AZ466" s="67"/>
      <c r="BA466" s="67"/>
      <c r="BB466" s="67"/>
      <c r="BC466" s="67"/>
      <c r="BD466" s="67"/>
      <c r="BE466" s="67"/>
      <c r="BF466" s="67"/>
      <c r="BG466" s="67"/>
      <c r="BH466" s="67"/>
      <c r="BI466" s="67"/>
      <c r="BJ466" s="67"/>
      <c r="BK466" s="67"/>
      <c r="BL466" s="67"/>
      <c r="BM466" s="67"/>
      <c r="BN466" s="67"/>
      <c r="BO466" s="67"/>
      <c r="BP466" s="67"/>
      <c r="BQ466" s="67"/>
      <c r="BR466" s="67"/>
      <c r="BS466" s="67"/>
      <c r="BT466" s="67"/>
      <c r="BU466" s="67"/>
      <c r="BV466" s="67"/>
      <c r="BW466" s="62"/>
      <c r="BX466" s="62"/>
      <c r="BY466" s="62"/>
      <c r="BZ466" s="62"/>
      <c r="CA466" s="62"/>
      <c r="CB466" s="62"/>
      <c r="CC466" s="77"/>
      <c r="CD466" s="77"/>
      <c r="CE466" s="62"/>
      <c r="CF466" s="77"/>
      <c r="CG466" s="77"/>
      <c r="CH466" s="62"/>
      <c r="CI466" s="62"/>
      <c r="CJ466" s="62"/>
      <c r="CK466" s="62"/>
      <c r="CL466" s="62"/>
      <c r="CM466" s="62"/>
      <c r="CN466" s="62"/>
      <c r="CO466" s="62"/>
      <c r="CP466" s="62"/>
      <c r="CQ466" s="62"/>
      <c r="CR466" s="62"/>
      <c r="CS466" s="66"/>
    </row>
    <row r="467" spans="1:97" s="50" customFormat="1" ht="18.75" x14ac:dyDescent="0.3">
      <c r="A467" s="61"/>
      <c r="B467" s="55"/>
      <c r="C467" s="66"/>
      <c r="D467" s="55"/>
      <c r="E467" s="66"/>
      <c r="F467" s="66"/>
      <c r="G467" s="66"/>
      <c r="H467" s="66"/>
      <c r="I467" s="66"/>
      <c r="J467" s="67"/>
      <c r="K467" s="67"/>
      <c r="L467" s="67"/>
      <c r="M467" s="67"/>
      <c r="N467" s="67"/>
      <c r="O467" s="67"/>
      <c r="P467" s="67"/>
      <c r="Q467" s="67"/>
      <c r="R467" s="67"/>
      <c r="S467" s="67"/>
      <c r="T467" s="67"/>
      <c r="U467" s="67"/>
      <c r="V467" s="67"/>
      <c r="W467" s="67"/>
      <c r="X467" s="67"/>
      <c r="Y467" s="67"/>
      <c r="Z467" s="67"/>
      <c r="AA467" s="67"/>
      <c r="AB467" s="67"/>
      <c r="AC467" s="67"/>
      <c r="AD467" s="67"/>
      <c r="AE467" s="67"/>
      <c r="AF467" s="67"/>
      <c r="AG467" s="67"/>
      <c r="AH467" s="67"/>
      <c r="AI467" s="67"/>
      <c r="AJ467" s="67"/>
      <c r="AK467" s="67"/>
      <c r="AL467" s="67"/>
      <c r="AM467" s="67"/>
      <c r="AN467" s="67"/>
      <c r="AO467" s="67"/>
      <c r="AP467" s="67"/>
      <c r="AQ467" s="67"/>
      <c r="AR467" s="67"/>
      <c r="AS467" s="67"/>
      <c r="AT467" s="67"/>
      <c r="AU467" s="67"/>
      <c r="AV467" s="67"/>
      <c r="AW467" s="67"/>
      <c r="AX467" s="67"/>
      <c r="AY467" s="67"/>
      <c r="AZ467" s="67"/>
      <c r="BA467" s="67"/>
      <c r="BB467" s="67"/>
      <c r="BC467" s="67"/>
      <c r="BD467" s="67"/>
      <c r="BE467" s="67"/>
      <c r="BF467" s="67"/>
      <c r="BG467" s="67"/>
      <c r="BH467" s="67"/>
      <c r="BI467" s="67"/>
      <c r="BJ467" s="67"/>
      <c r="BK467" s="67"/>
      <c r="BL467" s="67"/>
      <c r="BM467" s="67"/>
      <c r="BN467" s="67"/>
      <c r="BO467" s="67"/>
      <c r="BP467" s="67"/>
      <c r="BQ467" s="67"/>
      <c r="BR467" s="67"/>
      <c r="BS467" s="67"/>
      <c r="BT467" s="67"/>
      <c r="BU467" s="67"/>
      <c r="BV467" s="67"/>
      <c r="BW467" s="62"/>
      <c r="BX467" s="62"/>
      <c r="BY467" s="62"/>
      <c r="BZ467" s="62"/>
      <c r="CA467" s="62"/>
      <c r="CB467" s="62"/>
      <c r="CC467" s="77"/>
      <c r="CD467" s="77"/>
      <c r="CE467" s="62"/>
      <c r="CF467" s="77"/>
      <c r="CG467" s="77"/>
      <c r="CH467" s="62"/>
      <c r="CI467" s="62"/>
      <c r="CJ467" s="62"/>
      <c r="CK467" s="62"/>
      <c r="CL467" s="62"/>
      <c r="CM467" s="62"/>
      <c r="CN467" s="62"/>
      <c r="CO467" s="62"/>
      <c r="CP467" s="62"/>
      <c r="CQ467" s="62"/>
      <c r="CR467" s="62"/>
      <c r="CS467" s="66"/>
    </row>
    <row r="468" spans="1:97" s="50" customFormat="1" ht="18.75" x14ac:dyDescent="0.3">
      <c r="A468" s="61"/>
      <c r="B468" s="55"/>
      <c r="C468" s="66"/>
      <c r="D468" s="55"/>
      <c r="E468" s="66"/>
      <c r="F468" s="66"/>
      <c r="G468" s="66"/>
      <c r="H468" s="66"/>
      <c r="I468" s="66"/>
      <c r="J468" s="67"/>
      <c r="K468" s="67"/>
      <c r="L468" s="67"/>
      <c r="M468" s="67"/>
      <c r="N468" s="67"/>
      <c r="O468" s="67"/>
      <c r="P468" s="67"/>
      <c r="Q468" s="67"/>
      <c r="R468" s="67"/>
      <c r="S468" s="67"/>
      <c r="T468" s="67"/>
      <c r="U468" s="67"/>
      <c r="V468" s="67"/>
      <c r="W468" s="67"/>
      <c r="X468" s="67"/>
      <c r="Y468" s="67"/>
      <c r="Z468" s="67"/>
      <c r="AA468" s="67"/>
      <c r="AB468" s="67"/>
      <c r="AC468" s="67"/>
      <c r="AD468" s="67"/>
      <c r="AE468" s="67"/>
      <c r="AF468" s="67"/>
      <c r="AG468" s="67"/>
      <c r="AH468" s="67"/>
      <c r="AI468" s="67"/>
      <c r="AJ468" s="67"/>
      <c r="AK468" s="67"/>
      <c r="AL468" s="67"/>
      <c r="AM468" s="67"/>
      <c r="AN468" s="67"/>
      <c r="AO468" s="67"/>
      <c r="AP468" s="67"/>
      <c r="AQ468" s="67"/>
      <c r="AR468" s="67"/>
      <c r="AS468" s="67"/>
      <c r="AT468" s="67"/>
      <c r="AU468" s="67"/>
      <c r="AV468" s="67"/>
      <c r="AW468" s="67"/>
      <c r="AX468" s="67"/>
      <c r="AY468" s="67"/>
      <c r="AZ468" s="67"/>
      <c r="BA468" s="67"/>
      <c r="BB468" s="67"/>
      <c r="BC468" s="67"/>
      <c r="BD468" s="67"/>
      <c r="BE468" s="67"/>
      <c r="BF468" s="67"/>
      <c r="BG468" s="67"/>
      <c r="BH468" s="67"/>
      <c r="BI468" s="67"/>
      <c r="BJ468" s="67"/>
      <c r="BK468" s="67"/>
      <c r="BL468" s="67"/>
      <c r="BM468" s="67"/>
      <c r="BN468" s="67"/>
      <c r="BO468" s="67"/>
      <c r="BP468" s="67"/>
      <c r="BQ468" s="67"/>
      <c r="BR468" s="67"/>
      <c r="BS468" s="67"/>
      <c r="BT468" s="67"/>
      <c r="BU468" s="67"/>
      <c r="BV468" s="67"/>
      <c r="BW468" s="62"/>
      <c r="BX468" s="62"/>
      <c r="BY468" s="62"/>
      <c r="BZ468" s="62"/>
      <c r="CA468" s="62"/>
      <c r="CB468" s="62"/>
      <c r="CC468" s="77"/>
      <c r="CD468" s="77"/>
      <c r="CE468" s="62"/>
      <c r="CF468" s="77"/>
      <c r="CG468" s="77"/>
      <c r="CH468" s="62"/>
      <c r="CI468" s="62"/>
      <c r="CJ468" s="62"/>
      <c r="CK468" s="62"/>
      <c r="CL468" s="62"/>
      <c r="CM468" s="62"/>
      <c r="CN468" s="62"/>
      <c r="CO468" s="62"/>
      <c r="CP468" s="62"/>
      <c r="CQ468" s="62"/>
      <c r="CR468" s="62"/>
      <c r="CS468" s="66"/>
    </row>
    <row r="469" spans="1:97" s="50" customFormat="1" ht="18.75" x14ac:dyDescent="0.3">
      <c r="A469" s="61"/>
      <c r="B469" s="55"/>
      <c r="C469" s="66"/>
      <c r="D469" s="55"/>
      <c r="E469" s="66"/>
      <c r="F469" s="66"/>
      <c r="G469" s="66"/>
      <c r="H469" s="66"/>
      <c r="I469" s="66"/>
      <c r="J469" s="67"/>
      <c r="K469" s="67"/>
      <c r="L469" s="67"/>
      <c r="M469" s="67"/>
      <c r="N469" s="67"/>
      <c r="O469" s="67"/>
      <c r="P469" s="67"/>
      <c r="Q469" s="67"/>
      <c r="R469" s="67"/>
      <c r="S469" s="67"/>
      <c r="T469" s="67"/>
      <c r="U469" s="67"/>
      <c r="V469" s="67"/>
      <c r="W469" s="67"/>
      <c r="X469" s="67"/>
      <c r="Y469" s="67"/>
      <c r="Z469" s="67"/>
      <c r="AA469" s="67"/>
      <c r="AB469" s="67"/>
      <c r="AC469" s="67"/>
      <c r="AD469" s="67"/>
      <c r="AE469" s="67"/>
      <c r="AF469" s="67"/>
      <c r="AG469" s="67"/>
      <c r="AH469" s="67"/>
      <c r="AI469" s="67"/>
      <c r="AJ469" s="67"/>
      <c r="AK469" s="67"/>
      <c r="AL469" s="67"/>
      <c r="AM469" s="67"/>
      <c r="AN469" s="67"/>
      <c r="AO469" s="67"/>
      <c r="AP469" s="67"/>
      <c r="AQ469" s="67"/>
      <c r="AR469" s="67"/>
      <c r="AS469" s="67"/>
      <c r="AT469" s="67"/>
      <c r="AU469" s="67"/>
      <c r="AV469" s="67"/>
      <c r="AW469" s="67"/>
      <c r="AX469" s="67"/>
      <c r="AY469" s="67"/>
      <c r="AZ469" s="67"/>
      <c r="BA469" s="67"/>
      <c r="BB469" s="67"/>
      <c r="BC469" s="67"/>
      <c r="BD469" s="67"/>
      <c r="BE469" s="67"/>
      <c r="BF469" s="67"/>
      <c r="BG469" s="67"/>
      <c r="BH469" s="67"/>
      <c r="BI469" s="67"/>
      <c r="BJ469" s="67"/>
      <c r="BK469" s="67"/>
      <c r="BL469" s="67"/>
      <c r="BM469" s="67"/>
      <c r="BN469" s="67"/>
      <c r="BO469" s="67"/>
      <c r="BP469" s="67"/>
      <c r="BQ469" s="67"/>
      <c r="BR469" s="67"/>
      <c r="BS469" s="67"/>
      <c r="BT469" s="67"/>
      <c r="BU469" s="67"/>
      <c r="BV469" s="67"/>
      <c r="BW469" s="62"/>
      <c r="BX469" s="62"/>
      <c r="BY469" s="62"/>
      <c r="BZ469" s="62"/>
      <c r="CA469" s="62"/>
      <c r="CB469" s="62"/>
      <c r="CC469" s="77"/>
      <c r="CD469" s="77"/>
      <c r="CE469" s="62"/>
      <c r="CF469" s="77"/>
      <c r="CG469" s="77"/>
      <c r="CH469" s="62"/>
      <c r="CI469" s="62"/>
      <c r="CJ469" s="62"/>
      <c r="CK469" s="62"/>
      <c r="CL469" s="62"/>
      <c r="CM469" s="62"/>
      <c r="CN469" s="62"/>
      <c r="CO469" s="62"/>
      <c r="CP469" s="62"/>
      <c r="CQ469" s="62"/>
      <c r="CR469" s="62"/>
      <c r="CS469" s="66"/>
    </row>
    <row r="470" spans="1:97" s="50" customFormat="1" ht="18.75" x14ac:dyDescent="0.3">
      <c r="A470" s="61"/>
      <c r="B470" s="55"/>
      <c r="C470" s="66"/>
      <c r="D470" s="55"/>
      <c r="E470" s="66"/>
      <c r="F470" s="66"/>
      <c r="G470" s="66"/>
      <c r="H470" s="66"/>
      <c r="I470" s="66"/>
      <c r="J470" s="67"/>
      <c r="K470" s="67"/>
      <c r="L470" s="67"/>
      <c r="M470" s="67"/>
      <c r="N470" s="67"/>
      <c r="O470" s="67"/>
      <c r="P470" s="67"/>
      <c r="Q470" s="67"/>
      <c r="R470" s="67"/>
      <c r="S470" s="67"/>
      <c r="T470" s="67"/>
      <c r="U470" s="67"/>
      <c r="V470" s="67"/>
      <c r="W470" s="67"/>
      <c r="X470" s="67"/>
      <c r="Y470" s="67"/>
      <c r="Z470" s="67"/>
      <c r="AA470" s="67"/>
      <c r="AB470" s="67"/>
      <c r="AC470" s="67"/>
      <c r="AD470" s="67"/>
      <c r="AE470" s="67"/>
      <c r="AF470" s="67"/>
      <c r="AG470" s="67"/>
      <c r="AH470" s="67"/>
      <c r="AI470" s="67"/>
      <c r="AJ470" s="67"/>
      <c r="AK470" s="67"/>
      <c r="AL470" s="67"/>
      <c r="AM470" s="67"/>
      <c r="AN470" s="67"/>
      <c r="AO470" s="67"/>
      <c r="AP470" s="67"/>
      <c r="AQ470" s="67"/>
      <c r="AR470" s="67"/>
      <c r="AS470" s="67"/>
      <c r="AT470" s="67"/>
      <c r="AU470" s="67"/>
      <c r="AV470" s="67"/>
      <c r="AW470" s="67"/>
      <c r="AX470" s="67"/>
      <c r="AY470" s="67"/>
      <c r="AZ470" s="67"/>
      <c r="BA470" s="67"/>
      <c r="BB470" s="67"/>
      <c r="BC470" s="67"/>
      <c r="BD470" s="67"/>
      <c r="BE470" s="67"/>
      <c r="BF470" s="67"/>
      <c r="BG470" s="67"/>
      <c r="BH470" s="67"/>
      <c r="BI470" s="67"/>
      <c r="BJ470" s="67"/>
      <c r="BK470" s="67"/>
      <c r="BL470" s="67"/>
      <c r="BM470" s="67"/>
      <c r="BN470" s="67"/>
      <c r="BO470" s="67"/>
      <c r="BP470" s="67"/>
      <c r="BQ470" s="67"/>
      <c r="BR470" s="67"/>
      <c r="BS470" s="67"/>
      <c r="BT470" s="67"/>
      <c r="BU470" s="67"/>
      <c r="BV470" s="67"/>
      <c r="BW470" s="62"/>
      <c r="BX470" s="62"/>
      <c r="BY470" s="62"/>
      <c r="BZ470" s="62"/>
      <c r="CA470" s="62"/>
      <c r="CB470" s="62"/>
      <c r="CC470" s="77"/>
      <c r="CD470" s="77"/>
      <c r="CE470" s="62"/>
      <c r="CF470" s="77"/>
      <c r="CG470" s="77"/>
      <c r="CH470" s="62"/>
      <c r="CI470" s="62"/>
      <c r="CJ470" s="62"/>
      <c r="CK470" s="62"/>
      <c r="CL470" s="62"/>
      <c r="CM470" s="62"/>
      <c r="CN470" s="62"/>
      <c r="CO470" s="62"/>
      <c r="CP470" s="62"/>
      <c r="CQ470" s="62"/>
      <c r="CR470" s="62"/>
      <c r="CS470" s="66"/>
    </row>
    <row r="471" spans="1:97" s="50" customFormat="1" ht="18.75" x14ac:dyDescent="0.3">
      <c r="A471" s="61"/>
      <c r="B471" s="55"/>
      <c r="C471" s="66"/>
      <c r="D471" s="55"/>
      <c r="E471" s="66"/>
      <c r="F471" s="66"/>
      <c r="G471" s="66"/>
      <c r="H471" s="66"/>
      <c r="I471" s="66"/>
      <c r="J471" s="67"/>
      <c r="K471" s="67"/>
      <c r="L471" s="67"/>
      <c r="M471" s="67"/>
      <c r="N471" s="67"/>
      <c r="O471" s="67"/>
      <c r="P471" s="67"/>
      <c r="Q471" s="67"/>
      <c r="R471" s="67"/>
      <c r="S471" s="67"/>
      <c r="T471" s="67"/>
      <c r="U471" s="67"/>
      <c r="V471" s="67"/>
      <c r="W471" s="67"/>
      <c r="X471" s="67"/>
      <c r="Y471" s="67"/>
      <c r="Z471" s="67"/>
      <c r="AA471" s="67"/>
      <c r="AB471" s="67"/>
      <c r="AC471" s="67"/>
      <c r="AD471" s="67"/>
      <c r="AE471" s="67"/>
      <c r="AF471" s="67"/>
      <c r="AG471" s="67"/>
      <c r="AH471" s="67"/>
      <c r="AI471" s="67"/>
      <c r="AJ471" s="67"/>
      <c r="AK471" s="67"/>
      <c r="AL471" s="67"/>
      <c r="AM471" s="67"/>
      <c r="AN471" s="67"/>
      <c r="AO471" s="67"/>
      <c r="AP471" s="67"/>
      <c r="AQ471" s="67"/>
      <c r="AR471" s="67"/>
      <c r="AS471" s="67"/>
      <c r="AT471" s="67"/>
      <c r="AU471" s="67"/>
      <c r="AV471" s="67"/>
      <c r="AW471" s="67"/>
      <c r="AX471" s="67"/>
      <c r="AY471" s="67"/>
      <c r="AZ471" s="67"/>
      <c r="BA471" s="67"/>
      <c r="BB471" s="67"/>
      <c r="BC471" s="67"/>
      <c r="BD471" s="67"/>
      <c r="BE471" s="67"/>
      <c r="BF471" s="67"/>
      <c r="BG471" s="67"/>
      <c r="BH471" s="67"/>
      <c r="BI471" s="67"/>
      <c r="BJ471" s="67"/>
      <c r="BK471" s="67"/>
      <c r="BL471" s="67"/>
      <c r="BM471" s="67"/>
      <c r="BN471" s="67"/>
      <c r="BO471" s="67"/>
      <c r="BP471" s="67"/>
      <c r="BQ471" s="67"/>
      <c r="BR471" s="67"/>
      <c r="BS471" s="67"/>
      <c r="BT471" s="67"/>
      <c r="BU471" s="67"/>
      <c r="BV471" s="67"/>
      <c r="BW471" s="62"/>
      <c r="BX471" s="62"/>
      <c r="BY471" s="62"/>
      <c r="BZ471" s="62"/>
      <c r="CA471" s="62"/>
      <c r="CB471" s="62"/>
      <c r="CC471" s="77"/>
      <c r="CD471" s="77"/>
      <c r="CE471" s="62"/>
      <c r="CF471" s="77"/>
      <c r="CG471" s="77"/>
      <c r="CH471" s="62"/>
      <c r="CI471" s="62"/>
      <c r="CJ471" s="62"/>
      <c r="CK471" s="62"/>
      <c r="CL471" s="62"/>
      <c r="CM471" s="62"/>
      <c r="CN471" s="62"/>
      <c r="CO471" s="62"/>
      <c r="CP471" s="62"/>
      <c r="CQ471" s="62"/>
      <c r="CR471" s="62"/>
      <c r="CS471" s="66"/>
    </row>
    <row r="472" spans="1:97" s="50" customFormat="1" ht="18.75" x14ac:dyDescent="0.3">
      <c r="A472" s="61"/>
      <c r="B472" s="55"/>
      <c r="C472" s="66"/>
      <c r="D472" s="55"/>
      <c r="E472" s="66"/>
      <c r="F472" s="66"/>
      <c r="G472" s="66"/>
      <c r="H472" s="66"/>
      <c r="I472" s="66"/>
      <c r="J472" s="67"/>
      <c r="K472" s="67"/>
      <c r="L472" s="67"/>
      <c r="M472" s="67"/>
      <c r="N472" s="67"/>
      <c r="O472" s="67"/>
      <c r="P472" s="67"/>
      <c r="Q472" s="67"/>
      <c r="R472" s="67"/>
      <c r="S472" s="67"/>
      <c r="T472" s="67"/>
      <c r="U472" s="67"/>
      <c r="V472" s="67"/>
      <c r="W472" s="67"/>
      <c r="X472" s="67"/>
      <c r="Y472" s="67"/>
      <c r="Z472" s="67"/>
      <c r="AA472" s="67"/>
      <c r="AB472" s="67"/>
      <c r="AC472" s="67"/>
      <c r="AD472" s="67"/>
      <c r="AE472" s="67"/>
      <c r="AF472" s="67"/>
      <c r="AG472" s="67"/>
      <c r="AH472" s="67"/>
      <c r="AI472" s="67"/>
      <c r="AJ472" s="67"/>
      <c r="AK472" s="67"/>
      <c r="AL472" s="67"/>
      <c r="AM472" s="67"/>
      <c r="AN472" s="67"/>
      <c r="AO472" s="67"/>
      <c r="AP472" s="67"/>
      <c r="AQ472" s="67"/>
      <c r="AR472" s="67"/>
      <c r="AS472" s="67"/>
      <c r="AT472" s="67"/>
      <c r="AU472" s="67"/>
      <c r="AV472" s="67"/>
      <c r="AW472" s="67"/>
      <c r="AX472" s="67"/>
      <c r="AY472" s="67"/>
      <c r="AZ472" s="67"/>
      <c r="BA472" s="67"/>
      <c r="BB472" s="67"/>
      <c r="BC472" s="67"/>
      <c r="BD472" s="67"/>
      <c r="BE472" s="67"/>
      <c r="BF472" s="67"/>
      <c r="BG472" s="67"/>
      <c r="BH472" s="67"/>
      <c r="BI472" s="67"/>
      <c r="BJ472" s="67"/>
      <c r="BK472" s="67"/>
      <c r="BL472" s="67"/>
      <c r="BM472" s="67"/>
      <c r="BN472" s="67"/>
      <c r="BO472" s="67"/>
      <c r="BP472" s="67"/>
      <c r="BQ472" s="67"/>
      <c r="BR472" s="67"/>
      <c r="BS472" s="67"/>
      <c r="BT472" s="67"/>
      <c r="BU472" s="67"/>
      <c r="BV472" s="67"/>
      <c r="BW472" s="62"/>
      <c r="BX472" s="62"/>
      <c r="BY472" s="62"/>
      <c r="BZ472" s="62"/>
      <c r="CA472" s="62"/>
      <c r="CB472" s="62"/>
      <c r="CC472" s="77"/>
      <c r="CD472" s="77"/>
      <c r="CE472" s="62"/>
      <c r="CF472" s="77"/>
      <c r="CG472" s="77"/>
      <c r="CH472" s="62"/>
      <c r="CI472" s="62"/>
      <c r="CJ472" s="62"/>
      <c r="CK472" s="62"/>
      <c r="CL472" s="62"/>
      <c r="CM472" s="62"/>
      <c r="CN472" s="62"/>
      <c r="CO472" s="62"/>
      <c r="CP472" s="62"/>
      <c r="CQ472" s="62"/>
      <c r="CR472" s="62"/>
      <c r="CS472" s="66"/>
    </row>
    <row r="473" spans="1:97" s="50" customFormat="1" ht="18.75" x14ac:dyDescent="0.3">
      <c r="A473" s="61"/>
      <c r="B473" s="55"/>
      <c r="C473" s="66"/>
      <c r="D473" s="55"/>
      <c r="E473" s="66"/>
      <c r="F473" s="66"/>
      <c r="G473" s="66"/>
      <c r="H473" s="66"/>
      <c r="I473" s="66"/>
      <c r="J473" s="67"/>
      <c r="K473" s="67"/>
      <c r="L473" s="67"/>
      <c r="M473" s="67"/>
      <c r="N473" s="67"/>
      <c r="O473" s="67"/>
      <c r="P473" s="67"/>
      <c r="Q473" s="67"/>
      <c r="R473" s="67"/>
      <c r="S473" s="67"/>
      <c r="T473" s="67"/>
      <c r="U473" s="67"/>
      <c r="V473" s="67"/>
      <c r="W473" s="67"/>
      <c r="X473" s="67"/>
      <c r="Y473" s="67"/>
      <c r="Z473" s="67"/>
      <c r="AA473" s="67"/>
      <c r="AB473" s="67"/>
      <c r="AC473" s="67"/>
      <c r="AD473" s="67"/>
      <c r="AE473" s="67"/>
      <c r="AF473" s="67"/>
      <c r="AG473" s="67"/>
      <c r="AH473" s="67"/>
      <c r="AI473" s="67"/>
      <c r="AJ473" s="67"/>
      <c r="AK473" s="67"/>
      <c r="AL473" s="67"/>
      <c r="AM473" s="67"/>
      <c r="AN473" s="67"/>
      <c r="AO473" s="67"/>
      <c r="AP473" s="67"/>
      <c r="AQ473" s="67"/>
      <c r="AR473" s="67"/>
      <c r="AS473" s="67"/>
      <c r="AT473" s="67"/>
      <c r="AU473" s="67"/>
      <c r="AV473" s="67"/>
      <c r="AW473" s="67"/>
      <c r="AX473" s="67"/>
      <c r="AY473" s="67"/>
      <c r="AZ473" s="67"/>
      <c r="BA473" s="67"/>
      <c r="BB473" s="67"/>
      <c r="BC473" s="67"/>
      <c r="BD473" s="67"/>
      <c r="BE473" s="67"/>
      <c r="BF473" s="67"/>
      <c r="BG473" s="67"/>
      <c r="BH473" s="67"/>
      <c r="BI473" s="67"/>
      <c r="BJ473" s="67"/>
      <c r="BK473" s="67"/>
      <c r="BL473" s="67"/>
      <c r="BM473" s="67"/>
      <c r="BN473" s="67"/>
      <c r="BO473" s="67"/>
      <c r="BP473" s="67"/>
      <c r="BQ473" s="67"/>
      <c r="BR473" s="67"/>
      <c r="BS473" s="67"/>
      <c r="BT473" s="67"/>
      <c r="BU473" s="67"/>
      <c r="BV473" s="67"/>
      <c r="BW473" s="62"/>
      <c r="BX473" s="62"/>
      <c r="BY473" s="62"/>
      <c r="BZ473" s="62"/>
      <c r="CA473" s="62"/>
      <c r="CB473" s="62"/>
      <c r="CC473" s="77"/>
      <c r="CD473" s="77"/>
      <c r="CE473" s="62"/>
      <c r="CF473" s="77"/>
      <c r="CG473" s="77"/>
      <c r="CH473" s="62"/>
      <c r="CI473" s="62"/>
      <c r="CJ473" s="62"/>
      <c r="CK473" s="62"/>
      <c r="CL473" s="62"/>
      <c r="CM473" s="62"/>
      <c r="CN473" s="62"/>
      <c r="CO473" s="62"/>
      <c r="CP473" s="62"/>
      <c r="CQ473" s="62"/>
      <c r="CR473" s="62"/>
      <c r="CS473" s="66"/>
    </row>
    <row r="474" spans="1:97" s="50" customFormat="1" ht="18.75" x14ac:dyDescent="0.3">
      <c r="A474" s="61"/>
      <c r="B474" s="55"/>
      <c r="C474" s="66"/>
      <c r="D474" s="55"/>
      <c r="E474" s="66"/>
      <c r="F474" s="66"/>
      <c r="G474" s="66"/>
      <c r="H474" s="66"/>
      <c r="I474" s="66"/>
      <c r="J474" s="67"/>
      <c r="K474" s="67"/>
      <c r="L474" s="67"/>
      <c r="M474" s="67"/>
      <c r="N474" s="67"/>
      <c r="O474" s="67"/>
      <c r="P474" s="67"/>
      <c r="Q474" s="67"/>
      <c r="R474" s="67"/>
      <c r="S474" s="67"/>
      <c r="T474" s="67"/>
      <c r="U474" s="67"/>
      <c r="V474" s="67"/>
      <c r="W474" s="67"/>
      <c r="X474" s="67"/>
      <c r="Y474" s="67"/>
      <c r="Z474" s="67"/>
      <c r="AA474" s="67"/>
      <c r="AB474" s="67"/>
      <c r="AC474" s="67"/>
      <c r="AD474" s="67"/>
      <c r="AE474" s="67"/>
      <c r="AF474" s="67"/>
      <c r="AG474" s="67"/>
      <c r="AH474" s="67"/>
      <c r="AI474" s="67"/>
      <c r="AJ474" s="67"/>
      <c r="AK474" s="67"/>
      <c r="AL474" s="67"/>
      <c r="AM474" s="67"/>
      <c r="AN474" s="67"/>
      <c r="AO474" s="67"/>
      <c r="AP474" s="67"/>
      <c r="AQ474" s="67"/>
      <c r="AR474" s="67"/>
      <c r="AS474" s="67"/>
      <c r="AT474" s="67"/>
      <c r="AU474" s="67"/>
      <c r="AV474" s="67"/>
      <c r="AW474" s="67"/>
      <c r="AX474" s="67"/>
      <c r="AY474" s="67"/>
      <c r="AZ474" s="67"/>
      <c r="BA474" s="67"/>
      <c r="BB474" s="67"/>
      <c r="BC474" s="67"/>
      <c r="BD474" s="67"/>
      <c r="BE474" s="67"/>
      <c r="BF474" s="67"/>
      <c r="BG474" s="67"/>
      <c r="BH474" s="67"/>
      <c r="BI474" s="67"/>
      <c r="BJ474" s="67"/>
      <c r="BK474" s="67"/>
      <c r="BL474" s="67"/>
      <c r="BM474" s="67"/>
      <c r="BN474" s="67"/>
      <c r="BO474" s="67"/>
      <c r="BP474" s="67"/>
      <c r="BQ474" s="67"/>
      <c r="BR474" s="67"/>
      <c r="BS474" s="67"/>
      <c r="BT474" s="67"/>
      <c r="BU474" s="67"/>
      <c r="BV474" s="67"/>
      <c r="BW474" s="62"/>
      <c r="BX474" s="62"/>
      <c r="BY474" s="62"/>
      <c r="BZ474" s="62"/>
      <c r="CA474" s="62"/>
      <c r="CB474" s="62"/>
      <c r="CC474" s="77"/>
      <c r="CD474" s="77"/>
      <c r="CE474" s="62"/>
      <c r="CF474" s="77"/>
      <c r="CG474" s="77"/>
      <c r="CH474" s="62"/>
      <c r="CI474" s="62"/>
      <c r="CJ474" s="62"/>
      <c r="CK474" s="62"/>
      <c r="CL474" s="62"/>
      <c r="CM474" s="62"/>
      <c r="CN474" s="62"/>
      <c r="CO474" s="62"/>
      <c r="CP474" s="62"/>
      <c r="CQ474" s="62"/>
      <c r="CR474" s="62"/>
      <c r="CS474" s="66"/>
    </row>
    <row r="475" spans="1:97" s="50" customFormat="1" ht="18.75" x14ac:dyDescent="0.3">
      <c r="A475" s="61"/>
      <c r="B475" s="55"/>
      <c r="C475" s="66"/>
      <c r="D475" s="55"/>
      <c r="E475" s="66"/>
      <c r="F475" s="66"/>
      <c r="G475" s="66"/>
      <c r="H475" s="66"/>
      <c r="I475" s="66"/>
      <c r="J475" s="67"/>
      <c r="K475" s="67"/>
      <c r="L475" s="67"/>
      <c r="M475" s="67"/>
      <c r="N475" s="67"/>
      <c r="O475" s="67"/>
      <c r="P475" s="67"/>
      <c r="Q475" s="67"/>
      <c r="R475" s="67"/>
      <c r="S475" s="67"/>
      <c r="T475" s="67"/>
      <c r="U475" s="67"/>
      <c r="V475" s="67"/>
      <c r="W475" s="67"/>
      <c r="X475" s="67"/>
      <c r="Y475" s="67"/>
      <c r="Z475" s="67"/>
      <c r="AA475" s="67"/>
      <c r="AB475" s="67"/>
      <c r="AC475" s="67"/>
      <c r="AD475" s="67"/>
      <c r="AE475" s="67"/>
      <c r="AF475" s="67"/>
      <c r="AG475" s="67"/>
      <c r="AH475" s="67"/>
      <c r="AI475" s="67"/>
      <c r="AJ475" s="67"/>
      <c r="AK475" s="67"/>
      <c r="AL475" s="67"/>
      <c r="AM475" s="67"/>
      <c r="AN475" s="67"/>
      <c r="AO475" s="67"/>
      <c r="AP475" s="67"/>
      <c r="AQ475" s="67"/>
      <c r="AR475" s="67"/>
      <c r="AS475" s="67"/>
      <c r="AT475" s="67"/>
      <c r="AU475" s="67"/>
      <c r="AV475" s="67"/>
      <c r="AW475" s="67"/>
      <c r="AX475" s="67"/>
      <c r="AY475" s="67"/>
      <c r="AZ475" s="67"/>
      <c r="BA475" s="67"/>
      <c r="BB475" s="67"/>
      <c r="BC475" s="67"/>
      <c r="BD475" s="67"/>
      <c r="BE475" s="67"/>
      <c r="BF475" s="67"/>
      <c r="BG475" s="67"/>
      <c r="BH475" s="67"/>
      <c r="BI475" s="67"/>
      <c r="BJ475" s="67"/>
      <c r="BK475" s="67"/>
      <c r="BL475" s="67"/>
      <c r="BM475" s="67"/>
      <c r="BN475" s="67"/>
      <c r="BO475" s="67"/>
      <c r="BP475" s="67"/>
      <c r="BQ475" s="67"/>
      <c r="BR475" s="67"/>
      <c r="BS475" s="67"/>
      <c r="BT475" s="67"/>
      <c r="BU475" s="67"/>
      <c r="BV475" s="67"/>
      <c r="BW475" s="62"/>
      <c r="BX475" s="62"/>
      <c r="BY475" s="62"/>
      <c r="BZ475" s="62"/>
      <c r="CA475" s="62"/>
      <c r="CB475" s="62"/>
      <c r="CC475" s="77"/>
      <c r="CD475" s="77"/>
      <c r="CE475" s="62"/>
      <c r="CF475" s="77"/>
      <c r="CG475" s="77"/>
      <c r="CH475" s="62"/>
      <c r="CI475" s="62"/>
      <c r="CJ475" s="62"/>
      <c r="CK475" s="62"/>
      <c r="CL475" s="62"/>
      <c r="CM475" s="62"/>
      <c r="CN475" s="62"/>
      <c r="CO475" s="62"/>
      <c r="CP475" s="62"/>
      <c r="CQ475" s="62"/>
      <c r="CR475" s="62"/>
      <c r="CS475" s="66"/>
    </row>
    <row r="476" spans="1:97" s="50" customFormat="1" ht="18.75" x14ac:dyDescent="0.3">
      <c r="A476" s="61"/>
      <c r="B476" s="55"/>
      <c r="C476" s="66"/>
      <c r="D476" s="55"/>
      <c r="E476" s="66"/>
      <c r="F476" s="66"/>
      <c r="G476" s="66"/>
      <c r="H476" s="66"/>
      <c r="I476" s="66"/>
      <c r="J476" s="67"/>
      <c r="K476" s="67"/>
      <c r="L476" s="67"/>
      <c r="M476" s="67"/>
      <c r="N476" s="67"/>
      <c r="O476" s="67"/>
      <c r="P476" s="67"/>
      <c r="Q476" s="67"/>
      <c r="R476" s="67"/>
      <c r="S476" s="67"/>
      <c r="T476" s="67"/>
      <c r="U476" s="67"/>
      <c r="V476" s="67"/>
      <c r="W476" s="67"/>
      <c r="X476" s="67"/>
      <c r="Y476" s="67"/>
      <c r="Z476" s="67"/>
      <c r="AA476" s="67"/>
      <c r="AB476" s="67"/>
      <c r="AC476" s="67"/>
      <c r="AD476" s="67"/>
      <c r="AE476" s="67"/>
      <c r="AF476" s="67"/>
      <c r="AG476" s="67"/>
      <c r="AH476" s="67"/>
      <c r="AI476" s="67"/>
      <c r="AJ476" s="67"/>
      <c r="AK476" s="67"/>
      <c r="AL476" s="67"/>
      <c r="AM476" s="67"/>
      <c r="AN476" s="67"/>
      <c r="AO476" s="67"/>
      <c r="AP476" s="67"/>
      <c r="AQ476" s="67"/>
      <c r="AR476" s="67"/>
      <c r="AS476" s="67"/>
      <c r="AT476" s="67"/>
      <c r="AU476" s="67"/>
      <c r="AV476" s="67"/>
      <c r="AW476" s="67"/>
      <c r="AX476" s="67"/>
      <c r="AY476" s="67"/>
      <c r="AZ476" s="67"/>
      <c r="BA476" s="67"/>
      <c r="BB476" s="67"/>
      <c r="BC476" s="67"/>
      <c r="BD476" s="67"/>
      <c r="BE476" s="67"/>
      <c r="BF476" s="67"/>
      <c r="BG476" s="67"/>
      <c r="BH476" s="67"/>
      <c r="BI476" s="67"/>
      <c r="BJ476" s="67"/>
      <c r="BK476" s="67"/>
      <c r="BL476" s="67"/>
      <c r="BM476" s="67"/>
      <c r="BN476" s="67"/>
      <c r="BO476" s="67"/>
      <c r="BP476" s="67"/>
      <c r="BQ476" s="67"/>
      <c r="BR476" s="67"/>
      <c r="BS476" s="67"/>
      <c r="BT476" s="67"/>
      <c r="BU476" s="67"/>
      <c r="BV476" s="67"/>
      <c r="BW476" s="62"/>
      <c r="BX476" s="62"/>
      <c r="BY476" s="62"/>
      <c r="BZ476" s="62"/>
      <c r="CA476" s="62"/>
      <c r="CB476" s="62"/>
      <c r="CC476" s="77"/>
      <c r="CD476" s="77"/>
      <c r="CE476" s="62"/>
      <c r="CF476" s="77"/>
      <c r="CG476" s="77"/>
      <c r="CH476" s="62"/>
      <c r="CI476" s="62"/>
      <c r="CJ476" s="62"/>
      <c r="CK476" s="62"/>
      <c r="CL476" s="62"/>
      <c r="CM476" s="62"/>
      <c r="CN476" s="62"/>
      <c r="CO476" s="62"/>
      <c r="CP476" s="62"/>
      <c r="CQ476" s="62"/>
      <c r="CR476" s="62"/>
      <c r="CS476" s="66"/>
    </row>
    <row r="477" spans="1:97" s="50" customFormat="1" ht="18.75" x14ac:dyDescent="0.3">
      <c r="A477" s="61"/>
      <c r="B477" s="55"/>
      <c r="C477" s="66"/>
      <c r="D477" s="55"/>
      <c r="E477" s="66"/>
      <c r="F477" s="66"/>
      <c r="G477" s="66"/>
      <c r="H477" s="66"/>
      <c r="I477" s="66"/>
      <c r="J477" s="67"/>
      <c r="K477" s="67"/>
      <c r="L477" s="67"/>
      <c r="M477" s="67"/>
      <c r="N477" s="67"/>
      <c r="O477" s="67"/>
      <c r="P477" s="67"/>
      <c r="Q477" s="67"/>
      <c r="R477" s="67"/>
      <c r="S477" s="67"/>
      <c r="T477" s="67"/>
      <c r="U477" s="67"/>
      <c r="V477" s="67"/>
      <c r="W477" s="67"/>
      <c r="X477" s="67"/>
      <c r="Y477" s="67"/>
      <c r="Z477" s="67"/>
      <c r="AA477" s="67"/>
      <c r="AB477" s="67"/>
      <c r="AC477" s="67"/>
      <c r="AD477" s="67"/>
      <c r="AE477" s="67"/>
      <c r="AF477" s="67"/>
      <c r="AG477" s="67"/>
      <c r="AH477" s="67"/>
      <c r="AI477" s="67"/>
      <c r="AJ477" s="67"/>
      <c r="AK477" s="67"/>
      <c r="AL477" s="67"/>
      <c r="AM477" s="67"/>
      <c r="AN477" s="67"/>
      <c r="AO477" s="67"/>
      <c r="AP477" s="67"/>
      <c r="AQ477" s="67"/>
      <c r="AR477" s="67"/>
      <c r="AS477" s="67"/>
      <c r="AT477" s="67"/>
      <c r="AU477" s="67"/>
      <c r="AV477" s="67"/>
      <c r="AW477" s="67"/>
      <c r="AX477" s="67"/>
      <c r="AY477" s="67"/>
      <c r="AZ477" s="67"/>
      <c r="BA477" s="67"/>
      <c r="BB477" s="67"/>
      <c r="BC477" s="67"/>
      <c r="BD477" s="67"/>
      <c r="BE477" s="67"/>
      <c r="BF477" s="67"/>
      <c r="BG477" s="67"/>
      <c r="BH477" s="67"/>
      <c r="BI477" s="67"/>
      <c r="BJ477" s="67"/>
      <c r="BK477" s="67"/>
      <c r="BL477" s="67"/>
      <c r="BM477" s="67"/>
      <c r="BN477" s="67"/>
      <c r="BO477" s="67"/>
      <c r="BP477" s="67"/>
      <c r="BQ477" s="67"/>
      <c r="BR477" s="67"/>
      <c r="BS477" s="67"/>
      <c r="BT477" s="67"/>
      <c r="BU477" s="67"/>
      <c r="BV477" s="67"/>
      <c r="BW477" s="62"/>
      <c r="BX477" s="62"/>
      <c r="BY477" s="62"/>
      <c r="BZ477" s="62"/>
      <c r="CA477" s="62"/>
      <c r="CB477" s="62"/>
      <c r="CC477" s="77"/>
      <c r="CD477" s="77"/>
      <c r="CE477" s="62"/>
      <c r="CF477" s="77"/>
      <c r="CG477" s="77"/>
      <c r="CH477" s="62"/>
      <c r="CI477" s="62"/>
      <c r="CJ477" s="62"/>
      <c r="CK477" s="62"/>
      <c r="CL477" s="62"/>
      <c r="CM477" s="62"/>
      <c r="CN477" s="62"/>
      <c r="CO477" s="62"/>
      <c r="CP477" s="62"/>
      <c r="CQ477" s="62"/>
      <c r="CR477" s="62"/>
      <c r="CS477" s="66"/>
    </row>
    <row r="478" spans="1:97" s="50" customFormat="1" ht="18.75" x14ac:dyDescent="0.3">
      <c r="A478" s="61"/>
      <c r="B478" s="55"/>
      <c r="C478" s="66"/>
      <c r="D478" s="55"/>
      <c r="E478" s="66"/>
      <c r="F478" s="66"/>
      <c r="G478" s="66"/>
      <c r="H478" s="66"/>
      <c r="I478" s="66"/>
      <c r="J478" s="67"/>
      <c r="K478" s="67"/>
      <c r="L478" s="67"/>
      <c r="M478" s="67"/>
      <c r="N478" s="67"/>
      <c r="O478" s="67"/>
      <c r="P478" s="67"/>
      <c r="Q478" s="67"/>
      <c r="R478" s="67"/>
      <c r="S478" s="67"/>
      <c r="T478" s="67"/>
      <c r="U478" s="67"/>
      <c r="V478" s="67"/>
      <c r="W478" s="67"/>
      <c r="X478" s="67"/>
      <c r="Y478" s="67"/>
      <c r="Z478" s="67"/>
      <c r="AA478" s="67"/>
      <c r="AB478" s="67"/>
      <c r="AC478" s="67"/>
      <c r="AD478" s="67"/>
      <c r="AE478" s="67"/>
      <c r="AF478" s="67"/>
      <c r="AG478" s="67"/>
      <c r="AH478" s="67"/>
      <c r="AI478" s="67"/>
      <c r="AJ478" s="67"/>
      <c r="AK478" s="67"/>
      <c r="AL478" s="67"/>
      <c r="AM478" s="67"/>
      <c r="AN478" s="67"/>
      <c r="AO478" s="67"/>
      <c r="AP478" s="67"/>
      <c r="AQ478" s="67"/>
      <c r="AR478" s="67"/>
      <c r="AS478" s="67"/>
      <c r="AT478" s="67"/>
      <c r="AU478" s="67"/>
      <c r="AV478" s="67"/>
      <c r="AW478" s="67"/>
      <c r="AX478" s="67"/>
      <c r="AY478" s="67"/>
      <c r="AZ478" s="67"/>
      <c r="BA478" s="67"/>
      <c r="BB478" s="67"/>
      <c r="BC478" s="67"/>
      <c r="BD478" s="67"/>
      <c r="BE478" s="67"/>
      <c r="BF478" s="67"/>
      <c r="BG478" s="67"/>
      <c r="BH478" s="67"/>
      <c r="BI478" s="67"/>
      <c r="BJ478" s="67"/>
      <c r="BK478" s="67"/>
      <c r="BL478" s="67"/>
      <c r="BM478" s="67"/>
      <c r="BN478" s="67"/>
      <c r="BO478" s="67"/>
      <c r="BP478" s="67"/>
      <c r="BQ478" s="67"/>
      <c r="BR478" s="67"/>
      <c r="BS478" s="67"/>
      <c r="BT478" s="67"/>
      <c r="BU478" s="67"/>
      <c r="BV478" s="67"/>
      <c r="BW478" s="62"/>
      <c r="BX478" s="62"/>
      <c r="BY478" s="62"/>
      <c r="BZ478" s="62"/>
      <c r="CA478" s="62"/>
      <c r="CB478" s="62"/>
      <c r="CC478" s="77"/>
      <c r="CD478" s="77"/>
      <c r="CE478" s="62"/>
      <c r="CF478" s="77"/>
      <c r="CG478" s="77"/>
      <c r="CH478" s="62"/>
      <c r="CI478" s="62"/>
      <c r="CJ478" s="62"/>
      <c r="CK478" s="62"/>
      <c r="CL478" s="62"/>
      <c r="CM478" s="62"/>
      <c r="CN478" s="62"/>
      <c r="CO478" s="62"/>
      <c r="CP478" s="62"/>
      <c r="CQ478" s="62"/>
      <c r="CR478" s="62"/>
      <c r="CS478" s="66"/>
    </row>
    <row r="479" spans="1:97" s="50" customFormat="1" ht="18.75" x14ac:dyDescent="0.3">
      <c r="A479" s="61"/>
      <c r="B479" s="55"/>
      <c r="C479" s="66"/>
      <c r="D479" s="55"/>
      <c r="E479" s="66"/>
      <c r="F479" s="66"/>
      <c r="G479" s="66"/>
      <c r="H479" s="66"/>
      <c r="I479" s="66"/>
      <c r="J479" s="67"/>
      <c r="K479" s="67"/>
      <c r="L479" s="67"/>
      <c r="M479" s="67"/>
      <c r="N479" s="67"/>
      <c r="O479" s="67"/>
      <c r="P479" s="67"/>
      <c r="Q479" s="67"/>
      <c r="R479" s="67"/>
      <c r="S479" s="67"/>
      <c r="T479" s="67"/>
      <c r="U479" s="67"/>
      <c r="V479" s="67"/>
      <c r="W479" s="67"/>
      <c r="X479" s="67"/>
      <c r="Y479" s="67"/>
      <c r="Z479" s="67"/>
      <c r="AA479" s="67"/>
      <c r="AB479" s="67"/>
      <c r="AC479" s="67"/>
      <c r="AD479" s="67"/>
      <c r="AE479" s="67"/>
      <c r="AF479" s="67"/>
      <c r="AG479" s="67"/>
      <c r="AH479" s="67"/>
      <c r="AI479" s="67"/>
      <c r="AJ479" s="67"/>
      <c r="AK479" s="67"/>
      <c r="AL479" s="67"/>
      <c r="AM479" s="67"/>
      <c r="AN479" s="67"/>
      <c r="AO479" s="67"/>
      <c r="AP479" s="67"/>
      <c r="AQ479" s="67"/>
      <c r="AR479" s="67"/>
      <c r="AS479" s="67"/>
      <c r="AT479" s="67"/>
      <c r="AU479" s="67"/>
      <c r="AV479" s="67"/>
      <c r="AW479" s="67"/>
      <c r="AX479" s="67"/>
      <c r="AY479" s="67"/>
      <c r="AZ479" s="67"/>
      <c r="BA479" s="67"/>
      <c r="BB479" s="67"/>
      <c r="BC479" s="67"/>
      <c r="BD479" s="67"/>
      <c r="BE479" s="67"/>
      <c r="BF479" s="67"/>
      <c r="BG479" s="67"/>
      <c r="BH479" s="67"/>
      <c r="BI479" s="67"/>
      <c r="BJ479" s="67"/>
      <c r="BK479" s="67"/>
      <c r="BL479" s="67"/>
      <c r="BM479" s="67"/>
      <c r="BN479" s="67"/>
      <c r="BO479" s="67"/>
      <c r="BP479" s="67"/>
      <c r="BQ479" s="67"/>
      <c r="BR479" s="67"/>
      <c r="BS479" s="67"/>
      <c r="BT479" s="67"/>
      <c r="BU479" s="67"/>
      <c r="BV479" s="67"/>
      <c r="BW479" s="62"/>
      <c r="BX479" s="62"/>
      <c r="BY479" s="62"/>
      <c r="BZ479" s="62"/>
      <c r="CA479" s="62"/>
      <c r="CB479" s="62"/>
      <c r="CC479" s="77"/>
      <c r="CD479" s="77"/>
      <c r="CE479" s="62"/>
      <c r="CF479" s="77"/>
      <c r="CG479" s="77"/>
      <c r="CH479" s="62"/>
      <c r="CI479" s="62"/>
      <c r="CJ479" s="62"/>
      <c r="CK479" s="62"/>
      <c r="CL479" s="62"/>
      <c r="CM479" s="62"/>
      <c r="CN479" s="62"/>
      <c r="CO479" s="62"/>
      <c r="CP479" s="62"/>
      <c r="CQ479" s="62"/>
      <c r="CR479" s="62"/>
      <c r="CS479" s="66"/>
    </row>
    <row r="480" spans="1:97" s="50" customFormat="1" ht="18.75" x14ac:dyDescent="0.3">
      <c r="A480" s="61"/>
      <c r="B480" s="55"/>
      <c r="C480" s="66"/>
      <c r="D480" s="55"/>
      <c r="E480" s="66"/>
      <c r="F480" s="66"/>
      <c r="G480" s="66"/>
      <c r="H480" s="66"/>
      <c r="I480" s="66"/>
      <c r="J480" s="67"/>
      <c r="K480" s="67"/>
      <c r="L480" s="67"/>
      <c r="M480" s="67"/>
      <c r="N480" s="67"/>
      <c r="O480" s="67"/>
      <c r="P480" s="67"/>
      <c r="Q480" s="67"/>
      <c r="R480" s="67"/>
      <c r="S480" s="67"/>
      <c r="T480" s="67"/>
      <c r="U480" s="67"/>
      <c r="V480" s="67"/>
      <c r="W480" s="67"/>
      <c r="X480" s="67"/>
      <c r="Y480" s="67"/>
      <c r="Z480" s="67"/>
      <c r="AA480" s="67"/>
      <c r="AB480" s="67"/>
      <c r="AC480" s="67"/>
      <c r="AD480" s="67"/>
      <c r="AE480" s="67"/>
      <c r="AF480" s="67"/>
      <c r="AG480" s="67"/>
      <c r="AH480" s="67"/>
      <c r="AI480" s="67"/>
      <c r="AJ480" s="67"/>
      <c r="AK480" s="67"/>
      <c r="AL480" s="67"/>
      <c r="AM480" s="67"/>
      <c r="AN480" s="67"/>
      <c r="AO480" s="67"/>
      <c r="AP480" s="67"/>
      <c r="AQ480" s="67"/>
      <c r="AR480" s="67"/>
      <c r="AS480" s="67"/>
      <c r="AT480" s="67"/>
      <c r="AU480" s="67"/>
      <c r="AV480" s="67"/>
      <c r="AW480" s="67"/>
      <c r="AX480" s="67"/>
      <c r="AY480" s="67"/>
      <c r="AZ480" s="67"/>
      <c r="BA480" s="67"/>
      <c r="BB480" s="67"/>
      <c r="BC480" s="67"/>
      <c r="BD480" s="67"/>
      <c r="BE480" s="67"/>
      <c r="BF480" s="67"/>
      <c r="BG480" s="67"/>
      <c r="BH480" s="67"/>
      <c r="BI480" s="67"/>
      <c r="BJ480" s="67"/>
      <c r="BK480" s="67"/>
      <c r="BL480" s="67"/>
      <c r="BM480" s="67"/>
      <c r="BN480" s="67"/>
      <c r="BO480" s="67"/>
      <c r="BP480" s="67"/>
      <c r="BQ480" s="67"/>
      <c r="BR480" s="67"/>
      <c r="BS480" s="67"/>
      <c r="BT480" s="67"/>
      <c r="BU480" s="67"/>
      <c r="BV480" s="67"/>
      <c r="BW480" s="62"/>
      <c r="BX480" s="62"/>
      <c r="BY480" s="62"/>
      <c r="BZ480" s="62"/>
      <c r="CA480" s="62"/>
      <c r="CB480" s="62"/>
      <c r="CC480" s="77"/>
      <c r="CD480" s="77"/>
      <c r="CE480" s="62"/>
      <c r="CF480" s="77"/>
      <c r="CG480" s="77"/>
      <c r="CH480" s="62"/>
      <c r="CI480" s="62"/>
      <c r="CJ480" s="62"/>
      <c r="CK480" s="62"/>
      <c r="CL480" s="62"/>
      <c r="CM480" s="62"/>
      <c r="CN480" s="62"/>
      <c r="CO480" s="62"/>
      <c r="CP480" s="62"/>
      <c r="CQ480" s="62"/>
      <c r="CR480" s="62"/>
      <c r="CS480" s="66"/>
    </row>
    <row r="481" spans="1:97" s="50" customFormat="1" ht="18.75" x14ac:dyDescent="0.3">
      <c r="A481" s="61"/>
      <c r="B481" s="55"/>
      <c r="C481" s="66"/>
      <c r="D481" s="55"/>
      <c r="E481" s="66"/>
      <c r="F481" s="66"/>
      <c r="G481" s="66"/>
      <c r="H481" s="66"/>
      <c r="I481" s="66"/>
      <c r="J481" s="67"/>
      <c r="K481" s="6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7"/>
      <c r="AN481" s="67"/>
      <c r="AO481" s="67"/>
      <c r="AP481" s="67"/>
      <c r="AQ481" s="67"/>
      <c r="AR481" s="67"/>
      <c r="AS481" s="67"/>
      <c r="AT481" s="67"/>
      <c r="AU481" s="67"/>
      <c r="AV481" s="67"/>
      <c r="AW481" s="67"/>
      <c r="AX481" s="67"/>
      <c r="AY481" s="67"/>
      <c r="AZ481" s="67"/>
      <c r="BA481" s="67"/>
      <c r="BB481" s="67"/>
      <c r="BC481" s="67"/>
      <c r="BD481" s="67"/>
      <c r="BE481" s="67"/>
      <c r="BF481" s="67"/>
      <c r="BG481" s="67"/>
      <c r="BH481" s="67"/>
      <c r="BI481" s="67"/>
      <c r="BJ481" s="67"/>
      <c r="BK481" s="67"/>
      <c r="BL481" s="67"/>
      <c r="BM481" s="67"/>
      <c r="BN481" s="67"/>
      <c r="BO481" s="67"/>
      <c r="BP481" s="67"/>
      <c r="BQ481" s="67"/>
      <c r="BR481" s="67"/>
      <c r="BS481" s="67"/>
      <c r="BT481" s="67"/>
      <c r="BU481" s="67"/>
      <c r="BV481" s="67"/>
      <c r="BW481" s="62"/>
      <c r="BX481" s="62"/>
      <c r="BY481" s="62"/>
      <c r="BZ481" s="62"/>
      <c r="CA481" s="62"/>
      <c r="CB481" s="62"/>
      <c r="CC481" s="77"/>
      <c r="CD481" s="77"/>
      <c r="CE481" s="62"/>
      <c r="CF481" s="77"/>
      <c r="CG481" s="77"/>
      <c r="CH481" s="62"/>
      <c r="CI481" s="62"/>
      <c r="CJ481" s="62"/>
      <c r="CK481" s="62"/>
      <c r="CL481" s="62"/>
      <c r="CM481" s="62"/>
      <c r="CN481" s="62"/>
      <c r="CO481" s="62"/>
      <c r="CP481" s="62"/>
      <c r="CQ481" s="62"/>
      <c r="CR481" s="62"/>
      <c r="CS481" s="66"/>
    </row>
    <row r="482" spans="1:97" s="50" customFormat="1" ht="18.75" x14ac:dyDescent="0.3">
      <c r="A482" s="61"/>
      <c r="B482" s="55"/>
      <c r="C482" s="66"/>
      <c r="D482" s="55"/>
      <c r="E482" s="66"/>
      <c r="F482" s="66"/>
      <c r="G482" s="66"/>
      <c r="H482" s="66"/>
      <c r="I482" s="66"/>
      <c r="J482" s="67"/>
      <c r="K482" s="67"/>
      <c r="L482" s="67"/>
      <c r="M482" s="67"/>
      <c r="N482" s="67"/>
      <c r="O482" s="67"/>
      <c r="P482" s="67"/>
      <c r="Q482" s="67"/>
      <c r="R482" s="67"/>
      <c r="S482" s="67"/>
      <c r="T482" s="67"/>
      <c r="U482" s="67"/>
      <c r="V482" s="67"/>
      <c r="W482" s="67"/>
      <c r="X482" s="67"/>
      <c r="Y482" s="67"/>
      <c r="Z482" s="67"/>
      <c r="AA482" s="67"/>
      <c r="AB482" s="67"/>
      <c r="AC482" s="67"/>
      <c r="AD482" s="67"/>
      <c r="AE482" s="67"/>
      <c r="AF482" s="67"/>
      <c r="AG482" s="67"/>
      <c r="AH482" s="67"/>
      <c r="AI482" s="67"/>
      <c r="AJ482" s="67"/>
      <c r="AK482" s="67"/>
      <c r="AL482" s="67"/>
      <c r="AM482" s="67"/>
      <c r="AN482" s="67"/>
      <c r="AO482" s="67"/>
      <c r="AP482" s="67"/>
      <c r="AQ482" s="67"/>
      <c r="AR482" s="67"/>
      <c r="AS482" s="67"/>
      <c r="AT482" s="67"/>
      <c r="AU482" s="67"/>
      <c r="AV482" s="67"/>
      <c r="AW482" s="67"/>
      <c r="AX482" s="67"/>
      <c r="AY482" s="67"/>
      <c r="AZ482" s="67"/>
      <c r="BA482" s="67"/>
      <c r="BB482" s="67"/>
      <c r="BC482" s="67"/>
      <c r="BD482" s="67"/>
      <c r="BE482" s="67"/>
      <c r="BF482" s="67"/>
      <c r="BG482" s="67"/>
      <c r="BH482" s="67"/>
      <c r="BI482" s="67"/>
      <c r="BJ482" s="67"/>
      <c r="BK482" s="67"/>
      <c r="BL482" s="67"/>
      <c r="BM482" s="67"/>
      <c r="BN482" s="67"/>
      <c r="BO482" s="67"/>
      <c r="BP482" s="67"/>
      <c r="BQ482" s="67"/>
      <c r="BR482" s="67"/>
      <c r="BS482" s="67"/>
      <c r="BT482" s="67"/>
      <c r="BU482" s="67"/>
      <c r="BV482" s="67"/>
      <c r="BW482" s="62"/>
      <c r="BX482" s="62"/>
      <c r="BY482" s="62"/>
      <c r="BZ482" s="62"/>
      <c r="CA482" s="62"/>
      <c r="CB482" s="62"/>
      <c r="CC482" s="77"/>
      <c r="CD482" s="77"/>
      <c r="CE482" s="62"/>
      <c r="CF482" s="77"/>
      <c r="CG482" s="77"/>
      <c r="CH482" s="62"/>
      <c r="CI482" s="62"/>
      <c r="CJ482" s="62"/>
      <c r="CK482" s="62"/>
      <c r="CL482" s="62"/>
      <c r="CM482" s="62"/>
      <c r="CN482" s="62"/>
      <c r="CO482" s="62"/>
      <c r="CP482" s="62"/>
      <c r="CQ482" s="62"/>
      <c r="CR482" s="62"/>
      <c r="CS482" s="66"/>
    </row>
    <row r="483" spans="1:97" s="50" customFormat="1" ht="18.75" x14ac:dyDescent="0.3">
      <c r="A483" s="61"/>
      <c r="B483" s="55"/>
      <c r="C483" s="66"/>
      <c r="D483" s="55"/>
      <c r="E483" s="66"/>
      <c r="F483" s="66"/>
      <c r="G483" s="66"/>
      <c r="H483" s="66"/>
      <c r="I483" s="66"/>
      <c r="J483" s="67"/>
      <c r="K483" s="67"/>
      <c r="L483" s="67"/>
      <c r="M483" s="67"/>
      <c r="N483" s="67"/>
      <c r="O483" s="67"/>
      <c r="P483" s="67"/>
      <c r="Q483" s="67"/>
      <c r="R483" s="67"/>
      <c r="S483" s="67"/>
      <c r="T483" s="67"/>
      <c r="U483" s="67"/>
      <c r="V483" s="67"/>
      <c r="W483" s="67"/>
      <c r="X483" s="67"/>
      <c r="Y483" s="67"/>
      <c r="Z483" s="67"/>
      <c r="AA483" s="67"/>
      <c r="AB483" s="67"/>
      <c r="AC483" s="67"/>
      <c r="AD483" s="67"/>
      <c r="AE483" s="67"/>
      <c r="AF483" s="67"/>
      <c r="AG483" s="67"/>
      <c r="AH483" s="67"/>
      <c r="AI483" s="67"/>
      <c r="AJ483" s="67"/>
      <c r="AK483" s="67"/>
      <c r="AL483" s="67"/>
      <c r="AM483" s="67"/>
      <c r="AN483" s="67"/>
      <c r="AO483" s="67"/>
      <c r="AP483" s="67"/>
      <c r="AQ483" s="67"/>
      <c r="AR483" s="67"/>
      <c r="AS483" s="67"/>
      <c r="AT483" s="67"/>
      <c r="AU483" s="67"/>
      <c r="AV483" s="67"/>
      <c r="AW483" s="67"/>
      <c r="AX483" s="67"/>
      <c r="AY483" s="67"/>
      <c r="AZ483" s="67"/>
      <c r="BA483" s="67"/>
      <c r="BB483" s="67"/>
      <c r="BC483" s="67"/>
      <c r="BD483" s="67"/>
      <c r="BE483" s="67"/>
      <c r="BF483" s="67"/>
      <c r="BG483" s="67"/>
      <c r="BH483" s="67"/>
      <c r="BI483" s="67"/>
      <c r="BJ483" s="67"/>
      <c r="BK483" s="67"/>
      <c r="BL483" s="67"/>
      <c r="BM483" s="67"/>
      <c r="BN483" s="67"/>
      <c r="BO483" s="67"/>
      <c r="BP483" s="67"/>
      <c r="BQ483" s="67"/>
      <c r="BR483" s="67"/>
      <c r="BS483" s="67"/>
      <c r="BT483" s="67"/>
      <c r="BU483" s="67"/>
      <c r="BV483" s="67"/>
      <c r="BW483" s="62"/>
      <c r="BX483" s="62"/>
      <c r="BY483" s="62"/>
      <c r="BZ483" s="62"/>
      <c r="CA483" s="62"/>
      <c r="CB483" s="62"/>
      <c r="CC483" s="77"/>
      <c r="CD483" s="77"/>
      <c r="CE483" s="62"/>
      <c r="CF483" s="77"/>
      <c r="CG483" s="77"/>
      <c r="CH483" s="62"/>
      <c r="CI483" s="62"/>
      <c r="CJ483" s="62"/>
      <c r="CK483" s="62"/>
      <c r="CL483" s="62"/>
      <c r="CM483" s="62"/>
      <c r="CN483" s="62"/>
      <c r="CO483" s="62"/>
      <c r="CP483" s="62"/>
      <c r="CQ483" s="62"/>
      <c r="CR483" s="62"/>
      <c r="CS483" s="66"/>
    </row>
    <row r="484" spans="1:97" s="50" customFormat="1" ht="18.75" x14ac:dyDescent="0.3">
      <c r="A484" s="61"/>
      <c r="B484" s="55"/>
      <c r="C484" s="66"/>
      <c r="D484" s="55"/>
      <c r="E484" s="66"/>
      <c r="F484" s="66"/>
      <c r="G484" s="66"/>
      <c r="H484" s="66"/>
      <c r="I484" s="66"/>
      <c r="J484" s="67"/>
      <c r="K484" s="67"/>
      <c r="L484" s="67"/>
      <c r="M484" s="67"/>
      <c r="N484" s="67"/>
      <c r="O484" s="67"/>
      <c r="P484" s="67"/>
      <c r="Q484" s="67"/>
      <c r="R484" s="67"/>
      <c r="S484" s="67"/>
      <c r="T484" s="67"/>
      <c r="U484" s="67"/>
      <c r="V484" s="67"/>
      <c r="W484" s="67"/>
      <c r="X484" s="67"/>
      <c r="Y484" s="67"/>
      <c r="Z484" s="67"/>
      <c r="AA484" s="67"/>
      <c r="AB484" s="67"/>
      <c r="AC484" s="67"/>
      <c r="AD484" s="67"/>
      <c r="AE484" s="67"/>
      <c r="AF484" s="67"/>
      <c r="AG484" s="67"/>
      <c r="AH484" s="67"/>
      <c r="AI484" s="67"/>
      <c r="AJ484" s="67"/>
      <c r="AK484" s="67"/>
      <c r="AL484" s="67"/>
      <c r="AM484" s="67"/>
      <c r="AN484" s="67"/>
      <c r="AO484" s="67"/>
      <c r="AP484" s="67"/>
      <c r="AQ484" s="67"/>
      <c r="AR484" s="67"/>
      <c r="AS484" s="67"/>
      <c r="AT484" s="67"/>
      <c r="AU484" s="67"/>
      <c r="AV484" s="67"/>
      <c r="AW484" s="67"/>
      <c r="AX484" s="67"/>
      <c r="AY484" s="67"/>
      <c r="AZ484" s="67"/>
      <c r="BA484" s="67"/>
      <c r="BB484" s="67"/>
      <c r="BC484" s="67"/>
      <c r="BD484" s="67"/>
      <c r="BE484" s="67"/>
      <c r="BF484" s="67"/>
      <c r="BG484" s="67"/>
      <c r="BH484" s="67"/>
      <c r="BI484" s="67"/>
      <c r="BJ484" s="67"/>
      <c r="BK484" s="67"/>
      <c r="BL484" s="67"/>
      <c r="BM484" s="67"/>
      <c r="BN484" s="67"/>
      <c r="BO484" s="67"/>
      <c r="BP484" s="67"/>
      <c r="BQ484" s="67"/>
      <c r="BR484" s="67"/>
      <c r="BS484" s="67"/>
      <c r="BT484" s="67"/>
      <c r="BU484" s="67"/>
      <c r="BV484" s="67"/>
      <c r="BW484" s="62"/>
      <c r="BX484" s="62"/>
      <c r="BY484" s="62"/>
      <c r="BZ484" s="62"/>
      <c r="CA484" s="62"/>
      <c r="CB484" s="62"/>
      <c r="CC484" s="77"/>
      <c r="CD484" s="77"/>
      <c r="CE484" s="62"/>
      <c r="CF484" s="77"/>
      <c r="CG484" s="77"/>
      <c r="CH484" s="62"/>
      <c r="CI484" s="62"/>
      <c r="CJ484" s="62"/>
      <c r="CK484" s="62"/>
      <c r="CL484" s="62"/>
      <c r="CM484" s="62"/>
      <c r="CN484" s="62"/>
      <c r="CO484" s="62"/>
      <c r="CP484" s="62"/>
      <c r="CQ484" s="62"/>
      <c r="CR484" s="62"/>
      <c r="CS484" s="66"/>
    </row>
    <row r="485" spans="1:97" s="50" customFormat="1" ht="18.75" x14ac:dyDescent="0.3">
      <c r="A485" s="61"/>
      <c r="B485" s="55"/>
      <c r="C485" s="66"/>
      <c r="D485" s="55"/>
      <c r="E485" s="66"/>
      <c r="F485" s="66"/>
      <c r="G485" s="66"/>
      <c r="H485" s="66"/>
      <c r="I485" s="66"/>
      <c r="J485" s="67"/>
      <c r="K485" s="67"/>
      <c r="L485" s="67"/>
      <c r="M485" s="67"/>
      <c r="N485" s="67"/>
      <c r="O485" s="67"/>
      <c r="P485" s="67"/>
      <c r="Q485" s="67"/>
      <c r="R485" s="67"/>
      <c r="S485" s="67"/>
      <c r="T485" s="67"/>
      <c r="U485" s="67"/>
      <c r="V485" s="67"/>
      <c r="W485" s="67"/>
      <c r="X485" s="67"/>
      <c r="Y485" s="67"/>
      <c r="Z485" s="67"/>
      <c r="AA485" s="67"/>
      <c r="AB485" s="67"/>
      <c r="AC485" s="67"/>
      <c r="AD485" s="67"/>
      <c r="AE485" s="67"/>
      <c r="AF485" s="67"/>
      <c r="AG485" s="67"/>
      <c r="AH485" s="67"/>
      <c r="AI485" s="67"/>
      <c r="AJ485" s="67"/>
      <c r="AK485" s="67"/>
      <c r="AL485" s="67"/>
      <c r="AM485" s="67"/>
      <c r="AN485" s="67"/>
      <c r="AO485" s="67"/>
      <c r="AP485" s="67"/>
      <c r="AQ485" s="67"/>
      <c r="AR485" s="67"/>
      <c r="AS485" s="67"/>
      <c r="AT485" s="67"/>
      <c r="AU485" s="67"/>
      <c r="AV485" s="67"/>
      <c r="AW485" s="67"/>
      <c r="AX485" s="67"/>
      <c r="AY485" s="67"/>
      <c r="AZ485" s="67"/>
      <c r="BA485" s="67"/>
      <c r="BB485" s="67"/>
      <c r="BC485" s="67"/>
      <c r="BD485" s="67"/>
      <c r="BE485" s="67"/>
      <c r="BF485" s="67"/>
      <c r="BG485" s="67"/>
      <c r="BH485" s="67"/>
      <c r="BI485" s="67"/>
      <c r="BJ485" s="67"/>
      <c r="BK485" s="67"/>
      <c r="BL485" s="67"/>
      <c r="BM485" s="67"/>
      <c r="BN485" s="67"/>
      <c r="BO485" s="67"/>
      <c r="BP485" s="67"/>
      <c r="BQ485" s="67"/>
      <c r="BR485" s="67"/>
      <c r="BS485" s="67"/>
      <c r="BT485" s="67"/>
      <c r="BU485" s="67"/>
      <c r="BV485" s="67"/>
      <c r="BW485" s="62"/>
      <c r="BX485" s="62"/>
      <c r="BY485" s="62"/>
      <c r="BZ485" s="62"/>
      <c r="CA485" s="62"/>
      <c r="CB485" s="62"/>
      <c r="CC485" s="77"/>
      <c r="CD485" s="77"/>
      <c r="CE485" s="62"/>
      <c r="CF485" s="77"/>
      <c r="CG485" s="77"/>
      <c r="CH485" s="62"/>
      <c r="CI485" s="62"/>
      <c r="CJ485" s="62"/>
      <c r="CK485" s="62"/>
      <c r="CL485" s="62"/>
      <c r="CM485" s="62"/>
      <c r="CN485" s="62"/>
      <c r="CO485" s="62"/>
      <c r="CP485" s="62"/>
      <c r="CQ485" s="62"/>
      <c r="CR485" s="62"/>
      <c r="CS485" s="66"/>
    </row>
    <row r="486" spans="1:97" s="50" customFormat="1" ht="18.75" x14ac:dyDescent="0.3">
      <c r="A486" s="61"/>
      <c r="B486" s="55"/>
      <c r="C486" s="66"/>
      <c r="D486" s="55"/>
      <c r="E486" s="66"/>
      <c r="F486" s="66"/>
      <c r="G486" s="66"/>
      <c r="H486" s="66"/>
      <c r="I486" s="66"/>
      <c r="J486" s="67"/>
      <c r="K486" s="67"/>
      <c r="L486" s="67"/>
      <c r="M486" s="67"/>
      <c r="N486" s="67"/>
      <c r="O486" s="67"/>
      <c r="P486" s="67"/>
      <c r="Q486" s="67"/>
      <c r="R486" s="67"/>
      <c r="S486" s="67"/>
      <c r="T486" s="67"/>
      <c r="U486" s="67"/>
      <c r="V486" s="67"/>
      <c r="W486" s="67"/>
      <c r="X486" s="67"/>
      <c r="Y486" s="67"/>
      <c r="Z486" s="67"/>
      <c r="AA486" s="67"/>
      <c r="AB486" s="67"/>
      <c r="AC486" s="67"/>
      <c r="AD486" s="67"/>
      <c r="AE486" s="67"/>
      <c r="AF486" s="67"/>
      <c r="AG486" s="67"/>
      <c r="AH486" s="67"/>
      <c r="AI486" s="67"/>
      <c r="AJ486" s="67"/>
      <c r="AK486" s="67"/>
      <c r="AL486" s="67"/>
      <c r="AM486" s="67"/>
      <c r="AN486" s="67"/>
      <c r="AO486" s="67"/>
      <c r="AP486" s="67"/>
      <c r="AQ486" s="67"/>
      <c r="AR486" s="67"/>
      <c r="AS486" s="67"/>
      <c r="AT486" s="67"/>
      <c r="AU486" s="67"/>
      <c r="AV486" s="67"/>
      <c r="AW486" s="67"/>
      <c r="AX486" s="67"/>
      <c r="AY486" s="67"/>
      <c r="AZ486" s="67"/>
      <c r="BA486" s="67"/>
      <c r="BB486" s="67"/>
      <c r="BC486" s="67"/>
      <c r="BD486" s="67"/>
      <c r="BE486" s="67"/>
      <c r="BF486" s="67"/>
      <c r="BG486" s="67"/>
      <c r="BH486" s="67"/>
      <c r="BI486" s="67"/>
      <c r="BJ486" s="67"/>
      <c r="BK486" s="67"/>
      <c r="BL486" s="67"/>
      <c r="BM486" s="67"/>
      <c r="BN486" s="67"/>
      <c r="BO486" s="67"/>
      <c r="BP486" s="67"/>
      <c r="BQ486" s="67"/>
      <c r="BR486" s="67"/>
      <c r="BS486" s="67"/>
      <c r="BT486" s="67"/>
      <c r="BU486" s="67"/>
      <c r="BV486" s="67"/>
      <c r="BW486" s="62"/>
      <c r="BX486" s="62"/>
      <c r="BY486" s="62"/>
      <c r="BZ486" s="62"/>
      <c r="CA486" s="62"/>
      <c r="CB486" s="62"/>
      <c r="CC486" s="77"/>
      <c r="CD486" s="77"/>
      <c r="CE486" s="62"/>
      <c r="CF486" s="77"/>
      <c r="CG486" s="77"/>
      <c r="CH486" s="62"/>
      <c r="CI486" s="62"/>
      <c r="CJ486" s="62"/>
      <c r="CK486" s="62"/>
      <c r="CL486" s="62"/>
      <c r="CM486" s="62"/>
      <c r="CN486" s="62"/>
      <c r="CO486" s="62"/>
      <c r="CP486" s="62"/>
      <c r="CQ486" s="62"/>
      <c r="CR486" s="62"/>
      <c r="CS486" s="66"/>
    </row>
    <row r="487" spans="1:97" s="50" customFormat="1" ht="18.75" x14ac:dyDescent="0.3">
      <c r="A487" s="61"/>
      <c r="B487" s="55"/>
      <c r="C487" s="66"/>
      <c r="D487" s="55"/>
      <c r="E487" s="66"/>
      <c r="F487" s="66"/>
      <c r="G487" s="66"/>
      <c r="H487" s="66"/>
      <c r="I487" s="66"/>
      <c r="J487" s="67"/>
      <c r="K487" s="67"/>
      <c r="L487" s="67"/>
      <c r="M487" s="67"/>
      <c r="N487" s="67"/>
      <c r="O487" s="67"/>
      <c r="P487" s="67"/>
      <c r="Q487" s="67"/>
      <c r="R487" s="67"/>
      <c r="S487" s="67"/>
      <c r="T487" s="67"/>
      <c r="U487" s="67"/>
      <c r="V487" s="67"/>
      <c r="W487" s="67"/>
      <c r="X487" s="67"/>
      <c r="Y487" s="67"/>
      <c r="Z487" s="67"/>
      <c r="AA487" s="67"/>
      <c r="AB487" s="67"/>
      <c r="AC487" s="67"/>
      <c r="AD487" s="67"/>
      <c r="AE487" s="67"/>
      <c r="AF487" s="67"/>
      <c r="AG487" s="67"/>
      <c r="AH487" s="67"/>
      <c r="AI487" s="67"/>
      <c r="AJ487" s="67"/>
      <c r="AK487" s="67"/>
      <c r="AL487" s="67"/>
      <c r="AM487" s="67"/>
      <c r="AN487" s="67"/>
      <c r="AO487" s="67"/>
      <c r="AP487" s="67"/>
      <c r="AQ487" s="67"/>
      <c r="AR487" s="67"/>
      <c r="AS487" s="67"/>
      <c r="AT487" s="67"/>
      <c r="AU487" s="67"/>
      <c r="AV487" s="67"/>
      <c r="AW487" s="67"/>
      <c r="AX487" s="67"/>
      <c r="AY487" s="67"/>
      <c r="AZ487" s="67"/>
      <c r="BA487" s="67"/>
      <c r="BB487" s="67"/>
      <c r="BC487" s="67"/>
      <c r="BD487" s="67"/>
      <c r="BE487" s="67"/>
      <c r="BF487" s="67"/>
      <c r="BG487" s="67"/>
      <c r="BH487" s="67"/>
      <c r="BI487" s="67"/>
      <c r="BJ487" s="67"/>
      <c r="BK487" s="67"/>
      <c r="BL487" s="67"/>
      <c r="BM487" s="67"/>
      <c r="BN487" s="67"/>
      <c r="BO487" s="67"/>
      <c r="BP487" s="67"/>
      <c r="BQ487" s="67"/>
      <c r="BR487" s="67"/>
      <c r="BS487" s="67"/>
      <c r="BT487" s="67"/>
      <c r="BU487" s="67"/>
      <c r="BV487" s="67"/>
      <c r="BW487" s="62"/>
      <c r="BX487" s="62"/>
      <c r="BY487" s="62"/>
      <c r="BZ487" s="62"/>
      <c r="CA487" s="62"/>
      <c r="CB487" s="62"/>
      <c r="CC487" s="77"/>
      <c r="CD487" s="77"/>
      <c r="CE487" s="62"/>
      <c r="CF487" s="77"/>
      <c r="CG487" s="77"/>
      <c r="CH487" s="62"/>
      <c r="CI487" s="62"/>
      <c r="CJ487" s="62"/>
      <c r="CK487" s="62"/>
      <c r="CL487" s="62"/>
      <c r="CM487" s="62"/>
      <c r="CN487" s="62"/>
      <c r="CO487" s="62"/>
      <c r="CP487" s="62"/>
      <c r="CQ487" s="62"/>
      <c r="CR487" s="62"/>
      <c r="CS487" s="66"/>
    </row>
    <row r="488" spans="1:97" s="50" customFormat="1" ht="18.75" x14ac:dyDescent="0.3">
      <c r="A488" s="61"/>
      <c r="B488" s="55"/>
      <c r="C488" s="66"/>
      <c r="D488" s="55"/>
      <c r="E488" s="66"/>
      <c r="F488" s="66"/>
      <c r="G488" s="66"/>
      <c r="H488" s="66"/>
      <c r="I488" s="66"/>
      <c r="J488" s="67"/>
      <c r="K488" s="67"/>
      <c r="L488" s="67"/>
      <c r="M488" s="67"/>
      <c r="N488" s="67"/>
      <c r="O488" s="67"/>
      <c r="P488" s="67"/>
      <c r="Q488" s="67"/>
      <c r="R488" s="67"/>
      <c r="S488" s="67"/>
      <c r="T488" s="67"/>
      <c r="U488" s="67"/>
      <c r="V488" s="67"/>
      <c r="W488" s="67"/>
      <c r="X488" s="67"/>
      <c r="Y488" s="67"/>
      <c r="Z488" s="67"/>
      <c r="AA488" s="67"/>
      <c r="AB488" s="67"/>
      <c r="AC488" s="67"/>
      <c r="AD488" s="67"/>
      <c r="AE488" s="67"/>
      <c r="AF488" s="67"/>
      <c r="AG488" s="67"/>
      <c r="AH488" s="67"/>
      <c r="AI488" s="67"/>
      <c r="AJ488" s="67"/>
      <c r="AK488" s="67"/>
      <c r="AL488" s="67"/>
      <c r="AM488" s="67"/>
      <c r="AN488" s="67"/>
      <c r="AO488" s="67"/>
      <c r="AP488" s="67"/>
      <c r="AQ488" s="67"/>
      <c r="AR488" s="67"/>
      <c r="AS488" s="67"/>
      <c r="AT488" s="67"/>
      <c r="AU488" s="67"/>
      <c r="AV488" s="67"/>
      <c r="AW488" s="67"/>
      <c r="AX488" s="67"/>
      <c r="AY488" s="67"/>
      <c r="AZ488" s="67"/>
      <c r="BA488" s="67"/>
      <c r="BB488" s="67"/>
      <c r="BC488" s="67"/>
      <c r="BD488" s="67"/>
      <c r="BE488" s="67"/>
      <c r="BF488" s="67"/>
      <c r="BG488" s="67"/>
      <c r="BH488" s="67"/>
      <c r="BI488" s="67"/>
      <c r="BJ488" s="67"/>
      <c r="BK488" s="67"/>
      <c r="BL488" s="67"/>
      <c r="BM488" s="67"/>
      <c r="BN488" s="67"/>
      <c r="BO488" s="67"/>
      <c r="BP488" s="67"/>
      <c r="BQ488" s="67"/>
      <c r="BR488" s="67"/>
      <c r="BS488" s="67"/>
      <c r="BT488" s="67"/>
      <c r="BU488" s="67"/>
      <c r="BV488" s="67"/>
      <c r="BW488" s="62"/>
      <c r="BX488" s="62"/>
      <c r="BY488" s="62"/>
      <c r="BZ488" s="62"/>
      <c r="CA488" s="62"/>
      <c r="CB488" s="62"/>
      <c r="CC488" s="77"/>
      <c r="CD488" s="77"/>
      <c r="CE488" s="62"/>
      <c r="CF488" s="77"/>
      <c r="CG488" s="77"/>
      <c r="CH488" s="62"/>
      <c r="CI488" s="62"/>
      <c r="CJ488" s="62"/>
      <c r="CK488" s="62"/>
      <c r="CL488" s="62"/>
      <c r="CM488" s="62"/>
      <c r="CN488" s="62"/>
      <c r="CO488" s="62"/>
      <c r="CP488" s="62"/>
      <c r="CQ488" s="62"/>
      <c r="CR488" s="62"/>
      <c r="CS488" s="66"/>
    </row>
    <row r="489" spans="1:97" s="50" customFormat="1" ht="18.75" x14ac:dyDescent="0.3">
      <c r="A489" s="61"/>
      <c r="B489" s="55"/>
      <c r="C489" s="66"/>
      <c r="D489" s="55"/>
      <c r="E489" s="66"/>
      <c r="F489" s="66"/>
      <c r="G489" s="66"/>
      <c r="H489" s="66"/>
      <c r="I489" s="66"/>
      <c r="J489" s="67"/>
      <c r="K489" s="67"/>
      <c r="L489" s="67"/>
      <c r="M489" s="67"/>
      <c r="N489" s="67"/>
      <c r="O489" s="67"/>
      <c r="P489" s="67"/>
      <c r="Q489" s="67"/>
      <c r="R489" s="67"/>
      <c r="S489" s="67"/>
      <c r="T489" s="67"/>
      <c r="U489" s="67"/>
      <c r="V489" s="67"/>
      <c r="W489" s="67"/>
      <c r="X489" s="67"/>
      <c r="Y489" s="67"/>
      <c r="Z489" s="67"/>
      <c r="AA489" s="67"/>
      <c r="AB489" s="67"/>
      <c r="AC489" s="67"/>
      <c r="AD489" s="67"/>
      <c r="AE489" s="67"/>
      <c r="AF489" s="67"/>
      <c r="AG489" s="67"/>
      <c r="AH489" s="67"/>
      <c r="AI489" s="67"/>
      <c r="AJ489" s="67"/>
      <c r="AK489" s="67"/>
      <c r="AL489" s="67"/>
      <c r="AM489" s="67"/>
      <c r="AN489" s="67"/>
      <c r="AO489" s="67"/>
      <c r="AP489" s="67"/>
      <c r="AQ489" s="67"/>
      <c r="AR489" s="67"/>
      <c r="AS489" s="67"/>
      <c r="AT489" s="67"/>
      <c r="AU489" s="67"/>
      <c r="AV489" s="67"/>
      <c r="AW489" s="67"/>
      <c r="AX489" s="67"/>
      <c r="AY489" s="67"/>
      <c r="AZ489" s="67"/>
      <c r="BA489" s="67"/>
      <c r="BB489" s="67"/>
      <c r="BC489" s="67"/>
      <c r="BD489" s="67"/>
      <c r="BE489" s="67"/>
      <c r="BF489" s="67"/>
      <c r="BG489" s="67"/>
      <c r="BH489" s="67"/>
      <c r="BI489" s="67"/>
      <c r="BJ489" s="67"/>
      <c r="BK489" s="67"/>
      <c r="BL489" s="67"/>
      <c r="BM489" s="67"/>
      <c r="BN489" s="67"/>
      <c r="BO489" s="67"/>
      <c r="BP489" s="67"/>
      <c r="BQ489" s="67"/>
      <c r="BR489" s="67"/>
      <c r="BS489" s="67"/>
      <c r="BT489" s="67"/>
      <c r="BU489" s="67"/>
      <c r="BV489" s="67"/>
      <c r="BW489" s="62"/>
      <c r="BX489" s="62"/>
      <c r="BY489" s="62"/>
      <c r="BZ489" s="62"/>
      <c r="CA489" s="62"/>
      <c r="CB489" s="62"/>
      <c r="CC489" s="77"/>
      <c r="CD489" s="77"/>
      <c r="CE489" s="62"/>
      <c r="CF489" s="77"/>
      <c r="CG489" s="77"/>
      <c r="CH489" s="62"/>
      <c r="CI489" s="62"/>
      <c r="CJ489" s="62"/>
      <c r="CK489" s="62"/>
      <c r="CL489" s="62"/>
      <c r="CM489" s="62"/>
      <c r="CN489" s="62"/>
      <c r="CO489" s="62"/>
      <c r="CP489" s="62"/>
      <c r="CQ489" s="62"/>
      <c r="CR489" s="62"/>
      <c r="CS489" s="66"/>
    </row>
    <row r="490" spans="1:97" s="50" customFormat="1" ht="18.75" x14ac:dyDescent="0.3">
      <c r="A490" s="61"/>
      <c r="B490" s="55"/>
      <c r="C490" s="66"/>
      <c r="D490" s="55"/>
      <c r="E490" s="66"/>
      <c r="F490" s="66"/>
      <c r="G490" s="66"/>
      <c r="H490" s="66"/>
      <c r="I490" s="66"/>
      <c r="J490" s="67"/>
      <c r="K490" s="67"/>
      <c r="L490" s="67"/>
      <c r="M490" s="67"/>
      <c r="N490" s="67"/>
      <c r="O490" s="67"/>
      <c r="P490" s="67"/>
      <c r="Q490" s="67"/>
      <c r="R490" s="67"/>
      <c r="S490" s="67"/>
      <c r="T490" s="67"/>
      <c r="U490" s="67"/>
      <c r="V490" s="67"/>
      <c r="W490" s="67"/>
      <c r="X490" s="67"/>
      <c r="Y490" s="67"/>
      <c r="Z490" s="67"/>
      <c r="AA490" s="67"/>
      <c r="AB490" s="67"/>
      <c r="AC490" s="67"/>
      <c r="AD490" s="67"/>
      <c r="AE490" s="67"/>
      <c r="AF490" s="67"/>
      <c r="AG490" s="67"/>
      <c r="AH490" s="67"/>
      <c r="AI490" s="67"/>
      <c r="AJ490" s="67"/>
      <c r="AK490" s="67"/>
      <c r="AL490" s="67"/>
      <c r="AM490" s="67"/>
      <c r="AN490" s="67"/>
      <c r="AO490" s="67"/>
      <c r="AP490" s="67"/>
      <c r="AQ490" s="67"/>
      <c r="AR490" s="67"/>
      <c r="AS490" s="67"/>
      <c r="AT490" s="67"/>
      <c r="AU490" s="67"/>
      <c r="AV490" s="67"/>
      <c r="AW490" s="67"/>
      <c r="AX490" s="67"/>
      <c r="AY490" s="67"/>
      <c r="AZ490" s="67"/>
      <c r="BA490" s="67"/>
      <c r="BB490" s="67"/>
      <c r="BC490" s="67"/>
      <c r="BD490" s="67"/>
      <c r="BE490" s="67"/>
      <c r="BF490" s="67"/>
      <c r="BG490" s="67"/>
      <c r="BH490" s="67"/>
      <c r="BI490" s="67"/>
      <c r="BJ490" s="67"/>
      <c r="BK490" s="67"/>
      <c r="BL490" s="67"/>
      <c r="BM490" s="67"/>
      <c r="BN490" s="67"/>
      <c r="BO490" s="67"/>
      <c r="BP490" s="67"/>
      <c r="BQ490" s="67"/>
      <c r="BR490" s="67"/>
      <c r="BS490" s="67"/>
      <c r="BT490" s="67"/>
      <c r="BU490" s="67"/>
      <c r="BV490" s="67"/>
      <c r="BW490" s="62"/>
      <c r="BX490" s="62"/>
      <c r="BY490" s="62"/>
      <c r="BZ490" s="62"/>
      <c r="CA490" s="62"/>
      <c r="CB490" s="62"/>
      <c r="CC490" s="77"/>
      <c r="CD490" s="77"/>
      <c r="CE490" s="62"/>
      <c r="CF490" s="77"/>
      <c r="CG490" s="77"/>
      <c r="CH490" s="62"/>
      <c r="CI490" s="62"/>
      <c r="CJ490" s="62"/>
      <c r="CK490" s="62"/>
      <c r="CL490" s="62"/>
      <c r="CM490" s="62"/>
      <c r="CN490" s="62"/>
      <c r="CO490" s="62"/>
      <c r="CP490" s="62"/>
      <c r="CQ490" s="62"/>
      <c r="CR490" s="62"/>
      <c r="CS490" s="66"/>
    </row>
    <row r="491" spans="1:97" s="50" customFormat="1" ht="18.75" x14ac:dyDescent="0.3">
      <c r="A491" s="61"/>
      <c r="B491" s="55"/>
      <c r="C491" s="66"/>
      <c r="D491" s="55"/>
      <c r="E491" s="66"/>
      <c r="F491" s="66"/>
      <c r="G491" s="66"/>
      <c r="H491" s="66"/>
      <c r="I491" s="66"/>
      <c r="J491" s="67"/>
      <c r="K491" s="67"/>
      <c r="L491" s="67"/>
      <c r="M491" s="67"/>
      <c r="N491" s="67"/>
      <c r="O491" s="67"/>
      <c r="P491" s="67"/>
      <c r="Q491" s="67"/>
      <c r="R491" s="67"/>
      <c r="S491" s="67"/>
      <c r="T491" s="67"/>
      <c r="U491" s="67"/>
      <c r="V491" s="67"/>
      <c r="W491" s="67"/>
      <c r="X491" s="67"/>
      <c r="Y491" s="67"/>
      <c r="Z491" s="67"/>
      <c r="AA491" s="67"/>
      <c r="AB491" s="67"/>
      <c r="AC491" s="67"/>
      <c r="AD491" s="67"/>
      <c r="AE491" s="67"/>
      <c r="AF491" s="67"/>
      <c r="AG491" s="67"/>
      <c r="AH491" s="67"/>
      <c r="AI491" s="67"/>
      <c r="AJ491" s="67"/>
      <c r="AK491" s="67"/>
      <c r="AL491" s="67"/>
      <c r="AM491" s="67"/>
      <c r="AN491" s="67"/>
      <c r="AO491" s="67"/>
      <c r="AP491" s="67"/>
      <c r="AQ491" s="67"/>
      <c r="AR491" s="67"/>
      <c r="AS491" s="67"/>
      <c r="AT491" s="67"/>
      <c r="AU491" s="67"/>
      <c r="AV491" s="67"/>
      <c r="AW491" s="67"/>
      <c r="AX491" s="67"/>
      <c r="AY491" s="67"/>
      <c r="AZ491" s="67"/>
      <c r="BA491" s="67"/>
      <c r="BB491" s="67"/>
      <c r="BC491" s="67"/>
      <c r="BD491" s="67"/>
      <c r="BE491" s="67"/>
      <c r="BF491" s="67"/>
      <c r="BG491" s="67"/>
      <c r="BH491" s="67"/>
      <c r="BI491" s="67"/>
      <c r="BJ491" s="67"/>
      <c r="BK491" s="67"/>
      <c r="BL491" s="67"/>
      <c r="BM491" s="67"/>
      <c r="BN491" s="67"/>
      <c r="BO491" s="67"/>
      <c r="BP491" s="67"/>
      <c r="BQ491" s="67"/>
      <c r="BR491" s="67"/>
      <c r="BS491" s="67"/>
      <c r="BT491" s="67"/>
      <c r="BU491" s="67"/>
      <c r="BV491" s="67"/>
      <c r="BW491" s="62"/>
      <c r="BX491" s="62"/>
      <c r="BY491" s="62"/>
      <c r="BZ491" s="62"/>
      <c r="CA491" s="62"/>
      <c r="CB491" s="62"/>
      <c r="CC491" s="77"/>
      <c r="CD491" s="77"/>
      <c r="CE491" s="62"/>
      <c r="CF491" s="77"/>
      <c r="CG491" s="77"/>
      <c r="CH491" s="62"/>
      <c r="CI491" s="62"/>
      <c r="CJ491" s="62"/>
      <c r="CK491" s="62"/>
      <c r="CL491" s="62"/>
      <c r="CM491" s="62"/>
      <c r="CN491" s="62"/>
      <c r="CO491" s="62"/>
      <c r="CP491" s="62"/>
      <c r="CQ491" s="62"/>
      <c r="CR491" s="62"/>
      <c r="CS491" s="66"/>
    </row>
    <row r="492" spans="1:97" s="50" customFormat="1" ht="18.75" x14ac:dyDescent="0.3">
      <c r="A492" s="61"/>
      <c r="B492" s="55"/>
      <c r="C492" s="66"/>
      <c r="D492" s="55"/>
      <c r="E492" s="66"/>
      <c r="F492" s="66"/>
      <c r="G492" s="66"/>
      <c r="H492" s="66"/>
      <c r="I492" s="66"/>
      <c r="J492" s="67"/>
      <c r="K492" s="67"/>
      <c r="L492" s="67"/>
      <c r="M492" s="67"/>
      <c r="N492" s="67"/>
      <c r="O492" s="67"/>
      <c r="P492" s="67"/>
      <c r="Q492" s="67"/>
      <c r="R492" s="67"/>
      <c r="S492" s="67"/>
      <c r="T492" s="67"/>
      <c r="U492" s="67"/>
      <c r="V492" s="67"/>
      <c r="W492" s="67"/>
      <c r="X492" s="67"/>
      <c r="Y492" s="67"/>
      <c r="Z492" s="67"/>
      <c r="AA492" s="67"/>
      <c r="AB492" s="67"/>
      <c r="AC492" s="67"/>
      <c r="AD492" s="67"/>
      <c r="AE492" s="67"/>
      <c r="AF492" s="67"/>
      <c r="AG492" s="67"/>
      <c r="AH492" s="67"/>
      <c r="AI492" s="67"/>
      <c r="AJ492" s="67"/>
      <c r="AK492" s="67"/>
      <c r="AL492" s="67"/>
      <c r="AM492" s="67"/>
      <c r="AN492" s="67"/>
      <c r="AO492" s="67"/>
      <c r="AP492" s="67"/>
      <c r="AQ492" s="67"/>
      <c r="AR492" s="67"/>
      <c r="AS492" s="67"/>
      <c r="AT492" s="67"/>
      <c r="AU492" s="67"/>
      <c r="AV492" s="67"/>
      <c r="AW492" s="67"/>
      <c r="AX492" s="67"/>
      <c r="AY492" s="67"/>
      <c r="AZ492" s="67"/>
      <c r="BA492" s="67"/>
      <c r="BB492" s="67"/>
      <c r="BC492" s="67"/>
      <c r="BD492" s="67"/>
      <c r="BE492" s="67"/>
      <c r="BF492" s="67"/>
      <c r="BG492" s="67"/>
      <c r="BH492" s="67"/>
      <c r="BI492" s="67"/>
      <c r="BJ492" s="67"/>
      <c r="BK492" s="67"/>
      <c r="BL492" s="67"/>
      <c r="BM492" s="67"/>
      <c r="BN492" s="67"/>
      <c r="BO492" s="67"/>
      <c r="BP492" s="67"/>
      <c r="BQ492" s="67"/>
      <c r="BR492" s="67"/>
      <c r="BS492" s="67"/>
      <c r="BT492" s="67"/>
      <c r="BU492" s="67"/>
      <c r="BV492" s="67"/>
      <c r="BW492" s="62"/>
      <c r="BX492" s="62"/>
      <c r="BY492" s="62"/>
      <c r="BZ492" s="62"/>
      <c r="CA492" s="62"/>
      <c r="CB492" s="62"/>
      <c r="CC492" s="77"/>
      <c r="CD492" s="77"/>
      <c r="CE492" s="62"/>
      <c r="CF492" s="77"/>
      <c r="CG492" s="77"/>
      <c r="CH492" s="62"/>
      <c r="CI492" s="62"/>
      <c r="CJ492" s="62"/>
      <c r="CK492" s="62"/>
      <c r="CL492" s="62"/>
      <c r="CM492" s="62"/>
      <c r="CN492" s="62"/>
      <c r="CO492" s="62"/>
      <c r="CP492" s="62"/>
      <c r="CQ492" s="62"/>
      <c r="CR492" s="62"/>
      <c r="CS492" s="66"/>
    </row>
    <row r="493" spans="1:97" s="50" customFormat="1" ht="18.75" x14ac:dyDescent="0.3">
      <c r="A493" s="61"/>
      <c r="B493" s="55"/>
      <c r="C493" s="66"/>
      <c r="D493" s="55"/>
      <c r="E493" s="66"/>
      <c r="F493" s="66"/>
      <c r="G493" s="66"/>
      <c r="H493" s="66"/>
      <c r="I493" s="66"/>
      <c r="J493" s="67"/>
      <c r="K493" s="67"/>
      <c r="L493" s="67"/>
      <c r="M493" s="67"/>
      <c r="N493" s="67"/>
      <c r="O493" s="67"/>
      <c r="P493" s="67"/>
      <c r="Q493" s="67"/>
      <c r="R493" s="67"/>
      <c r="S493" s="67"/>
      <c r="T493" s="67"/>
      <c r="U493" s="67"/>
      <c r="V493" s="67"/>
      <c r="W493" s="67"/>
      <c r="X493" s="67"/>
      <c r="Y493" s="67"/>
      <c r="Z493" s="67"/>
      <c r="AA493" s="67"/>
      <c r="AB493" s="67"/>
      <c r="AC493" s="67"/>
      <c r="AD493" s="67"/>
      <c r="AE493" s="67"/>
      <c r="AF493" s="67"/>
      <c r="AG493" s="67"/>
      <c r="AH493" s="67"/>
      <c r="AI493" s="67"/>
      <c r="AJ493" s="67"/>
      <c r="AK493" s="67"/>
      <c r="AL493" s="67"/>
      <c r="AM493" s="67"/>
      <c r="AN493" s="67"/>
      <c r="AO493" s="67"/>
      <c r="AP493" s="67"/>
      <c r="AQ493" s="67"/>
      <c r="AR493" s="67"/>
      <c r="AS493" s="67"/>
      <c r="AT493" s="67"/>
      <c r="AU493" s="67"/>
      <c r="AV493" s="67"/>
      <c r="AW493" s="67"/>
      <c r="AX493" s="67"/>
      <c r="AY493" s="67"/>
      <c r="AZ493" s="67"/>
      <c r="BA493" s="67"/>
      <c r="BB493" s="67"/>
      <c r="BC493" s="67"/>
      <c r="BD493" s="67"/>
      <c r="BE493" s="67"/>
      <c r="BF493" s="67"/>
      <c r="BG493" s="67"/>
      <c r="BH493" s="67"/>
      <c r="BI493" s="67"/>
      <c r="BJ493" s="67"/>
      <c r="BK493" s="67"/>
      <c r="BL493" s="67"/>
      <c r="BM493" s="67"/>
      <c r="BN493" s="67"/>
      <c r="BO493" s="67"/>
      <c r="BP493" s="67"/>
      <c r="BQ493" s="67"/>
      <c r="BR493" s="67"/>
      <c r="BS493" s="67"/>
      <c r="BT493" s="67"/>
      <c r="BU493" s="67"/>
      <c r="BV493" s="67"/>
      <c r="BW493" s="62"/>
      <c r="BX493" s="62"/>
      <c r="BY493" s="62"/>
      <c r="BZ493" s="62"/>
      <c r="CA493" s="62"/>
      <c r="CB493" s="62"/>
      <c r="CC493" s="77"/>
      <c r="CD493" s="77"/>
      <c r="CE493" s="62"/>
      <c r="CF493" s="77"/>
      <c r="CG493" s="77"/>
      <c r="CH493" s="62"/>
      <c r="CI493" s="62"/>
      <c r="CJ493" s="62"/>
      <c r="CK493" s="62"/>
      <c r="CL493" s="62"/>
      <c r="CM493" s="62"/>
      <c r="CN493" s="62"/>
      <c r="CO493" s="62"/>
      <c r="CP493" s="62"/>
      <c r="CQ493" s="62"/>
      <c r="CR493" s="62"/>
      <c r="CS493" s="66"/>
    </row>
    <row r="494" spans="1:97" s="50" customFormat="1" ht="18.75" x14ac:dyDescent="0.3">
      <c r="A494" s="61"/>
      <c r="B494" s="55"/>
      <c r="C494" s="66"/>
      <c r="D494" s="55"/>
      <c r="E494" s="66"/>
      <c r="F494" s="66"/>
      <c r="G494" s="66"/>
      <c r="H494" s="66"/>
      <c r="I494" s="66"/>
      <c r="J494" s="67"/>
      <c r="K494" s="67"/>
      <c r="L494" s="67"/>
      <c r="M494" s="67"/>
      <c r="N494" s="67"/>
      <c r="O494" s="67"/>
      <c r="P494" s="67"/>
      <c r="Q494" s="67"/>
      <c r="R494" s="67"/>
      <c r="S494" s="67"/>
      <c r="T494" s="67"/>
      <c r="U494" s="67"/>
      <c r="V494" s="67"/>
      <c r="W494" s="67"/>
      <c r="X494" s="67"/>
      <c r="Y494" s="67"/>
      <c r="Z494" s="67"/>
      <c r="AA494" s="67"/>
      <c r="AB494" s="67"/>
      <c r="AC494" s="67"/>
      <c r="AD494" s="67"/>
      <c r="AE494" s="67"/>
      <c r="AF494" s="67"/>
      <c r="AG494" s="67"/>
      <c r="AH494" s="67"/>
      <c r="AI494" s="67"/>
      <c r="AJ494" s="67"/>
      <c r="AK494" s="67"/>
      <c r="AL494" s="67"/>
      <c r="AM494" s="67"/>
      <c r="AN494" s="67"/>
      <c r="AO494" s="67"/>
      <c r="AP494" s="67"/>
      <c r="AQ494" s="67"/>
      <c r="AR494" s="67"/>
      <c r="AS494" s="67"/>
      <c r="AT494" s="67"/>
      <c r="AU494" s="67"/>
      <c r="AV494" s="67"/>
      <c r="AW494" s="67"/>
      <c r="AX494" s="67"/>
      <c r="AY494" s="67"/>
      <c r="AZ494" s="67"/>
      <c r="BA494" s="67"/>
      <c r="BB494" s="67"/>
      <c r="BC494" s="67"/>
      <c r="BD494" s="67"/>
      <c r="BE494" s="67"/>
      <c r="BF494" s="67"/>
      <c r="BG494" s="67"/>
      <c r="BH494" s="67"/>
      <c r="BI494" s="67"/>
      <c r="BJ494" s="67"/>
      <c r="BK494" s="67"/>
      <c r="BL494" s="67"/>
      <c r="BM494" s="67"/>
      <c r="BN494" s="67"/>
      <c r="BO494" s="67"/>
      <c r="BP494" s="67"/>
      <c r="BQ494" s="67"/>
      <c r="BR494" s="67"/>
      <c r="BS494" s="67"/>
      <c r="BT494" s="67"/>
      <c r="BU494" s="67"/>
      <c r="BV494" s="67"/>
      <c r="BW494" s="62"/>
      <c r="BX494" s="62"/>
      <c r="BY494" s="62"/>
      <c r="BZ494" s="62"/>
      <c r="CA494" s="62"/>
      <c r="CB494" s="62"/>
      <c r="CC494" s="77"/>
      <c r="CD494" s="77"/>
      <c r="CE494" s="62"/>
      <c r="CF494" s="77"/>
      <c r="CG494" s="77"/>
      <c r="CH494" s="62"/>
      <c r="CI494" s="62"/>
      <c r="CJ494" s="62"/>
      <c r="CK494" s="62"/>
      <c r="CL494" s="62"/>
      <c r="CM494" s="62"/>
      <c r="CN494" s="62"/>
      <c r="CO494" s="62"/>
      <c r="CP494" s="62"/>
      <c r="CQ494" s="62"/>
      <c r="CR494" s="62"/>
      <c r="CS494" s="66"/>
    </row>
    <row r="495" spans="1:97" s="50" customFormat="1" ht="18.75" x14ac:dyDescent="0.3">
      <c r="A495" s="61"/>
      <c r="B495" s="55"/>
      <c r="C495" s="66"/>
      <c r="D495" s="55"/>
      <c r="E495" s="66"/>
      <c r="F495" s="66"/>
      <c r="G495" s="66"/>
      <c r="H495" s="66"/>
      <c r="I495" s="66"/>
      <c r="J495" s="67"/>
      <c r="K495" s="67"/>
      <c r="L495" s="67"/>
      <c r="M495" s="67"/>
      <c r="N495" s="67"/>
      <c r="O495" s="67"/>
      <c r="P495" s="67"/>
      <c r="Q495" s="67"/>
      <c r="R495" s="67"/>
      <c r="S495" s="67"/>
      <c r="T495" s="67"/>
      <c r="U495" s="67"/>
      <c r="V495" s="67"/>
      <c r="W495" s="67"/>
      <c r="X495" s="67"/>
      <c r="Y495" s="67"/>
      <c r="Z495" s="67"/>
      <c r="AA495" s="67"/>
      <c r="AB495" s="67"/>
      <c r="AC495" s="67"/>
      <c r="AD495" s="67"/>
      <c r="AE495" s="67"/>
      <c r="AF495" s="67"/>
      <c r="AG495" s="67"/>
      <c r="AH495" s="67"/>
      <c r="AI495" s="67"/>
      <c r="AJ495" s="67"/>
      <c r="AK495" s="67"/>
      <c r="AL495" s="67"/>
      <c r="AM495" s="67"/>
      <c r="AN495" s="67"/>
      <c r="AO495" s="67"/>
      <c r="AP495" s="67"/>
      <c r="AQ495" s="67"/>
      <c r="AR495" s="67"/>
      <c r="AS495" s="67"/>
      <c r="AT495" s="67"/>
      <c r="AU495" s="67"/>
      <c r="AV495" s="67"/>
      <c r="AW495" s="67"/>
      <c r="AX495" s="67"/>
      <c r="AY495" s="67"/>
      <c r="AZ495" s="67"/>
      <c r="BA495" s="67"/>
      <c r="BB495" s="67"/>
      <c r="BC495" s="67"/>
      <c r="BD495" s="67"/>
      <c r="BE495" s="67"/>
      <c r="BF495" s="67"/>
      <c r="BG495" s="67"/>
      <c r="BH495" s="67"/>
      <c r="BI495" s="67"/>
      <c r="BJ495" s="67"/>
      <c r="BK495" s="67"/>
      <c r="BL495" s="67"/>
      <c r="BM495" s="67"/>
      <c r="BN495" s="67"/>
      <c r="BO495" s="67"/>
      <c r="BP495" s="67"/>
      <c r="BQ495" s="67"/>
      <c r="BR495" s="67"/>
      <c r="BS495" s="67"/>
      <c r="BT495" s="67"/>
      <c r="BU495" s="67"/>
      <c r="BV495" s="67"/>
      <c r="BW495" s="62"/>
      <c r="BX495" s="62"/>
      <c r="BY495" s="62"/>
      <c r="BZ495" s="62"/>
      <c r="CA495" s="62"/>
      <c r="CB495" s="62"/>
      <c r="CC495" s="77"/>
      <c r="CD495" s="77"/>
      <c r="CE495" s="62"/>
      <c r="CF495" s="77"/>
      <c r="CG495" s="77"/>
      <c r="CH495" s="62"/>
      <c r="CI495" s="62"/>
      <c r="CJ495" s="62"/>
      <c r="CK495" s="62"/>
      <c r="CL495" s="62"/>
      <c r="CM495" s="62"/>
      <c r="CN495" s="62"/>
      <c r="CO495" s="62"/>
      <c r="CP495" s="62"/>
      <c r="CQ495" s="62"/>
      <c r="CR495" s="62"/>
      <c r="CS495" s="66"/>
    </row>
    <row r="496" spans="1:97" s="50" customFormat="1" ht="18.75" x14ac:dyDescent="0.3">
      <c r="A496" s="61"/>
      <c r="B496" s="55"/>
      <c r="C496" s="66"/>
      <c r="D496" s="55"/>
      <c r="E496" s="66"/>
      <c r="F496" s="66"/>
      <c r="G496" s="66"/>
      <c r="H496" s="66"/>
      <c r="I496" s="66"/>
      <c r="J496" s="67"/>
      <c r="K496" s="67"/>
      <c r="L496" s="67"/>
      <c r="M496" s="67"/>
      <c r="N496" s="67"/>
      <c r="O496" s="67"/>
      <c r="P496" s="67"/>
      <c r="Q496" s="67"/>
      <c r="R496" s="67"/>
      <c r="S496" s="67"/>
      <c r="T496" s="67"/>
      <c r="U496" s="67"/>
      <c r="V496" s="67"/>
      <c r="W496" s="67"/>
      <c r="X496" s="67"/>
      <c r="Y496" s="67"/>
      <c r="Z496" s="67"/>
      <c r="AA496" s="67"/>
      <c r="AB496" s="67"/>
      <c r="AC496" s="67"/>
      <c r="AD496" s="67"/>
      <c r="AE496" s="67"/>
      <c r="AF496" s="67"/>
      <c r="AG496" s="67"/>
      <c r="AH496" s="67"/>
      <c r="AI496" s="67"/>
      <c r="AJ496" s="67"/>
      <c r="AK496" s="67"/>
      <c r="AL496" s="67"/>
      <c r="AM496" s="67"/>
      <c r="AN496" s="67"/>
      <c r="AO496" s="67"/>
      <c r="AP496" s="67"/>
      <c r="AQ496" s="67"/>
      <c r="AR496" s="67"/>
      <c r="AS496" s="67"/>
      <c r="AT496" s="67"/>
      <c r="AU496" s="67"/>
      <c r="AV496" s="67"/>
      <c r="AW496" s="67"/>
      <c r="AX496" s="67"/>
      <c r="AY496" s="67"/>
      <c r="AZ496" s="67"/>
      <c r="BA496" s="67"/>
      <c r="BB496" s="67"/>
      <c r="BC496" s="67"/>
      <c r="BD496" s="67"/>
      <c r="BE496" s="67"/>
      <c r="BF496" s="67"/>
      <c r="BG496" s="67"/>
      <c r="BH496" s="67"/>
      <c r="BI496" s="67"/>
      <c r="BJ496" s="67"/>
      <c r="BK496" s="67"/>
      <c r="BL496" s="67"/>
      <c r="BM496" s="67"/>
      <c r="BN496" s="67"/>
      <c r="BO496" s="67"/>
      <c r="BP496" s="67"/>
      <c r="BQ496" s="67"/>
      <c r="BR496" s="67"/>
      <c r="BS496" s="67"/>
      <c r="BT496" s="67"/>
      <c r="BU496" s="67"/>
      <c r="BV496" s="67"/>
      <c r="BW496" s="62"/>
      <c r="BX496" s="62"/>
      <c r="BY496" s="62"/>
      <c r="BZ496" s="62"/>
      <c r="CA496" s="62"/>
      <c r="CB496" s="62"/>
      <c r="CC496" s="77"/>
      <c r="CD496" s="77"/>
      <c r="CE496" s="62"/>
      <c r="CF496" s="77"/>
      <c r="CG496" s="77"/>
      <c r="CH496" s="62"/>
      <c r="CI496" s="62"/>
      <c r="CJ496" s="62"/>
      <c r="CK496" s="62"/>
      <c r="CL496" s="62"/>
      <c r="CM496" s="62"/>
      <c r="CN496" s="62"/>
      <c r="CO496" s="62"/>
      <c r="CP496" s="62"/>
      <c r="CQ496" s="62"/>
      <c r="CR496" s="62"/>
      <c r="CS496" s="66"/>
    </row>
    <row r="497" spans="1:97" s="50" customFormat="1" ht="18.75" x14ac:dyDescent="0.3">
      <c r="A497" s="61"/>
      <c r="B497" s="55"/>
      <c r="C497" s="66"/>
      <c r="D497" s="55"/>
      <c r="E497" s="66"/>
      <c r="F497" s="66"/>
      <c r="G497" s="66"/>
      <c r="H497" s="66"/>
      <c r="I497" s="66"/>
      <c r="J497" s="67"/>
      <c r="K497" s="67"/>
      <c r="L497" s="67"/>
      <c r="M497" s="67"/>
      <c r="N497" s="67"/>
      <c r="O497" s="67"/>
      <c r="P497" s="67"/>
      <c r="Q497" s="67"/>
      <c r="R497" s="67"/>
      <c r="S497" s="67"/>
      <c r="T497" s="67"/>
      <c r="U497" s="67"/>
      <c r="V497" s="67"/>
      <c r="W497" s="67"/>
      <c r="X497" s="67"/>
      <c r="Y497" s="67"/>
      <c r="Z497" s="67"/>
      <c r="AA497" s="67"/>
      <c r="AB497" s="67"/>
      <c r="AC497" s="67"/>
      <c r="AD497" s="67"/>
      <c r="AE497" s="67"/>
      <c r="AF497" s="67"/>
      <c r="AG497" s="67"/>
      <c r="AH497" s="67"/>
      <c r="AI497" s="67"/>
      <c r="AJ497" s="67"/>
      <c r="AK497" s="67"/>
      <c r="AL497" s="67"/>
      <c r="AM497" s="67"/>
      <c r="AN497" s="67"/>
      <c r="AO497" s="67"/>
      <c r="AP497" s="67"/>
      <c r="AQ497" s="67"/>
      <c r="AR497" s="67"/>
      <c r="AS497" s="67"/>
      <c r="AT497" s="67"/>
      <c r="AU497" s="67"/>
      <c r="AV497" s="67"/>
      <c r="AW497" s="67"/>
      <c r="AX497" s="67"/>
      <c r="AY497" s="67"/>
      <c r="AZ497" s="67"/>
      <c r="BA497" s="67"/>
      <c r="BB497" s="67"/>
      <c r="BC497" s="67"/>
      <c r="BD497" s="67"/>
      <c r="BE497" s="67"/>
      <c r="BF497" s="67"/>
      <c r="BG497" s="67"/>
      <c r="BH497" s="67"/>
      <c r="BI497" s="67"/>
      <c r="BJ497" s="67"/>
      <c r="BK497" s="67"/>
      <c r="BL497" s="67"/>
      <c r="BM497" s="67"/>
      <c r="BN497" s="67"/>
      <c r="BO497" s="67"/>
      <c r="BP497" s="67"/>
      <c r="BQ497" s="67"/>
      <c r="BR497" s="67"/>
      <c r="BS497" s="67"/>
      <c r="BT497" s="67"/>
      <c r="BU497" s="67"/>
      <c r="BV497" s="67"/>
      <c r="BW497" s="62"/>
      <c r="BX497" s="62"/>
      <c r="BY497" s="62"/>
      <c r="BZ497" s="62"/>
      <c r="CA497" s="62"/>
      <c r="CB497" s="62"/>
      <c r="CC497" s="77"/>
      <c r="CD497" s="77"/>
      <c r="CE497" s="62"/>
      <c r="CF497" s="77"/>
      <c r="CG497" s="77"/>
      <c r="CH497" s="62"/>
      <c r="CI497" s="62"/>
      <c r="CJ497" s="62"/>
      <c r="CK497" s="62"/>
      <c r="CL497" s="62"/>
      <c r="CM497" s="62"/>
      <c r="CN497" s="62"/>
      <c r="CO497" s="62"/>
      <c r="CP497" s="62"/>
      <c r="CQ497" s="62"/>
      <c r="CR497" s="62"/>
      <c r="CS497" s="66"/>
    </row>
    <row r="498" spans="1:97" s="50" customFormat="1" ht="18.75" x14ac:dyDescent="0.3">
      <c r="A498" s="61"/>
      <c r="B498" s="55"/>
      <c r="C498" s="66"/>
      <c r="D498" s="55"/>
      <c r="E498" s="66"/>
      <c r="F498" s="66"/>
      <c r="G498" s="66"/>
      <c r="H498" s="66"/>
      <c r="I498" s="66"/>
      <c r="J498" s="67"/>
      <c r="K498" s="67"/>
      <c r="L498" s="67"/>
      <c r="M498" s="67"/>
      <c r="N498" s="67"/>
      <c r="O498" s="67"/>
      <c r="P498" s="67"/>
      <c r="Q498" s="67"/>
      <c r="R498" s="67"/>
      <c r="S498" s="67"/>
      <c r="T498" s="67"/>
      <c r="U498" s="67"/>
      <c r="V498" s="67"/>
      <c r="W498" s="67"/>
      <c r="X498" s="67"/>
      <c r="Y498" s="67"/>
      <c r="Z498" s="67"/>
      <c r="AA498" s="67"/>
      <c r="AB498" s="67"/>
      <c r="AC498" s="67"/>
      <c r="AD498" s="67"/>
      <c r="AE498" s="67"/>
      <c r="AF498" s="67"/>
      <c r="AG498" s="67"/>
      <c r="AH498" s="67"/>
      <c r="AI498" s="67"/>
      <c r="AJ498" s="67"/>
      <c r="AK498" s="67"/>
      <c r="AL498" s="67"/>
      <c r="AM498" s="67"/>
      <c r="AN498" s="67"/>
      <c r="AO498" s="67"/>
      <c r="AP498" s="67"/>
      <c r="AQ498" s="67"/>
      <c r="AR498" s="67"/>
      <c r="AS498" s="67"/>
      <c r="AT498" s="67"/>
      <c r="AU498" s="67"/>
      <c r="AV498" s="67"/>
      <c r="AW498" s="67"/>
      <c r="AX498" s="67"/>
      <c r="AY498" s="67"/>
      <c r="AZ498" s="67"/>
      <c r="BA498" s="67"/>
      <c r="BB498" s="67"/>
      <c r="BC498" s="67"/>
      <c r="BD498" s="67"/>
      <c r="BE498" s="67"/>
      <c r="BF498" s="67"/>
      <c r="BG498" s="67"/>
      <c r="BH498" s="67"/>
      <c r="BI498" s="67"/>
      <c r="BJ498" s="67"/>
      <c r="BK498" s="67"/>
      <c r="BL498" s="67"/>
      <c r="BM498" s="67"/>
      <c r="BN498" s="67"/>
      <c r="BO498" s="67"/>
      <c r="BP498" s="67"/>
      <c r="BQ498" s="67"/>
      <c r="BR498" s="67"/>
      <c r="BS498" s="67"/>
      <c r="BT498" s="67"/>
      <c r="BU498" s="67"/>
      <c r="BV498" s="67"/>
      <c r="BW498" s="62"/>
      <c r="BX498" s="62"/>
      <c r="BY498" s="62"/>
      <c r="BZ498" s="62"/>
      <c r="CA498" s="62"/>
      <c r="CB498" s="62"/>
      <c r="CC498" s="77"/>
      <c r="CD498" s="77"/>
      <c r="CE498" s="62"/>
      <c r="CF498" s="77"/>
      <c r="CG498" s="77"/>
      <c r="CH498" s="62"/>
      <c r="CI498" s="62"/>
      <c r="CJ498" s="62"/>
      <c r="CK498" s="62"/>
      <c r="CL498" s="62"/>
      <c r="CM498" s="62"/>
      <c r="CN498" s="62"/>
      <c r="CO498" s="62"/>
      <c r="CP498" s="62"/>
      <c r="CQ498" s="62"/>
      <c r="CR498" s="62"/>
      <c r="CS498" s="66"/>
    </row>
    <row r="499" spans="1:97" s="50" customFormat="1" ht="18.75" x14ac:dyDescent="0.3">
      <c r="A499" s="61"/>
      <c r="B499" s="55"/>
      <c r="C499" s="66"/>
      <c r="D499" s="55"/>
      <c r="E499" s="66"/>
      <c r="F499" s="66"/>
      <c r="G499" s="66"/>
      <c r="H499" s="66"/>
      <c r="I499" s="66"/>
      <c r="J499" s="67"/>
      <c r="K499" s="67"/>
      <c r="L499" s="67"/>
      <c r="M499" s="67"/>
      <c r="N499" s="67"/>
      <c r="O499" s="67"/>
      <c r="P499" s="67"/>
      <c r="Q499" s="67"/>
      <c r="R499" s="67"/>
      <c r="S499" s="67"/>
      <c r="T499" s="67"/>
      <c r="U499" s="67"/>
      <c r="V499" s="67"/>
      <c r="W499" s="67"/>
      <c r="X499" s="67"/>
      <c r="Y499" s="67"/>
      <c r="Z499" s="67"/>
      <c r="AA499" s="67"/>
      <c r="AB499" s="67"/>
      <c r="AC499" s="67"/>
      <c r="AD499" s="67"/>
      <c r="AE499" s="67"/>
      <c r="AF499" s="67"/>
      <c r="AG499" s="67"/>
      <c r="AH499" s="67"/>
      <c r="AI499" s="67"/>
      <c r="AJ499" s="67"/>
      <c r="AK499" s="67"/>
      <c r="AL499" s="67"/>
      <c r="AM499" s="67"/>
      <c r="AN499" s="67"/>
      <c r="AO499" s="67"/>
      <c r="AP499" s="67"/>
      <c r="AQ499" s="67"/>
      <c r="AR499" s="67"/>
      <c r="AS499" s="67"/>
      <c r="AT499" s="67"/>
      <c r="AU499" s="67"/>
      <c r="AV499" s="67"/>
      <c r="AW499" s="67"/>
      <c r="AX499" s="67"/>
      <c r="AY499" s="67"/>
      <c r="AZ499" s="67"/>
      <c r="BA499" s="67"/>
      <c r="BB499" s="67"/>
      <c r="BC499" s="67"/>
      <c r="BD499" s="67"/>
      <c r="BE499" s="67"/>
      <c r="BF499" s="67"/>
      <c r="BG499" s="67"/>
      <c r="BH499" s="67"/>
      <c r="BI499" s="67"/>
      <c r="BJ499" s="67"/>
      <c r="BK499" s="67"/>
      <c r="BL499" s="67"/>
      <c r="BM499" s="67"/>
      <c r="BN499" s="67"/>
      <c r="BO499" s="67"/>
      <c r="BP499" s="67"/>
      <c r="BQ499" s="67"/>
      <c r="BR499" s="67"/>
      <c r="BS499" s="67"/>
      <c r="BT499" s="67"/>
      <c r="BU499" s="67"/>
      <c r="BV499" s="67"/>
      <c r="BW499" s="62"/>
      <c r="BX499" s="62"/>
      <c r="BY499" s="62"/>
      <c r="BZ499" s="62"/>
      <c r="CA499" s="62"/>
      <c r="CB499" s="62"/>
      <c r="CC499" s="77"/>
      <c r="CD499" s="77"/>
      <c r="CE499" s="62"/>
      <c r="CF499" s="77"/>
      <c r="CG499" s="77"/>
      <c r="CH499" s="62"/>
      <c r="CI499" s="62"/>
      <c r="CJ499" s="62"/>
      <c r="CK499" s="62"/>
      <c r="CL499" s="62"/>
      <c r="CM499" s="62"/>
      <c r="CN499" s="62"/>
      <c r="CO499" s="62"/>
      <c r="CP499" s="62"/>
      <c r="CQ499" s="62"/>
      <c r="CR499" s="62"/>
      <c r="CS499" s="66"/>
    </row>
    <row r="500" spans="1:97" s="50" customFormat="1" ht="18.75" x14ac:dyDescent="0.3">
      <c r="A500" s="61"/>
      <c r="B500" s="55"/>
      <c r="C500" s="66"/>
      <c r="D500" s="55"/>
      <c r="E500" s="66"/>
      <c r="F500" s="66"/>
      <c r="G500" s="66"/>
      <c r="H500" s="66"/>
      <c r="I500" s="66"/>
      <c r="J500" s="67"/>
      <c r="K500" s="67"/>
      <c r="L500" s="67"/>
      <c r="M500" s="67"/>
      <c r="N500" s="67"/>
      <c r="O500" s="67"/>
      <c r="P500" s="67"/>
      <c r="Q500" s="67"/>
      <c r="R500" s="67"/>
      <c r="S500" s="67"/>
      <c r="T500" s="67"/>
      <c r="U500" s="67"/>
      <c r="V500" s="67"/>
      <c r="W500" s="67"/>
      <c r="X500" s="67"/>
      <c r="Y500" s="67"/>
      <c r="Z500" s="67"/>
      <c r="AA500" s="67"/>
      <c r="AB500" s="67"/>
      <c r="AC500" s="67"/>
      <c r="AD500" s="67"/>
      <c r="AE500" s="67"/>
      <c r="AF500" s="67"/>
      <c r="AG500" s="67"/>
      <c r="AH500" s="67"/>
      <c r="AI500" s="67"/>
      <c r="AJ500" s="67"/>
      <c r="AK500" s="67"/>
      <c r="AL500" s="67"/>
      <c r="AM500" s="67"/>
      <c r="AN500" s="67"/>
      <c r="AO500" s="67"/>
      <c r="AP500" s="67"/>
      <c r="AQ500" s="67"/>
      <c r="AR500" s="67"/>
      <c r="AS500" s="67"/>
      <c r="AT500" s="67"/>
      <c r="AU500" s="67"/>
      <c r="AV500" s="67"/>
      <c r="AW500" s="67"/>
      <c r="AX500" s="67"/>
      <c r="AY500" s="67"/>
      <c r="AZ500" s="67"/>
      <c r="BA500" s="67"/>
      <c r="BB500" s="67"/>
      <c r="BC500" s="67"/>
      <c r="BD500" s="67"/>
      <c r="BE500" s="67"/>
      <c r="BF500" s="67"/>
      <c r="BG500" s="67"/>
      <c r="BH500" s="67"/>
      <c r="BI500" s="67"/>
      <c r="BJ500" s="67"/>
      <c r="BK500" s="67"/>
      <c r="BL500" s="67"/>
      <c r="BM500" s="67"/>
      <c r="BN500" s="67"/>
      <c r="BO500" s="67"/>
      <c r="BP500" s="67"/>
      <c r="BQ500" s="67"/>
      <c r="BR500" s="67"/>
      <c r="BS500" s="67"/>
      <c r="BT500" s="67"/>
      <c r="BU500" s="67"/>
      <c r="BV500" s="67"/>
      <c r="BW500" s="62"/>
      <c r="BX500" s="62"/>
      <c r="BY500" s="62"/>
      <c r="BZ500" s="62"/>
      <c r="CA500" s="62"/>
      <c r="CB500" s="62"/>
      <c r="CC500" s="77"/>
      <c r="CD500" s="77"/>
      <c r="CE500" s="62"/>
      <c r="CF500" s="77"/>
      <c r="CG500" s="77"/>
      <c r="CH500" s="62"/>
      <c r="CI500" s="62"/>
      <c r="CJ500" s="62"/>
      <c r="CK500" s="62"/>
      <c r="CL500" s="62"/>
      <c r="CM500" s="62"/>
      <c r="CN500" s="62"/>
      <c r="CO500" s="62"/>
      <c r="CP500" s="62"/>
      <c r="CQ500" s="62"/>
      <c r="CR500" s="62"/>
      <c r="CS500" s="66"/>
    </row>
    <row r="501" spans="1:97" s="50" customFormat="1" ht="18.75" x14ac:dyDescent="0.3">
      <c r="A501" s="61"/>
      <c r="B501" s="55"/>
      <c r="C501" s="66"/>
      <c r="D501" s="55"/>
      <c r="E501" s="66"/>
      <c r="F501" s="66"/>
      <c r="G501" s="66"/>
      <c r="H501" s="66"/>
      <c r="I501" s="66"/>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7"/>
      <c r="AN501" s="67"/>
      <c r="AO501" s="67"/>
      <c r="AP501" s="67"/>
      <c r="AQ501" s="67"/>
      <c r="AR501" s="67"/>
      <c r="AS501" s="67"/>
      <c r="AT501" s="67"/>
      <c r="AU501" s="67"/>
      <c r="AV501" s="67"/>
      <c r="AW501" s="67"/>
      <c r="AX501" s="67"/>
      <c r="AY501" s="67"/>
      <c r="AZ501" s="67"/>
      <c r="BA501" s="67"/>
      <c r="BB501" s="67"/>
      <c r="BC501" s="67"/>
      <c r="BD501" s="67"/>
      <c r="BE501" s="67"/>
      <c r="BF501" s="67"/>
      <c r="BG501" s="67"/>
      <c r="BH501" s="67"/>
      <c r="BI501" s="67"/>
      <c r="BJ501" s="67"/>
      <c r="BK501" s="67"/>
      <c r="BL501" s="67"/>
      <c r="BM501" s="67"/>
      <c r="BN501" s="67"/>
      <c r="BO501" s="67"/>
      <c r="BP501" s="67"/>
      <c r="BQ501" s="67"/>
      <c r="BR501" s="67"/>
      <c r="BS501" s="67"/>
      <c r="BT501" s="67"/>
      <c r="BU501" s="67"/>
      <c r="BV501" s="67"/>
      <c r="BW501" s="62"/>
      <c r="BX501" s="62"/>
      <c r="BY501" s="62"/>
      <c r="BZ501" s="62"/>
      <c r="CA501" s="62"/>
      <c r="CB501" s="62"/>
      <c r="CC501" s="77"/>
      <c r="CD501" s="77"/>
      <c r="CE501" s="62"/>
      <c r="CF501" s="77"/>
      <c r="CG501" s="77"/>
      <c r="CH501" s="62"/>
      <c r="CI501" s="62"/>
      <c r="CJ501" s="62"/>
      <c r="CK501" s="62"/>
      <c r="CL501" s="62"/>
      <c r="CM501" s="62"/>
      <c r="CN501" s="62"/>
      <c r="CO501" s="62"/>
      <c r="CP501" s="62"/>
      <c r="CQ501" s="62"/>
      <c r="CR501" s="62"/>
      <c r="CS501" s="66"/>
    </row>
    <row r="502" spans="1:97" s="50" customFormat="1" ht="18.75" x14ac:dyDescent="0.3">
      <c r="A502" s="61"/>
      <c r="B502" s="55"/>
      <c r="C502" s="66"/>
      <c r="D502" s="55"/>
      <c r="E502" s="66"/>
      <c r="F502" s="66"/>
      <c r="G502" s="66"/>
      <c r="H502" s="66"/>
      <c r="I502" s="66"/>
      <c r="J502" s="67"/>
      <c r="K502" s="67"/>
      <c r="L502" s="67"/>
      <c r="M502" s="67"/>
      <c r="N502" s="67"/>
      <c r="O502" s="67"/>
      <c r="P502" s="67"/>
      <c r="Q502" s="67"/>
      <c r="R502" s="67"/>
      <c r="S502" s="67"/>
      <c r="T502" s="67"/>
      <c r="U502" s="67"/>
      <c r="V502" s="67"/>
      <c r="W502" s="67"/>
      <c r="X502" s="67"/>
      <c r="Y502" s="67"/>
      <c r="Z502" s="67"/>
      <c r="AA502" s="67"/>
      <c r="AB502" s="67"/>
      <c r="AC502" s="67"/>
      <c r="AD502" s="67"/>
      <c r="AE502" s="67"/>
      <c r="AF502" s="67"/>
      <c r="AG502" s="67"/>
      <c r="AH502" s="67"/>
      <c r="AI502" s="67"/>
      <c r="AJ502" s="67"/>
      <c r="AK502" s="67"/>
      <c r="AL502" s="67"/>
      <c r="AM502" s="67"/>
      <c r="AN502" s="67"/>
      <c r="AO502" s="67"/>
      <c r="AP502" s="67"/>
      <c r="AQ502" s="67"/>
      <c r="AR502" s="67"/>
      <c r="AS502" s="67"/>
      <c r="AT502" s="67"/>
      <c r="AU502" s="67"/>
      <c r="AV502" s="67"/>
      <c r="AW502" s="67"/>
      <c r="AX502" s="67"/>
      <c r="AY502" s="67"/>
      <c r="AZ502" s="67"/>
      <c r="BA502" s="67"/>
      <c r="BB502" s="67"/>
      <c r="BC502" s="67"/>
      <c r="BD502" s="67"/>
      <c r="BE502" s="67"/>
      <c r="BF502" s="67"/>
      <c r="BG502" s="67"/>
      <c r="BH502" s="67"/>
      <c r="BI502" s="67"/>
      <c r="BJ502" s="67"/>
      <c r="BK502" s="67"/>
      <c r="BL502" s="67"/>
      <c r="BM502" s="67"/>
      <c r="BN502" s="67"/>
      <c r="BO502" s="67"/>
      <c r="BP502" s="67"/>
      <c r="BQ502" s="67"/>
      <c r="BR502" s="67"/>
      <c r="BS502" s="67"/>
      <c r="BT502" s="67"/>
      <c r="BU502" s="67"/>
      <c r="BV502" s="67"/>
      <c r="BW502" s="62"/>
      <c r="BX502" s="62"/>
      <c r="BY502" s="62"/>
      <c r="BZ502" s="62"/>
      <c r="CA502" s="62"/>
      <c r="CB502" s="62"/>
      <c r="CC502" s="77"/>
      <c r="CD502" s="77"/>
      <c r="CE502" s="62"/>
      <c r="CF502" s="77"/>
      <c r="CG502" s="77"/>
      <c r="CH502" s="62"/>
      <c r="CI502" s="62"/>
      <c r="CJ502" s="62"/>
      <c r="CK502" s="62"/>
      <c r="CL502" s="62"/>
      <c r="CM502" s="62"/>
      <c r="CN502" s="62"/>
      <c r="CO502" s="62"/>
      <c r="CP502" s="62"/>
      <c r="CQ502" s="62"/>
      <c r="CR502" s="62"/>
      <c r="CS502" s="66"/>
    </row>
    <row r="503" spans="1:97" s="50" customFormat="1" ht="18.75" x14ac:dyDescent="0.3">
      <c r="A503" s="61"/>
      <c r="B503" s="55"/>
      <c r="C503" s="66"/>
      <c r="D503" s="55"/>
      <c r="E503" s="66"/>
      <c r="F503" s="66"/>
      <c r="G503" s="66"/>
      <c r="H503" s="66"/>
      <c r="I503" s="66"/>
      <c r="J503" s="67"/>
      <c r="K503" s="67"/>
      <c r="L503" s="67"/>
      <c r="M503" s="67"/>
      <c r="N503" s="67"/>
      <c r="O503" s="67"/>
      <c r="P503" s="67"/>
      <c r="Q503" s="67"/>
      <c r="R503" s="67"/>
      <c r="S503" s="67"/>
      <c r="T503" s="67"/>
      <c r="U503" s="67"/>
      <c r="V503" s="67"/>
      <c r="W503" s="67"/>
      <c r="X503" s="67"/>
      <c r="Y503" s="67"/>
      <c r="Z503" s="67"/>
      <c r="AA503" s="67"/>
      <c r="AB503" s="67"/>
      <c r="AC503" s="67"/>
      <c r="AD503" s="67"/>
      <c r="AE503" s="67"/>
      <c r="AF503" s="67"/>
      <c r="AG503" s="67"/>
      <c r="AH503" s="67"/>
      <c r="AI503" s="67"/>
      <c r="AJ503" s="67"/>
      <c r="AK503" s="67"/>
      <c r="AL503" s="67"/>
      <c r="AM503" s="67"/>
      <c r="AN503" s="67"/>
      <c r="AO503" s="67"/>
      <c r="AP503" s="67"/>
      <c r="AQ503" s="67"/>
      <c r="AR503" s="67"/>
      <c r="AS503" s="67"/>
      <c r="AT503" s="67"/>
      <c r="AU503" s="67"/>
      <c r="AV503" s="67"/>
      <c r="AW503" s="67"/>
      <c r="AX503" s="67"/>
      <c r="AY503" s="67"/>
      <c r="AZ503" s="67"/>
      <c r="BA503" s="67"/>
      <c r="BB503" s="67"/>
      <c r="BC503" s="67"/>
      <c r="BD503" s="67"/>
      <c r="BE503" s="67"/>
      <c r="BF503" s="67"/>
      <c r="BG503" s="67"/>
      <c r="BH503" s="67"/>
      <c r="BI503" s="67"/>
      <c r="BJ503" s="67"/>
      <c r="BK503" s="67"/>
      <c r="BL503" s="67"/>
      <c r="BM503" s="67"/>
      <c r="BN503" s="67"/>
      <c r="BO503" s="67"/>
      <c r="BP503" s="67"/>
      <c r="BQ503" s="67"/>
      <c r="BR503" s="67"/>
      <c r="BS503" s="67"/>
      <c r="BT503" s="67"/>
      <c r="BU503" s="67"/>
      <c r="BV503" s="67"/>
      <c r="BW503" s="62"/>
      <c r="BX503" s="62"/>
      <c r="BY503" s="62"/>
      <c r="BZ503" s="62"/>
      <c r="CA503" s="62"/>
      <c r="CB503" s="62"/>
      <c r="CC503" s="77"/>
      <c r="CD503" s="77"/>
      <c r="CE503" s="62"/>
      <c r="CF503" s="77"/>
      <c r="CG503" s="77"/>
      <c r="CH503" s="62"/>
      <c r="CI503" s="62"/>
      <c r="CJ503" s="62"/>
      <c r="CK503" s="62"/>
      <c r="CL503" s="62"/>
      <c r="CM503" s="62"/>
      <c r="CN503" s="62"/>
      <c r="CO503" s="62"/>
      <c r="CP503" s="62"/>
      <c r="CQ503" s="62"/>
      <c r="CR503" s="62"/>
      <c r="CS503" s="66"/>
    </row>
    <row r="504" spans="1:97" s="50" customFormat="1" ht="18.75" x14ac:dyDescent="0.3">
      <c r="A504" s="61"/>
      <c r="B504" s="55"/>
      <c r="C504" s="66"/>
      <c r="D504" s="55"/>
      <c r="E504" s="66"/>
      <c r="F504" s="66"/>
      <c r="G504" s="66"/>
      <c r="H504" s="66"/>
      <c r="I504" s="66"/>
      <c r="J504" s="67"/>
      <c r="K504" s="67"/>
      <c r="L504" s="67"/>
      <c r="M504" s="67"/>
      <c r="N504" s="67"/>
      <c r="O504" s="67"/>
      <c r="P504" s="67"/>
      <c r="Q504" s="67"/>
      <c r="R504" s="67"/>
      <c r="S504" s="67"/>
      <c r="T504" s="67"/>
      <c r="U504" s="67"/>
      <c r="V504" s="67"/>
      <c r="W504" s="67"/>
      <c r="X504" s="67"/>
      <c r="Y504" s="67"/>
      <c r="Z504" s="67"/>
      <c r="AA504" s="67"/>
      <c r="AB504" s="67"/>
      <c r="AC504" s="67"/>
      <c r="AD504" s="67"/>
      <c r="AE504" s="67"/>
      <c r="AF504" s="67"/>
      <c r="AG504" s="67"/>
      <c r="AH504" s="67"/>
      <c r="AI504" s="67"/>
      <c r="AJ504" s="67"/>
      <c r="AK504" s="67"/>
      <c r="AL504" s="67"/>
      <c r="AM504" s="67"/>
      <c r="AN504" s="67"/>
      <c r="AO504" s="67"/>
      <c r="AP504" s="67"/>
      <c r="AQ504" s="67"/>
      <c r="AR504" s="67"/>
      <c r="AS504" s="67"/>
      <c r="AT504" s="67"/>
      <c r="AU504" s="67"/>
      <c r="AV504" s="67"/>
      <c r="AW504" s="67"/>
      <c r="AX504" s="67"/>
      <c r="AY504" s="67"/>
      <c r="AZ504" s="67"/>
      <c r="BA504" s="67"/>
      <c r="BB504" s="67"/>
      <c r="BC504" s="67"/>
      <c r="BD504" s="67"/>
      <c r="BE504" s="67"/>
      <c r="BF504" s="67"/>
      <c r="BG504" s="67"/>
      <c r="BH504" s="67"/>
      <c r="BI504" s="67"/>
      <c r="BJ504" s="67"/>
      <c r="BK504" s="67"/>
      <c r="BL504" s="67"/>
      <c r="BM504" s="67"/>
      <c r="BN504" s="67"/>
      <c r="BO504" s="67"/>
      <c r="BP504" s="67"/>
      <c r="BQ504" s="67"/>
      <c r="BR504" s="67"/>
      <c r="BS504" s="67"/>
      <c r="BT504" s="67"/>
      <c r="BU504" s="67"/>
      <c r="BV504" s="67"/>
      <c r="BW504" s="62"/>
      <c r="BX504" s="62"/>
      <c r="BY504" s="62"/>
      <c r="BZ504" s="62"/>
      <c r="CA504" s="62"/>
      <c r="CB504" s="62"/>
      <c r="CC504" s="77"/>
      <c r="CD504" s="77"/>
      <c r="CE504" s="62"/>
      <c r="CF504" s="77"/>
      <c r="CG504" s="77"/>
      <c r="CH504" s="62"/>
      <c r="CI504" s="62"/>
      <c r="CJ504" s="62"/>
      <c r="CK504" s="62"/>
      <c r="CL504" s="62"/>
      <c r="CM504" s="62"/>
      <c r="CN504" s="62"/>
      <c r="CO504" s="62"/>
      <c r="CP504" s="62"/>
      <c r="CQ504" s="62"/>
      <c r="CR504" s="62"/>
      <c r="CS504" s="66"/>
    </row>
    <row r="505" spans="1:97" s="50" customFormat="1" ht="18.75" x14ac:dyDescent="0.3">
      <c r="A505" s="61"/>
      <c r="B505" s="55"/>
      <c r="C505" s="66"/>
      <c r="D505" s="55"/>
      <c r="E505" s="66"/>
      <c r="F505" s="66"/>
      <c r="G505" s="66"/>
      <c r="H505" s="66"/>
      <c r="I505" s="66"/>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7"/>
      <c r="AN505" s="67"/>
      <c r="AO505" s="67"/>
      <c r="AP505" s="67"/>
      <c r="AQ505" s="67"/>
      <c r="AR505" s="67"/>
      <c r="AS505" s="67"/>
      <c r="AT505" s="67"/>
      <c r="AU505" s="67"/>
      <c r="AV505" s="67"/>
      <c r="AW505" s="67"/>
      <c r="AX505" s="67"/>
      <c r="AY505" s="67"/>
      <c r="AZ505" s="67"/>
      <c r="BA505" s="67"/>
      <c r="BB505" s="67"/>
      <c r="BC505" s="67"/>
      <c r="BD505" s="67"/>
      <c r="BE505" s="67"/>
      <c r="BF505" s="67"/>
      <c r="BG505" s="67"/>
      <c r="BH505" s="67"/>
      <c r="BI505" s="67"/>
      <c r="BJ505" s="67"/>
      <c r="BK505" s="67"/>
      <c r="BL505" s="67"/>
      <c r="BM505" s="67"/>
      <c r="BN505" s="67"/>
      <c r="BO505" s="67"/>
      <c r="BP505" s="67"/>
      <c r="BQ505" s="67"/>
      <c r="BR505" s="67"/>
      <c r="BS505" s="67"/>
      <c r="BT505" s="67"/>
      <c r="BU505" s="67"/>
      <c r="BV505" s="67"/>
      <c r="BW505" s="62"/>
      <c r="BX505" s="62"/>
      <c r="BY505" s="62"/>
      <c r="BZ505" s="62"/>
      <c r="CA505" s="62"/>
      <c r="CB505" s="62"/>
      <c r="CC505" s="77"/>
      <c r="CD505" s="77"/>
      <c r="CE505" s="62"/>
      <c r="CF505" s="77"/>
      <c r="CG505" s="77"/>
      <c r="CH505" s="62"/>
      <c r="CI505" s="62"/>
      <c r="CJ505" s="62"/>
      <c r="CK505" s="62"/>
      <c r="CL505" s="62"/>
      <c r="CM505" s="62"/>
      <c r="CN505" s="62"/>
      <c r="CO505" s="62"/>
      <c r="CP505" s="62"/>
      <c r="CQ505" s="62"/>
      <c r="CR505" s="62"/>
      <c r="CS505" s="66"/>
    </row>
    <row r="506" spans="1:97" s="50" customFormat="1" ht="18.75" x14ac:dyDescent="0.3">
      <c r="A506" s="61"/>
      <c r="B506" s="55"/>
      <c r="C506" s="66"/>
      <c r="D506" s="55"/>
      <c r="E506" s="66"/>
      <c r="F506" s="66"/>
      <c r="G506" s="66"/>
      <c r="H506" s="66"/>
      <c r="I506" s="66"/>
      <c r="J506" s="67"/>
      <c r="K506" s="67"/>
      <c r="L506" s="67"/>
      <c r="M506" s="67"/>
      <c r="N506" s="67"/>
      <c r="O506" s="67"/>
      <c r="P506" s="67"/>
      <c r="Q506" s="67"/>
      <c r="R506" s="67"/>
      <c r="S506" s="67"/>
      <c r="T506" s="67"/>
      <c r="U506" s="67"/>
      <c r="V506" s="67"/>
      <c r="W506" s="67"/>
      <c r="X506" s="67"/>
      <c r="Y506" s="67"/>
      <c r="Z506" s="67"/>
      <c r="AA506" s="67"/>
      <c r="AB506" s="67"/>
      <c r="AC506" s="67"/>
      <c r="AD506" s="67"/>
      <c r="AE506" s="67"/>
      <c r="AF506" s="67"/>
      <c r="AG506" s="67"/>
      <c r="AH506" s="67"/>
      <c r="AI506" s="67"/>
      <c r="AJ506" s="67"/>
      <c r="AK506" s="67"/>
      <c r="AL506" s="67"/>
      <c r="AM506" s="67"/>
      <c r="AN506" s="67"/>
      <c r="AO506" s="67"/>
      <c r="AP506" s="67"/>
      <c r="AQ506" s="67"/>
      <c r="AR506" s="67"/>
      <c r="AS506" s="67"/>
      <c r="AT506" s="67"/>
      <c r="AU506" s="67"/>
      <c r="AV506" s="67"/>
      <c r="AW506" s="67"/>
      <c r="AX506" s="67"/>
      <c r="AY506" s="67"/>
      <c r="AZ506" s="67"/>
      <c r="BA506" s="67"/>
      <c r="BB506" s="67"/>
      <c r="BC506" s="67"/>
      <c r="BD506" s="67"/>
      <c r="BE506" s="67"/>
      <c r="BF506" s="67"/>
      <c r="BG506" s="67"/>
      <c r="BH506" s="67"/>
      <c r="BI506" s="67"/>
      <c r="BJ506" s="67"/>
      <c r="BK506" s="67"/>
      <c r="BL506" s="67"/>
      <c r="BM506" s="67"/>
      <c r="BN506" s="67"/>
      <c r="BO506" s="67"/>
      <c r="BP506" s="67"/>
      <c r="BQ506" s="67"/>
      <c r="BR506" s="67"/>
      <c r="BS506" s="67"/>
      <c r="BT506" s="67"/>
      <c r="BU506" s="67"/>
      <c r="BV506" s="67"/>
      <c r="BW506" s="62"/>
      <c r="BX506" s="62"/>
      <c r="BY506" s="62"/>
      <c r="BZ506" s="62"/>
      <c r="CA506" s="62"/>
      <c r="CB506" s="62"/>
      <c r="CC506" s="77"/>
      <c r="CD506" s="77"/>
      <c r="CE506" s="62"/>
      <c r="CF506" s="77"/>
      <c r="CG506" s="77"/>
      <c r="CH506" s="62"/>
      <c r="CI506" s="62"/>
      <c r="CJ506" s="62"/>
      <c r="CK506" s="62"/>
      <c r="CL506" s="62"/>
      <c r="CM506" s="62"/>
      <c r="CN506" s="62"/>
      <c r="CO506" s="62"/>
      <c r="CP506" s="62"/>
      <c r="CQ506" s="62"/>
      <c r="CR506" s="62"/>
      <c r="CS506" s="66"/>
    </row>
    <row r="507" spans="1:97" s="50" customFormat="1" ht="18.75" x14ac:dyDescent="0.3">
      <c r="A507" s="61"/>
      <c r="B507" s="55"/>
      <c r="C507" s="66"/>
      <c r="D507" s="55"/>
      <c r="E507" s="66"/>
      <c r="F507" s="66"/>
      <c r="G507" s="66"/>
      <c r="H507" s="66"/>
      <c r="I507" s="66"/>
      <c r="J507" s="67"/>
      <c r="K507" s="6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7"/>
      <c r="AN507" s="67"/>
      <c r="AO507" s="67"/>
      <c r="AP507" s="67"/>
      <c r="AQ507" s="67"/>
      <c r="AR507" s="67"/>
      <c r="AS507" s="67"/>
      <c r="AT507" s="67"/>
      <c r="AU507" s="67"/>
      <c r="AV507" s="67"/>
      <c r="AW507" s="67"/>
      <c r="AX507" s="67"/>
      <c r="AY507" s="67"/>
      <c r="AZ507" s="67"/>
      <c r="BA507" s="67"/>
      <c r="BB507" s="67"/>
      <c r="BC507" s="67"/>
      <c r="BD507" s="67"/>
      <c r="BE507" s="67"/>
      <c r="BF507" s="67"/>
      <c r="BG507" s="67"/>
      <c r="BH507" s="67"/>
      <c r="BI507" s="67"/>
      <c r="BJ507" s="67"/>
      <c r="BK507" s="67"/>
      <c r="BL507" s="67"/>
      <c r="BM507" s="67"/>
      <c r="BN507" s="67"/>
      <c r="BO507" s="67"/>
      <c r="BP507" s="67"/>
      <c r="BQ507" s="67"/>
      <c r="BR507" s="67"/>
      <c r="BS507" s="67"/>
      <c r="BT507" s="67"/>
      <c r="BU507" s="67"/>
      <c r="BV507" s="67"/>
      <c r="BW507" s="62"/>
      <c r="BX507" s="62"/>
      <c r="BY507" s="62"/>
      <c r="BZ507" s="62"/>
      <c r="CA507" s="62"/>
      <c r="CB507" s="62"/>
      <c r="CC507" s="77"/>
      <c r="CD507" s="77"/>
      <c r="CE507" s="62"/>
      <c r="CF507" s="77"/>
      <c r="CG507" s="77"/>
      <c r="CH507" s="62"/>
      <c r="CI507" s="62"/>
      <c r="CJ507" s="62"/>
      <c r="CK507" s="62"/>
      <c r="CL507" s="62"/>
      <c r="CM507" s="62"/>
      <c r="CN507" s="62"/>
      <c r="CO507" s="62"/>
      <c r="CP507" s="62"/>
      <c r="CQ507" s="62"/>
      <c r="CR507" s="62"/>
      <c r="CS507" s="66"/>
    </row>
    <row r="508" spans="1:97" s="50" customFormat="1" ht="18.75" x14ac:dyDescent="0.3">
      <c r="A508" s="61"/>
      <c r="B508" s="55"/>
      <c r="C508" s="66"/>
      <c r="D508" s="55"/>
      <c r="E508" s="66"/>
      <c r="F508" s="66"/>
      <c r="G508" s="66"/>
      <c r="H508" s="66"/>
      <c r="I508" s="66"/>
      <c r="J508" s="67"/>
      <c r="K508" s="67"/>
      <c r="L508" s="67"/>
      <c r="M508" s="67"/>
      <c r="N508" s="67"/>
      <c r="O508" s="67"/>
      <c r="P508" s="67"/>
      <c r="Q508" s="67"/>
      <c r="R508" s="67"/>
      <c r="S508" s="67"/>
      <c r="T508" s="67"/>
      <c r="U508" s="67"/>
      <c r="V508" s="67"/>
      <c r="W508" s="67"/>
      <c r="X508" s="67"/>
      <c r="Y508" s="67"/>
      <c r="Z508" s="67"/>
      <c r="AA508" s="67"/>
      <c r="AB508" s="67"/>
      <c r="AC508" s="67"/>
      <c r="AD508" s="67"/>
      <c r="AE508" s="67"/>
      <c r="AF508" s="67"/>
      <c r="AG508" s="67"/>
      <c r="AH508" s="67"/>
      <c r="AI508" s="67"/>
      <c r="AJ508" s="67"/>
      <c r="AK508" s="67"/>
      <c r="AL508" s="67"/>
      <c r="AM508" s="67"/>
      <c r="AN508" s="67"/>
      <c r="AO508" s="67"/>
      <c r="AP508" s="67"/>
      <c r="AQ508" s="67"/>
      <c r="AR508" s="67"/>
      <c r="AS508" s="67"/>
      <c r="AT508" s="67"/>
      <c r="AU508" s="67"/>
      <c r="AV508" s="67"/>
      <c r="AW508" s="67"/>
      <c r="AX508" s="67"/>
      <c r="AY508" s="67"/>
      <c r="AZ508" s="67"/>
      <c r="BA508" s="67"/>
      <c r="BB508" s="67"/>
      <c r="BC508" s="67"/>
      <c r="BD508" s="67"/>
      <c r="BE508" s="67"/>
      <c r="BF508" s="67"/>
      <c r="BG508" s="67"/>
      <c r="BH508" s="67"/>
      <c r="BI508" s="67"/>
      <c r="BJ508" s="67"/>
      <c r="BK508" s="67"/>
      <c r="BL508" s="67"/>
      <c r="BM508" s="67"/>
      <c r="BN508" s="67"/>
      <c r="BO508" s="67"/>
      <c r="BP508" s="67"/>
      <c r="BQ508" s="67"/>
      <c r="BR508" s="67"/>
      <c r="BS508" s="67"/>
      <c r="BT508" s="67"/>
      <c r="BU508" s="67"/>
      <c r="BV508" s="67"/>
      <c r="BW508" s="62"/>
      <c r="BX508" s="62"/>
      <c r="BY508" s="62"/>
      <c r="BZ508" s="62"/>
      <c r="CA508" s="62"/>
      <c r="CB508" s="62"/>
      <c r="CC508" s="77"/>
      <c r="CD508" s="77"/>
      <c r="CE508" s="62"/>
      <c r="CF508" s="77"/>
      <c r="CG508" s="77"/>
      <c r="CH508" s="62"/>
      <c r="CI508" s="62"/>
      <c r="CJ508" s="62"/>
      <c r="CK508" s="62"/>
      <c r="CL508" s="62"/>
      <c r="CM508" s="62"/>
      <c r="CN508" s="62"/>
      <c r="CO508" s="62"/>
      <c r="CP508" s="62"/>
      <c r="CQ508" s="62"/>
      <c r="CR508" s="62"/>
      <c r="CS508" s="66"/>
    </row>
    <row r="509" spans="1:97" s="50" customFormat="1" ht="18.75" x14ac:dyDescent="0.3">
      <c r="A509" s="61"/>
      <c r="B509" s="55"/>
      <c r="C509" s="66"/>
      <c r="D509" s="55"/>
      <c r="E509" s="66"/>
      <c r="F509" s="66"/>
      <c r="G509" s="66"/>
      <c r="H509" s="66"/>
      <c r="I509" s="66"/>
      <c r="J509" s="67"/>
      <c r="K509" s="67"/>
      <c r="L509" s="67"/>
      <c r="M509" s="67"/>
      <c r="N509" s="67"/>
      <c r="O509" s="67"/>
      <c r="P509" s="67"/>
      <c r="Q509" s="67"/>
      <c r="R509" s="67"/>
      <c r="S509" s="67"/>
      <c r="T509" s="67"/>
      <c r="U509" s="67"/>
      <c r="V509" s="67"/>
      <c r="W509" s="67"/>
      <c r="X509" s="67"/>
      <c r="Y509" s="67"/>
      <c r="Z509" s="67"/>
      <c r="AA509" s="67"/>
      <c r="AB509" s="67"/>
      <c r="AC509" s="67"/>
      <c r="AD509" s="67"/>
      <c r="AE509" s="67"/>
      <c r="AF509" s="67"/>
      <c r="AG509" s="67"/>
      <c r="AH509" s="67"/>
      <c r="AI509" s="67"/>
      <c r="AJ509" s="67"/>
      <c r="AK509" s="67"/>
      <c r="AL509" s="67"/>
      <c r="AM509" s="67"/>
      <c r="AN509" s="67"/>
      <c r="AO509" s="67"/>
      <c r="AP509" s="67"/>
      <c r="AQ509" s="67"/>
      <c r="AR509" s="67"/>
      <c r="AS509" s="67"/>
      <c r="AT509" s="67"/>
      <c r="AU509" s="67"/>
      <c r="AV509" s="67"/>
      <c r="AW509" s="67"/>
      <c r="AX509" s="67"/>
      <c r="AY509" s="67"/>
      <c r="AZ509" s="67"/>
      <c r="BA509" s="67"/>
      <c r="BB509" s="67"/>
      <c r="BC509" s="67"/>
      <c r="BD509" s="67"/>
      <c r="BE509" s="67"/>
      <c r="BF509" s="67"/>
      <c r="BG509" s="67"/>
      <c r="BH509" s="67"/>
      <c r="BI509" s="67"/>
      <c r="BJ509" s="67"/>
      <c r="BK509" s="67"/>
      <c r="BL509" s="67"/>
      <c r="BM509" s="67"/>
      <c r="BN509" s="67"/>
      <c r="BO509" s="67"/>
      <c r="BP509" s="67"/>
      <c r="BQ509" s="67"/>
      <c r="BR509" s="67"/>
      <c r="BS509" s="67"/>
      <c r="BT509" s="67"/>
      <c r="BU509" s="67"/>
      <c r="BV509" s="67"/>
      <c r="BW509" s="62"/>
      <c r="BX509" s="62"/>
      <c r="BY509" s="62"/>
      <c r="BZ509" s="62"/>
      <c r="CA509" s="62"/>
      <c r="CB509" s="62"/>
      <c r="CC509" s="77"/>
      <c r="CD509" s="77"/>
      <c r="CE509" s="62"/>
      <c r="CF509" s="77"/>
      <c r="CG509" s="77"/>
      <c r="CH509" s="62"/>
      <c r="CI509" s="62"/>
      <c r="CJ509" s="62"/>
      <c r="CK509" s="62"/>
      <c r="CL509" s="62"/>
      <c r="CM509" s="62"/>
      <c r="CN509" s="62"/>
      <c r="CO509" s="62"/>
      <c r="CP509" s="62"/>
      <c r="CQ509" s="62"/>
      <c r="CR509" s="62"/>
      <c r="CS509" s="66"/>
    </row>
    <row r="510" spans="1:97" s="50" customFormat="1" ht="18.75" x14ac:dyDescent="0.3">
      <c r="A510" s="61"/>
      <c r="B510" s="55"/>
      <c r="C510" s="66"/>
      <c r="D510" s="55"/>
      <c r="E510" s="66"/>
      <c r="F510" s="66"/>
      <c r="G510" s="66"/>
      <c r="H510" s="66"/>
      <c r="I510" s="66"/>
      <c r="J510" s="67"/>
      <c r="K510" s="67"/>
      <c r="L510" s="67"/>
      <c r="M510" s="67"/>
      <c r="N510" s="67"/>
      <c r="O510" s="67"/>
      <c r="P510" s="67"/>
      <c r="Q510" s="67"/>
      <c r="R510" s="67"/>
      <c r="S510" s="67"/>
      <c r="T510" s="67"/>
      <c r="U510" s="67"/>
      <c r="V510" s="67"/>
      <c r="W510" s="67"/>
      <c r="X510" s="67"/>
      <c r="Y510" s="67"/>
      <c r="Z510" s="67"/>
      <c r="AA510" s="67"/>
      <c r="AB510" s="67"/>
      <c r="AC510" s="67"/>
      <c r="AD510" s="67"/>
      <c r="AE510" s="67"/>
      <c r="AF510" s="67"/>
      <c r="AG510" s="67"/>
      <c r="AH510" s="67"/>
      <c r="AI510" s="67"/>
      <c r="AJ510" s="67"/>
      <c r="AK510" s="67"/>
      <c r="AL510" s="67"/>
      <c r="AM510" s="67"/>
      <c r="AN510" s="67"/>
      <c r="AO510" s="67"/>
      <c r="AP510" s="67"/>
      <c r="AQ510" s="67"/>
      <c r="AR510" s="67"/>
      <c r="AS510" s="67"/>
      <c r="AT510" s="67"/>
      <c r="AU510" s="67"/>
      <c r="AV510" s="67"/>
      <c r="AW510" s="67"/>
      <c r="AX510" s="67"/>
      <c r="AY510" s="67"/>
      <c r="AZ510" s="67"/>
      <c r="BA510" s="67"/>
      <c r="BB510" s="67"/>
      <c r="BC510" s="67"/>
      <c r="BD510" s="67"/>
      <c r="BE510" s="67"/>
      <c r="BF510" s="67"/>
      <c r="BG510" s="67"/>
      <c r="BH510" s="67"/>
      <c r="BI510" s="67"/>
      <c r="BJ510" s="67"/>
      <c r="BK510" s="67"/>
      <c r="BL510" s="67"/>
      <c r="BM510" s="67"/>
      <c r="BN510" s="67"/>
      <c r="BO510" s="67"/>
      <c r="BP510" s="67"/>
      <c r="BQ510" s="67"/>
      <c r="BR510" s="67"/>
      <c r="BS510" s="67"/>
      <c r="BT510" s="67"/>
      <c r="BU510" s="67"/>
      <c r="BV510" s="67"/>
      <c r="BW510" s="62"/>
      <c r="BX510" s="62"/>
      <c r="BY510" s="62"/>
      <c r="BZ510" s="62"/>
      <c r="CA510" s="62"/>
      <c r="CB510" s="62"/>
      <c r="CC510" s="77"/>
      <c r="CD510" s="77"/>
      <c r="CE510" s="62"/>
      <c r="CF510" s="77"/>
      <c r="CG510" s="77"/>
      <c r="CH510" s="62"/>
      <c r="CI510" s="62"/>
      <c r="CJ510" s="62"/>
      <c r="CK510" s="62"/>
      <c r="CL510" s="62"/>
      <c r="CM510" s="62"/>
      <c r="CN510" s="62"/>
      <c r="CO510" s="62"/>
      <c r="CP510" s="62"/>
      <c r="CQ510" s="62"/>
      <c r="CR510" s="62"/>
      <c r="CS510" s="66"/>
    </row>
    <row r="511" spans="1:97" s="50" customFormat="1" ht="18.75" x14ac:dyDescent="0.3">
      <c r="A511" s="61"/>
      <c r="B511" s="55"/>
      <c r="C511" s="66"/>
      <c r="D511" s="55"/>
      <c r="E511" s="66"/>
      <c r="F511" s="66"/>
      <c r="G511" s="66"/>
      <c r="H511" s="66"/>
      <c r="I511" s="66"/>
      <c r="J511" s="67"/>
      <c r="K511" s="67"/>
      <c r="L511" s="67"/>
      <c r="M511" s="67"/>
      <c r="N511" s="67"/>
      <c r="O511" s="67"/>
      <c r="P511" s="67"/>
      <c r="Q511" s="67"/>
      <c r="R511" s="67"/>
      <c r="S511" s="67"/>
      <c r="T511" s="67"/>
      <c r="U511" s="67"/>
      <c r="V511" s="67"/>
      <c r="W511" s="67"/>
      <c r="X511" s="67"/>
      <c r="Y511" s="67"/>
      <c r="Z511" s="67"/>
      <c r="AA511" s="67"/>
      <c r="AB511" s="67"/>
      <c r="AC511" s="67"/>
      <c r="AD511" s="67"/>
      <c r="AE511" s="67"/>
      <c r="AF511" s="67"/>
      <c r="AG511" s="67"/>
      <c r="AH511" s="67"/>
      <c r="AI511" s="67"/>
      <c r="AJ511" s="67"/>
      <c r="AK511" s="67"/>
      <c r="AL511" s="67"/>
      <c r="AM511" s="67"/>
      <c r="AN511" s="67"/>
      <c r="AO511" s="67"/>
      <c r="AP511" s="67"/>
      <c r="AQ511" s="67"/>
      <c r="AR511" s="67"/>
      <c r="AS511" s="67"/>
      <c r="AT511" s="67"/>
      <c r="AU511" s="67"/>
      <c r="AV511" s="67"/>
      <c r="AW511" s="67"/>
      <c r="AX511" s="67"/>
      <c r="AY511" s="67"/>
      <c r="AZ511" s="67"/>
      <c r="BA511" s="67"/>
      <c r="BB511" s="67"/>
      <c r="BC511" s="67"/>
      <c r="BD511" s="67"/>
      <c r="BE511" s="67"/>
      <c r="BF511" s="67"/>
      <c r="BG511" s="67"/>
      <c r="BH511" s="67"/>
      <c r="BI511" s="67"/>
      <c r="BJ511" s="67"/>
      <c r="BK511" s="67"/>
      <c r="BL511" s="67"/>
      <c r="BM511" s="67"/>
      <c r="BN511" s="67"/>
      <c r="BO511" s="67"/>
      <c r="BP511" s="67"/>
      <c r="BQ511" s="67"/>
      <c r="BR511" s="67"/>
      <c r="BS511" s="67"/>
      <c r="BT511" s="67"/>
      <c r="BU511" s="67"/>
      <c r="BV511" s="67"/>
      <c r="BW511" s="62"/>
      <c r="BX511" s="62"/>
      <c r="BY511" s="62"/>
      <c r="BZ511" s="62"/>
      <c r="CA511" s="62"/>
      <c r="CB511" s="62"/>
      <c r="CC511" s="77"/>
      <c r="CD511" s="77"/>
      <c r="CE511" s="62"/>
      <c r="CF511" s="77"/>
      <c r="CG511" s="77"/>
      <c r="CH511" s="62"/>
      <c r="CI511" s="62"/>
      <c r="CJ511" s="62"/>
      <c r="CK511" s="62"/>
      <c r="CL511" s="62"/>
      <c r="CM511" s="62"/>
      <c r="CN511" s="62"/>
      <c r="CO511" s="62"/>
      <c r="CP511" s="62"/>
      <c r="CQ511" s="62"/>
      <c r="CR511" s="62"/>
      <c r="CS511" s="66"/>
    </row>
    <row r="512" spans="1:97" s="50" customFormat="1" ht="18.75" x14ac:dyDescent="0.3">
      <c r="A512" s="61"/>
      <c r="B512" s="55"/>
      <c r="C512" s="66"/>
      <c r="D512" s="55"/>
      <c r="E512" s="66"/>
      <c r="F512" s="66"/>
      <c r="G512" s="66"/>
      <c r="H512" s="66"/>
      <c r="I512" s="66"/>
      <c r="J512" s="67"/>
      <c r="K512" s="67"/>
      <c r="L512" s="67"/>
      <c r="M512" s="67"/>
      <c r="N512" s="67"/>
      <c r="O512" s="67"/>
      <c r="P512" s="67"/>
      <c r="Q512" s="67"/>
      <c r="R512" s="67"/>
      <c r="S512" s="67"/>
      <c r="T512" s="67"/>
      <c r="U512" s="67"/>
      <c r="V512" s="67"/>
      <c r="W512" s="67"/>
      <c r="X512" s="67"/>
      <c r="Y512" s="67"/>
      <c r="Z512" s="67"/>
      <c r="AA512" s="67"/>
      <c r="AB512" s="67"/>
      <c r="AC512" s="67"/>
      <c r="AD512" s="67"/>
      <c r="AE512" s="67"/>
      <c r="AF512" s="67"/>
      <c r="AG512" s="67"/>
      <c r="AH512" s="67"/>
      <c r="AI512" s="67"/>
      <c r="AJ512" s="67"/>
      <c r="AK512" s="67"/>
      <c r="AL512" s="67"/>
      <c r="AM512" s="67"/>
      <c r="AN512" s="67"/>
      <c r="AO512" s="67"/>
      <c r="AP512" s="67"/>
      <c r="AQ512" s="67"/>
      <c r="AR512" s="67"/>
      <c r="AS512" s="67"/>
      <c r="AT512" s="67"/>
      <c r="AU512" s="67"/>
      <c r="AV512" s="67"/>
      <c r="AW512" s="67"/>
      <c r="AX512" s="67"/>
      <c r="AY512" s="67"/>
      <c r="AZ512" s="67"/>
      <c r="BA512" s="67"/>
      <c r="BB512" s="67"/>
      <c r="BC512" s="67"/>
      <c r="BD512" s="67"/>
      <c r="BE512" s="67"/>
      <c r="BF512" s="67"/>
      <c r="BG512" s="67"/>
      <c r="BH512" s="67"/>
      <c r="BI512" s="67"/>
      <c r="BJ512" s="67"/>
      <c r="BK512" s="67"/>
      <c r="BL512" s="67"/>
      <c r="BM512" s="67"/>
      <c r="BN512" s="67"/>
      <c r="BO512" s="67"/>
      <c r="BP512" s="67"/>
      <c r="BQ512" s="67"/>
      <c r="BR512" s="67"/>
      <c r="BS512" s="67"/>
      <c r="BT512" s="67"/>
      <c r="BU512" s="67"/>
      <c r="BV512" s="67"/>
      <c r="BW512" s="62"/>
      <c r="BX512" s="62"/>
      <c r="BY512" s="62"/>
      <c r="BZ512" s="62"/>
      <c r="CA512" s="62"/>
      <c r="CB512" s="62"/>
      <c r="CC512" s="77"/>
      <c r="CD512" s="77"/>
      <c r="CE512" s="62"/>
      <c r="CF512" s="77"/>
      <c r="CG512" s="77"/>
      <c r="CH512" s="62"/>
      <c r="CI512" s="62"/>
      <c r="CJ512" s="62"/>
      <c r="CK512" s="62"/>
      <c r="CL512" s="62"/>
      <c r="CM512" s="62"/>
      <c r="CN512" s="62"/>
      <c r="CO512" s="62"/>
      <c r="CP512" s="62"/>
      <c r="CQ512" s="62"/>
      <c r="CR512" s="62"/>
      <c r="CS512" s="66"/>
    </row>
    <row r="513" spans="1:97" s="50" customFormat="1" ht="18.75" x14ac:dyDescent="0.3">
      <c r="A513" s="61"/>
      <c r="B513" s="55"/>
      <c r="C513" s="66"/>
      <c r="D513" s="55"/>
      <c r="E513" s="66"/>
      <c r="F513" s="66"/>
      <c r="G513" s="66"/>
      <c r="H513" s="66"/>
      <c r="I513" s="66"/>
      <c r="J513" s="67"/>
      <c r="K513" s="67"/>
      <c r="L513" s="67"/>
      <c r="M513" s="67"/>
      <c r="N513" s="67"/>
      <c r="O513" s="67"/>
      <c r="P513" s="67"/>
      <c r="Q513" s="67"/>
      <c r="R513" s="67"/>
      <c r="S513" s="67"/>
      <c r="T513" s="67"/>
      <c r="U513" s="67"/>
      <c r="V513" s="67"/>
      <c r="W513" s="67"/>
      <c r="X513" s="67"/>
      <c r="Y513" s="67"/>
      <c r="Z513" s="67"/>
      <c r="AA513" s="67"/>
      <c r="AB513" s="67"/>
      <c r="AC513" s="67"/>
      <c r="AD513" s="67"/>
      <c r="AE513" s="67"/>
      <c r="AF513" s="67"/>
      <c r="AG513" s="67"/>
      <c r="AH513" s="67"/>
      <c r="AI513" s="67"/>
      <c r="AJ513" s="67"/>
      <c r="AK513" s="67"/>
      <c r="AL513" s="67"/>
      <c r="AM513" s="67"/>
      <c r="AN513" s="67"/>
      <c r="AO513" s="67"/>
      <c r="AP513" s="67"/>
      <c r="AQ513" s="67"/>
      <c r="AR513" s="67"/>
      <c r="AS513" s="67"/>
      <c r="AT513" s="67"/>
      <c r="AU513" s="67"/>
      <c r="AV513" s="67"/>
      <c r="AW513" s="67"/>
      <c r="AX513" s="67"/>
      <c r="AY513" s="67"/>
      <c r="AZ513" s="67"/>
      <c r="BA513" s="67"/>
      <c r="BB513" s="67"/>
      <c r="BC513" s="67"/>
      <c r="BD513" s="67"/>
      <c r="BE513" s="67"/>
      <c r="BF513" s="67"/>
      <c r="BG513" s="67"/>
      <c r="BH513" s="67"/>
      <c r="BI513" s="67"/>
      <c r="BJ513" s="67"/>
      <c r="BK513" s="67"/>
      <c r="BL513" s="67"/>
      <c r="BM513" s="67"/>
      <c r="BN513" s="67"/>
      <c r="BO513" s="67"/>
      <c r="BP513" s="67"/>
      <c r="BQ513" s="67"/>
      <c r="BR513" s="67"/>
      <c r="BS513" s="67"/>
      <c r="BT513" s="67"/>
      <c r="BU513" s="67"/>
      <c r="BV513" s="67"/>
      <c r="BW513" s="62"/>
      <c r="BX513" s="62"/>
      <c r="BY513" s="62"/>
      <c r="BZ513" s="62"/>
      <c r="CA513" s="62"/>
      <c r="CB513" s="62"/>
      <c r="CC513" s="77"/>
      <c r="CD513" s="77"/>
      <c r="CE513" s="62"/>
      <c r="CF513" s="77"/>
      <c r="CG513" s="77"/>
      <c r="CH513" s="62"/>
      <c r="CI513" s="62"/>
      <c r="CJ513" s="62"/>
      <c r="CK513" s="62"/>
      <c r="CL513" s="62"/>
      <c r="CM513" s="62"/>
      <c r="CN513" s="62"/>
      <c r="CO513" s="62"/>
      <c r="CP513" s="62"/>
      <c r="CQ513" s="62"/>
      <c r="CR513" s="62"/>
      <c r="CS513" s="66"/>
    </row>
    <row r="514" spans="1:97" s="50" customFormat="1" ht="18.75" x14ac:dyDescent="0.3">
      <c r="A514" s="61"/>
      <c r="B514" s="55"/>
      <c r="C514" s="66"/>
      <c r="D514" s="55"/>
      <c r="E514" s="66"/>
      <c r="F514" s="66"/>
      <c r="G514" s="66"/>
      <c r="H514" s="66"/>
      <c r="I514" s="66"/>
      <c r="J514" s="67"/>
      <c r="K514" s="67"/>
      <c r="L514" s="67"/>
      <c r="M514" s="67"/>
      <c r="N514" s="67"/>
      <c r="O514" s="67"/>
      <c r="P514" s="67"/>
      <c r="Q514" s="67"/>
      <c r="R514" s="67"/>
      <c r="S514" s="67"/>
      <c r="T514" s="67"/>
      <c r="U514" s="67"/>
      <c r="V514" s="67"/>
      <c r="W514" s="67"/>
      <c r="X514" s="67"/>
      <c r="Y514" s="67"/>
      <c r="Z514" s="67"/>
      <c r="AA514" s="67"/>
      <c r="AB514" s="67"/>
      <c r="AC514" s="67"/>
      <c r="AD514" s="67"/>
      <c r="AE514" s="67"/>
      <c r="AF514" s="67"/>
      <c r="AG514" s="67"/>
      <c r="AH514" s="67"/>
      <c r="AI514" s="67"/>
      <c r="AJ514" s="67"/>
      <c r="AK514" s="67"/>
      <c r="AL514" s="67"/>
      <c r="AM514" s="67"/>
      <c r="AN514" s="67"/>
      <c r="AO514" s="67"/>
      <c r="AP514" s="67"/>
      <c r="AQ514" s="67"/>
      <c r="AR514" s="67"/>
      <c r="AS514" s="67"/>
      <c r="AT514" s="67"/>
      <c r="AU514" s="67"/>
      <c r="AV514" s="67"/>
      <c r="AW514" s="67"/>
      <c r="AX514" s="67"/>
      <c r="AY514" s="67"/>
      <c r="AZ514" s="67"/>
      <c r="BA514" s="67"/>
      <c r="BB514" s="67"/>
      <c r="BC514" s="67"/>
      <c r="BD514" s="67"/>
      <c r="BE514" s="67"/>
      <c r="BF514" s="67"/>
      <c r="BG514" s="67"/>
      <c r="BH514" s="67"/>
      <c r="BI514" s="67"/>
      <c r="BJ514" s="67"/>
      <c r="BK514" s="67"/>
      <c r="BL514" s="67"/>
      <c r="BM514" s="67"/>
      <c r="BN514" s="67"/>
      <c r="BO514" s="67"/>
      <c r="BP514" s="67"/>
      <c r="BQ514" s="67"/>
      <c r="BR514" s="67"/>
      <c r="BS514" s="67"/>
      <c r="BT514" s="67"/>
      <c r="BU514" s="67"/>
      <c r="BV514" s="67"/>
      <c r="BW514" s="62"/>
      <c r="BX514" s="62"/>
      <c r="BY514" s="62"/>
      <c r="BZ514" s="62"/>
      <c r="CA514" s="62"/>
      <c r="CB514" s="62"/>
      <c r="CC514" s="77"/>
      <c r="CD514" s="77"/>
      <c r="CE514" s="62"/>
      <c r="CF514" s="77"/>
      <c r="CG514" s="77"/>
      <c r="CH514" s="62"/>
      <c r="CI514" s="62"/>
      <c r="CJ514" s="62"/>
      <c r="CK514" s="62"/>
      <c r="CL514" s="62"/>
      <c r="CM514" s="62"/>
      <c r="CN514" s="62"/>
      <c r="CO514" s="62"/>
      <c r="CP514" s="62"/>
      <c r="CQ514" s="62"/>
      <c r="CR514" s="62"/>
      <c r="CS514" s="66"/>
    </row>
    <row r="515" spans="1:97" s="50" customFormat="1" ht="18.75" x14ac:dyDescent="0.3">
      <c r="A515" s="61"/>
      <c r="B515" s="55"/>
      <c r="C515" s="66"/>
      <c r="D515" s="55"/>
      <c r="E515" s="66"/>
      <c r="F515" s="66"/>
      <c r="G515" s="66"/>
      <c r="H515" s="66"/>
      <c r="I515" s="66"/>
      <c r="J515" s="67"/>
      <c r="K515" s="67"/>
      <c r="L515" s="67"/>
      <c r="M515" s="67"/>
      <c r="N515" s="67"/>
      <c r="O515" s="67"/>
      <c r="P515" s="67"/>
      <c r="Q515" s="67"/>
      <c r="R515" s="67"/>
      <c r="S515" s="67"/>
      <c r="T515" s="67"/>
      <c r="U515" s="67"/>
      <c r="V515" s="67"/>
      <c r="W515" s="67"/>
      <c r="X515" s="67"/>
      <c r="Y515" s="67"/>
      <c r="Z515" s="67"/>
      <c r="AA515" s="67"/>
      <c r="AB515" s="67"/>
      <c r="AC515" s="67"/>
      <c r="AD515" s="67"/>
      <c r="AE515" s="67"/>
      <c r="AF515" s="67"/>
      <c r="AG515" s="67"/>
      <c r="AH515" s="67"/>
      <c r="AI515" s="67"/>
      <c r="AJ515" s="67"/>
      <c r="AK515" s="67"/>
      <c r="AL515" s="67"/>
      <c r="AM515" s="67"/>
      <c r="AN515" s="67"/>
      <c r="AO515" s="67"/>
      <c r="AP515" s="67"/>
      <c r="AQ515" s="67"/>
      <c r="AR515" s="67"/>
      <c r="AS515" s="67"/>
      <c r="AT515" s="67"/>
      <c r="AU515" s="67"/>
      <c r="AV515" s="67"/>
      <c r="AW515" s="67"/>
      <c r="AX515" s="67"/>
      <c r="AY515" s="67"/>
      <c r="AZ515" s="67"/>
      <c r="BA515" s="67"/>
      <c r="BB515" s="67"/>
      <c r="BC515" s="67"/>
      <c r="BD515" s="67"/>
      <c r="BE515" s="67"/>
      <c r="BF515" s="67"/>
      <c r="BG515" s="67"/>
      <c r="BH515" s="67"/>
      <c r="BI515" s="67"/>
      <c r="BJ515" s="67"/>
      <c r="BK515" s="67"/>
      <c r="BL515" s="67"/>
      <c r="BM515" s="67"/>
      <c r="BN515" s="67"/>
      <c r="BO515" s="67"/>
      <c r="BP515" s="67"/>
      <c r="BQ515" s="67"/>
      <c r="BR515" s="67"/>
      <c r="BS515" s="67"/>
      <c r="BT515" s="67"/>
      <c r="BU515" s="67"/>
      <c r="BV515" s="67"/>
      <c r="BW515" s="62"/>
      <c r="BX515" s="62"/>
      <c r="BY515" s="62"/>
      <c r="BZ515" s="62"/>
      <c r="CA515" s="62"/>
      <c r="CB515" s="62"/>
      <c r="CC515" s="77"/>
      <c r="CD515" s="77"/>
      <c r="CE515" s="62"/>
      <c r="CF515" s="77"/>
      <c r="CG515" s="77"/>
      <c r="CH515" s="62"/>
      <c r="CI515" s="62"/>
      <c r="CJ515" s="62"/>
      <c r="CK515" s="62"/>
      <c r="CL515" s="62"/>
      <c r="CM515" s="62"/>
      <c r="CN515" s="62"/>
      <c r="CO515" s="62"/>
      <c r="CP515" s="62"/>
      <c r="CQ515" s="62"/>
      <c r="CR515" s="62"/>
      <c r="CS515" s="66"/>
    </row>
    <row r="516" spans="1:97" s="50" customFormat="1" ht="18.75" x14ac:dyDescent="0.3">
      <c r="A516" s="61"/>
      <c r="B516" s="55"/>
      <c r="C516" s="66"/>
      <c r="D516" s="55"/>
      <c r="E516" s="66"/>
      <c r="F516" s="66"/>
      <c r="G516" s="66"/>
      <c r="H516" s="66"/>
      <c r="I516" s="66"/>
      <c r="J516" s="67"/>
      <c r="K516" s="67"/>
      <c r="L516" s="67"/>
      <c r="M516" s="67"/>
      <c r="N516" s="67"/>
      <c r="O516" s="67"/>
      <c r="P516" s="67"/>
      <c r="Q516" s="67"/>
      <c r="R516" s="67"/>
      <c r="S516" s="67"/>
      <c r="T516" s="67"/>
      <c r="U516" s="67"/>
      <c r="V516" s="67"/>
      <c r="W516" s="67"/>
      <c r="X516" s="67"/>
      <c r="Y516" s="67"/>
      <c r="Z516" s="67"/>
      <c r="AA516" s="67"/>
      <c r="AB516" s="67"/>
      <c r="AC516" s="67"/>
      <c r="AD516" s="67"/>
      <c r="AE516" s="67"/>
      <c r="AF516" s="67"/>
      <c r="AG516" s="67"/>
      <c r="AH516" s="67"/>
      <c r="AI516" s="67"/>
      <c r="AJ516" s="67"/>
      <c r="AK516" s="67"/>
      <c r="AL516" s="67"/>
      <c r="AM516" s="67"/>
      <c r="AN516" s="67"/>
      <c r="AO516" s="67"/>
      <c r="AP516" s="67"/>
      <c r="AQ516" s="67"/>
      <c r="AR516" s="67"/>
      <c r="AS516" s="67"/>
      <c r="AT516" s="67"/>
      <c r="AU516" s="67"/>
      <c r="AV516" s="67"/>
      <c r="AW516" s="67"/>
      <c r="AX516" s="67"/>
      <c r="AY516" s="67"/>
      <c r="AZ516" s="67"/>
      <c r="BA516" s="67"/>
      <c r="BB516" s="67"/>
      <c r="BC516" s="67"/>
      <c r="BD516" s="67"/>
      <c r="BE516" s="67"/>
      <c r="BF516" s="67"/>
      <c r="BG516" s="67"/>
      <c r="BH516" s="67"/>
      <c r="BI516" s="67"/>
      <c r="BJ516" s="67"/>
      <c r="BK516" s="67"/>
      <c r="BL516" s="67"/>
      <c r="BM516" s="67"/>
      <c r="BN516" s="67"/>
      <c r="BO516" s="67"/>
      <c r="BP516" s="67"/>
      <c r="BQ516" s="67"/>
      <c r="BR516" s="67"/>
      <c r="BS516" s="67"/>
      <c r="BT516" s="67"/>
      <c r="BU516" s="67"/>
      <c r="BV516" s="67"/>
      <c r="BW516" s="62"/>
      <c r="BX516" s="62"/>
      <c r="BY516" s="62"/>
      <c r="BZ516" s="62"/>
      <c r="CA516" s="62"/>
      <c r="CB516" s="62"/>
      <c r="CC516" s="77"/>
      <c r="CD516" s="77"/>
      <c r="CE516" s="62"/>
      <c r="CF516" s="77"/>
      <c r="CG516" s="77"/>
      <c r="CH516" s="62"/>
      <c r="CI516" s="62"/>
      <c r="CJ516" s="62"/>
      <c r="CK516" s="62"/>
      <c r="CL516" s="62"/>
      <c r="CM516" s="62"/>
      <c r="CN516" s="62"/>
      <c r="CO516" s="62"/>
      <c r="CP516" s="62"/>
      <c r="CQ516" s="62"/>
      <c r="CR516" s="62"/>
      <c r="CS516" s="66"/>
    </row>
    <row r="517" spans="1:97" s="50" customFormat="1" ht="18.75" x14ac:dyDescent="0.3">
      <c r="A517" s="61"/>
      <c r="B517" s="55"/>
      <c r="C517" s="66"/>
      <c r="D517" s="55"/>
      <c r="E517" s="66"/>
      <c r="F517" s="66"/>
      <c r="G517" s="66"/>
      <c r="H517" s="66"/>
      <c r="I517" s="66"/>
      <c r="J517" s="67"/>
      <c r="K517" s="67"/>
      <c r="L517" s="67"/>
      <c r="M517" s="67"/>
      <c r="N517" s="67"/>
      <c r="O517" s="67"/>
      <c r="P517" s="67"/>
      <c r="Q517" s="67"/>
      <c r="R517" s="67"/>
      <c r="S517" s="67"/>
      <c r="T517" s="67"/>
      <c r="U517" s="67"/>
      <c r="V517" s="67"/>
      <c r="W517" s="67"/>
      <c r="X517" s="67"/>
      <c r="Y517" s="67"/>
      <c r="Z517" s="67"/>
      <c r="AA517" s="67"/>
      <c r="AB517" s="67"/>
      <c r="AC517" s="67"/>
      <c r="AD517" s="67"/>
      <c r="AE517" s="67"/>
      <c r="AF517" s="67"/>
      <c r="AG517" s="67"/>
      <c r="AH517" s="67"/>
      <c r="AI517" s="67"/>
      <c r="AJ517" s="67"/>
      <c r="AK517" s="67"/>
      <c r="AL517" s="67"/>
      <c r="AM517" s="67"/>
      <c r="AN517" s="67"/>
      <c r="AO517" s="67"/>
      <c r="AP517" s="67"/>
      <c r="AQ517" s="67"/>
      <c r="AR517" s="67"/>
      <c r="AS517" s="67"/>
      <c r="AT517" s="67"/>
      <c r="AU517" s="67"/>
      <c r="AV517" s="67"/>
      <c r="AW517" s="67"/>
      <c r="AX517" s="67"/>
      <c r="AY517" s="67"/>
      <c r="AZ517" s="67"/>
      <c r="BA517" s="67"/>
      <c r="BB517" s="67"/>
      <c r="BC517" s="67"/>
      <c r="BD517" s="67"/>
      <c r="BE517" s="67"/>
      <c r="BF517" s="67"/>
      <c r="BG517" s="67"/>
      <c r="BH517" s="67"/>
      <c r="BI517" s="67"/>
      <c r="BJ517" s="67"/>
      <c r="BK517" s="67"/>
      <c r="BL517" s="67"/>
      <c r="BM517" s="67"/>
      <c r="BN517" s="67"/>
      <c r="BO517" s="67"/>
      <c r="BP517" s="67"/>
      <c r="BQ517" s="67"/>
      <c r="BR517" s="67"/>
      <c r="BS517" s="67"/>
      <c r="BT517" s="67"/>
      <c r="BU517" s="67"/>
      <c r="BV517" s="67"/>
      <c r="BW517" s="62"/>
      <c r="BX517" s="62"/>
      <c r="BY517" s="62"/>
      <c r="BZ517" s="62"/>
      <c r="CA517" s="62"/>
      <c r="CB517" s="62"/>
      <c r="CC517" s="77"/>
      <c r="CD517" s="77"/>
      <c r="CE517" s="62"/>
      <c r="CF517" s="77"/>
      <c r="CG517" s="77"/>
      <c r="CH517" s="62"/>
      <c r="CI517" s="62"/>
      <c r="CJ517" s="62"/>
      <c r="CK517" s="62"/>
      <c r="CL517" s="62"/>
      <c r="CM517" s="62"/>
      <c r="CN517" s="62"/>
      <c r="CO517" s="62"/>
      <c r="CP517" s="62"/>
      <c r="CQ517" s="62"/>
      <c r="CR517" s="62"/>
      <c r="CS517" s="66"/>
    </row>
    <row r="518" spans="1:97" s="50" customFormat="1" ht="18.75" x14ac:dyDescent="0.3">
      <c r="A518" s="61"/>
      <c r="B518" s="55"/>
      <c r="C518" s="66"/>
      <c r="D518" s="55"/>
      <c r="E518" s="66"/>
      <c r="F518" s="66"/>
      <c r="G518" s="66"/>
      <c r="H518" s="66"/>
      <c r="I518" s="66"/>
      <c r="J518" s="67"/>
      <c r="K518" s="67"/>
      <c r="L518" s="67"/>
      <c r="M518" s="67"/>
      <c r="N518" s="67"/>
      <c r="O518" s="67"/>
      <c r="P518" s="67"/>
      <c r="Q518" s="67"/>
      <c r="R518" s="67"/>
      <c r="S518" s="67"/>
      <c r="T518" s="67"/>
      <c r="U518" s="67"/>
      <c r="V518" s="67"/>
      <c r="W518" s="67"/>
      <c r="X518" s="67"/>
      <c r="Y518" s="67"/>
      <c r="Z518" s="67"/>
      <c r="AA518" s="67"/>
      <c r="AB518" s="67"/>
      <c r="AC518" s="67"/>
      <c r="AD518" s="67"/>
      <c r="AE518" s="67"/>
      <c r="AF518" s="67"/>
      <c r="AG518" s="67"/>
      <c r="AH518" s="67"/>
      <c r="AI518" s="67"/>
      <c r="AJ518" s="67"/>
      <c r="AK518" s="67"/>
      <c r="AL518" s="67"/>
      <c r="AM518" s="67"/>
      <c r="AN518" s="67"/>
      <c r="AO518" s="67"/>
      <c r="AP518" s="67"/>
      <c r="AQ518" s="67"/>
      <c r="AR518" s="67"/>
      <c r="AS518" s="67"/>
      <c r="AT518" s="67"/>
      <c r="AU518" s="67"/>
      <c r="AV518" s="67"/>
      <c r="AW518" s="67"/>
      <c r="AX518" s="67"/>
      <c r="AY518" s="67"/>
      <c r="AZ518" s="67"/>
      <c r="BA518" s="67"/>
      <c r="BB518" s="67"/>
      <c r="BC518" s="67"/>
      <c r="BD518" s="67"/>
      <c r="BE518" s="67"/>
      <c r="BF518" s="67"/>
      <c r="BG518" s="67"/>
      <c r="BH518" s="67"/>
      <c r="BI518" s="67"/>
      <c r="BJ518" s="67"/>
      <c r="BK518" s="67"/>
      <c r="BL518" s="67"/>
      <c r="BM518" s="67"/>
      <c r="BN518" s="67"/>
      <c r="BO518" s="67"/>
      <c r="BP518" s="67"/>
      <c r="BQ518" s="67"/>
      <c r="BR518" s="67"/>
      <c r="BS518" s="67"/>
      <c r="BT518" s="67"/>
      <c r="BU518" s="67"/>
      <c r="BV518" s="67"/>
      <c r="BW518" s="62"/>
      <c r="BX518" s="62"/>
      <c r="BY518" s="62"/>
      <c r="BZ518" s="62"/>
      <c r="CA518" s="62"/>
      <c r="CB518" s="62"/>
      <c r="CC518" s="77"/>
      <c r="CD518" s="77"/>
      <c r="CE518" s="62"/>
      <c r="CF518" s="77"/>
      <c r="CG518" s="77"/>
      <c r="CH518" s="62"/>
      <c r="CI518" s="62"/>
      <c r="CJ518" s="62"/>
      <c r="CK518" s="62"/>
      <c r="CL518" s="62"/>
      <c r="CM518" s="62"/>
      <c r="CN518" s="62"/>
      <c r="CO518" s="62"/>
      <c r="CP518" s="62"/>
      <c r="CQ518" s="62"/>
      <c r="CR518" s="62"/>
      <c r="CS518" s="66"/>
    </row>
    <row r="519" spans="1:97" s="50" customFormat="1" ht="18.75" x14ac:dyDescent="0.3">
      <c r="A519" s="61"/>
      <c r="B519" s="55"/>
      <c r="C519" s="66"/>
      <c r="D519" s="55"/>
      <c r="E519" s="66"/>
      <c r="F519" s="66"/>
      <c r="G519" s="66"/>
      <c r="H519" s="66"/>
      <c r="I519" s="66"/>
      <c r="J519" s="67"/>
      <c r="K519" s="67"/>
      <c r="L519" s="67"/>
      <c r="M519" s="67"/>
      <c r="N519" s="67"/>
      <c r="O519" s="67"/>
      <c r="P519" s="67"/>
      <c r="Q519" s="67"/>
      <c r="R519" s="67"/>
      <c r="S519" s="67"/>
      <c r="T519" s="67"/>
      <c r="U519" s="67"/>
      <c r="V519" s="67"/>
      <c r="W519" s="67"/>
      <c r="X519" s="67"/>
      <c r="Y519" s="67"/>
      <c r="Z519" s="67"/>
      <c r="AA519" s="67"/>
      <c r="AB519" s="67"/>
      <c r="AC519" s="67"/>
      <c r="AD519" s="67"/>
      <c r="AE519" s="67"/>
      <c r="AF519" s="67"/>
      <c r="AG519" s="67"/>
      <c r="AH519" s="67"/>
      <c r="AI519" s="67"/>
      <c r="AJ519" s="67"/>
      <c r="AK519" s="67"/>
      <c r="AL519" s="67"/>
      <c r="AM519" s="67"/>
      <c r="AN519" s="67"/>
      <c r="AO519" s="67"/>
      <c r="AP519" s="67"/>
      <c r="AQ519" s="67"/>
      <c r="AR519" s="67"/>
      <c r="AS519" s="67"/>
      <c r="AT519" s="67"/>
      <c r="AU519" s="67"/>
      <c r="AV519" s="67"/>
      <c r="AW519" s="67"/>
      <c r="AX519" s="67"/>
      <c r="AY519" s="67"/>
      <c r="AZ519" s="67"/>
      <c r="BA519" s="67"/>
      <c r="BB519" s="67"/>
      <c r="BC519" s="67"/>
      <c r="BD519" s="67"/>
      <c r="BE519" s="67"/>
      <c r="BF519" s="67"/>
      <c r="BG519" s="67"/>
      <c r="BH519" s="67"/>
      <c r="BI519" s="67"/>
      <c r="BJ519" s="67"/>
      <c r="BK519" s="67"/>
      <c r="BL519" s="67"/>
      <c r="BM519" s="67"/>
      <c r="BN519" s="67"/>
      <c r="BO519" s="67"/>
      <c r="BP519" s="67"/>
      <c r="BQ519" s="67"/>
      <c r="BR519" s="67"/>
      <c r="BS519" s="67"/>
      <c r="BT519" s="67"/>
      <c r="BU519" s="67"/>
      <c r="BV519" s="67"/>
      <c r="BW519" s="62"/>
      <c r="BX519" s="62"/>
      <c r="BY519" s="62"/>
      <c r="BZ519" s="62"/>
      <c r="CA519" s="62"/>
      <c r="CB519" s="62"/>
      <c r="CC519" s="77"/>
      <c r="CD519" s="77"/>
      <c r="CE519" s="62"/>
      <c r="CF519" s="77"/>
      <c r="CG519" s="77"/>
      <c r="CH519" s="62"/>
      <c r="CI519" s="62"/>
      <c r="CJ519" s="62"/>
      <c r="CK519" s="62"/>
      <c r="CL519" s="62"/>
      <c r="CM519" s="62"/>
      <c r="CN519" s="62"/>
      <c r="CO519" s="62"/>
      <c r="CP519" s="62"/>
      <c r="CQ519" s="62"/>
      <c r="CR519" s="62"/>
      <c r="CS519" s="66"/>
    </row>
    <row r="520" spans="1:97" s="50" customFormat="1" ht="18.75" x14ac:dyDescent="0.3">
      <c r="A520" s="61"/>
      <c r="B520" s="55"/>
      <c r="C520" s="66"/>
      <c r="D520" s="55"/>
      <c r="E520" s="66"/>
      <c r="F520" s="66"/>
      <c r="G520" s="66"/>
      <c r="H520" s="66"/>
      <c r="I520" s="66"/>
      <c r="J520" s="67"/>
      <c r="K520" s="67"/>
      <c r="L520" s="67"/>
      <c r="M520" s="67"/>
      <c r="N520" s="67"/>
      <c r="O520" s="67"/>
      <c r="P520" s="67"/>
      <c r="Q520" s="67"/>
      <c r="R520" s="67"/>
      <c r="S520" s="67"/>
      <c r="T520" s="67"/>
      <c r="U520" s="67"/>
      <c r="V520" s="67"/>
      <c r="W520" s="67"/>
      <c r="X520" s="67"/>
      <c r="Y520" s="67"/>
      <c r="Z520" s="67"/>
      <c r="AA520" s="67"/>
      <c r="AB520" s="67"/>
      <c r="AC520" s="67"/>
      <c r="AD520" s="67"/>
      <c r="AE520" s="67"/>
      <c r="AF520" s="67"/>
      <c r="AG520" s="67"/>
      <c r="AH520" s="67"/>
      <c r="AI520" s="67"/>
      <c r="AJ520" s="67"/>
      <c r="AK520" s="67"/>
      <c r="AL520" s="67"/>
      <c r="AM520" s="67"/>
      <c r="AN520" s="67"/>
      <c r="AO520" s="67"/>
      <c r="AP520" s="67"/>
      <c r="AQ520" s="67"/>
      <c r="AR520" s="67"/>
      <c r="AS520" s="67"/>
      <c r="AT520" s="67"/>
      <c r="AU520" s="67"/>
      <c r="AV520" s="67"/>
      <c r="AW520" s="67"/>
      <c r="AX520" s="67"/>
      <c r="AY520" s="67"/>
      <c r="AZ520" s="67"/>
      <c r="BA520" s="67"/>
      <c r="BB520" s="67"/>
      <c r="BC520" s="67"/>
      <c r="BD520" s="67"/>
      <c r="BE520" s="67"/>
      <c r="BF520" s="67"/>
      <c r="BG520" s="67"/>
      <c r="BH520" s="67"/>
      <c r="BI520" s="67"/>
      <c r="BJ520" s="67"/>
      <c r="BK520" s="67"/>
      <c r="BL520" s="67"/>
      <c r="BM520" s="67"/>
      <c r="BN520" s="67"/>
      <c r="BO520" s="67"/>
      <c r="BP520" s="67"/>
      <c r="BQ520" s="67"/>
      <c r="BR520" s="67"/>
      <c r="BS520" s="67"/>
      <c r="BT520" s="67"/>
      <c r="BU520" s="67"/>
      <c r="BV520" s="67"/>
      <c r="BW520" s="62"/>
      <c r="BX520" s="62"/>
      <c r="BY520" s="62"/>
      <c r="BZ520" s="62"/>
      <c r="CA520" s="62"/>
      <c r="CB520" s="62"/>
      <c r="CC520" s="77"/>
      <c r="CD520" s="77"/>
      <c r="CE520" s="62"/>
      <c r="CF520" s="77"/>
      <c r="CG520" s="77"/>
      <c r="CH520" s="62"/>
      <c r="CI520" s="62"/>
      <c r="CJ520" s="62"/>
      <c r="CK520" s="62"/>
      <c r="CL520" s="62"/>
      <c r="CM520" s="62"/>
      <c r="CN520" s="62"/>
      <c r="CO520" s="62"/>
      <c r="CP520" s="62"/>
      <c r="CQ520" s="62"/>
      <c r="CR520" s="62"/>
      <c r="CS520" s="66"/>
    </row>
    <row r="521" spans="1:97" s="50" customFormat="1" ht="18.75" x14ac:dyDescent="0.3">
      <c r="A521" s="61"/>
      <c r="B521" s="55"/>
      <c r="C521" s="66"/>
      <c r="D521" s="55"/>
      <c r="E521" s="66"/>
      <c r="F521" s="66"/>
      <c r="G521" s="66"/>
      <c r="H521" s="66"/>
      <c r="I521" s="66"/>
      <c r="J521" s="67"/>
      <c r="K521" s="67"/>
      <c r="L521" s="67"/>
      <c r="M521" s="67"/>
      <c r="N521" s="67"/>
      <c r="O521" s="67"/>
      <c r="P521" s="67"/>
      <c r="Q521" s="67"/>
      <c r="R521" s="67"/>
      <c r="S521" s="67"/>
      <c r="T521" s="67"/>
      <c r="U521" s="67"/>
      <c r="V521" s="67"/>
      <c r="W521" s="67"/>
      <c r="X521" s="67"/>
      <c r="Y521" s="67"/>
      <c r="Z521" s="67"/>
      <c r="AA521" s="67"/>
      <c r="AB521" s="67"/>
      <c r="AC521" s="67"/>
      <c r="AD521" s="67"/>
      <c r="AE521" s="67"/>
      <c r="AF521" s="67"/>
      <c r="AG521" s="67"/>
      <c r="AH521" s="67"/>
      <c r="AI521" s="67"/>
      <c r="AJ521" s="67"/>
      <c r="AK521" s="67"/>
      <c r="AL521" s="67"/>
      <c r="AM521" s="67"/>
      <c r="AN521" s="67"/>
      <c r="AO521" s="67"/>
      <c r="AP521" s="67"/>
      <c r="AQ521" s="67"/>
      <c r="AR521" s="67"/>
      <c r="AS521" s="67"/>
      <c r="AT521" s="67"/>
      <c r="AU521" s="67"/>
      <c r="AV521" s="67"/>
      <c r="AW521" s="67"/>
      <c r="AX521" s="67"/>
      <c r="AY521" s="67"/>
      <c r="AZ521" s="67"/>
      <c r="BA521" s="67"/>
      <c r="BB521" s="67"/>
      <c r="BC521" s="67"/>
      <c r="BD521" s="67"/>
      <c r="BE521" s="67"/>
      <c r="BF521" s="67"/>
      <c r="BG521" s="67"/>
      <c r="BH521" s="67"/>
      <c r="BI521" s="67"/>
      <c r="BJ521" s="67"/>
      <c r="BK521" s="67"/>
      <c r="BL521" s="67"/>
      <c r="BM521" s="67"/>
      <c r="BN521" s="67"/>
      <c r="BO521" s="67"/>
      <c r="BP521" s="67"/>
      <c r="BQ521" s="67"/>
      <c r="BR521" s="67"/>
      <c r="BS521" s="67"/>
      <c r="BT521" s="67"/>
      <c r="BU521" s="67"/>
      <c r="BV521" s="67"/>
      <c r="BW521" s="62"/>
      <c r="BX521" s="62"/>
      <c r="BY521" s="62"/>
      <c r="BZ521" s="62"/>
      <c r="CA521" s="62"/>
      <c r="CB521" s="62"/>
      <c r="CC521" s="77"/>
      <c r="CD521" s="77"/>
      <c r="CE521" s="62"/>
      <c r="CF521" s="77"/>
      <c r="CG521" s="77"/>
      <c r="CH521" s="62"/>
      <c r="CI521" s="62"/>
      <c r="CJ521" s="62"/>
      <c r="CK521" s="62"/>
      <c r="CL521" s="62"/>
      <c r="CM521" s="62"/>
      <c r="CN521" s="62"/>
      <c r="CO521" s="62"/>
      <c r="CP521" s="62"/>
      <c r="CQ521" s="62"/>
      <c r="CR521" s="62"/>
      <c r="CS521" s="66"/>
    </row>
    <row r="522" spans="1:97" s="50" customFormat="1" ht="18.75" x14ac:dyDescent="0.3">
      <c r="A522" s="61"/>
      <c r="B522" s="55"/>
      <c r="C522" s="66"/>
      <c r="D522" s="55"/>
      <c r="E522" s="66"/>
      <c r="F522" s="66"/>
      <c r="G522" s="66"/>
      <c r="H522" s="66"/>
      <c r="I522" s="66"/>
      <c r="J522" s="67"/>
      <c r="K522" s="67"/>
      <c r="L522" s="67"/>
      <c r="M522" s="67"/>
      <c r="N522" s="67"/>
      <c r="O522" s="67"/>
      <c r="P522" s="67"/>
      <c r="Q522" s="67"/>
      <c r="R522" s="67"/>
      <c r="S522" s="67"/>
      <c r="T522" s="67"/>
      <c r="U522" s="67"/>
      <c r="V522" s="67"/>
      <c r="W522" s="67"/>
      <c r="X522" s="67"/>
      <c r="Y522" s="67"/>
      <c r="Z522" s="67"/>
      <c r="AA522" s="67"/>
      <c r="AB522" s="67"/>
      <c r="AC522" s="67"/>
      <c r="AD522" s="67"/>
      <c r="AE522" s="67"/>
      <c r="AF522" s="67"/>
      <c r="AG522" s="67"/>
      <c r="AH522" s="67"/>
      <c r="AI522" s="67"/>
      <c r="AJ522" s="67"/>
      <c r="AK522" s="67"/>
      <c r="AL522" s="67"/>
      <c r="AM522" s="67"/>
      <c r="AN522" s="67"/>
      <c r="AO522" s="67"/>
      <c r="AP522" s="67"/>
      <c r="AQ522" s="67"/>
      <c r="AR522" s="67"/>
      <c r="AS522" s="67"/>
      <c r="AT522" s="67"/>
      <c r="AU522" s="67"/>
      <c r="AV522" s="67"/>
      <c r="AW522" s="67"/>
      <c r="AX522" s="67"/>
      <c r="AY522" s="67"/>
      <c r="AZ522" s="67"/>
      <c r="BA522" s="67"/>
      <c r="BB522" s="67"/>
      <c r="BC522" s="67"/>
      <c r="BD522" s="67"/>
      <c r="BE522" s="67"/>
      <c r="BF522" s="67"/>
      <c r="BG522" s="67"/>
      <c r="BH522" s="67"/>
      <c r="BI522" s="67"/>
      <c r="BJ522" s="67"/>
      <c r="BK522" s="67"/>
      <c r="BL522" s="67"/>
      <c r="BM522" s="67"/>
      <c r="BN522" s="67"/>
      <c r="BO522" s="67"/>
      <c r="BP522" s="67"/>
      <c r="BQ522" s="67"/>
      <c r="BR522" s="67"/>
      <c r="BS522" s="67"/>
      <c r="BT522" s="67"/>
      <c r="BU522" s="67"/>
      <c r="BV522" s="67"/>
      <c r="BW522" s="62"/>
      <c r="BX522" s="62"/>
      <c r="BY522" s="62"/>
      <c r="BZ522" s="62"/>
      <c r="CA522" s="62"/>
      <c r="CB522" s="62"/>
      <c r="CC522" s="77"/>
      <c r="CD522" s="77"/>
      <c r="CE522" s="62"/>
      <c r="CF522" s="77"/>
      <c r="CG522" s="77"/>
      <c r="CH522" s="62"/>
      <c r="CI522" s="62"/>
      <c r="CJ522" s="62"/>
      <c r="CK522" s="62"/>
      <c r="CL522" s="62"/>
      <c r="CM522" s="62"/>
      <c r="CN522" s="62"/>
      <c r="CO522" s="62"/>
      <c r="CP522" s="62"/>
      <c r="CQ522" s="62"/>
      <c r="CR522" s="62"/>
      <c r="CS522" s="66"/>
    </row>
    <row r="523" spans="1:97" s="50" customFormat="1" ht="18.75" x14ac:dyDescent="0.3">
      <c r="A523" s="61"/>
      <c r="B523" s="55"/>
      <c r="C523" s="66"/>
      <c r="D523" s="55"/>
      <c r="E523" s="66"/>
      <c r="F523" s="66"/>
      <c r="G523" s="66"/>
      <c r="H523" s="66"/>
      <c r="I523" s="66"/>
      <c r="J523" s="67"/>
      <c r="K523" s="67"/>
      <c r="L523" s="67"/>
      <c r="M523" s="67"/>
      <c r="N523" s="67"/>
      <c r="O523" s="67"/>
      <c r="P523" s="67"/>
      <c r="Q523" s="67"/>
      <c r="R523" s="67"/>
      <c r="S523" s="67"/>
      <c r="T523" s="67"/>
      <c r="U523" s="67"/>
      <c r="V523" s="67"/>
      <c r="W523" s="67"/>
      <c r="X523" s="67"/>
      <c r="Y523" s="67"/>
      <c r="Z523" s="67"/>
      <c r="AA523" s="67"/>
      <c r="AB523" s="67"/>
      <c r="AC523" s="67"/>
      <c r="AD523" s="67"/>
      <c r="AE523" s="67"/>
      <c r="AF523" s="67"/>
      <c r="AG523" s="67"/>
      <c r="AH523" s="67"/>
      <c r="AI523" s="67"/>
      <c r="AJ523" s="67"/>
      <c r="AK523" s="67"/>
      <c r="AL523" s="67"/>
      <c r="AM523" s="67"/>
      <c r="AN523" s="67"/>
      <c r="AO523" s="67"/>
      <c r="AP523" s="67"/>
      <c r="AQ523" s="67"/>
      <c r="AR523" s="67"/>
      <c r="AS523" s="67"/>
      <c r="AT523" s="67"/>
      <c r="AU523" s="67"/>
      <c r="AV523" s="67"/>
      <c r="AW523" s="67"/>
      <c r="AX523" s="67"/>
      <c r="AY523" s="67"/>
      <c r="AZ523" s="67"/>
      <c r="BA523" s="67"/>
      <c r="BB523" s="67"/>
      <c r="BC523" s="67"/>
      <c r="BD523" s="67"/>
      <c r="BE523" s="67"/>
      <c r="BF523" s="67"/>
      <c r="BG523" s="67"/>
      <c r="BH523" s="67"/>
      <c r="BI523" s="67"/>
      <c r="BJ523" s="67"/>
      <c r="BK523" s="67"/>
      <c r="BL523" s="67"/>
      <c r="BM523" s="67"/>
      <c r="BN523" s="67"/>
      <c r="BO523" s="67"/>
      <c r="BP523" s="67"/>
      <c r="BQ523" s="67"/>
      <c r="BR523" s="67"/>
      <c r="BS523" s="67"/>
      <c r="BT523" s="67"/>
      <c r="BU523" s="67"/>
      <c r="BV523" s="67"/>
      <c r="BW523" s="62"/>
      <c r="BX523" s="62"/>
      <c r="BY523" s="62"/>
      <c r="BZ523" s="62"/>
      <c r="CA523" s="62"/>
      <c r="CB523" s="62"/>
      <c r="CC523" s="77"/>
      <c r="CD523" s="77"/>
      <c r="CE523" s="62"/>
      <c r="CF523" s="77"/>
      <c r="CG523" s="77"/>
      <c r="CH523" s="62"/>
      <c r="CI523" s="62"/>
      <c r="CJ523" s="62"/>
      <c r="CK523" s="62"/>
      <c r="CL523" s="62"/>
      <c r="CM523" s="62"/>
      <c r="CN523" s="62"/>
      <c r="CO523" s="62"/>
      <c r="CP523" s="62"/>
      <c r="CQ523" s="62"/>
      <c r="CR523" s="62"/>
      <c r="CS523" s="66"/>
    </row>
    <row r="524" spans="1:97" s="50" customFormat="1" ht="18.75" x14ac:dyDescent="0.3">
      <c r="A524" s="61"/>
      <c r="B524" s="55"/>
      <c r="C524" s="66"/>
      <c r="D524" s="55"/>
      <c r="E524" s="66"/>
      <c r="F524" s="66"/>
      <c r="G524" s="66"/>
      <c r="H524" s="66"/>
      <c r="I524" s="66"/>
      <c r="J524" s="67"/>
      <c r="K524" s="67"/>
      <c r="L524" s="67"/>
      <c r="M524" s="67"/>
      <c r="N524" s="67"/>
      <c r="O524" s="67"/>
      <c r="P524" s="67"/>
      <c r="Q524" s="67"/>
      <c r="R524" s="67"/>
      <c r="S524" s="67"/>
      <c r="T524" s="67"/>
      <c r="U524" s="67"/>
      <c r="V524" s="67"/>
      <c r="W524" s="67"/>
      <c r="X524" s="67"/>
      <c r="Y524" s="67"/>
      <c r="Z524" s="67"/>
      <c r="AA524" s="67"/>
      <c r="AB524" s="67"/>
      <c r="AC524" s="67"/>
      <c r="AD524" s="67"/>
      <c r="AE524" s="67"/>
      <c r="AF524" s="67"/>
      <c r="AG524" s="67"/>
      <c r="AH524" s="67"/>
      <c r="AI524" s="67"/>
      <c r="AJ524" s="67"/>
      <c r="AK524" s="67"/>
      <c r="AL524" s="67"/>
      <c r="AM524" s="67"/>
      <c r="AN524" s="67"/>
      <c r="AO524" s="67"/>
      <c r="AP524" s="67"/>
      <c r="AQ524" s="67"/>
      <c r="AR524" s="67"/>
      <c r="AS524" s="67"/>
      <c r="AT524" s="67"/>
      <c r="AU524" s="67"/>
      <c r="AV524" s="67"/>
      <c r="AW524" s="67"/>
      <c r="AX524" s="67"/>
      <c r="AY524" s="67"/>
      <c r="AZ524" s="67"/>
      <c r="BA524" s="67"/>
      <c r="BB524" s="67"/>
      <c r="BC524" s="67"/>
      <c r="BD524" s="67"/>
      <c r="BE524" s="67"/>
      <c r="BF524" s="67"/>
      <c r="BG524" s="67"/>
      <c r="BH524" s="67"/>
      <c r="BI524" s="67"/>
      <c r="BJ524" s="67"/>
      <c r="BK524" s="67"/>
      <c r="BL524" s="67"/>
      <c r="BM524" s="67"/>
      <c r="BN524" s="67"/>
      <c r="BO524" s="67"/>
      <c r="BP524" s="67"/>
      <c r="BQ524" s="67"/>
      <c r="BR524" s="67"/>
      <c r="BS524" s="67"/>
      <c r="BT524" s="67"/>
      <c r="BU524" s="67"/>
      <c r="BV524" s="67"/>
      <c r="BW524" s="62"/>
      <c r="BX524" s="62"/>
      <c r="BY524" s="62"/>
      <c r="BZ524" s="62"/>
      <c r="CA524" s="62"/>
      <c r="CB524" s="62"/>
      <c r="CC524" s="77"/>
      <c r="CD524" s="77"/>
      <c r="CE524" s="62"/>
      <c r="CF524" s="77"/>
      <c r="CG524" s="77"/>
      <c r="CH524" s="62"/>
      <c r="CI524" s="62"/>
      <c r="CJ524" s="62"/>
      <c r="CK524" s="62"/>
      <c r="CL524" s="62"/>
      <c r="CM524" s="62"/>
      <c r="CN524" s="62"/>
      <c r="CO524" s="62"/>
      <c r="CP524" s="62"/>
      <c r="CQ524" s="62"/>
      <c r="CR524" s="62"/>
      <c r="CS524" s="66"/>
    </row>
    <row r="525" spans="1:97" s="50" customFormat="1" ht="18.75" x14ac:dyDescent="0.3">
      <c r="A525" s="61"/>
      <c r="B525" s="55"/>
      <c r="C525" s="66"/>
      <c r="D525" s="55"/>
      <c r="E525" s="66"/>
      <c r="F525" s="66"/>
      <c r="G525" s="66"/>
      <c r="H525" s="66"/>
      <c r="I525" s="66"/>
      <c r="J525" s="67"/>
      <c r="K525" s="67"/>
      <c r="L525" s="67"/>
      <c r="M525" s="67"/>
      <c r="N525" s="67"/>
      <c r="O525" s="67"/>
      <c r="P525" s="67"/>
      <c r="Q525" s="67"/>
      <c r="R525" s="67"/>
      <c r="S525" s="67"/>
      <c r="T525" s="67"/>
      <c r="U525" s="67"/>
      <c r="V525" s="67"/>
      <c r="W525" s="67"/>
      <c r="X525" s="67"/>
      <c r="Y525" s="67"/>
      <c r="Z525" s="67"/>
      <c r="AA525" s="67"/>
      <c r="AB525" s="67"/>
      <c r="AC525" s="67"/>
      <c r="AD525" s="67"/>
      <c r="AE525" s="67"/>
      <c r="AF525" s="67"/>
      <c r="AG525" s="67"/>
      <c r="AH525" s="67"/>
      <c r="AI525" s="67"/>
      <c r="AJ525" s="67"/>
      <c r="AK525" s="67"/>
      <c r="AL525" s="67"/>
      <c r="AM525" s="67"/>
      <c r="AN525" s="67"/>
      <c r="AO525" s="67"/>
      <c r="AP525" s="67"/>
      <c r="AQ525" s="67"/>
      <c r="AR525" s="67"/>
      <c r="AS525" s="67"/>
      <c r="AT525" s="67"/>
      <c r="AU525" s="67"/>
      <c r="AV525" s="67"/>
      <c r="AW525" s="67"/>
      <c r="AX525" s="67"/>
      <c r="AY525" s="67"/>
      <c r="AZ525" s="67"/>
      <c r="BA525" s="67"/>
      <c r="BB525" s="67"/>
      <c r="BC525" s="67"/>
      <c r="BD525" s="67"/>
      <c r="BE525" s="67"/>
      <c r="BF525" s="67"/>
      <c r="BG525" s="67"/>
      <c r="BH525" s="67"/>
      <c r="BI525" s="67"/>
      <c r="BJ525" s="67"/>
      <c r="BK525" s="67"/>
      <c r="BL525" s="67"/>
      <c r="BM525" s="67"/>
      <c r="BN525" s="67"/>
      <c r="BO525" s="67"/>
      <c r="BP525" s="67"/>
      <c r="BQ525" s="67"/>
      <c r="BR525" s="67"/>
      <c r="BS525" s="67"/>
      <c r="BT525" s="67"/>
      <c r="BU525" s="67"/>
      <c r="BV525" s="67"/>
      <c r="BW525" s="62"/>
      <c r="BX525" s="62"/>
      <c r="BY525" s="62"/>
      <c r="BZ525" s="62"/>
      <c r="CA525" s="62"/>
      <c r="CB525" s="62"/>
      <c r="CC525" s="77"/>
      <c r="CD525" s="77"/>
      <c r="CE525" s="62"/>
      <c r="CF525" s="77"/>
      <c r="CG525" s="77"/>
      <c r="CH525" s="62"/>
      <c r="CI525" s="62"/>
      <c r="CJ525" s="62"/>
      <c r="CK525" s="62"/>
      <c r="CL525" s="62"/>
      <c r="CM525" s="62"/>
      <c r="CN525" s="62"/>
      <c r="CO525" s="62"/>
      <c r="CP525" s="62"/>
      <c r="CQ525" s="62"/>
      <c r="CR525" s="62"/>
      <c r="CS525" s="66"/>
    </row>
    <row r="526" spans="1:97" s="50" customFormat="1" ht="18.75" x14ac:dyDescent="0.3">
      <c r="A526" s="61"/>
      <c r="B526" s="55"/>
      <c r="C526" s="66"/>
      <c r="D526" s="55"/>
      <c r="E526" s="66"/>
      <c r="F526" s="66"/>
      <c r="G526" s="66"/>
      <c r="H526" s="66"/>
      <c r="I526" s="66"/>
      <c r="J526" s="67"/>
      <c r="K526" s="67"/>
      <c r="L526" s="67"/>
      <c r="M526" s="67"/>
      <c r="N526" s="67"/>
      <c r="O526" s="67"/>
      <c r="P526" s="67"/>
      <c r="Q526" s="67"/>
      <c r="R526" s="67"/>
      <c r="S526" s="67"/>
      <c r="T526" s="67"/>
      <c r="U526" s="67"/>
      <c r="V526" s="67"/>
      <c r="W526" s="67"/>
      <c r="X526" s="67"/>
      <c r="Y526" s="67"/>
      <c r="Z526" s="67"/>
      <c r="AA526" s="67"/>
      <c r="AB526" s="67"/>
      <c r="AC526" s="67"/>
      <c r="AD526" s="67"/>
      <c r="AE526" s="67"/>
      <c r="AF526" s="67"/>
      <c r="AG526" s="67"/>
      <c r="AH526" s="67"/>
      <c r="AI526" s="67"/>
      <c r="AJ526" s="67"/>
      <c r="AK526" s="67"/>
      <c r="AL526" s="67"/>
      <c r="AM526" s="67"/>
      <c r="AN526" s="67"/>
      <c r="AO526" s="67"/>
      <c r="AP526" s="67"/>
      <c r="AQ526" s="67"/>
      <c r="AR526" s="67"/>
      <c r="AS526" s="67"/>
      <c r="AT526" s="67"/>
      <c r="AU526" s="67"/>
      <c r="AV526" s="67"/>
      <c r="AW526" s="67"/>
      <c r="AX526" s="67"/>
      <c r="AY526" s="67"/>
      <c r="AZ526" s="67"/>
      <c r="BA526" s="67"/>
      <c r="BB526" s="67"/>
      <c r="BC526" s="67"/>
      <c r="BD526" s="67"/>
      <c r="BE526" s="67"/>
      <c r="BF526" s="67"/>
      <c r="BG526" s="67"/>
      <c r="BH526" s="67"/>
      <c r="BI526" s="67"/>
      <c r="BJ526" s="67"/>
      <c r="BK526" s="67"/>
      <c r="BL526" s="67"/>
      <c r="BM526" s="67"/>
      <c r="BN526" s="67"/>
      <c r="BO526" s="67"/>
      <c r="BP526" s="67"/>
      <c r="BQ526" s="67"/>
      <c r="BR526" s="67"/>
      <c r="BS526" s="67"/>
      <c r="BT526" s="67"/>
      <c r="BU526" s="67"/>
      <c r="BV526" s="67"/>
      <c r="BW526" s="62"/>
      <c r="BX526" s="62"/>
      <c r="BY526" s="62"/>
      <c r="BZ526" s="62"/>
      <c r="CA526" s="62"/>
      <c r="CB526" s="62"/>
      <c r="CC526" s="77"/>
      <c r="CD526" s="77"/>
      <c r="CE526" s="62"/>
      <c r="CF526" s="77"/>
      <c r="CG526" s="77"/>
      <c r="CH526" s="62"/>
      <c r="CI526" s="62"/>
      <c r="CJ526" s="62"/>
      <c r="CK526" s="62"/>
      <c r="CL526" s="62"/>
      <c r="CM526" s="62"/>
      <c r="CN526" s="62"/>
      <c r="CO526" s="62"/>
      <c r="CP526" s="62"/>
      <c r="CQ526" s="62"/>
      <c r="CR526" s="62"/>
      <c r="CS526" s="66"/>
    </row>
    <row r="527" spans="1:97" s="50" customFormat="1" ht="18.75" x14ac:dyDescent="0.3">
      <c r="A527" s="61"/>
      <c r="B527" s="55"/>
      <c r="C527" s="66"/>
      <c r="D527" s="55"/>
      <c r="E527" s="66"/>
      <c r="F527" s="66"/>
      <c r="G527" s="66"/>
      <c r="H527" s="66"/>
      <c r="I527" s="66"/>
      <c r="J527" s="67"/>
      <c r="K527" s="67"/>
      <c r="L527" s="67"/>
      <c r="M527" s="67"/>
      <c r="N527" s="67"/>
      <c r="O527" s="67"/>
      <c r="P527" s="67"/>
      <c r="Q527" s="67"/>
      <c r="R527" s="67"/>
      <c r="S527" s="67"/>
      <c r="T527" s="67"/>
      <c r="U527" s="67"/>
      <c r="V527" s="67"/>
      <c r="W527" s="67"/>
      <c r="X527" s="67"/>
      <c r="Y527" s="67"/>
      <c r="Z527" s="67"/>
      <c r="AA527" s="67"/>
      <c r="AB527" s="67"/>
      <c r="AC527" s="67"/>
      <c r="AD527" s="67"/>
      <c r="AE527" s="67"/>
      <c r="AF527" s="67"/>
      <c r="AG527" s="67"/>
      <c r="AH527" s="67"/>
      <c r="AI527" s="67"/>
      <c r="AJ527" s="67"/>
      <c r="AK527" s="67"/>
      <c r="AL527" s="67"/>
      <c r="AM527" s="67"/>
      <c r="AN527" s="67"/>
      <c r="AO527" s="67"/>
      <c r="AP527" s="67"/>
      <c r="AQ527" s="67"/>
      <c r="AR527" s="67"/>
      <c r="AS527" s="67"/>
      <c r="AT527" s="67"/>
      <c r="AU527" s="67"/>
      <c r="AV527" s="67"/>
      <c r="AW527" s="67"/>
      <c r="AX527" s="67"/>
      <c r="AY527" s="67"/>
      <c r="AZ527" s="67"/>
      <c r="BA527" s="67"/>
      <c r="BB527" s="67"/>
      <c r="BC527" s="67"/>
      <c r="BD527" s="67"/>
      <c r="BE527" s="67"/>
      <c r="BF527" s="67"/>
      <c r="BG527" s="67"/>
      <c r="BH527" s="67"/>
      <c r="BI527" s="67"/>
      <c r="BJ527" s="67"/>
      <c r="BK527" s="67"/>
      <c r="BL527" s="67"/>
      <c r="BM527" s="67"/>
      <c r="BN527" s="67"/>
      <c r="BO527" s="67"/>
      <c r="BP527" s="67"/>
      <c r="BQ527" s="67"/>
      <c r="BR527" s="67"/>
      <c r="BS527" s="67"/>
      <c r="BT527" s="67"/>
      <c r="BU527" s="67"/>
      <c r="BV527" s="67"/>
      <c r="BW527" s="62"/>
      <c r="BX527" s="62"/>
      <c r="BY527" s="62"/>
      <c r="BZ527" s="62"/>
      <c r="CA527" s="62"/>
      <c r="CB527" s="62"/>
      <c r="CC527" s="77"/>
      <c r="CD527" s="77"/>
      <c r="CE527" s="62"/>
      <c r="CF527" s="77"/>
      <c r="CG527" s="77"/>
      <c r="CH527" s="62"/>
      <c r="CI527" s="62"/>
      <c r="CJ527" s="62"/>
      <c r="CK527" s="62"/>
      <c r="CL527" s="62"/>
      <c r="CM527" s="62"/>
      <c r="CN527" s="62"/>
      <c r="CO527" s="62"/>
      <c r="CP527" s="62"/>
      <c r="CQ527" s="62"/>
      <c r="CR527" s="62"/>
      <c r="CS527" s="66"/>
    </row>
    <row r="528" spans="1:97" s="50" customFormat="1" ht="18.75" x14ac:dyDescent="0.3">
      <c r="A528" s="61"/>
      <c r="B528" s="55"/>
      <c r="C528" s="66"/>
      <c r="D528" s="55"/>
      <c r="E528" s="66"/>
      <c r="F528" s="66"/>
      <c r="G528" s="66"/>
      <c r="H528" s="66"/>
      <c r="I528" s="66"/>
      <c r="J528" s="67"/>
      <c r="K528" s="67"/>
      <c r="L528" s="67"/>
      <c r="M528" s="67"/>
      <c r="N528" s="67"/>
      <c r="O528" s="67"/>
      <c r="P528" s="67"/>
      <c r="Q528" s="67"/>
      <c r="R528" s="67"/>
      <c r="S528" s="67"/>
      <c r="T528" s="67"/>
      <c r="U528" s="67"/>
      <c r="V528" s="67"/>
      <c r="W528" s="67"/>
      <c r="X528" s="67"/>
      <c r="Y528" s="67"/>
      <c r="Z528" s="67"/>
      <c r="AA528" s="67"/>
      <c r="AB528" s="67"/>
      <c r="AC528" s="67"/>
      <c r="AD528" s="67"/>
      <c r="AE528" s="67"/>
      <c r="AF528" s="67"/>
      <c r="AG528" s="67"/>
      <c r="AH528" s="67"/>
      <c r="AI528" s="67"/>
      <c r="AJ528" s="67"/>
      <c r="AK528" s="67"/>
      <c r="AL528" s="67"/>
      <c r="AM528" s="67"/>
      <c r="AN528" s="67"/>
      <c r="AO528" s="67"/>
      <c r="AP528" s="67"/>
      <c r="AQ528" s="67"/>
      <c r="AR528" s="67"/>
      <c r="AS528" s="67"/>
      <c r="AT528" s="67"/>
      <c r="AU528" s="67"/>
      <c r="AV528" s="67"/>
      <c r="AW528" s="67"/>
      <c r="AX528" s="67"/>
      <c r="AY528" s="67"/>
      <c r="AZ528" s="67"/>
      <c r="BA528" s="67"/>
      <c r="BB528" s="67"/>
      <c r="BC528" s="67"/>
      <c r="BD528" s="67"/>
      <c r="BE528" s="67"/>
      <c r="BF528" s="67"/>
      <c r="BG528" s="67"/>
      <c r="BH528" s="67"/>
      <c r="BI528" s="67"/>
      <c r="BJ528" s="67"/>
      <c r="BK528" s="67"/>
      <c r="BL528" s="67"/>
      <c r="BM528" s="67"/>
      <c r="BN528" s="67"/>
      <c r="BO528" s="67"/>
      <c r="BP528" s="67"/>
      <c r="BQ528" s="67"/>
      <c r="BR528" s="67"/>
      <c r="BS528" s="67"/>
      <c r="BT528" s="67"/>
      <c r="BU528" s="67"/>
      <c r="BV528" s="67"/>
      <c r="BW528" s="62"/>
      <c r="BX528" s="62"/>
      <c r="BY528" s="62"/>
      <c r="BZ528" s="62"/>
      <c r="CA528" s="62"/>
      <c r="CB528" s="62"/>
      <c r="CC528" s="77"/>
      <c r="CD528" s="77"/>
      <c r="CE528" s="62"/>
      <c r="CF528" s="77"/>
      <c r="CG528" s="77"/>
      <c r="CH528" s="62"/>
      <c r="CI528" s="62"/>
      <c r="CJ528" s="62"/>
      <c r="CK528" s="62"/>
      <c r="CL528" s="62"/>
      <c r="CM528" s="62"/>
      <c r="CN528" s="62"/>
      <c r="CO528" s="62"/>
      <c r="CP528" s="62"/>
      <c r="CQ528" s="62"/>
      <c r="CR528" s="62"/>
      <c r="CS528" s="66"/>
    </row>
    <row r="529" spans="1:97" s="50" customFormat="1" ht="18.75" x14ac:dyDescent="0.3">
      <c r="A529" s="61"/>
      <c r="B529" s="55"/>
      <c r="C529" s="66"/>
      <c r="D529" s="55"/>
      <c r="E529" s="66"/>
      <c r="F529" s="66"/>
      <c r="G529" s="66"/>
      <c r="H529" s="66"/>
      <c r="I529" s="66"/>
      <c r="J529" s="67"/>
      <c r="K529" s="67"/>
      <c r="L529" s="67"/>
      <c r="M529" s="67"/>
      <c r="N529" s="67"/>
      <c r="O529" s="67"/>
      <c r="P529" s="67"/>
      <c r="Q529" s="67"/>
      <c r="R529" s="67"/>
      <c r="S529" s="67"/>
      <c r="T529" s="67"/>
      <c r="U529" s="67"/>
      <c r="V529" s="67"/>
      <c r="W529" s="67"/>
      <c r="X529" s="67"/>
      <c r="Y529" s="67"/>
      <c r="Z529" s="67"/>
      <c r="AA529" s="67"/>
      <c r="AB529" s="67"/>
      <c r="AC529" s="67"/>
      <c r="AD529" s="67"/>
      <c r="AE529" s="67"/>
      <c r="AF529" s="67"/>
      <c r="AG529" s="67"/>
      <c r="AH529" s="67"/>
      <c r="AI529" s="67"/>
      <c r="AJ529" s="67"/>
      <c r="AK529" s="67"/>
      <c r="AL529" s="67"/>
      <c r="AM529" s="67"/>
      <c r="AN529" s="67"/>
      <c r="AO529" s="67"/>
      <c r="AP529" s="67"/>
      <c r="AQ529" s="67"/>
      <c r="AR529" s="67"/>
      <c r="AS529" s="67"/>
      <c r="AT529" s="67"/>
      <c r="AU529" s="67"/>
      <c r="AV529" s="67"/>
      <c r="AW529" s="67"/>
      <c r="AX529" s="67"/>
      <c r="AY529" s="67"/>
      <c r="AZ529" s="67"/>
      <c r="BA529" s="67"/>
      <c r="BB529" s="67"/>
      <c r="BC529" s="67"/>
      <c r="BD529" s="67"/>
      <c r="BE529" s="67"/>
      <c r="BF529" s="67"/>
      <c r="BG529" s="67"/>
      <c r="BH529" s="67"/>
      <c r="BI529" s="67"/>
      <c r="BJ529" s="67"/>
      <c r="BK529" s="67"/>
      <c r="BL529" s="67"/>
      <c r="BM529" s="67"/>
      <c r="BN529" s="67"/>
      <c r="BO529" s="67"/>
      <c r="BP529" s="67"/>
      <c r="BQ529" s="67"/>
      <c r="BR529" s="67"/>
      <c r="BS529" s="67"/>
      <c r="BT529" s="67"/>
      <c r="BU529" s="67"/>
      <c r="BV529" s="67"/>
      <c r="BW529" s="62"/>
      <c r="BX529" s="62"/>
      <c r="BY529" s="62"/>
      <c r="BZ529" s="62"/>
      <c r="CA529" s="62"/>
      <c r="CB529" s="62"/>
      <c r="CC529" s="77"/>
      <c r="CD529" s="77"/>
      <c r="CE529" s="62"/>
      <c r="CF529" s="77"/>
      <c r="CG529" s="77"/>
      <c r="CH529" s="62"/>
      <c r="CI529" s="62"/>
      <c r="CJ529" s="62"/>
      <c r="CK529" s="62"/>
      <c r="CL529" s="62"/>
      <c r="CM529" s="62"/>
      <c r="CN529" s="62"/>
      <c r="CO529" s="62"/>
      <c r="CP529" s="62"/>
      <c r="CQ529" s="62"/>
      <c r="CR529" s="62"/>
      <c r="CS529" s="66"/>
    </row>
    <row r="530" spans="1:97" s="50" customFormat="1" ht="18.75" x14ac:dyDescent="0.3">
      <c r="A530" s="61"/>
      <c r="B530" s="55"/>
      <c r="C530" s="66"/>
      <c r="D530" s="55"/>
      <c r="E530" s="66"/>
      <c r="F530" s="66"/>
      <c r="G530" s="66"/>
      <c r="H530" s="66"/>
      <c r="I530" s="66"/>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7"/>
      <c r="AH530" s="67"/>
      <c r="AI530" s="67"/>
      <c r="AJ530" s="67"/>
      <c r="AK530" s="67"/>
      <c r="AL530" s="67"/>
      <c r="AM530" s="67"/>
      <c r="AN530" s="67"/>
      <c r="AO530" s="67"/>
      <c r="AP530" s="67"/>
      <c r="AQ530" s="67"/>
      <c r="AR530" s="67"/>
      <c r="AS530" s="67"/>
      <c r="AT530" s="67"/>
      <c r="AU530" s="67"/>
      <c r="AV530" s="67"/>
      <c r="AW530" s="67"/>
      <c r="AX530" s="67"/>
      <c r="AY530" s="67"/>
      <c r="AZ530" s="67"/>
      <c r="BA530" s="67"/>
      <c r="BB530" s="67"/>
      <c r="BC530" s="67"/>
      <c r="BD530" s="67"/>
      <c r="BE530" s="67"/>
      <c r="BF530" s="67"/>
      <c r="BG530" s="67"/>
      <c r="BH530" s="67"/>
      <c r="BI530" s="67"/>
      <c r="BJ530" s="67"/>
      <c r="BK530" s="67"/>
      <c r="BL530" s="67"/>
      <c r="BM530" s="67"/>
      <c r="BN530" s="67"/>
      <c r="BO530" s="67"/>
      <c r="BP530" s="67"/>
      <c r="BQ530" s="67"/>
      <c r="BR530" s="67"/>
      <c r="BS530" s="67"/>
      <c r="BT530" s="67"/>
      <c r="BU530" s="67"/>
      <c r="BV530" s="67"/>
      <c r="BW530" s="62"/>
      <c r="BX530" s="62"/>
      <c r="BY530" s="62"/>
      <c r="BZ530" s="62"/>
      <c r="CA530" s="62"/>
      <c r="CB530" s="62"/>
      <c r="CC530" s="77"/>
      <c r="CD530" s="77"/>
      <c r="CE530" s="62"/>
      <c r="CF530" s="77"/>
      <c r="CG530" s="77"/>
      <c r="CH530" s="62"/>
      <c r="CI530" s="62"/>
      <c r="CJ530" s="62"/>
      <c r="CK530" s="62"/>
      <c r="CL530" s="62"/>
      <c r="CM530" s="62"/>
      <c r="CN530" s="62"/>
      <c r="CO530" s="62"/>
      <c r="CP530" s="62"/>
      <c r="CQ530" s="62"/>
      <c r="CR530" s="62"/>
      <c r="CS530" s="66"/>
    </row>
    <row r="531" spans="1:97" s="50" customFormat="1" ht="18.75" x14ac:dyDescent="0.3">
      <c r="A531" s="61"/>
      <c r="B531" s="55"/>
      <c r="C531" s="66"/>
      <c r="D531" s="55"/>
      <c r="E531" s="66"/>
      <c r="F531" s="66"/>
      <c r="G531" s="66"/>
      <c r="H531" s="66"/>
      <c r="I531" s="66"/>
      <c r="J531" s="67"/>
      <c r="K531" s="67"/>
      <c r="L531" s="67"/>
      <c r="M531" s="67"/>
      <c r="N531" s="67"/>
      <c r="O531" s="67"/>
      <c r="P531" s="67"/>
      <c r="Q531" s="67"/>
      <c r="R531" s="67"/>
      <c r="S531" s="67"/>
      <c r="T531" s="67"/>
      <c r="U531" s="67"/>
      <c r="V531" s="67"/>
      <c r="W531" s="67"/>
      <c r="X531" s="67"/>
      <c r="Y531" s="67"/>
      <c r="Z531" s="67"/>
      <c r="AA531" s="67"/>
      <c r="AB531" s="67"/>
      <c r="AC531" s="67"/>
      <c r="AD531" s="67"/>
      <c r="AE531" s="67"/>
      <c r="AF531" s="67"/>
      <c r="AG531" s="67"/>
      <c r="AH531" s="67"/>
      <c r="AI531" s="67"/>
      <c r="AJ531" s="67"/>
      <c r="AK531" s="67"/>
      <c r="AL531" s="67"/>
      <c r="AM531" s="67"/>
      <c r="AN531" s="67"/>
      <c r="AO531" s="67"/>
      <c r="AP531" s="67"/>
      <c r="AQ531" s="67"/>
      <c r="AR531" s="67"/>
      <c r="AS531" s="67"/>
      <c r="AT531" s="67"/>
      <c r="AU531" s="67"/>
      <c r="AV531" s="67"/>
      <c r="AW531" s="67"/>
      <c r="AX531" s="67"/>
      <c r="AY531" s="67"/>
      <c r="AZ531" s="67"/>
      <c r="BA531" s="67"/>
      <c r="BB531" s="67"/>
      <c r="BC531" s="67"/>
      <c r="BD531" s="67"/>
      <c r="BE531" s="67"/>
      <c r="BF531" s="67"/>
      <c r="BG531" s="67"/>
      <c r="BH531" s="67"/>
      <c r="BI531" s="67"/>
      <c r="BJ531" s="67"/>
      <c r="BK531" s="67"/>
      <c r="BL531" s="67"/>
      <c r="BM531" s="67"/>
      <c r="BN531" s="67"/>
      <c r="BO531" s="67"/>
      <c r="BP531" s="67"/>
      <c r="BQ531" s="67"/>
      <c r="BR531" s="67"/>
      <c r="BS531" s="67"/>
      <c r="BT531" s="67"/>
      <c r="BU531" s="67"/>
      <c r="BV531" s="67"/>
      <c r="BW531" s="62"/>
      <c r="BX531" s="62"/>
      <c r="BY531" s="62"/>
      <c r="BZ531" s="62"/>
      <c r="CA531" s="62"/>
      <c r="CB531" s="62"/>
      <c r="CC531" s="77"/>
      <c r="CD531" s="77"/>
      <c r="CE531" s="62"/>
      <c r="CF531" s="77"/>
      <c r="CG531" s="77"/>
      <c r="CH531" s="62"/>
      <c r="CI531" s="62"/>
      <c r="CJ531" s="62"/>
      <c r="CK531" s="62"/>
      <c r="CL531" s="62"/>
      <c r="CM531" s="62"/>
      <c r="CN531" s="62"/>
      <c r="CO531" s="62"/>
      <c r="CP531" s="62"/>
      <c r="CQ531" s="62"/>
      <c r="CR531" s="62"/>
      <c r="CS531" s="66"/>
    </row>
    <row r="532" spans="1:97" s="50" customFormat="1" ht="18.75" x14ac:dyDescent="0.3">
      <c r="A532" s="61"/>
      <c r="B532" s="55"/>
      <c r="C532" s="66"/>
      <c r="D532" s="55"/>
      <c r="E532" s="66"/>
      <c r="F532" s="66"/>
      <c r="G532" s="66"/>
      <c r="H532" s="66"/>
      <c r="I532" s="66"/>
      <c r="J532" s="67"/>
      <c r="K532" s="67"/>
      <c r="L532" s="67"/>
      <c r="M532" s="67"/>
      <c r="N532" s="67"/>
      <c r="O532" s="67"/>
      <c r="P532" s="67"/>
      <c r="Q532" s="67"/>
      <c r="R532" s="67"/>
      <c r="S532" s="67"/>
      <c r="T532" s="67"/>
      <c r="U532" s="67"/>
      <c r="V532" s="67"/>
      <c r="W532" s="67"/>
      <c r="X532" s="67"/>
      <c r="Y532" s="67"/>
      <c r="Z532" s="67"/>
      <c r="AA532" s="67"/>
      <c r="AB532" s="67"/>
      <c r="AC532" s="67"/>
      <c r="AD532" s="67"/>
      <c r="AE532" s="67"/>
      <c r="AF532" s="67"/>
      <c r="AG532" s="67"/>
      <c r="AH532" s="67"/>
      <c r="AI532" s="67"/>
      <c r="AJ532" s="67"/>
      <c r="AK532" s="67"/>
      <c r="AL532" s="67"/>
      <c r="AM532" s="67"/>
      <c r="AN532" s="67"/>
      <c r="AO532" s="67"/>
      <c r="AP532" s="67"/>
      <c r="AQ532" s="67"/>
      <c r="AR532" s="67"/>
      <c r="AS532" s="67"/>
      <c r="AT532" s="67"/>
      <c r="AU532" s="67"/>
      <c r="AV532" s="67"/>
      <c r="AW532" s="67"/>
      <c r="AX532" s="67"/>
      <c r="AY532" s="67"/>
      <c r="AZ532" s="67"/>
      <c r="BA532" s="67"/>
      <c r="BB532" s="67"/>
      <c r="BC532" s="67"/>
      <c r="BD532" s="67"/>
      <c r="BE532" s="67"/>
      <c r="BF532" s="67"/>
      <c r="BG532" s="67"/>
      <c r="BH532" s="67"/>
      <c r="BI532" s="67"/>
      <c r="BJ532" s="67"/>
      <c r="BK532" s="67"/>
      <c r="BL532" s="67"/>
      <c r="BM532" s="67"/>
      <c r="BN532" s="67"/>
      <c r="BO532" s="67"/>
      <c r="BP532" s="67"/>
      <c r="BQ532" s="67"/>
      <c r="BR532" s="67"/>
      <c r="BS532" s="67"/>
      <c r="BT532" s="67"/>
      <c r="BU532" s="67"/>
      <c r="BV532" s="67"/>
      <c r="BW532" s="62"/>
      <c r="BX532" s="62"/>
      <c r="BY532" s="62"/>
      <c r="BZ532" s="62"/>
      <c r="CA532" s="62"/>
      <c r="CB532" s="62"/>
      <c r="CC532" s="77"/>
      <c r="CD532" s="77"/>
      <c r="CE532" s="62"/>
      <c r="CF532" s="77"/>
      <c r="CG532" s="77"/>
      <c r="CH532" s="62"/>
      <c r="CI532" s="62"/>
      <c r="CJ532" s="62"/>
      <c r="CK532" s="62"/>
      <c r="CL532" s="62"/>
      <c r="CM532" s="62"/>
      <c r="CN532" s="62"/>
      <c r="CO532" s="62"/>
      <c r="CP532" s="62"/>
      <c r="CQ532" s="62"/>
      <c r="CR532" s="62"/>
      <c r="CS532" s="66"/>
    </row>
    <row r="533" spans="1:97" s="50" customFormat="1" ht="18.75" x14ac:dyDescent="0.3">
      <c r="A533" s="61"/>
      <c r="B533" s="55"/>
      <c r="C533" s="66"/>
      <c r="D533" s="55"/>
      <c r="E533" s="66"/>
      <c r="F533" s="66"/>
      <c r="G533" s="66"/>
      <c r="H533" s="66"/>
      <c r="I533" s="66"/>
      <c r="J533" s="67"/>
      <c r="K533" s="67"/>
      <c r="L533" s="67"/>
      <c r="M533" s="67"/>
      <c r="N533" s="67"/>
      <c r="O533" s="67"/>
      <c r="P533" s="67"/>
      <c r="Q533" s="67"/>
      <c r="R533" s="67"/>
      <c r="S533" s="67"/>
      <c r="T533" s="67"/>
      <c r="U533" s="67"/>
      <c r="V533" s="67"/>
      <c r="W533" s="67"/>
      <c r="X533" s="67"/>
      <c r="Y533" s="67"/>
      <c r="Z533" s="67"/>
      <c r="AA533" s="67"/>
      <c r="AB533" s="67"/>
      <c r="AC533" s="67"/>
      <c r="AD533" s="67"/>
      <c r="AE533" s="67"/>
      <c r="AF533" s="67"/>
      <c r="AG533" s="67"/>
      <c r="AH533" s="67"/>
      <c r="AI533" s="67"/>
      <c r="AJ533" s="67"/>
      <c r="AK533" s="67"/>
      <c r="AL533" s="67"/>
      <c r="AM533" s="67"/>
      <c r="AN533" s="67"/>
      <c r="AO533" s="67"/>
      <c r="AP533" s="67"/>
      <c r="AQ533" s="67"/>
      <c r="AR533" s="67"/>
      <c r="AS533" s="67"/>
      <c r="AT533" s="67"/>
      <c r="AU533" s="67"/>
      <c r="AV533" s="67"/>
      <c r="AW533" s="67"/>
      <c r="AX533" s="67"/>
      <c r="AY533" s="67"/>
      <c r="AZ533" s="67"/>
      <c r="BA533" s="67"/>
      <c r="BB533" s="67"/>
      <c r="BC533" s="67"/>
      <c r="BD533" s="67"/>
      <c r="BE533" s="67"/>
      <c r="BF533" s="67"/>
      <c r="BG533" s="67"/>
      <c r="BH533" s="67"/>
      <c r="BI533" s="67"/>
      <c r="BJ533" s="67"/>
      <c r="BK533" s="67"/>
      <c r="BL533" s="67"/>
      <c r="BM533" s="67"/>
      <c r="BN533" s="67"/>
      <c r="BO533" s="67"/>
      <c r="BP533" s="67"/>
      <c r="BQ533" s="67"/>
      <c r="BR533" s="67"/>
      <c r="BS533" s="67"/>
      <c r="BT533" s="67"/>
      <c r="BU533" s="67"/>
      <c r="BV533" s="67"/>
      <c r="BW533" s="62"/>
      <c r="BX533" s="62"/>
      <c r="BY533" s="62"/>
      <c r="BZ533" s="62"/>
      <c r="CA533" s="62"/>
      <c r="CB533" s="62"/>
      <c r="CC533" s="77"/>
      <c r="CD533" s="77"/>
      <c r="CE533" s="62"/>
      <c r="CF533" s="77"/>
      <c r="CG533" s="77"/>
      <c r="CH533" s="62"/>
      <c r="CI533" s="62"/>
      <c r="CJ533" s="62"/>
      <c r="CK533" s="62"/>
      <c r="CL533" s="62"/>
      <c r="CM533" s="62"/>
      <c r="CN533" s="62"/>
      <c r="CO533" s="62"/>
      <c r="CP533" s="62"/>
      <c r="CQ533" s="62"/>
      <c r="CR533" s="62"/>
      <c r="CS533" s="66"/>
    </row>
    <row r="534" spans="1:97" s="50" customFormat="1" ht="18.75" x14ac:dyDescent="0.3">
      <c r="A534" s="61"/>
      <c r="B534" s="55"/>
      <c r="C534" s="66"/>
      <c r="D534" s="55"/>
      <c r="E534" s="66"/>
      <c r="F534" s="66"/>
      <c r="G534" s="66"/>
      <c r="H534" s="66"/>
      <c r="I534" s="66"/>
      <c r="J534" s="67"/>
      <c r="K534" s="67"/>
      <c r="L534" s="67"/>
      <c r="M534" s="67"/>
      <c r="N534" s="67"/>
      <c r="O534" s="67"/>
      <c r="P534" s="67"/>
      <c r="Q534" s="67"/>
      <c r="R534" s="67"/>
      <c r="S534" s="67"/>
      <c r="T534" s="67"/>
      <c r="U534" s="67"/>
      <c r="V534" s="67"/>
      <c r="W534" s="67"/>
      <c r="X534" s="67"/>
      <c r="Y534" s="67"/>
      <c r="Z534" s="67"/>
      <c r="AA534" s="67"/>
      <c r="AB534" s="67"/>
      <c r="AC534" s="67"/>
      <c r="AD534" s="67"/>
      <c r="AE534" s="67"/>
      <c r="AF534" s="67"/>
      <c r="AG534" s="67"/>
      <c r="AH534" s="67"/>
      <c r="AI534" s="67"/>
      <c r="AJ534" s="67"/>
      <c r="AK534" s="67"/>
      <c r="AL534" s="67"/>
      <c r="AM534" s="67"/>
      <c r="AN534" s="67"/>
      <c r="AO534" s="67"/>
      <c r="AP534" s="67"/>
      <c r="AQ534" s="67"/>
      <c r="AR534" s="67"/>
      <c r="AS534" s="67"/>
      <c r="AT534" s="67"/>
      <c r="AU534" s="67"/>
      <c r="AV534" s="67"/>
      <c r="AW534" s="67"/>
      <c r="AX534" s="67"/>
      <c r="AY534" s="67"/>
      <c r="AZ534" s="67"/>
      <c r="BA534" s="67"/>
      <c r="BB534" s="67"/>
      <c r="BC534" s="67"/>
      <c r="BD534" s="67"/>
      <c r="BE534" s="67"/>
      <c r="BF534" s="67"/>
      <c r="BG534" s="67"/>
      <c r="BH534" s="67"/>
      <c r="BI534" s="67"/>
      <c r="BJ534" s="67"/>
      <c r="BK534" s="67"/>
      <c r="BL534" s="67"/>
      <c r="BM534" s="67"/>
      <c r="BN534" s="67"/>
      <c r="BO534" s="67"/>
      <c r="BP534" s="67"/>
      <c r="BQ534" s="67"/>
      <c r="BR534" s="67"/>
      <c r="BS534" s="67"/>
      <c r="BT534" s="67"/>
      <c r="BU534" s="67"/>
      <c r="BV534" s="67"/>
      <c r="BW534" s="62"/>
      <c r="BX534" s="62"/>
      <c r="BY534" s="62"/>
      <c r="BZ534" s="62"/>
      <c r="CA534" s="62"/>
      <c r="CB534" s="62"/>
      <c r="CC534" s="77"/>
      <c r="CD534" s="77"/>
      <c r="CE534" s="62"/>
      <c r="CF534" s="77"/>
      <c r="CG534" s="77"/>
      <c r="CH534" s="62"/>
      <c r="CI534" s="62"/>
      <c r="CJ534" s="62"/>
      <c r="CK534" s="62"/>
      <c r="CL534" s="62"/>
      <c r="CM534" s="62"/>
      <c r="CN534" s="62"/>
      <c r="CO534" s="62"/>
      <c r="CP534" s="62"/>
      <c r="CQ534" s="62"/>
      <c r="CR534" s="62"/>
      <c r="CS534" s="66"/>
    </row>
    <row r="535" spans="1:97" s="50" customFormat="1" ht="18.75" x14ac:dyDescent="0.3">
      <c r="A535" s="61"/>
      <c r="B535" s="55"/>
      <c r="C535" s="66"/>
      <c r="D535" s="55"/>
      <c r="E535" s="66"/>
      <c r="F535" s="66"/>
      <c r="G535" s="66"/>
      <c r="H535" s="66"/>
      <c r="I535" s="66"/>
      <c r="J535" s="67"/>
      <c r="K535" s="67"/>
      <c r="L535" s="67"/>
      <c r="M535" s="67"/>
      <c r="N535" s="67"/>
      <c r="O535" s="67"/>
      <c r="P535" s="67"/>
      <c r="Q535" s="67"/>
      <c r="R535" s="67"/>
      <c r="S535" s="67"/>
      <c r="T535" s="67"/>
      <c r="U535" s="67"/>
      <c r="V535" s="67"/>
      <c r="W535" s="67"/>
      <c r="X535" s="67"/>
      <c r="Y535" s="67"/>
      <c r="Z535" s="67"/>
      <c r="AA535" s="67"/>
      <c r="AB535" s="67"/>
      <c r="AC535" s="67"/>
      <c r="AD535" s="67"/>
      <c r="AE535" s="67"/>
      <c r="AF535" s="67"/>
      <c r="AG535" s="67"/>
      <c r="AH535" s="67"/>
      <c r="AI535" s="67"/>
      <c r="AJ535" s="67"/>
      <c r="AK535" s="67"/>
      <c r="AL535" s="67"/>
      <c r="AM535" s="67"/>
      <c r="AN535" s="67"/>
      <c r="AO535" s="67"/>
      <c r="AP535" s="67"/>
      <c r="AQ535" s="67"/>
      <c r="AR535" s="67"/>
      <c r="AS535" s="67"/>
      <c r="AT535" s="67"/>
      <c r="AU535" s="67"/>
      <c r="AV535" s="67"/>
      <c r="AW535" s="67"/>
      <c r="AX535" s="67"/>
      <c r="AY535" s="67"/>
      <c r="AZ535" s="67"/>
      <c r="BA535" s="67"/>
      <c r="BB535" s="67"/>
      <c r="BC535" s="67"/>
      <c r="BD535" s="67"/>
      <c r="BE535" s="67"/>
      <c r="BF535" s="67"/>
      <c r="BG535" s="67"/>
      <c r="BH535" s="67"/>
      <c r="BI535" s="67"/>
      <c r="BJ535" s="67"/>
      <c r="BK535" s="67"/>
      <c r="BL535" s="67"/>
      <c r="BM535" s="67"/>
      <c r="BN535" s="67"/>
      <c r="BO535" s="67"/>
      <c r="BP535" s="67"/>
      <c r="BQ535" s="67"/>
      <c r="BR535" s="67"/>
      <c r="BS535" s="67"/>
      <c r="BT535" s="67"/>
      <c r="BU535" s="67"/>
      <c r="BV535" s="67"/>
      <c r="BW535" s="62"/>
      <c r="BX535" s="62"/>
      <c r="BY535" s="62"/>
      <c r="BZ535" s="62"/>
      <c r="CA535" s="62"/>
      <c r="CB535" s="62"/>
      <c r="CC535" s="77"/>
      <c r="CD535" s="77"/>
      <c r="CE535" s="62"/>
      <c r="CF535" s="77"/>
      <c r="CG535" s="77"/>
      <c r="CH535" s="62"/>
      <c r="CI535" s="62"/>
      <c r="CJ535" s="62"/>
      <c r="CK535" s="62"/>
      <c r="CL535" s="62"/>
      <c r="CM535" s="62"/>
      <c r="CN535" s="62"/>
      <c r="CO535" s="62"/>
      <c r="CP535" s="62"/>
      <c r="CQ535" s="62"/>
      <c r="CR535" s="62"/>
      <c r="CS535" s="66"/>
    </row>
    <row r="536" spans="1:97" s="50" customFormat="1" ht="18.75" x14ac:dyDescent="0.3">
      <c r="A536" s="61"/>
      <c r="B536" s="55"/>
      <c r="C536" s="66"/>
      <c r="D536" s="55"/>
      <c r="E536" s="66"/>
      <c r="F536" s="66"/>
      <c r="G536" s="66"/>
      <c r="H536" s="66"/>
      <c r="I536" s="66"/>
      <c r="J536" s="67"/>
      <c r="K536" s="67"/>
      <c r="L536" s="67"/>
      <c r="M536" s="67"/>
      <c r="N536" s="67"/>
      <c r="O536" s="67"/>
      <c r="P536" s="67"/>
      <c r="Q536" s="67"/>
      <c r="R536" s="67"/>
      <c r="S536" s="67"/>
      <c r="T536" s="67"/>
      <c r="U536" s="67"/>
      <c r="V536" s="67"/>
      <c r="W536" s="67"/>
      <c r="X536" s="67"/>
      <c r="Y536" s="67"/>
      <c r="Z536" s="67"/>
      <c r="AA536" s="67"/>
      <c r="AB536" s="67"/>
      <c r="AC536" s="67"/>
      <c r="AD536" s="67"/>
      <c r="AE536" s="67"/>
      <c r="AF536" s="67"/>
      <c r="AG536" s="67"/>
      <c r="AH536" s="67"/>
      <c r="AI536" s="67"/>
      <c r="AJ536" s="67"/>
      <c r="AK536" s="67"/>
      <c r="AL536" s="67"/>
      <c r="AM536" s="67"/>
      <c r="AN536" s="67"/>
      <c r="AO536" s="67"/>
      <c r="AP536" s="67"/>
      <c r="AQ536" s="67"/>
      <c r="AR536" s="67"/>
      <c r="AS536" s="67"/>
      <c r="AT536" s="67"/>
      <c r="AU536" s="67"/>
      <c r="AV536" s="67"/>
      <c r="AW536" s="67"/>
      <c r="AX536" s="67"/>
      <c r="AY536" s="67"/>
      <c r="AZ536" s="67"/>
      <c r="BA536" s="67"/>
      <c r="BB536" s="67"/>
      <c r="BC536" s="67"/>
      <c r="BD536" s="67"/>
      <c r="BE536" s="67"/>
      <c r="BF536" s="67"/>
      <c r="BG536" s="67"/>
      <c r="BH536" s="67"/>
      <c r="BI536" s="67"/>
      <c r="BJ536" s="67"/>
      <c r="BK536" s="67"/>
      <c r="BL536" s="67"/>
      <c r="BM536" s="67"/>
      <c r="BN536" s="67"/>
      <c r="BO536" s="67"/>
      <c r="BP536" s="67"/>
      <c r="BQ536" s="67"/>
      <c r="BR536" s="67"/>
      <c r="BS536" s="67"/>
      <c r="BT536" s="67"/>
      <c r="BU536" s="67"/>
      <c r="BV536" s="67"/>
      <c r="BW536" s="62"/>
      <c r="BX536" s="62"/>
      <c r="BY536" s="62"/>
      <c r="BZ536" s="62"/>
      <c r="CA536" s="62"/>
      <c r="CB536" s="62"/>
      <c r="CC536" s="77"/>
      <c r="CD536" s="77"/>
      <c r="CE536" s="62"/>
      <c r="CF536" s="77"/>
      <c r="CG536" s="77"/>
      <c r="CH536" s="62"/>
      <c r="CI536" s="62"/>
      <c r="CJ536" s="62"/>
      <c r="CK536" s="62"/>
      <c r="CL536" s="62"/>
      <c r="CM536" s="62"/>
      <c r="CN536" s="62"/>
      <c r="CO536" s="62"/>
      <c r="CP536" s="62"/>
      <c r="CQ536" s="62"/>
      <c r="CR536" s="62"/>
      <c r="CS536" s="66"/>
    </row>
    <row r="537" spans="1:97" s="50" customFormat="1" ht="18.75" x14ac:dyDescent="0.3">
      <c r="A537" s="61"/>
      <c r="B537" s="55"/>
      <c r="C537" s="66"/>
      <c r="D537" s="55"/>
      <c r="E537" s="66"/>
      <c r="F537" s="66"/>
      <c r="G537" s="66"/>
      <c r="H537" s="66"/>
      <c r="I537" s="66"/>
      <c r="J537" s="67"/>
      <c r="K537" s="67"/>
      <c r="L537" s="67"/>
      <c r="M537" s="67"/>
      <c r="N537" s="67"/>
      <c r="O537" s="67"/>
      <c r="P537" s="67"/>
      <c r="Q537" s="67"/>
      <c r="R537" s="67"/>
      <c r="S537" s="67"/>
      <c r="T537" s="67"/>
      <c r="U537" s="67"/>
      <c r="V537" s="67"/>
      <c r="W537" s="67"/>
      <c r="X537" s="67"/>
      <c r="Y537" s="67"/>
      <c r="Z537" s="67"/>
      <c r="AA537" s="67"/>
      <c r="AB537" s="67"/>
      <c r="AC537" s="67"/>
      <c r="AD537" s="67"/>
      <c r="AE537" s="67"/>
      <c r="AF537" s="67"/>
      <c r="AG537" s="67"/>
      <c r="AH537" s="67"/>
      <c r="AI537" s="67"/>
      <c r="AJ537" s="67"/>
      <c r="AK537" s="67"/>
      <c r="AL537" s="67"/>
      <c r="AM537" s="67"/>
      <c r="AN537" s="67"/>
      <c r="AO537" s="67"/>
      <c r="AP537" s="67"/>
      <c r="AQ537" s="67"/>
      <c r="AR537" s="67"/>
      <c r="AS537" s="67"/>
      <c r="AT537" s="67"/>
      <c r="AU537" s="67"/>
      <c r="AV537" s="67"/>
      <c r="AW537" s="67"/>
      <c r="AX537" s="67"/>
      <c r="AY537" s="67"/>
      <c r="AZ537" s="67"/>
      <c r="BA537" s="67"/>
      <c r="BB537" s="67"/>
      <c r="BC537" s="67"/>
      <c r="BD537" s="67"/>
      <c r="BE537" s="67"/>
      <c r="BF537" s="67"/>
      <c r="BG537" s="67"/>
      <c r="BH537" s="67"/>
      <c r="BI537" s="67"/>
      <c r="BJ537" s="67"/>
      <c r="BK537" s="67"/>
      <c r="BL537" s="67"/>
      <c r="BM537" s="67"/>
      <c r="BN537" s="67"/>
      <c r="BO537" s="67"/>
      <c r="BP537" s="67"/>
      <c r="BQ537" s="67"/>
      <c r="BR537" s="67"/>
      <c r="BS537" s="67"/>
      <c r="BT537" s="67"/>
      <c r="BU537" s="67"/>
      <c r="BV537" s="67"/>
      <c r="BW537" s="62"/>
      <c r="BX537" s="62"/>
      <c r="BY537" s="62"/>
      <c r="BZ537" s="62"/>
      <c r="CA537" s="62"/>
      <c r="CB537" s="62"/>
      <c r="CC537" s="77"/>
      <c r="CD537" s="77"/>
      <c r="CE537" s="62"/>
      <c r="CF537" s="77"/>
      <c r="CG537" s="77"/>
      <c r="CH537" s="62"/>
      <c r="CI537" s="62"/>
      <c r="CJ537" s="62"/>
      <c r="CK537" s="62"/>
      <c r="CL537" s="62"/>
      <c r="CM537" s="62"/>
      <c r="CN537" s="62"/>
      <c r="CO537" s="62"/>
      <c r="CP537" s="62"/>
      <c r="CQ537" s="62"/>
      <c r="CR537" s="62"/>
      <c r="CS537" s="66"/>
    </row>
    <row r="538" spans="1:97" s="50" customFormat="1" ht="18.75" x14ac:dyDescent="0.3">
      <c r="A538" s="61"/>
      <c r="B538" s="55"/>
      <c r="C538" s="66"/>
      <c r="D538" s="55"/>
      <c r="E538" s="66"/>
      <c r="F538" s="66"/>
      <c r="G538" s="66"/>
      <c r="H538" s="66"/>
      <c r="I538" s="66"/>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7"/>
      <c r="AH538" s="67"/>
      <c r="AI538" s="67"/>
      <c r="AJ538" s="67"/>
      <c r="AK538" s="67"/>
      <c r="AL538" s="67"/>
      <c r="AM538" s="67"/>
      <c r="AN538" s="67"/>
      <c r="AO538" s="67"/>
      <c r="AP538" s="67"/>
      <c r="AQ538" s="67"/>
      <c r="AR538" s="67"/>
      <c r="AS538" s="67"/>
      <c r="AT538" s="67"/>
      <c r="AU538" s="67"/>
      <c r="AV538" s="67"/>
      <c r="AW538" s="67"/>
      <c r="AX538" s="67"/>
      <c r="AY538" s="67"/>
      <c r="AZ538" s="67"/>
      <c r="BA538" s="67"/>
      <c r="BB538" s="67"/>
      <c r="BC538" s="67"/>
      <c r="BD538" s="67"/>
      <c r="BE538" s="67"/>
      <c r="BF538" s="67"/>
      <c r="BG538" s="67"/>
      <c r="BH538" s="67"/>
      <c r="BI538" s="67"/>
      <c r="BJ538" s="67"/>
      <c r="BK538" s="67"/>
      <c r="BL538" s="67"/>
      <c r="BM538" s="67"/>
      <c r="BN538" s="67"/>
      <c r="BO538" s="67"/>
      <c r="BP538" s="67"/>
      <c r="BQ538" s="67"/>
      <c r="BR538" s="67"/>
      <c r="BS538" s="67"/>
      <c r="BT538" s="67"/>
      <c r="BU538" s="67"/>
      <c r="BV538" s="67"/>
      <c r="BW538" s="62"/>
      <c r="BX538" s="62"/>
      <c r="BY538" s="62"/>
      <c r="BZ538" s="62"/>
      <c r="CA538" s="62"/>
      <c r="CB538" s="62"/>
      <c r="CC538" s="77"/>
      <c r="CD538" s="77"/>
      <c r="CE538" s="62"/>
      <c r="CF538" s="77"/>
      <c r="CG538" s="77"/>
      <c r="CH538" s="62"/>
      <c r="CI538" s="62"/>
      <c r="CJ538" s="62"/>
      <c r="CK538" s="62"/>
      <c r="CL538" s="62"/>
      <c r="CM538" s="62"/>
      <c r="CN538" s="62"/>
      <c r="CO538" s="62"/>
      <c r="CP538" s="62"/>
      <c r="CQ538" s="62"/>
      <c r="CR538" s="62"/>
      <c r="CS538" s="66"/>
    </row>
    <row r="539" spans="1:97" s="50" customFormat="1" ht="18.75" x14ac:dyDescent="0.3">
      <c r="A539" s="61"/>
      <c r="B539" s="55"/>
      <c r="C539" s="66"/>
      <c r="D539" s="55"/>
      <c r="E539" s="66"/>
      <c r="F539" s="66"/>
      <c r="G539" s="66"/>
      <c r="H539" s="66"/>
      <c r="I539" s="66"/>
      <c r="J539" s="67"/>
      <c r="K539" s="67"/>
      <c r="L539" s="67"/>
      <c r="M539" s="67"/>
      <c r="N539" s="67"/>
      <c r="O539" s="67"/>
      <c r="P539" s="67"/>
      <c r="Q539" s="67"/>
      <c r="R539" s="67"/>
      <c r="S539" s="67"/>
      <c r="T539" s="67"/>
      <c r="U539" s="67"/>
      <c r="V539" s="67"/>
      <c r="W539" s="67"/>
      <c r="X539" s="67"/>
      <c r="Y539" s="67"/>
      <c r="Z539" s="67"/>
      <c r="AA539" s="67"/>
      <c r="AB539" s="67"/>
      <c r="AC539" s="67"/>
      <c r="AD539" s="67"/>
      <c r="AE539" s="67"/>
      <c r="AF539" s="67"/>
      <c r="AG539" s="67"/>
      <c r="AH539" s="67"/>
      <c r="AI539" s="67"/>
      <c r="AJ539" s="67"/>
      <c r="AK539" s="67"/>
      <c r="AL539" s="67"/>
      <c r="AM539" s="67"/>
      <c r="AN539" s="67"/>
      <c r="AO539" s="67"/>
      <c r="AP539" s="67"/>
      <c r="AQ539" s="67"/>
      <c r="AR539" s="67"/>
      <c r="AS539" s="67"/>
      <c r="AT539" s="67"/>
      <c r="AU539" s="67"/>
      <c r="AV539" s="67"/>
      <c r="AW539" s="67"/>
      <c r="AX539" s="67"/>
      <c r="AY539" s="67"/>
      <c r="AZ539" s="67"/>
      <c r="BA539" s="67"/>
      <c r="BB539" s="67"/>
      <c r="BC539" s="67"/>
      <c r="BD539" s="67"/>
      <c r="BE539" s="67"/>
      <c r="BF539" s="67"/>
      <c r="BG539" s="67"/>
      <c r="BH539" s="67"/>
      <c r="BI539" s="67"/>
      <c r="BJ539" s="67"/>
      <c r="BK539" s="67"/>
      <c r="BL539" s="67"/>
      <c r="BM539" s="67"/>
      <c r="BN539" s="67"/>
      <c r="BO539" s="67"/>
      <c r="BP539" s="67"/>
      <c r="BQ539" s="67"/>
      <c r="BR539" s="67"/>
      <c r="BS539" s="67"/>
      <c r="BT539" s="67"/>
      <c r="BU539" s="67"/>
      <c r="BV539" s="67"/>
      <c r="BW539" s="62"/>
      <c r="BX539" s="62"/>
      <c r="BY539" s="62"/>
      <c r="BZ539" s="62"/>
      <c r="CA539" s="62"/>
      <c r="CB539" s="62"/>
      <c r="CC539" s="77"/>
      <c r="CD539" s="77"/>
      <c r="CE539" s="62"/>
      <c r="CF539" s="77"/>
      <c r="CG539" s="77"/>
      <c r="CH539" s="62"/>
      <c r="CI539" s="62"/>
      <c r="CJ539" s="62"/>
      <c r="CK539" s="62"/>
      <c r="CL539" s="62"/>
      <c r="CM539" s="62"/>
      <c r="CN539" s="62"/>
      <c r="CO539" s="62"/>
      <c r="CP539" s="62"/>
      <c r="CQ539" s="62"/>
      <c r="CR539" s="62"/>
      <c r="CS539" s="66"/>
    </row>
    <row r="540" spans="1:97" s="50" customFormat="1" ht="18.75" x14ac:dyDescent="0.3">
      <c r="A540" s="61"/>
      <c r="B540" s="55"/>
      <c r="C540" s="66"/>
      <c r="D540" s="55"/>
      <c r="E540" s="66"/>
      <c r="F540" s="66"/>
      <c r="G540" s="66"/>
      <c r="H540" s="66"/>
      <c r="I540" s="66"/>
      <c r="J540" s="67"/>
      <c r="K540" s="67"/>
      <c r="L540" s="67"/>
      <c r="M540" s="67"/>
      <c r="N540" s="67"/>
      <c r="O540" s="67"/>
      <c r="P540" s="67"/>
      <c r="Q540" s="67"/>
      <c r="R540" s="67"/>
      <c r="S540" s="67"/>
      <c r="T540" s="67"/>
      <c r="U540" s="67"/>
      <c r="V540" s="67"/>
      <c r="W540" s="67"/>
      <c r="X540" s="67"/>
      <c r="Y540" s="67"/>
      <c r="Z540" s="67"/>
      <c r="AA540" s="67"/>
      <c r="AB540" s="67"/>
      <c r="AC540" s="67"/>
      <c r="AD540" s="67"/>
      <c r="AE540" s="67"/>
      <c r="AF540" s="67"/>
      <c r="AG540" s="67"/>
      <c r="AH540" s="67"/>
      <c r="AI540" s="67"/>
      <c r="AJ540" s="67"/>
      <c r="AK540" s="67"/>
      <c r="AL540" s="67"/>
      <c r="AM540" s="67"/>
      <c r="AN540" s="67"/>
      <c r="AO540" s="67"/>
      <c r="AP540" s="67"/>
      <c r="AQ540" s="67"/>
      <c r="AR540" s="67"/>
      <c r="AS540" s="67"/>
      <c r="AT540" s="67"/>
      <c r="AU540" s="67"/>
      <c r="AV540" s="67"/>
      <c r="AW540" s="67"/>
      <c r="AX540" s="67"/>
      <c r="AY540" s="67"/>
      <c r="AZ540" s="67"/>
      <c r="BA540" s="67"/>
      <c r="BB540" s="67"/>
      <c r="BC540" s="67"/>
      <c r="BD540" s="67"/>
      <c r="BE540" s="67"/>
      <c r="BF540" s="67"/>
      <c r="BG540" s="67"/>
      <c r="BH540" s="67"/>
      <c r="BI540" s="67"/>
      <c r="BJ540" s="67"/>
      <c r="BK540" s="67"/>
      <c r="BL540" s="67"/>
      <c r="BM540" s="67"/>
      <c r="BN540" s="67"/>
      <c r="BO540" s="67"/>
      <c r="BP540" s="67"/>
      <c r="BQ540" s="67"/>
      <c r="BR540" s="67"/>
      <c r="BS540" s="67"/>
      <c r="BT540" s="67"/>
      <c r="BU540" s="67"/>
      <c r="BV540" s="67"/>
      <c r="BW540" s="62"/>
      <c r="BX540" s="62"/>
      <c r="BY540" s="62"/>
      <c r="BZ540" s="62"/>
      <c r="CA540" s="62"/>
      <c r="CB540" s="62"/>
      <c r="CC540" s="77"/>
      <c r="CD540" s="77"/>
      <c r="CE540" s="62"/>
      <c r="CF540" s="77"/>
      <c r="CG540" s="77"/>
      <c r="CH540" s="62"/>
      <c r="CI540" s="62"/>
      <c r="CJ540" s="62"/>
      <c r="CK540" s="62"/>
      <c r="CL540" s="62"/>
      <c r="CM540" s="62"/>
      <c r="CN540" s="62"/>
      <c r="CO540" s="62"/>
      <c r="CP540" s="62"/>
      <c r="CQ540" s="62"/>
      <c r="CR540" s="62"/>
      <c r="CS540" s="66"/>
    </row>
    <row r="541" spans="1:97" s="50" customFormat="1" ht="18.75" x14ac:dyDescent="0.3">
      <c r="A541" s="61"/>
      <c r="B541" s="55"/>
      <c r="C541" s="66"/>
      <c r="D541" s="55"/>
      <c r="E541" s="66"/>
      <c r="F541" s="66"/>
      <c r="G541" s="66"/>
      <c r="H541" s="66"/>
      <c r="I541" s="66"/>
      <c r="J541" s="67"/>
      <c r="K541" s="67"/>
      <c r="L541" s="67"/>
      <c r="M541" s="67"/>
      <c r="N541" s="67"/>
      <c r="O541" s="67"/>
      <c r="P541" s="67"/>
      <c r="Q541" s="67"/>
      <c r="R541" s="67"/>
      <c r="S541" s="67"/>
      <c r="T541" s="67"/>
      <c r="U541" s="67"/>
      <c r="V541" s="67"/>
      <c r="W541" s="67"/>
      <c r="X541" s="67"/>
      <c r="Y541" s="67"/>
      <c r="Z541" s="67"/>
      <c r="AA541" s="67"/>
      <c r="AB541" s="67"/>
      <c r="AC541" s="67"/>
      <c r="AD541" s="67"/>
      <c r="AE541" s="67"/>
      <c r="AF541" s="67"/>
      <c r="AG541" s="67"/>
      <c r="AH541" s="67"/>
      <c r="AI541" s="67"/>
      <c r="AJ541" s="67"/>
      <c r="AK541" s="67"/>
      <c r="AL541" s="67"/>
      <c r="AM541" s="67"/>
      <c r="AN541" s="67"/>
      <c r="AO541" s="67"/>
      <c r="AP541" s="67"/>
      <c r="AQ541" s="67"/>
      <c r="AR541" s="67"/>
      <c r="AS541" s="67"/>
      <c r="AT541" s="67"/>
      <c r="AU541" s="67"/>
      <c r="AV541" s="67"/>
      <c r="AW541" s="67"/>
      <c r="AX541" s="67"/>
      <c r="AY541" s="67"/>
      <c r="AZ541" s="67"/>
      <c r="BA541" s="67"/>
      <c r="BB541" s="67"/>
      <c r="BC541" s="67"/>
      <c r="BD541" s="67"/>
      <c r="BE541" s="67"/>
      <c r="BF541" s="67"/>
      <c r="BG541" s="67"/>
      <c r="BH541" s="67"/>
      <c r="BI541" s="67"/>
      <c r="BJ541" s="67"/>
      <c r="BK541" s="67"/>
      <c r="BL541" s="67"/>
      <c r="BM541" s="67"/>
      <c r="BN541" s="67"/>
      <c r="BO541" s="67"/>
      <c r="BP541" s="67"/>
      <c r="BQ541" s="67"/>
      <c r="BR541" s="67"/>
      <c r="BS541" s="67"/>
      <c r="BT541" s="67"/>
      <c r="BU541" s="67"/>
      <c r="BV541" s="67"/>
      <c r="BW541" s="62"/>
      <c r="BX541" s="62"/>
      <c r="BY541" s="62"/>
      <c r="BZ541" s="62"/>
      <c r="CA541" s="62"/>
      <c r="CB541" s="62"/>
      <c r="CC541" s="77"/>
      <c r="CD541" s="77"/>
      <c r="CE541" s="62"/>
      <c r="CF541" s="77"/>
      <c r="CG541" s="77"/>
      <c r="CH541" s="62"/>
      <c r="CI541" s="62"/>
      <c r="CJ541" s="62"/>
      <c r="CK541" s="62"/>
      <c r="CL541" s="62"/>
      <c r="CM541" s="62"/>
      <c r="CN541" s="62"/>
      <c r="CO541" s="62"/>
      <c r="CP541" s="62"/>
      <c r="CQ541" s="62"/>
      <c r="CR541" s="62"/>
      <c r="CS541" s="66"/>
    </row>
    <row r="542" spans="1:97" s="50" customFormat="1" ht="18.75" x14ac:dyDescent="0.3">
      <c r="A542" s="61"/>
      <c r="B542" s="55"/>
      <c r="C542" s="66"/>
      <c r="D542" s="55"/>
      <c r="E542" s="66"/>
      <c r="F542" s="66"/>
      <c r="G542" s="66"/>
      <c r="H542" s="66"/>
      <c r="I542" s="66"/>
      <c r="J542" s="67"/>
      <c r="K542" s="67"/>
      <c r="L542" s="67"/>
      <c r="M542" s="67"/>
      <c r="N542" s="67"/>
      <c r="O542" s="67"/>
      <c r="P542" s="67"/>
      <c r="Q542" s="67"/>
      <c r="R542" s="67"/>
      <c r="S542" s="67"/>
      <c r="T542" s="67"/>
      <c r="U542" s="67"/>
      <c r="V542" s="67"/>
      <c r="W542" s="67"/>
      <c r="X542" s="67"/>
      <c r="Y542" s="67"/>
      <c r="Z542" s="67"/>
      <c r="AA542" s="67"/>
      <c r="AB542" s="67"/>
      <c r="AC542" s="67"/>
      <c r="AD542" s="67"/>
      <c r="AE542" s="67"/>
      <c r="AF542" s="67"/>
      <c r="AG542" s="67"/>
      <c r="AH542" s="67"/>
      <c r="AI542" s="67"/>
      <c r="AJ542" s="67"/>
      <c r="AK542" s="67"/>
      <c r="AL542" s="67"/>
      <c r="AM542" s="67"/>
      <c r="AN542" s="67"/>
      <c r="AO542" s="67"/>
      <c r="AP542" s="67"/>
      <c r="AQ542" s="67"/>
      <c r="AR542" s="67"/>
      <c r="AS542" s="67"/>
      <c r="AT542" s="67"/>
      <c r="AU542" s="67"/>
      <c r="AV542" s="67"/>
      <c r="AW542" s="67"/>
      <c r="AX542" s="67"/>
      <c r="AY542" s="67"/>
      <c r="AZ542" s="67"/>
      <c r="BA542" s="67"/>
      <c r="BB542" s="67"/>
      <c r="BC542" s="67"/>
      <c r="BD542" s="67"/>
      <c r="BE542" s="67"/>
      <c r="BF542" s="67"/>
      <c r="BG542" s="67"/>
      <c r="BH542" s="67"/>
      <c r="BI542" s="67"/>
      <c r="BJ542" s="67"/>
      <c r="BK542" s="67"/>
      <c r="BL542" s="67"/>
      <c r="BM542" s="67"/>
      <c r="BN542" s="67"/>
      <c r="BO542" s="67"/>
      <c r="BP542" s="67"/>
      <c r="BQ542" s="67"/>
      <c r="BR542" s="67"/>
      <c r="BS542" s="67"/>
      <c r="BT542" s="67"/>
      <c r="BU542" s="67"/>
      <c r="BV542" s="67"/>
      <c r="BW542" s="62"/>
      <c r="BX542" s="62"/>
      <c r="BY542" s="62"/>
      <c r="BZ542" s="62"/>
      <c r="CA542" s="62"/>
      <c r="CB542" s="62"/>
      <c r="CC542" s="77"/>
      <c r="CD542" s="77"/>
      <c r="CE542" s="62"/>
      <c r="CF542" s="77"/>
      <c r="CG542" s="77"/>
      <c r="CH542" s="62"/>
      <c r="CI542" s="62"/>
      <c r="CJ542" s="62"/>
      <c r="CK542" s="62"/>
      <c r="CL542" s="62"/>
      <c r="CM542" s="62"/>
      <c r="CN542" s="62"/>
      <c r="CO542" s="62"/>
      <c r="CP542" s="62"/>
      <c r="CQ542" s="62"/>
      <c r="CR542" s="62"/>
      <c r="CS542" s="66"/>
    </row>
    <row r="543" spans="1:97" s="50" customFormat="1" ht="18.75" x14ac:dyDescent="0.3">
      <c r="A543" s="61"/>
      <c r="B543" s="55"/>
      <c r="C543" s="66"/>
      <c r="D543" s="55"/>
      <c r="E543" s="66"/>
      <c r="F543" s="66"/>
      <c r="G543" s="66"/>
      <c r="H543" s="66"/>
      <c r="I543" s="66"/>
      <c r="J543" s="67"/>
      <c r="K543" s="67"/>
      <c r="L543" s="67"/>
      <c r="M543" s="67"/>
      <c r="N543" s="67"/>
      <c r="O543" s="67"/>
      <c r="P543" s="67"/>
      <c r="Q543" s="67"/>
      <c r="R543" s="67"/>
      <c r="S543" s="67"/>
      <c r="T543" s="67"/>
      <c r="U543" s="67"/>
      <c r="V543" s="67"/>
      <c r="W543" s="67"/>
      <c r="X543" s="67"/>
      <c r="Y543" s="67"/>
      <c r="Z543" s="67"/>
      <c r="AA543" s="67"/>
      <c r="AB543" s="67"/>
      <c r="AC543" s="67"/>
      <c r="AD543" s="67"/>
      <c r="AE543" s="67"/>
      <c r="AF543" s="67"/>
      <c r="AG543" s="67"/>
      <c r="AH543" s="67"/>
      <c r="AI543" s="67"/>
      <c r="AJ543" s="67"/>
      <c r="AK543" s="67"/>
      <c r="AL543" s="67"/>
      <c r="AM543" s="67"/>
      <c r="AN543" s="67"/>
      <c r="AO543" s="67"/>
      <c r="AP543" s="67"/>
      <c r="AQ543" s="67"/>
      <c r="AR543" s="67"/>
      <c r="AS543" s="67"/>
      <c r="AT543" s="67"/>
      <c r="AU543" s="67"/>
      <c r="AV543" s="67"/>
      <c r="AW543" s="67"/>
      <c r="AX543" s="67"/>
      <c r="AY543" s="67"/>
      <c r="AZ543" s="67"/>
      <c r="BA543" s="67"/>
      <c r="BB543" s="67"/>
      <c r="BC543" s="67"/>
      <c r="BD543" s="67"/>
      <c r="BE543" s="67"/>
      <c r="BF543" s="67"/>
      <c r="BG543" s="67"/>
      <c r="BH543" s="67"/>
      <c r="BI543" s="67"/>
      <c r="BJ543" s="67"/>
      <c r="BK543" s="67"/>
      <c r="BL543" s="67"/>
      <c r="BM543" s="67"/>
      <c r="BN543" s="67"/>
      <c r="BO543" s="67"/>
      <c r="BP543" s="67"/>
      <c r="BQ543" s="67"/>
      <c r="BR543" s="67"/>
      <c r="BS543" s="67"/>
      <c r="BT543" s="67"/>
      <c r="BU543" s="67"/>
      <c r="BV543" s="67"/>
      <c r="BW543" s="62"/>
      <c r="BX543" s="62"/>
      <c r="BY543" s="62"/>
      <c r="BZ543" s="62"/>
      <c r="CA543" s="62"/>
      <c r="CB543" s="62"/>
      <c r="CC543" s="77"/>
      <c r="CD543" s="77"/>
      <c r="CE543" s="62"/>
      <c r="CF543" s="77"/>
      <c r="CG543" s="77"/>
      <c r="CH543" s="62"/>
      <c r="CI543" s="62"/>
      <c r="CJ543" s="62"/>
      <c r="CK543" s="62"/>
      <c r="CL543" s="62"/>
      <c r="CM543" s="62"/>
      <c r="CN543" s="62"/>
      <c r="CO543" s="62"/>
      <c r="CP543" s="62"/>
      <c r="CQ543" s="62"/>
      <c r="CR543" s="62"/>
      <c r="CS543" s="66"/>
    </row>
    <row r="544" spans="1:97" s="50" customFormat="1" ht="18.75" x14ac:dyDescent="0.3">
      <c r="A544" s="61"/>
      <c r="B544" s="55"/>
      <c r="C544" s="66"/>
      <c r="D544" s="55"/>
      <c r="E544" s="66"/>
      <c r="F544" s="66"/>
      <c r="G544" s="66"/>
      <c r="H544" s="66"/>
      <c r="I544" s="66"/>
      <c r="J544" s="67"/>
      <c r="K544" s="67"/>
      <c r="L544" s="67"/>
      <c r="M544" s="67"/>
      <c r="N544" s="67"/>
      <c r="O544" s="67"/>
      <c r="P544" s="67"/>
      <c r="Q544" s="67"/>
      <c r="R544" s="67"/>
      <c r="S544" s="67"/>
      <c r="T544" s="67"/>
      <c r="U544" s="67"/>
      <c r="V544" s="67"/>
      <c r="W544" s="67"/>
      <c r="X544" s="67"/>
      <c r="Y544" s="67"/>
      <c r="Z544" s="67"/>
      <c r="AA544" s="67"/>
      <c r="AB544" s="67"/>
      <c r="AC544" s="67"/>
      <c r="AD544" s="67"/>
      <c r="AE544" s="67"/>
      <c r="AF544" s="67"/>
      <c r="AG544" s="67"/>
      <c r="AH544" s="67"/>
      <c r="AI544" s="67"/>
      <c r="AJ544" s="67"/>
      <c r="AK544" s="67"/>
      <c r="AL544" s="67"/>
      <c r="AM544" s="67"/>
      <c r="AN544" s="67"/>
      <c r="AO544" s="67"/>
      <c r="AP544" s="67"/>
      <c r="AQ544" s="67"/>
      <c r="AR544" s="67"/>
      <c r="AS544" s="67"/>
      <c r="AT544" s="67"/>
      <c r="AU544" s="67"/>
      <c r="AV544" s="67"/>
      <c r="AW544" s="67"/>
      <c r="AX544" s="67"/>
      <c r="AY544" s="67"/>
      <c r="AZ544" s="67"/>
      <c r="BA544" s="67"/>
      <c r="BB544" s="67"/>
      <c r="BC544" s="67"/>
      <c r="BD544" s="67"/>
      <c r="BE544" s="67"/>
      <c r="BF544" s="67"/>
      <c r="BG544" s="67"/>
      <c r="BH544" s="67"/>
      <c r="BI544" s="67"/>
      <c r="BJ544" s="67"/>
      <c r="BK544" s="67"/>
      <c r="BL544" s="67"/>
      <c r="BM544" s="67"/>
      <c r="BN544" s="67"/>
      <c r="BO544" s="67"/>
      <c r="BP544" s="67"/>
      <c r="BQ544" s="67"/>
      <c r="BR544" s="67"/>
      <c r="BS544" s="67"/>
      <c r="BT544" s="67"/>
      <c r="BU544" s="67"/>
      <c r="BV544" s="67"/>
      <c r="BW544" s="62"/>
      <c r="BX544" s="62"/>
      <c r="BY544" s="62"/>
      <c r="BZ544" s="62"/>
      <c r="CA544" s="62"/>
      <c r="CB544" s="62"/>
      <c r="CC544" s="77"/>
      <c r="CD544" s="77"/>
      <c r="CE544" s="62"/>
      <c r="CF544" s="77"/>
      <c r="CG544" s="77"/>
      <c r="CH544" s="62"/>
      <c r="CI544" s="62"/>
      <c r="CJ544" s="62"/>
      <c r="CK544" s="62"/>
      <c r="CL544" s="62"/>
      <c r="CM544" s="62"/>
      <c r="CN544" s="62"/>
      <c r="CO544" s="62"/>
      <c r="CP544" s="62"/>
      <c r="CQ544" s="62"/>
      <c r="CR544" s="62"/>
      <c r="CS544" s="66"/>
    </row>
    <row r="545" spans="1:97" s="50" customFormat="1" ht="18.75" x14ac:dyDescent="0.3">
      <c r="A545" s="61"/>
      <c r="B545" s="55"/>
      <c r="C545" s="66"/>
      <c r="D545" s="55"/>
      <c r="E545" s="66"/>
      <c r="F545" s="66"/>
      <c r="G545" s="66"/>
      <c r="H545" s="66"/>
      <c r="I545" s="66"/>
      <c r="J545" s="67"/>
      <c r="K545" s="67"/>
      <c r="L545" s="67"/>
      <c r="M545" s="67"/>
      <c r="N545" s="67"/>
      <c r="O545" s="67"/>
      <c r="P545" s="67"/>
      <c r="Q545" s="67"/>
      <c r="R545" s="67"/>
      <c r="S545" s="67"/>
      <c r="T545" s="67"/>
      <c r="U545" s="67"/>
      <c r="V545" s="67"/>
      <c r="W545" s="67"/>
      <c r="X545" s="67"/>
      <c r="Y545" s="67"/>
      <c r="Z545" s="67"/>
      <c r="AA545" s="67"/>
      <c r="AB545" s="67"/>
      <c r="AC545" s="67"/>
      <c r="AD545" s="67"/>
      <c r="AE545" s="67"/>
      <c r="AF545" s="67"/>
      <c r="AG545" s="67"/>
      <c r="AH545" s="67"/>
      <c r="AI545" s="67"/>
      <c r="AJ545" s="67"/>
      <c r="AK545" s="67"/>
      <c r="AL545" s="67"/>
      <c r="AM545" s="67"/>
      <c r="AN545" s="67"/>
      <c r="AO545" s="67"/>
      <c r="AP545" s="67"/>
      <c r="AQ545" s="67"/>
      <c r="AR545" s="67"/>
      <c r="AS545" s="67"/>
      <c r="AT545" s="67"/>
      <c r="AU545" s="67"/>
      <c r="AV545" s="67"/>
      <c r="AW545" s="67"/>
      <c r="AX545" s="67"/>
      <c r="AY545" s="67"/>
      <c r="AZ545" s="67"/>
      <c r="BA545" s="67"/>
      <c r="BB545" s="67"/>
      <c r="BC545" s="67"/>
      <c r="BD545" s="67"/>
      <c r="BE545" s="67"/>
      <c r="BF545" s="67"/>
      <c r="BG545" s="67"/>
      <c r="BH545" s="67"/>
      <c r="BI545" s="67"/>
      <c r="BJ545" s="67"/>
      <c r="BK545" s="67"/>
      <c r="BL545" s="67"/>
      <c r="BM545" s="67"/>
      <c r="BN545" s="67"/>
      <c r="BO545" s="67"/>
      <c r="BP545" s="67"/>
      <c r="BQ545" s="67"/>
      <c r="BR545" s="67"/>
      <c r="BS545" s="67"/>
      <c r="BT545" s="67"/>
      <c r="BU545" s="67"/>
      <c r="BV545" s="67"/>
      <c r="BW545" s="62"/>
      <c r="BX545" s="62"/>
      <c r="BY545" s="62"/>
      <c r="BZ545" s="62"/>
      <c r="CA545" s="62"/>
      <c r="CB545" s="62"/>
      <c r="CC545" s="77"/>
      <c r="CD545" s="77"/>
      <c r="CE545" s="62"/>
      <c r="CF545" s="77"/>
      <c r="CG545" s="77"/>
      <c r="CH545" s="62"/>
      <c r="CI545" s="62"/>
      <c r="CJ545" s="62"/>
      <c r="CK545" s="62"/>
      <c r="CL545" s="62"/>
      <c r="CM545" s="62"/>
      <c r="CN545" s="62"/>
      <c r="CO545" s="62"/>
      <c r="CP545" s="62"/>
      <c r="CQ545" s="62"/>
      <c r="CR545" s="62"/>
      <c r="CS545" s="66"/>
    </row>
    <row r="546" spans="1:97" s="50" customFormat="1" ht="18.75" x14ac:dyDescent="0.3">
      <c r="A546" s="61"/>
      <c r="B546" s="55"/>
      <c r="C546" s="66"/>
      <c r="D546" s="55"/>
      <c r="E546" s="66"/>
      <c r="F546" s="66"/>
      <c r="G546" s="66"/>
      <c r="H546" s="66"/>
      <c r="I546" s="66"/>
      <c r="J546" s="67"/>
      <c r="K546" s="67"/>
      <c r="L546" s="67"/>
      <c r="M546" s="67"/>
      <c r="N546" s="67"/>
      <c r="O546" s="67"/>
      <c r="P546" s="67"/>
      <c r="Q546" s="67"/>
      <c r="R546" s="67"/>
      <c r="S546" s="67"/>
      <c r="T546" s="67"/>
      <c r="U546" s="67"/>
      <c r="V546" s="67"/>
      <c r="W546" s="67"/>
      <c r="X546" s="67"/>
      <c r="Y546" s="67"/>
      <c r="Z546" s="67"/>
      <c r="AA546" s="67"/>
      <c r="AB546" s="67"/>
      <c r="AC546" s="67"/>
      <c r="AD546" s="67"/>
      <c r="AE546" s="67"/>
      <c r="AF546" s="67"/>
      <c r="AG546" s="67"/>
      <c r="AH546" s="67"/>
      <c r="AI546" s="67"/>
      <c r="AJ546" s="67"/>
      <c r="AK546" s="67"/>
      <c r="AL546" s="67"/>
      <c r="AM546" s="67"/>
      <c r="AN546" s="67"/>
      <c r="AO546" s="67"/>
      <c r="AP546" s="67"/>
      <c r="AQ546" s="67"/>
      <c r="AR546" s="67"/>
      <c r="AS546" s="67"/>
      <c r="AT546" s="67"/>
      <c r="AU546" s="67"/>
      <c r="AV546" s="67"/>
      <c r="AW546" s="67"/>
      <c r="AX546" s="67"/>
      <c r="AY546" s="67"/>
      <c r="AZ546" s="67"/>
      <c r="BA546" s="67"/>
      <c r="BB546" s="67"/>
      <c r="BC546" s="67"/>
      <c r="BD546" s="67"/>
      <c r="BE546" s="67"/>
      <c r="BF546" s="67"/>
      <c r="BG546" s="67"/>
      <c r="BH546" s="67"/>
      <c r="BI546" s="67"/>
      <c r="BJ546" s="67"/>
      <c r="BK546" s="67"/>
      <c r="BL546" s="67"/>
      <c r="BM546" s="67"/>
      <c r="BN546" s="67"/>
      <c r="BO546" s="67"/>
      <c r="BP546" s="67"/>
      <c r="BQ546" s="67"/>
      <c r="BR546" s="67"/>
      <c r="BS546" s="67"/>
      <c r="BT546" s="67"/>
      <c r="BU546" s="67"/>
      <c r="BV546" s="67"/>
      <c r="BW546" s="62"/>
      <c r="BX546" s="62"/>
      <c r="BY546" s="62"/>
      <c r="BZ546" s="62"/>
      <c r="CA546" s="62"/>
      <c r="CB546" s="62"/>
      <c r="CC546" s="77"/>
      <c r="CD546" s="77"/>
      <c r="CE546" s="62"/>
      <c r="CF546" s="77"/>
      <c r="CG546" s="77"/>
      <c r="CH546" s="62"/>
      <c r="CI546" s="62"/>
      <c r="CJ546" s="62"/>
      <c r="CK546" s="62"/>
      <c r="CL546" s="62"/>
      <c r="CM546" s="62"/>
      <c r="CN546" s="62"/>
      <c r="CO546" s="62"/>
      <c r="CP546" s="62"/>
      <c r="CQ546" s="62"/>
      <c r="CR546" s="62"/>
      <c r="CS546" s="66"/>
    </row>
    <row r="547" spans="1:97" s="50" customFormat="1" ht="18.75" x14ac:dyDescent="0.3">
      <c r="A547" s="61"/>
      <c r="B547" s="55"/>
      <c r="C547" s="66"/>
      <c r="D547" s="55"/>
      <c r="E547" s="66"/>
      <c r="F547" s="66"/>
      <c r="G547" s="66"/>
      <c r="H547" s="66"/>
      <c r="I547" s="66"/>
      <c r="J547" s="67"/>
      <c r="K547" s="67"/>
      <c r="L547" s="67"/>
      <c r="M547" s="67"/>
      <c r="N547" s="67"/>
      <c r="O547" s="67"/>
      <c r="P547" s="67"/>
      <c r="Q547" s="67"/>
      <c r="R547" s="67"/>
      <c r="S547" s="67"/>
      <c r="T547" s="67"/>
      <c r="U547" s="67"/>
      <c r="V547" s="67"/>
      <c r="W547" s="67"/>
      <c r="X547" s="67"/>
      <c r="Y547" s="67"/>
      <c r="Z547" s="67"/>
      <c r="AA547" s="67"/>
      <c r="AB547" s="67"/>
      <c r="AC547" s="67"/>
      <c r="AD547" s="67"/>
      <c r="AE547" s="67"/>
      <c r="AF547" s="67"/>
      <c r="AG547" s="67"/>
      <c r="AH547" s="67"/>
      <c r="AI547" s="67"/>
      <c r="AJ547" s="67"/>
      <c r="AK547" s="67"/>
      <c r="AL547" s="67"/>
      <c r="AM547" s="67"/>
      <c r="AN547" s="67"/>
      <c r="AO547" s="67"/>
      <c r="AP547" s="67"/>
      <c r="AQ547" s="67"/>
      <c r="AR547" s="67"/>
      <c r="AS547" s="67"/>
      <c r="AT547" s="67"/>
      <c r="AU547" s="67"/>
      <c r="AV547" s="67"/>
      <c r="AW547" s="67"/>
      <c r="AX547" s="67"/>
      <c r="AY547" s="67"/>
      <c r="AZ547" s="67"/>
      <c r="BA547" s="67"/>
      <c r="BB547" s="67"/>
      <c r="BC547" s="67"/>
      <c r="BD547" s="67"/>
      <c r="BE547" s="67"/>
      <c r="BF547" s="67"/>
      <c r="BG547" s="67"/>
      <c r="BH547" s="67"/>
      <c r="BI547" s="67"/>
      <c r="BJ547" s="67"/>
      <c r="BK547" s="67"/>
      <c r="BL547" s="67"/>
      <c r="BM547" s="67"/>
      <c r="BN547" s="67"/>
      <c r="BO547" s="67"/>
      <c r="BP547" s="67"/>
      <c r="BQ547" s="67"/>
      <c r="BR547" s="67"/>
      <c r="BS547" s="67"/>
      <c r="BT547" s="67"/>
      <c r="BU547" s="67"/>
      <c r="BV547" s="67"/>
      <c r="BW547" s="62"/>
      <c r="BX547" s="62"/>
      <c r="BY547" s="62"/>
      <c r="BZ547" s="62"/>
      <c r="CA547" s="62"/>
      <c r="CB547" s="62"/>
      <c r="CC547" s="77"/>
      <c r="CD547" s="77"/>
      <c r="CE547" s="62"/>
      <c r="CF547" s="77"/>
      <c r="CG547" s="77"/>
      <c r="CH547" s="62"/>
      <c r="CI547" s="62"/>
      <c r="CJ547" s="62"/>
      <c r="CK547" s="62"/>
      <c r="CL547" s="62"/>
      <c r="CM547" s="62"/>
      <c r="CN547" s="62"/>
      <c r="CO547" s="62"/>
      <c r="CP547" s="62"/>
      <c r="CQ547" s="62"/>
      <c r="CR547" s="62"/>
      <c r="CS547" s="66"/>
    </row>
    <row r="548" spans="1:97" s="50" customFormat="1" ht="18.75" x14ac:dyDescent="0.3">
      <c r="A548" s="61"/>
      <c r="B548" s="55"/>
      <c r="C548" s="66"/>
      <c r="D548" s="55"/>
      <c r="E548" s="66"/>
      <c r="F548" s="66"/>
      <c r="G548" s="66"/>
      <c r="H548" s="66"/>
      <c r="I548" s="66"/>
      <c r="J548" s="67"/>
      <c r="K548" s="67"/>
      <c r="L548" s="67"/>
      <c r="M548" s="67"/>
      <c r="N548" s="67"/>
      <c r="O548" s="67"/>
      <c r="P548" s="67"/>
      <c r="Q548" s="67"/>
      <c r="R548" s="67"/>
      <c r="S548" s="67"/>
      <c r="T548" s="67"/>
      <c r="U548" s="67"/>
      <c r="V548" s="67"/>
      <c r="W548" s="67"/>
      <c r="X548" s="67"/>
      <c r="Y548" s="67"/>
      <c r="Z548" s="67"/>
      <c r="AA548" s="67"/>
      <c r="AB548" s="67"/>
      <c r="AC548" s="67"/>
      <c r="AD548" s="67"/>
      <c r="AE548" s="67"/>
      <c r="AF548" s="67"/>
      <c r="AG548" s="67"/>
      <c r="AH548" s="67"/>
      <c r="AI548" s="67"/>
      <c r="AJ548" s="67"/>
      <c r="AK548" s="67"/>
      <c r="AL548" s="67"/>
      <c r="AM548" s="67"/>
      <c r="AN548" s="67"/>
      <c r="AO548" s="67"/>
      <c r="AP548" s="67"/>
      <c r="AQ548" s="67"/>
      <c r="AR548" s="67"/>
      <c r="AS548" s="67"/>
      <c r="AT548" s="67"/>
      <c r="AU548" s="67"/>
      <c r="AV548" s="67"/>
      <c r="AW548" s="67"/>
      <c r="AX548" s="67"/>
      <c r="AY548" s="67"/>
      <c r="AZ548" s="67"/>
      <c r="BA548" s="67"/>
      <c r="BB548" s="67"/>
      <c r="BC548" s="67"/>
      <c r="BD548" s="67"/>
      <c r="BE548" s="67"/>
      <c r="BF548" s="67"/>
      <c r="BG548" s="67"/>
      <c r="BH548" s="67"/>
      <c r="BI548" s="67"/>
      <c r="BJ548" s="67"/>
      <c r="BK548" s="67"/>
      <c r="BL548" s="67"/>
      <c r="BM548" s="67"/>
      <c r="BN548" s="67"/>
      <c r="BO548" s="67"/>
      <c r="BP548" s="67"/>
      <c r="BQ548" s="67"/>
      <c r="BR548" s="67"/>
      <c r="BS548" s="67"/>
      <c r="BT548" s="67"/>
      <c r="BU548" s="67"/>
      <c r="BV548" s="67"/>
      <c r="BW548" s="62"/>
      <c r="BX548" s="62"/>
      <c r="BY548" s="62"/>
      <c r="BZ548" s="62"/>
      <c r="CA548" s="62"/>
      <c r="CB548" s="62"/>
      <c r="CC548" s="77"/>
      <c r="CD548" s="77"/>
      <c r="CE548" s="62"/>
      <c r="CF548" s="77"/>
      <c r="CG548" s="77"/>
      <c r="CH548" s="62"/>
      <c r="CI548" s="62"/>
      <c r="CJ548" s="62"/>
      <c r="CK548" s="62"/>
      <c r="CL548" s="62"/>
      <c r="CM548" s="62"/>
      <c r="CN548" s="62"/>
      <c r="CO548" s="62"/>
      <c r="CP548" s="62"/>
      <c r="CQ548" s="62"/>
      <c r="CR548" s="62"/>
      <c r="CS548" s="66"/>
    </row>
    <row r="549" spans="1:97" s="50" customFormat="1" ht="18.75" x14ac:dyDescent="0.3">
      <c r="A549" s="61"/>
      <c r="B549" s="55"/>
      <c r="C549" s="66"/>
      <c r="D549" s="55"/>
      <c r="E549" s="66"/>
      <c r="F549" s="66"/>
      <c r="G549" s="66"/>
      <c r="H549" s="66"/>
      <c r="I549" s="66"/>
      <c r="J549" s="67"/>
      <c r="K549" s="67"/>
      <c r="L549" s="67"/>
      <c r="M549" s="67"/>
      <c r="N549" s="67"/>
      <c r="O549" s="67"/>
      <c r="P549" s="67"/>
      <c r="Q549" s="67"/>
      <c r="R549" s="67"/>
      <c r="S549" s="67"/>
      <c r="T549" s="67"/>
      <c r="U549" s="67"/>
      <c r="V549" s="67"/>
      <c r="W549" s="67"/>
      <c r="X549" s="67"/>
      <c r="Y549" s="67"/>
      <c r="Z549" s="67"/>
      <c r="AA549" s="67"/>
      <c r="AB549" s="67"/>
      <c r="AC549" s="67"/>
      <c r="AD549" s="67"/>
      <c r="AE549" s="67"/>
      <c r="AF549" s="67"/>
      <c r="AG549" s="67"/>
      <c r="AH549" s="67"/>
      <c r="AI549" s="67"/>
      <c r="AJ549" s="67"/>
      <c r="AK549" s="67"/>
      <c r="AL549" s="67"/>
      <c r="AM549" s="67"/>
      <c r="AN549" s="67"/>
      <c r="AO549" s="67"/>
      <c r="AP549" s="67"/>
      <c r="AQ549" s="67"/>
      <c r="AR549" s="67"/>
      <c r="AS549" s="67"/>
      <c r="AT549" s="67"/>
      <c r="AU549" s="67"/>
      <c r="AV549" s="67"/>
      <c r="AW549" s="67"/>
      <c r="AX549" s="67"/>
      <c r="AY549" s="67"/>
      <c r="AZ549" s="67"/>
      <c r="BA549" s="67"/>
      <c r="BB549" s="67"/>
      <c r="BC549" s="67"/>
      <c r="BD549" s="67"/>
      <c r="BE549" s="67"/>
      <c r="BF549" s="67"/>
      <c r="BG549" s="67"/>
      <c r="BH549" s="67"/>
      <c r="BI549" s="67"/>
      <c r="BJ549" s="67"/>
      <c r="BK549" s="67"/>
      <c r="BL549" s="67"/>
      <c r="BM549" s="67"/>
      <c r="BN549" s="67"/>
      <c r="BO549" s="67"/>
      <c r="BP549" s="67"/>
      <c r="BQ549" s="67"/>
      <c r="BR549" s="67"/>
      <c r="BS549" s="67"/>
      <c r="BT549" s="67"/>
      <c r="BU549" s="67"/>
      <c r="BV549" s="67"/>
      <c r="BW549" s="62"/>
      <c r="BX549" s="62"/>
      <c r="BY549" s="62"/>
      <c r="BZ549" s="62"/>
      <c r="CA549" s="62"/>
      <c r="CB549" s="62"/>
      <c r="CC549" s="77"/>
      <c r="CD549" s="77"/>
      <c r="CE549" s="62"/>
      <c r="CF549" s="77"/>
      <c r="CG549" s="77"/>
      <c r="CH549" s="62"/>
      <c r="CI549" s="62"/>
      <c r="CJ549" s="62"/>
      <c r="CK549" s="62"/>
      <c r="CL549" s="62"/>
      <c r="CM549" s="62"/>
      <c r="CN549" s="62"/>
      <c r="CO549" s="62"/>
      <c r="CP549" s="62"/>
      <c r="CQ549" s="62"/>
      <c r="CR549" s="62"/>
      <c r="CS549" s="66"/>
    </row>
    <row r="550" spans="1:97" s="50" customFormat="1" ht="18.75" x14ac:dyDescent="0.3">
      <c r="A550" s="61"/>
      <c r="B550" s="55"/>
      <c r="C550" s="66"/>
      <c r="D550" s="55"/>
      <c r="E550" s="66"/>
      <c r="F550" s="66"/>
      <c r="G550" s="66"/>
      <c r="H550" s="66"/>
      <c r="I550" s="66"/>
      <c r="J550" s="67"/>
      <c r="K550" s="67"/>
      <c r="L550" s="67"/>
      <c r="M550" s="67"/>
      <c r="N550" s="67"/>
      <c r="O550" s="67"/>
      <c r="P550" s="67"/>
      <c r="Q550" s="67"/>
      <c r="R550" s="67"/>
      <c r="S550" s="67"/>
      <c r="T550" s="67"/>
      <c r="U550" s="67"/>
      <c r="V550" s="67"/>
      <c r="W550" s="67"/>
      <c r="X550" s="67"/>
      <c r="Y550" s="67"/>
      <c r="Z550" s="67"/>
      <c r="AA550" s="67"/>
      <c r="AB550" s="67"/>
      <c r="AC550" s="67"/>
      <c r="AD550" s="67"/>
      <c r="AE550" s="67"/>
      <c r="AF550" s="67"/>
      <c r="AG550" s="67"/>
      <c r="AH550" s="67"/>
      <c r="AI550" s="67"/>
      <c r="AJ550" s="67"/>
      <c r="AK550" s="67"/>
      <c r="AL550" s="67"/>
      <c r="AM550" s="67"/>
      <c r="AN550" s="67"/>
      <c r="AO550" s="67"/>
      <c r="AP550" s="67"/>
      <c r="AQ550" s="67"/>
      <c r="AR550" s="67"/>
      <c r="AS550" s="67"/>
      <c r="AT550" s="67"/>
      <c r="AU550" s="67"/>
      <c r="AV550" s="67"/>
      <c r="AW550" s="67"/>
      <c r="AX550" s="67"/>
      <c r="AY550" s="67"/>
      <c r="AZ550" s="67"/>
      <c r="BA550" s="67"/>
      <c r="BB550" s="67"/>
      <c r="BC550" s="67"/>
      <c r="BD550" s="67"/>
      <c r="BE550" s="67"/>
      <c r="BF550" s="67"/>
      <c r="BG550" s="67"/>
      <c r="BH550" s="67"/>
      <c r="BI550" s="67"/>
      <c r="BJ550" s="67"/>
      <c r="BK550" s="67"/>
      <c r="BL550" s="67"/>
      <c r="BM550" s="67"/>
      <c r="BN550" s="67"/>
      <c r="BO550" s="67"/>
      <c r="BP550" s="67"/>
      <c r="BQ550" s="67"/>
      <c r="BR550" s="67"/>
      <c r="BS550" s="67"/>
      <c r="BT550" s="67"/>
      <c r="BU550" s="67"/>
      <c r="BV550" s="67"/>
      <c r="BW550" s="62"/>
      <c r="BX550" s="62"/>
      <c r="BY550" s="62"/>
      <c r="BZ550" s="62"/>
      <c r="CA550" s="62"/>
      <c r="CB550" s="62"/>
      <c r="CC550" s="77"/>
      <c r="CD550" s="77"/>
      <c r="CE550" s="62"/>
      <c r="CF550" s="77"/>
      <c r="CG550" s="77"/>
      <c r="CH550" s="62"/>
      <c r="CI550" s="62"/>
      <c r="CJ550" s="62"/>
      <c r="CK550" s="62"/>
      <c r="CL550" s="62"/>
      <c r="CM550" s="62"/>
      <c r="CN550" s="62"/>
      <c r="CO550" s="62"/>
      <c r="CP550" s="62"/>
      <c r="CQ550" s="62"/>
      <c r="CR550" s="62"/>
      <c r="CS550" s="66"/>
    </row>
    <row r="551" spans="1:97" s="50" customFormat="1" ht="18.75" x14ac:dyDescent="0.3">
      <c r="A551" s="61"/>
      <c r="B551" s="55"/>
      <c r="C551" s="66"/>
      <c r="D551" s="55"/>
      <c r="E551" s="66"/>
      <c r="F551" s="66"/>
      <c r="G551" s="66"/>
      <c r="H551" s="66"/>
      <c r="I551" s="66"/>
      <c r="J551" s="67"/>
      <c r="K551" s="67"/>
      <c r="L551" s="67"/>
      <c r="M551" s="67"/>
      <c r="N551" s="67"/>
      <c r="O551" s="67"/>
      <c r="P551" s="67"/>
      <c r="Q551" s="67"/>
      <c r="R551" s="67"/>
      <c r="S551" s="67"/>
      <c r="T551" s="67"/>
      <c r="U551" s="67"/>
      <c r="V551" s="67"/>
      <c r="W551" s="67"/>
      <c r="X551" s="67"/>
      <c r="Y551" s="67"/>
      <c r="Z551" s="67"/>
      <c r="AA551" s="67"/>
      <c r="AB551" s="67"/>
      <c r="AC551" s="67"/>
      <c r="AD551" s="67"/>
      <c r="AE551" s="67"/>
      <c r="AF551" s="67"/>
      <c r="AG551" s="67"/>
      <c r="AH551" s="67"/>
      <c r="AI551" s="67"/>
      <c r="AJ551" s="67"/>
      <c r="AK551" s="67"/>
      <c r="AL551" s="67"/>
      <c r="AM551" s="67"/>
      <c r="AN551" s="67"/>
      <c r="AO551" s="67"/>
      <c r="AP551" s="67"/>
      <c r="AQ551" s="67"/>
      <c r="AR551" s="67"/>
      <c r="AS551" s="67"/>
      <c r="AT551" s="67"/>
      <c r="AU551" s="67"/>
      <c r="AV551" s="67"/>
      <c r="AW551" s="67"/>
      <c r="AX551" s="67"/>
      <c r="AY551" s="67"/>
      <c r="AZ551" s="67"/>
      <c r="BA551" s="67"/>
      <c r="BB551" s="67"/>
      <c r="BC551" s="67"/>
      <c r="BD551" s="67"/>
      <c r="BE551" s="67"/>
      <c r="BF551" s="67"/>
      <c r="BG551" s="67"/>
      <c r="BH551" s="67"/>
      <c r="BI551" s="67"/>
      <c r="BJ551" s="67"/>
      <c r="BK551" s="67"/>
      <c r="BL551" s="67"/>
      <c r="BM551" s="67"/>
      <c r="BN551" s="67"/>
      <c r="BO551" s="67"/>
      <c r="BP551" s="67"/>
      <c r="BQ551" s="67"/>
      <c r="BR551" s="67"/>
      <c r="BS551" s="67"/>
      <c r="BT551" s="67"/>
      <c r="BU551" s="67"/>
      <c r="BV551" s="67"/>
      <c r="BW551" s="62"/>
      <c r="BX551" s="62"/>
      <c r="BY551" s="62"/>
      <c r="BZ551" s="62"/>
      <c r="CA551" s="62"/>
      <c r="CB551" s="62"/>
      <c r="CC551" s="77"/>
      <c r="CD551" s="77"/>
      <c r="CE551" s="62"/>
      <c r="CF551" s="77"/>
      <c r="CG551" s="77"/>
      <c r="CH551" s="62"/>
      <c r="CI551" s="62"/>
      <c r="CJ551" s="62"/>
      <c r="CK551" s="62"/>
      <c r="CL551" s="62"/>
      <c r="CM551" s="62"/>
      <c r="CN551" s="62"/>
      <c r="CO551" s="62"/>
      <c r="CP551" s="62"/>
      <c r="CQ551" s="62"/>
      <c r="CR551" s="62"/>
      <c r="CS551" s="66"/>
    </row>
    <row r="552" spans="1:97" s="50" customFormat="1" ht="18.75" x14ac:dyDescent="0.3">
      <c r="A552" s="61"/>
      <c r="B552" s="55"/>
      <c r="C552" s="66"/>
      <c r="D552" s="55"/>
      <c r="E552" s="66"/>
      <c r="F552" s="66"/>
      <c r="G552" s="66"/>
      <c r="H552" s="66"/>
      <c r="I552" s="66"/>
      <c r="J552" s="67"/>
      <c r="K552" s="67"/>
      <c r="L552" s="67"/>
      <c r="M552" s="67"/>
      <c r="N552" s="67"/>
      <c r="O552" s="67"/>
      <c r="P552" s="67"/>
      <c r="Q552" s="67"/>
      <c r="R552" s="67"/>
      <c r="S552" s="67"/>
      <c r="T552" s="67"/>
      <c r="U552" s="67"/>
      <c r="V552" s="67"/>
      <c r="W552" s="67"/>
      <c r="X552" s="67"/>
      <c r="Y552" s="67"/>
      <c r="Z552" s="67"/>
      <c r="AA552" s="67"/>
      <c r="AB552" s="67"/>
      <c r="AC552" s="67"/>
      <c r="AD552" s="67"/>
      <c r="AE552" s="67"/>
      <c r="AF552" s="67"/>
      <c r="AG552" s="67"/>
      <c r="AH552" s="67"/>
      <c r="AI552" s="67"/>
      <c r="AJ552" s="67"/>
      <c r="AK552" s="67"/>
      <c r="AL552" s="67"/>
      <c r="AM552" s="67"/>
      <c r="AN552" s="67"/>
      <c r="AO552" s="67"/>
      <c r="AP552" s="67"/>
      <c r="AQ552" s="67"/>
      <c r="AR552" s="67"/>
      <c r="AS552" s="67"/>
      <c r="AT552" s="67"/>
      <c r="AU552" s="67"/>
      <c r="AV552" s="67"/>
      <c r="AW552" s="67"/>
      <c r="AX552" s="67"/>
      <c r="AY552" s="67"/>
      <c r="AZ552" s="67"/>
      <c r="BA552" s="67"/>
      <c r="BB552" s="67"/>
      <c r="BC552" s="67"/>
      <c r="BD552" s="67"/>
      <c r="BE552" s="67"/>
      <c r="BF552" s="67"/>
      <c r="BG552" s="67"/>
      <c r="BH552" s="67"/>
      <c r="BI552" s="67"/>
      <c r="BJ552" s="67"/>
      <c r="BK552" s="67"/>
      <c r="BL552" s="67"/>
      <c r="BM552" s="67"/>
      <c r="BN552" s="67"/>
      <c r="BO552" s="67"/>
      <c r="BP552" s="67"/>
      <c r="BQ552" s="67"/>
      <c r="BR552" s="67"/>
      <c r="BS552" s="67"/>
      <c r="BT552" s="67"/>
      <c r="BU552" s="67"/>
      <c r="BV552" s="67"/>
      <c r="BW552" s="62"/>
      <c r="BX552" s="62"/>
      <c r="BY552" s="62"/>
      <c r="BZ552" s="62"/>
      <c r="CA552" s="62"/>
      <c r="CB552" s="62"/>
      <c r="CC552" s="77"/>
      <c r="CD552" s="77"/>
      <c r="CE552" s="62"/>
      <c r="CF552" s="77"/>
      <c r="CG552" s="77"/>
      <c r="CH552" s="62"/>
      <c r="CI552" s="62"/>
      <c r="CJ552" s="62"/>
      <c r="CK552" s="62"/>
      <c r="CL552" s="62"/>
      <c r="CM552" s="62"/>
      <c r="CN552" s="62"/>
      <c r="CO552" s="62"/>
      <c r="CP552" s="62"/>
      <c r="CQ552" s="62"/>
      <c r="CR552" s="62"/>
      <c r="CS552" s="66"/>
    </row>
    <row r="553" spans="1:97" s="50" customFormat="1" ht="18.75" x14ac:dyDescent="0.3">
      <c r="A553" s="61"/>
      <c r="B553" s="55"/>
      <c r="C553" s="66"/>
      <c r="D553" s="55"/>
      <c r="E553" s="66"/>
      <c r="F553" s="66"/>
      <c r="G553" s="66"/>
      <c r="H553" s="66"/>
      <c r="I553" s="66"/>
      <c r="J553" s="67"/>
      <c r="K553" s="67"/>
      <c r="L553" s="67"/>
      <c r="M553" s="67"/>
      <c r="N553" s="67"/>
      <c r="O553" s="67"/>
      <c r="P553" s="67"/>
      <c r="Q553" s="67"/>
      <c r="R553" s="67"/>
      <c r="S553" s="67"/>
      <c r="T553" s="67"/>
      <c r="U553" s="67"/>
      <c r="V553" s="67"/>
      <c r="W553" s="67"/>
      <c r="X553" s="67"/>
      <c r="Y553" s="67"/>
      <c r="Z553" s="67"/>
      <c r="AA553" s="67"/>
      <c r="AB553" s="67"/>
      <c r="AC553" s="67"/>
      <c r="AD553" s="67"/>
      <c r="AE553" s="67"/>
      <c r="AF553" s="67"/>
      <c r="AG553" s="67"/>
      <c r="AH553" s="67"/>
      <c r="AI553" s="67"/>
      <c r="AJ553" s="67"/>
      <c r="AK553" s="67"/>
      <c r="AL553" s="67"/>
      <c r="AM553" s="67"/>
      <c r="AN553" s="67"/>
      <c r="AO553" s="67"/>
      <c r="AP553" s="67"/>
      <c r="AQ553" s="67"/>
      <c r="AR553" s="67"/>
      <c r="AS553" s="67"/>
      <c r="AT553" s="67"/>
      <c r="AU553" s="67"/>
      <c r="AV553" s="67"/>
      <c r="AW553" s="67"/>
      <c r="AX553" s="67"/>
      <c r="AY553" s="67"/>
      <c r="AZ553" s="67"/>
      <c r="BA553" s="67"/>
      <c r="BB553" s="67"/>
      <c r="BC553" s="67"/>
      <c r="BD553" s="67"/>
      <c r="BE553" s="67"/>
      <c r="BF553" s="67"/>
      <c r="BG553" s="67"/>
      <c r="BH553" s="67"/>
      <c r="BI553" s="67"/>
      <c r="BJ553" s="67"/>
      <c r="BK553" s="67"/>
      <c r="BL553" s="67"/>
      <c r="BM553" s="67"/>
      <c r="BN553" s="67"/>
      <c r="BO553" s="67"/>
      <c r="BP553" s="67"/>
      <c r="BQ553" s="67"/>
      <c r="BR553" s="67"/>
      <c r="BS553" s="67"/>
      <c r="BT553" s="67"/>
      <c r="BU553" s="67"/>
      <c r="BV553" s="67"/>
      <c r="BW553" s="62"/>
      <c r="BX553" s="62"/>
      <c r="BY553" s="62"/>
      <c r="BZ553" s="62"/>
      <c r="CA553" s="62"/>
      <c r="CB553" s="62"/>
      <c r="CC553" s="77"/>
      <c r="CD553" s="77"/>
      <c r="CE553" s="62"/>
      <c r="CF553" s="77"/>
      <c r="CG553" s="77"/>
      <c r="CH553" s="62"/>
      <c r="CI553" s="62"/>
      <c r="CJ553" s="62"/>
      <c r="CK553" s="62"/>
      <c r="CL553" s="62"/>
      <c r="CM553" s="62"/>
      <c r="CN553" s="62"/>
      <c r="CO553" s="62"/>
      <c r="CP553" s="62"/>
      <c r="CQ553" s="62"/>
      <c r="CR553" s="62"/>
      <c r="CS553" s="66"/>
    </row>
    <row r="554" spans="1:97" s="50" customFormat="1" ht="18.75" x14ac:dyDescent="0.3">
      <c r="A554" s="61"/>
      <c r="B554" s="55"/>
      <c r="C554" s="66"/>
      <c r="D554" s="55"/>
      <c r="E554" s="66"/>
      <c r="F554" s="66"/>
      <c r="G554" s="66"/>
      <c r="H554" s="66"/>
      <c r="I554" s="66"/>
      <c r="J554" s="67"/>
      <c r="K554" s="67"/>
      <c r="L554" s="67"/>
      <c r="M554" s="67"/>
      <c r="N554" s="67"/>
      <c r="O554" s="67"/>
      <c r="P554" s="67"/>
      <c r="Q554" s="67"/>
      <c r="R554" s="67"/>
      <c r="S554" s="67"/>
      <c r="T554" s="67"/>
      <c r="U554" s="67"/>
      <c r="V554" s="67"/>
      <c r="W554" s="67"/>
      <c r="X554" s="67"/>
      <c r="Y554" s="67"/>
      <c r="Z554" s="67"/>
      <c r="AA554" s="67"/>
      <c r="AB554" s="67"/>
      <c r="AC554" s="67"/>
      <c r="AD554" s="67"/>
      <c r="AE554" s="67"/>
      <c r="AF554" s="67"/>
      <c r="AG554" s="67"/>
      <c r="AH554" s="67"/>
      <c r="AI554" s="67"/>
      <c r="AJ554" s="67"/>
      <c r="AK554" s="67"/>
      <c r="AL554" s="67"/>
      <c r="AM554" s="67"/>
      <c r="AN554" s="67"/>
      <c r="AO554" s="67"/>
      <c r="AP554" s="67"/>
      <c r="AQ554" s="67"/>
      <c r="AR554" s="67"/>
      <c r="AS554" s="67"/>
      <c r="AT554" s="67"/>
      <c r="AU554" s="67"/>
      <c r="AV554" s="67"/>
      <c r="AW554" s="67"/>
      <c r="AX554" s="67"/>
      <c r="AY554" s="67"/>
      <c r="AZ554" s="67"/>
      <c r="BA554" s="67"/>
      <c r="BB554" s="67"/>
      <c r="BC554" s="67"/>
      <c r="BD554" s="67"/>
      <c r="BE554" s="67"/>
      <c r="BF554" s="67"/>
      <c r="BG554" s="67"/>
      <c r="BH554" s="67"/>
      <c r="BI554" s="67"/>
      <c r="BJ554" s="67"/>
      <c r="BK554" s="67"/>
      <c r="BL554" s="67"/>
      <c r="BM554" s="67"/>
      <c r="BN554" s="67"/>
      <c r="BO554" s="67"/>
      <c r="BP554" s="67"/>
      <c r="BQ554" s="67"/>
      <c r="BR554" s="67"/>
      <c r="BS554" s="67"/>
      <c r="BT554" s="67"/>
      <c r="BU554" s="67"/>
      <c r="BV554" s="67"/>
      <c r="BW554" s="62"/>
      <c r="BX554" s="62"/>
      <c r="BY554" s="62"/>
      <c r="BZ554" s="62"/>
      <c r="CA554" s="62"/>
      <c r="CB554" s="62"/>
      <c r="CC554" s="77"/>
      <c r="CD554" s="77"/>
      <c r="CE554" s="62"/>
      <c r="CF554" s="77"/>
      <c r="CG554" s="77"/>
      <c r="CH554" s="62"/>
      <c r="CI554" s="62"/>
      <c r="CJ554" s="62"/>
      <c r="CK554" s="62"/>
      <c r="CL554" s="62"/>
      <c r="CM554" s="62"/>
      <c r="CN554" s="62"/>
      <c r="CO554" s="62"/>
      <c r="CP554" s="62"/>
      <c r="CQ554" s="62"/>
      <c r="CR554" s="62"/>
      <c r="CS554" s="66"/>
    </row>
    <row r="555" spans="1:97" s="50" customFormat="1" ht="18.75" x14ac:dyDescent="0.3">
      <c r="A555" s="61"/>
      <c r="B555" s="55"/>
      <c r="C555" s="66"/>
      <c r="D555" s="55"/>
      <c r="E555" s="66"/>
      <c r="F555" s="66"/>
      <c r="G555" s="66"/>
      <c r="H555" s="66"/>
      <c r="I555" s="66"/>
      <c r="J555" s="67"/>
      <c r="K555" s="67"/>
      <c r="L555" s="67"/>
      <c r="M555" s="67"/>
      <c r="N555" s="67"/>
      <c r="O555" s="67"/>
      <c r="P555" s="67"/>
      <c r="Q555" s="67"/>
      <c r="R555" s="67"/>
      <c r="S555" s="67"/>
      <c r="T555" s="67"/>
      <c r="U555" s="67"/>
      <c r="V555" s="67"/>
      <c r="W555" s="67"/>
      <c r="X555" s="67"/>
      <c r="Y555" s="67"/>
      <c r="Z555" s="67"/>
      <c r="AA555" s="67"/>
      <c r="AB555" s="67"/>
      <c r="AC555" s="67"/>
      <c r="AD555" s="67"/>
      <c r="AE555" s="67"/>
      <c r="AF555" s="67"/>
      <c r="AG555" s="67"/>
      <c r="AH555" s="67"/>
      <c r="AI555" s="67"/>
      <c r="AJ555" s="67"/>
      <c r="AK555" s="67"/>
      <c r="AL555" s="67"/>
      <c r="AM555" s="67"/>
      <c r="AN555" s="67"/>
      <c r="AO555" s="67"/>
      <c r="AP555" s="67"/>
      <c r="AQ555" s="67"/>
      <c r="AR555" s="67"/>
      <c r="AS555" s="67"/>
      <c r="AT555" s="67"/>
      <c r="AU555" s="67"/>
      <c r="AV555" s="67"/>
      <c r="AW555" s="67"/>
      <c r="AX555" s="67"/>
      <c r="AY555" s="67"/>
      <c r="AZ555" s="67"/>
      <c r="BA555" s="67"/>
      <c r="BB555" s="67"/>
      <c r="BC555" s="67"/>
      <c r="BD555" s="67"/>
      <c r="BE555" s="67"/>
      <c r="BF555" s="67"/>
      <c r="BG555" s="67"/>
      <c r="BH555" s="67"/>
      <c r="BI555" s="67"/>
      <c r="BJ555" s="67"/>
      <c r="BK555" s="67"/>
      <c r="BL555" s="67"/>
      <c r="BM555" s="67"/>
      <c r="BN555" s="67"/>
      <c r="BO555" s="67"/>
      <c r="BP555" s="67"/>
      <c r="BQ555" s="67"/>
      <c r="BR555" s="67"/>
      <c r="BS555" s="67"/>
      <c r="BT555" s="67"/>
      <c r="BU555" s="67"/>
      <c r="BV555" s="67"/>
      <c r="BW555" s="62"/>
      <c r="BX555" s="62"/>
      <c r="BY555" s="62"/>
      <c r="BZ555" s="62"/>
      <c r="CA555" s="62"/>
      <c r="CB555" s="62"/>
      <c r="CC555" s="77"/>
      <c r="CD555" s="77"/>
      <c r="CE555" s="62"/>
      <c r="CF555" s="77"/>
      <c r="CG555" s="77"/>
      <c r="CH555" s="62"/>
      <c r="CI555" s="62"/>
      <c r="CJ555" s="62"/>
      <c r="CK555" s="62"/>
      <c r="CL555" s="62"/>
      <c r="CM555" s="62"/>
      <c r="CN555" s="62"/>
      <c r="CO555" s="62"/>
      <c r="CP555" s="62"/>
      <c r="CQ555" s="62"/>
      <c r="CR555" s="62"/>
      <c r="CS555" s="66"/>
    </row>
    <row r="556" spans="1:97" s="50" customFormat="1" ht="18.75" x14ac:dyDescent="0.3">
      <c r="A556" s="61"/>
      <c r="B556" s="55"/>
      <c r="C556" s="66"/>
      <c r="D556" s="55"/>
      <c r="E556" s="66"/>
      <c r="F556" s="66"/>
      <c r="G556" s="66"/>
      <c r="H556" s="66"/>
      <c r="I556" s="66"/>
      <c r="J556" s="67"/>
      <c r="K556" s="67"/>
      <c r="L556" s="67"/>
      <c r="M556" s="67"/>
      <c r="N556" s="67"/>
      <c r="O556" s="67"/>
      <c r="P556" s="67"/>
      <c r="Q556" s="67"/>
      <c r="R556" s="67"/>
      <c r="S556" s="67"/>
      <c r="T556" s="67"/>
      <c r="U556" s="67"/>
      <c r="V556" s="67"/>
      <c r="W556" s="67"/>
      <c r="X556" s="67"/>
      <c r="Y556" s="67"/>
      <c r="Z556" s="67"/>
      <c r="AA556" s="67"/>
      <c r="AB556" s="67"/>
      <c r="AC556" s="67"/>
      <c r="AD556" s="67"/>
      <c r="AE556" s="67"/>
      <c r="AF556" s="67"/>
      <c r="AG556" s="67"/>
      <c r="AH556" s="67"/>
      <c r="AI556" s="67"/>
      <c r="AJ556" s="67"/>
      <c r="AK556" s="67"/>
      <c r="AL556" s="67"/>
      <c r="AM556" s="67"/>
      <c r="AN556" s="67"/>
      <c r="AO556" s="67"/>
      <c r="AP556" s="67"/>
      <c r="AQ556" s="67"/>
      <c r="AR556" s="67"/>
      <c r="AS556" s="67"/>
      <c r="AT556" s="67"/>
      <c r="AU556" s="67"/>
      <c r="AV556" s="67"/>
      <c r="AW556" s="67"/>
      <c r="AX556" s="67"/>
      <c r="AY556" s="67"/>
      <c r="AZ556" s="67"/>
      <c r="BA556" s="67"/>
      <c r="BB556" s="67"/>
      <c r="BC556" s="67"/>
      <c r="BD556" s="67"/>
      <c r="BE556" s="67"/>
      <c r="BF556" s="67"/>
      <c r="BG556" s="67"/>
      <c r="BH556" s="67"/>
      <c r="BI556" s="67"/>
      <c r="BJ556" s="67"/>
      <c r="BK556" s="67"/>
      <c r="BL556" s="67"/>
      <c r="BM556" s="67"/>
      <c r="BN556" s="67"/>
      <c r="BO556" s="67"/>
      <c r="BP556" s="67"/>
      <c r="BQ556" s="67"/>
      <c r="BR556" s="67"/>
      <c r="BS556" s="67"/>
      <c r="BT556" s="67"/>
      <c r="BU556" s="67"/>
      <c r="BV556" s="67"/>
      <c r="BW556" s="62"/>
      <c r="BX556" s="62"/>
      <c r="BY556" s="62"/>
      <c r="BZ556" s="62"/>
      <c r="CA556" s="62"/>
      <c r="CB556" s="62"/>
      <c r="CC556" s="77"/>
      <c r="CD556" s="77"/>
      <c r="CE556" s="62"/>
      <c r="CF556" s="77"/>
      <c r="CG556" s="77"/>
      <c r="CH556" s="62"/>
      <c r="CI556" s="62"/>
      <c r="CJ556" s="62"/>
      <c r="CK556" s="62"/>
      <c r="CL556" s="62"/>
      <c r="CM556" s="62"/>
      <c r="CN556" s="62"/>
      <c r="CO556" s="62"/>
      <c r="CP556" s="62"/>
      <c r="CQ556" s="62"/>
      <c r="CR556" s="62"/>
      <c r="CS556" s="66"/>
    </row>
    <row r="557" spans="1:97" s="50" customFormat="1" ht="18.75" x14ac:dyDescent="0.3">
      <c r="A557" s="61"/>
      <c r="B557" s="55"/>
      <c r="C557" s="66"/>
      <c r="D557" s="55"/>
      <c r="E557" s="66"/>
      <c r="F557" s="66"/>
      <c r="G557" s="66"/>
      <c r="H557" s="66"/>
      <c r="I557" s="66"/>
      <c r="J557" s="67"/>
      <c r="K557" s="67"/>
      <c r="L557" s="67"/>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c r="AP557" s="67"/>
      <c r="AQ557" s="67"/>
      <c r="AR557" s="67"/>
      <c r="AS557" s="67"/>
      <c r="AT557" s="67"/>
      <c r="AU557" s="67"/>
      <c r="AV557" s="67"/>
      <c r="AW557" s="67"/>
      <c r="AX557" s="67"/>
      <c r="AY557" s="67"/>
      <c r="AZ557" s="67"/>
      <c r="BA557" s="67"/>
      <c r="BB557" s="67"/>
      <c r="BC557" s="67"/>
      <c r="BD557" s="67"/>
      <c r="BE557" s="67"/>
      <c r="BF557" s="67"/>
      <c r="BG557" s="67"/>
      <c r="BH557" s="67"/>
      <c r="BI557" s="67"/>
      <c r="BJ557" s="67"/>
      <c r="BK557" s="67"/>
      <c r="BL557" s="67"/>
      <c r="BM557" s="67"/>
      <c r="BN557" s="67"/>
      <c r="BO557" s="67"/>
      <c r="BP557" s="67"/>
      <c r="BQ557" s="67"/>
      <c r="BR557" s="67"/>
      <c r="BS557" s="67"/>
      <c r="BT557" s="67"/>
      <c r="BU557" s="67"/>
      <c r="BV557" s="67"/>
      <c r="BW557" s="62"/>
      <c r="BX557" s="62"/>
      <c r="BY557" s="62"/>
      <c r="BZ557" s="62"/>
      <c r="CA557" s="62"/>
      <c r="CB557" s="62"/>
      <c r="CC557" s="77"/>
      <c r="CD557" s="77"/>
      <c r="CE557" s="62"/>
      <c r="CF557" s="77"/>
      <c r="CG557" s="77"/>
      <c r="CH557" s="62"/>
      <c r="CI557" s="62"/>
      <c r="CJ557" s="62"/>
      <c r="CK557" s="62"/>
      <c r="CL557" s="62"/>
      <c r="CM557" s="62"/>
      <c r="CN557" s="62"/>
      <c r="CO557" s="62"/>
      <c r="CP557" s="62"/>
      <c r="CQ557" s="62"/>
      <c r="CR557" s="62"/>
      <c r="CS557" s="66"/>
    </row>
    <row r="558" spans="1:97" s="50" customFormat="1" ht="18.75" x14ac:dyDescent="0.3">
      <c r="A558" s="61"/>
      <c r="B558" s="55"/>
      <c r="C558" s="66"/>
      <c r="D558" s="55"/>
      <c r="E558" s="66"/>
      <c r="F558" s="66"/>
      <c r="G558" s="66"/>
      <c r="H558" s="66"/>
      <c r="I558" s="66"/>
      <c r="J558" s="67"/>
      <c r="K558" s="67"/>
      <c r="L558" s="67"/>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c r="AP558" s="67"/>
      <c r="AQ558" s="67"/>
      <c r="AR558" s="67"/>
      <c r="AS558" s="67"/>
      <c r="AT558" s="67"/>
      <c r="AU558" s="67"/>
      <c r="AV558" s="67"/>
      <c r="AW558" s="67"/>
      <c r="AX558" s="67"/>
      <c r="AY558" s="67"/>
      <c r="AZ558" s="67"/>
      <c r="BA558" s="67"/>
      <c r="BB558" s="67"/>
      <c r="BC558" s="67"/>
      <c r="BD558" s="67"/>
      <c r="BE558" s="67"/>
      <c r="BF558" s="67"/>
      <c r="BG558" s="67"/>
      <c r="BH558" s="67"/>
      <c r="BI558" s="67"/>
      <c r="BJ558" s="67"/>
      <c r="BK558" s="67"/>
      <c r="BL558" s="67"/>
      <c r="BM558" s="67"/>
      <c r="BN558" s="67"/>
      <c r="BO558" s="67"/>
      <c r="BP558" s="67"/>
      <c r="BQ558" s="67"/>
      <c r="BR558" s="67"/>
      <c r="BS558" s="67"/>
      <c r="BT558" s="67"/>
      <c r="BU558" s="67"/>
      <c r="BV558" s="67"/>
      <c r="BW558" s="62"/>
      <c r="BX558" s="62"/>
      <c r="BY558" s="62"/>
      <c r="BZ558" s="62"/>
      <c r="CA558" s="62"/>
      <c r="CB558" s="62"/>
      <c r="CC558" s="77"/>
      <c r="CD558" s="77"/>
      <c r="CE558" s="62"/>
      <c r="CF558" s="77"/>
      <c r="CG558" s="77"/>
      <c r="CH558" s="62"/>
      <c r="CI558" s="62"/>
      <c r="CJ558" s="62"/>
      <c r="CK558" s="62"/>
      <c r="CL558" s="62"/>
      <c r="CM558" s="62"/>
      <c r="CN558" s="62"/>
      <c r="CO558" s="62"/>
      <c r="CP558" s="62"/>
      <c r="CQ558" s="62"/>
      <c r="CR558" s="62"/>
      <c r="CS558" s="66"/>
    </row>
    <row r="559" spans="1:97" s="50" customFormat="1" ht="18.75" x14ac:dyDescent="0.3">
      <c r="A559" s="61"/>
      <c r="B559" s="55"/>
      <c r="C559" s="66"/>
      <c r="D559" s="55"/>
      <c r="E559" s="66"/>
      <c r="F559" s="66"/>
      <c r="G559" s="66"/>
      <c r="H559" s="66"/>
      <c r="I559" s="66"/>
      <c r="J559" s="67"/>
      <c r="K559" s="67"/>
      <c r="L559" s="67"/>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c r="AP559" s="67"/>
      <c r="AQ559" s="67"/>
      <c r="AR559" s="67"/>
      <c r="AS559" s="67"/>
      <c r="AT559" s="67"/>
      <c r="AU559" s="67"/>
      <c r="AV559" s="67"/>
      <c r="AW559" s="67"/>
      <c r="AX559" s="67"/>
      <c r="AY559" s="67"/>
      <c r="AZ559" s="67"/>
      <c r="BA559" s="67"/>
      <c r="BB559" s="67"/>
      <c r="BC559" s="67"/>
      <c r="BD559" s="67"/>
      <c r="BE559" s="67"/>
      <c r="BF559" s="67"/>
      <c r="BG559" s="67"/>
      <c r="BH559" s="67"/>
      <c r="BI559" s="67"/>
      <c r="BJ559" s="67"/>
      <c r="BK559" s="67"/>
      <c r="BL559" s="67"/>
      <c r="BM559" s="67"/>
      <c r="BN559" s="67"/>
      <c r="BO559" s="67"/>
      <c r="BP559" s="67"/>
      <c r="BQ559" s="67"/>
      <c r="BR559" s="67"/>
      <c r="BS559" s="67"/>
      <c r="BT559" s="67"/>
      <c r="BU559" s="67"/>
      <c r="BV559" s="67"/>
      <c r="BW559" s="62"/>
      <c r="BX559" s="62"/>
      <c r="BY559" s="62"/>
      <c r="BZ559" s="62"/>
      <c r="CA559" s="62"/>
      <c r="CB559" s="62"/>
      <c r="CC559" s="77"/>
      <c r="CD559" s="77"/>
      <c r="CE559" s="62"/>
      <c r="CF559" s="77"/>
      <c r="CG559" s="77"/>
      <c r="CH559" s="62"/>
      <c r="CI559" s="62"/>
      <c r="CJ559" s="62"/>
      <c r="CK559" s="62"/>
      <c r="CL559" s="62"/>
      <c r="CM559" s="62"/>
      <c r="CN559" s="62"/>
      <c r="CO559" s="62"/>
      <c r="CP559" s="62"/>
      <c r="CQ559" s="62"/>
      <c r="CR559" s="62"/>
      <c r="CS559" s="66"/>
    </row>
    <row r="560" spans="1:97" s="50" customFormat="1" ht="18.75" x14ac:dyDescent="0.3">
      <c r="A560" s="61"/>
      <c r="B560" s="55"/>
      <c r="C560" s="66"/>
      <c r="D560" s="55"/>
      <c r="E560" s="66"/>
      <c r="F560" s="66"/>
      <c r="G560" s="66"/>
      <c r="H560" s="66"/>
      <c r="I560" s="66"/>
      <c r="J560" s="67"/>
      <c r="K560" s="67"/>
      <c r="L560" s="67"/>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c r="AP560" s="67"/>
      <c r="AQ560" s="67"/>
      <c r="AR560" s="67"/>
      <c r="AS560" s="67"/>
      <c r="AT560" s="67"/>
      <c r="AU560" s="67"/>
      <c r="AV560" s="67"/>
      <c r="AW560" s="67"/>
      <c r="AX560" s="67"/>
      <c r="AY560" s="67"/>
      <c r="AZ560" s="67"/>
      <c r="BA560" s="67"/>
      <c r="BB560" s="67"/>
      <c r="BC560" s="67"/>
      <c r="BD560" s="67"/>
      <c r="BE560" s="67"/>
      <c r="BF560" s="67"/>
      <c r="BG560" s="67"/>
      <c r="BH560" s="67"/>
      <c r="BI560" s="67"/>
      <c r="BJ560" s="67"/>
      <c r="BK560" s="67"/>
      <c r="BL560" s="67"/>
      <c r="BM560" s="67"/>
      <c r="BN560" s="67"/>
      <c r="BO560" s="67"/>
      <c r="BP560" s="67"/>
      <c r="BQ560" s="67"/>
      <c r="BR560" s="67"/>
      <c r="BS560" s="67"/>
      <c r="BT560" s="67"/>
      <c r="BU560" s="67"/>
      <c r="BV560" s="67"/>
      <c r="BW560" s="62"/>
      <c r="BX560" s="62"/>
      <c r="BY560" s="62"/>
      <c r="BZ560" s="62"/>
      <c r="CA560" s="62"/>
      <c r="CB560" s="62"/>
      <c r="CC560" s="77"/>
      <c r="CD560" s="77"/>
      <c r="CE560" s="62"/>
      <c r="CF560" s="77"/>
      <c r="CG560" s="77"/>
      <c r="CH560" s="62"/>
      <c r="CI560" s="62"/>
      <c r="CJ560" s="62"/>
      <c r="CK560" s="62"/>
      <c r="CL560" s="62"/>
      <c r="CM560" s="62"/>
      <c r="CN560" s="62"/>
      <c r="CO560" s="62"/>
      <c r="CP560" s="62"/>
      <c r="CQ560" s="62"/>
      <c r="CR560" s="62"/>
      <c r="CS560" s="66"/>
    </row>
    <row r="561" spans="1:97" s="50" customFormat="1" ht="18.75" x14ac:dyDescent="0.3">
      <c r="A561" s="61"/>
      <c r="B561" s="55"/>
      <c r="C561" s="66"/>
      <c r="D561" s="55"/>
      <c r="E561" s="66"/>
      <c r="F561" s="66"/>
      <c r="G561" s="66"/>
      <c r="H561" s="66"/>
      <c r="I561" s="66"/>
      <c r="J561" s="67"/>
      <c r="K561" s="67"/>
      <c r="L561" s="67"/>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c r="AP561" s="67"/>
      <c r="AQ561" s="67"/>
      <c r="AR561" s="67"/>
      <c r="AS561" s="67"/>
      <c r="AT561" s="67"/>
      <c r="AU561" s="67"/>
      <c r="AV561" s="67"/>
      <c r="AW561" s="67"/>
      <c r="AX561" s="67"/>
      <c r="AY561" s="67"/>
      <c r="AZ561" s="67"/>
      <c r="BA561" s="67"/>
      <c r="BB561" s="67"/>
      <c r="BC561" s="67"/>
      <c r="BD561" s="67"/>
      <c r="BE561" s="67"/>
      <c r="BF561" s="67"/>
      <c r="BG561" s="67"/>
      <c r="BH561" s="67"/>
      <c r="BI561" s="67"/>
      <c r="BJ561" s="67"/>
      <c r="BK561" s="67"/>
      <c r="BL561" s="67"/>
      <c r="BM561" s="67"/>
      <c r="BN561" s="67"/>
      <c r="BO561" s="67"/>
      <c r="BP561" s="67"/>
      <c r="BQ561" s="67"/>
      <c r="BR561" s="67"/>
      <c r="BS561" s="67"/>
      <c r="BT561" s="67"/>
      <c r="BU561" s="67"/>
      <c r="BV561" s="67"/>
      <c r="BW561" s="62"/>
      <c r="BX561" s="62"/>
      <c r="BY561" s="62"/>
      <c r="BZ561" s="62"/>
      <c r="CA561" s="62"/>
      <c r="CB561" s="62"/>
      <c r="CC561" s="77"/>
      <c r="CD561" s="77"/>
      <c r="CE561" s="62"/>
      <c r="CF561" s="77"/>
      <c r="CG561" s="77"/>
      <c r="CH561" s="62"/>
      <c r="CI561" s="62"/>
      <c r="CJ561" s="62"/>
      <c r="CK561" s="62"/>
      <c r="CL561" s="62"/>
      <c r="CM561" s="62"/>
      <c r="CN561" s="62"/>
      <c r="CO561" s="62"/>
      <c r="CP561" s="62"/>
      <c r="CQ561" s="62"/>
      <c r="CR561" s="62"/>
      <c r="CS561" s="66"/>
    </row>
    <row r="562" spans="1:97" s="50" customFormat="1" ht="18.75" x14ac:dyDescent="0.3">
      <c r="A562" s="61"/>
      <c r="B562" s="55"/>
      <c r="C562" s="66"/>
      <c r="D562" s="55"/>
      <c r="E562" s="66"/>
      <c r="F562" s="66"/>
      <c r="G562" s="66"/>
      <c r="H562" s="66"/>
      <c r="I562" s="66"/>
      <c r="J562" s="67"/>
      <c r="K562" s="67"/>
      <c r="L562" s="67"/>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c r="AP562" s="67"/>
      <c r="AQ562" s="67"/>
      <c r="AR562" s="67"/>
      <c r="AS562" s="67"/>
      <c r="AT562" s="67"/>
      <c r="AU562" s="67"/>
      <c r="AV562" s="67"/>
      <c r="AW562" s="67"/>
      <c r="AX562" s="67"/>
      <c r="AY562" s="67"/>
      <c r="AZ562" s="67"/>
      <c r="BA562" s="67"/>
      <c r="BB562" s="67"/>
      <c r="BC562" s="67"/>
      <c r="BD562" s="67"/>
      <c r="BE562" s="67"/>
      <c r="BF562" s="67"/>
      <c r="BG562" s="67"/>
      <c r="BH562" s="67"/>
      <c r="BI562" s="67"/>
      <c r="BJ562" s="67"/>
      <c r="BK562" s="67"/>
      <c r="BL562" s="67"/>
      <c r="BM562" s="67"/>
      <c r="BN562" s="67"/>
      <c r="BO562" s="67"/>
      <c r="BP562" s="67"/>
      <c r="BQ562" s="67"/>
      <c r="BR562" s="67"/>
      <c r="BS562" s="67"/>
      <c r="BT562" s="67"/>
      <c r="BU562" s="67"/>
      <c r="BV562" s="67"/>
      <c r="BW562" s="62"/>
      <c r="BX562" s="62"/>
      <c r="BY562" s="62"/>
      <c r="BZ562" s="62"/>
      <c r="CA562" s="62"/>
      <c r="CB562" s="62"/>
      <c r="CC562" s="77"/>
      <c r="CD562" s="77"/>
      <c r="CE562" s="62"/>
      <c r="CF562" s="77"/>
      <c r="CG562" s="77"/>
      <c r="CH562" s="62"/>
      <c r="CI562" s="62"/>
      <c r="CJ562" s="62"/>
      <c r="CK562" s="62"/>
      <c r="CL562" s="62"/>
      <c r="CM562" s="62"/>
      <c r="CN562" s="62"/>
      <c r="CO562" s="62"/>
      <c r="CP562" s="62"/>
      <c r="CQ562" s="62"/>
      <c r="CR562" s="62"/>
      <c r="CS562" s="66"/>
    </row>
    <row r="563" spans="1:97" s="50" customFormat="1" ht="18.75" x14ac:dyDescent="0.3">
      <c r="A563" s="61"/>
      <c r="B563" s="55"/>
      <c r="C563" s="66"/>
      <c r="D563" s="55"/>
      <c r="E563" s="66"/>
      <c r="F563" s="66"/>
      <c r="G563" s="66"/>
      <c r="H563" s="66"/>
      <c r="I563" s="66"/>
      <c r="J563" s="67"/>
      <c r="K563" s="67"/>
      <c r="L563" s="67"/>
      <c r="M563" s="67"/>
      <c r="N563" s="67"/>
      <c r="O563" s="67"/>
      <c r="P563" s="67"/>
      <c r="Q563" s="67"/>
      <c r="R563" s="67"/>
      <c r="S563" s="67"/>
      <c r="T563" s="67"/>
      <c r="U563" s="67"/>
      <c r="V563" s="67"/>
      <c r="W563" s="67"/>
      <c r="X563" s="67"/>
      <c r="Y563" s="67"/>
      <c r="Z563" s="67"/>
      <c r="AA563" s="67"/>
      <c r="AB563" s="67"/>
      <c r="AC563" s="67"/>
      <c r="AD563" s="67"/>
      <c r="AE563" s="67"/>
      <c r="AF563" s="67"/>
      <c r="AG563" s="67"/>
      <c r="AH563" s="67"/>
      <c r="AI563" s="67"/>
      <c r="AJ563" s="67"/>
      <c r="AK563" s="67"/>
      <c r="AL563" s="67"/>
      <c r="AM563" s="67"/>
      <c r="AN563" s="67"/>
      <c r="AO563" s="67"/>
      <c r="AP563" s="67"/>
      <c r="AQ563" s="67"/>
      <c r="AR563" s="67"/>
      <c r="AS563" s="67"/>
      <c r="AT563" s="67"/>
      <c r="AU563" s="67"/>
      <c r="AV563" s="67"/>
      <c r="AW563" s="67"/>
      <c r="AX563" s="67"/>
      <c r="AY563" s="67"/>
      <c r="AZ563" s="67"/>
      <c r="BA563" s="67"/>
      <c r="BB563" s="67"/>
      <c r="BC563" s="67"/>
      <c r="BD563" s="67"/>
      <c r="BE563" s="67"/>
      <c r="BF563" s="67"/>
      <c r="BG563" s="67"/>
      <c r="BH563" s="67"/>
      <c r="BI563" s="67"/>
      <c r="BJ563" s="67"/>
      <c r="BK563" s="67"/>
      <c r="BL563" s="67"/>
      <c r="BM563" s="67"/>
      <c r="BN563" s="67"/>
      <c r="BO563" s="67"/>
      <c r="BP563" s="67"/>
      <c r="BQ563" s="67"/>
      <c r="BR563" s="67"/>
      <c r="BS563" s="67"/>
      <c r="BT563" s="67"/>
      <c r="BU563" s="67"/>
      <c r="BV563" s="67"/>
      <c r="BW563" s="62"/>
      <c r="BX563" s="62"/>
      <c r="BY563" s="62"/>
      <c r="BZ563" s="62"/>
      <c r="CA563" s="62"/>
      <c r="CB563" s="62"/>
      <c r="CC563" s="77"/>
      <c r="CD563" s="77"/>
      <c r="CE563" s="62"/>
      <c r="CF563" s="77"/>
      <c r="CG563" s="77"/>
      <c r="CH563" s="62"/>
      <c r="CI563" s="62"/>
      <c r="CJ563" s="62"/>
      <c r="CK563" s="62"/>
      <c r="CL563" s="62"/>
      <c r="CM563" s="62"/>
      <c r="CN563" s="62"/>
      <c r="CO563" s="62"/>
      <c r="CP563" s="62"/>
      <c r="CQ563" s="62"/>
      <c r="CR563" s="62"/>
      <c r="CS563" s="66"/>
    </row>
    <row r="564" spans="1:97" s="50" customFormat="1" ht="18.75" x14ac:dyDescent="0.3">
      <c r="A564" s="61"/>
      <c r="B564" s="55"/>
      <c r="C564" s="66"/>
      <c r="D564" s="55"/>
      <c r="E564" s="66"/>
      <c r="F564" s="66"/>
      <c r="G564" s="66"/>
      <c r="H564" s="66"/>
      <c r="I564" s="66"/>
      <c r="J564" s="67"/>
      <c r="K564" s="67"/>
      <c r="L564" s="67"/>
      <c r="M564" s="67"/>
      <c r="N564" s="67"/>
      <c r="O564" s="67"/>
      <c r="P564" s="67"/>
      <c r="Q564" s="67"/>
      <c r="R564" s="67"/>
      <c r="S564" s="67"/>
      <c r="T564" s="67"/>
      <c r="U564" s="67"/>
      <c r="V564" s="67"/>
      <c r="W564" s="67"/>
      <c r="X564" s="67"/>
      <c r="Y564" s="67"/>
      <c r="Z564" s="67"/>
      <c r="AA564" s="67"/>
      <c r="AB564" s="67"/>
      <c r="AC564" s="67"/>
      <c r="AD564" s="67"/>
      <c r="AE564" s="67"/>
      <c r="AF564" s="67"/>
      <c r="AG564" s="67"/>
      <c r="AH564" s="67"/>
      <c r="AI564" s="67"/>
      <c r="AJ564" s="67"/>
      <c r="AK564" s="67"/>
      <c r="AL564" s="67"/>
      <c r="AM564" s="67"/>
      <c r="AN564" s="67"/>
      <c r="AO564" s="67"/>
      <c r="AP564" s="67"/>
      <c r="AQ564" s="67"/>
      <c r="AR564" s="67"/>
      <c r="AS564" s="67"/>
      <c r="AT564" s="67"/>
      <c r="AU564" s="67"/>
      <c r="AV564" s="67"/>
      <c r="AW564" s="67"/>
      <c r="AX564" s="67"/>
      <c r="AY564" s="67"/>
      <c r="AZ564" s="67"/>
      <c r="BA564" s="67"/>
      <c r="BB564" s="67"/>
      <c r="BC564" s="67"/>
      <c r="BD564" s="67"/>
      <c r="BE564" s="67"/>
      <c r="BF564" s="67"/>
      <c r="BG564" s="67"/>
      <c r="BH564" s="67"/>
      <c r="BI564" s="67"/>
      <c r="BJ564" s="67"/>
      <c r="BK564" s="67"/>
      <c r="BL564" s="67"/>
      <c r="BM564" s="67"/>
      <c r="BN564" s="67"/>
      <c r="BO564" s="67"/>
      <c r="BP564" s="67"/>
      <c r="BQ564" s="67"/>
      <c r="BR564" s="67"/>
      <c r="BS564" s="67"/>
      <c r="BT564" s="67"/>
      <c r="BU564" s="67"/>
      <c r="BV564" s="67"/>
      <c r="BW564" s="62"/>
      <c r="BX564" s="62"/>
      <c r="BY564" s="62"/>
      <c r="BZ564" s="62"/>
      <c r="CA564" s="62"/>
      <c r="CB564" s="62"/>
      <c r="CC564" s="77"/>
      <c r="CD564" s="77"/>
      <c r="CE564" s="62"/>
      <c r="CF564" s="77"/>
      <c r="CG564" s="77"/>
      <c r="CH564" s="62"/>
      <c r="CI564" s="62"/>
      <c r="CJ564" s="62"/>
      <c r="CK564" s="62"/>
      <c r="CL564" s="62"/>
      <c r="CM564" s="62"/>
      <c r="CN564" s="62"/>
      <c r="CO564" s="62"/>
      <c r="CP564" s="62"/>
      <c r="CQ564" s="62"/>
      <c r="CR564" s="62"/>
      <c r="CS564" s="66"/>
    </row>
    <row r="565" spans="1:97" s="50" customFormat="1" ht="18.75" x14ac:dyDescent="0.3">
      <c r="A565" s="61"/>
      <c r="B565" s="55"/>
      <c r="C565" s="66"/>
      <c r="D565" s="55"/>
      <c r="E565" s="66"/>
      <c r="F565" s="66"/>
      <c r="G565" s="66"/>
      <c r="H565" s="66"/>
      <c r="I565" s="66"/>
      <c r="J565" s="67"/>
      <c r="K565" s="67"/>
      <c r="L565" s="67"/>
      <c r="M565" s="67"/>
      <c r="N565" s="67"/>
      <c r="O565" s="67"/>
      <c r="P565" s="67"/>
      <c r="Q565" s="67"/>
      <c r="R565" s="67"/>
      <c r="S565" s="67"/>
      <c r="T565" s="67"/>
      <c r="U565" s="67"/>
      <c r="V565" s="67"/>
      <c r="W565" s="67"/>
      <c r="X565" s="67"/>
      <c r="Y565" s="67"/>
      <c r="Z565" s="67"/>
      <c r="AA565" s="67"/>
      <c r="AB565" s="67"/>
      <c r="AC565" s="67"/>
      <c r="AD565" s="67"/>
      <c r="AE565" s="67"/>
      <c r="AF565" s="67"/>
      <c r="AG565" s="67"/>
      <c r="AH565" s="67"/>
      <c r="AI565" s="67"/>
      <c r="AJ565" s="67"/>
      <c r="AK565" s="67"/>
      <c r="AL565" s="67"/>
      <c r="AM565" s="67"/>
      <c r="AN565" s="67"/>
      <c r="AO565" s="67"/>
      <c r="AP565" s="67"/>
      <c r="AQ565" s="67"/>
      <c r="AR565" s="67"/>
      <c r="AS565" s="67"/>
      <c r="AT565" s="67"/>
      <c r="AU565" s="67"/>
      <c r="AV565" s="67"/>
      <c r="AW565" s="67"/>
      <c r="AX565" s="67"/>
      <c r="AY565" s="67"/>
      <c r="AZ565" s="67"/>
      <c r="BA565" s="67"/>
      <c r="BB565" s="67"/>
      <c r="BC565" s="67"/>
      <c r="BD565" s="67"/>
      <c r="BE565" s="67"/>
      <c r="BF565" s="67"/>
      <c r="BG565" s="67"/>
      <c r="BH565" s="67"/>
      <c r="BI565" s="67"/>
      <c r="BJ565" s="67"/>
      <c r="BK565" s="67"/>
      <c r="BL565" s="67"/>
      <c r="BM565" s="67"/>
      <c r="BN565" s="67"/>
      <c r="BO565" s="67"/>
      <c r="BP565" s="67"/>
      <c r="BQ565" s="67"/>
      <c r="BR565" s="67"/>
      <c r="BS565" s="67"/>
      <c r="BT565" s="67"/>
      <c r="BU565" s="67"/>
      <c r="BV565" s="67"/>
      <c r="BW565" s="62"/>
      <c r="BX565" s="62"/>
      <c r="BY565" s="62"/>
      <c r="BZ565" s="62"/>
      <c r="CA565" s="62"/>
      <c r="CB565" s="62"/>
      <c r="CC565" s="77"/>
      <c r="CD565" s="77"/>
      <c r="CE565" s="62"/>
      <c r="CF565" s="77"/>
      <c r="CG565" s="77"/>
      <c r="CH565" s="62"/>
      <c r="CI565" s="62"/>
      <c r="CJ565" s="62"/>
      <c r="CK565" s="62"/>
      <c r="CL565" s="62"/>
      <c r="CM565" s="62"/>
      <c r="CN565" s="62"/>
      <c r="CO565" s="62"/>
      <c r="CP565" s="62"/>
      <c r="CQ565" s="62"/>
      <c r="CR565" s="62"/>
      <c r="CS565" s="66"/>
    </row>
    <row r="566" spans="1:97" s="50" customFormat="1" ht="18.75" x14ac:dyDescent="0.3">
      <c r="A566" s="61"/>
      <c r="B566" s="55"/>
      <c r="C566" s="66"/>
      <c r="D566" s="55"/>
      <c r="E566" s="66"/>
      <c r="F566" s="66"/>
      <c r="G566" s="66"/>
      <c r="H566" s="66"/>
      <c r="I566" s="66"/>
      <c r="J566" s="67"/>
      <c r="K566" s="67"/>
      <c r="L566" s="67"/>
      <c r="M566" s="67"/>
      <c r="N566" s="67"/>
      <c r="O566" s="67"/>
      <c r="P566" s="67"/>
      <c r="Q566" s="67"/>
      <c r="R566" s="67"/>
      <c r="S566" s="67"/>
      <c r="T566" s="67"/>
      <c r="U566" s="67"/>
      <c r="V566" s="67"/>
      <c r="W566" s="67"/>
      <c r="X566" s="67"/>
      <c r="Y566" s="67"/>
      <c r="Z566" s="67"/>
      <c r="AA566" s="67"/>
      <c r="AB566" s="67"/>
      <c r="AC566" s="67"/>
      <c r="AD566" s="67"/>
      <c r="AE566" s="67"/>
      <c r="AF566" s="67"/>
      <c r="AG566" s="67"/>
      <c r="AH566" s="67"/>
      <c r="AI566" s="67"/>
      <c r="AJ566" s="67"/>
      <c r="AK566" s="67"/>
      <c r="AL566" s="67"/>
      <c r="AM566" s="67"/>
      <c r="AN566" s="67"/>
      <c r="AO566" s="67"/>
      <c r="AP566" s="67"/>
      <c r="AQ566" s="67"/>
      <c r="AR566" s="67"/>
      <c r="AS566" s="67"/>
      <c r="AT566" s="67"/>
      <c r="AU566" s="67"/>
      <c r="AV566" s="67"/>
      <c r="AW566" s="67"/>
      <c r="AX566" s="67"/>
      <c r="AY566" s="67"/>
      <c r="AZ566" s="67"/>
      <c r="BA566" s="67"/>
      <c r="BB566" s="67"/>
      <c r="BC566" s="67"/>
      <c r="BD566" s="67"/>
      <c r="BE566" s="67"/>
      <c r="BF566" s="67"/>
      <c r="BG566" s="67"/>
      <c r="BH566" s="67"/>
      <c r="BI566" s="67"/>
      <c r="BJ566" s="67"/>
      <c r="BK566" s="67"/>
      <c r="BL566" s="67"/>
      <c r="BM566" s="67"/>
      <c r="BN566" s="67"/>
      <c r="BO566" s="67"/>
      <c r="BP566" s="67"/>
      <c r="BQ566" s="67"/>
      <c r="BR566" s="67"/>
      <c r="BS566" s="67"/>
      <c r="BT566" s="67"/>
      <c r="BU566" s="67"/>
      <c r="BV566" s="67"/>
      <c r="BW566" s="62"/>
      <c r="BX566" s="62"/>
      <c r="BY566" s="62"/>
      <c r="BZ566" s="62"/>
      <c r="CA566" s="62"/>
      <c r="CB566" s="62"/>
      <c r="CC566" s="77"/>
      <c r="CD566" s="77"/>
      <c r="CE566" s="62"/>
      <c r="CF566" s="77"/>
      <c r="CG566" s="77"/>
      <c r="CH566" s="62"/>
      <c r="CI566" s="62"/>
      <c r="CJ566" s="62"/>
      <c r="CK566" s="62"/>
      <c r="CL566" s="62"/>
      <c r="CM566" s="62"/>
      <c r="CN566" s="62"/>
      <c r="CO566" s="62"/>
      <c r="CP566" s="62"/>
      <c r="CQ566" s="62"/>
      <c r="CR566" s="62"/>
      <c r="CS566" s="66"/>
    </row>
    <row r="567" spans="1:97" s="50" customFormat="1" ht="18.75" x14ac:dyDescent="0.3">
      <c r="A567" s="61"/>
      <c r="B567" s="55"/>
      <c r="C567" s="66"/>
      <c r="D567" s="55"/>
      <c r="E567" s="66"/>
      <c r="F567" s="66"/>
      <c r="G567" s="66"/>
      <c r="H567" s="66"/>
      <c r="I567" s="66"/>
      <c r="J567" s="67"/>
      <c r="K567" s="67"/>
      <c r="L567" s="67"/>
      <c r="M567" s="67"/>
      <c r="N567" s="67"/>
      <c r="O567" s="67"/>
      <c r="P567" s="67"/>
      <c r="Q567" s="67"/>
      <c r="R567" s="67"/>
      <c r="S567" s="67"/>
      <c r="T567" s="67"/>
      <c r="U567" s="67"/>
      <c r="V567" s="67"/>
      <c r="W567" s="67"/>
      <c r="X567" s="67"/>
      <c r="Y567" s="67"/>
      <c r="Z567" s="67"/>
      <c r="AA567" s="67"/>
      <c r="AB567" s="67"/>
      <c r="AC567" s="67"/>
      <c r="AD567" s="67"/>
      <c r="AE567" s="67"/>
      <c r="AF567" s="67"/>
      <c r="AG567" s="67"/>
      <c r="AH567" s="67"/>
      <c r="AI567" s="67"/>
      <c r="AJ567" s="67"/>
      <c r="AK567" s="67"/>
      <c r="AL567" s="67"/>
      <c r="AM567" s="67"/>
      <c r="AN567" s="67"/>
      <c r="AO567" s="67"/>
      <c r="AP567" s="67"/>
      <c r="AQ567" s="67"/>
      <c r="AR567" s="67"/>
      <c r="AS567" s="67"/>
      <c r="AT567" s="67"/>
      <c r="AU567" s="67"/>
      <c r="AV567" s="67"/>
      <c r="AW567" s="67"/>
      <c r="AX567" s="67"/>
      <c r="AY567" s="67"/>
      <c r="AZ567" s="67"/>
      <c r="BA567" s="67"/>
      <c r="BB567" s="67"/>
      <c r="BC567" s="67"/>
      <c r="BD567" s="67"/>
      <c r="BE567" s="67"/>
      <c r="BF567" s="67"/>
      <c r="BG567" s="67"/>
      <c r="BH567" s="67"/>
      <c r="BI567" s="67"/>
      <c r="BJ567" s="67"/>
      <c r="BK567" s="67"/>
      <c r="BL567" s="67"/>
      <c r="BM567" s="67"/>
      <c r="BN567" s="67"/>
      <c r="BO567" s="67"/>
      <c r="BP567" s="67"/>
      <c r="BQ567" s="67"/>
      <c r="BR567" s="67"/>
      <c r="BS567" s="67"/>
      <c r="BT567" s="67"/>
      <c r="BU567" s="67"/>
      <c r="BV567" s="67"/>
      <c r="BW567" s="62"/>
      <c r="BX567" s="62"/>
      <c r="BY567" s="62"/>
      <c r="BZ567" s="62"/>
      <c r="CA567" s="62"/>
      <c r="CB567" s="62"/>
      <c r="CC567" s="77"/>
      <c r="CD567" s="77"/>
      <c r="CE567" s="62"/>
      <c r="CF567" s="77"/>
      <c r="CG567" s="77"/>
      <c r="CH567" s="62"/>
      <c r="CI567" s="62"/>
      <c r="CJ567" s="62"/>
      <c r="CK567" s="62"/>
      <c r="CL567" s="62"/>
      <c r="CM567" s="62"/>
      <c r="CN567" s="62"/>
      <c r="CO567" s="62"/>
      <c r="CP567" s="62"/>
      <c r="CQ567" s="62"/>
      <c r="CR567" s="62"/>
      <c r="CS567" s="66"/>
    </row>
    <row r="568" spans="1:97" s="50" customFormat="1" ht="18.75" x14ac:dyDescent="0.3">
      <c r="A568" s="61"/>
      <c r="B568" s="55"/>
      <c r="C568" s="66"/>
      <c r="D568" s="55"/>
      <c r="E568" s="66"/>
      <c r="F568" s="66"/>
      <c r="G568" s="66"/>
      <c r="H568" s="66"/>
      <c r="I568" s="66"/>
      <c r="J568" s="67"/>
      <c r="K568" s="67"/>
      <c r="L568" s="67"/>
      <c r="M568" s="67"/>
      <c r="N568" s="67"/>
      <c r="O568" s="67"/>
      <c r="P568" s="67"/>
      <c r="Q568" s="67"/>
      <c r="R568" s="67"/>
      <c r="S568" s="67"/>
      <c r="T568" s="67"/>
      <c r="U568" s="67"/>
      <c r="V568" s="67"/>
      <c r="W568" s="67"/>
      <c r="X568" s="67"/>
      <c r="Y568" s="67"/>
      <c r="Z568" s="67"/>
      <c r="AA568" s="67"/>
      <c r="AB568" s="67"/>
      <c r="AC568" s="67"/>
      <c r="AD568" s="67"/>
      <c r="AE568" s="67"/>
      <c r="AF568" s="67"/>
      <c r="AG568" s="67"/>
      <c r="AH568" s="67"/>
      <c r="AI568" s="67"/>
      <c r="AJ568" s="67"/>
      <c r="AK568" s="67"/>
      <c r="AL568" s="67"/>
      <c r="AM568" s="67"/>
      <c r="AN568" s="67"/>
      <c r="AO568" s="67"/>
      <c r="AP568" s="67"/>
      <c r="AQ568" s="67"/>
      <c r="AR568" s="67"/>
      <c r="AS568" s="67"/>
      <c r="AT568" s="67"/>
      <c r="AU568" s="67"/>
      <c r="AV568" s="67"/>
      <c r="AW568" s="67"/>
      <c r="AX568" s="67"/>
      <c r="AY568" s="67"/>
      <c r="AZ568" s="67"/>
      <c r="BA568" s="67"/>
      <c r="BB568" s="67"/>
      <c r="BC568" s="67"/>
      <c r="BD568" s="67"/>
      <c r="BE568" s="67"/>
      <c r="BF568" s="67"/>
      <c r="BG568" s="67"/>
      <c r="BH568" s="67"/>
      <c r="BI568" s="67"/>
      <c r="BJ568" s="67"/>
      <c r="BK568" s="67"/>
      <c r="BL568" s="67"/>
      <c r="BM568" s="67"/>
      <c r="BN568" s="67"/>
      <c r="BO568" s="67"/>
      <c r="BP568" s="67"/>
      <c r="BQ568" s="67"/>
      <c r="BR568" s="67"/>
      <c r="BS568" s="67"/>
      <c r="BT568" s="67"/>
      <c r="BU568" s="67"/>
      <c r="BV568" s="67"/>
      <c r="BW568" s="62"/>
      <c r="BX568" s="62"/>
      <c r="BY568" s="62"/>
      <c r="BZ568" s="62"/>
      <c r="CA568" s="62"/>
      <c r="CB568" s="62"/>
      <c r="CC568" s="77"/>
      <c r="CD568" s="77"/>
      <c r="CE568" s="62"/>
      <c r="CF568" s="77"/>
      <c r="CG568" s="77"/>
      <c r="CH568" s="62"/>
      <c r="CI568" s="62"/>
      <c r="CJ568" s="62"/>
      <c r="CK568" s="62"/>
      <c r="CL568" s="62"/>
      <c r="CM568" s="62"/>
      <c r="CN568" s="62"/>
      <c r="CO568" s="62"/>
      <c r="CP568" s="62"/>
      <c r="CQ568" s="62"/>
      <c r="CR568" s="62"/>
      <c r="CS568" s="66"/>
    </row>
    <row r="569" spans="1:97" s="50" customFormat="1" ht="18.75" x14ac:dyDescent="0.3">
      <c r="A569" s="61"/>
      <c r="B569" s="55"/>
      <c r="C569" s="66"/>
      <c r="D569" s="55"/>
      <c r="E569" s="66"/>
      <c r="F569" s="66"/>
      <c r="G569" s="66"/>
      <c r="H569" s="66"/>
      <c r="I569" s="66"/>
      <c r="J569" s="67"/>
      <c r="K569" s="67"/>
      <c r="L569" s="67"/>
      <c r="M569" s="67"/>
      <c r="N569" s="67"/>
      <c r="O569" s="67"/>
      <c r="P569" s="67"/>
      <c r="Q569" s="67"/>
      <c r="R569" s="67"/>
      <c r="S569" s="67"/>
      <c r="T569" s="67"/>
      <c r="U569" s="67"/>
      <c r="V569" s="67"/>
      <c r="W569" s="67"/>
      <c r="X569" s="67"/>
      <c r="Y569" s="67"/>
      <c r="Z569" s="67"/>
      <c r="AA569" s="67"/>
      <c r="AB569" s="67"/>
      <c r="AC569" s="67"/>
      <c r="AD569" s="67"/>
      <c r="AE569" s="67"/>
      <c r="AF569" s="67"/>
      <c r="AG569" s="67"/>
      <c r="AH569" s="67"/>
      <c r="AI569" s="67"/>
      <c r="AJ569" s="67"/>
      <c r="AK569" s="67"/>
      <c r="AL569" s="67"/>
      <c r="AM569" s="67"/>
      <c r="AN569" s="67"/>
      <c r="AO569" s="67"/>
      <c r="AP569" s="67"/>
      <c r="AQ569" s="67"/>
      <c r="AR569" s="67"/>
      <c r="AS569" s="67"/>
      <c r="AT569" s="67"/>
      <c r="AU569" s="67"/>
      <c r="AV569" s="67"/>
      <c r="AW569" s="67"/>
      <c r="AX569" s="67"/>
      <c r="AY569" s="67"/>
      <c r="AZ569" s="67"/>
      <c r="BA569" s="67"/>
      <c r="BB569" s="67"/>
      <c r="BC569" s="67"/>
      <c r="BD569" s="67"/>
      <c r="BE569" s="67"/>
      <c r="BF569" s="67"/>
      <c r="BG569" s="67"/>
      <c r="BH569" s="67"/>
      <c r="BI569" s="67"/>
      <c r="BJ569" s="67"/>
      <c r="BK569" s="67"/>
      <c r="BL569" s="67"/>
      <c r="BM569" s="67"/>
      <c r="BN569" s="67"/>
      <c r="BO569" s="67"/>
      <c r="BP569" s="67"/>
      <c r="BQ569" s="67"/>
      <c r="BR569" s="67"/>
      <c r="BS569" s="67"/>
      <c r="BT569" s="67"/>
      <c r="BU569" s="67"/>
      <c r="BV569" s="67"/>
      <c r="BW569" s="62"/>
      <c r="BX569" s="62"/>
      <c r="BY569" s="62"/>
      <c r="BZ569" s="62"/>
      <c r="CA569" s="62"/>
      <c r="CB569" s="62"/>
      <c r="CC569" s="77"/>
      <c r="CD569" s="77"/>
      <c r="CE569" s="62"/>
      <c r="CF569" s="77"/>
      <c r="CG569" s="77"/>
      <c r="CH569" s="62"/>
      <c r="CI569" s="62"/>
      <c r="CJ569" s="62"/>
      <c r="CK569" s="62"/>
      <c r="CL569" s="62"/>
      <c r="CM569" s="62"/>
      <c r="CN569" s="62"/>
      <c r="CO569" s="62"/>
      <c r="CP569" s="62"/>
      <c r="CQ569" s="62"/>
      <c r="CR569" s="62"/>
      <c r="CS569" s="66"/>
    </row>
    <row r="570" spans="1:97" s="50" customFormat="1" ht="18.75" x14ac:dyDescent="0.3">
      <c r="A570" s="61"/>
      <c r="B570" s="55"/>
      <c r="C570" s="66"/>
      <c r="D570" s="55"/>
      <c r="E570" s="66"/>
      <c r="F570" s="66"/>
      <c r="G570" s="66"/>
      <c r="H570" s="66"/>
      <c r="I570" s="66"/>
      <c r="J570" s="67"/>
      <c r="K570" s="67"/>
      <c r="L570" s="67"/>
      <c r="M570" s="67"/>
      <c r="N570" s="67"/>
      <c r="O570" s="67"/>
      <c r="P570" s="67"/>
      <c r="Q570" s="67"/>
      <c r="R570" s="67"/>
      <c r="S570" s="67"/>
      <c r="T570" s="67"/>
      <c r="U570" s="67"/>
      <c r="V570" s="67"/>
      <c r="W570" s="67"/>
      <c r="X570" s="67"/>
      <c r="Y570" s="67"/>
      <c r="Z570" s="67"/>
      <c r="AA570" s="67"/>
      <c r="AB570" s="67"/>
      <c r="AC570" s="67"/>
      <c r="AD570" s="67"/>
      <c r="AE570" s="67"/>
      <c r="AF570" s="67"/>
      <c r="AG570" s="67"/>
      <c r="AH570" s="67"/>
      <c r="AI570" s="67"/>
      <c r="AJ570" s="67"/>
      <c r="AK570" s="67"/>
      <c r="AL570" s="67"/>
      <c r="AM570" s="67"/>
      <c r="AN570" s="67"/>
      <c r="AO570" s="67"/>
      <c r="AP570" s="67"/>
      <c r="AQ570" s="67"/>
      <c r="AR570" s="67"/>
      <c r="AS570" s="67"/>
      <c r="AT570" s="67"/>
      <c r="AU570" s="67"/>
      <c r="AV570" s="67"/>
      <c r="AW570" s="67"/>
      <c r="AX570" s="67"/>
      <c r="AY570" s="67"/>
      <c r="AZ570" s="67"/>
      <c r="BA570" s="67"/>
      <c r="BB570" s="67"/>
      <c r="BC570" s="67"/>
      <c r="BD570" s="67"/>
      <c r="BE570" s="67"/>
      <c r="BF570" s="67"/>
      <c r="BG570" s="67"/>
      <c r="BH570" s="67"/>
      <c r="BI570" s="67"/>
      <c r="BJ570" s="67"/>
      <c r="BK570" s="67"/>
      <c r="BL570" s="67"/>
      <c r="BM570" s="67"/>
      <c r="BN570" s="67"/>
      <c r="BO570" s="67"/>
      <c r="BP570" s="67"/>
      <c r="BQ570" s="67"/>
      <c r="BR570" s="67"/>
      <c r="BS570" s="67"/>
      <c r="BT570" s="67"/>
      <c r="BU570" s="67"/>
      <c r="BV570" s="67"/>
      <c r="BW570" s="62"/>
      <c r="BX570" s="62"/>
      <c r="BY570" s="62"/>
      <c r="BZ570" s="62"/>
      <c r="CA570" s="62"/>
      <c r="CB570" s="62"/>
      <c r="CC570" s="77"/>
      <c r="CD570" s="77"/>
      <c r="CE570" s="62"/>
      <c r="CF570" s="77"/>
      <c r="CG570" s="77"/>
      <c r="CH570" s="62"/>
      <c r="CI570" s="62"/>
      <c r="CJ570" s="62"/>
      <c r="CK570" s="62"/>
      <c r="CL570" s="62"/>
      <c r="CM570" s="62"/>
      <c r="CN570" s="62"/>
      <c r="CO570" s="62"/>
      <c r="CP570" s="62"/>
      <c r="CQ570" s="62"/>
      <c r="CR570" s="62"/>
      <c r="CS570" s="66"/>
    </row>
    <row r="571" spans="1:97" s="50" customFormat="1" ht="18.75" x14ac:dyDescent="0.3">
      <c r="A571" s="61"/>
      <c r="B571" s="55"/>
      <c r="C571" s="66"/>
      <c r="D571" s="55"/>
      <c r="E571" s="66"/>
      <c r="F571" s="66"/>
      <c r="G571" s="66"/>
      <c r="H571" s="66"/>
      <c r="I571" s="66"/>
      <c r="J571" s="67"/>
      <c r="K571" s="67"/>
      <c r="L571" s="67"/>
      <c r="M571" s="67"/>
      <c r="N571" s="67"/>
      <c r="O571" s="67"/>
      <c r="P571" s="67"/>
      <c r="Q571" s="67"/>
      <c r="R571" s="67"/>
      <c r="S571" s="67"/>
      <c r="T571" s="67"/>
      <c r="U571" s="67"/>
      <c r="V571" s="67"/>
      <c r="W571" s="67"/>
      <c r="X571" s="67"/>
      <c r="Y571" s="67"/>
      <c r="Z571" s="67"/>
      <c r="AA571" s="67"/>
      <c r="AB571" s="67"/>
      <c r="AC571" s="67"/>
      <c r="AD571" s="67"/>
      <c r="AE571" s="67"/>
      <c r="AF571" s="67"/>
      <c r="AG571" s="67"/>
      <c r="AH571" s="67"/>
      <c r="AI571" s="67"/>
      <c r="AJ571" s="67"/>
      <c r="AK571" s="67"/>
      <c r="AL571" s="67"/>
      <c r="AM571" s="67"/>
      <c r="AN571" s="67"/>
      <c r="AO571" s="67"/>
      <c r="AP571" s="67"/>
      <c r="AQ571" s="67"/>
      <c r="AR571" s="67"/>
      <c r="AS571" s="67"/>
      <c r="AT571" s="67"/>
      <c r="AU571" s="67"/>
      <c r="AV571" s="67"/>
      <c r="AW571" s="67"/>
      <c r="AX571" s="67"/>
      <c r="AY571" s="67"/>
      <c r="AZ571" s="67"/>
      <c r="BA571" s="67"/>
      <c r="BB571" s="67"/>
      <c r="BC571" s="67"/>
      <c r="BD571" s="67"/>
      <c r="BE571" s="67"/>
      <c r="BF571" s="67"/>
      <c r="BG571" s="67"/>
      <c r="BH571" s="67"/>
      <c r="BI571" s="67"/>
      <c r="BJ571" s="67"/>
      <c r="BK571" s="67"/>
      <c r="BL571" s="67"/>
      <c r="BM571" s="67"/>
      <c r="BN571" s="67"/>
      <c r="BO571" s="67"/>
      <c r="BP571" s="67"/>
      <c r="BQ571" s="67"/>
      <c r="BR571" s="67"/>
      <c r="BS571" s="67"/>
      <c r="BT571" s="67"/>
      <c r="BU571" s="67"/>
      <c r="BV571" s="67"/>
      <c r="BW571" s="62"/>
      <c r="BX571" s="62"/>
      <c r="BY571" s="62"/>
      <c r="BZ571" s="62"/>
      <c r="CA571" s="62"/>
      <c r="CB571" s="62"/>
      <c r="CC571" s="77"/>
      <c r="CD571" s="77"/>
      <c r="CE571" s="62"/>
      <c r="CF571" s="77"/>
      <c r="CG571" s="77"/>
      <c r="CH571" s="62"/>
      <c r="CI571" s="62"/>
      <c r="CJ571" s="62"/>
      <c r="CK571" s="62"/>
      <c r="CL571" s="62"/>
      <c r="CM571" s="62"/>
      <c r="CN571" s="62"/>
      <c r="CO571" s="62"/>
      <c r="CP571" s="62"/>
      <c r="CQ571" s="62"/>
      <c r="CR571" s="62"/>
      <c r="CS571" s="66"/>
    </row>
    <row r="572" spans="1:97" s="50" customFormat="1" ht="18.75" x14ac:dyDescent="0.3">
      <c r="A572" s="61"/>
      <c r="B572" s="55"/>
      <c r="C572" s="66"/>
      <c r="D572" s="55"/>
      <c r="E572" s="66"/>
      <c r="F572" s="66"/>
      <c r="G572" s="66"/>
      <c r="H572" s="66"/>
      <c r="I572" s="66"/>
      <c r="J572" s="67"/>
      <c r="K572" s="67"/>
      <c r="L572" s="67"/>
      <c r="M572" s="67"/>
      <c r="N572" s="67"/>
      <c r="O572" s="67"/>
      <c r="P572" s="67"/>
      <c r="Q572" s="67"/>
      <c r="R572" s="67"/>
      <c r="S572" s="67"/>
      <c r="T572" s="67"/>
      <c r="U572" s="67"/>
      <c r="V572" s="67"/>
      <c r="W572" s="67"/>
      <c r="X572" s="67"/>
      <c r="Y572" s="67"/>
      <c r="Z572" s="67"/>
      <c r="AA572" s="67"/>
      <c r="AB572" s="67"/>
      <c r="AC572" s="67"/>
      <c r="AD572" s="67"/>
      <c r="AE572" s="67"/>
      <c r="AF572" s="67"/>
      <c r="AG572" s="67"/>
      <c r="AH572" s="67"/>
      <c r="AI572" s="67"/>
      <c r="AJ572" s="67"/>
      <c r="AK572" s="67"/>
      <c r="AL572" s="67"/>
      <c r="AM572" s="67"/>
      <c r="AN572" s="67"/>
      <c r="AO572" s="67"/>
      <c r="AP572" s="67"/>
      <c r="AQ572" s="67"/>
      <c r="AR572" s="67"/>
      <c r="AS572" s="67"/>
      <c r="AT572" s="67"/>
      <c r="AU572" s="67"/>
      <c r="AV572" s="67"/>
      <c r="AW572" s="67"/>
      <c r="AX572" s="67"/>
      <c r="AY572" s="67"/>
      <c r="AZ572" s="67"/>
      <c r="BA572" s="67"/>
      <c r="BB572" s="67"/>
      <c r="BC572" s="67"/>
      <c r="BD572" s="67"/>
      <c r="BE572" s="67"/>
      <c r="BF572" s="67"/>
      <c r="BG572" s="67"/>
      <c r="BH572" s="67"/>
      <c r="BI572" s="67"/>
      <c r="BJ572" s="67"/>
      <c r="BK572" s="67"/>
      <c r="BL572" s="67"/>
      <c r="BM572" s="67"/>
      <c r="BN572" s="67"/>
      <c r="BO572" s="67"/>
      <c r="BP572" s="67"/>
      <c r="BQ572" s="67"/>
      <c r="BR572" s="67"/>
      <c r="BS572" s="67"/>
      <c r="BT572" s="67"/>
      <c r="BU572" s="67"/>
      <c r="BV572" s="67"/>
      <c r="BW572" s="62"/>
      <c r="BX572" s="62"/>
      <c r="BY572" s="62"/>
      <c r="BZ572" s="62"/>
      <c r="CA572" s="62"/>
      <c r="CB572" s="62"/>
      <c r="CC572" s="77"/>
      <c r="CD572" s="77"/>
      <c r="CE572" s="62"/>
      <c r="CF572" s="77"/>
      <c r="CG572" s="77"/>
      <c r="CH572" s="62"/>
      <c r="CI572" s="62"/>
      <c r="CJ572" s="62"/>
      <c r="CK572" s="62"/>
      <c r="CL572" s="62"/>
      <c r="CM572" s="62"/>
      <c r="CN572" s="62"/>
      <c r="CO572" s="62"/>
      <c r="CP572" s="62"/>
      <c r="CQ572" s="62"/>
      <c r="CR572" s="62"/>
      <c r="CS572" s="66"/>
    </row>
    <row r="573" spans="1:97" s="50" customFormat="1" ht="18.75" x14ac:dyDescent="0.3">
      <c r="A573" s="61"/>
      <c r="B573" s="55"/>
      <c r="C573" s="66"/>
      <c r="D573" s="55"/>
      <c r="E573" s="66"/>
      <c r="F573" s="66"/>
      <c r="G573" s="66"/>
      <c r="H573" s="66"/>
      <c r="I573" s="66"/>
      <c r="J573" s="67"/>
      <c r="K573" s="67"/>
      <c r="L573" s="67"/>
      <c r="M573" s="67"/>
      <c r="N573" s="67"/>
      <c r="O573" s="67"/>
      <c r="P573" s="67"/>
      <c r="Q573" s="67"/>
      <c r="R573" s="67"/>
      <c r="S573" s="67"/>
      <c r="T573" s="67"/>
      <c r="U573" s="67"/>
      <c r="V573" s="67"/>
      <c r="W573" s="67"/>
      <c r="X573" s="67"/>
      <c r="Y573" s="67"/>
      <c r="Z573" s="67"/>
      <c r="AA573" s="67"/>
      <c r="AB573" s="67"/>
      <c r="AC573" s="67"/>
      <c r="AD573" s="67"/>
      <c r="AE573" s="67"/>
      <c r="AF573" s="67"/>
      <c r="AG573" s="67"/>
      <c r="AH573" s="67"/>
      <c r="AI573" s="67"/>
      <c r="AJ573" s="67"/>
      <c r="AK573" s="67"/>
      <c r="AL573" s="67"/>
      <c r="AM573" s="67"/>
      <c r="AN573" s="67"/>
      <c r="AO573" s="67"/>
      <c r="AP573" s="67"/>
      <c r="AQ573" s="67"/>
      <c r="AR573" s="67"/>
      <c r="AS573" s="67"/>
      <c r="AT573" s="67"/>
      <c r="AU573" s="67"/>
      <c r="AV573" s="67"/>
      <c r="AW573" s="67"/>
      <c r="AX573" s="67"/>
      <c r="AY573" s="67"/>
      <c r="AZ573" s="67"/>
      <c r="BA573" s="67"/>
      <c r="BB573" s="67"/>
      <c r="BC573" s="67"/>
      <c r="BD573" s="67"/>
      <c r="BE573" s="67"/>
      <c r="BF573" s="67"/>
      <c r="BG573" s="67"/>
      <c r="BH573" s="67"/>
      <c r="BI573" s="67"/>
      <c r="BJ573" s="67"/>
      <c r="BK573" s="67"/>
      <c r="BL573" s="67"/>
      <c r="BM573" s="67"/>
      <c r="BN573" s="67"/>
      <c r="BO573" s="67"/>
      <c r="BP573" s="67"/>
      <c r="BQ573" s="67"/>
      <c r="BR573" s="67"/>
      <c r="BS573" s="67"/>
      <c r="BT573" s="67"/>
      <c r="BU573" s="67"/>
      <c r="BV573" s="67"/>
      <c r="BW573" s="62"/>
      <c r="BX573" s="62"/>
      <c r="BY573" s="62"/>
      <c r="BZ573" s="62"/>
      <c r="CA573" s="62"/>
      <c r="CB573" s="62"/>
      <c r="CC573" s="77"/>
      <c r="CD573" s="77"/>
      <c r="CE573" s="62"/>
      <c r="CF573" s="77"/>
      <c r="CG573" s="77"/>
      <c r="CH573" s="62"/>
      <c r="CI573" s="62"/>
      <c r="CJ573" s="62"/>
      <c r="CK573" s="62"/>
      <c r="CL573" s="62"/>
      <c r="CM573" s="62"/>
      <c r="CN573" s="62"/>
      <c r="CO573" s="62"/>
      <c r="CP573" s="62"/>
      <c r="CQ573" s="62"/>
      <c r="CR573" s="62"/>
      <c r="CS573" s="66"/>
    </row>
    <row r="574" spans="1:97" s="50" customFormat="1" ht="18.75" x14ac:dyDescent="0.3">
      <c r="A574" s="61"/>
      <c r="B574" s="55"/>
      <c r="C574" s="66"/>
      <c r="D574" s="55"/>
      <c r="E574" s="66"/>
      <c r="F574" s="66"/>
      <c r="G574" s="66"/>
      <c r="H574" s="66"/>
      <c r="I574" s="66"/>
      <c r="J574" s="67"/>
      <c r="K574" s="67"/>
      <c r="L574" s="67"/>
      <c r="M574" s="67"/>
      <c r="N574" s="67"/>
      <c r="O574" s="67"/>
      <c r="P574" s="67"/>
      <c r="Q574" s="67"/>
      <c r="R574" s="67"/>
      <c r="S574" s="67"/>
      <c r="T574" s="67"/>
      <c r="U574" s="67"/>
      <c r="V574" s="67"/>
      <c r="W574" s="67"/>
      <c r="X574" s="67"/>
      <c r="Y574" s="67"/>
      <c r="Z574" s="67"/>
      <c r="AA574" s="67"/>
      <c r="AB574" s="67"/>
      <c r="AC574" s="67"/>
      <c r="AD574" s="67"/>
      <c r="AE574" s="67"/>
      <c r="AF574" s="67"/>
      <c r="AG574" s="67"/>
      <c r="AH574" s="67"/>
      <c r="AI574" s="67"/>
      <c r="AJ574" s="67"/>
      <c r="AK574" s="67"/>
      <c r="AL574" s="67"/>
      <c r="AM574" s="67"/>
      <c r="AN574" s="67"/>
      <c r="AO574" s="67"/>
      <c r="AP574" s="67"/>
      <c r="AQ574" s="67"/>
      <c r="AR574" s="67"/>
      <c r="AS574" s="67"/>
      <c r="AT574" s="67"/>
      <c r="AU574" s="67"/>
      <c r="AV574" s="67"/>
      <c r="AW574" s="67"/>
      <c r="AX574" s="67"/>
      <c r="AY574" s="67"/>
      <c r="AZ574" s="67"/>
      <c r="BA574" s="67"/>
      <c r="BB574" s="67"/>
      <c r="BC574" s="67"/>
      <c r="BD574" s="67"/>
      <c r="BE574" s="67"/>
      <c r="BF574" s="67"/>
      <c r="BG574" s="67"/>
      <c r="BH574" s="67"/>
      <c r="BI574" s="67"/>
      <c r="BJ574" s="67"/>
      <c r="BK574" s="67"/>
      <c r="BL574" s="67"/>
      <c r="BM574" s="67"/>
      <c r="BN574" s="67"/>
      <c r="BO574" s="67"/>
      <c r="BP574" s="67"/>
      <c r="BQ574" s="67"/>
      <c r="BR574" s="67"/>
      <c r="BS574" s="67"/>
      <c r="BT574" s="67"/>
      <c r="BU574" s="67"/>
      <c r="BV574" s="67"/>
      <c r="BW574" s="62"/>
      <c r="BX574" s="62"/>
      <c r="BY574" s="62"/>
      <c r="BZ574" s="62"/>
      <c r="CA574" s="62"/>
      <c r="CB574" s="62"/>
      <c r="CC574" s="77"/>
      <c r="CD574" s="77"/>
      <c r="CE574" s="62"/>
      <c r="CF574" s="77"/>
      <c r="CG574" s="77"/>
      <c r="CH574" s="62"/>
      <c r="CI574" s="62"/>
      <c r="CJ574" s="62"/>
      <c r="CK574" s="62"/>
      <c r="CL574" s="62"/>
      <c r="CM574" s="62"/>
      <c r="CN574" s="62"/>
      <c r="CO574" s="62"/>
      <c r="CP574" s="62"/>
      <c r="CQ574" s="62"/>
      <c r="CR574" s="62"/>
      <c r="CS574" s="66"/>
    </row>
    <row r="575" spans="1:97" s="50" customFormat="1" ht="18.75" x14ac:dyDescent="0.3">
      <c r="A575" s="61"/>
      <c r="B575" s="55"/>
      <c r="C575" s="66"/>
      <c r="D575" s="55"/>
      <c r="E575" s="66"/>
      <c r="F575" s="66"/>
      <c r="G575" s="66"/>
      <c r="H575" s="66"/>
      <c r="I575" s="66"/>
      <c r="J575" s="67"/>
      <c r="K575" s="67"/>
      <c r="L575" s="67"/>
      <c r="M575" s="67"/>
      <c r="N575" s="67"/>
      <c r="O575" s="67"/>
      <c r="P575" s="67"/>
      <c r="Q575" s="67"/>
      <c r="R575" s="67"/>
      <c r="S575" s="67"/>
      <c r="T575" s="67"/>
      <c r="U575" s="67"/>
      <c r="V575" s="67"/>
      <c r="W575" s="67"/>
      <c r="X575" s="67"/>
      <c r="Y575" s="67"/>
      <c r="Z575" s="67"/>
      <c r="AA575" s="67"/>
      <c r="AB575" s="67"/>
      <c r="AC575" s="67"/>
      <c r="AD575" s="67"/>
      <c r="AE575" s="67"/>
      <c r="AF575" s="67"/>
      <c r="AG575" s="67"/>
      <c r="AH575" s="67"/>
      <c r="AI575" s="67"/>
      <c r="AJ575" s="67"/>
      <c r="AK575" s="67"/>
      <c r="AL575" s="67"/>
      <c r="AM575" s="67"/>
      <c r="AN575" s="67"/>
      <c r="AO575" s="67"/>
      <c r="AP575" s="67"/>
      <c r="AQ575" s="67"/>
      <c r="AR575" s="67"/>
      <c r="AS575" s="67"/>
      <c r="AT575" s="67"/>
      <c r="AU575" s="67"/>
      <c r="AV575" s="67"/>
      <c r="AW575" s="67"/>
      <c r="AX575" s="67"/>
      <c r="AY575" s="67"/>
      <c r="AZ575" s="67"/>
      <c r="BA575" s="67"/>
      <c r="BB575" s="67"/>
      <c r="BC575" s="67"/>
      <c r="BD575" s="67"/>
      <c r="BE575" s="67"/>
      <c r="BF575" s="67"/>
      <c r="BG575" s="67"/>
      <c r="BH575" s="67"/>
      <c r="BI575" s="67"/>
      <c r="BJ575" s="67"/>
      <c r="BK575" s="67"/>
      <c r="BL575" s="67"/>
      <c r="BM575" s="67"/>
      <c r="BN575" s="67"/>
      <c r="BO575" s="67"/>
      <c r="BP575" s="67"/>
      <c r="BQ575" s="67"/>
      <c r="BR575" s="67"/>
      <c r="BS575" s="67"/>
      <c r="BT575" s="67"/>
      <c r="BU575" s="67"/>
      <c r="BV575" s="67"/>
      <c r="BW575" s="62"/>
      <c r="BX575" s="62"/>
      <c r="BY575" s="62"/>
      <c r="BZ575" s="62"/>
      <c r="CA575" s="62"/>
      <c r="CB575" s="62"/>
      <c r="CC575" s="77"/>
      <c r="CD575" s="77"/>
      <c r="CE575" s="62"/>
      <c r="CF575" s="77"/>
      <c r="CG575" s="77"/>
      <c r="CH575" s="62"/>
      <c r="CI575" s="62"/>
      <c r="CJ575" s="62"/>
      <c r="CK575" s="62"/>
      <c r="CL575" s="62"/>
      <c r="CM575" s="62"/>
      <c r="CN575" s="62"/>
      <c r="CO575" s="62"/>
      <c r="CP575" s="62"/>
      <c r="CQ575" s="62"/>
      <c r="CR575" s="62"/>
      <c r="CS575" s="66"/>
    </row>
    <row r="576" spans="1:97" s="50" customFormat="1" ht="18.75" x14ac:dyDescent="0.3">
      <c r="A576" s="61"/>
      <c r="B576" s="55"/>
      <c r="C576" s="66"/>
      <c r="D576" s="55"/>
      <c r="E576" s="66"/>
      <c r="F576" s="66"/>
      <c r="G576" s="66"/>
      <c r="H576" s="66"/>
      <c r="I576" s="66"/>
      <c r="J576" s="67"/>
      <c r="K576" s="67"/>
      <c r="L576" s="67"/>
      <c r="M576" s="67"/>
      <c r="N576" s="67"/>
      <c r="O576" s="67"/>
      <c r="P576" s="67"/>
      <c r="Q576" s="67"/>
      <c r="R576" s="67"/>
      <c r="S576" s="67"/>
      <c r="T576" s="67"/>
      <c r="U576" s="67"/>
      <c r="V576" s="67"/>
      <c r="W576" s="67"/>
      <c r="X576" s="67"/>
      <c r="Y576" s="67"/>
      <c r="Z576" s="67"/>
      <c r="AA576" s="67"/>
      <c r="AB576" s="67"/>
      <c r="AC576" s="67"/>
      <c r="AD576" s="67"/>
      <c r="AE576" s="67"/>
      <c r="AF576" s="67"/>
      <c r="AG576" s="67"/>
      <c r="AH576" s="67"/>
      <c r="AI576" s="67"/>
      <c r="AJ576" s="67"/>
      <c r="AK576" s="67"/>
      <c r="AL576" s="67"/>
      <c r="AM576" s="67"/>
      <c r="AN576" s="67"/>
      <c r="AO576" s="67"/>
      <c r="AP576" s="67"/>
      <c r="AQ576" s="67"/>
      <c r="AR576" s="67"/>
      <c r="AS576" s="67"/>
      <c r="AT576" s="67"/>
      <c r="AU576" s="67"/>
      <c r="AV576" s="67"/>
      <c r="AW576" s="67"/>
      <c r="AX576" s="67"/>
      <c r="AY576" s="67"/>
      <c r="AZ576" s="67"/>
      <c r="BA576" s="67"/>
      <c r="BB576" s="67"/>
      <c r="BC576" s="67"/>
      <c r="BD576" s="67"/>
      <c r="BE576" s="67"/>
      <c r="BF576" s="67"/>
      <c r="BG576" s="67"/>
      <c r="BH576" s="67"/>
      <c r="BI576" s="67"/>
      <c r="BJ576" s="67"/>
      <c r="BK576" s="67"/>
      <c r="BL576" s="67"/>
      <c r="BM576" s="67"/>
      <c r="BN576" s="67"/>
      <c r="BO576" s="67"/>
      <c r="BP576" s="67"/>
      <c r="BQ576" s="67"/>
      <c r="BR576" s="67"/>
      <c r="BS576" s="67"/>
      <c r="BT576" s="67"/>
      <c r="BU576" s="67"/>
      <c r="BV576" s="67"/>
      <c r="BW576" s="62"/>
      <c r="BX576" s="62"/>
      <c r="BY576" s="62"/>
      <c r="BZ576" s="62"/>
      <c r="CA576" s="62"/>
      <c r="CB576" s="62"/>
      <c r="CC576" s="77"/>
      <c r="CD576" s="77"/>
      <c r="CE576" s="62"/>
      <c r="CF576" s="77"/>
      <c r="CG576" s="77"/>
      <c r="CH576" s="62"/>
      <c r="CI576" s="62"/>
      <c r="CJ576" s="62"/>
      <c r="CK576" s="62"/>
      <c r="CL576" s="62"/>
      <c r="CM576" s="62"/>
      <c r="CN576" s="62"/>
      <c r="CO576" s="62"/>
      <c r="CP576" s="62"/>
      <c r="CQ576" s="62"/>
      <c r="CR576" s="62"/>
      <c r="CS576" s="66"/>
    </row>
    <row r="577" spans="1:97" s="50" customFormat="1" ht="18.75" x14ac:dyDescent="0.3">
      <c r="A577" s="61"/>
      <c r="B577" s="55"/>
      <c r="C577" s="66"/>
      <c r="D577" s="55"/>
      <c r="E577" s="66"/>
      <c r="F577" s="66"/>
      <c r="G577" s="66"/>
      <c r="H577" s="66"/>
      <c r="I577" s="66"/>
      <c r="J577" s="67"/>
      <c r="K577" s="67"/>
      <c r="L577" s="67"/>
      <c r="M577" s="67"/>
      <c r="N577" s="67"/>
      <c r="O577" s="67"/>
      <c r="P577" s="67"/>
      <c r="Q577" s="67"/>
      <c r="R577" s="67"/>
      <c r="S577" s="67"/>
      <c r="T577" s="67"/>
      <c r="U577" s="67"/>
      <c r="V577" s="67"/>
      <c r="W577" s="67"/>
      <c r="X577" s="67"/>
      <c r="Y577" s="67"/>
      <c r="Z577" s="67"/>
      <c r="AA577" s="67"/>
      <c r="AB577" s="67"/>
      <c r="AC577" s="67"/>
      <c r="AD577" s="67"/>
      <c r="AE577" s="67"/>
      <c r="AF577" s="67"/>
      <c r="AG577" s="67"/>
      <c r="AH577" s="67"/>
      <c r="AI577" s="67"/>
      <c r="AJ577" s="67"/>
      <c r="AK577" s="67"/>
      <c r="AL577" s="67"/>
      <c r="AM577" s="67"/>
      <c r="AN577" s="67"/>
      <c r="AO577" s="67"/>
      <c r="AP577" s="67"/>
      <c r="AQ577" s="67"/>
      <c r="AR577" s="67"/>
      <c r="AS577" s="67"/>
      <c r="AT577" s="67"/>
      <c r="AU577" s="67"/>
      <c r="AV577" s="67"/>
      <c r="AW577" s="67"/>
      <c r="AX577" s="67"/>
      <c r="AY577" s="67"/>
      <c r="AZ577" s="67"/>
      <c r="BA577" s="67"/>
      <c r="BB577" s="67"/>
      <c r="BC577" s="67"/>
      <c r="BD577" s="67"/>
      <c r="BE577" s="67"/>
      <c r="BF577" s="67"/>
      <c r="BG577" s="67"/>
      <c r="BH577" s="67"/>
      <c r="BI577" s="67"/>
      <c r="BJ577" s="67"/>
      <c r="BK577" s="67"/>
      <c r="BL577" s="67"/>
      <c r="BM577" s="67"/>
      <c r="BN577" s="67"/>
      <c r="BO577" s="67"/>
      <c r="BP577" s="67"/>
      <c r="BQ577" s="67"/>
      <c r="BR577" s="67"/>
      <c r="BS577" s="67"/>
      <c r="BT577" s="67"/>
      <c r="BU577" s="67"/>
      <c r="BV577" s="67"/>
      <c r="BW577" s="62"/>
      <c r="BX577" s="62"/>
      <c r="BY577" s="62"/>
      <c r="BZ577" s="62"/>
      <c r="CA577" s="62"/>
      <c r="CB577" s="62"/>
      <c r="CC577" s="77"/>
      <c r="CD577" s="77"/>
      <c r="CE577" s="62"/>
      <c r="CF577" s="77"/>
      <c r="CG577" s="77"/>
      <c r="CH577" s="62"/>
      <c r="CI577" s="62"/>
      <c r="CJ577" s="62"/>
      <c r="CK577" s="62"/>
      <c r="CL577" s="62"/>
      <c r="CM577" s="62"/>
      <c r="CN577" s="62"/>
      <c r="CO577" s="62"/>
      <c r="CP577" s="62"/>
      <c r="CQ577" s="62"/>
      <c r="CR577" s="62"/>
      <c r="CS577" s="66"/>
    </row>
    <row r="578" spans="1:97" s="50" customFormat="1" ht="18.75" x14ac:dyDescent="0.3">
      <c r="A578" s="61"/>
      <c r="B578" s="55"/>
      <c r="C578" s="66"/>
      <c r="D578" s="55"/>
      <c r="E578" s="66"/>
      <c r="F578" s="66"/>
      <c r="G578" s="66"/>
      <c r="H578" s="66"/>
      <c r="I578" s="66"/>
      <c r="J578" s="67"/>
      <c r="K578" s="67"/>
      <c r="L578" s="67"/>
      <c r="M578" s="67"/>
      <c r="N578" s="67"/>
      <c r="O578" s="67"/>
      <c r="P578" s="67"/>
      <c r="Q578" s="67"/>
      <c r="R578" s="67"/>
      <c r="S578" s="67"/>
      <c r="T578" s="67"/>
      <c r="U578" s="67"/>
      <c r="V578" s="67"/>
      <c r="W578" s="67"/>
      <c r="X578" s="67"/>
      <c r="Y578" s="67"/>
      <c r="Z578" s="67"/>
      <c r="AA578" s="67"/>
      <c r="AB578" s="67"/>
      <c r="AC578" s="67"/>
      <c r="AD578" s="67"/>
      <c r="AE578" s="67"/>
      <c r="AF578" s="67"/>
      <c r="AG578" s="67"/>
      <c r="AH578" s="67"/>
      <c r="AI578" s="67"/>
      <c r="AJ578" s="67"/>
      <c r="AK578" s="67"/>
      <c r="AL578" s="67"/>
      <c r="AM578" s="67"/>
      <c r="AN578" s="67"/>
      <c r="AO578" s="67"/>
      <c r="AP578" s="67"/>
      <c r="AQ578" s="67"/>
      <c r="AR578" s="67"/>
      <c r="AS578" s="67"/>
      <c r="AT578" s="67"/>
      <c r="AU578" s="67"/>
      <c r="AV578" s="67"/>
      <c r="AW578" s="67"/>
      <c r="AX578" s="67"/>
      <c r="AY578" s="67"/>
      <c r="AZ578" s="67"/>
      <c r="BA578" s="67"/>
      <c r="BB578" s="67"/>
      <c r="BC578" s="67"/>
      <c r="BD578" s="67"/>
      <c r="BE578" s="67"/>
      <c r="BF578" s="67"/>
      <c r="BG578" s="67"/>
      <c r="BH578" s="67"/>
      <c r="BI578" s="67"/>
      <c r="BJ578" s="67"/>
      <c r="BK578" s="67"/>
      <c r="BL578" s="67"/>
      <c r="BM578" s="67"/>
      <c r="BN578" s="67"/>
      <c r="BO578" s="67"/>
      <c r="BP578" s="67"/>
      <c r="BQ578" s="67"/>
      <c r="BR578" s="67"/>
      <c r="BS578" s="67"/>
      <c r="BT578" s="67"/>
      <c r="BU578" s="67"/>
      <c r="BV578" s="67"/>
      <c r="BW578" s="62"/>
      <c r="BX578" s="62"/>
      <c r="BY578" s="62"/>
      <c r="BZ578" s="62"/>
      <c r="CA578" s="62"/>
      <c r="CB578" s="62"/>
      <c r="CC578" s="77"/>
      <c r="CD578" s="77"/>
      <c r="CE578" s="62"/>
      <c r="CF578" s="77"/>
      <c r="CG578" s="77"/>
      <c r="CH578" s="62"/>
      <c r="CI578" s="62"/>
      <c r="CJ578" s="62"/>
      <c r="CK578" s="62"/>
      <c r="CL578" s="62"/>
      <c r="CM578" s="62"/>
      <c r="CN578" s="62"/>
      <c r="CO578" s="62"/>
      <c r="CP578" s="62"/>
      <c r="CQ578" s="62"/>
      <c r="CR578" s="62"/>
      <c r="CS578" s="66"/>
    </row>
    <row r="579" spans="1:97" s="50" customFormat="1" ht="18.75" x14ac:dyDescent="0.3">
      <c r="A579" s="61"/>
      <c r="B579" s="55"/>
      <c r="C579" s="66"/>
      <c r="D579" s="55"/>
      <c r="E579" s="66"/>
      <c r="F579" s="66"/>
      <c r="G579" s="66"/>
      <c r="H579" s="66"/>
      <c r="I579" s="66"/>
      <c r="J579" s="67"/>
      <c r="K579" s="67"/>
      <c r="L579" s="67"/>
      <c r="M579" s="67"/>
      <c r="N579" s="67"/>
      <c r="O579" s="67"/>
      <c r="P579" s="67"/>
      <c r="Q579" s="67"/>
      <c r="R579" s="67"/>
      <c r="S579" s="67"/>
      <c r="T579" s="67"/>
      <c r="U579" s="67"/>
      <c r="V579" s="67"/>
      <c r="W579" s="67"/>
      <c r="X579" s="67"/>
      <c r="Y579" s="67"/>
      <c r="Z579" s="67"/>
      <c r="AA579" s="67"/>
      <c r="AB579" s="67"/>
      <c r="AC579" s="67"/>
      <c r="AD579" s="67"/>
      <c r="AE579" s="67"/>
      <c r="AF579" s="67"/>
      <c r="AG579" s="67"/>
      <c r="AH579" s="67"/>
      <c r="AI579" s="67"/>
      <c r="AJ579" s="67"/>
      <c r="AK579" s="67"/>
      <c r="AL579" s="67"/>
      <c r="AM579" s="67"/>
      <c r="AN579" s="67"/>
      <c r="AO579" s="67"/>
      <c r="AP579" s="67"/>
      <c r="AQ579" s="67"/>
      <c r="AR579" s="67"/>
      <c r="AS579" s="67"/>
      <c r="AT579" s="67"/>
      <c r="AU579" s="67"/>
      <c r="AV579" s="67"/>
      <c r="AW579" s="67"/>
      <c r="AX579" s="67"/>
      <c r="AY579" s="67"/>
      <c r="AZ579" s="67"/>
      <c r="BA579" s="67"/>
      <c r="BB579" s="67"/>
      <c r="BC579" s="67"/>
      <c r="BD579" s="67"/>
      <c r="BE579" s="67"/>
      <c r="BF579" s="67"/>
      <c r="BG579" s="67"/>
      <c r="BH579" s="67"/>
      <c r="BI579" s="67"/>
      <c r="BJ579" s="67"/>
      <c r="BK579" s="67"/>
      <c r="BL579" s="67"/>
      <c r="BM579" s="67"/>
      <c r="BN579" s="67"/>
      <c r="BO579" s="67"/>
      <c r="BP579" s="67"/>
      <c r="BQ579" s="67"/>
      <c r="BR579" s="67"/>
      <c r="BS579" s="67"/>
      <c r="BT579" s="67"/>
      <c r="BU579" s="67"/>
      <c r="BV579" s="67"/>
      <c r="BW579" s="62"/>
      <c r="BX579" s="62"/>
      <c r="BY579" s="62"/>
      <c r="BZ579" s="62"/>
      <c r="CA579" s="62"/>
      <c r="CB579" s="62"/>
      <c r="CC579" s="77"/>
      <c r="CD579" s="77"/>
      <c r="CE579" s="62"/>
      <c r="CF579" s="77"/>
      <c r="CG579" s="77"/>
      <c r="CH579" s="62"/>
      <c r="CI579" s="62"/>
      <c r="CJ579" s="62"/>
      <c r="CK579" s="62"/>
      <c r="CL579" s="62"/>
      <c r="CM579" s="62"/>
      <c r="CN579" s="62"/>
      <c r="CO579" s="62"/>
      <c r="CP579" s="62"/>
      <c r="CQ579" s="62"/>
      <c r="CR579" s="62"/>
      <c r="CS579" s="66"/>
    </row>
    <row r="580" spans="1:97" s="50" customFormat="1" ht="18.75" x14ac:dyDescent="0.3">
      <c r="A580" s="61"/>
      <c r="B580" s="55"/>
      <c r="C580" s="66"/>
      <c r="D580" s="55"/>
      <c r="E580" s="66"/>
      <c r="F580" s="66"/>
      <c r="G580" s="66"/>
      <c r="H580" s="66"/>
      <c r="I580" s="66"/>
      <c r="J580" s="67"/>
      <c r="K580" s="67"/>
      <c r="L580" s="67"/>
      <c r="M580" s="67"/>
      <c r="N580" s="67"/>
      <c r="O580" s="67"/>
      <c r="P580" s="67"/>
      <c r="Q580" s="67"/>
      <c r="R580" s="67"/>
      <c r="S580" s="67"/>
      <c r="T580" s="67"/>
      <c r="U580" s="67"/>
      <c r="V580" s="67"/>
      <c r="W580" s="67"/>
      <c r="X580" s="67"/>
      <c r="Y580" s="67"/>
      <c r="Z580" s="67"/>
      <c r="AA580" s="67"/>
      <c r="AB580" s="67"/>
      <c r="AC580" s="67"/>
      <c r="AD580" s="67"/>
      <c r="AE580" s="67"/>
      <c r="AF580" s="67"/>
      <c r="AG580" s="67"/>
      <c r="AH580" s="67"/>
      <c r="AI580" s="67"/>
      <c r="AJ580" s="67"/>
      <c r="AK580" s="67"/>
      <c r="AL580" s="67"/>
      <c r="AM580" s="67"/>
      <c r="AN580" s="67"/>
      <c r="AO580" s="67"/>
      <c r="AP580" s="67"/>
      <c r="AQ580" s="67"/>
      <c r="AR580" s="67"/>
      <c r="AS580" s="67"/>
      <c r="AT580" s="67"/>
      <c r="AU580" s="67"/>
      <c r="AV580" s="67"/>
      <c r="AW580" s="67"/>
      <c r="AX580" s="67"/>
      <c r="AY580" s="67"/>
      <c r="AZ580" s="67"/>
      <c r="BA580" s="67"/>
      <c r="BB580" s="67"/>
      <c r="BC580" s="67"/>
      <c r="BD580" s="67"/>
      <c r="BE580" s="67"/>
      <c r="BF580" s="67"/>
      <c r="BG580" s="67"/>
      <c r="BH580" s="67"/>
      <c r="BI580" s="67"/>
      <c r="BJ580" s="67"/>
      <c r="BK580" s="67"/>
      <c r="BL580" s="67"/>
      <c r="BM580" s="67"/>
      <c r="BN580" s="67"/>
      <c r="BO580" s="67"/>
      <c r="BP580" s="67"/>
      <c r="BQ580" s="67"/>
      <c r="BR580" s="67"/>
      <c r="BS580" s="67"/>
      <c r="BT580" s="67"/>
      <c r="BU580" s="67"/>
      <c r="BV580" s="67"/>
      <c r="BW580" s="62"/>
      <c r="BX580" s="62"/>
      <c r="BY580" s="62"/>
      <c r="BZ580" s="62"/>
      <c r="CA580" s="62"/>
      <c r="CB580" s="62"/>
      <c r="CC580" s="77"/>
      <c r="CD580" s="77"/>
      <c r="CE580" s="62"/>
      <c r="CF580" s="77"/>
      <c r="CG580" s="77"/>
      <c r="CH580" s="62"/>
      <c r="CI580" s="62"/>
      <c r="CJ580" s="62"/>
      <c r="CK580" s="62"/>
      <c r="CL580" s="62"/>
      <c r="CM580" s="62"/>
      <c r="CN580" s="62"/>
      <c r="CO580" s="62"/>
      <c r="CP580" s="62"/>
      <c r="CQ580" s="62"/>
      <c r="CR580" s="62"/>
      <c r="CS580" s="66"/>
    </row>
    <row r="581" spans="1:97" s="50" customFormat="1" ht="18.75" x14ac:dyDescent="0.3">
      <c r="A581" s="61"/>
      <c r="B581" s="55"/>
      <c r="C581" s="66"/>
      <c r="D581" s="55"/>
      <c r="E581" s="66"/>
      <c r="F581" s="66"/>
      <c r="G581" s="66"/>
      <c r="H581" s="66"/>
      <c r="I581" s="66"/>
      <c r="J581" s="67"/>
      <c r="K581" s="67"/>
      <c r="L581" s="67"/>
      <c r="M581" s="67"/>
      <c r="N581" s="67"/>
      <c r="O581" s="67"/>
      <c r="P581" s="67"/>
      <c r="Q581" s="67"/>
      <c r="R581" s="67"/>
      <c r="S581" s="67"/>
      <c r="T581" s="67"/>
      <c r="U581" s="67"/>
      <c r="V581" s="67"/>
      <c r="W581" s="67"/>
      <c r="X581" s="67"/>
      <c r="Y581" s="67"/>
      <c r="Z581" s="67"/>
      <c r="AA581" s="67"/>
      <c r="AB581" s="67"/>
      <c r="AC581" s="67"/>
      <c r="AD581" s="67"/>
      <c r="AE581" s="67"/>
      <c r="AF581" s="67"/>
      <c r="AG581" s="67"/>
      <c r="AH581" s="67"/>
      <c r="AI581" s="67"/>
      <c r="AJ581" s="67"/>
      <c r="AK581" s="67"/>
      <c r="AL581" s="67"/>
      <c r="AM581" s="67"/>
      <c r="AN581" s="67"/>
      <c r="AO581" s="67"/>
      <c r="AP581" s="67"/>
      <c r="AQ581" s="67"/>
      <c r="AR581" s="67"/>
      <c r="AS581" s="67"/>
      <c r="AT581" s="67"/>
      <c r="AU581" s="67"/>
      <c r="AV581" s="67"/>
      <c r="AW581" s="67"/>
      <c r="AX581" s="67"/>
      <c r="AY581" s="67"/>
      <c r="AZ581" s="67"/>
      <c r="BA581" s="67"/>
      <c r="BB581" s="67"/>
      <c r="BC581" s="67"/>
      <c r="BD581" s="67"/>
      <c r="BE581" s="67"/>
      <c r="BF581" s="67"/>
      <c r="BG581" s="67"/>
      <c r="BH581" s="67"/>
      <c r="BI581" s="67"/>
      <c r="BJ581" s="67"/>
      <c r="BK581" s="67"/>
      <c r="BL581" s="67"/>
      <c r="BM581" s="67"/>
      <c r="BN581" s="67"/>
      <c r="BO581" s="67"/>
      <c r="BP581" s="67"/>
      <c r="BQ581" s="67"/>
      <c r="BR581" s="67"/>
      <c r="BS581" s="67"/>
      <c r="BT581" s="67"/>
      <c r="BU581" s="67"/>
      <c r="BV581" s="67"/>
      <c r="BW581" s="62"/>
      <c r="BX581" s="62"/>
      <c r="BY581" s="62"/>
      <c r="BZ581" s="62"/>
      <c r="CA581" s="62"/>
      <c r="CB581" s="62"/>
      <c r="CC581" s="77"/>
      <c r="CD581" s="77"/>
      <c r="CE581" s="62"/>
      <c r="CF581" s="77"/>
      <c r="CG581" s="77"/>
      <c r="CH581" s="62"/>
      <c r="CI581" s="62"/>
      <c r="CJ581" s="62"/>
      <c r="CK581" s="62"/>
      <c r="CL581" s="62"/>
      <c r="CM581" s="62"/>
      <c r="CN581" s="62"/>
      <c r="CO581" s="62"/>
      <c r="CP581" s="62"/>
      <c r="CQ581" s="62"/>
      <c r="CR581" s="62"/>
      <c r="CS581" s="66"/>
    </row>
    <row r="582" spans="1:97" s="50" customFormat="1" ht="18.75" x14ac:dyDescent="0.3">
      <c r="A582" s="61"/>
      <c r="B582" s="55"/>
      <c r="C582" s="66"/>
      <c r="D582" s="55"/>
      <c r="E582" s="66"/>
      <c r="F582" s="66"/>
      <c r="G582" s="66"/>
      <c r="H582" s="66"/>
      <c r="I582" s="66"/>
      <c r="J582" s="67"/>
      <c r="K582" s="67"/>
      <c r="L582" s="67"/>
      <c r="M582" s="67"/>
      <c r="N582" s="67"/>
      <c r="O582" s="67"/>
      <c r="P582" s="67"/>
      <c r="Q582" s="67"/>
      <c r="R582" s="67"/>
      <c r="S582" s="67"/>
      <c r="T582" s="67"/>
      <c r="U582" s="67"/>
      <c r="V582" s="67"/>
      <c r="W582" s="67"/>
      <c r="X582" s="67"/>
      <c r="Y582" s="67"/>
      <c r="Z582" s="67"/>
      <c r="AA582" s="67"/>
      <c r="AB582" s="67"/>
      <c r="AC582" s="67"/>
      <c r="AD582" s="67"/>
      <c r="AE582" s="67"/>
      <c r="AF582" s="67"/>
      <c r="AG582" s="67"/>
      <c r="AH582" s="67"/>
      <c r="AI582" s="67"/>
      <c r="AJ582" s="67"/>
      <c r="AK582" s="67"/>
      <c r="AL582" s="67"/>
      <c r="AM582" s="67"/>
      <c r="AN582" s="67"/>
      <c r="AO582" s="67"/>
      <c r="AP582" s="67"/>
      <c r="AQ582" s="67"/>
      <c r="AR582" s="67"/>
      <c r="AS582" s="67"/>
      <c r="AT582" s="67"/>
      <c r="AU582" s="67"/>
      <c r="AV582" s="67"/>
      <c r="AW582" s="67"/>
      <c r="AX582" s="67"/>
      <c r="AY582" s="67"/>
      <c r="AZ582" s="67"/>
      <c r="BA582" s="67"/>
      <c r="BB582" s="67"/>
      <c r="BC582" s="67"/>
      <c r="BD582" s="67"/>
      <c r="BE582" s="67"/>
      <c r="BF582" s="67"/>
      <c r="BG582" s="67"/>
      <c r="BH582" s="67"/>
      <c r="BI582" s="67"/>
      <c r="BJ582" s="67"/>
      <c r="BK582" s="67"/>
      <c r="BL582" s="67"/>
      <c r="BM582" s="67"/>
      <c r="BN582" s="67"/>
      <c r="BO582" s="67"/>
      <c r="BP582" s="67"/>
      <c r="BQ582" s="67"/>
      <c r="BR582" s="67"/>
      <c r="BS582" s="67"/>
      <c r="BT582" s="67"/>
      <c r="BU582" s="67"/>
      <c r="BV582" s="67"/>
      <c r="BW582" s="62"/>
      <c r="BX582" s="62"/>
      <c r="BY582" s="62"/>
      <c r="BZ582" s="62"/>
      <c r="CA582" s="62"/>
      <c r="CB582" s="62"/>
      <c r="CC582" s="77"/>
      <c r="CD582" s="77"/>
      <c r="CE582" s="62"/>
      <c r="CF582" s="77"/>
      <c r="CG582" s="77"/>
      <c r="CH582" s="62"/>
      <c r="CI582" s="62"/>
      <c r="CJ582" s="62"/>
      <c r="CK582" s="62"/>
      <c r="CL582" s="62"/>
      <c r="CM582" s="62"/>
      <c r="CN582" s="62"/>
      <c r="CO582" s="62"/>
      <c r="CP582" s="62"/>
      <c r="CQ582" s="62"/>
      <c r="CR582" s="62"/>
      <c r="CS582" s="66"/>
    </row>
    <row r="583" spans="1:97" s="50" customFormat="1" ht="18.75" x14ac:dyDescent="0.3">
      <c r="A583" s="61"/>
      <c r="B583" s="55"/>
      <c r="C583" s="66"/>
      <c r="D583" s="55"/>
      <c r="E583" s="66"/>
      <c r="F583" s="66"/>
      <c r="G583" s="66"/>
      <c r="H583" s="66"/>
      <c r="I583" s="66"/>
      <c r="J583" s="67"/>
      <c r="K583" s="67"/>
      <c r="L583" s="67"/>
      <c r="M583" s="67"/>
      <c r="N583" s="67"/>
      <c r="O583" s="67"/>
      <c r="P583" s="67"/>
      <c r="Q583" s="67"/>
      <c r="R583" s="67"/>
      <c r="S583" s="67"/>
      <c r="T583" s="67"/>
      <c r="U583" s="67"/>
      <c r="V583" s="67"/>
      <c r="W583" s="67"/>
      <c r="X583" s="67"/>
      <c r="Y583" s="67"/>
      <c r="Z583" s="67"/>
      <c r="AA583" s="67"/>
      <c r="AB583" s="67"/>
      <c r="AC583" s="67"/>
      <c r="AD583" s="67"/>
      <c r="AE583" s="67"/>
      <c r="AF583" s="67"/>
      <c r="AG583" s="67"/>
      <c r="AH583" s="67"/>
      <c r="AI583" s="67"/>
      <c r="AJ583" s="67"/>
      <c r="AK583" s="67"/>
      <c r="AL583" s="67"/>
      <c r="AM583" s="67"/>
      <c r="AN583" s="67"/>
      <c r="AO583" s="67"/>
      <c r="AP583" s="67"/>
      <c r="AQ583" s="67"/>
      <c r="AR583" s="67"/>
      <c r="AS583" s="67"/>
      <c r="AT583" s="67"/>
      <c r="AU583" s="67"/>
      <c r="AV583" s="67"/>
      <c r="AW583" s="67"/>
      <c r="AX583" s="67"/>
      <c r="AY583" s="67"/>
      <c r="AZ583" s="67"/>
      <c r="BA583" s="67"/>
      <c r="BB583" s="67"/>
      <c r="BC583" s="67"/>
      <c r="BD583" s="67"/>
      <c r="BE583" s="67"/>
      <c r="BF583" s="67"/>
      <c r="BG583" s="67"/>
      <c r="BH583" s="67"/>
      <c r="BI583" s="67"/>
      <c r="BJ583" s="67"/>
      <c r="BK583" s="67"/>
      <c r="BL583" s="67"/>
      <c r="BM583" s="67"/>
      <c r="BN583" s="67"/>
      <c r="BO583" s="67"/>
      <c r="BP583" s="67"/>
      <c r="BQ583" s="67"/>
      <c r="BR583" s="67"/>
      <c r="BS583" s="67"/>
      <c r="BT583" s="67"/>
      <c r="BU583" s="67"/>
      <c r="BV583" s="67"/>
      <c r="BW583" s="62"/>
      <c r="BX583" s="62"/>
      <c r="BY583" s="62"/>
      <c r="BZ583" s="62"/>
      <c r="CA583" s="62"/>
      <c r="CB583" s="62"/>
      <c r="CC583" s="77"/>
      <c r="CD583" s="77"/>
      <c r="CE583" s="62"/>
      <c r="CF583" s="77"/>
      <c r="CG583" s="77"/>
      <c r="CH583" s="62"/>
      <c r="CI583" s="62"/>
      <c r="CJ583" s="62"/>
      <c r="CK583" s="62"/>
      <c r="CL583" s="62"/>
      <c r="CM583" s="62"/>
      <c r="CN583" s="62"/>
      <c r="CO583" s="62"/>
      <c r="CP583" s="62"/>
      <c r="CQ583" s="62"/>
      <c r="CR583" s="62"/>
      <c r="CS583" s="66"/>
    </row>
    <row r="584" spans="1:97" s="50" customFormat="1" ht="18.75" x14ac:dyDescent="0.3">
      <c r="A584" s="61"/>
      <c r="B584" s="55"/>
      <c r="C584" s="66"/>
      <c r="D584" s="55"/>
      <c r="E584" s="66"/>
      <c r="F584" s="66"/>
      <c r="G584" s="66"/>
      <c r="H584" s="66"/>
      <c r="I584" s="66"/>
      <c r="J584" s="67"/>
      <c r="K584" s="67"/>
      <c r="L584" s="67"/>
      <c r="M584" s="67"/>
      <c r="N584" s="67"/>
      <c r="O584" s="67"/>
      <c r="P584" s="67"/>
      <c r="Q584" s="67"/>
      <c r="R584" s="67"/>
      <c r="S584" s="67"/>
      <c r="T584" s="67"/>
      <c r="U584" s="67"/>
      <c r="V584" s="67"/>
      <c r="W584" s="67"/>
      <c r="X584" s="67"/>
      <c r="Y584" s="67"/>
      <c r="Z584" s="67"/>
      <c r="AA584" s="67"/>
      <c r="AB584" s="67"/>
      <c r="AC584" s="67"/>
      <c r="AD584" s="67"/>
      <c r="AE584" s="67"/>
      <c r="AF584" s="67"/>
      <c r="AG584" s="67"/>
      <c r="AH584" s="67"/>
      <c r="AI584" s="67"/>
      <c r="AJ584" s="67"/>
      <c r="AK584" s="67"/>
      <c r="AL584" s="67"/>
      <c r="AM584" s="67"/>
      <c r="AN584" s="67"/>
      <c r="AO584" s="67"/>
      <c r="AP584" s="67"/>
      <c r="AQ584" s="67"/>
      <c r="AR584" s="67"/>
      <c r="AS584" s="67"/>
      <c r="AT584" s="67"/>
      <c r="AU584" s="67"/>
      <c r="AV584" s="67"/>
      <c r="AW584" s="67"/>
      <c r="AX584" s="67"/>
      <c r="AY584" s="67"/>
      <c r="AZ584" s="67"/>
      <c r="BA584" s="67"/>
      <c r="BB584" s="67"/>
      <c r="BC584" s="67"/>
      <c r="BD584" s="67"/>
      <c r="BE584" s="67"/>
      <c r="BF584" s="67"/>
      <c r="BG584" s="67"/>
      <c r="BH584" s="67"/>
      <c r="BI584" s="67"/>
      <c r="BJ584" s="67"/>
      <c r="BK584" s="67"/>
      <c r="BL584" s="67"/>
      <c r="BM584" s="67"/>
      <c r="BN584" s="67"/>
      <c r="BO584" s="67"/>
      <c r="BP584" s="67"/>
      <c r="BQ584" s="67"/>
      <c r="BR584" s="67"/>
      <c r="BS584" s="67"/>
      <c r="BT584" s="67"/>
      <c r="BU584" s="67"/>
      <c r="BV584" s="67"/>
      <c r="BW584" s="62"/>
      <c r="BX584" s="62"/>
      <c r="BY584" s="62"/>
      <c r="BZ584" s="62"/>
      <c r="CA584" s="62"/>
      <c r="CB584" s="62"/>
      <c r="CC584" s="77"/>
      <c r="CD584" s="77"/>
      <c r="CE584" s="62"/>
      <c r="CF584" s="77"/>
      <c r="CG584" s="77"/>
      <c r="CH584" s="62"/>
      <c r="CI584" s="62"/>
      <c r="CJ584" s="62"/>
      <c r="CK584" s="62"/>
      <c r="CL584" s="62"/>
      <c r="CM584" s="62"/>
      <c r="CN584" s="62"/>
      <c r="CO584" s="62"/>
      <c r="CP584" s="62"/>
      <c r="CQ584" s="62"/>
      <c r="CR584" s="62"/>
      <c r="CS584" s="66"/>
    </row>
    <row r="585" spans="1:97" s="50" customFormat="1" ht="18.75" x14ac:dyDescent="0.3">
      <c r="A585" s="61"/>
      <c r="B585" s="55"/>
      <c r="C585" s="66"/>
      <c r="D585" s="55"/>
      <c r="E585" s="66"/>
      <c r="F585" s="66"/>
      <c r="G585" s="66"/>
      <c r="H585" s="66"/>
      <c r="I585" s="66"/>
      <c r="J585" s="67"/>
      <c r="K585" s="67"/>
      <c r="L585" s="67"/>
      <c r="M585" s="67"/>
      <c r="N585" s="67"/>
      <c r="O585" s="67"/>
      <c r="P585" s="67"/>
      <c r="Q585" s="67"/>
      <c r="R585" s="67"/>
      <c r="S585" s="67"/>
      <c r="T585" s="67"/>
      <c r="U585" s="67"/>
      <c r="V585" s="67"/>
      <c r="W585" s="67"/>
      <c r="X585" s="67"/>
      <c r="Y585" s="67"/>
      <c r="Z585" s="67"/>
      <c r="AA585" s="67"/>
      <c r="AB585" s="67"/>
      <c r="AC585" s="67"/>
      <c r="AD585" s="67"/>
      <c r="AE585" s="67"/>
      <c r="AF585" s="67"/>
      <c r="AG585" s="67"/>
      <c r="AH585" s="67"/>
      <c r="AI585" s="67"/>
      <c r="AJ585" s="67"/>
      <c r="AK585" s="67"/>
      <c r="AL585" s="67"/>
      <c r="AM585" s="67"/>
      <c r="AN585" s="67"/>
      <c r="AO585" s="67"/>
      <c r="AP585" s="67"/>
      <c r="AQ585" s="67"/>
      <c r="AR585" s="67"/>
      <c r="AS585" s="67"/>
      <c r="AT585" s="67"/>
      <c r="AU585" s="67"/>
      <c r="AV585" s="67"/>
      <c r="AW585" s="67"/>
      <c r="AX585" s="67"/>
      <c r="AY585" s="67"/>
      <c r="AZ585" s="67"/>
      <c r="BA585" s="67"/>
      <c r="BB585" s="67"/>
      <c r="BC585" s="67"/>
      <c r="BD585" s="67"/>
      <c r="BE585" s="67"/>
      <c r="BF585" s="67"/>
      <c r="BG585" s="67"/>
      <c r="BH585" s="67"/>
      <c r="BI585" s="67"/>
      <c r="BJ585" s="67"/>
      <c r="BK585" s="67"/>
      <c r="BL585" s="67"/>
      <c r="BM585" s="67"/>
      <c r="BN585" s="67"/>
      <c r="BO585" s="67"/>
      <c r="BP585" s="67"/>
      <c r="BQ585" s="67"/>
      <c r="BR585" s="67"/>
      <c r="BS585" s="67"/>
      <c r="BT585" s="67"/>
      <c r="BU585" s="67"/>
      <c r="BV585" s="67"/>
      <c r="BW585" s="62"/>
      <c r="BX585" s="62"/>
      <c r="BY585" s="62"/>
      <c r="BZ585" s="62"/>
      <c r="CA585" s="62"/>
      <c r="CB585" s="62"/>
      <c r="CC585" s="77"/>
      <c r="CD585" s="77"/>
      <c r="CE585" s="62"/>
      <c r="CF585" s="77"/>
      <c r="CG585" s="77"/>
      <c r="CH585" s="62"/>
      <c r="CI585" s="62"/>
      <c r="CJ585" s="62"/>
      <c r="CK585" s="62"/>
      <c r="CL585" s="62"/>
      <c r="CM585" s="62"/>
      <c r="CN585" s="62"/>
      <c r="CO585" s="62"/>
      <c r="CP585" s="62"/>
      <c r="CQ585" s="62"/>
      <c r="CR585" s="62"/>
      <c r="CS585" s="66"/>
    </row>
    <row r="586" spans="1:97" s="50" customFormat="1" ht="18.75" x14ac:dyDescent="0.3">
      <c r="A586" s="61"/>
      <c r="B586" s="55"/>
      <c r="C586" s="66"/>
      <c r="D586" s="55"/>
      <c r="E586" s="66"/>
      <c r="F586" s="66"/>
      <c r="G586" s="66"/>
      <c r="H586" s="66"/>
      <c r="I586" s="66"/>
      <c r="J586" s="67"/>
      <c r="K586" s="67"/>
      <c r="L586" s="67"/>
      <c r="M586" s="67"/>
      <c r="N586" s="67"/>
      <c r="O586" s="67"/>
      <c r="P586" s="67"/>
      <c r="Q586" s="67"/>
      <c r="R586" s="67"/>
      <c r="S586" s="67"/>
      <c r="T586" s="67"/>
      <c r="U586" s="67"/>
      <c r="V586" s="67"/>
      <c r="W586" s="67"/>
      <c r="X586" s="67"/>
      <c r="Y586" s="67"/>
      <c r="Z586" s="67"/>
      <c r="AA586" s="67"/>
      <c r="AB586" s="67"/>
      <c r="AC586" s="67"/>
      <c r="AD586" s="67"/>
      <c r="AE586" s="67"/>
      <c r="AF586" s="67"/>
      <c r="AG586" s="67"/>
      <c r="AH586" s="67"/>
      <c r="AI586" s="67"/>
      <c r="AJ586" s="67"/>
      <c r="AK586" s="67"/>
      <c r="AL586" s="67"/>
      <c r="AM586" s="67"/>
      <c r="AN586" s="67"/>
      <c r="AO586" s="67"/>
      <c r="AP586" s="67"/>
      <c r="AQ586" s="67"/>
      <c r="AR586" s="67"/>
      <c r="AS586" s="67"/>
      <c r="AT586" s="67"/>
      <c r="AU586" s="67"/>
      <c r="AV586" s="67"/>
      <c r="AW586" s="67"/>
      <c r="AX586" s="67"/>
      <c r="AY586" s="67"/>
      <c r="AZ586" s="67"/>
      <c r="BA586" s="67"/>
      <c r="BB586" s="67"/>
      <c r="BC586" s="67"/>
      <c r="BD586" s="67"/>
      <c r="BE586" s="67"/>
      <c r="BF586" s="67"/>
      <c r="BG586" s="67"/>
      <c r="BH586" s="67"/>
      <c r="BI586" s="67"/>
      <c r="BJ586" s="67"/>
      <c r="BK586" s="67"/>
      <c r="BL586" s="67"/>
      <c r="BM586" s="67"/>
      <c r="BN586" s="67"/>
      <c r="BO586" s="67"/>
      <c r="BP586" s="67"/>
      <c r="BQ586" s="67"/>
      <c r="BR586" s="67"/>
      <c r="BS586" s="67"/>
      <c r="BT586" s="67"/>
      <c r="BU586" s="67"/>
      <c r="BV586" s="67"/>
      <c r="BW586" s="62"/>
      <c r="BX586" s="62"/>
      <c r="BY586" s="62"/>
      <c r="BZ586" s="62"/>
      <c r="CA586" s="62"/>
      <c r="CB586" s="62"/>
      <c r="CC586" s="77"/>
      <c r="CD586" s="77"/>
      <c r="CE586" s="62"/>
      <c r="CF586" s="77"/>
      <c r="CG586" s="77"/>
      <c r="CH586" s="62"/>
      <c r="CI586" s="62"/>
      <c r="CJ586" s="62"/>
      <c r="CK586" s="62"/>
      <c r="CL586" s="62"/>
      <c r="CM586" s="62"/>
      <c r="CN586" s="62"/>
      <c r="CO586" s="62"/>
      <c r="CP586" s="62"/>
      <c r="CQ586" s="62"/>
      <c r="CR586" s="62"/>
      <c r="CS586" s="66"/>
    </row>
    <row r="587" spans="1:97" s="50" customFormat="1" ht="18.75" x14ac:dyDescent="0.3">
      <c r="A587" s="61"/>
      <c r="B587" s="55"/>
      <c r="C587" s="66"/>
      <c r="D587" s="55"/>
      <c r="E587" s="66"/>
      <c r="F587" s="66"/>
      <c r="G587" s="66"/>
      <c r="H587" s="66"/>
      <c r="I587" s="66"/>
      <c r="J587" s="67"/>
      <c r="K587" s="67"/>
      <c r="L587" s="67"/>
      <c r="M587" s="67"/>
      <c r="N587" s="67"/>
      <c r="O587" s="67"/>
      <c r="P587" s="67"/>
      <c r="Q587" s="67"/>
      <c r="R587" s="67"/>
      <c r="S587" s="67"/>
      <c r="T587" s="67"/>
      <c r="U587" s="67"/>
      <c r="V587" s="67"/>
      <c r="W587" s="67"/>
      <c r="X587" s="67"/>
      <c r="Y587" s="67"/>
      <c r="Z587" s="67"/>
      <c r="AA587" s="67"/>
      <c r="AB587" s="67"/>
      <c r="AC587" s="67"/>
      <c r="AD587" s="67"/>
      <c r="AE587" s="67"/>
      <c r="AF587" s="67"/>
      <c r="AG587" s="67"/>
      <c r="AH587" s="67"/>
      <c r="AI587" s="67"/>
      <c r="AJ587" s="67"/>
      <c r="AK587" s="67"/>
      <c r="AL587" s="67"/>
      <c r="AM587" s="67"/>
      <c r="AN587" s="67"/>
      <c r="AO587" s="67"/>
      <c r="AP587" s="67"/>
      <c r="AQ587" s="67"/>
      <c r="AR587" s="67"/>
      <c r="AS587" s="67"/>
      <c r="AT587" s="67"/>
      <c r="AU587" s="67"/>
      <c r="AV587" s="67"/>
      <c r="AW587" s="67"/>
      <c r="AX587" s="67"/>
      <c r="AY587" s="67"/>
      <c r="AZ587" s="67"/>
      <c r="BA587" s="67"/>
      <c r="BB587" s="67"/>
      <c r="BC587" s="67"/>
      <c r="BD587" s="67"/>
      <c r="BE587" s="67"/>
      <c r="BF587" s="67"/>
      <c r="BG587" s="67"/>
      <c r="BH587" s="67"/>
      <c r="BI587" s="67"/>
      <c r="BJ587" s="67"/>
      <c r="BK587" s="67"/>
      <c r="BL587" s="67"/>
      <c r="BM587" s="67"/>
      <c r="BN587" s="67"/>
      <c r="BO587" s="67"/>
      <c r="BP587" s="67"/>
      <c r="BQ587" s="67"/>
      <c r="BR587" s="67"/>
      <c r="BS587" s="67"/>
      <c r="BT587" s="67"/>
      <c r="BU587" s="67"/>
      <c r="BV587" s="67"/>
      <c r="BW587" s="62"/>
      <c r="BX587" s="62"/>
      <c r="BY587" s="62"/>
      <c r="BZ587" s="62"/>
      <c r="CA587" s="62"/>
      <c r="CB587" s="62"/>
      <c r="CC587" s="77"/>
      <c r="CD587" s="77"/>
      <c r="CE587" s="62"/>
      <c r="CF587" s="77"/>
      <c r="CG587" s="77"/>
      <c r="CH587" s="62"/>
      <c r="CI587" s="62"/>
      <c r="CJ587" s="62"/>
      <c r="CK587" s="62"/>
      <c r="CL587" s="62"/>
      <c r="CM587" s="62"/>
      <c r="CN587" s="62"/>
      <c r="CO587" s="62"/>
      <c r="CP587" s="62"/>
      <c r="CQ587" s="62"/>
      <c r="CR587" s="62"/>
      <c r="CS587" s="66"/>
    </row>
    <row r="588" spans="1:97" s="50" customFormat="1" ht="18.75" x14ac:dyDescent="0.3">
      <c r="A588" s="61"/>
      <c r="B588" s="55"/>
      <c r="C588" s="66"/>
      <c r="D588" s="55"/>
      <c r="E588" s="66"/>
      <c r="F588" s="66"/>
      <c r="G588" s="66"/>
      <c r="H588" s="66"/>
      <c r="I588" s="66"/>
      <c r="J588" s="67"/>
      <c r="K588" s="67"/>
      <c r="L588" s="67"/>
      <c r="M588" s="67"/>
      <c r="N588" s="67"/>
      <c r="O588" s="67"/>
      <c r="P588" s="67"/>
      <c r="Q588" s="67"/>
      <c r="R588" s="67"/>
      <c r="S588" s="67"/>
      <c r="T588" s="67"/>
      <c r="U588" s="67"/>
      <c r="V588" s="67"/>
      <c r="W588" s="67"/>
      <c r="X588" s="67"/>
      <c r="Y588" s="67"/>
      <c r="Z588" s="67"/>
      <c r="AA588" s="67"/>
      <c r="AB588" s="67"/>
      <c r="AC588" s="67"/>
      <c r="AD588" s="67"/>
      <c r="AE588" s="67"/>
      <c r="AF588" s="67"/>
      <c r="AG588" s="67"/>
      <c r="AH588" s="67"/>
      <c r="AI588" s="67"/>
      <c r="AJ588" s="67"/>
      <c r="AK588" s="67"/>
      <c r="AL588" s="67"/>
      <c r="AM588" s="67"/>
      <c r="AN588" s="67"/>
      <c r="AO588" s="67"/>
      <c r="AP588" s="67"/>
      <c r="AQ588" s="67"/>
      <c r="AR588" s="67"/>
      <c r="AS588" s="67"/>
      <c r="AT588" s="67"/>
      <c r="AU588" s="67"/>
      <c r="AV588" s="67"/>
      <c r="AW588" s="67"/>
      <c r="AX588" s="67"/>
      <c r="AY588" s="67"/>
      <c r="AZ588" s="67"/>
      <c r="BA588" s="67"/>
      <c r="BB588" s="67"/>
      <c r="BC588" s="67"/>
      <c r="BD588" s="67"/>
      <c r="BE588" s="67"/>
      <c r="BF588" s="67"/>
      <c r="BG588" s="67"/>
      <c r="BH588" s="67"/>
      <c r="BI588" s="67"/>
      <c r="BJ588" s="67"/>
      <c r="BK588" s="67"/>
      <c r="BL588" s="67"/>
      <c r="BM588" s="67"/>
      <c r="BN588" s="67"/>
      <c r="BO588" s="67"/>
      <c r="BP588" s="67"/>
      <c r="BQ588" s="67"/>
      <c r="BR588" s="67"/>
      <c r="BS588" s="67"/>
      <c r="BT588" s="67"/>
      <c r="BU588" s="67"/>
      <c r="BV588" s="67"/>
      <c r="BW588" s="62"/>
      <c r="BX588" s="62"/>
      <c r="BY588" s="62"/>
      <c r="BZ588" s="62"/>
      <c r="CA588" s="62"/>
      <c r="CB588" s="62"/>
      <c r="CC588" s="77"/>
      <c r="CD588" s="77"/>
      <c r="CE588" s="62"/>
      <c r="CF588" s="77"/>
      <c r="CG588" s="77"/>
      <c r="CH588" s="62"/>
      <c r="CI588" s="62"/>
      <c r="CJ588" s="62"/>
      <c r="CK588" s="62"/>
      <c r="CL588" s="62"/>
      <c r="CM588" s="62"/>
      <c r="CN588" s="62"/>
      <c r="CO588" s="62"/>
      <c r="CP588" s="62"/>
      <c r="CQ588" s="62"/>
      <c r="CR588" s="62"/>
      <c r="CS588" s="66"/>
    </row>
    <row r="589" spans="1:97" s="50" customFormat="1" ht="18.75" x14ac:dyDescent="0.3">
      <c r="A589" s="61"/>
      <c r="B589" s="55"/>
      <c r="C589" s="66"/>
      <c r="D589" s="55"/>
      <c r="E589" s="66"/>
      <c r="F589" s="66"/>
      <c r="G589" s="66"/>
      <c r="H589" s="66"/>
      <c r="I589" s="66"/>
      <c r="J589" s="67"/>
      <c r="K589" s="67"/>
      <c r="L589" s="67"/>
      <c r="M589" s="67"/>
      <c r="N589" s="67"/>
      <c r="O589" s="67"/>
      <c r="P589" s="67"/>
      <c r="Q589" s="67"/>
      <c r="R589" s="67"/>
      <c r="S589" s="67"/>
      <c r="T589" s="67"/>
      <c r="U589" s="67"/>
      <c r="V589" s="67"/>
      <c r="W589" s="67"/>
      <c r="X589" s="67"/>
      <c r="Y589" s="67"/>
      <c r="Z589" s="67"/>
      <c r="AA589" s="67"/>
      <c r="AB589" s="67"/>
      <c r="AC589" s="67"/>
      <c r="AD589" s="67"/>
      <c r="AE589" s="67"/>
      <c r="AF589" s="67"/>
      <c r="AG589" s="67"/>
      <c r="AH589" s="67"/>
      <c r="AI589" s="67"/>
      <c r="AJ589" s="67"/>
      <c r="AK589" s="67"/>
      <c r="AL589" s="67"/>
      <c r="AM589" s="67"/>
      <c r="AN589" s="67"/>
      <c r="AO589" s="67"/>
      <c r="AP589" s="67"/>
      <c r="AQ589" s="67"/>
      <c r="AR589" s="67"/>
      <c r="AS589" s="67"/>
      <c r="AT589" s="67"/>
      <c r="AU589" s="67"/>
      <c r="AV589" s="67"/>
      <c r="AW589" s="67"/>
      <c r="AX589" s="67"/>
      <c r="AY589" s="67"/>
      <c r="AZ589" s="67"/>
      <c r="BA589" s="67"/>
      <c r="BB589" s="67"/>
      <c r="BC589" s="67"/>
      <c r="BD589" s="67"/>
      <c r="BE589" s="67"/>
      <c r="BF589" s="67"/>
      <c r="BG589" s="67"/>
      <c r="BH589" s="67"/>
      <c r="BI589" s="67"/>
      <c r="BJ589" s="67"/>
      <c r="BK589" s="67"/>
      <c r="BL589" s="67"/>
      <c r="BM589" s="67"/>
      <c r="BN589" s="67"/>
      <c r="BO589" s="67"/>
      <c r="BP589" s="67"/>
      <c r="BQ589" s="67"/>
      <c r="BR589" s="67"/>
      <c r="BS589" s="67"/>
      <c r="BT589" s="67"/>
      <c r="BU589" s="67"/>
      <c r="BV589" s="67"/>
      <c r="BW589" s="62"/>
      <c r="BX589" s="62"/>
      <c r="BY589" s="62"/>
      <c r="BZ589" s="62"/>
      <c r="CA589" s="62"/>
      <c r="CB589" s="62"/>
      <c r="CC589" s="77"/>
      <c r="CD589" s="77"/>
      <c r="CE589" s="62"/>
      <c r="CF589" s="77"/>
      <c r="CG589" s="77"/>
      <c r="CH589" s="62"/>
      <c r="CI589" s="62"/>
      <c r="CJ589" s="62"/>
      <c r="CK589" s="62"/>
      <c r="CL589" s="62"/>
      <c r="CM589" s="62"/>
      <c r="CN589" s="62"/>
      <c r="CO589" s="62"/>
      <c r="CP589" s="62"/>
      <c r="CQ589" s="62"/>
      <c r="CR589" s="62"/>
      <c r="CS589" s="66"/>
    </row>
    <row r="590" spans="1:97" s="50" customFormat="1" ht="18.75" x14ac:dyDescent="0.3">
      <c r="A590" s="61"/>
      <c r="B590" s="55"/>
      <c r="C590" s="66"/>
      <c r="D590" s="55"/>
      <c r="E590" s="66"/>
      <c r="F590" s="66"/>
      <c r="G590" s="66"/>
      <c r="H590" s="66"/>
      <c r="I590" s="66"/>
      <c r="J590" s="67"/>
      <c r="K590" s="67"/>
      <c r="L590" s="67"/>
      <c r="M590" s="67"/>
      <c r="N590" s="67"/>
      <c r="O590" s="67"/>
      <c r="P590" s="67"/>
      <c r="Q590" s="67"/>
      <c r="R590" s="67"/>
      <c r="S590" s="67"/>
      <c r="T590" s="67"/>
      <c r="U590" s="67"/>
      <c r="V590" s="67"/>
      <c r="W590" s="67"/>
      <c r="X590" s="67"/>
      <c r="Y590" s="67"/>
      <c r="Z590" s="67"/>
      <c r="AA590" s="67"/>
      <c r="AB590" s="67"/>
      <c r="AC590" s="67"/>
      <c r="AD590" s="67"/>
      <c r="AE590" s="67"/>
      <c r="AF590" s="67"/>
      <c r="AG590" s="67"/>
      <c r="AH590" s="67"/>
      <c r="AI590" s="67"/>
      <c r="AJ590" s="67"/>
      <c r="AK590" s="67"/>
      <c r="AL590" s="67"/>
      <c r="AM590" s="67"/>
      <c r="AN590" s="67"/>
      <c r="AO590" s="67"/>
      <c r="AP590" s="67"/>
      <c r="AQ590" s="67"/>
      <c r="AR590" s="67"/>
      <c r="AS590" s="67"/>
      <c r="AT590" s="67"/>
      <c r="AU590" s="67"/>
      <c r="AV590" s="67"/>
      <c r="AW590" s="67"/>
      <c r="AX590" s="67"/>
      <c r="AY590" s="67"/>
      <c r="AZ590" s="67"/>
      <c r="BA590" s="67"/>
      <c r="BB590" s="67"/>
      <c r="BC590" s="67"/>
      <c r="BD590" s="67"/>
      <c r="BE590" s="67"/>
      <c r="BF590" s="67"/>
      <c r="BG590" s="67"/>
      <c r="BH590" s="67"/>
      <c r="BI590" s="67"/>
      <c r="BJ590" s="67"/>
      <c r="BK590" s="67"/>
      <c r="BL590" s="67"/>
      <c r="BM590" s="67"/>
      <c r="BN590" s="67"/>
      <c r="BO590" s="67"/>
      <c r="BP590" s="67"/>
      <c r="BQ590" s="67"/>
      <c r="BR590" s="67"/>
      <c r="BS590" s="67"/>
      <c r="BT590" s="67"/>
      <c r="BU590" s="67"/>
      <c r="BV590" s="67"/>
      <c r="BW590" s="62"/>
      <c r="BX590" s="62"/>
      <c r="BY590" s="62"/>
      <c r="BZ590" s="62"/>
      <c r="CA590" s="62"/>
      <c r="CB590" s="62"/>
      <c r="CC590" s="77"/>
      <c r="CD590" s="77"/>
      <c r="CE590" s="62"/>
      <c r="CF590" s="77"/>
      <c r="CG590" s="77"/>
      <c r="CH590" s="62"/>
      <c r="CI590" s="62"/>
      <c r="CJ590" s="62"/>
      <c r="CK590" s="62"/>
      <c r="CL590" s="62"/>
      <c r="CM590" s="62"/>
      <c r="CN590" s="62"/>
      <c r="CO590" s="62"/>
      <c r="CP590" s="62"/>
      <c r="CQ590" s="62"/>
      <c r="CR590" s="62"/>
      <c r="CS590" s="66"/>
    </row>
    <row r="591" spans="1:97" s="50" customFormat="1" ht="18.75" x14ac:dyDescent="0.3">
      <c r="A591" s="61"/>
      <c r="B591" s="55"/>
      <c r="C591" s="66"/>
      <c r="D591" s="55"/>
      <c r="E591" s="66"/>
      <c r="F591" s="66"/>
      <c r="G591" s="66"/>
      <c r="H591" s="66"/>
      <c r="I591" s="66"/>
      <c r="J591" s="67"/>
      <c r="K591" s="67"/>
      <c r="L591" s="67"/>
      <c r="M591" s="67"/>
      <c r="N591" s="67"/>
      <c r="O591" s="67"/>
      <c r="P591" s="67"/>
      <c r="Q591" s="67"/>
      <c r="R591" s="67"/>
      <c r="S591" s="67"/>
      <c r="T591" s="67"/>
      <c r="U591" s="67"/>
      <c r="V591" s="67"/>
      <c r="W591" s="67"/>
      <c r="X591" s="67"/>
      <c r="Y591" s="67"/>
      <c r="Z591" s="67"/>
      <c r="AA591" s="67"/>
      <c r="AB591" s="67"/>
      <c r="AC591" s="67"/>
      <c r="AD591" s="67"/>
      <c r="AE591" s="67"/>
      <c r="AF591" s="67"/>
      <c r="AG591" s="67"/>
      <c r="AH591" s="67"/>
      <c r="AI591" s="67"/>
      <c r="AJ591" s="67"/>
      <c r="AK591" s="67"/>
      <c r="AL591" s="67"/>
      <c r="AM591" s="67"/>
      <c r="AN591" s="67"/>
      <c r="AO591" s="67"/>
      <c r="AP591" s="67"/>
      <c r="AQ591" s="67"/>
      <c r="AR591" s="67"/>
      <c r="AS591" s="67"/>
      <c r="AT591" s="67"/>
      <c r="AU591" s="67"/>
      <c r="AV591" s="67"/>
      <c r="AW591" s="67"/>
      <c r="AX591" s="67"/>
      <c r="AY591" s="67"/>
      <c r="AZ591" s="67"/>
      <c r="BA591" s="67"/>
      <c r="BB591" s="67"/>
      <c r="BC591" s="67"/>
      <c r="BD591" s="67"/>
      <c r="BE591" s="67"/>
      <c r="BF591" s="67"/>
      <c r="BG591" s="67"/>
      <c r="BH591" s="67"/>
      <c r="BI591" s="67"/>
      <c r="BJ591" s="67"/>
      <c r="BK591" s="67"/>
      <c r="BL591" s="67"/>
      <c r="BM591" s="67"/>
      <c r="BN591" s="67"/>
      <c r="BO591" s="67"/>
      <c r="BP591" s="67"/>
      <c r="BQ591" s="67"/>
      <c r="BR591" s="67"/>
      <c r="BS591" s="67"/>
      <c r="BT591" s="67"/>
      <c r="BU591" s="67"/>
      <c r="BV591" s="67"/>
      <c r="BW591" s="62"/>
      <c r="BX591" s="62"/>
      <c r="BY591" s="62"/>
      <c r="BZ591" s="62"/>
      <c r="CA591" s="62"/>
      <c r="CB591" s="62"/>
      <c r="CC591" s="77"/>
      <c r="CD591" s="77"/>
      <c r="CE591" s="62"/>
      <c r="CF591" s="77"/>
      <c r="CG591" s="77"/>
      <c r="CH591" s="62"/>
      <c r="CI591" s="62"/>
      <c r="CJ591" s="62"/>
      <c r="CK591" s="62"/>
      <c r="CL591" s="62"/>
      <c r="CM591" s="62"/>
      <c r="CN591" s="62"/>
      <c r="CO591" s="62"/>
      <c r="CP591" s="62"/>
      <c r="CQ591" s="62"/>
      <c r="CR591" s="62"/>
      <c r="CS591" s="66"/>
    </row>
    <row r="592" spans="1:97" s="50" customFormat="1" ht="18.75" x14ac:dyDescent="0.3">
      <c r="A592" s="61"/>
      <c r="B592" s="55"/>
      <c r="C592" s="66"/>
      <c r="D592" s="55"/>
      <c r="E592" s="66"/>
      <c r="F592" s="66"/>
      <c r="G592" s="66"/>
      <c r="H592" s="66"/>
      <c r="I592" s="66"/>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c r="AN592" s="67"/>
      <c r="AO592" s="67"/>
      <c r="AP592" s="67"/>
      <c r="AQ592" s="67"/>
      <c r="AR592" s="67"/>
      <c r="AS592" s="67"/>
      <c r="AT592" s="67"/>
      <c r="AU592" s="67"/>
      <c r="AV592" s="67"/>
      <c r="AW592" s="67"/>
      <c r="AX592" s="67"/>
      <c r="AY592" s="67"/>
      <c r="AZ592" s="67"/>
      <c r="BA592" s="67"/>
      <c r="BB592" s="67"/>
      <c r="BC592" s="67"/>
      <c r="BD592" s="67"/>
      <c r="BE592" s="67"/>
      <c r="BF592" s="67"/>
      <c r="BG592" s="67"/>
      <c r="BH592" s="67"/>
      <c r="BI592" s="67"/>
      <c r="BJ592" s="67"/>
      <c r="BK592" s="67"/>
      <c r="BL592" s="67"/>
      <c r="BM592" s="67"/>
      <c r="BN592" s="67"/>
      <c r="BO592" s="67"/>
      <c r="BP592" s="67"/>
      <c r="BQ592" s="67"/>
      <c r="BR592" s="67"/>
      <c r="BS592" s="67"/>
      <c r="BT592" s="67"/>
      <c r="BU592" s="67"/>
      <c r="BV592" s="67"/>
      <c r="BW592" s="62"/>
      <c r="BX592" s="62"/>
      <c r="BY592" s="62"/>
      <c r="BZ592" s="62"/>
      <c r="CA592" s="62"/>
      <c r="CB592" s="62"/>
      <c r="CC592" s="77"/>
      <c r="CD592" s="77"/>
      <c r="CE592" s="62"/>
      <c r="CF592" s="77"/>
      <c r="CG592" s="77"/>
      <c r="CH592" s="62"/>
      <c r="CI592" s="62"/>
      <c r="CJ592" s="62"/>
      <c r="CK592" s="62"/>
      <c r="CL592" s="62"/>
      <c r="CM592" s="62"/>
      <c r="CN592" s="62"/>
      <c r="CO592" s="62"/>
      <c r="CP592" s="62"/>
      <c r="CQ592" s="62"/>
      <c r="CR592" s="62"/>
      <c r="CS592" s="66"/>
    </row>
    <row r="593" spans="1:97" s="50" customFormat="1" ht="18.75" x14ac:dyDescent="0.3">
      <c r="A593" s="61"/>
      <c r="B593" s="55"/>
      <c r="C593" s="66"/>
      <c r="D593" s="55"/>
      <c r="E593" s="66"/>
      <c r="F593" s="66"/>
      <c r="G593" s="66"/>
      <c r="H593" s="66"/>
      <c r="I593" s="66"/>
      <c r="J593" s="67"/>
      <c r="K593" s="67"/>
      <c r="L593" s="67"/>
      <c r="M593" s="67"/>
      <c r="N593" s="67"/>
      <c r="O593" s="67"/>
      <c r="P593" s="67"/>
      <c r="Q593" s="67"/>
      <c r="R593" s="67"/>
      <c r="S593" s="67"/>
      <c r="T593" s="67"/>
      <c r="U593" s="67"/>
      <c r="V593" s="67"/>
      <c r="W593" s="67"/>
      <c r="X593" s="67"/>
      <c r="Y593" s="67"/>
      <c r="Z593" s="67"/>
      <c r="AA593" s="67"/>
      <c r="AB593" s="67"/>
      <c r="AC593" s="67"/>
      <c r="AD593" s="67"/>
      <c r="AE593" s="67"/>
      <c r="AF593" s="67"/>
      <c r="AG593" s="67"/>
      <c r="AH593" s="67"/>
      <c r="AI593" s="67"/>
      <c r="AJ593" s="67"/>
      <c r="AK593" s="67"/>
      <c r="AL593" s="67"/>
      <c r="AM593" s="67"/>
      <c r="AN593" s="67"/>
      <c r="AO593" s="67"/>
      <c r="AP593" s="67"/>
      <c r="AQ593" s="67"/>
      <c r="AR593" s="67"/>
      <c r="AS593" s="67"/>
      <c r="AT593" s="67"/>
      <c r="AU593" s="67"/>
      <c r="AV593" s="67"/>
      <c r="AW593" s="67"/>
      <c r="AX593" s="67"/>
      <c r="AY593" s="67"/>
      <c r="AZ593" s="67"/>
      <c r="BA593" s="67"/>
      <c r="BB593" s="67"/>
      <c r="BC593" s="67"/>
      <c r="BD593" s="67"/>
      <c r="BE593" s="67"/>
      <c r="BF593" s="67"/>
      <c r="BG593" s="67"/>
      <c r="BH593" s="67"/>
      <c r="BI593" s="67"/>
      <c r="BJ593" s="67"/>
      <c r="BK593" s="67"/>
      <c r="BL593" s="67"/>
      <c r="BM593" s="67"/>
      <c r="BN593" s="67"/>
      <c r="BO593" s="67"/>
      <c r="BP593" s="67"/>
      <c r="BQ593" s="67"/>
      <c r="BR593" s="67"/>
      <c r="BS593" s="67"/>
      <c r="BT593" s="67"/>
      <c r="BU593" s="67"/>
      <c r="BV593" s="67"/>
      <c r="BW593" s="62"/>
      <c r="BX593" s="62"/>
      <c r="BY593" s="62"/>
      <c r="BZ593" s="62"/>
      <c r="CA593" s="62"/>
      <c r="CB593" s="62"/>
      <c r="CC593" s="77"/>
      <c r="CD593" s="77"/>
      <c r="CE593" s="62"/>
      <c r="CF593" s="77"/>
      <c r="CG593" s="77"/>
      <c r="CH593" s="62"/>
      <c r="CI593" s="62"/>
      <c r="CJ593" s="62"/>
      <c r="CK593" s="62"/>
      <c r="CL593" s="62"/>
      <c r="CM593" s="62"/>
      <c r="CN593" s="62"/>
      <c r="CO593" s="62"/>
      <c r="CP593" s="62"/>
      <c r="CQ593" s="62"/>
      <c r="CR593" s="62"/>
      <c r="CS593" s="66"/>
    </row>
    <row r="594" spans="1:97" s="50" customFormat="1" ht="18.75" x14ac:dyDescent="0.3">
      <c r="A594" s="61"/>
      <c r="B594" s="55"/>
      <c r="C594" s="66"/>
      <c r="D594" s="55"/>
      <c r="E594" s="66"/>
      <c r="F594" s="66"/>
      <c r="G594" s="66"/>
      <c r="H594" s="66"/>
      <c r="I594" s="66"/>
      <c r="J594" s="67"/>
      <c r="K594" s="67"/>
      <c r="L594" s="67"/>
      <c r="M594" s="67"/>
      <c r="N594" s="67"/>
      <c r="O594" s="67"/>
      <c r="P594" s="67"/>
      <c r="Q594" s="67"/>
      <c r="R594" s="67"/>
      <c r="S594" s="67"/>
      <c r="T594" s="67"/>
      <c r="U594" s="67"/>
      <c r="V594" s="67"/>
      <c r="W594" s="67"/>
      <c r="X594" s="67"/>
      <c r="Y594" s="67"/>
      <c r="Z594" s="67"/>
      <c r="AA594" s="67"/>
      <c r="AB594" s="67"/>
      <c r="AC594" s="67"/>
      <c r="AD594" s="67"/>
      <c r="AE594" s="67"/>
      <c r="AF594" s="67"/>
      <c r="AG594" s="67"/>
      <c r="AH594" s="67"/>
      <c r="AI594" s="67"/>
      <c r="AJ594" s="67"/>
      <c r="AK594" s="67"/>
      <c r="AL594" s="67"/>
      <c r="AM594" s="67"/>
      <c r="AN594" s="67"/>
      <c r="AO594" s="67"/>
      <c r="AP594" s="67"/>
      <c r="AQ594" s="67"/>
      <c r="AR594" s="67"/>
      <c r="AS594" s="67"/>
      <c r="AT594" s="67"/>
      <c r="AU594" s="67"/>
      <c r="AV594" s="67"/>
      <c r="AW594" s="67"/>
      <c r="AX594" s="67"/>
      <c r="AY594" s="67"/>
      <c r="AZ594" s="67"/>
      <c r="BA594" s="67"/>
      <c r="BB594" s="67"/>
      <c r="BC594" s="67"/>
      <c r="BD594" s="67"/>
      <c r="BE594" s="67"/>
      <c r="BF594" s="67"/>
      <c r="BG594" s="67"/>
      <c r="BH594" s="67"/>
      <c r="BI594" s="67"/>
      <c r="BJ594" s="67"/>
      <c r="BK594" s="67"/>
      <c r="BL594" s="67"/>
      <c r="BM594" s="67"/>
      <c r="BN594" s="67"/>
      <c r="BO594" s="67"/>
      <c r="BP594" s="67"/>
      <c r="BQ594" s="67"/>
      <c r="BR594" s="67"/>
      <c r="BS594" s="67"/>
      <c r="BT594" s="67"/>
      <c r="BU594" s="67"/>
      <c r="BV594" s="67"/>
      <c r="BW594" s="62"/>
      <c r="BX594" s="62"/>
      <c r="BY594" s="62"/>
      <c r="BZ594" s="62"/>
      <c r="CA594" s="62"/>
      <c r="CB594" s="62"/>
      <c r="CC594" s="77"/>
      <c r="CD594" s="77"/>
      <c r="CE594" s="62"/>
      <c r="CF594" s="77"/>
      <c r="CG594" s="77"/>
      <c r="CH594" s="62"/>
      <c r="CI594" s="62"/>
      <c r="CJ594" s="62"/>
      <c r="CK594" s="62"/>
      <c r="CL594" s="62"/>
      <c r="CM594" s="62"/>
      <c r="CN594" s="62"/>
      <c r="CO594" s="62"/>
      <c r="CP594" s="62"/>
      <c r="CQ594" s="62"/>
      <c r="CR594" s="62"/>
      <c r="CS594" s="66"/>
    </row>
    <row r="595" spans="1:97" s="50" customFormat="1" ht="18.75" x14ac:dyDescent="0.3">
      <c r="A595" s="61"/>
      <c r="B595" s="55"/>
      <c r="C595" s="66"/>
      <c r="D595" s="55"/>
      <c r="E595" s="66"/>
      <c r="F595" s="66"/>
      <c r="G595" s="66"/>
      <c r="H595" s="66"/>
      <c r="I595" s="66"/>
      <c r="J595" s="67"/>
      <c r="K595" s="67"/>
      <c r="L595" s="67"/>
      <c r="M595" s="67"/>
      <c r="N595" s="67"/>
      <c r="O595" s="67"/>
      <c r="P595" s="67"/>
      <c r="Q595" s="67"/>
      <c r="R595" s="67"/>
      <c r="S595" s="67"/>
      <c r="T595" s="67"/>
      <c r="U595" s="67"/>
      <c r="V595" s="67"/>
      <c r="W595" s="67"/>
      <c r="X595" s="67"/>
      <c r="Y595" s="67"/>
      <c r="Z595" s="67"/>
      <c r="AA595" s="67"/>
      <c r="AB595" s="67"/>
      <c r="AC595" s="67"/>
      <c r="AD595" s="67"/>
      <c r="AE595" s="67"/>
      <c r="AF595" s="67"/>
      <c r="AG595" s="67"/>
      <c r="AH595" s="67"/>
      <c r="AI595" s="67"/>
      <c r="AJ595" s="67"/>
      <c r="AK595" s="67"/>
      <c r="AL595" s="67"/>
      <c r="AM595" s="67"/>
      <c r="AN595" s="67"/>
      <c r="AO595" s="67"/>
      <c r="AP595" s="67"/>
      <c r="AQ595" s="67"/>
      <c r="AR595" s="67"/>
      <c r="AS595" s="67"/>
      <c r="AT595" s="67"/>
      <c r="AU595" s="67"/>
      <c r="AV595" s="67"/>
      <c r="AW595" s="67"/>
      <c r="AX595" s="67"/>
      <c r="AY595" s="67"/>
      <c r="AZ595" s="67"/>
      <c r="BA595" s="67"/>
      <c r="BB595" s="67"/>
      <c r="BC595" s="67"/>
      <c r="BD595" s="67"/>
      <c r="BE595" s="67"/>
      <c r="BF595" s="67"/>
      <c r="BG595" s="67"/>
      <c r="BH595" s="67"/>
      <c r="BI595" s="67"/>
      <c r="BJ595" s="67"/>
      <c r="BK595" s="67"/>
      <c r="BL595" s="67"/>
      <c r="BM595" s="67"/>
      <c r="BN595" s="67"/>
      <c r="BO595" s="67"/>
      <c r="BP595" s="67"/>
      <c r="BQ595" s="67"/>
      <c r="BR595" s="67"/>
      <c r="BS595" s="67"/>
      <c r="BT595" s="67"/>
      <c r="BU595" s="67"/>
      <c r="BV595" s="67"/>
      <c r="BW595" s="62"/>
      <c r="BX595" s="62"/>
      <c r="BY595" s="62"/>
      <c r="BZ595" s="62"/>
      <c r="CA595" s="62"/>
      <c r="CB595" s="62"/>
      <c r="CC595" s="77"/>
      <c r="CD595" s="77"/>
      <c r="CE595" s="62"/>
      <c r="CF595" s="77"/>
      <c r="CG595" s="77"/>
      <c r="CH595" s="62"/>
      <c r="CI595" s="62"/>
      <c r="CJ595" s="62"/>
      <c r="CK595" s="62"/>
      <c r="CL595" s="62"/>
      <c r="CM595" s="62"/>
      <c r="CN595" s="62"/>
      <c r="CO595" s="62"/>
      <c r="CP595" s="62"/>
      <c r="CQ595" s="62"/>
      <c r="CR595" s="62"/>
      <c r="CS595" s="66"/>
    </row>
    <row r="596" spans="1:97" s="50" customFormat="1" ht="18.75" x14ac:dyDescent="0.3">
      <c r="A596" s="61"/>
      <c r="B596" s="55"/>
      <c r="C596" s="66"/>
      <c r="D596" s="55"/>
      <c r="E596" s="66"/>
      <c r="F596" s="66"/>
      <c r="G596" s="66"/>
      <c r="H596" s="66"/>
      <c r="I596" s="66"/>
      <c r="J596" s="67"/>
      <c r="K596" s="67"/>
      <c r="L596" s="67"/>
      <c r="M596" s="67"/>
      <c r="N596" s="67"/>
      <c r="O596" s="67"/>
      <c r="P596" s="67"/>
      <c r="Q596" s="67"/>
      <c r="R596" s="67"/>
      <c r="S596" s="67"/>
      <c r="T596" s="67"/>
      <c r="U596" s="67"/>
      <c r="V596" s="67"/>
      <c r="W596" s="67"/>
      <c r="X596" s="67"/>
      <c r="Y596" s="67"/>
      <c r="Z596" s="67"/>
      <c r="AA596" s="67"/>
      <c r="AB596" s="67"/>
      <c r="AC596" s="67"/>
      <c r="AD596" s="67"/>
      <c r="AE596" s="67"/>
      <c r="AF596" s="67"/>
      <c r="AG596" s="67"/>
      <c r="AH596" s="67"/>
      <c r="AI596" s="67"/>
      <c r="AJ596" s="67"/>
      <c r="AK596" s="67"/>
      <c r="AL596" s="67"/>
      <c r="AM596" s="67"/>
      <c r="AN596" s="67"/>
      <c r="AO596" s="67"/>
      <c r="AP596" s="67"/>
      <c r="AQ596" s="67"/>
      <c r="AR596" s="67"/>
      <c r="AS596" s="67"/>
      <c r="AT596" s="67"/>
      <c r="AU596" s="67"/>
      <c r="AV596" s="67"/>
      <c r="AW596" s="67"/>
      <c r="AX596" s="67"/>
      <c r="AY596" s="67"/>
      <c r="AZ596" s="67"/>
      <c r="BA596" s="67"/>
      <c r="BB596" s="67"/>
      <c r="BC596" s="67"/>
      <c r="BD596" s="67"/>
      <c r="BE596" s="67"/>
      <c r="BF596" s="67"/>
      <c r="BG596" s="67"/>
      <c r="BH596" s="67"/>
      <c r="BI596" s="67"/>
      <c r="BJ596" s="67"/>
      <c r="BK596" s="67"/>
      <c r="BL596" s="67"/>
      <c r="BM596" s="67"/>
      <c r="BN596" s="67"/>
      <c r="BO596" s="67"/>
      <c r="BP596" s="67"/>
      <c r="BQ596" s="67"/>
      <c r="BR596" s="67"/>
      <c r="BS596" s="67"/>
      <c r="BT596" s="67"/>
      <c r="BU596" s="67"/>
      <c r="BV596" s="67"/>
      <c r="BW596" s="62"/>
      <c r="BX596" s="62"/>
      <c r="BY596" s="62"/>
      <c r="BZ596" s="62"/>
      <c r="CA596" s="62"/>
      <c r="CB596" s="62"/>
      <c r="CC596" s="77"/>
      <c r="CD596" s="77"/>
      <c r="CE596" s="62"/>
      <c r="CF596" s="77"/>
      <c r="CG596" s="77"/>
      <c r="CH596" s="62"/>
      <c r="CI596" s="62"/>
      <c r="CJ596" s="62"/>
      <c r="CK596" s="62"/>
      <c r="CL596" s="62"/>
      <c r="CM596" s="62"/>
      <c r="CN596" s="62"/>
      <c r="CO596" s="62"/>
      <c r="CP596" s="62"/>
      <c r="CQ596" s="62"/>
      <c r="CR596" s="62"/>
      <c r="CS596" s="66"/>
    </row>
    <row r="597" spans="1:97" s="50" customFormat="1" ht="18.75" x14ac:dyDescent="0.3">
      <c r="A597" s="61"/>
      <c r="B597" s="55"/>
      <c r="C597" s="66"/>
      <c r="D597" s="55"/>
      <c r="E597" s="66"/>
      <c r="F597" s="66"/>
      <c r="G597" s="66"/>
      <c r="H597" s="66"/>
      <c r="I597" s="66"/>
      <c r="J597" s="67"/>
      <c r="K597" s="67"/>
      <c r="L597" s="67"/>
      <c r="M597" s="67"/>
      <c r="N597" s="67"/>
      <c r="O597" s="67"/>
      <c r="P597" s="67"/>
      <c r="Q597" s="67"/>
      <c r="R597" s="67"/>
      <c r="S597" s="67"/>
      <c r="T597" s="67"/>
      <c r="U597" s="67"/>
      <c r="V597" s="67"/>
      <c r="W597" s="67"/>
      <c r="X597" s="67"/>
      <c r="Y597" s="67"/>
      <c r="Z597" s="67"/>
      <c r="AA597" s="67"/>
      <c r="AB597" s="67"/>
      <c r="AC597" s="67"/>
      <c r="AD597" s="67"/>
      <c r="AE597" s="67"/>
      <c r="AF597" s="67"/>
      <c r="AG597" s="67"/>
      <c r="AH597" s="67"/>
      <c r="AI597" s="67"/>
      <c r="AJ597" s="67"/>
      <c r="AK597" s="67"/>
      <c r="AL597" s="67"/>
      <c r="AM597" s="67"/>
      <c r="AN597" s="67"/>
      <c r="AO597" s="67"/>
      <c r="AP597" s="67"/>
      <c r="AQ597" s="67"/>
      <c r="AR597" s="67"/>
      <c r="AS597" s="67"/>
      <c r="AT597" s="67"/>
      <c r="AU597" s="67"/>
      <c r="AV597" s="67"/>
      <c r="AW597" s="67"/>
      <c r="AX597" s="67"/>
      <c r="AY597" s="67"/>
      <c r="AZ597" s="67"/>
      <c r="BA597" s="67"/>
      <c r="BB597" s="67"/>
      <c r="BC597" s="67"/>
      <c r="BD597" s="67"/>
      <c r="BE597" s="67"/>
      <c r="BF597" s="67"/>
      <c r="BG597" s="67"/>
      <c r="BH597" s="67"/>
      <c r="BI597" s="67"/>
      <c r="BJ597" s="67"/>
      <c r="BK597" s="67"/>
      <c r="BL597" s="67"/>
      <c r="BM597" s="67"/>
      <c r="BN597" s="67"/>
      <c r="BO597" s="67"/>
      <c r="BP597" s="67"/>
      <c r="BQ597" s="67"/>
      <c r="BR597" s="67"/>
      <c r="BS597" s="67"/>
      <c r="BT597" s="67"/>
      <c r="BU597" s="67"/>
      <c r="BV597" s="67"/>
      <c r="BW597" s="62"/>
      <c r="BX597" s="62"/>
      <c r="BY597" s="62"/>
      <c r="BZ597" s="62"/>
      <c r="CA597" s="62"/>
      <c r="CB597" s="62"/>
      <c r="CC597" s="77"/>
      <c r="CD597" s="77"/>
      <c r="CE597" s="62"/>
      <c r="CF597" s="77"/>
      <c r="CG597" s="77"/>
      <c r="CH597" s="62"/>
      <c r="CI597" s="62"/>
      <c r="CJ597" s="62"/>
      <c r="CK597" s="62"/>
      <c r="CL597" s="62"/>
      <c r="CM597" s="62"/>
      <c r="CN597" s="62"/>
      <c r="CO597" s="62"/>
      <c r="CP597" s="62"/>
      <c r="CQ597" s="62"/>
      <c r="CR597" s="62"/>
      <c r="CS597" s="66"/>
    </row>
    <row r="598" spans="1:97" s="50" customFormat="1" ht="18.75" x14ac:dyDescent="0.3">
      <c r="A598" s="61"/>
      <c r="B598" s="55"/>
      <c r="C598" s="66"/>
      <c r="D598" s="55"/>
      <c r="E598" s="66"/>
      <c r="F598" s="66"/>
      <c r="G598" s="66"/>
      <c r="H598" s="66"/>
      <c r="I598" s="66"/>
      <c r="J598" s="67"/>
      <c r="K598" s="67"/>
      <c r="L598" s="67"/>
      <c r="M598" s="67"/>
      <c r="N598" s="67"/>
      <c r="O598" s="67"/>
      <c r="P598" s="67"/>
      <c r="Q598" s="67"/>
      <c r="R598" s="67"/>
      <c r="S598" s="67"/>
      <c r="T598" s="67"/>
      <c r="U598" s="67"/>
      <c r="V598" s="67"/>
      <c r="W598" s="67"/>
      <c r="X598" s="67"/>
      <c r="Y598" s="67"/>
      <c r="Z598" s="67"/>
      <c r="AA598" s="67"/>
      <c r="AB598" s="67"/>
      <c r="AC598" s="67"/>
      <c r="AD598" s="67"/>
      <c r="AE598" s="67"/>
      <c r="AF598" s="67"/>
      <c r="AG598" s="67"/>
      <c r="AH598" s="67"/>
      <c r="AI598" s="67"/>
      <c r="AJ598" s="67"/>
      <c r="AK598" s="67"/>
      <c r="AL598" s="67"/>
      <c r="AM598" s="67"/>
      <c r="AN598" s="67"/>
      <c r="AO598" s="67"/>
      <c r="AP598" s="67"/>
      <c r="AQ598" s="67"/>
      <c r="AR598" s="67"/>
      <c r="AS598" s="67"/>
      <c r="AT598" s="67"/>
      <c r="AU598" s="67"/>
      <c r="AV598" s="67"/>
      <c r="AW598" s="67"/>
      <c r="AX598" s="67"/>
      <c r="AY598" s="67"/>
      <c r="AZ598" s="67"/>
      <c r="BA598" s="67"/>
      <c r="BB598" s="67"/>
      <c r="BC598" s="67"/>
      <c r="BD598" s="67"/>
      <c r="BE598" s="67"/>
      <c r="BF598" s="67"/>
      <c r="BG598" s="67"/>
      <c r="BH598" s="67"/>
      <c r="BI598" s="67"/>
      <c r="BJ598" s="67"/>
      <c r="BK598" s="67"/>
      <c r="BL598" s="67"/>
      <c r="BM598" s="67"/>
      <c r="BN598" s="67"/>
      <c r="BO598" s="67"/>
      <c r="BP598" s="67"/>
      <c r="BQ598" s="67"/>
      <c r="BR598" s="67"/>
      <c r="BS598" s="67"/>
      <c r="BT598" s="67"/>
      <c r="BU598" s="67"/>
      <c r="BV598" s="67"/>
      <c r="BW598" s="62"/>
      <c r="BX598" s="62"/>
      <c r="BY598" s="62"/>
      <c r="BZ598" s="62"/>
      <c r="CA598" s="62"/>
      <c r="CB598" s="62"/>
      <c r="CC598" s="77"/>
      <c r="CD598" s="77"/>
      <c r="CE598" s="62"/>
      <c r="CF598" s="77"/>
      <c r="CG598" s="77"/>
      <c r="CH598" s="62"/>
      <c r="CI598" s="62"/>
      <c r="CJ598" s="62"/>
      <c r="CK598" s="62"/>
      <c r="CL598" s="62"/>
      <c r="CM598" s="62"/>
      <c r="CN598" s="62"/>
      <c r="CO598" s="62"/>
      <c r="CP598" s="62"/>
      <c r="CQ598" s="62"/>
      <c r="CR598" s="62"/>
      <c r="CS598" s="66"/>
    </row>
    <row r="599" spans="1:97" s="50" customFormat="1" ht="18.75" x14ac:dyDescent="0.3">
      <c r="A599" s="61"/>
      <c r="B599" s="55"/>
      <c r="C599" s="66"/>
      <c r="D599" s="55"/>
      <c r="E599" s="66"/>
      <c r="F599" s="66"/>
      <c r="G599" s="66"/>
      <c r="H599" s="66"/>
      <c r="I599" s="66"/>
      <c r="J599" s="67"/>
      <c r="K599" s="67"/>
      <c r="L599" s="67"/>
      <c r="M599" s="67"/>
      <c r="N599" s="67"/>
      <c r="O599" s="67"/>
      <c r="P599" s="67"/>
      <c r="Q599" s="67"/>
      <c r="R599" s="67"/>
      <c r="S599" s="67"/>
      <c r="T599" s="67"/>
      <c r="U599" s="67"/>
      <c r="V599" s="67"/>
      <c r="W599" s="67"/>
      <c r="X599" s="67"/>
      <c r="Y599" s="67"/>
      <c r="Z599" s="67"/>
      <c r="AA599" s="67"/>
      <c r="AB599" s="67"/>
      <c r="AC599" s="67"/>
      <c r="AD599" s="67"/>
      <c r="AE599" s="67"/>
      <c r="AF599" s="67"/>
      <c r="AG599" s="67"/>
      <c r="AH599" s="67"/>
      <c r="AI599" s="67"/>
      <c r="AJ599" s="67"/>
      <c r="AK599" s="67"/>
      <c r="AL599" s="67"/>
      <c r="AM599" s="67"/>
      <c r="AN599" s="67"/>
      <c r="AO599" s="67"/>
      <c r="AP599" s="67"/>
      <c r="AQ599" s="67"/>
      <c r="AR599" s="67"/>
      <c r="AS599" s="67"/>
      <c r="AT599" s="67"/>
      <c r="AU599" s="67"/>
      <c r="AV599" s="67"/>
      <c r="AW599" s="67"/>
      <c r="AX599" s="67"/>
      <c r="AY599" s="67"/>
      <c r="AZ599" s="67"/>
      <c r="BA599" s="67"/>
      <c r="BB599" s="67"/>
      <c r="BC599" s="67"/>
      <c r="BD599" s="67"/>
      <c r="BE599" s="67"/>
      <c r="BF599" s="67"/>
      <c r="BG599" s="67"/>
      <c r="BH599" s="67"/>
      <c r="BI599" s="67"/>
      <c r="BJ599" s="67"/>
      <c r="BK599" s="67"/>
      <c r="BL599" s="67"/>
      <c r="BM599" s="67"/>
      <c r="BN599" s="67"/>
      <c r="BO599" s="67"/>
      <c r="BP599" s="67"/>
      <c r="BQ599" s="67"/>
      <c r="BR599" s="67"/>
      <c r="BS599" s="67"/>
      <c r="BT599" s="67"/>
      <c r="BU599" s="67"/>
      <c r="BV599" s="67"/>
      <c r="BW599" s="62"/>
      <c r="BX599" s="62"/>
      <c r="BY599" s="62"/>
      <c r="BZ599" s="62"/>
      <c r="CA599" s="62"/>
      <c r="CB599" s="62"/>
      <c r="CC599" s="77"/>
      <c r="CD599" s="77"/>
      <c r="CE599" s="62"/>
      <c r="CF599" s="77"/>
      <c r="CG599" s="77"/>
      <c r="CH599" s="62"/>
      <c r="CI599" s="62"/>
      <c r="CJ599" s="62"/>
      <c r="CK599" s="62"/>
      <c r="CL599" s="62"/>
      <c r="CM599" s="62"/>
      <c r="CN599" s="62"/>
      <c r="CO599" s="62"/>
      <c r="CP599" s="62"/>
      <c r="CQ599" s="62"/>
      <c r="CR599" s="62"/>
      <c r="CS599" s="66"/>
    </row>
    <row r="600" spans="1:97" s="50" customFormat="1" ht="18.75" x14ac:dyDescent="0.3">
      <c r="A600" s="61"/>
      <c r="B600" s="55"/>
      <c r="C600" s="66"/>
      <c r="D600" s="55"/>
      <c r="E600" s="66"/>
      <c r="F600" s="66"/>
      <c r="G600" s="66"/>
      <c r="H600" s="66"/>
      <c r="I600" s="66"/>
      <c r="J600" s="67"/>
      <c r="K600" s="67"/>
      <c r="L600" s="67"/>
      <c r="M600" s="67"/>
      <c r="N600" s="67"/>
      <c r="O600" s="67"/>
      <c r="P600" s="67"/>
      <c r="Q600" s="67"/>
      <c r="R600" s="67"/>
      <c r="S600" s="67"/>
      <c r="T600" s="67"/>
      <c r="U600" s="67"/>
      <c r="V600" s="67"/>
      <c r="W600" s="67"/>
      <c r="X600" s="67"/>
      <c r="Y600" s="67"/>
      <c r="Z600" s="67"/>
      <c r="AA600" s="67"/>
      <c r="AB600" s="67"/>
      <c r="AC600" s="67"/>
      <c r="AD600" s="67"/>
      <c r="AE600" s="67"/>
      <c r="AF600" s="67"/>
      <c r="AG600" s="67"/>
      <c r="AH600" s="67"/>
      <c r="AI600" s="67"/>
      <c r="AJ600" s="67"/>
      <c r="AK600" s="67"/>
      <c r="AL600" s="67"/>
      <c r="AM600" s="67"/>
      <c r="AN600" s="67"/>
      <c r="AO600" s="67"/>
      <c r="AP600" s="67"/>
      <c r="AQ600" s="67"/>
      <c r="AR600" s="67"/>
      <c r="AS600" s="67"/>
      <c r="AT600" s="67"/>
      <c r="AU600" s="67"/>
      <c r="AV600" s="67"/>
      <c r="AW600" s="67"/>
      <c r="AX600" s="67"/>
      <c r="AY600" s="67"/>
      <c r="AZ600" s="67"/>
      <c r="BA600" s="67"/>
      <c r="BB600" s="67"/>
      <c r="BC600" s="67"/>
      <c r="BD600" s="67"/>
      <c r="BE600" s="67"/>
      <c r="BF600" s="67"/>
      <c r="BG600" s="67"/>
      <c r="BH600" s="67"/>
      <c r="BI600" s="67"/>
      <c r="BJ600" s="67"/>
      <c r="BK600" s="67"/>
      <c r="BL600" s="67"/>
      <c r="BM600" s="67"/>
      <c r="BN600" s="67"/>
      <c r="BO600" s="67"/>
      <c r="BP600" s="67"/>
      <c r="BQ600" s="67"/>
      <c r="BR600" s="67"/>
      <c r="BS600" s="67"/>
      <c r="BT600" s="67"/>
      <c r="BU600" s="67"/>
      <c r="BV600" s="67"/>
      <c r="BW600" s="62"/>
      <c r="BX600" s="62"/>
      <c r="BY600" s="62"/>
      <c r="BZ600" s="62"/>
      <c r="CA600" s="62"/>
      <c r="CB600" s="62"/>
      <c r="CC600" s="77"/>
      <c r="CD600" s="77"/>
      <c r="CE600" s="62"/>
      <c r="CF600" s="77"/>
      <c r="CG600" s="77"/>
      <c r="CH600" s="62"/>
      <c r="CI600" s="62"/>
      <c r="CJ600" s="62"/>
      <c r="CK600" s="62"/>
      <c r="CL600" s="62"/>
      <c r="CM600" s="62"/>
      <c r="CN600" s="62"/>
      <c r="CO600" s="62"/>
      <c r="CP600" s="62"/>
      <c r="CQ600" s="62"/>
      <c r="CR600" s="62"/>
      <c r="CS600" s="66"/>
    </row>
    <row r="601" spans="1:97" s="50" customFormat="1" ht="18.75" x14ac:dyDescent="0.3">
      <c r="A601" s="61"/>
      <c r="B601" s="55"/>
      <c r="C601" s="66"/>
      <c r="D601" s="55"/>
      <c r="E601" s="66"/>
      <c r="F601" s="66"/>
      <c r="G601" s="66"/>
      <c r="H601" s="66"/>
      <c r="I601" s="66"/>
      <c r="J601" s="67"/>
      <c r="K601" s="67"/>
      <c r="L601" s="67"/>
      <c r="M601" s="67"/>
      <c r="N601" s="67"/>
      <c r="O601" s="67"/>
      <c r="P601" s="67"/>
      <c r="Q601" s="67"/>
      <c r="R601" s="67"/>
      <c r="S601" s="67"/>
      <c r="T601" s="67"/>
      <c r="U601" s="67"/>
      <c r="V601" s="67"/>
      <c r="W601" s="67"/>
      <c r="X601" s="67"/>
      <c r="Y601" s="67"/>
      <c r="Z601" s="67"/>
      <c r="AA601" s="67"/>
      <c r="AB601" s="67"/>
      <c r="AC601" s="67"/>
      <c r="AD601" s="67"/>
      <c r="AE601" s="67"/>
      <c r="AF601" s="67"/>
      <c r="AG601" s="67"/>
      <c r="AH601" s="67"/>
      <c r="AI601" s="67"/>
      <c r="AJ601" s="67"/>
      <c r="AK601" s="67"/>
      <c r="AL601" s="67"/>
      <c r="AM601" s="67"/>
      <c r="AN601" s="67"/>
      <c r="AO601" s="67"/>
      <c r="AP601" s="67"/>
      <c r="AQ601" s="67"/>
      <c r="AR601" s="67"/>
      <c r="AS601" s="67"/>
      <c r="AT601" s="67"/>
      <c r="AU601" s="67"/>
      <c r="AV601" s="67"/>
      <c r="AW601" s="67"/>
      <c r="AX601" s="67"/>
      <c r="AY601" s="67"/>
      <c r="AZ601" s="67"/>
      <c r="BA601" s="67"/>
      <c r="BB601" s="67"/>
      <c r="BC601" s="67"/>
      <c r="BD601" s="67"/>
      <c r="BE601" s="67"/>
      <c r="BF601" s="67"/>
      <c r="BG601" s="67"/>
      <c r="BH601" s="67"/>
      <c r="BI601" s="67"/>
      <c r="BJ601" s="67"/>
      <c r="BK601" s="67"/>
      <c r="BL601" s="67"/>
      <c r="BM601" s="67"/>
      <c r="BN601" s="67"/>
      <c r="BO601" s="67"/>
      <c r="BP601" s="67"/>
      <c r="BQ601" s="67"/>
      <c r="BR601" s="67"/>
      <c r="BS601" s="67"/>
      <c r="BT601" s="67"/>
      <c r="BU601" s="67"/>
      <c r="BV601" s="67"/>
      <c r="BW601" s="62"/>
      <c r="BX601" s="62"/>
      <c r="BY601" s="62"/>
      <c r="BZ601" s="62"/>
      <c r="CA601" s="62"/>
      <c r="CB601" s="62"/>
      <c r="CC601" s="77"/>
      <c r="CD601" s="77"/>
      <c r="CE601" s="62"/>
      <c r="CF601" s="77"/>
      <c r="CG601" s="77"/>
      <c r="CH601" s="62"/>
      <c r="CI601" s="62"/>
      <c r="CJ601" s="62"/>
      <c r="CK601" s="62"/>
      <c r="CL601" s="62"/>
      <c r="CM601" s="62"/>
      <c r="CN601" s="62"/>
      <c r="CO601" s="62"/>
      <c r="CP601" s="62"/>
      <c r="CQ601" s="62"/>
      <c r="CR601" s="62"/>
      <c r="CS601" s="66"/>
    </row>
    <row r="602" spans="1:97" s="50" customFormat="1" ht="18.75" x14ac:dyDescent="0.3">
      <c r="A602" s="61"/>
      <c r="B602" s="55"/>
      <c r="C602" s="66"/>
      <c r="D602" s="55"/>
      <c r="E602" s="66"/>
      <c r="F602" s="66"/>
      <c r="G602" s="66"/>
      <c r="H602" s="66"/>
      <c r="I602" s="66"/>
      <c r="J602" s="67"/>
      <c r="K602" s="67"/>
      <c r="L602" s="67"/>
      <c r="M602" s="67"/>
      <c r="N602" s="67"/>
      <c r="O602" s="67"/>
      <c r="P602" s="67"/>
      <c r="Q602" s="67"/>
      <c r="R602" s="67"/>
      <c r="S602" s="67"/>
      <c r="T602" s="67"/>
      <c r="U602" s="67"/>
      <c r="V602" s="67"/>
      <c r="W602" s="67"/>
      <c r="X602" s="67"/>
      <c r="Y602" s="67"/>
      <c r="Z602" s="67"/>
      <c r="AA602" s="67"/>
      <c r="AB602" s="67"/>
      <c r="AC602" s="67"/>
      <c r="AD602" s="67"/>
      <c r="AE602" s="67"/>
      <c r="AF602" s="67"/>
      <c r="AG602" s="67"/>
      <c r="AH602" s="67"/>
      <c r="AI602" s="67"/>
      <c r="AJ602" s="67"/>
      <c r="AK602" s="67"/>
      <c r="AL602" s="67"/>
      <c r="AM602" s="67"/>
      <c r="AN602" s="67"/>
      <c r="AO602" s="67"/>
      <c r="AP602" s="67"/>
      <c r="AQ602" s="67"/>
      <c r="AR602" s="67"/>
      <c r="AS602" s="67"/>
      <c r="AT602" s="67"/>
      <c r="AU602" s="67"/>
      <c r="AV602" s="67"/>
      <c r="AW602" s="67"/>
      <c r="AX602" s="67"/>
      <c r="AY602" s="67"/>
      <c r="AZ602" s="67"/>
      <c r="BA602" s="67"/>
      <c r="BB602" s="67"/>
      <c r="BC602" s="67"/>
      <c r="BD602" s="67"/>
      <c r="BE602" s="67"/>
      <c r="BF602" s="67"/>
      <c r="BG602" s="67"/>
      <c r="BH602" s="67"/>
      <c r="BI602" s="67"/>
      <c r="BJ602" s="67"/>
      <c r="BK602" s="67"/>
      <c r="BL602" s="67"/>
      <c r="BM602" s="67"/>
      <c r="BN602" s="67"/>
      <c r="BO602" s="67"/>
      <c r="BP602" s="67"/>
      <c r="BQ602" s="67"/>
      <c r="BR602" s="67"/>
      <c r="BS602" s="67"/>
      <c r="BT602" s="67"/>
      <c r="BU602" s="67"/>
      <c r="BV602" s="67"/>
      <c r="BW602" s="62"/>
      <c r="BX602" s="62"/>
      <c r="BY602" s="62"/>
      <c r="BZ602" s="62"/>
      <c r="CA602" s="62"/>
      <c r="CB602" s="62"/>
      <c r="CC602" s="77"/>
      <c r="CD602" s="77"/>
      <c r="CE602" s="62"/>
      <c r="CF602" s="77"/>
      <c r="CG602" s="77"/>
      <c r="CH602" s="62"/>
      <c r="CI602" s="62"/>
      <c r="CJ602" s="62"/>
      <c r="CK602" s="62"/>
      <c r="CL602" s="62"/>
      <c r="CM602" s="62"/>
      <c r="CN602" s="62"/>
      <c r="CO602" s="62"/>
      <c r="CP602" s="62"/>
      <c r="CQ602" s="62"/>
      <c r="CR602" s="62"/>
      <c r="CS602" s="66"/>
    </row>
    <row r="603" spans="1:97" s="50" customFormat="1" ht="18.75" x14ac:dyDescent="0.3">
      <c r="A603" s="61"/>
      <c r="B603" s="55"/>
      <c r="C603" s="66"/>
      <c r="D603" s="55"/>
      <c r="E603" s="66"/>
      <c r="F603" s="66"/>
      <c r="G603" s="66"/>
      <c r="H603" s="66"/>
      <c r="I603" s="66"/>
      <c r="J603" s="67"/>
      <c r="K603" s="67"/>
      <c r="L603" s="67"/>
      <c r="M603" s="67"/>
      <c r="N603" s="67"/>
      <c r="O603" s="67"/>
      <c r="P603" s="67"/>
      <c r="Q603" s="67"/>
      <c r="R603" s="67"/>
      <c r="S603" s="67"/>
      <c r="T603" s="67"/>
      <c r="U603" s="67"/>
      <c r="V603" s="67"/>
      <c r="W603" s="67"/>
      <c r="X603" s="67"/>
      <c r="Y603" s="67"/>
      <c r="Z603" s="67"/>
      <c r="AA603" s="67"/>
      <c r="AB603" s="67"/>
      <c r="AC603" s="67"/>
      <c r="AD603" s="67"/>
      <c r="AE603" s="67"/>
      <c r="AF603" s="67"/>
      <c r="AG603" s="67"/>
      <c r="AH603" s="67"/>
      <c r="AI603" s="67"/>
      <c r="AJ603" s="67"/>
      <c r="AK603" s="67"/>
      <c r="AL603" s="67"/>
      <c r="AM603" s="67"/>
      <c r="AN603" s="67"/>
      <c r="AO603" s="67"/>
      <c r="AP603" s="67"/>
      <c r="AQ603" s="67"/>
      <c r="AR603" s="67"/>
      <c r="AS603" s="67"/>
      <c r="AT603" s="67"/>
      <c r="AU603" s="67"/>
      <c r="AV603" s="67"/>
      <c r="AW603" s="67"/>
      <c r="AX603" s="67"/>
      <c r="AY603" s="67"/>
      <c r="AZ603" s="67"/>
      <c r="BA603" s="67"/>
      <c r="BB603" s="67"/>
      <c r="BC603" s="67"/>
      <c r="BD603" s="67"/>
      <c r="BE603" s="67"/>
      <c r="BF603" s="67"/>
      <c r="BG603" s="67"/>
      <c r="BH603" s="67"/>
      <c r="BI603" s="67"/>
      <c r="BJ603" s="67"/>
      <c r="BK603" s="67"/>
      <c r="BL603" s="67"/>
      <c r="BM603" s="67"/>
      <c r="BN603" s="67"/>
      <c r="BO603" s="67"/>
      <c r="BP603" s="67"/>
      <c r="BQ603" s="67"/>
      <c r="BR603" s="67"/>
      <c r="BS603" s="67"/>
      <c r="BT603" s="67"/>
      <c r="BU603" s="67"/>
      <c r="BV603" s="67"/>
      <c r="BW603" s="62"/>
      <c r="BX603" s="62"/>
      <c r="BY603" s="62"/>
      <c r="BZ603" s="62"/>
      <c r="CA603" s="62"/>
      <c r="CB603" s="62"/>
      <c r="CC603" s="77"/>
      <c r="CD603" s="77"/>
      <c r="CE603" s="62"/>
      <c r="CF603" s="77"/>
      <c r="CG603" s="77"/>
      <c r="CH603" s="62"/>
      <c r="CI603" s="62"/>
      <c r="CJ603" s="62"/>
      <c r="CK603" s="62"/>
      <c r="CL603" s="62"/>
      <c r="CM603" s="62"/>
      <c r="CN603" s="62"/>
      <c r="CO603" s="62"/>
      <c r="CP603" s="62"/>
      <c r="CQ603" s="62"/>
      <c r="CR603" s="62"/>
      <c r="CS603" s="66"/>
    </row>
    <row r="604" spans="1:97" s="50" customFormat="1" ht="18.75" x14ac:dyDescent="0.3">
      <c r="A604" s="61"/>
      <c r="B604" s="55"/>
      <c r="C604" s="66"/>
      <c r="D604" s="55"/>
      <c r="E604" s="66"/>
      <c r="F604" s="66"/>
      <c r="G604" s="66"/>
      <c r="H604" s="66"/>
      <c r="I604" s="66"/>
      <c r="J604" s="67"/>
      <c r="K604" s="67"/>
      <c r="L604" s="67"/>
      <c r="M604" s="67"/>
      <c r="N604" s="67"/>
      <c r="O604" s="67"/>
      <c r="P604" s="67"/>
      <c r="Q604" s="67"/>
      <c r="R604" s="67"/>
      <c r="S604" s="67"/>
      <c r="T604" s="67"/>
      <c r="U604" s="67"/>
      <c r="V604" s="67"/>
      <c r="W604" s="67"/>
      <c r="X604" s="67"/>
      <c r="Y604" s="67"/>
      <c r="Z604" s="67"/>
      <c r="AA604" s="67"/>
      <c r="AB604" s="67"/>
      <c r="AC604" s="67"/>
      <c r="AD604" s="67"/>
      <c r="AE604" s="67"/>
      <c r="AF604" s="67"/>
      <c r="AG604" s="67"/>
      <c r="AH604" s="67"/>
      <c r="AI604" s="67"/>
      <c r="AJ604" s="67"/>
      <c r="AK604" s="67"/>
      <c r="AL604" s="67"/>
      <c r="AM604" s="67"/>
      <c r="AN604" s="67"/>
      <c r="AO604" s="67"/>
      <c r="AP604" s="67"/>
      <c r="AQ604" s="67"/>
      <c r="AR604" s="67"/>
      <c r="AS604" s="67"/>
      <c r="AT604" s="67"/>
      <c r="AU604" s="67"/>
      <c r="AV604" s="67"/>
      <c r="AW604" s="67"/>
      <c r="AX604" s="67"/>
      <c r="AY604" s="67"/>
      <c r="AZ604" s="67"/>
      <c r="BA604" s="67"/>
      <c r="BB604" s="67"/>
      <c r="BC604" s="67"/>
      <c r="BD604" s="67"/>
      <c r="BE604" s="67"/>
      <c r="BF604" s="67"/>
      <c r="BG604" s="67"/>
      <c r="BH604" s="67"/>
      <c r="BI604" s="67"/>
      <c r="BJ604" s="67"/>
      <c r="BK604" s="67"/>
      <c r="BL604" s="67"/>
      <c r="BM604" s="67"/>
      <c r="BN604" s="67"/>
      <c r="BO604" s="67"/>
      <c r="BP604" s="67"/>
      <c r="BQ604" s="67"/>
      <c r="BR604" s="67"/>
      <c r="BS604" s="67"/>
      <c r="BT604" s="67"/>
      <c r="BU604" s="67"/>
      <c r="BV604" s="67"/>
      <c r="BW604" s="62"/>
      <c r="BX604" s="62"/>
      <c r="BY604" s="62"/>
      <c r="BZ604" s="62"/>
      <c r="CA604" s="62"/>
      <c r="CB604" s="62"/>
      <c r="CC604" s="77"/>
      <c r="CD604" s="77"/>
      <c r="CE604" s="62"/>
      <c r="CF604" s="77"/>
      <c r="CG604" s="77"/>
      <c r="CH604" s="62"/>
      <c r="CI604" s="62"/>
      <c r="CJ604" s="62"/>
      <c r="CK604" s="62"/>
      <c r="CL604" s="62"/>
      <c r="CM604" s="62"/>
      <c r="CN604" s="62"/>
      <c r="CO604" s="62"/>
      <c r="CP604" s="62"/>
      <c r="CQ604" s="62"/>
      <c r="CR604" s="62"/>
      <c r="CS604" s="66"/>
    </row>
    <row r="605" spans="1:97" s="50" customFormat="1" ht="18.75" x14ac:dyDescent="0.3">
      <c r="A605" s="61"/>
      <c r="B605" s="55"/>
      <c r="C605" s="66"/>
      <c r="D605" s="55"/>
      <c r="E605" s="66"/>
      <c r="F605" s="66"/>
      <c r="G605" s="66"/>
      <c r="H605" s="66"/>
      <c r="I605" s="66"/>
      <c r="J605" s="67"/>
      <c r="K605" s="67"/>
      <c r="L605" s="67"/>
      <c r="M605" s="67"/>
      <c r="N605" s="67"/>
      <c r="O605" s="67"/>
      <c r="P605" s="67"/>
      <c r="Q605" s="67"/>
      <c r="R605" s="67"/>
      <c r="S605" s="67"/>
      <c r="T605" s="67"/>
      <c r="U605" s="67"/>
      <c r="V605" s="67"/>
      <c r="W605" s="67"/>
      <c r="X605" s="67"/>
      <c r="Y605" s="67"/>
      <c r="Z605" s="67"/>
      <c r="AA605" s="67"/>
      <c r="AB605" s="67"/>
      <c r="AC605" s="67"/>
      <c r="AD605" s="67"/>
      <c r="AE605" s="67"/>
      <c r="AF605" s="67"/>
      <c r="AG605" s="67"/>
      <c r="AH605" s="67"/>
      <c r="AI605" s="67"/>
      <c r="AJ605" s="67"/>
      <c r="AK605" s="67"/>
      <c r="AL605" s="67"/>
      <c r="AM605" s="67"/>
      <c r="AN605" s="67"/>
      <c r="AO605" s="67"/>
      <c r="AP605" s="67"/>
      <c r="AQ605" s="67"/>
      <c r="AR605" s="67"/>
      <c r="AS605" s="67"/>
      <c r="AT605" s="67"/>
      <c r="AU605" s="67"/>
      <c r="AV605" s="67"/>
      <c r="AW605" s="67"/>
      <c r="AX605" s="67"/>
      <c r="AY605" s="67"/>
      <c r="AZ605" s="67"/>
      <c r="BA605" s="67"/>
      <c r="BB605" s="67"/>
      <c r="BC605" s="67"/>
      <c r="BD605" s="67"/>
      <c r="BE605" s="67"/>
      <c r="BF605" s="67"/>
      <c r="BG605" s="67"/>
      <c r="BH605" s="67"/>
      <c r="BI605" s="67"/>
      <c r="BJ605" s="67"/>
      <c r="BK605" s="67"/>
      <c r="BL605" s="67"/>
      <c r="BM605" s="67"/>
      <c r="BN605" s="67"/>
      <c r="BO605" s="67"/>
      <c r="BP605" s="67"/>
      <c r="BQ605" s="67"/>
      <c r="BR605" s="67"/>
      <c r="BS605" s="67"/>
      <c r="BT605" s="67"/>
      <c r="BU605" s="67"/>
      <c r="BV605" s="67"/>
      <c r="BW605" s="62"/>
      <c r="BX605" s="62"/>
      <c r="BY605" s="62"/>
      <c r="BZ605" s="62"/>
      <c r="CA605" s="62"/>
      <c r="CB605" s="62"/>
      <c r="CC605" s="77"/>
      <c r="CD605" s="77"/>
      <c r="CE605" s="62"/>
      <c r="CF605" s="77"/>
      <c r="CG605" s="77"/>
      <c r="CH605" s="62"/>
      <c r="CI605" s="62"/>
      <c r="CJ605" s="62"/>
      <c r="CK605" s="62"/>
      <c r="CL605" s="62"/>
      <c r="CM605" s="62"/>
      <c r="CN605" s="62"/>
      <c r="CO605" s="62"/>
      <c r="CP605" s="62"/>
      <c r="CQ605" s="62"/>
      <c r="CR605" s="62"/>
      <c r="CS605" s="66"/>
    </row>
    <row r="606" spans="1:97" s="50" customFormat="1" ht="18.75" x14ac:dyDescent="0.3">
      <c r="A606" s="61"/>
      <c r="B606" s="55"/>
      <c r="C606" s="66"/>
      <c r="D606" s="55"/>
      <c r="E606" s="66"/>
      <c r="F606" s="66"/>
      <c r="G606" s="66"/>
      <c r="H606" s="66"/>
      <c r="I606" s="66"/>
      <c r="J606" s="67"/>
      <c r="K606" s="67"/>
      <c r="L606" s="67"/>
      <c r="M606" s="67"/>
      <c r="N606" s="67"/>
      <c r="O606" s="67"/>
      <c r="P606" s="67"/>
      <c r="Q606" s="67"/>
      <c r="R606" s="67"/>
      <c r="S606" s="67"/>
      <c r="T606" s="67"/>
      <c r="U606" s="67"/>
      <c r="V606" s="67"/>
      <c r="W606" s="67"/>
      <c r="X606" s="67"/>
      <c r="Y606" s="67"/>
      <c r="Z606" s="67"/>
      <c r="AA606" s="67"/>
      <c r="AB606" s="67"/>
      <c r="AC606" s="67"/>
      <c r="AD606" s="67"/>
      <c r="AE606" s="67"/>
      <c r="AF606" s="67"/>
      <c r="AG606" s="67"/>
      <c r="AH606" s="67"/>
      <c r="AI606" s="67"/>
      <c r="AJ606" s="67"/>
      <c r="AK606" s="67"/>
      <c r="AL606" s="67"/>
      <c r="AM606" s="67"/>
      <c r="AN606" s="67"/>
      <c r="AO606" s="67"/>
      <c r="AP606" s="67"/>
      <c r="AQ606" s="67"/>
      <c r="AR606" s="67"/>
      <c r="AS606" s="67"/>
      <c r="AT606" s="67"/>
      <c r="AU606" s="67"/>
      <c r="AV606" s="67"/>
      <c r="AW606" s="67"/>
      <c r="AX606" s="67"/>
      <c r="AY606" s="67"/>
      <c r="AZ606" s="67"/>
      <c r="BA606" s="67"/>
      <c r="BB606" s="67"/>
      <c r="BC606" s="67"/>
      <c r="BD606" s="67"/>
      <c r="BE606" s="67"/>
      <c r="BF606" s="67"/>
      <c r="BG606" s="67"/>
      <c r="BH606" s="67"/>
      <c r="BI606" s="67"/>
      <c r="BJ606" s="67"/>
      <c r="BK606" s="67"/>
      <c r="BL606" s="67"/>
      <c r="BM606" s="67"/>
      <c r="BN606" s="67"/>
      <c r="BO606" s="67"/>
      <c r="BP606" s="67"/>
      <c r="BQ606" s="67"/>
      <c r="BR606" s="67"/>
      <c r="BS606" s="67"/>
      <c r="BT606" s="67"/>
      <c r="BU606" s="67"/>
      <c r="BV606" s="67"/>
      <c r="BW606" s="62"/>
      <c r="BX606" s="62"/>
      <c r="BY606" s="62"/>
      <c r="BZ606" s="62"/>
      <c r="CA606" s="62"/>
      <c r="CB606" s="62"/>
      <c r="CC606" s="77"/>
      <c r="CD606" s="77"/>
      <c r="CE606" s="62"/>
      <c r="CF606" s="77"/>
      <c r="CG606" s="77"/>
      <c r="CH606" s="62"/>
      <c r="CI606" s="62"/>
      <c r="CJ606" s="62"/>
      <c r="CK606" s="62"/>
      <c r="CL606" s="62"/>
      <c r="CM606" s="62"/>
      <c r="CN606" s="62"/>
      <c r="CO606" s="62"/>
      <c r="CP606" s="62"/>
      <c r="CQ606" s="62"/>
      <c r="CR606" s="62"/>
      <c r="CS606" s="66"/>
    </row>
    <row r="607" spans="1:97" s="50" customFormat="1" ht="18.75" x14ac:dyDescent="0.3">
      <c r="A607" s="61"/>
      <c r="B607" s="55"/>
      <c r="C607" s="66"/>
      <c r="D607" s="55"/>
      <c r="E607" s="66"/>
      <c r="F607" s="66"/>
      <c r="G607" s="66"/>
      <c r="H607" s="66"/>
      <c r="I607" s="66"/>
      <c r="J607" s="67"/>
      <c r="K607" s="67"/>
      <c r="L607" s="67"/>
      <c r="M607" s="67"/>
      <c r="N607" s="67"/>
      <c r="O607" s="67"/>
      <c r="P607" s="67"/>
      <c r="Q607" s="67"/>
      <c r="R607" s="67"/>
      <c r="S607" s="67"/>
      <c r="T607" s="67"/>
      <c r="U607" s="67"/>
      <c r="V607" s="67"/>
      <c r="W607" s="67"/>
      <c r="X607" s="67"/>
      <c r="Y607" s="67"/>
      <c r="Z607" s="67"/>
      <c r="AA607" s="67"/>
      <c r="AB607" s="67"/>
      <c r="AC607" s="67"/>
      <c r="AD607" s="67"/>
      <c r="AE607" s="67"/>
      <c r="AF607" s="67"/>
      <c r="AG607" s="67"/>
      <c r="AH607" s="67"/>
      <c r="AI607" s="67"/>
      <c r="AJ607" s="67"/>
      <c r="AK607" s="67"/>
      <c r="AL607" s="67"/>
      <c r="AM607" s="67"/>
      <c r="AN607" s="67"/>
      <c r="AO607" s="67"/>
      <c r="AP607" s="67"/>
      <c r="AQ607" s="67"/>
      <c r="AR607" s="67"/>
      <c r="AS607" s="67"/>
      <c r="AT607" s="67"/>
      <c r="AU607" s="67"/>
      <c r="AV607" s="67"/>
      <c r="AW607" s="67"/>
      <c r="AX607" s="67"/>
      <c r="AY607" s="67"/>
      <c r="AZ607" s="67"/>
      <c r="BA607" s="67"/>
      <c r="BB607" s="67"/>
      <c r="BC607" s="67"/>
      <c r="BD607" s="67"/>
      <c r="BE607" s="67"/>
      <c r="BF607" s="67"/>
      <c r="BG607" s="67"/>
      <c r="BH607" s="67"/>
      <c r="BI607" s="67"/>
      <c r="BJ607" s="67"/>
      <c r="BK607" s="67"/>
      <c r="BL607" s="67"/>
      <c r="BM607" s="67"/>
      <c r="BN607" s="67"/>
      <c r="BO607" s="67"/>
      <c r="BP607" s="67"/>
      <c r="BQ607" s="67"/>
      <c r="BR607" s="67"/>
      <c r="BS607" s="67"/>
      <c r="BT607" s="67"/>
      <c r="BU607" s="67"/>
      <c r="BV607" s="67"/>
      <c r="BW607" s="62"/>
      <c r="BX607" s="62"/>
      <c r="BY607" s="62"/>
      <c r="BZ607" s="62"/>
      <c r="CA607" s="62"/>
      <c r="CB607" s="62"/>
      <c r="CC607" s="77"/>
      <c r="CD607" s="77"/>
      <c r="CE607" s="62"/>
      <c r="CF607" s="77"/>
      <c r="CG607" s="77"/>
      <c r="CH607" s="62"/>
      <c r="CI607" s="62"/>
      <c r="CJ607" s="62"/>
      <c r="CK607" s="62"/>
      <c r="CL607" s="62"/>
      <c r="CM607" s="62"/>
      <c r="CN607" s="62"/>
      <c r="CO607" s="62"/>
      <c r="CP607" s="62"/>
      <c r="CQ607" s="62"/>
      <c r="CR607" s="62"/>
      <c r="CS607" s="66"/>
    </row>
    <row r="608" spans="1:97" s="50" customFormat="1" ht="18.75" x14ac:dyDescent="0.3">
      <c r="A608" s="61"/>
      <c r="B608" s="55"/>
      <c r="C608" s="66"/>
      <c r="D608" s="55"/>
      <c r="E608" s="66"/>
      <c r="F608" s="66"/>
      <c r="G608" s="66"/>
      <c r="H608" s="66"/>
      <c r="I608" s="66"/>
      <c r="J608" s="67"/>
      <c r="K608" s="67"/>
      <c r="L608" s="67"/>
      <c r="M608" s="67"/>
      <c r="N608" s="67"/>
      <c r="O608" s="67"/>
      <c r="P608" s="67"/>
      <c r="Q608" s="67"/>
      <c r="R608" s="67"/>
      <c r="S608" s="67"/>
      <c r="T608" s="67"/>
      <c r="U608" s="67"/>
      <c r="V608" s="67"/>
      <c r="W608" s="67"/>
      <c r="X608" s="67"/>
      <c r="Y608" s="67"/>
      <c r="Z608" s="67"/>
      <c r="AA608" s="67"/>
      <c r="AB608" s="67"/>
      <c r="AC608" s="67"/>
      <c r="AD608" s="67"/>
      <c r="AE608" s="67"/>
      <c r="AF608" s="67"/>
      <c r="AG608" s="67"/>
      <c r="AH608" s="67"/>
      <c r="AI608" s="67"/>
      <c r="AJ608" s="67"/>
      <c r="AK608" s="67"/>
      <c r="AL608" s="67"/>
      <c r="AM608" s="67"/>
      <c r="AN608" s="67"/>
      <c r="AO608" s="67"/>
      <c r="AP608" s="67"/>
      <c r="AQ608" s="67"/>
      <c r="AR608" s="67"/>
      <c r="AS608" s="67"/>
      <c r="AT608" s="67"/>
      <c r="AU608" s="67"/>
      <c r="AV608" s="67"/>
      <c r="AW608" s="67"/>
      <c r="AX608" s="67"/>
      <c r="AY608" s="67"/>
      <c r="AZ608" s="67"/>
      <c r="BA608" s="67"/>
      <c r="BB608" s="67"/>
      <c r="BC608" s="67"/>
      <c r="BD608" s="67"/>
      <c r="BE608" s="67"/>
      <c r="BF608" s="67"/>
      <c r="BG608" s="67"/>
      <c r="BH608" s="67"/>
      <c r="BI608" s="67"/>
      <c r="BJ608" s="67"/>
      <c r="BK608" s="67"/>
      <c r="BL608" s="67"/>
      <c r="BM608" s="67"/>
      <c r="BN608" s="67"/>
      <c r="BO608" s="67"/>
      <c r="BP608" s="67"/>
      <c r="BQ608" s="67"/>
      <c r="BR608" s="67"/>
      <c r="BS608" s="67"/>
      <c r="BT608" s="67"/>
      <c r="BU608" s="67"/>
      <c r="BV608" s="67"/>
      <c r="BW608" s="62"/>
      <c r="BX608" s="62"/>
      <c r="BY608" s="62"/>
      <c r="BZ608" s="62"/>
      <c r="CA608" s="62"/>
      <c r="CB608" s="62"/>
      <c r="CC608" s="77"/>
      <c r="CD608" s="77"/>
      <c r="CE608" s="62"/>
      <c r="CF608" s="77"/>
      <c r="CG608" s="77"/>
      <c r="CH608" s="62"/>
      <c r="CI608" s="62"/>
      <c r="CJ608" s="62"/>
      <c r="CK608" s="62"/>
      <c r="CL608" s="62"/>
      <c r="CM608" s="62"/>
      <c r="CN608" s="62"/>
      <c r="CO608" s="62"/>
      <c r="CP608" s="62"/>
      <c r="CQ608" s="62"/>
      <c r="CR608" s="62"/>
      <c r="CS608" s="66"/>
    </row>
    <row r="609" spans="1:97" s="50" customFormat="1" ht="18.75" x14ac:dyDescent="0.3">
      <c r="A609" s="61"/>
      <c r="B609" s="55"/>
      <c r="C609" s="66"/>
      <c r="D609" s="55"/>
      <c r="E609" s="66"/>
      <c r="F609" s="66"/>
      <c r="G609" s="66"/>
      <c r="H609" s="66"/>
      <c r="I609" s="66"/>
      <c r="J609" s="67"/>
      <c r="K609" s="67"/>
      <c r="L609" s="67"/>
      <c r="M609" s="67"/>
      <c r="N609" s="67"/>
      <c r="O609" s="67"/>
      <c r="P609" s="67"/>
      <c r="Q609" s="67"/>
      <c r="R609" s="67"/>
      <c r="S609" s="67"/>
      <c r="T609" s="67"/>
      <c r="U609" s="67"/>
      <c r="V609" s="67"/>
      <c r="W609" s="67"/>
      <c r="X609" s="67"/>
      <c r="Y609" s="67"/>
      <c r="Z609" s="67"/>
      <c r="AA609" s="67"/>
      <c r="AB609" s="67"/>
      <c r="AC609" s="67"/>
      <c r="AD609" s="67"/>
      <c r="AE609" s="67"/>
      <c r="AF609" s="67"/>
      <c r="AG609" s="67"/>
      <c r="AH609" s="67"/>
      <c r="AI609" s="67"/>
      <c r="AJ609" s="67"/>
      <c r="AK609" s="67"/>
      <c r="AL609" s="67"/>
      <c r="AM609" s="67"/>
      <c r="AN609" s="67"/>
      <c r="AO609" s="67"/>
      <c r="AP609" s="67"/>
      <c r="AQ609" s="67"/>
      <c r="AR609" s="67"/>
      <c r="AS609" s="67"/>
      <c r="AT609" s="67"/>
      <c r="AU609" s="67"/>
      <c r="AV609" s="67"/>
      <c r="AW609" s="67"/>
      <c r="AX609" s="67"/>
      <c r="AY609" s="67"/>
      <c r="AZ609" s="67"/>
      <c r="BA609" s="67"/>
      <c r="BB609" s="67"/>
      <c r="BC609" s="67"/>
      <c r="BD609" s="67"/>
      <c r="BE609" s="67"/>
      <c r="BF609" s="67"/>
      <c r="BG609" s="67"/>
      <c r="BH609" s="67"/>
      <c r="BI609" s="67"/>
      <c r="BJ609" s="67"/>
      <c r="BK609" s="67"/>
      <c r="BL609" s="67"/>
      <c r="BM609" s="67"/>
      <c r="BN609" s="67"/>
      <c r="BO609" s="67"/>
      <c r="BP609" s="67"/>
      <c r="BQ609" s="67"/>
      <c r="BR609" s="67"/>
      <c r="BS609" s="67"/>
      <c r="BT609" s="67"/>
      <c r="BU609" s="67"/>
      <c r="BV609" s="67"/>
      <c r="BW609" s="62"/>
      <c r="BX609" s="62"/>
      <c r="BY609" s="62"/>
      <c r="BZ609" s="62"/>
      <c r="CA609" s="62"/>
      <c r="CB609" s="62"/>
      <c r="CC609" s="77"/>
      <c r="CD609" s="77"/>
      <c r="CE609" s="62"/>
      <c r="CF609" s="77"/>
      <c r="CG609" s="77"/>
      <c r="CH609" s="62"/>
      <c r="CI609" s="62"/>
      <c r="CJ609" s="62"/>
      <c r="CK609" s="62"/>
      <c r="CL609" s="62"/>
      <c r="CM609" s="62"/>
      <c r="CN609" s="62"/>
      <c r="CO609" s="62"/>
      <c r="CP609" s="62"/>
      <c r="CQ609" s="62"/>
      <c r="CR609" s="62"/>
      <c r="CS609" s="66"/>
    </row>
    <row r="610" spans="1:97" s="50" customFormat="1" ht="18.75" x14ac:dyDescent="0.3">
      <c r="A610" s="61"/>
      <c r="B610" s="55"/>
      <c r="C610" s="66"/>
      <c r="D610" s="55"/>
      <c r="E610" s="66"/>
      <c r="F610" s="66"/>
      <c r="G610" s="66"/>
      <c r="H610" s="66"/>
      <c r="I610" s="66"/>
      <c r="J610" s="67"/>
      <c r="K610" s="67"/>
      <c r="L610" s="67"/>
      <c r="M610" s="67"/>
      <c r="N610" s="67"/>
      <c r="O610" s="67"/>
      <c r="P610" s="67"/>
      <c r="Q610" s="67"/>
      <c r="R610" s="67"/>
      <c r="S610" s="67"/>
      <c r="T610" s="67"/>
      <c r="U610" s="67"/>
      <c r="V610" s="67"/>
      <c r="W610" s="67"/>
      <c r="X610" s="67"/>
      <c r="Y610" s="67"/>
      <c r="Z610" s="67"/>
      <c r="AA610" s="67"/>
      <c r="AB610" s="67"/>
      <c r="AC610" s="67"/>
      <c r="AD610" s="67"/>
      <c r="AE610" s="67"/>
      <c r="AF610" s="67"/>
      <c r="AG610" s="67"/>
      <c r="AH610" s="67"/>
      <c r="AI610" s="67"/>
      <c r="AJ610" s="67"/>
      <c r="AK610" s="67"/>
      <c r="AL610" s="67"/>
      <c r="AM610" s="67"/>
      <c r="AN610" s="67"/>
      <c r="AO610" s="67"/>
      <c r="AP610" s="67"/>
      <c r="AQ610" s="67"/>
      <c r="AR610" s="67"/>
      <c r="AS610" s="67"/>
      <c r="AT610" s="67"/>
      <c r="AU610" s="67"/>
      <c r="AV610" s="67"/>
      <c r="AW610" s="67"/>
      <c r="AX610" s="67"/>
      <c r="AY610" s="67"/>
      <c r="AZ610" s="67"/>
      <c r="BA610" s="67"/>
      <c r="BB610" s="67"/>
      <c r="BC610" s="67"/>
      <c r="BD610" s="67"/>
      <c r="BE610" s="67"/>
      <c r="BF610" s="67"/>
      <c r="BG610" s="67"/>
      <c r="BH610" s="67"/>
      <c r="BI610" s="67"/>
      <c r="BJ610" s="67"/>
      <c r="BK610" s="67"/>
      <c r="BL610" s="67"/>
      <c r="BM610" s="67"/>
      <c r="BN610" s="67"/>
      <c r="BO610" s="67"/>
      <c r="BP610" s="67"/>
      <c r="BQ610" s="67"/>
      <c r="BR610" s="67"/>
      <c r="BS610" s="67"/>
      <c r="BT610" s="67"/>
      <c r="BU610" s="67"/>
      <c r="BV610" s="67"/>
      <c r="BW610" s="62"/>
      <c r="BX610" s="62"/>
      <c r="BY610" s="62"/>
      <c r="BZ610" s="62"/>
      <c r="CA610" s="62"/>
      <c r="CB610" s="62"/>
      <c r="CC610" s="77"/>
      <c r="CD610" s="77"/>
      <c r="CE610" s="62"/>
      <c r="CF610" s="77"/>
      <c r="CG610" s="77"/>
      <c r="CH610" s="62"/>
      <c r="CI610" s="62"/>
      <c r="CJ610" s="62"/>
      <c r="CK610" s="62"/>
      <c r="CL610" s="62"/>
      <c r="CM610" s="62"/>
      <c r="CN610" s="62"/>
      <c r="CO610" s="62"/>
      <c r="CP610" s="62"/>
      <c r="CQ610" s="62"/>
      <c r="CR610" s="62"/>
      <c r="CS610" s="66"/>
    </row>
    <row r="611" spans="1:97" s="50" customFormat="1" ht="18.75" x14ac:dyDescent="0.3">
      <c r="A611" s="61"/>
      <c r="B611" s="55"/>
      <c r="C611" s="66"/>
      <c r="D611" s="55"/>
      <c r="E611" s="66"/>
      <c r="F611" s="66"/>
      <c r="G611" s="66"/>
      <c r="H611" s="66"/>
      <c r="I611" s="66"/>
      <c r="J611" s="67"/>
      <c r="K611" s="67"/>
      <c r="L611" s="67"/>
      <c r="M611" s="67"/>
      <c r="N611" s="67"/>
      <c r="O611" s="67"/>
      <c r="P611" s="67"/>
      <c r="Q611" s="67"/>
      <c r="R611" s="67"/>
      <c r="S611" s="67"/>
      <c r="T611" s="67"/>
      <c r="U611" s="67"/>
      <c r="V611" s="67"/>
      <c r="W611" s="67"/>
      <c r="X611" s="67"/>
      <c r="Y611" s="67"/>
      <c r="Z611" s="67"/>
      <c r="AA611" s="67"/>
      <c r="AB611" s="67"/>
      <c r="AC611" s="67"/>
      <c r="AD611" s="67"/>
      <c r="AE611" s="67"/>
      <c r="AF611" s="67"/>
      <c r="AG611" s="67"/>
      <c r="AH611" s="67"/>
      <c r="AI611" s="67"/>
      <c r="AJ611" s="67"/>
      <c r="AK611" s="67"/>
      <c r="AL611" s="67"/>
      <c r="AM611" s="67"/>
      <c r="AN611" s="67"/>
      <c r="AO611" s="67"/>
      <c r="AP611" s="67"/>
      <c r="AQ611" s="67"/>
      <c r="AR611" s="67"/>
      <c r="AS611" s="67"/>
      <c r="AT611" s="67"/>
      <c r="AU611" s="67"/>
      <c r="AV611" s="67"/>
      <c r="AW611" s="67"/>
      <c r="AX611" s="67"/>
      <c r="AY611" s="67"/>
      <c r="AZ611" s="67"/>
      <c r="BA611" s="67"/>
      <c r="BB611" s="67"/>
      <c r="BC611" s="67"/>
      <c r="BD611" s="67"/>
      <c r="BE611" s="67"/>
      <c r="BF611" s="67"/>
      <c r="BG611" s="67"/>
      <c r="BH611" s="67"/>
      <c r="BI611" s="67"/>
      <c r="BJ611" s="67"/>
      <c r="BK611" s="67"/>
      <c r="BL611" s="67"/>
      <c r="BM611" s="67"/>
      <c r="BN611" s="67"/>
      <c r="BO611" s="67"/>
      <c r="BP611" s="67"/>
      <c r="BQ611" s="67"/>
      <c r="BR611" s="67"/>
      <c r="BS611" s="67"/>
      <c r="BT611" s="67"/>
      <c r="BU611" s="67"/>
      <c r="BV611" s="67"/>
      <c r="BW611" s="62"/>
      <c r="BX611" s="62"/>
      <c r="BY611" s="62"/>
      <c r="BZ611" s="62"/>
      <c r="CA611" s="62"/>
      <c r="CB611" s="62"/>
      <c r="CC611" s="77"/>
      <c r="CD611" s="77"/>
      <c r="CE611" s="62"/>
      <c r="CF611" s="77"/>
      <c r="CG611" s="77"/>
      <c r="CH611" s="62"/>
      <c r="CI611" s="62"/>
      <c r="CJ611" s="62"/>
      <c r="CK611" s="62"/>
      <c r="CL611" s="62"/>
      <c r="CM611" s="62"/>
      <c r="CN611" s="62"/>
      <c r="CO611" s="62"/>
      <c r="CP611" s="62"/>
      <c r="CQ611" s="62"/>
      <c r="CR611" s="62"/>
      <c r="CS611" s="66"/>
    </row>
    <row r="612" spans="1:97" s="50" customFormat="1" ht="18.75" x14ac:dyDescent="0.3">
      <c r="A612" s="61"/>
      <c r="B612" s="55"/>
      <c r="C612" s="66"/>
      <c r="D612" s="55"/>
      <c r="E612" s="66"/>
      <c r="F612" s="66"/>
      <c r="G612" s="66"/>
      <c r="H612" s="66"/>
      <c r="I612" s="66"/>
      <c r="J612" s="67"/>
      <c r="K612" s="67"/>
      <c r="L612" s="67"/>
      <c r="M612" s="67"/>
      <c r="N612" s="67"/>
      <c r="O612" s="67"/>
      <c r="P612" s="67"/>
      <c r="Q612" s="67"/>
      <c r="R612" s="67"/>
      <c r="S612" s="67"/>
      <c r="T612" s="67"/>
      <c r="U612" s="67"/>
      <c r="V612" s="67"/>
      <c r="W612" s="67"/>
      <c r="X612" s="67"/>
      <c r="Y612" s="67"/>
      <c r="Z612" s="67"/>
      <c r="AA612" s="67"/>
      <c r="AB612" s="67"/>
      <c r="AC612" s="67"/>
      <c r="AD612" s="67"/>
      <c r="AE612" s="67"/>
      <c r="AF612" s="67"/>
      <c r="AG612" s="67"/>
      <c r="AH612" s="67"/>
      <c r="AI612" s="67"/>
      <c r="AJ612" s="67"/>
      <c r="AK612" s="67"/>
      <c r="AL612" s="67"/>
      <c r="AM612" s="67"/>
      <c r="AN612" s="67"/>
      <c r="AO612" s="67"/>
      <c r="AP612" s="67"/>
      <c r="AQ612" s="67"/>
      <c r="AR612" s="67"/>
      <c r="AS612" s="67"/>
      <c r="AT612" s="67"/>
      <c r="AU612" s="67"/>
      <c r="AV612" s="67"/>
      <c r="AW612" s="67"/>
      <c r="AX612" s="67"/>
      <c r="AY612" s="67"/>
      <c r="AZ612" s="67"/>
      <c r="BA612" s="67"/>
      <c r="BB612" s="67"/>
      <c r="BC612" s="67"/>
      <c r="BD612" s="67"/>
      <c r="BE612" s="67"/>
      <c r="BF612" s="67"/>
      <c r="BG612" s="67"/>
      <c r="BH612" s="67"/>
      <c r="BI612" s="67"/>
      <c r="BJ612" s="67"/>
      <c r="BK612" s="67"/>
      <c r="BL612" s="67"/>
      <c r="BM612" s="67"/>
      <c r="BN612" s="67"/>
      <c r="BO612" s="67"/>
      <c r="BP612" s="67"/>
      <c r="BQ612" s="67"/>
      <c r="BR612" s="67"/>
      <c r="BS612" s="67"/>
      <c r="BT612" s="67"/>
      <c r="BU612" s="67"/>
      <c r="BV612" s="67"/>
      <c r="BW612" s="62"/>
      <c r="BX612" s="62"/>
      <c r="BY612" s="62"/>
      <c r="BZ612" s="62"/>
      <c r="CA612" s="62"/>
      <c r="CB612" s="62"/>
      <c r="CC612" s="77"/>
      <c r="CD612" s="77"/>
      <c r="CE612" s="62"/>
      <c r="CF612" s="77"/>
      <c r="CG612" s="77"/>
      <c r="CH612" s="62"/>
      <c r="CI612" s="62"/>
      <c r="CJ612" s="62"/>
      <c r="CK612" s="62"/>
      <c r="CL612" s="62"/>
      <c r="CM612" s="62"/>
      <c r="CN612" s="62"/>
      <c r="CO612" s="62"/>
      <c r="CP612" s="62"/>
      <c r="CQ612" s="62"/>
      <c r="CR612" s="62"/>
      <c r="CS612" s="66"/>
    </row>
    <row r="613" spans="1:97" s="50" customFormat="1" ht="18.75" x14ac:dyDescent="0.3">
      <c r="A613" s="61"/>
      <c r="B613" s="55"/>
      <c r="C613" s="66"/>
      <c r="D613" s="55"/>
      <c r="E613" s="66"/>
      <c r="F613" s="66"/>
      <c r="G613" s="66"/>
      <c r="H613" s="66"/>
      <c r="I613" s="66"/>
      <c r="J613" s="67"/>
      <c r="K613" s="67"/>
      <c r="L613" s="67"/>
      <c r="M613" s="67"/>
      <c r="N613" s="67"/>
      <c r="O613" s="67"/>
      <c r="P613" s="67"/>
      <c r="Q613" s="67"/>
      <c r="R613" s="67"/>
      <c r="S613" s="67"/>
      <c r="T613" s="67"/>
      <c r="U613" s="67"/>
      <c r="V613" s="67"/>
      <c r="W613" s="67"/>
      <c r="X613" s="67"/>
      <c r="Y613" s="67"/>
      <c r="Z613" s="67"/>
      <c r="AA613" s="67"/>
      <c r="AB613" s="67"/>
      <c r="AC613" s="67"/>
      <c r="AD613" s="67"/>
      <c r="AE613" s="67"/>
      <c r="AF613" s="67"/>
      <c r="AG613" s="67"/>
      <c r="AH613" s="67"/>
      <c r="AI613" s="67"/>
      <c r="AJ613" s="67"/>
      <c r="AK613" s="67"/>
      <c r="AL613" s="67"/>
      <c r="AM613" s="67"/>
      <c r="AN613" s="67"/>
      <c r="AO613" s="67"/>
      <c r="AP613" s="67"/>
      <c r="AQ613" s="67"/>
      <c r="AR613" s="67"/>
      <c r="AS613" s="67"/>
      <c r="AT613" s="67"/>
      <c r="AU613" s="67"/>
      <c r="AV613" s="67"/>
      <c r="AW613" s="67"/>
      <c r="AX613" s="67"/>
      <c r="AY613" s="67"/>
      <c r="AZ613" s="67"/>
      <c r="BA613" s="67"/>
      <c r="BB613" s="67"/>
      <c r="BC613" s="67"/>
      <c r="BD613" s="67"/>
      <c r="BE613" s="67"/>
      <c r="BF613" s="67"/>
      <c r="BG613" s="67"/>
      <c r="BH613" s="67"/>
      <c r="BI613" s="67"/>
      <c r="BJ613" s="67"/>
      <c r="BK613" s="67"/>
      <c r="BL613" s="67"/>
      <c r="BM613" s="67"/>
      <c r="BN613" s="67"/>
      <c r="BO613" s="67"/>
      <c r="BP613" s="67"/>
      <c r="BQ613" s="67"/>
      <c r="BR613" s="67"/>
      <c r="BS613" s="67"/>
      <c r="BT613" s="67"/>
      <c r="BU613" s="67"/>
      <c r="BV613" s="67"/>
      <c r="BW613" s="62"/>
      <c r="BX613" s="62"/>
      <c r="BY613" s="62"/>
      <c r="BZ613" s="62"/>
      <c r="CA613" s="62"/>
      <c r="CB613" s="62"/>
      <c r="CC613" s="77"/>
      <c r="CD613" s="77"/>
      <c r="CE613" s="62"/>
      <c r="CF613" s="77"/>
      <c r="CG613" s="77"/>
      <c r="CH613" s="62"/>
      <c r="CI613" s="62"/>
      <c r="CJ613" s="62"/>
      <c r="CK613" s="62"/>
      <c r="CL613" s="62"/>
      <c r="CM613" s="62"/>
      <c r="CN613" s="62"/>
      <c r="CO613" s="62"/>
      <c r="CP613" s="62"/>
      <c r="CQ613" s="62"/>
      <c r="CR613" s="62"/>
      <c r="CS613" s="66"/>
    </row>
    <row r="614" spans="1:97" s="50" customFormat="1" ht="18.75" x14ac:dyDescent="0.3">
      <c r="A614" s="61"/>
      <c r="B614" s="55"/>
      <c r="C614" s="66"/>
      <c r="D614" s="55"/>
      <c r="E614" s="66"/>
      <c r="F614" s="66"/>
      <c r="G614" s="66"/>
      <c r="H614" s="66"/>
      <c r="I614" s="66"/>
      <c r="J614" s="67"/>
      <c r="K614" s="67"/>
      <c r="L614" s="67"/>
      <c r="M614" s="67"/>
      <c r="N614" s="67"/>
      <c r="O614" s="67"/>
      <c r="P614" s="67"/>
      <c r="Q614" s="67"/>
      <c r="R614" s="67"/>
      <c r="S614" s="67"/>
      <c r="T614" s="67"/>
      <c r="U614" s="67"/>
      <c r="V614" s="67"/>
      <c r="W614" s="67"/>
      <c r="X614" s="67"/>
      <c r="Y614" s="67"/>
      <c r="Z614" s="67"/>
      <c r="AA614" s="67"/>
      <c r="AB614" s="67"/>
      <c r="AC614" s="67"/>
      <c r="AD614" s="67"/>
      <c r="AE614" s="67"/>
      <c r="AF614" s="67"/>
      <c r="AG614" s="67"/>
      <c r="AH614" s="67"/>
      <c r="AI614" s="67"/>
      <c r="AJ614" s="67"/>
      <c r="AK614" s="67"/>
      <c r="AL614" s="67"/>
      <c r="AM614" s="67"/>
      <c r="AN614" s="67"/>
      <c r="AO614" s="67"/>
      <c r="AP614" s="67"/>
      <c r="AQ614" s="67"/>
      <c r="AR614" s="67"/>
      <c r="AS614" s="67"/>
      <c r="AT614" s="67"/>
      <c r="AU614" s="67"/>
      <c r="AV614" s="67"/>
      <c r="AW614" s="67"/>
      <c r="AX614" s="67"/>
      <c r="AY614" s="67"/>
      <c r="AZ614" s="67"/>
      <c r="BA614" s="67"/>
      <c r="BB614" s="67"/>
      <c r="BC614" s="67"/>
      <c r="BD614" s="67"/>
      <c r="BE614" s="67"/>
      <c r="BF614" s="67"/>
      <c r="BG614" s="67"/>
      <c r="BH614" s="67"/>
      <c r="BI614" s="67"/>
      <c r="BJ614" s="67"/>
      <c r="BK614" s="67"/>
      <c r="BL614" s="67"/>
      <c r="BM614" s="67"/>
      <c r="BN614" s="67"/>
      <c r="BO614" s="67"/>
      <c r="BP614" s="67"/>
      <c r="BQ614" s="67"/>
      <c r="BR614" s="67"/>
      <c r="BS614" s="67"/>
      <c r="BT614" s="67"/>
      <c r="BU614" s="67"/>
      <c r="BV614" s="67"/>
      <c r="BW614" s="62"/>
      <c r="BX614" s="62"/>
      <c r="BY614" s="62"/>
      <c r="BZ614" s="62"/>
      <c r="CA614" s="62"/>
      <c r="CB614" s="62"/>
      <c r="CC614" s="77"/>
      <c r="CD614" s="77"/>
      <c r="CE614" s="62"/>
      <c r="CF614" s="77"/>
      <c r="CG614" s="77"/>
      <c r="CH614" s="62"/>
      <c r="CI614" s="62"/>
      <c r="CJ614" s="62"/>
      <c r="CK614" s="62"/>
      <c r="CL614" s="62"/>
      <c r="CM614" s="62"/>
      <c r="CN614" s="62"/>
      <c r="CO614" s="62"/>
      <c r="CP614" s="62"/>
      <c r="CQ614" s="62"/>
      <c r="CR614" s="62"/>
      <c r="CS614" s="66"/>
    </row>
    <row r="615" spans="1:97" s="50" customFormat="1" ht="18.75" x14ac:dyDescent="0.3">
      <c r="A615" s="61"/>
      <c r="B615" s="55"/>
      <c r="C615" s="66"/>
      <c r="D615" s="55"/>
      <c r="E615" s="66"/>
      <c r="F615" s="66"/>
      <c r="G615" s="66"/>
      <c r="H615" s="66"/>
      <c r="I615" s="66"/>
      <c r="J615" s="67"/>
      <c r="K615" s="67"/>
      <c r="L615" s="67"/>
      <c r="M615" s="67"/>
      <c r="N615" s="67"/>
      <c r="O615" s="67"/>
      <c r="P615" s="67"/>
      <c r="Q615" s="67"/>
      <c r="R615" s="67"/>
      <c r="S615" s="67"/>
      <c r="T615" s="67"/>
      <c r="U615" s="67"/>
      <c r="V615" s="67"/>
      <c r="W615" s="67"/>
      <c r="X615" s="67"/>
      <c r="Y615" s="67"/>
      <c r="Z615" s="67"/>
      <c r="AA615" s="67"/>
      <c r="AB615" s="67"/>
      <c r="AC615" s="67"/>
      <c r="AD615" s="67"/>
      <c r="AE615" s="67"/>
      <c r="AF615" s="67"/>
      <c r="AG615" s="67"/>
      <c r="AH615" s="67"/>
      <c r="AI615" s="67"/>
      <c r="AJ615" s="67"/>
      <c r="AK615" s="67"/>
      <c r="AL615" s="67"/>
      <c r="AM615" s="67"/>
      <c r="AN615" s="67"/>
      <c r="AO615" s="67"/>
      <c r="AP615" s="67"/>
      <c r="AQ615" s="67"/>
      <c r="AR615" s="67"/>
      <c r="AS615" s="67"/>
      <c r="AT615" s="67"/>
      <c r="AU615" s="67"/>
      <c r="AV615" s="67"/>
      <c r="AW615" s="67"/>
      <c r="AX615" s="67"/>
      <c r="AY615" s="67"/>
      <c r="AZ615" s="67"/>
      <c r="BA615" s="67"/>
      <c r="BB615" s="67"/>
      <c r="BC615" s="67"/>
      <c r="BD615" s="67"/>
      <c r="BE615" s="67"/>
      <c r="BF615" s="67"/>
      <c r="BG615" s="67"/>
      <c r="BH615" s="67"/>
      <c r="BI615" s="67"/>
      <c r="BJ615" s="67"/>
      <c r="BK615" s="67"/>
      <c r="BL615" s="67"/>
      <c r="BM615" s="67"/>
      <c r="BN615" s="67"/>
      <c r="BO615" s="67"/>
      <c r="BP615" s="67"/>
      <c r="BQ615" s="67"/>
      <c r="BR615" s="67"/>
      <c r="BS615" s="67"/>
      <c r="BT615" s="67"/>
      <c r="BU615" s="67"/>
      <c r="BV615" s="67"/>
      <c r="BW615" s="62"/>
      <c r="BX615" s="62"/>
      <c r="BY615" s="62"/>
      <c r="BZ615" s="62"/>
      <c r="CA615" s="62"/>
      <c r="CB615" s="62"/>
      <c r="CC615" s="77"/>
      <c r="CD615" s="77"/>
      <c r="CE615" s="62"/>
      <c r="CF615" s="77"/>
      <c r="CG615" s="77"/>
      <c r="CH615" s="62"/>
      <c r="CI615" s="62"/>
      <c r="CJ615" s="62"/>
      <c r="CK615" s="62"/>
      <c r="CL615" s="62"/>
      <c r="CM615" s="62"/>
      <c r="CN615" s="62"/>
      <c r="CO615" s="62"/>
      <c r="CP615" s="62"/>
      <c r="CQ615" s="62"/>
      <c r="CR615" s="62"/>
      <c r="CS615" s="66"/>
    </row>
    <row r="616" spans="1:97" s="50" customFormat="1" ht="18.75" x14ac:dyDescent="0.3">
      <c r="A616" s="61"/>
      <c r="B616" s="55"/>
      <c r="C616" s="66"/>
      <c r="D616" s="55"/>
      <c r="E616" s="66"/>
      <c r="F616" s="66"/>
      <c r="G616" s="66"/>
      <c r="H616" s="66"/>
      <c r="I616" s="66"/>
      <c r="J616" s="67"/>
      <c r="K616" s="67"/>
      <c r="L616" s="67"/>
      <c r="M616" s="67"/>
      <c r="N616" s="67"/>
      <c r="O616" s="67"/>
      <c r="P616" s="67"/>
      <c r="Q616" s="67"/>
      <c r="R616" s="67"/>
      <c r="S616" s="67"/>
      <c r="T616" s="67"/>
      <c r="U616" s="67"/>
      <c r="V616" s="67"/>
      <c r="W616" s="67"/>
      <c r="X616" s="67"/>
      <c r="Y616" s="67"/>
      <c r="Z616" s="67"/>
      <c r="AA616" s="67"/>
      <c r="AB616" s="67"/>
      <c r="AC616" s="67"/>
      <c r="AD616" s="67"/>
      <c r="AE616" s="67"/>
      <c r="AF616" s="67"/>
      <c r="AG616" s="67"/>
      <c r="AH616" s="67"/>
      <c r="AI616" s="67"/>
      <c r="AJ616" s="67"/>
      <c r="AK616" s="67"/>
      <c r="AL616" s="67"/>
      <c r="AM616" s="67"/>
      <c r="AN616" s="67"/>
      <c r="AO616" s="67"/>
      <c r="AP616" s="67"/>
      <c r="AQ616" s="67"/>
      <c r="AR616" s="67"/>
      <c r="AS616" s="67"/>
      <c r="AT616" s="67"/>
      <c r="AU616" s="67"/>
      <c r="AV616" s="67"/>
      <c r="AW616" s="67"/>
      <c r="AX616" s="67"/>
      <c r="AY616" s="67"/>
      <c r="AZ616" s="67"/>
      <c r="BA616" s="67"/>
      <c r="BB616" s="67"/>
      <c r="BC616" s="67"/>
      <c r="BD616" s="67"/>
      <c r="BE616" s="67"/>
      <c r="BF616" s="67"/>
      <c r="BG616" s="67"/>
      <c r="BH616" s="67"/>
      <c r="BI616" s="67"/>
      <c r="BJ616" s="67"/>
      <c r="BK616" s="67"/>
      <c r="BL616" s="67"/>
      <c r="BM616" s="67"/>
      <c r="BN616" s="67"/>
      <c r="BO616" s="67"/>
      <c r="BP616" s="67"/>
      <c r="BQ616" s="67"/>
      <c r="BR616" s="67"/>
      <c r="BS616" s="67"/>
      <c r="BT616" s="67"/>
      <c r="BU616" s="67"/>
      <c r="BV616" s="67"/>
      <c r="BW616" s="62"/>
      <c r="BX616" s="62"/>
      <c r="BY616" s="62"/>
      <c r="BZ616" s="62"/>
      <c r="CA616" s="62"/>
      <c r="CB616" s="62"/>
      <c r="CC616" s="77"/>
      <c r="CD616" s="77"/>
      <c r="CE616" s="62"/>
      <c r="CF616" s="77"/>
      <c r="CG616" s="77"/>
      <c r="CH616" s="62"/>
      <c r="CI616" s="62"/>
      <c r="CJ616" s="62"/>
      <c r="CK616" s="62"/>
      <c r="CL616" s="62"/>
      <c r="CM616" s="62"/>
      <c r="CN616" s="62"/>
      <c r="CO616" s="62"/>
      <c r="CP616" s="62"/>
      <c r="CQ616" s="62"/>
      <c r="CR616" s="62"/>
      <c r="CS616" s="66"/>
    </row>
    <row r="617" spans="1:97" s="50" customFormat="1" ht="18.75" x14ac:dyDescent="0.3">
      <c r="A617" s="61"/>
      <c r="B617" s="55"/>
      <c r="C617" s="66"/>
      <c r="D617" s="55"/>
      <c r="E617" s="66"/>
      <c r="F617" s="66"/>
      <c r="G617" s="66"/>
      <c r="H617" s="66"/>
      <c r="I617" s="66"/>
      <c r="J617" s="67"/>
      <c r="K617" s="67"/>
      <c r="L617" s="67"/>
      <c r="M617" s="67"/>
      <c r="N617" s="67"/>
      <c r="O617" s="67"/>
      <c r="P617" s="67"/>
      <c r="Q617" s="67"/>
      <c r="R617" s="67"/>
      <c r="S617" s="67"/>
      <c r="T617" s="67"/>
      <c r="U617" s="67"/>
      <c r="V617" s="67"/>
      <c r="W617" s="67"/>
      <c r="X617" s="67"/>
      <c r="Y617" s="67"/>
      <c r="Z617" s="67"/>
      <c r="AA617" s="67"/>
      <c r="AB617" s="67"/>
      <c r="AC617" s="67"/>
      <c r="AD617" s="67"/>
      <c r="AE617" s="67"/>
      <c r="AF617" s="67"/>
      <c r="AG617" s="67"/>
      <c r="AH617" s="67"/>
      <c r="AI617" s="67"/>
      <c r="AJ617" s="67"/>
      <c r="AK617" s="67"/>
      <c r="AL617" s="67"/>
      <c r="AM617" s="67"/>
      <c r="AN617" s="67"/>
      <c r="AO617" s="67"/>
      <c r="AP617" s="67"/>
      <c r="AQ617" s="67"/>
      <c r="AR617" s="67"/>
      <c r="AS617" s="67"/>
      <c r="AT617" s="67"/>
      <c r="AU617" s="67"/>
      <c r="AV617" s="67"/>
      <c r="AW617" s="67"/>
      <c r="AX617" s="67"/>
      <c r="AY617" s="67"/>
      <c r="AZ617" s="67"/>
      <c r="BA617" s="67"/>
      <c r="BB617" s="67"/>
      <c r="BC617" s="67"/>
      <c r="BD617" s="67"/>
      <c r="BE617" s="67"/>
      <c r="BF617" s="67"/>
      <c r="BG617" s="67"/>
      <c r="BH617" s="67"/>
      <c r="BI617" s="67"/>
      <c r="BJ617" s="67"/>
      <c r="BK617" s="67"/>
      <c r="BL617" s="67"/>
      <c r="BM617" s="67"/>
      <c r="BN617" s="67"/>
      <c r="BO617" s="67"/>
      <c r="BP617" s="67"/>
      <c r="BQ617" s="67"/>
      <c r="BR617" s="67"/>
      <c r="BS617" s="67"/>
      <c r="BT617" s="67"/>
      <c r="BU617" s="67"/>
      <c r="BV617" s="67"/>
      <c r="BW617" s="62"/>
      <c r="BX617" s="62"/>
      <c r="BY617" s="62"/>
      <c r="BZ617" s="62"/>
      <c r="CA617" s="62"/>
      <c r="CB617" s="62"/>
      <c r="CC617" s="77"/>
      <c r="CD617" s="77"/>
      <c r="CE617" s="62"/>
      <c r="CF617" s="77"/>
      <c r="CG617" s="77"/>
      <c r="CH617" s="62"/>
      <c r="CI617" s="62"/>
      <c r="CJ617" s="62"/>
      <c r="CK617" s="62"/>
      <c r="CL617" s="62"/>
      <c r="CM617" s="62"/>
      <c r="CN617" s="62"/>
      <c r="CO617" s="62"/>
      <c r="CP617" s="62"/>
      <c r="CQ617" s="62"/>
      <c r="CR617" s="62"/>
      <c r="CS617" s="66"/>
    </row>
    <row r="618" spans="1:97" s="50" customFormat="1" ht="18.75" x14ac:dyDescent="0.3">
      <c r="A618" s="61"/>
      <c r="B618" s="55"/>
      <c r="C618" s="66"/>
      <c r="D618" s="55"/>
      <c r="E618" s="66"/>
      <c r="F618" s="66"/>
      <c r="G618" s="66"/>
      <c r="H618" s="66"/>
      <c r="I618" s="66"/>
      <c r="J618" s="67"/>
      <c r="K618" s="67"/>
      <c r="L618" s="67"/>
      <c r="M618" s="67"/>
      <c r="N618" s="67"/>
      <c r="O618" s="67"/>
      <c r="P618" s="67"/>
      <c r="Q618" s="67"/>
      <c r="R618" s="67"/>
      <c r="S618" s="67"/>
      <c r="T618" s="67"/>
      <c r="U618" s="67"/>
      <c r="V618" s="67"/>
      <c r="W618" s="67"/>
      <c r="X618" s="67"/>
      <c r="Y618" s="67"/>
      <c r="Z618" s="67"/>
      <c r="AA618" s="67"/>
      <c r="AB618" s="67"/>
      <c r="AC618" s="67"/>
      <c r="AD618" s="67"/>
      <c r="AE618" s="67"/>
      <c r="AF618" s="67"/>
      <c r="AG618" s="67"/>
      <c r="AH618" s="67"/>
      <c r="AI618" s="67"/>
      <c r="AJ618" s="67"/>
      <c r="AK618" s="67"/>
      <c r="AL618" s="67"/>
      <c r="AM618" s="67"/>
      <c r="AN618" s="67"/>
      <c r="AO618" s="67"/>
      <c r="AP618" s="67"/>
      <c r="AQ618" s="67"/>
      <c r="AR618" s="67"/>
      <c r="AS618" s="67"/>
      <c r="AT618" s="67"/>
      <c r="AU618" s="67"/>
      <c r="AV618" s="67"/>
      <c r="AW618" s="67"/>
      <c r="AX618" s="67"/>
      <c r="AY618" s="67"/>
      <c r="AZ618" s="67"/>
      <c r="BA618" s="67"/>
      <c r="BB618" s="67"/>
      <c r="BC618" s="67"/>
      <c r="BD618" s="67"/>
      <c r="BE618" s="67"/>
      <c r="BF618" s="67"/>
      <c r="BG618" s="67"/>
      <c r="BH618" s="67"/>
      <c r="BI618" s="67"/>
      <c r="BJ618" s="67"/>
      <c r="BK618" s="67"/>
      <c r="BL618" s="67"/>
      <c r="BM618" s="67"/>
      <c r="BN618" s="67"/>
      <c r="BO618" s="67"/>
      <c r="BP618" s="67"/>
      <c r="BQ618" s="67"/>
      <c r="BR618" s="67"/>
      <c r="BS618" s="67"/>
      <c r="BT618" s="67"/>
      <c r="BU618" s="67"/>
      <c r="BV618" s="67"/>
      <c r="BW618" s="62"/>
      <c r="BX618" s="62"/>
      <c r="BY618" s="62"/>
      <c r="BZ618" s="62"/>
      <c r="CA618" s="62"/>
      <c r="CB618" s="62"/>
      <c r="CC618" s="77"/>
      <c r="CD618" s="77"/>
      <c r="CE618" s="62"/>
      <c r="CF618" s="77"/>
      <c r="CG618" s="77"/>
      <c r="CH618" s="62"/>
      <c r="CI618" s="62"/>
      <c r="CJ618" s="62"/>
      <c r="CK618" s="62"/>
      <c r="CL618" s="62"/>
      <c r="CM618" s="62"/>
      <c r="CN618" s="62"/>
      <c r="CO618" s="62"/>
      <c r="CP618" s="62"/>
      <c r="CQ618" s="62"/>
      <c r="CR618" s="62"/>
      <c r="CS618" s="66"/>
    </row>
    <row r="619" spans="1:97" s="50" customFormat="1" ht="18.75" x14ac:dyDescent="0.3">
      <c r="A619" s="61"/>
      <c r="B619" s="55"/>
      <c r="C619" s="66"/>
      <c r="D619" s="55"/>
      <c r="E619" s="66"/>
      <c r="F619" s="66"/>
      <c r="G619" s="66"/>
      <c r="H619" s="66"/>
      <c r="I619" s="66"/>
      <c r="J619" s="67"/>
      <c r="K619" s="67"/>
      <c r="L619" s="67"/>
      <c r="M619" s="67"/>
      <c r="N619" s="67"/>
      <c r="O619" s="67"/>
      <c r="P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c r="AN619" s="67"/>
      <c r="AO619" s="67"/>
      <c r="AP619" s="67"/>
      <c r="AQ619" s="67"/>
      <c r="AR619" s="67"/>
      <c r="AS619" s="67"/>
      <c r="AT619" s="67"/>
      <c r="AU619" s="67"/>
      <c r="AV619" s="67"/>
      <c r="AW619" s="67"/>
      <c r="AX619" s="67"/>
      <c r="AY619" s="67"/>
      <c r="AZ619" s="67"/>
      <c r="BA619" s="67"/>
      <c r="BB619" s="67"/>
      <c r="BC619" s="67"/>
      <c r="BD619" s="67"/>
      <c r="BE619" s="67"/>
      <c r="BF619" s="67"/>
      <c r="BG619" s="67"/>
      <c r="BH619" s="67"/>
      <c r="BI619" s="67"/>
      <c r="BJ619" s="67"/>
      <c r="BK619" s="67"/>
      <c r="BL619" s="67"/>
      <c r="BM619" s="67"/>
      <c r="BN619" s="67"/>
      <c r="BO619" s="67"/>
      <c r="BP619" s="67"/>
      <c r="BQ619" s="67"/>
      <c r="BR619" s="67"/>
      <c r="BS619" s="67"/>
      <c r="BT619" s="67"/>
      <c r="BU619" s="67"/>
      <c r="BV619" s="67"/>
      <c r="BW619" s="62"/>
      <c r="BX619" s="62"/>
      <c r="BY619" s="62"/>
      <c r="BZ619" s="62"/>
      <c r="CA619" s="62"/>
      <c r="CB619" s="62"/>
      <c r="CC619" s="77"/>
      <c r="CD619" s="77"/>
      <c r="CE619" s="62"/>
      <c r="CF619" s="77"/>
      <c r="CG619" s="77"/>
      <c r="CH619" s="62"/>
      <c r="CI619" s="62"/>
      <c r="CJ619" s="62"/>
      <c r="CK619" s="62"/>
      <c r="CL619" s="62"/>
      <c r="CM619" s="62"/>
      <c r="CN619" s="62"/>
      <c r="CO619" s="62"/>
      <c r="CP619" s="62"/>
      <c r="CQ619" s="62"/>
      <c r="CR619" s="62"/>
      <c r="CS619" s="66"/>
    </row>
    <row r="620" spans="1:97" s="50" customFormat="1" ht="18.75" x14ac:dyDescent="0.3">
      <c r="A620" s="61"/>
      <c r="B620" s="55"/>
      <c r="C620" s="66"/>
      <c r="D620" s="55"/>
      <c r="E620" s="66"/>
      <c r="F620" s="66"/>
      <c r="G620" s="66"/>
      <c r="H620" s="66"/>
      <c r="I620" s="66"/>
      <c r="J620" s="67"/>
      <c r="K620" s="67"/>
      <c r="L620" s="67"/>
      <c r="M620" s="67"/>
      <c r="N620" s="67"/>
      <c r="O620" s="67"/>
      <c r="P620" s="67"/>
      <c r="Q620" s="67"/>
      <c r="R620" s="67"/>
      <c r="S620" s="67"/>
      <c r="T620" s="67"/>
      <c r="U620" s="67"/>
      <c r="V620" s="67"/>
      <c r="W620" s="67"/>
      <c r="X620" s="67"/>
      <c r="Y620" s="67"/>
      <c r="Z620" s="67"/>
      <c r="AA620" s="67"/>
      <c r="AB620" s="67"/>
      <c r="AC620" s="67"/>
      <c r="AD620" s="67"/>
      <c r="AE620" s="67"/>
      <c r="AF620" s="67"/>
      <c r="AG620" s="67"/>
      <c r="AH620" s="67"/>
      <c r="AI620" s="67"/>
      <c r="AJ620" s="67"/>
      <c r="AK620" s="67"/>
      <c r="AL620" s="67"/>
      <c r="AM620" s="67"/>
      <c r="AN620" s="67"/>
      <c r="AO620" s="67"/>
      <c r="AP620" s="67"/>
      <c r="AQ620" s="67"/>
      <c r="AR620" s="67"/>
      <c r="AS620" s="67"/>
      <c r="AT620" s="67"/>
      <c r="AU620" s="67"/>
      <c r="AV620" s="67"/>
      <c r="AW620" s="67"/>
      <c r="AX620" s="67"/>
      <c r="AY620" s="67"/>
      <c r="AZ620" s="67"/>
      <c r="BA620" s="67"/>
      <c r="BB620" s="67"/>
      <c r="BC620" s="67"/>
      <c r="BD620" s="67"/>
      <c r="BE620" s="67"/>
      <c r="BF620" s="67"/>
      <c r="BG620" s="67"/>
      <c r="BH620" s="67"/>
      <c r="BI620" s="67"/>
      <c r="BJ620" s="67"/>
      <c r="BK620" s="67"/>
      <c r="BL620" s="67"/>
      <c r="BM620" s="67"/>
      <c r="BN620" s="67"/>
      <c r="BO620" s="67"/>
      <c r="BP620" s="67"/>
      <c r="BQ620" s="67"/>
      <c r="BR620" s="67"/>
      <c r="BS620" s="67"/>
      <c r="BT620" s="67"/>
      <c r="BU620" s="67"/>
      <c r="BV620" s="67"/>
      <c r="BW620" s="62"/>
      <c r="BX620" s="62"/>
      <c r="BY620" s="62"/>
      <c r="BZ620" s="62"/>
      <c r="CA620" s="62"/>
      <c r="CB620" s="62"/>
      <c r="CC620" s="77"/>
      <c r="CD620" s="77"/>
      <c r="CE620" s="62"/>
      <c r="CF620" s="77"/>
      <c r="CG620" s="77"/>
      <c r="CH620" s="62"/>
      <c r="CI620" s="62"/>
      <c r="CJ620" s="62"/>
      <c r="CK620" s="62"/>
      <c r="CL620" s="62"/>
      <c r="CM620" s="62"/>
      <c r="CN620" s="62"/>
      <c r="CO620" s="62"/>
      <c r="CP620" s="62"/>
      <c r="CQ620" s="62"/>
      <c r="CR620" s="62"/>
      <c r="CS620" s="66"/>
    </row>
    <row r="621" spans="1:97" s="50" customFormat="1" ht="18.75" x14ac:dyDescent="0.3">
      <c r="A621" s="61"/>
      <c r="B621" s="55"/>
      <c r="C621" s="66"/>
      <c r="D621" s="55"/>
      <c r="E621" s="66"/>
      <c r="F621" s="66"/>
      <c r="G621" s="66"/>
      <c r="H621" s="66"/>
      <c r="I621" s="66"/>
      <c r="J621" s="67"/>
      <c r="K621" s="67"/>
      <c r="L621" s="67"/>
      <c r="M621" s="67"/>
      <c r="N621" s="67"/>
      <c r="O621" s="67"/>
      <c r="P621" s="67"/>
      <c r="Q621" s="67"/>
      <c r="R621" s="67"/>
      <c r="S621" s="67"/>
      <c r="T621" s="67"/>
      <c r="U621" s="67"/>
      <c r="V621" s="67"/>
      <c r="W621" s="67"/>
      <c r="X621" s="67"/>
      <c r="Y621" s="67"/>
      <c r="Z621" s="67"/>
      <c r="AA621" s="67"/>
      <c r="AB621" s="67"/>
      <c r="AC621" s="67"/>
      <c r="AD621" s="67"/>
      <c r="AE621" s="67"/>
      <c r="AF621" s="67"/>
      <c r="AG621" s="67"/>
      <c r="AH621" s="67"/>
      <c r="AI621" s="67"/>
      <c r="AJ621" s="67"/>
      <c r="AK621" s="67"/>
      <c r="AL621" s="67"/>
      <c r="AM621" s="67"/>
      <c r="AN621" s="67"/>
      <c r="AO621" s="67"/>
      <c r="AP621" s="67"/>
      <c r="AQ621" s="67"/>
      <c r="AR621" s="67"/>
      <c r="AS621" s="67"/>
      <c r="AT621" s="67"/>
      <c r="AU621" s="67"/>
      <c r="AV621" s="67"/>
      <c r="AW621" s="67"/>
      <c r="AX621" s="67"/>
      <c r="AY621" s="67"/>
      <c r="AZ621" s="67"/>
      <c r="BA621" s="67"/>
      <c r="BB621" s="67"/>
      <c r="BC621" s="67"/>
      <c r="BD621" s="67"/>
      <c r="BE621" s="67"/>
      <c r="BF621" s="67"/>
      <c r="BG621" s="67"/>
      <c r="BH621" s="67"/>
      <c r="BI621" s="67"/>
      <c r="BJ621" s="67"/>
      <c r="BK621" s="67"/>
      <c r="BL621" s="67"/>
      <c r="BM621" s="67"/>
      <c r="BN621" s="67"/>
      <c r="BO621" s="67"/>
      <c r="BP621" s="67"/>
      <c r="BQ621" s="67"/>
      <c r="BR621" s="67"/>
      <c r="BS621" s="67"/>
      <c r="BT621" s="67"/>
      <c r="BU621" s="67"/>
      <c r="BV621" s="67"/>
      <c r="BW621" s="62"/>
      <c r="BX621" s="62"/>
      <c r="BY621" s="62"/>
      <c r="BZ621" s="62"/>
      <c r="CA621" s="62"/>
      <c r="CB621" s="62"/>
      <c r="CC621" s="77"/>
      <c r="CD621" s="77"/>
      <c r="CE621" s="62"/>
      <c r="CF621" s="77"/>
      <c r="CG621" s="77"/>
      <c r="CH621" s="62"/>
      <c r="CI621" s="62"/>
      <c r="CJ621" s="62"/>
      <c r="CK621" s="62"/>
      <c r="CL621" s="62"/>
      <c r="CM621" s="62"/>
      <c r="CN621" s="62"/>
      <c r="CO621" s="62"/>
      <c r="CP621" s="62"/>
      <c r="CQ621" s="62"/>
      <c r="CR621" s="62"/>
      <c r="CS621" s="66"/>
    </row>
    <row r="622" spans="1:97" s="50" customFormat="1" ht="18.75" x14ac:dyDescent="0.3">
      <c r="A622" s="61"/>
      <c r="B622" s="55"/>
      <c r="C622" s="66"/>
      <c r="D622" s="55"/>
      <c r="E622" s="66"/>
      <c r="F622" s="66"/>
      <c r="G622" s="66"/>
      <c r="H622" s="66"/>
      <c r="I622" s="66"/>
      <c r="J622" s="67"/>
      <c r="K622" s="67"/>
      <c r="L622" s="67"/>
      <c r="M622" s="67"/>
      <c r="N622" s="67"/>
      <c r="O622" s="67"/>
      <c r="P622" s="67"/>
      <c r="Q622" s="67"/>
      <c r="R622" s="67"/>
      <c r="S622" s="67"/>
      <c r="T622" s="67"/>
      <c r="U622" s="67"/>
      <c r="V622" s="67"/>
      <c r="W622" s="67"/>
      <c r="X622" s="67"/>
      <c r="Y622" s="67"/>
      <c r="Z622" s="67"/>
      <c r="AA622" s="67"/>
      <c r="AB622" s="67"/>
      <c r="AC622" s="67"/>
      <c r="AD622" s="67"/>
      <c r="AE622" s="67"/>
      <c r="AF622" s="67"/>
      <c r="AG622" s="67"/>
      <c r="AH622" s="67"/>
      <c r="AI622" s="67"/>
      <c r="AJ622" s="67"/>
      <c r="AK622" s="67"/>
      <c r="AL622" s="67"/>
      <c r="AM622" s="67"/>
      <c r="AN622" s="67"/>
      <c r="AO622" s="67"/>
      <c r="AP622" s="67"/>
      <c r="AQ622" s="67"/>
      <c r="AR622" s="67"/>
      <c r="AS622" s="67"/>
      <c r="AT622" s="67"/>
      <c r="AU622" s="67"/>
      <c r="AV622" s="67"/>
      <c r="AW622" s="67"/>
      <c r="AX622" s="67"/>
      <c r="AY622" s="67"/>
      <c r="AZ622" s="67"/>
      <c r="BA622" s="67"/>
      <c r="BB622" s="67"/>
      <c r="BC622" s="67"/>
      <c r="BD622" s="67"/>
      <c r="BE622" s="67"/>
      <c r="BF622" s="67"/>
      <c r="BG622" s="67"/>
      <c r="BH622" s="67"/>
      <c r="BI622" s="67"/>
      <c r="BJ622" s="67"/>
      <c r="BK622" s="67"/>
      <c r="BL622" s="67"/>
      <c r="BM622" s="67"/>
      <c r="BN622" s="67"/>
      <c r="BO622" s="67"/>
      <c r="BP622" s="67"/>
      <c r="BQ622" s="67"/>
      <c r="BR622" s="67"/>
      <c r="BS622" s="67"/>
      <c r="BT622" s="67"/>
      <c r="BU622" s="67"/>
      <c r="BV622" s="67"/>
      <c r="BW622" s="62"/>
      <c r="BX622" s="62"/>
      <c r="BY622" s="62"/>
      <c r="BZ622" s="62"/>
      <c r="CA622" s="62"/>
      <c r="CB622" s="62"/>
      <c r="CC622" s="77"/>
      <c r="CD622" s="77"/>
      <c r="CE622" s="62"/>
      <c r="CF622" s="77"/>
      <c r="CG622" s="77"/>
      <c r="CH622" s="62"/>
      <c r="CI622" s="62"/>
      <c r="CJ622" s="62"/>
      <c r="CK622" s="62"/>
      <c r="CL622" s="62"/>
      <c r="CM622" s="62"/>
      <c r="CN622" s="62"/>
      <c r="CO622" s="62"/>
      <c r="CP622" s="62"/>
      <c r="CQ622" s="62"/>
      <c r="CR622" s="62"/>
      <c r="CS622" s="66"/>
    </row>
    <row r="623" spans="1:97" s="50" customFormat="1" ht="18.75" x14ac:dyDescent="0.3">
      <c r="A623" s="61"/>
      <c r="B623" s="55"/>
      <c r="C623" s="66"/>
      <c r="D623" s="55"/>
      <c r="E623" s="66"/>
      <c r="F623" s="66"/>
      <c r="G623" s="66"/>
      <c r="H623" s="66"/>
      <c r="I623" s="66"/>
      <c r="J623" s="67"/>
      <c r="K623" s="67"/>
      <c r="L623" s="67"/>
      <c r="M623" s="67"/>
      <c r="N623" s="67"/>
      <c r="O623" s="67"/>
      <c r="P623" s="67"/>
      <c r="Q623" s="67"/>
      <c r="R623" s="67"/>
      <c r="S623" s="67"/>
      <c r="T623" s="67"/>
      <c r="U623" s="67"/>
      <c r="V623" s="67"/>
      <c r="W623" s="67"/>
      <c r="X623" s="67"/>
      <c r="Y623" s="67"/>
      <c r="Z623" s="67"/>
      <c r="AA623" s="67"/>
      <c r="AB623" s="67"/>
      <c r="AC623" s="67"/>
      <c r="AD623" s="67"/>
      <c r="AE623" s="67"/>
      <c r="AF623" s="67"/>
      <c r="AG623" s="67"/>
      <c r="AH623" s="67"/>
      <c r="AI623" s="67"/>
      <c r="AJ623" s="67"/>
      <c r="AK623" s="67"/>
      <c r="AL623" s="67"/>
      <c r="AM623" s="67"/>
      <c r="AN623" s="67"/>
      <c r="AO623" s="67"/>
      <c r="AP623" s="67"/>
      <c r="AQ623" s="67"/>
      <c r="AR623" s="67"/>
      <c r="AS623" s="67"/>
      <c r="AT623" s="67"/>
      <c r="AU623" s="67"/>
      <c r="AV623" s="67"/>
      <c r="AW623" s="67"/>
      <c r="AX623" s="67"/>
      <c r="AY623" s="67"/>
      <c r="AZ623" s="67"/>
      <c r="BA623" s="67"/>
      <c r="BB623" s="67"/>
      <c r="BC623" s="67"/>
      <c r="BD623" s="67"/>
      <c r="BE623" s="67"/>
      <c r="BF623" s="67"/>
      <c r="BG623" s="67"/>
      <c r="BH623" s="67"/>
      <c r="BI623" s="67"/>
      <c r="BJ623" s="67"/>
      <c r="BK623" s="67"/>
      <c r="BL623" s="67"/>
      <c r="BM623" s="67"/>
      <c r="BN623" s="67"/>
      <c r="BO623" s="67"/>
      <c r="BP623" s="67"/>
      <c r="BQ623" s="67"/>
      <c r="BR623" s="67"/>
      <c r="BS623" s="67"/>
      <c r="BT623" s="67"/>
      <c r="BU623" s="67"/>
      <c r="BV623" s="67"/>
      <c r="BW623" s="62"/>
      <c r="BX623" s="62"/>
      <c r="BY623" s="62"/>
      <c r="BZ623" s="62"/>
      <c r="CA623" s="62"/>
      <c r="CB623" s="62"/>
      <c r="CC623" s="77"/>
      <c r="CD623" s="77"/>
      <c r="CE623" s="62"/>
      <c r="CF623" s="77"/>
      <c r="CG623" s="77"/>
      <c r="CH623" s="62"/>
      <c r="CI623" s="62"/>
      <c r="CJ623" s="62"/>
      <c r="CK623" s="62"/>
      <c r="CL623" s="62"/>
      <c r="CM623" s="62"/>
      <c r="CN623" s="62"/>
      <c r="CO623" s="62"/>
      <c r="CP623" s="62"/>
      <c r="CQ623" s="62"/>
      <c r="CR623" s="62"/>
      <c r="CS623" s="66"/>
    </row>
    <row r="624" spans="1:97" s="50" customFormat="1" ht="18.75" x14ac:dyDescent="0.3">
      <c r="A624" s="61"/>
      <c r="B624" s="55"/>
      <c r="C624" s="66"/>
      <c r="D624" s="55"/>
      <c r="E624" s="66"/>
      <c r="F624" s="66"/>
      <c r="G624" s="66"/>
      <c r="H624" s="66"/>
      <c r="I624" s="66"/>
      <c r="J624" s="67"/>
      <c r="K624" s="67"/>
      <c r="L624" s="67"/>
      <c r="M624" s="67"/>
      <c r="N624" s="67"/>
      <c r="O624" s="67"/>
      <c r="P624" s="67"/>
      <c r="Q624" s="67"/>
      <c r="R624" s="67"/>
      <c r="S624" s="67"/>
      <c r="T624" s="67"/>
      <c r="U624" s="67"/>
      <c r="V624" s="67"/>
      <c r="W624" s="67"/>
      <c r="X624" s="67"/>
      <c r="Y624" s="67"/>
      <c r="Z624" s="67"/>
      <c r="AA624" s="67"/>
      <c r="AB624" s="67"/>
      <c r="AC624" s="67"/>
      <c r="AD624" s="67"/>
      <c r="AE624" s="67"/>
      <c r="AF624" s="67"/>
      <c r="AG624" s="67"/>
      <c r="AH624" s="67"/>
      <c r="AI624" s="67"/>
      <c r="AJ624" s="67"/>
      <c r="AK624" s="67"/>
      <c r="AL624" s="67"/>
      <c r="AM624" s="67"/>
      <c r="AN624" s="67"/>
      <c r="AO624" s="67"/>
      <c r="AP624" s="67"/>
      <c r="AQ624" s="67"/>
      <c r="AR624" s="67"/>
      <c r="AS624" s="67"/>
      <c r="AT624" s="67"/>
      <c r="AU624" s="67"/>
      <c r="AV624" s="67"/>
      <c r="AW624" s="67"/>
      <c r="AX624" s="67"/>
      <c r="AY624" s="67"/>
      <c r="AZ624" s="67"/>
      <c r="BA624" s="67"/>
      <c r="BB624" s="67"/>
      <c r="BC624" s="67"/>
      <c r="BD624" s="67"/>
      <c r="BE624" s="67"/>
      <c r="BF624" s="67"/>
      <c r="BG624" s="67"/>
      <c r="BH624" s="67"/>
      <c r="BI624" s="67"/>
      <c r="BJ624" s="67"/>
      <c r="BK624" s="67"/>
      <c r="BL624" s="67"/>
      <c r="BM624" s="67"/>
      <c r="BN624" s="67"/>
      <c r="BO624" s="67"/>
      <c r="BP624" s="67"/>
      <c r="BQ624" s="67"/>
      <c r="BR624" s="67"/>
      <c r="BS624" s="67"/>
      <c r="BT624" s="67"/>
      <c r="BU624" s="67"/>
      <c r="BV624" s="67"/>
      <c r="BW624" s="62"/>
      <c r="BX624" s="62"/>
      <c r="BY624" s="62"/>
      <c r="BZ624" s="62"/>
      <c r="CA624" s="62"/>
      <c r="CB624" s="62"/>
      <c r="CC624" s="77"/>
      <c r="CD624" s="77"/>
      <c r="CE624" s="62"/>
      <c r="CF624" s="77"/>
      <c r="CG624" s="77"/>
      <c r="CH624" s="62"/>
      <c r="CI624" s="62"/>
      <c r="CJ624" s="62"/>
      <c r="CK624" s="62"/>
      <c r="CL624" s="62"/>
      <c r="CM624" s="62"/>
      <c r="CN624" s="62"/>
      <c r="CO624" s="62"/>
      <c r="CP624" s="62"/>
      <c r="CQ624" s="62"/>
      <c r="CR624" s="62"/>
      <c r="CS624" s="66"/>
    </row>
    <row r="625" spans="1:97" s="50" customFormat="1" ht="18.75" x14ac:dyDescent="0.3">
      <c r="A625" s="61"/>
      <c r="B625" s="55"/>
      <c r="C625" s="66"/>
      <c r="D625" s="55"/>
      <c r="E625" s="66"/>
      <c r="F625" s="66"/>
      <c r="G625" s="66"/>
      <c r="H625" s="66"/>
      <c r="I625" s="66"/>
      <c r="J625" s="67"/>
      <c r="K625" s="67"/>
      <c r="L625" s="67"/>
      <c r="M625" s="67"/>
      <c r="N625" s="67"/>
      <c r="O625" s="67"/>
      <c r="P625" s="67"/>
      <c r="Q625" s="67"/>
      <c r="R625" s="67"/>
      <c r="S625" s="67"/>
      <c r="T625" s="67"/>
      <c r="U625" s="67"/>
      <c r="V625" s="67"/>
      <c r="W625" s="67"/>
      <c r="X625" s="67"/>
      <c r="Y625" s="67"/>
      <c r="Z625" s="67"/>
      <c r="AA625" s="67"/>
      <c r="AB625" s="67"/>
      <c r="AC625" s="67"/>
      <c r="AD625" s="67"/>
      <c r="AE625" s="67"/>
      <c r="AF625" s="67"/>
      <c r="AG625" s="67"/>
      <c r="AH625" s="67"/>
      <c r="AI625" s="67"/>
      <c r="AJ625" s="67"/>
      <c r="AK625" s="67"/>
      <c r="AL625" s="67"/>
      <c r="AM625" s="67"/>
      <c r="AN625" s="67"/>
      <c r="AO625" s="67"/>
      <c r="AP625" s="67"/>
      <c r="AQ625" s="67"/>
      <c r="AR625" s="67"/>
      <c r="AS625" s="67"/>
      <c r="AT625" s="67"/>
      <c r="AU625" s="67"/>
      <c r="AV625" s="67"/>
      <c r="AW625" s="67"/>
      <c r="AX625" s="67"/>
      <c r="AY625" s="67"/>
      <c r="AZ625" s="67"/>
      <c r="BA625" s="67"/>
      <c r="BB625" s="67"/>
      <c r="BC625" s="67"/>
      <c r="BD625" s="67"/>
      <c r="BE625" s="67"/>
      <c r="BF625" s="67"/>
      <c r="BG625" s="67"/>
      <c r="BH625" s="67"/>
      <c r="BI625" s="67"/>
      <c r="BJ625" s="67"/>
      <c r="BK625" s="67"/>
      <c r="BL625" s="67"/>
      <c r="BM625" s="67"/>
      <c r="BN625" s="67"/>
      <c r="BO625" s="67"/>
      <c r="BP625" s="67"/>
      <c r="BQ625" s="67"/>
      <c r="BR625" s="67"/>
      <c r="BS625" s="67"/>
      <c r="BT625" s="67"/>
      <c r="BU625" s="67"/>
      <c r="BV625" s="67"/>
      <c r="BW625" s="62"/>
      <c r="BX625" s="62"/>
      <c r="BY625" s="62"/>
      <c r="BZ625" s="62"/>
      <c r="CA625" s="62"/>
      <c r="CB625" s="62"/>
      <c r="CC625" s="77"/>
      <c r="CD625" s="77"/>
      <c r="CE625" s="62"/>
      <c r="CF625" s="77"/>
      <c r="CG625" s="77"/>
      <c r="CH625" s="62"/>
      <c r="CI625" s="62"/>
      <c r="CJ625" s="62"/>
      <c r="CK625" s="62"/>
      <c r="CL625" s="62"/>
      <c r="CM625" s="62"/>
      <c r="CN625" s="62"/>
      <c r="CO625" s="62"/>
      <c r="CP625" s="62"/>
      <c r="CQ625" s="62"/>
      <c r="CR625" s="62"/>
      <c r="CS625" s="66"/>
    </row>
    <row r="626" spans="1:97" s="50" customFormat="1" ht="18.75" x14ac:dyDescent="0.3">
      <c r="A626" s="61"/>
      <c r="B626" s="55"/>
      <c r="C626" s="66"/>
      <c r="D626" s="55"/>
      <c r="E626" s="66"/>
      <c r="F626" s="66"/>
      <c r="G626" s="66"/>
      <c r="H626" s="66"/>
      <c r="I626" s="66"/>
      <c r="J626" s="67"/>
      <c r="K626" s="67"/>
      <c r="L626" s="67"/>
      <c r="M626" s="67"/>
      <c r="N626" s="67"/>
      <c r="O626" s="67"/>
      <c r="P626" s="67"/>
      <c r="Q626" s="67"/>
      <c r="R626" s="67"/>
      <c r="S626" s="67"/>
      <c r="T626" s="67"/>
      <c r="U626" s="67"/>
      <c r="V626" s="67"/>
      <c r="W626" s="67"/>
      <c r="X626" s="67"/>
      <c r="Y626" s="67"/>
      <c r="Z626" s="67"/>
      <c r="AA626" s="67"/>
      <c r="AB626" s="67"/>
      <c r="AC626" s="67"/>
      <c r="AD626" s="67"/>
      <c r="AE626" s="67"/>
      <c r="AF626" s="67"/>
      <c r="AG626" s="67"/>
      <c r="AH626" s="67"/>
      <c r="AI626" s="67"/>
      <c r="AJ626" s="67"/>
      <c r="AK626" s="67"/>
      <c r="AL626" s="67"/>
      <c r="AM626" s="67"/>
      <c r="AN626" s="67"/>
      <c r="AO626" s="67"/>
      <c r="AP626" s="67"/>
      <c r="AQ626" s="67"/>
      <c r="AR626" s="67"/>
      <c r="AS626" s="67"/>
      <c r="AT626" s="67"/>
      <c r="AU626" s="67"/>
      <c r="AV626" s="67"/>
      <c r="AW626" s="67"/>
      <c r="AX626" s="67"/>
      <c r="AY626" s="67"/>
      <c r="AZ626" s="67"/>
      <c r="BA626" s="67"/>
      <c r="BB626" s="67"/>
      <c r="BC626" s="67"/>
      <c r="BD626" s="67"/>
      <c r="BE626" s="67"/>
      <c r="BF626" s="67"/>
      <c r="BG626" s="67"/>
      <c r="BH626" s="67"/>
      <c r="BI626" s="67"/>
      <c r="BJ626" s="67"/>
      <c r="BK626" s="67"/>
      <c r="BL626" s="67"/>
      <c r="BM626" s="67"/>
      <c r="BN626" s="67"/>
      <c r="BO626" s="67"/>
      <c r="BP626" s="67"/>
      <c r="BQ626" s="67"/>
      <c r="BR626" s="67"/>
      <c r="BS626" s="67"/>
      <c r="BT626" s="67"/>
      <c r="BU626" s="67"/>
      <c r="BV626" s="67"/>
      <c r="BW626" s="62"/>
      <c r="BX626" s="62"/>
      <c r="BY626" s="62"/>
      <c r="BZ626" s="62"/>
      <c r="CA626" s="62"/>
      <c r="CB626" s="62"/>
      <c r="CC626" s="77"/>
      <c r="CD626" s="77"/>
      <c r="CE626" s="62"/>
      <c r="CF626" s="77"/>
      <c r="CG626" s="77"/>
      <c r="CH626" s="62"/>
      <c r="CI626" s="62"/>
      <c r="CJ626" s="62"/>
      <c r="CK626" s="62"/>
      <c r="CL626" s="62"/>
      <c r="CM626" s="62"/>
      <c r="CN626" s="62"/>
      <c r="CO626" s="62"/>
      <c r="CP626" s="62"/>
      <c r="CQ626" s="62"/>
      <c r="CR626" s="62"/>
      <c r="CS626" s="66"/>
    </row>
    <row r="627" spans="1:97" s="50" customFormat="1" ht="18.75" x14ac:dyDescent="0.3">
      <c r="A627" s="61"/>
      <c r="B627" s="55"/>
      <c r="C627" s="66"/>
      <c r="D627" s="55"/>
      <c r="E627" s="66"/>
      <c r="F627" s="66"/>
      <c r="G627" s="66"/>
      <c r="H627" s="66"/>
      <c r="I627" s="66"/>
      <c r="J627" s="67"/>
      <c r="K627" s="67"/>
      <c r="L627" s="67"/>
      <c r="M627" s="67"/>
      <c r="N627" s="67"/>
      <c r="O627" s="67"/>
      <c r="P627" s="67"/>
      <c r="Q627" s="67"/>
      <c r="R627" s="67"/>
      <c r="S627" s="67"/>
      <c r="T627" s="67"/>
      <c r="U627" s="67"/>
      <c r="V627" s="67"/>
      <c r="W627" s="67"/>
      <c r="X627" s="67"/>
      <c r="Y627" s="67"/>
      <c r="Z627" s="67"/>
      <c r="AA627" s="67"/>
      <c r="AB627" s="67"/>
      <c r="AC627" s="67"/>
      <c r="AD627" s="67"/>
      <c r="AE627" s="67"/>
      <c r="AF627" s="67"/>
      <c r="AG627" s="67"/>
      <c r="AH627" s="67"/>
      <c r="AI627" s="67"/>
      <c r="AJ627" s="67"/>
      <c r="AK627" s="67"/>
      <c r="AL627" s="67"/>
      <c r="AM627" s="67"/>
      <c r="AN627" s="67"/>
      <c r="AO627" s="67"/>
      <c r="AP627" s="67"/>
      <c r="AQ627" s="67"/>
      <c r="AR627" s="67"/>
      <c r="AS627" s="67"/>
      <c r="AT627" s="67"/>
      <c r="AU627" s="67"/>
      <c r="AV627" s="67"/>
      <c r="AW627" s="67"/>
      <c r="AX627" s="67"/>
      <c r="AY627" s="67"/>
      <c r="AZ627" s="67"/>
      <c r="BA627" s="67"/>
      <c r="BB627" s="67"/>
      <c r="BC627" s="67"/>
      <c r="BD627" s="67"/>
      <c r="BE627" s="67"/>
      <c r="BF627" s="67"/>
      <c r="BG627" s="67"/>
      <c r="BH627" s="67"/>
      <c r="BI627" s="67"/>
      <c r="BJ627" s="67"/>
      <c r="BK627" s="67"/>
      <c r="BL627" s="67"/>
      <c r="BM627" s="67"/>
      <c r="BN627" s="67"/>
      <c r="BO627" s="67"/>
      <c r="BP627" s="67"/>
      <c r="BQ627" s="67"/>
      <c r="BR627" s="67"/>
      <c r="BS627" s="67"/>
      <c r="BT627" s="67"/>
      <c r="BU627" s="67"/>
      <c r="BV627" s="67"/>
      <c r="BW627" s="62"/>
      <c r="BX627" s="62"/>
      <c r="BY627" s="62"/>
      <c r="BZ627" s="62"/>
      <c r="CA627" s="62"/>
      <c r="CB627" s="62"/>
      <c r="CC627" s="77"/>
      <c r="CD627" s="77"/>
      <c r="CE627" s="62"/>
      <c r="CF627" s="77"/>
      <c r="CG627" s="77"/>
      <c r="CH627" s="62"/>
      <c r="CI627" s="62"/>
      <c r="CJ627" s="62"/>
      <c r="CK627" s="62"/>
      <c r="CL627" s="62"/>
      <c r="CM627" s="62"/>
      <c r="CN627" s="62"/>
      <c r="CO627" s="62"/>
      <c r="CP627" s="62"/>
      <c r="CQ627" s="62"/>
      <c r="CR627" s="62"/>
      <c r="CS627" s="66"/>
    </row>
    <row r="628" spans="1:97" s="50" customFormat="1" ht="18.75" x14ac:dyDescent="0.3">
      <c r="A628" s="61"/>
      <c r="B628" s="55"/>
      <c r="C628" s="66"/>
      <c r="D628" s="55"/>
      <c r="E628" s="66"/>
      <c r="F628" s="66"/>
      <c r="G628" s="66"/>
      <c r="H628" s="66"/>
      <c r="I628" s="66"/>
      <c r="J628" s="67"/>
      <c r="K628" s="67"/>
      <c r="L628" s="67"/>
      <c r="M628" s="67"/>
      <c r="N628" s="67"/>
      <c r="O628" s="67"/>
      <c r="P628" s="67"/>
      <c r="Q628" s="67"/>
      <c r="R628" s="67"/>
      <c r="S628" s="67"/>
      <c r="T628" s="67"/>
      <c r="U628" s="67"/>
      <c r="V628" s="67"/>
      <c r="W628" s="67"/>
      <c r="X628" s="67"/>
      <c r="Y628" s="67"/>
      <c r="Z628" s="67"/>
      <c r="AA628" s="67"/>
      <c r="AB628" s="67"/>
      <c r="AC628" s="67"/>
      <c r="AD628" s="67"/>
      <c r="AE628" s="67"/>
      <c r="AF628" s="67"/>
      <c r="AG628" s="67"/>
      <c r="AH628" s="67"/>
      <c r="AI628" s="67"/>
      <c r="AJ628" s="67"/>
      <c r="AK628" s="67"/>
      <c r="AL628" s="67"/>
      <c r="AM628" s="67"/>
      <c r="AN628" s="67"/>
      <c r="AO628" s="67"/>
      <c r="AP628" s="67"/>
      <c r="AQ628" s="67"/>
      <c r="AR628" s="67"/>
      <c r="AS628" s="67"/>
      <c r="AT628" s="67"/>
      <c r="AU628" s="67"/>
      <c r="AV628" s="67"/>
      <c r="AW628" s="67"/>
      <c r="AX628" s="67"/>
      <c r="AY628" s="67"/>
      <c r="AZ628" s="67"/>
      <c r="BA628" s="67"/>
      <c r="BB628" s="67"/>
      <c r="BC628" s="67"/>
      <c r="BD628" s="67"/>
      <c r="BE628" s="67"/>
      <c r="BF628" s="67"/>
      <c r="BG628" s="67"/>
      <c r="BH628" s="67"/>
      <c r="BI628" s="67"/>
      <c r="BJ628" s="67"/>
      <c r="BK628" s="67"/>
      <c r="BL628" s="67"/>
      <c r="BM628" s="67"/>
      <c r="BN628" s="67"/>
      <c r="BO628" s="67"/>
      <c r="BP628" s="67"/>
      <c r="BQ628" s="67"/>
      <c r="BR628" s="67"/>
      <c r="BS628" s="67"/>
      <c r="BT628" s="67"/>
      <c r="BU628" s="67"/>
      <c r="BV628" s="67"/>
      <c r="BW628" s="62"/>
      <c r="BX628" s="62"/>
      <c r="BY628" s="62"/>
      <c r="BZ628" s="62"/>
      <c r="CA628" s="62"/>
      <c r="CB628" s="62"/>
      <c r="CC628" s="77"/>
      <c r="CD628" s="77"/>
      <c r="CE628" s="62"/>
      <c r="CF628" s="77"/>
      <c r="CG628" s="77"/>
      <c r="CH628" s="62"/>
      <c r="CI628" s="62"/>
      <c r="CJ628" s="62"/>
      <c r="CK628" s="62"/>
      <c r="CL628" s="62"/>
      <c r="CM628" s="62"/>
      <c r="CN628" s="62"/>
      <c r="CO628" s="62"/>
      <c r="CP628" s="62"/>
      <c r="CQ628" s="62"/>
      <c r="CR628" s="62"/>
      <c r="CS628" s="66"/>
    </row>
    <row r="629" spans="1:97" s="50" customFormat="1" ht="18.75" x14ac:dyDescent="0.3">
      <c r="A629" s="61"/>
      <c r="B629" s="55"/>
      <c r="C629" s="66"/>
      <c r="D629" s="55"/>
      <c r="E629" s="66"/>
      <c r="F629" s="66"/>
      <c r="G629" s="66"/>
      <c r="H629" s="66"/>
      <c r="I629" s="66"/>
      <c r="J629" s="67"/>
      <c r="K629" s="67"/>
      <c r="L629" s="67"/>
      <c r="M629" s="67"/>
      <c r="N629" s="67"/>
      <c r="O629" s="67"/>
      <c r="P629" s="67"/>
      <c r="Q629" s="67"/>
      <c r="R629" s="67"/>
      <c r="S629" s="67"/>
      <c r="T629" s="67"/>
      <c r="U629" s="67"/>
      <c r="V629" s="67"/>
      <c r="W629" s="67"/>
      <c r="X629" s="67"/>
      <c r="Y629" s="67"/>
      <c r="Z629" s="67"/>
      <c r="AA629" s="67"/>
      <c r="AB629" s="67"/>
      <c r="AC629" s="67"/>
      <c r="AD629" s="67"/>
      <c r="AE629" s="67"/>
      <c r="AF629" s="67"/>
      <c r="AG629" s="67"/>
      <c r="AH629" s="67"/>
      <c r="AI629" s="67"/>
      <c r="AJ629" s="67"/>
      <c r="AK629" s="67"/>
      <c r="AL629" s="67"/>
      <c r="AM629" s="67"/>
      <c r="AN629" s="67"/>
      <c r="AO629" s="67"/>
      <c r="AP629" s="67"/>
      <c r="AQ629" s="67"/>
      <c r="AR629" s="67"/>
      <c r="AS629" s="67"/>
      <c r="AT629" s="67"/>
      <c r="AU629" s="67"/>
      <c r="AV629" s="67"/>
      <c r="AW629" s="67"/>
      <c r="AX629" s="67"/>
      <c r="AY629" s="67"/>
      <c r="AZ629" s="67"/>
      <c r="BA629" s="67"/>
      <c r="BB629" s="67"/>
      <c r="BC629" s="67"/>
      <c r="BD629" s="67"/>
      <c r="BE629" s="67"/>
      <c r="BF629" s="67"/>
      <c r="BG629" s="67"/>
      <c r="BH629" s="67"/>
      <c r="BI629" s="67"/>
      <c r="BJ629" s="67"/>
      <c r="BK629" s="67"/>
      <c r="BL629" s="67"/>
      <c r="BM629" s="67"/>
      <c r="BN629" s="67"/>
      <c r="BO629" s="67"/>
      <c r="BP629" s="67"/>
      <c r="BQ629" s="67"/>
      <c r="BR629" s="67"/>
      <c r="BS629" s="67"/>
      <c r="BT629" s="67"/>
      <c r="BU629" s="67"/>
      <c r="BV629" s="67"/>
      <c r="BW629" s="62"/>
      <c r="BX629" s="62"/>
      <c r="BY629" s="62"/>
      <c r="BZ629" s="62"/>
      <c r="CA629" s="62"/>
      <c r="CB629" s="62"/>
      <c r="CC629" s="77"/>
      <c r="CD629" s="77"/>
      <c r="CE629" s="62"/>
      <c r="CF629" s="77"/>
      <c r="CG629" s="77"/>
      <c r="CH629" s="62"/>
      <c r="CI629" s="62"/>
      <c r="CJ629" s="62"/>
      <c r="CK629" s="62"/>
      <c r="CL629" s="62"/>
      <c r="CM629" s="62"/>
      <c r="CN629" s="62"/>
      <c r="CO629" s="62"/>
      <c r="CP629" s="62"/>
      <c r="CQ629" s="62"/>
      <c r="CR629" s="62"/>
      <c r="CS629" s="66"/>
    </row>
    <row r="630" spans="1:97" s="50" customFormat="1" ht="18.75" x14ac:dyDescent="0.3">
      <c r="A630" s="61"/>
      <c r="B630" s="55"/>
      <c r="C630" s="66"/>
      <c r="D630" s="55"/>
      <c r="E630" s="66"/>
      <c r="F630" s="66"/>
      <c r="G630" s="66"/>
      <c r="H630" s="66"/>
      <c r="I630" s="66"/>
      <c r="J630" s="67"/>
      <c r="K630" s="67"/>
      <c r="L630" s="67"/>
      <c r="M630" s="67"/>
      <c r="N630" s="67"/>
      <c r="O630" s="67"/>
      <c r="P630" s="67"/>
      <c r="Q630" s="67"/>
      <c r="R630" s="67"/>
      <c r="S630" s="67"/>
      <c r="T630" s="67"/>
      <c r="U630" s="67"/>
      <c r="V630" s="67"/>
      <c r="W630" s="67"/>
      <c r="X630" s="67"/>
      <c r="Y630" s="67"/>
      <c r="Z630" s="67"/>
      <c r="AA630" s="67"/>
      <c r="AB630" s="67"/>
      <c r="AC630" s="67"/>
      <c r="AD630" s="67"/>
      <c r="AE630" s="67"/>
      <c r="AF630" s="67"/>
      <c r="AG630" s="67"/>
      <c r="AH630" s="67"/>
      <c r="AI630" s="67"/>
      <c r="AJ630" s="67"/>
      <c r="AK630" s="67"/>
      <c r="AL630" s="67"/>
      <c r="AM630" s="67"/>
      <c r="AN630" s="67"/>
      <c r="AO630" s="67"/>
      <c r="AP630" s="67"/>
      <c r="AQ630" s="67"/>
      <c r="AR630" s="67"/>
      <c r="AS630" s="67"/>
      <c r="AT630" s="67"/>
      <c r="AU630" s="67"/>
      <c r="AV630" s="67"/>
      <c r="AW630" s="67"/>
      <c r="AX630" s="67"/>
      <c r="AY630" s="67"/>
      <c r="AZ630" s="67"/>
      <c r="BA630" s="67"/>
      <c r="BB630" s="67"/>
      <c r="BC630" s="67"/>
      <c r="BD630" s="67"/>
      <c r="BE630" s="67"/>
      <c r="BF630" s="67"/>
      <c r="BG630" s="67"/>
      <c r="BH630" s="67"/>
      <c r="BI630" s="67"/>
      <c r="BJ630" s="67"/>
      <c r="BK630" s="67"/>
      <c r="BL630" s="67"/>
      <c r="BM630" s="67"/>
      <c r="BN630" s="67"/>
      <c r="BO630" s="67"/>
      <c r="BP630" s="67"/>
      <c r="BQ630" s="67"/>
      <c r="BR630" s="67"/>
      <c r="BS630" s="67"/>
      <c r="BT630" s="67"/>
      <c r="BU630" s="67"/>
      <c r="BV630" s="67"/>
      <c r="BW630" s="62"/>
      <c r="BX630" s="62"/>
      <c r="BY630" s="62"/>
      <c r="BZ630" s="62"/>
      <c r="CA630" s="62"/>
      <c r="CB630" s="62"/>
      <c r="CC630" s="77"/>
      <c r="CD630" s="77"/>
      <c r="CE630" s="62"/>
      <c r="CF630" s="77"/>
      <c r="CG630" s="77"/>
      <c r="CH630" s="62"/>
      <c r="CI630" s="62"/>
      <c r="CJ630" s="62"/>
      <c r="CK630" s="62"/>
      <c r="CL630" s="62"/>
      <c r="CM630" s="62"/>
      <c r="CN630" s="62"/>
      <c r="CO630" s="62"/>
      <c r="CP630" s="62"/>
      <c r="CQ630" s="62"/>
      <c r="CR630" s="62"/>
      <c r="CS630" s="66"/>
    </row>
    <row r="631" spans="1:97" s="50" customFormat="1" ht="18.75" x14ac:dyDescent="0.3">
      <c r="A631" s="61"/>
      <c r="B631" s="55"/>
      <c r="C631" s="66"/>
      <c r="D631" s="55"/>
      <c r="E631" s="66"/>
      <c r="F631" s="66"/>
      <c r="G631" s="66"/>
      <c r="H631" s="66"/>
      <c r="I631" s="66"/>
      <c r="J631" s="67"/>
      <c r="K631" s="67"/>
      <c r="L631" s="67"/>
      <c r="M631" s="67"/>
      <c r="N631" s="67"/>
      <c r="O631" s="67"/>
      <c r="P631" s="67"/>
      <c r="Q631" s="67"/>
      <c r="R631" s="67"/>
      <c r="S631" s="67"/>
      <c r="T631" s="67"/>
      <c r="U631" s="67"/>
      <c r="V631" s="67"/>
      <c r="W631" s="67"/>
      <c r="X631" s="67"/>
      <c r="Y631" s="67"/>
      <c r="Z631" s="67"/>
      <c r="AA631" s="67"/>
      <c r="AB631" s="67"/>
      <c r="AC631" s="67"/>
      <c r="AD631" s="67"/>
      <c r="AE631" s="67"/>
      <c r="AF631" s="67"/>
      <c r="AG631" s="67"/>
      <c r="AH631" s="67"/>
      <c r="AI631" s="67"/>
      <c r="AJ631" s="67"/>
      <c r="AK631" s="67"/>
      <c r="AL631" s="67"/>
      <c r="AM631" s="67"/>
      <c r="AN631" s="67"/>
      <c r="AO631" s="67"/>
      <c r="AP631" s="67"/>
      <c r="AQ631" s="67"/>
      <c r="AR631" s="67"/>
      <c r="AS631" s="67"/>
      <c r="AT631" s="67"/>
      <c r="AU631" s="67"/>
      <c r="AV631" s="67"/>
      <c r="AW631" s="67"/>
      <c r="AX631" s="67"/>
      <c r="AY631" s="67"/>
      <c r="AZ631" s="67"/>
      <c r="BA631" s="67"/>
      <c r="BB631" s="67"/>
      <c r="BC631" s="67"/>
      <c r="BD631" s="67"/>
      <c r="BE631" s="67"/>
      <c r="BF631" s="67"/>
      <c r="BG631" s="67"/>
      <c r="BH631" s="67"/>
      <c r="BI631" s="67"/>
      <c r="BJ631" s="67"/>
      <c r="BK631" s="67"/>
      <c r="BL631" s="67"/>
      <c r="BM631" s="67"/>
      <c r="BN631" s="67"/>
      <c r="BO631" s="67"/>
      <c r="BP631" s="67"/>
      <c r="BQ631" s="67"/>
      <c r="BR631" s="67"/>
      <c r="BS631" s="67"/>
      <c r="BT631" s="67"/>
      <c r="BU631" s="67"/>
      <c r="BV631" s="67"/>
      <c r="BW631" s="62"/>
      <c r="BX631" s="62"/>
      <c r="BY631" s="62"/>
      <c r="BZ631" s="62"/>
      <c r="CA631" s="62"/>
      <c r="CB631" s="62"/>
      <c r="CC631" s="77"/>
      <c r="CD631" s="77"/>
      <c r="CE631" s="62"/>
      <c r="CF631" s="77"/>
      <c r="CG631" s="77"/>
      <c r="CH631" s="62"/>
      <c r="CI631" s="62"/>
      <c r="CJ631" s="62"/>
      <c r="CK631" s="62"/>
      <c r="CL631" s="62"/>
      <c r="CM631" s="62"/>
      <c r="CN631" s="62"/>
      <c r="CO631" s="62"/>
      <c r="CP631" s="62"/>
      <c r="CQ631" s="62"/>
      <c r="CR631" s="62"/>
      <c r="CS631" s="66"/>
    </row>
    <row r="632" spans="1:97" s="50" customFormat="1" ht="18.75" x14ac:dyDescent="0.3">
      <c r="A632" s="61"/>
      <c r="B632" s="55"/>
      <c r="C632" s="66"/>
      <c r="D632" s="55"/>
      <c r="E632" s="66"/>
      <c r="F632" s="66"/>
      <c r="G632" s="66"/>
      <c r="H632" s="66"/>
      <c r="I632" s="66"/>
      <c r="J632" s="67"/>
      <c r="K632" s="67"/>
      <c r="L632" s="67"/>
      <c r="M632" s="67"/>
      <c r="N632" s="67"/>
      <c r="O632" s="67"/>
      <c r="P632" s="67"/>
      <c r="Q632" s="67"/>
      <c r="R632" s="67"/>
      <c r="S632" s="67"/>
      <c r="T632" s="67"/>
      <c r="U632" s="67"/>
      <c r="V632" s="67"/>
      <c r="W632" s="67"/>
      <c r="X632" s="67"/>
      <c r="Y632" s="67"/>
      <c r="Z632" s="67"/>
      <c r="AA632" s="67"/>
      <c r="AB632" s="67"/>
      <c r="AC632" s="67"/>
      <c r="AD632" s="67"/>
      <c r="AE632" s="67"/>
      <c r="AF632" s="67"/>
      <c r="AG632" s="67"/>
      <c r="AH632" s="67"/>
      <c r="AI632" s="67"/>
      <c r="AJ632" s="67"/>
      <c r="AK632" s="67"/>
      <c r="AL632" s="67"/>
      <c r="AM632" s="67"/>
      <c r="AN632" s="67"/>
      <c r="AO632" s="67"/>
      <c r="AP632" s="67"/>
      <c r="AQ632" s="67"/>
      <c r="AR632" s="67"/>
      <c r="AS632" s="67"/>
      <c r="AT632" s="67"/>
      <c r="AU632" s="67"/>
      <c r="AV632" s="67"/>
      <c r="AW632" s="67"/>
      <c r="AX632" s="67"/>
      <c r="AY632" s="67"/>
      <c r="AZ632" s="67"/>
      <c r="BA632" s="67"/>
      <c r="BB632" s="67"/>
      <c r="BC632" s="67"/>
      <c r="BD632" s="67"/>
      <c r="BE632" s="67"/>
      <c r="BF632" s="67"/>
      <c r="BG632" s="67"/>
      <c r="BH632" s="67"/>
      <c r="BI632" s="67"/>
      <c r="BJ632" s="67"/>
      <c r="BK632" s="67"/>
      <c r="BL632" s="67"/>
      <c r="BM632" s="67"/>
      <c r="BN632" s="67"/>
      <c r="BO632" s="67"/>
      <c r="BP632" s="67"/>
      <c r="BQ632" s="67"/>
      <c r="BR632" s="67"/>
      <c r="BS632" s="67"/>
      <c r="BT632" s="67"/>
      <c r="BU632" s="67"/>
      <c r="BV632" s="67"/>
      <c r="BW632" s="62"/>
      <c r="BX632" s="62"/>
      <c r="BY632" s="62"/>
      <c r="BZ632" s="62"/>
      <c r="CA632" s="62"/>
      <c r="CB632" s="62"/>
      <c r="CC632" s="77"/>
      <c r="CD632" s="77"/>
      <c r="CE632" s="62"/>
      <c r="CF632" s="77"/>
      <c r="CG632" s="77"/>
      <c r="CH632" s="62"/>
      <c r="CI632" s="62"/>
      <c r="CJ632" s="62"/>
      <c r="CK632" s="62"/>
      <c r="CL632" s="62"/>
      <c r="CM632" s="62"/>
      <c r="CN632" s="62"/>
      <c r="CO632" s="62"/>
      <c r="CP632" s="62"/>
      <c r="CQ632" s="62"/>
      <c r="CR632" s="62"/>
      <c r="CS632" s="66"/>
    </row>
    <row r="633" spans="1:97" s="50" customFormat="1" ht="18.75" x14ac:dyDescent="0.3">
      <c r="A633" s="61"/>
      <c r="B633" s="55"/>
      <c r="C633" s="66"/>
      <c r="D633" s="55"/>
      <c r="E633" s="66"/>
      <c r="F633" s="66"/>
      <c r="G633" s="66"/>
      <c r="H633" s="66"/>
      <c r="I633" s="66"/>
      <c r="J633" s="67"/>
      <c r="K633" s="67"/>
      <c r="L633" s="67"/>
      <c r="M633" s="67"/>
      <c r="N633" s="67"/>
      <c r="O633" s="67"/>
      <c r="P633" s="67"/>
      <c r="Q633" s="67"/>
      <c r="R633" s="67"/>
      <c r="S633" s="67"/>
      <c r="T633" s="67"/>
      <c r="U633" s="67"/>
      <c r="V633" s="67"/>
      <c r="W633" s="67"/>
      <c r="X633" s="67"/>
      <c r="Y633" s="67"/>
      <c r="Z633" s="67"/>
      <c r="AA633" s="67"/>
      <c r="AB633" s="67"/>
      <c r="AC633" s="67"/>
      <c r="AD633" s="67"/>
      <c r="AE633" s="67"/>
      <c r="AF633" s="67"/>
      <c r="AG633" s="67"/>
      <c r="AH633" s="67"/>
      <c r="AI633" s="67"/>
      <c r="AJ633" s="67"/>
      <c r="AK633" s="67"/>
      <c r="AL633" s="67"/>
      <c r="AM633" s="67"/>
      <c r="AN633" s="67"/>
      <c r="AO633" s="67"/>
      <c r="AP633" s="67"/>
      <c r="AQ633" s="67"/>
      <c r="AR633" s="67"/>
      <c r="AS633" s="67"/>
      <c r="AT633" s="67"/>
      <c r="AU633" s="67"/>
      <c r="AV633" s="67"/>
      <c r="AW633" s="67"/>
      <c r="AX633" s="67"/>
      <c r="AY633" s="67"/>
      <c r="AZ633" s="67"/>
      <c r="BA633" s="67"/>
      <c r="BB633" s="67"/>
      <c r="BC633" s="67"/>
      <c r="BD633" s="67"/>
      <c r="BE633" s="67"/>
      <c r="BF633" s="67"/>
      <c r="BG633" s="67"/>
      <c r="BH633" s="67"/>
      <c r="BI633" s="67"/>
      <c r="BJ633" s="67"/>
      <c r="BK633" s="67"/>
      <c r="BL633" s="67"/>
      <c r="BM633" s="67"/>
      <c r="BN633" s="67"/>
      <c r="BO633" s="67"/>
      <c r="BP633" s="67"/>
      <c r="BQ633" s="67"/>
      <c r="BR633" s="67"/>
      <c r="BS633" s="67"/>
      <c r="BT633" s="67"/>
      <c r="BU633" s="67"/>
      <c r="BV633" s="67"/>
      <c r="BW633" s="62"/>
      <c r="BX633" s="62"/>
      <c r="BY633" s="62"/>
      <c r="BZ633" s="62"/>
      <c r="CA633" s="62"/>
      <c r="CB633" s="62"/>
      <c r="CC633" s="77"/>
      <c r="CD633" s="77"/>
      <c r="CE633" s="62"/>
      <c r="CF633" s="77"/>
      <c r="CG633" s="77"/>
      <c r="CH633" s="62"/>
      <c r="CI633" s="62"/>
      <c r="CJ633" s="62"/>
      <c r="CK633" s="62"/>
      <c r="CL633" s="62"/>
      <c r="CM633" s="62"/>
      <c r="CN633" s="62"/>
      <c r="CO633" s="62"/>
      <c r="CP633" s="62"/>
      <c r="CQ633" s="62"/>
      <c r="CR633" s="62"/>
      <c r="CS633" s="66"/>
    </row>
    <row r="634" spans="1:97" s="50" customFormat="1" ht="18.75" x14ac:dyDescent="0.3">
      <c r="A634" s="61"/>
      <c r="B634" s="55"/>
      <c r="C634" s="66"/>
      <c r="D634" s="55"/>
      <c r="E634" s="66"/>
      <c r="F634" s="66"/>
      <c r="G634" s="66"/>
      <c r="H634" s="66"/>
      <c r="I634" s="66"/>
      <c r="J634" s="67"/>
      <c r="K634" s="67"/>
      <c r="L634" s="67"/>
      <c r="M634" s="67"/>
      <c r="N634" s="67"/>
      <c r="O634" s="67"/>
      <c r="P634" s="67"/>
      <c r="Q634" s="67"/>
      <c r="R634" s="67"/>
      <c r="S634" s="67"/>
      <c r="T634" s="67"/>
      <c r="U634" s="67"/>
      <c r="V634" s="67"/>
      <c r="W634" s="67"/>
      <c r="X634" s="67"/>
      <c r="Y634" s="67"/>
      <c r="Z634" s="67"/>
      <c r="AA634" s="67"/>
      <c r="AB634" s="67"/>
      <c r="AC634" s="67"/>
      <c r="AD634" s="67"/>
      <c r="AE634" s="67"/>
      <c r="AF634" s="67"/>
      <c r="AG634" s="67"/>
      <c r="AH634" s="67"/>
      <c r="AI634" s="67"/>
      <c r="AJ634" s="67"/>
      <c r="AK634" s="67"/>
      <c r="AL634" s="67"/>
      <c r="AM634" s="67"/>
      <c r="AN634" s="67"/>
      <c r="AO634" s="67"/>
      <c r="AP634" s="67"/>
      <c r="AQ634" s="67"/>
      <c r="AR634" s="67"/>
      <c r="AS634" s="67"/>
      <c r="AT634" s="67"/>
      <c r="AU634" s="67"/>
      <c r="AV634" s="67"/>
      <c r="AW634" s="67"/>
      <c r="AX634" s="67"/>
      <c r="AY634" s="67"/>
      <c r="AZ634" s="67"/>
      <c r="BA634" s="67"/>
      <c r="BB634" s="67"/>
      <c r="BC634" s="67"/>
      <c r="BD634" s="67"/>
      <c r="BE634" s="67"/>
      <c r="BF634" s="67"/>
      <c r="BG634" s="67"/>
      <c r="BH634" s="67"/>
      <c r="BI634" s="67"/>
      <c r="BJ634" s="67"/>
      <c r="BK634" s="67"/>
      <c r="BL634" s="67"/>
      <c r="BM634" s="67"/>
      <c r="BN634" s="67"/>
      <c r="BO634" s="67"/>
      <c r="BP634" s="67"/>
      <c r="BQ634" s="67"/>
      <c r="BR634" s="67"/>
      <c r="BS634" s="67"/>
      <c r="BT634" s="67"/>
      <c r="BU634" s="67"/>
      <c r="BV634" s="67"/>
      <c r="BW634" s="62"/>
      <c r="BX634" s="62"/>
      <c r="BY634" s="62"/>
      <c r="BZ634" s="62"/>
      <c r="CA634" s="62"/>
      <c r="CB634" s="62"/>
      <c r="CC634" s="77"/>
      <c r="CD634" s="77"/>
      <c r="CE634" s="62"/>
      <c r="CF634" s="77"/>
      <c r="CG634" s="77"/>
      <c r="CH634" s="62"/>
      <c r="CI634" s="62"/>
      <c r="CJ634" s="62"/>
      <c r="CK634" s="62"/>
      <c r="CL634" s="62"/>
      <c r="CM634" s="62"/>
      <c r="CN634" s="62"/>
      <c r="CO634" s="62"/>
      <c r="CP634" s="62"/>
      <c r="CQ634" s="62"/>
      <c r="CR634" s="62"/>
      <c r="CS634" s="66"/>
    </row>
    <row r="635" spans="1:97" s="50" customFormat="1" ht="18.75" x14ac:dyDescent="0.3">
      <c r="A635" s="61"/>
      <c r="B635" s="55"/>
      <c r="C635" s="66"/>
      <c r="D635" s="55"/>
      <c r="E635" s="66"/>
      <c r="F635" s="66"/>
      <c r="G635" s="66"/>
      <c r="H635" s="66"/>
      <c r="I635" s="66"/>
      <c r="J635" s="67"/>
      <c r="K635" s="67"/>
      <c r="L635" s="67"/>
      <c r="M635" s="67"/>
      <c r="N635" s="67"/>
      <c r="O635" s="67"/>
      <c r="P635" s="67"/>
      <c r="Q635" s="67"/>
      <c r="R635" s="67"/>
      <c r="S635" s="67"/>
      <c r="T635" s="67"/>
      <c r="U635" s="67"/>
      <c r="V635" s="67"/>
      <c r="W635" s="67"/>
      <c r="X635" s="67"/>
      <c r="Y635" s="67"/>
      <c r="Z635" s="67"/>
      <c r="AA635" s="67"/>
      <c r="AB635" s="67"/>
      <c r="AC635" s="67"/>
      <c r="AD635" s="67"/>
      <c r="AE635" s="67"/>
      <c r="AF635" s="67"/>
      <c r="AG635" s="67"/>
      <c r="AH635" s="67"/>
      <c r="AI635" s="67"/>
      <c r="AJ635" s="67"/>
      <c r="AK635" s="67"/>
      <c r="AL635" s="67"/>
      <c r="AM635" s="67"/>
      <c r="AN635" s="67"/>
      <c r="AO635" s="67"/>
      <c r="AP635" s="67"/>
      <c r="AQ635" s="67"/>
      <c r="AR635" s="67"/>
      <c r="AS635" s="67"/>
      <c r="AT635" s="67"/>
      <c r="AU635" s="67"/>
      <c r="AV635" s="67"/>
      <c r="AW635" s="67"/>
      <c r="AX635" s="67"/>
      <c r="AY635" s="67"/>
      <c r="AZ635" s="67"/>
      <c r="BA635" s="67"/>
      <c r="BB635" s="67"/>
      <c r="BC635" s="67"/>
      <c r="BD635" s="67"/>
      <c r="BE635" s="67"/>
      <c r="BF635" s="67"/>
      <c r="BG635" s="67"/>
      <c r="BH635" s="67"/>
      <c r="BI635" s="67"/>
      <c r="BJ635" s="67"/>
      <c r="BK635" s="67"/>
      <c r="BL635" s="67"/>
      <c r="BM635" s="67"/>
      <c r="BN635" s="67"/>
      <c r="BO635" s="67"/>
      <c r="BP635" s="67"/>
      <c r="BQ635" s="67"/>
      <c r="BR635" s="67"/>
      <c r="BS635" s="67"/>
      <c r="BT635" s="67"/>
      <c r="BU635" s="67"/>
      <c r="BV635" s="67"/>
      <c r="BW635" s="62"/>
      <c r="BX635" s="62"/>
      <c r="BY635" s="62"/>
      <c r="BZ635" s="62"/>
      <c r="CA635" s="62"/>
      <c r="CB635" s="62"/>
      <c r="CC635" s="77"/>
      <c r="CD635" s="77"/>
      <c r="CE635" s="62"/>
      <c r="CF635" s="77"/>
      <c r="CG635" s="77"/>
      <c r="CH635" s="62"/>
      <c r="CI635" s="62"/>
      <c r="CJ635" s="62"/>
      <c r="CK635" s="62"/>
      <c r="CL635" s="62"/>
      <c r="CM635" s="62"/>
      <c r="CN635" s="62"/>
      <c r="CO635" s="62"/>
      <c r="CP635" s="62"/>
      <c r="CQ635" s="62"/>
      <c r="CR635" s="62"/>
      <c r="CS635" s="66"/>
    </row>
    <row r="636" spans="1:97" s="50" customFormat="1" ht="18.75" x14ac:dyDescent="0.3">
      <c r="A636" s="61"/>
      <c r="B636" s="55"/>
      <c r="C636" s="66"/>
      <c r="D636" s="55"/>
      <c r="E636" s="66"/>
      <c r="F636" s="66"/>
      <c r="G636" s="66"/>
      <c r="H636" s="66"/>
      <c r="I636" s="66"/>
      <c r="J636" s="67"/>
      <c r="K636" s="67"/>
      <c r="L636" s="67"/>
      <c r="M636" s="67"/>
      <c r="N636" s="67"/>
      <c r="O636" s="67"/>
      <c r="P636" s="67"/>
      <c r="Q636" s="67"/>
      <c r="R636" s="67"/>
      <c r="S636" s="67"/>
      <c r="T636" s="67"/>
      <c r="U636" s="67"/>
      <c r="V636" s="67"/>
      <c r="W636" s="67"/>
      <c r="X636" s="67"/>
      <c r="Y636" s="67"/>
      <c r="Z636" s="67"/>
      <c r="AA636" s="67"/>
      <c r="AB636" s="67"/>
      <c r="AC636" s="67"/>
      <c r="AD636" s="67"/>
      <c r="AE636" s="67"/>
      <c r="AF636" s="67"/>
      <c r="AG636" s="67"/>
      <c r="AH636" s="67"/>
      <c r="AI636" s="67"/>
      <c r="AJ636" s="67"/>
      <c r="AK636" s="67"/>
      <c r="AL636" s="67"/>
      <c r="AM636" s="67"/>
      <c r="AN636" s="67"/>
      <c r="AO636" s="67"/>
      <c r="AP636" s="67"/>
      <c r="AQ636" s="67"/>
      <c r="AR636" s="67"/>
      <c r="AS636" s="67"/>
      <c r="AT636" s="67"/>
      <c r="AU636" s="67"/>
      <c r="AV636" s="67"/>
      <c r="AW636" s="67"/>
      <c r="AX636" s="67"/>
      <c r="AY636" s="67"/>
      <c r="AZ636" s="67"/>
      <c r="BA636" s="67"/>
      <c r="BB636" s="67"/>
      <c r="BC636" s="67"/>
      <c r="BD636" s="67"/>
      <c r="BE636" s="67"/>
      <c r="BF636" s="67"/>
      <c r="BG636" s="67"/>
      <c r="BH636" s="67"/>
      <c r="BI636" s="67"/>
      <c r="BJ636" s="67"/>
      <c r="BK636" s="67"/>
      <c r="BL636" s="67"/>
      <c r="BM636" s="67"/>
      <c r="BN636" s="67"/>
      <c r="BO636" s="67"/>
      <c r="BP636" s="67"/>
      <c r="BQ636" s="67"/>
      <c r="BR636" s="67"/>
      <c r="BS636" s="67"/>
      <c r="BT636" s="67"/>
      <c r="BU636" s="67"/>
      <c r="BV636" s="67"/>
      <c r="BW636" s="62"/>
      <c r="BX636" s="62"/>
      <c r="BY636" s="62"/>
      <c r="BZ636" s="62"/>
      <c r="CA636" s="62"/>
      <c r="CB636" s="62"/>
      <c r="CC636" s="77"/>
      <c r="CD636" s="77"/>
      <c r="CE636" s="62"/>
      <c r="CF636" s="77"/>
      <c r="CG636" s="77"/>
      <c r="CH636" s="62"/>
      <c r="CI636" s="62"/>
      <c r="CJ636" s="62"/>
      <c r="CK636" s="62"/>
      <c r="CL636" s="62"/>
      <c r="CM636" s="62"/>
      <c r="CN636" s="62"/>
      <c r="CO636" s="62"/>
      <c r="CP636" s="62"/>
      <c r="CQ636" s="62"/>
      <c r="CR636" s="62"/>
      <c r="CS636" s="66"/>
    </row>
    <row r="637" spans="1:97" s="50" customFormat="1" ht="18.75" x14ac:dyDescent="0.3">
      <c r="A637" s="61"/>
      <c r="B637" s="55"/>
      <c r="C637" s="66"/>
      <c r="D637" s="55"/>
      <c r="E637" s="66"/>
      <c r="F637" s="66"/>
      <c r="G637" s="66"/>
      <c r="H637" s="66"/>
      <c r="I637" s="66"/>
      <c r="J637" s="67"/>
      <c r="K637" s="67"/>
      <c r="L637" s="67"/>
      <c r="M637" s="67"/>
      <c r="N637" s="67"/>
      <c r="O637" s="67"/>
      <c r="P637" s="67"/>
      <c r="Q637" s="67"/>
      <c r="R637" s="67"/>
      <c r="S637" s="67"/>
      <c r="T637" s="67"/>
      <c r="U637" s="67"/>
      <c r="V637" s="67"/>
      <c r="W637" s="67"/>
      <c r="X637" s="67"/>
      <c r="Y637" s="67"/>
      <c r="Z637" s="67"/>
      <c r="AA637" s="67"/>
      <c r="AB637" s="67"/>
      <c r="AC637" s="67"/>
      <c r="AD637" s="67"/>
      <c r="AE637" s="67"/>
      <c r="AF637" s="67"/>
      <c r="AG637" s="67"/>
      <c r="AH637" s="67"/>
      <c r="AI637" s="67"/>
      <c r="AJ637" s="67"/>
      <c r="AK637" s="67"/>
      <c r="AL637" s="67"/>
      <c r="AM637" s="67"/>
      <c r="AN637" s="67"/>
      <c r="AO637" s="67"/>
      <c r="AP637" s="67"/>
      <c r="AQ637" s="67"/>
      <c r="AR637" s="67"/>
      <c r="AS637" s="67"/>
      <c r="AT637" s="67"/>
      <c r="AU637" s="67"/>
      <c r="AV637" s="67"/>
      <c r="AW637" s="67"/>
      <c r="AX637" s="67"/>
      <c r="AY637" s="67"/>
      <c r="AZ637" s="67"/>
      <c r="BA637" s="67"/>
      <c r="BB637" s="67"/>
      <c r="BC637" s="67"/>
      <c r="BD637" s="67"/>
      <c r="BE637" s="67"/>
      <c r="BF637" s="67"/>
      <c r="BG637" s="67"/>
      <c r="BH637" s="67"/>
      <c r="BI637" s="67"/>
      <c r="BJ637" s="67"/>
      <c r="BK637" s="67"/>
      <c r="BL637" s="67"/>
      <c r="BM637" s="67"/>
      <c r="BN637" s="67"/>
      <c r="BO637" s="67"/>
      <c r="BP637" s="67"/>
      <c r="BQ637" s="67"/>
      <c r="BR637" s="67"/>
      <c r="BS637" s="67"/>
      <c r="BT637" s="67"/>
      <c r="BU637" s="67"/>
      <c r="BV637" s="67"/>
      <c r="BW637" s="62"/>
      <c r="BX637" s="62"/>
      <c r="BY637" s="62"/>
      <c r="BZ637" s="62"/>
      <c r="CA637" s="62"/>
      <c r="CB637" s="62"/>
      <c r="CC637" s="77"/>
      <c r="CD637" s="77"/>
      <c r="CE637" s="62"/>
      <c r="CF637" s="77"/>
      <c r="CG637" s="77"/>
      <c r="CH637" s="62"/>
      <c r="CI637" s="62"/>
      <c r="CJ637" s="62"/>
      <c r="CK637" s="62"/>
      <c r="CL637" s="62"/>
      <c r="CM637" s="62"/>
      <c r="CN637" s="62"/>
      <c r="CO637" s="62"/>
      <c r="CP637" s="62"/>
      <c r="CQ637" s="62"/>
      <c r="CR637" s="62"/>
      <c r="CS637" s="66"/>
    </row>
    <row r="638" spans="1:97" s="50" customFormat="1" ht="18.75" x14ac:dyDescent="0.3">
      <c r="A638" s="61"/>
      <c r="B638" s="55"/>
      <c r="C638" s="66"/>
      <c r="D638" s="55"/>
      <c r="E638" s="66"/>
      <c r="F638" s="66"/>
      <c r="G638" s="66"/>
      <c r="H638" s="66"/>
      <c r="I638" s="66"/>
      <c r="J638" s="67"/>
      <c r="K638" s="67"/>
      <c r="L638" s="67"/>
      <c r="M638" s="67"/>
      <c r="N638" s="67"/>
      <c r="O638" s="67"/>
      <c r="P638" s="67"/>
      <c r="Q638" s="67"/>
      <c r="R638" s="67"/>
      <c r="S638" s="67"/>
      <c r="T638" s="67"/>
      <c r="U638" s="67"/>
      <c r="V638" s="67"/>
      <c r="W638" s="67"/>
      <c r="X638" s="67"/>
      <c r="Y638" s="67"/>
      <c r="Z638" s="67"/>
      <c r="AA638" s="67"/>
      <c r="AB638" s="67"/>
      <c r="AC638" s="67"/>
      <c r="AD638" s="67"/>
      <c r="AE638" s="67"/>
      <c r="AF638" s="67"/>
      <c r="AG638" s="67"/>
      <c r="AH638" s="67"/>
      <c r="AI638" s="67"/>
      <c r="AJ638" s="67"/>
      <c r="AK638" s="67"/>
      <c r="AL638" s="67"/>
      <c r="AM638" s="67"/>
      <c r="AN638" s="67"/>
      <c r="AO638" s="67"/>
      <c r="AP638" s="67"/>
      <c r="AQ638" s="67"/>
      <c r="AR638" s="67"/>
      <c r="AS638" s="67"/>
      <c r="AT638" s="67"/>
      <c r="AU638" s="67"/>
      <c r="AV638" s="67"/>
      <c r="AW638" s="67"/>
      <c r="AX638" s="67"/>
      <c r="AY638" s="67"/>
      <c r="AZ638" s="67"/>
      <c r="BA638" s="67"/>
      <c r="BB638" s="67"/>
      <c r="BC638" s="67"/>
      <c r="BD638" s="67"/>
      <c r="BE638" s="67"/>
      <c r="BF638" s="67"/>
      <c r="BG638" s="67"/>
      <c r="BH638" s="67"/>
      <c r="BI638" s="67"/>
      <c r="BJ638" s="67"/>
      <c r="BK638" s="67"/>
      <c r="BL638" s="67"/>
      <c r="BM638" s="67"/>
      <c r="BN638" s="67"/>
      <c r="BO638" s="67"/>
      <c r="BP638" s="67"/>
      <c r="BQ638" s="67"/>
      <c r="BR638" s="67"/>
      <c r="BS638" s="67"/>
      <c r="BT638" s="67"/>
      <c r="BU638" s="67"/>
      <c r="BV638" s="67"/>
      <c r="BW638" s="62"/>
      <c r="BX638" s="62"/>
      <c r="BY638" s="62"/>
      <c r="BZ638" s="62"/>
      <c r="CA638" s="62"/>
      <c r="CB638" s="62"/>
      <c r="CC638" s="77"/>
      <c r="CD638" s="77"/>
      <c r="CE638" s="62"/>
      <c r="CF638" s="77"/>
      <c r="CG638" s="77"/>
      <c r="CH638" s="62"/>
      <c r="CI638" s="62"/>
      <c r="CJ638" s="62"/>
      <c r="CK638" s="62"/>
      <c r="CL638" s="62"/>
      <c r="CM638" s="62"/>
      <c r="CN638" s="62"/>
      <c r="CO638" s="62"/>
      <c r="CP638" s="62"/>
      <c r="CQ638" s="62"/>
      <c r="CR638" s="62"/>
      <c r="CS638" s="66"/>
    </row>
    <row r="639" spans="1:97" s="50" customFormat="1" ht="18.75" x14ac:dyDescent="0.3">
      <c r="A639" s="61"/>
      <c r="B639" s="55"/>
      <c r="C639" s="66"/>
      <c r="D639" s="55"/>
      <c r="E639" s="66"/>
      <c r="F639" s="66"/>
      <c r="G639" s="66"/>
      <c r="H639" s="66"/>
      <c r="I639" s="66"/>
      <c r="J639" s="67"/>
      <c r="K639" s="67"/>
      <c r="L639" s="67"/>
      <c r="M639" s="67"/>
      <c r="N639" s="67"/>
      <c r="O639" s="67"/>
      <c r="P639" s="67"/>
      <c r="Q639" s="67"/>
      <c r="R639" s="67"/>
      <c r="S639" s="67"/>
      <c r="T639" s="67"/>
      <c r="U639" s="67"/>
      <c r="V639" s="67"/>
      <c r="W639" s="67"/>
      <c r="X639" s="67"/>
      <c r="Y639" s="67"/>
      <c r="Z639" s="67"/>
      <c r="AA639" s="67"/>
      <c r="AB639" s="67"/>
      <c r="AC639" s="67"/>
      <c r="AD639" s="67"/>
      <c r="AE639" s="67"/>
      <c r="AF639" s="67"/>
      <c r="AG639" s="67"/>
      <c r="AH639" s="67"/>
      <c r="AI639" s="67"/>
      <c r="AJ639" s="67"/>
      <c r="AK639" s="67"/>
      <c r="AL639" s="67"/>
      <c r="AM639" s="67"/>
      <c r="AN639" s="67"/>
      <c r="AO639" s="67"/>
      <c r="AP639" s="67"/>
      <c r="AQ639" s="67"/>
      <c r="AR639" s="67"/>
      <c r="AS639" s="67"/>
      <c r="AT639" s="67"/>
      <c r="AU639" s="67"/>
      <c r="AV639" s="67"/>
      <c r="AW639" s="67"/>
      <c r="AX639" s="67"/>
      <c r="AY639" s="67"/>
      <c r="AZ639" s="67"/>
      <c r="BA639" s="67"/>
      <c r="BB639" s="67"/>
      <c r="BC639" s="67"/>
      <c r="BD639" s="67"/>
      <c r="BE639" s="67"/>
      <c r="BF639" s="67"/>
      <c r="BG639" s="67"/>
      <c r="BH639" s="67"/>
      <c r="BI639" s="67"/>
      <c r="BJ639" s="67"/>
      <c r="BK639" s="67"/>
      <c r="BL639" s="67"/>
      <c r="BM639" s="67"/>
      <c r="BN639" s="67"/>
      <c r="BO639" s="67"/>
      <c r="BP639" s="67"/>
      <c r="BQ639" s="67"/>
      <c r="BR639" s="67"/>
      <c r="BS639" s="67"/>
      <c r="BT639" s="67"/>
      <c r="BU639" s="67"/>
      <c r="BV639" s="67"/>
      <c r="BW639" s="62"/>
      <c r="BX639" s="62"/>
      <c r="BY639" s="62"/>
      <c r="BZ639" s="62"/>
      <c r="CA639" s="62"/>
      <c r="CB639" s="62"/>
      <c r="CC639" s="77"/>
      <c r="CD639" s="77"/>
      <c r="CE639" s="62"/>
      <c r="CF639" s="77"/>
      <c r="CG639" s="77"/>
      <c r="CH639" s="62"/>
      <c r="CI639" s="62"/>
      <c r="CJ639" s="62"/>
      <c r="CK639" s="62"/>
      <c r="CL639" s="62"/>
      <c r="CM639" s="62"/>
      <c r="CN639" s="62"/>
      <c r="CO639" s="62"/>
      <c r="CP639" s="62"/>
      <c r="CQ639" s="62"/>
      <c r="CR639" s="62"/>
      <c r="CS639" s="66"/>
    </row>
    <row r="640" spans="1:97" s="50" customFormat="1" ht="18.75" x14ac:dyDescent="0.3">
      <c r="A640" s="61"/>
      <c r="B640" s="55"/>
      <c r="C640" s="66"/>
      <c r="D640" s="55"/>
      <c r="E640" s="66"/>
      <c r="F640" s="66"/>
      <c r="G640" s="66"/>
      <c r="H640" s="66"/>
      <c r="I640" s="66"/>
      <c r="J640" s="67"/>
      <c r="K640" s="67"/>
      <c r="L640" s="67"/>
      <c r="M640" s="67"/>
      <c r="N640" s="67"/>
      <c r="O640" s="67"/>
      <c r="P640" s="67"/>
      <c r="Q640" s="67"/>
      <c r="R640" s="67"/>
      <c r="S640" s="67"/>
      <c r="T640" s="67"/>
      <c r="U640" s="67"/>
      <c r="V640" s="67"/>
      <c r="W640" s="67"/>
      <c r="X640" s="67"/>
      <c r="Y640" s="67"/>
      <c r="Z640" s="67"/>
      <c r="AA640" s="67"/>
      <c r="AB640" s="67"/>
      <c r="AC640" s="67"/>
      <c r="AD640" s="67"/>
      <c r="AE640" s="67"/>
      <c r="AF640" s="67"/>
      <c r="AG640" s="67"/>
      <c r="AH640" s="67"/>
      <c r="AI640" s="67"/>
      <c r="AJ640" s="67"/>
      <c r="AK640" s="67"/>
      <c r="AL640" s="67"/>
      <c r="AM640" s="67"/>
      <c r="AN640" s="67"/>
      <c r="AO640" s="67"/>
      <c r="AP640" s="67"/>
      <c r="AQ640" s="67"/>
      <c r="AR640" s="67"/>
      <c r="AS640" s="67"/>
      <c r="AT640" s="67"/>
      <c r="AU640" s="67"/>
      <c r="AV640" s="67"/>
      <c r="AW640" s="67"/>
      <c r="AX640" s="67"/>
      <c r="AY640" s="67"/>
      <c r="AZ640" s="67"/>
      <c r="BA640" s="67"/>
      <c r="BB640" s="67"/>
      <c r="BC640" s="67"/>
      <c r="BD640" s="67"/>
      <c r="BE640" s="67"/>
      <c r="BF640" s="67"/>
      <c r="BG640" s="67"/>
      <c r="BH640" s="67"/>
      <c r="BI640" s="67"/>
      <c r="BJ640" s="67"/>
      <c r="BK640" s="67"/>
      <c r="BL640" s="67"/>
      <c r="BM640" s="67"/>
      <c r="BN640" s="67"/>
      <c r="BO640" s="67"/>
      <c r="BP640" s="67"/>
      <c r="BQ640" s="67"/>
      <c r="BR640" s="67"/>
      <c r="BS640" s="67"/>
      <c r="BT640" s="67"/>
      <c r="BU640" s="67"/>
      <c r="BV640" s="67"/>
      <c r="BW640" s="62"/>
      <c r="BX640" s="62"/>
      <c r="BY640" s="62"/>
      <c r="BZ640" s="62"/>
      <c r="CA640" s="62"/>
      <c r="CB640" s="62"/>
      <c r="CC640" s="77"/>
      <c r="CD640" s="77"/>
      <c r="CE640" s="62"/>
      <c r="CF640" s="77"/>
      <c r="CG640" s="77"/>
      <c r="CH640" s="62"/>
      <c r="CI640" s="62"/>
      <c r="CJ640" s="62"/>
      <c r="CK640" s="62"/>
      <c r="CL640" s="62"/>
      <c r="CM640" s="62"/>
      <c r="CN640" s="62"/>
      <c r="CO640" s="62"/>
      <c r="CP640" s="62"/>
      <c r="CQ640" s="62"/>
      <c r="CR640" s="62"/>
      <c r="CS640" s="66"/>
    </row>
    <row r="641" spans="1:97" s="50" customFormat="1" ht="18.75" x14ac:dyDescent="0.3">
      <c r="A641" s="61"/>
      <c r="B641" s="55"/>
      <c r="C641" s="66"/>
      <c r="D641" s="55"/>
      <c r="E641" s="66"/>
      <c r="F641" s="66"/>
      <c r="G641" s="66"/>
      <c r="H641" s="66"/>
      <c r="I641" s="66"/>
      <c r="J641" s="67"/>
      <c r="K641" s="67"/>
      <c r="L641" s="67"/>
      <c r="M641" s="67"/>
      <c r="N641" s="67"/>
      <c r="O641" s="67"/>
      <c r="P641" s="67"/>
      <c r="Q641" s="67"/>
      <c r="R641" s="67"/>
      <c r="S641" s="67"/>
      <c r="T641" s="67"/>
      <c r="U641" s="67"/>
      <c r="V641" s="67"/>
      <c r="W641" s="67"/>
      <c r="X641" s="67"/>
      <c r="Y641" s="67"/>
      <c r="Z641" s="67"/>
      <c r="AA641" s="67"/>
      <c r="AB641" s="67"/>
      <c r="AC641" s="67"/>
      <c r="AD641" s="67"/>
      <c r="AE641" s="67"/>
      <c r="AF641" s="67"/>
      <c r="AG641" s="67"/>
      <c r="AH641" s="67"/>
      <c r="AI641" s="67"/>
      <c r="AJ641" s="67"/>
      <c r="AK641" s="67"/>
      <c r="AL641" s="67"/>
      <c r="AM641" s="67"/>
      <c r="AN641" s="67"/>
      <c r="AO641" s="67"/>
      <c r="AP641" s="67"/>
      <c r="AQ641" s="67"/>
      <c r="AR641" s="67"/>
      <c r="AS641" s="67"/>
      <c r="AT641" s="67"/>
      <c r="AU641" s="67"/>
      <c r="AV641" s="67"/>
      <c r="AW641" s="67"/>
      <c r="AX641" s="67"/>
      <c r="AY641" s="67"/>
      <c r="AZ641" s="67"/>
      <c r="BA641" s="67"/>
      <c r="BB641" s="67"/>
      <c r="BC641" s="67"/>
      <c r="BD641" s="67"/>
      <c r="BE641" s="67"/>
      <c r="BF641" s="67"/>
      <c r="BG641" s="67"/>
      <c r="BH641" s="67"/>
      <c r="BI641" s="67"/>
      <c r="BJ641" s="67"/>
      <c r="BK641" s="67"/>
      <c r="BL641" s="67"/>
      <c r="BM641" s="67"/>
      <c r="BN641" s="67"/>
      <c r="BO641" s="67"/>
      <c r="BP641" s="67"/>
      <c r="BQ641" s="67"/>
      <c r="BR641" s="67"/>
      <c r="BS641" s="67"/>
      <c r="BT641" s="67"/>
      <c r="BU641" s="67"/>
      <c r="BV641" s="67"/>
      <c r="BW641" s="62"/>
      <c r="BX641" s="62"/>
      <c r="BY641" s="62"/>
      <c r="BZ641" s="62"/>
      <c r="CA641" s="62"/>
      <c r="CB641" s="62"/>
      <c r="CC641" s="77"/>
      <c r="CD641" s="77"/>
      <c r="CE641" s="62"/>
      <c r="CF641" s="77"/>
      <c r="CG641" s="77"/>
      <c r="CH641" s="62"/>
      <c r="CI641" s="62"/>
      <c r="CJ641" s="62"/>
      <c r="CK641" s="62"/>
      <c r="CL641" s="62"/>
      <c r="CM641" s="62"/>
      <c r="CN641" s="62"/>
      <c r="CO641" s="62"/>
      <c r="CP641" s="62"/>
      <c r="CQ641" s="62"/>
      <c r="CR641" s="62"/>
      <c r="CS641" s="66"/>
    </row>
    <row r="642" spans="1:97" s="50" customFormat="1" ht="18.75" x14ac:dyDescent="0.3">
      <c r="A642" s="61"/>
      <c r="B642" s="55"/>
      <c r="C642" s="66"/>
      <c r="D642" s="55"/>
      <c r="E642" s="66"/>
      <c r="F642" s="66"/>
      <c r="G642" s="66"/>
      <c r="H642" s="66"/>
      <c r="I642" s="66"/>
      <c r="J642" s="67"/>
      <c r="K642" s="67"/>
      <c r="L642" s="67"/>
      <c r="M642" s="67"/>
      <c r="N642" s="67"/>
      <c r="O642" s="67"/>
      <c r="P642" s="67"/>
      <c r="Q642" s="67"/>
      <c r="R642" s="67"/>
      <c r="S642" s="67"/>
      <c r="T642" s="67"/>
      <c r="U642" s="67"/>
      <c r="V642" s="67"/>
      <c r="W642" s="67"/>
      <c r="X642" s="67"/>
      <c r="Y642" s="67"/>
      <c r="Z642" s="67"/>
      <c r="AA642" s="67"/>
      <c r="AB642" s="67"/>
      <c r="AC642" s="67"/>
      <c r="AD642" s="67"/>
      <c r="AE642" s="67"/>
      <c r="AF642" s="67"/>
      <c r="AG642" s="67"/>
      <c r="AH642" s="67"/>
      <c r="AI642" s="67"/>
      <c r="AJ642" s="67"/>
      <c r="AK642" s="67"/>
      <c r="AL642" s="67"/>
      <c r="AM642" s="67"/>
      <c r="AN642" s="67"/>
      <c r="AO642" s="67"/>
      <c r="AP642" s="67"/>
      <c r="AQ642" s="67"/>
      <c r="AR642" s="67"/>
      <c r="AS642" s="67"/>
      <c r="AT642" s="67"/>
      <c r="AU642" s="67"/>
      <c r="AV642" s="67"/>
      <c r="AW642" s="67"/>
      <c r="AX642" s="67"/>
      <c r="AY642" s="67"/>
      <c r="AZ642" s="67"/>
      <c r="BA642" s="67"/>
      <c r="BB642" s="67"/>
      <c r="BC642" s="67"/>
      <c r="BD642" s="67"/>
      <c r="BE642" s="67"/>
      <c r="BF642" s="67"/>
      <c r="BG642" s="67"/>
      <c r="BH642" s="67"/>
      <c r="BI642" s="67"/>
      <c r="BJ642" s="67"/>
      <c r="BK642" s="67"/>
      <c r="BL642" s="67"/>
      <c r="BM642" s="67"/>
      <c r="BN642" s="67"/>
      <c r="BO642" s="67"/>
      <c r="BP642" s="67"/>
      <c r="BQ642" s="67"/>
      <c r="BR642" s="67"/>
      <c r="BS642" s="67"/>
      <c r="BT642" s="67"/>
      <c r="BU642" s="67"/>
      <c r="BV642" s="67"/>
      <c r="BW642" s="62"/>
      <c r="BX642" s="62"/>
      <c r="BY642" s="62"/>
      <c r="BZ642" s="62"/>
      <c r="CA642" s="62"/>
      <c r="CB642" s="62"/>
      <c r="CC642" s="77"/>
      <c r="CD642" s="77"/>
      <c r="CE642" s="62"/>
      <c r="CF642" s="77"/>
      <c r="CG642" s="77"/>
      <c r="CH642" s="62"/>
      <c r="CI642" s="62"/>
      <c r="CJ642" s="62"/>
      <c r="CK642" s="62"/>
      <c r="CL642" s="62"/>
      <c r="CM642" s="62"/>
      <c r="CN642" s="62"/>
      <c r="CO642" s="62"/>
      <c r="CP642" s="62"/>
      <c r="CQ642" s="62"/>
      <c r="CR642" s="62"/>
      <c r="CS642" s="66"/>
    </row>
    <row r="643" spans="1:97" s="50" customFormat="1" ht="18.75" x14ac:dyDescent="0.3">
      <c r="A643" s="61"/>
      <c r="B643" s="55"/>
      <c r="C643" s="66"/>
      <c r="D643" s="55"/>
      <c r="E643" s="66"/>
      <c r="F643" s="66"/>
      <c r="G643" s="66"/>
      <c r="H643" s="66"/>
      <c r="I643" s="66"/>
      <c r="J643" s="67"/>
      <c r="K643" s="67"/>
      <c r="L643" s="67"/>
      <c r="M643" s="67"/>
      <c r="N643" s="67"/>
      <c r="O643" s="67"/>
      <c r="P643" s="67"/>
      <c r="Q643" s="67"/>
      <c r="R643" s="67"/>
      <c r="S643" s="67"/>
      <c r="T643" s="67"/>
      <c r="U643" s="67"/>
      <c r="V643" s="67"/>
      <c r="W643" s="67"/>
      <c r="X643" s="67"/>
      <c r="Y643" s="67"/>
      <c r="Z643" s="67"/>
      <c r="AA643" s="67"/>
      <c r="AB643" s="67"/>
      <c r="AC643" s="67"/>
      <c r="AD643" s="67"/>
      <c r="AE643" s="67"/>
      <c r="AF643" s="67"/>
      <c r="AG643" s="67"/>
      <c r="AH643" s="67"/>
      <c r="AI643" s="67"/>
      <c r="AJ643" s="67"/>
      <c r="AK643" s="67"/>
      <c r="AL643" s="67"/>
      <c r="AM643" s="67"/>
      <c r="AN643" s="67"/>
      <c r="AO643" s="67"/>
      <c r="AP643" s="67"/>
      <c r="AQ643" s="67"/>
      <c r="AR643" s="67"/>
      <c r="AS643" s="67"/>
      <c r="AT643" s="67"/>
      <c r="AU643" s="67"/>
      <c r="AV643" s="67"/>
      <c r="AW643" s="67"/>
      <c r="AX643" s="67"/>
      <c r="AY643" s="67"/>
      <c r="AZ643" s="67"/>
      <c r="BA643" s="67"/>
      <c r="BB643" s="67"/>
      <c r="BC643" s="67"/>
      <c r="BD643" s="67"/>
      <c r="BE643" s="67"/>
      <c r="BF643" s="67"/>
      <c r="BG643" s="67"/>
      <c r="BH643" s="67"/>
      <c r="BI643" s="67"/>
      <c r="BJ643" s="67"/>
      <c r="BK643" s="67"/>
      <c r="BL643" s="67"/>
      <c r="BM643" s="67"/>
      <c r="BN643" s="67"/>
      <c r="BO643" s="67"/>
      <c r="BP643" s="67"/>
      <c r="BQ643" s="67"/>
      <c r="BR643" s="67"/>
      <c r="BS643" s="67"/>
      <c r="BT643" s="67"/>
      <c r="BU643" s="67"/>
      <c r="BV643" s="67"/>
      <c r="BW643" s="62"/>
      <c r="BX643" s="62"/>
      <c r="BY643" s="62"/>
      <c r="BZ643" s="62"/>
      <c r="CA643" s="62"/>
      <c r="CB643" s="62"/>
      <c r="CC643" s="77"/>
      <c r="CD643" s="77"/>
      <c r="CE643" s="62"/>
      <c r="CF643" s="77"/>
      <c r="CG643" s="77"/>
      <c r="CH643" s="62"/>
      <c r="CI643" s="62"/>
      <c r="CJ643" s="62"/>
      <c r="CK643" s="62"/>
      <c r="CL643" s="62"/>
      <c r="CM643" s="62"/>
      <c r="CN643" s="62"/>
      <c r="CO643" s="62"/>
      <c r="CP643" s="62"/>
      <c r="CQ643" s="62"/>
      <c r="CR643" s="62"/>
      <c r="CS643" s="66"/>
    </row>
    <row r="644" spans="1:97" s="50" customFormat="1" ht="18.75" x14ac:dyDescent="0.3">
      <c r="A644" s="61"/>
      <c r="B644" s="55"/>
      <c r="C644" s="66"/>
      <c r="D644" s="55"/>
      <c r="E644" s="66"/>
      <c r="F644" s="66"/>
      <c r="G644" s="66"/>
      <c r="H644" s="66"/>
      <c r="I644" s="66"/>
      <c r="J644" s="67"/>
      <c r="K644" s="67"/>
      <c r="L644" s="67"/>
      <c r="M644" s="67"/>
      <c r="N644" s="67"/>
      <c r="O644" s="67"/>
      <c r="P644" s="67"/>
      <c r="Q644" s="67"/>
      <c r="R644" s="67"/>
      <c r="S644" s="67"/>
      <c r="T644" s="67"/>
      <c r="U644" s="67"/>
      <c r="V644" s="67"/>
      <c r="W644" s="67"/>
      <c r="X644" s="67"/>
      <c r="Y644" s="67"/>
      <c r="Z644" s="67"/>
      <c r="AA644" s="67"/>
      <c r="AB644" s="67"/>
      <c r="AC644" s="67"/>
      <c r="AD644" s="67"/>
      <c r="AE644" s="67"/>
      <c r="AF644" s="67"/>
      <c r="AG644" s="67"/>
      <c r="AH644" s="67"/>
      <c r="AI644" s="67"/>
      <c r="AJ644" s="67"/>
      <c r="AK644" s="67"/>
      <c r="AL644" s="67"/>
      <c r="AM644" s="67"/>
      <c r="AN644" s="67"/>
      <c r="AO644" s="67"/>
      <c r="AP644" s="67"/>
      <c r="AQ644" s="67"/>
      <c r="AR644" s="67"/>
      <c r="AS644" s="67"/>
      <c r="AT644" s="67"/>
      <c r="AU644" s="67"/>
      <c r="AV644" s="67"/>
      <c r="AW644" s="67"/>
      <c r="AX644" s="67"/>
      <c r="AY644" s="67"/>
      <c r="AZ644" s="67"/>
      <c r="BA644" s="67"/>
      <c r="BB644" s="67"/>
      <c r="BC644" s="67"/>
      <c r="BD644" s="67"/>
      <c r="BE644" s="67"/>
      <c r="BF644" s="67"/>
      <c r="BG644" s="67"/>
      <c r="BH644" s="67"/>
      <c r="BI644" s="67"/>
      <c r="BJ644" s="67"/>
      <c r="BK644" s="67"/>
      <c r="BL644" s="67"/>
      <c r="BM644" s="67"/>
      <c r="BN644" s="67"/>
      <c r="BO644" s="67"/>
      <c r="BP644" s="67"/>
      <c r="BQ644" s="67"/>
      <c r="BR644" s="67"/>
      <c r="BS644" s="67"/>
      <c r="BT644" s="67"/>
      <c r="BU644" s="67"/>
      <c r="BV644" s="67"/>
      <c r="BW644" s="62"/>
      <c r="BX644" s="62"/>
      <c r="BY644" s="62"/>
      <c r="BZ644" s="62"/>
      <c r="CA644" s="62"/>
      <c r="CB644" s="62"/>
      <c r="CC644" s="77"/>
      <c r="CD644" s="77"/>
      <c r="CE644" s="62"/>
      <c r="CF644" s="77"/>
      <c r="CG644" s="77"/>
      <c r="CH644" s="62"/>
      <c r="CI644" s="62"/>
      <c r="CJ644" s="62"/>
      <c r="CK644" s="62"/>
      <c r="CL644" s="62"/>
      <c r="CM644" s="62"/>
      <c r="CN644" s="62"/>
      <c r="CO644" s="62"/>
      <c r="CP644" s="62"/>
      <c r="CQ644" s="62"/>
      <c r="CR644" s="62"/>
      <c r="CS644" s="66"/>
    </row>
    <row r="645" spans="1:97" s="50" customFormat="1" ht="18.75" x14ac:dyDescent="0.3">
      <c r="A645" s="61"/>
      <c r="B645" s="55"/>
      <c r="C645" s="66"/>
      <c r="D645" s="55"/>
      <c r="E645" s="66"/>
      <c r="F645" s="66"/>
      <c r="G645" s="66"/>
      <c r="H645" s="66"/>
      <c r="I645" s="66"/>
      <c r="J645" s="67"/>
      <c r="K645" s="67"/>
      <c r="L645" s="67"/>
      <c r="M645" s="67"/>
      <c r="N645" s="67"/>
      <c r="O645" s="67"/>
      <c r="P645" s="67"/>
      <c r="Q645" s="67"/>
      <c r="R645" s="67"/>
      <c r="S645" s="67"/>
      <c r="T645" s="67"/>
      <c r="U645" s="67"/>
      <c r="V645" s="67"/>
      <c r="W645" s="67"/>
      <c r="X645" s="67"/>
      <c r="Y645" s="67"/>
      <c r="Z645" s="67"/>
      <c r="AA645" s="67"/>
      <c r="AB645" s="67"/>
      <c r="AC645" s="67"/>
      <c r="AD645" s="67"/>
      <c r="AE645" s="67"/>
      <c r="AF645" s="67"/>
      <c r="AG645" s="67"/>
      <c r="AH645" s="67"/>
      <c r="AI645" s="67"/>
      <c r="AJ645" s="67"/>
      <c r="AK645" s="67"/>
      <c r="AL645" s="67"/>
      <c r="AM645" s="67"/>
      <c r="AN645" s="67"/>
      <c r="AO645" s="67"/>
      <c r="AP645" s="67"/>
      <c r="AQ645" s="67"/>
      <c r="AR645" s="67"/>
      <c r="AS645" s="67"/>
      <c r="AT645" s="67"/>
      <c r="AU645" s="67"/>
      <c r="AV645" s="67"/>
      <c r="AW645" s="67"/>
      <c r="AX645" s="67"/>
      <c r="AY645" s="67"/>
      <c r="AZ645" s="67"/>
      <c r="BA645" s="67"/>
      <c r="BB645" s="67"/>
      <c r="BC645" s="67"/>
      <c r="BD645" s="67"/>
      <c r="BE645" s="67"/>
      <c r="BF645" s="67"/>
      <c r="BG645" s="67"/>
      <c r="BH645" s="67"/>
      <c r="BI645" s="67"/>
      <c r="BJ645" s="67"/>
      <c r="BK645" s="67"/>
      <c r="BL645" s="67"/>
      <c r="BM645" s="67"/>
      <c r="BN645" s="67"/>
      <c r="BO645" s="67"/>
      <c r="BP645" s="67"/>
      <c r="BQ645" s="67"/>
      <c r="BR645" s="67"/>
      <c r="BS645" s="67"/>
      <c r="BT645" s="67"/>
      <c r="BU645" s="67"/>
      <c r="BV645" s="67"/>
      <c r="BW645" s="62"/>
      <c r="BX645" s="62"/>
      <c r="BY645" s="62"/>
      <c r="BZ645" s="62"/>
      <c r="CA645" s="62"/>
      <c r="CB645" s="62"/>
      <c r="CC645" s="77"/>
      <c r="CD645" s="77"/>
      <c r="CE645" s="62"/>
      <c r="CF645" s="77"/>
      <c r="CG645" s="77"/>
      <c r="CH645" s="62"/>
      <c r="CI645" s="62"/>
      <c r="CJ645" s="62"/>
      <c r="CK645" s="62"/>
      <c r="CL645" s="62"/>
      <c r="CM645" s="62"/>
      <c r="CN645" s="62"/>
      <c r="CO645" s="62"/>
      <c r="CP645" s="62"/>
      <c r="CQ645" s="62"/>
      <c r="CR645" s="62"/>
      <c r="CS645" s="66"/>
    </row>
    <row r="646" spans="1:97" s="50" customFormat="1" ht="18.75" x14ac:dyDescent="0.3">
      <c r="A646" s="61"/>
      <c r="B646" s="55"/>
      <c r="C646" s="66"/>
      <c r="D646" s="55"/>
      <c r="E646" s="66"/>
      <c r="F646" s="66"/>
      <c r="G646" s="66"/>
      <c r="H646" s="66"/>
      <c r="I646" s="66"/>
      <c r="J646" s="67"/>
      <c r="K646" s="67"/>
      <c r="L646" s="67"/>
      <c r="M646" s="67"/>
      <c r="N646" s="67"/>
      <c r="O646" s="67"/>
      <c r="P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c r="AN646" s="67"/>
      <c r="AO646" s="67"/>
      <c r="AP646" s="67"/>
      <c r="AQ646" s="67"/>
      <c r="AR646" s="67"/>
      <c r="AS646" s="67"/>
      <c r="AT646" s="67"/>
      <c r="AU646" s="67"/>
      <c r="AV646" s="67"/>
      <c r="AW646" s="67"/>
      <c r="AX646" s="67"/>
      <c r="AY646" s="67"/>
      <c r="AZ646" s="67"/>
      <c r="BA646" s="67"/>
      <c r="BB646" s="67"/>
      <c r="BC646" s="67"/>
      <c r="BD646" s="67"/>
      <c r="BE646" s="67"/>
      <c r="BF646" s="67"/>
      <c r="BG646" s="67"/>
      <c r="BH646" s="67"/>
      <c r="BI646" s="67"/>
      <c r="BJ646" s="67"/>
      <c r="BK646" s="67"/>
      <c r="BL646" s="67"/>
      <c r="BM646" s="67"/>
      <c r="BN646" s="67"/>
      <c r="BO646" s="67"/>
      <c r="BP646" s="67"/>
      <c r="BQ646" s="67"/>
      <c r="BR646" s="67"/>
      <c r="BS646" s="67"/>
      <c r="BT646" s="67"/>
      <c r="BU646" s="67"/>
      <c r="BV646" s="67"/>
      <c r="BW646" s="62"/>
      <c r="BX646" s="62"/>
      <c r="BY646" s="62"/>
      <c r="BZ646" s="62"/>
      <c r="CA646" s="62"/>
      <c r="CB646" s="62"/>
      <c r="CC646" s="77"/>
      <c r="CD646" s="77"/>
      <c r="CE646" s="62"/>
      <c r="CF646" s="77"/>
      <c r="CG646" s="77"/>
      <c r="CH646" s="62"/>
      <c r="CI646" s="62"/>
      <c r="CJ646" s="62"/>
      <c r="CK646" s="62"/>
      <c r="CL646" s="62"/>
      <c r="CM646" s="62"/>
      <c r="CN646" s="62"/>
      <c r="CO646" s="62"/>
      <c r="CP646" s="62"/>
      <c r="CQ646" s="62"/>
      <c r="CR646" s="62"/>
      <c r="CS646" s="66"/>
    </row>
    <row r="647" spans="1:97" s="50" customFormat="1" ht="18.75" x14ac:dyDescent="0.3">
      <c r="A647" s="61"/>
      <c r="B647" s="55"/>
      <c r="C647" s="66"/>
      <c r="D647" s="55"/>
      <c r="E647" s="66"/>
      <c r="F647" s="66"/>
      <c r="G647" s="66"/>
      <c r="H647" s="66"/>
      <c r="I647" s="66"/>
      <c r="J647" s="67"/>
      <c r="K647" s="67"/>
      <c r="L647" s="67"/>
      <c r="M647" s="67"/>
      <c r="N647" s="67"/>
      <c r="O647" s="67"/>
      <c r="P647" s="67"/>
      <c r="Q647" s="67"/>
      <c r="R647" s="67"/>
      <c r="S647" s="67"/>
      <c r="T647" s="67"/>
      <c r="U647" s="67"/>
      <c r="V647" s="67"/>
      <c r="W647" s="67"/>
      <c r="X647" s="67"/>
      <c r="Y647" s="67"/>
      <c r="Z647" s="67"/>
      <c r="AA647" s="67"/>
      <c r="AB647" s="67"/>
      <c r="AC647" s="67"/>
      <c r="AD647" s="67"/>
      <c r="AE647" s="67"/>
      <c r="AF647" s="67"/>
      <c r="AG647" s="67"/>
      <c r="AH647" s="67"/>
      <c r="AI647" s="67"/>
      <c r="AJ647" s="67"/>
      <c r="AK647" s="67"/>
      <c r="AL647" s="67"/>
      <c r="AM647" s="67"/>
      <c r="AN647" s="67"/>
      <c r="AO647" s="67"/>
      <c r="AP647" s="67"/>
      <c r="AQ647" s="67"/>
      <c r="AR647" s="67"/>
      <c r="AS647" s="67"/>
      <c r="AT647" s="67"/>
      <c r="AU647" s="67"/>
      <c r="AV647" s="67"/>
      <c r="AW647" s="67"/>
      <c r="AX647" s="67"/>
      <c r="AY647" s="67"/>
      <c r="AZ647" s="67"/>
      <c r="BA647" s="67"/>
      <c r="BB647" s="67"/>
      <c r="BC647" s="67"/>
      <c r="BD647" s="67"/>
      <c r="BE647" s="67"/>
      <c r="BF647" s="67"/>
      <c r="BG647" s="67"/>
      <c r="BH647" s="67"/>
      <c r="BI647" s="67"/>
      <c r="BJ647" s="67"/>
      <c r="BK647" s="67"/>
      <c r="BL647" s="67"/>
      <c r="BM647" s="67"/>
      <c r="BN647" s="67"/>
      <c r="BO647" s="67"/>
      <c r="BP647" s="67"/>
      <c r="BQ647" s="67"/>
      <c r="BR647" s="67"/>
      <c r="BS647" s="67"/>
      <c r="BT647" s="67"/>
      <c r="BU647" s="67"/>
      <c r="BV647" s="67"/>
      <c r="BW647" s="62"/>
      <c r="BX647" s="62"/>
      <c r="BY647" s="62"/>
      <c r="BZ647" s="62"/>
      <c r="CA647" s="62"/>
      <c r="CB647" s="62"/>
      <c r="CC647" s="77"/>
      <c r="CD647" s="77"/>
      <c r="CE647" s="62"/>
      <c r="CF647" s="77"/>
      <c r="CG647" s="77"/>
      <c r="CH647" s="62"/>
      <c r="CI647" s="62"/>
      <c r="CJ647" s="62"/>
      <c r="CK647" s="62"/>
      <c r="CL647" s="62"/>
      <c r="CM647" s="62"/>
      <c r="CN647" s="62"/>
      <c r="CO647" s="62"/>
      <c r="CP647" s="62"/>
      <c r="CQ647" s="62"/>
      <c r="CR647" s="62"/>
      <c r="CS647" s="66"/>
    </row>
    <row r="648" spans="1:97" s="50" customFormat="1" ht="18.75" x14ac:dyDescent="0.3">
      <c r="A648" s="61"/>
      <c r="B648" s="55"/>
      <c r="C648" s="66"/>
      <c r="D648" s="55"/>
      <c r="E648" s="66"/>
      <c r="F648" s="66"/>
      <c r="G648" s="66"/>
      <c r="H648" s="66"/>
      <c r="I648" s="66"/>
      <c r="J648" s="67"/>
      <c r="K648" s="67"/>
      <c r="L648" s="67"/>
      <c r="M648" s="67"/>
      <c r="N648" s="67"/>
      <c r="O648" s="67"/>
      <c r="P648" s="67"/>
      <c r="Q648" s="67"/>
      <c r="R648" s="67"/>
      <c r="S648" s="67"/>
      <c r="T648" s="67"/>
      <c r="U648" s="67"/>
      <c r="V648" s="67"/>
      <c r="W648" s="67"/>
      <c r="X648" s="67"/>
      <c r="Y648" s="67"/>
      <c r="Z648" s="67"/>
      <c r="AA648" s="67"/>
      <c r="AB648" s="67"/>
      <c r="AC648" s="67"/>
      <c r="AD648" s="67"/>
      <c r="AE648" s="67"/>
      <c r="AF648" s="67"/>
      <c r="AG648" s="67"/>
      <c r="AH648" s="67"/>
      <c r="AI648" s="67"/>
      <c r="AJ648" s="67"/>
      <c r="AK648" s="67"/>
      <c r="AL648" s="67"/>
      <c r="AM648" s="67"/>
      <c r="AN648" s="67"/>
      <c r="AO648" s="67"/>
      <c r="AP648" s="67"/>
      <c r="AQ648" s="67"/>
      <c r="AR648" s="67"/>
      <c r="AS648" s="67"/>
      <c r="AT648" s="67"/>
      <c r="AU648" s="67"/>
      <c r="AV648" s="67"/>
      <c r="AW648" s="67"/>
      <c r="AX648" s="67"/>
      <c r="AY648" s="67"/>
      <c r="AZ648" s="67"/>
      <c r="BA648" s="67"/>
      <c r="BB648" s="67"/>
      <c r="BC648" s="67"/>
      <c r="BD648" s="67"/>
      <c r="BE648" s="67"/>
      <c r="BF648" s="67"/>
      <c r="BG648" s="67"/>
      <c r="BH648" s="67"/>
      <c r="BI648" s="67"/>
      <c r="BJ648" s="67"/>
      <c r="BK648" s="67"/>
      <c r="BL648" s="67"/>
      <c r="BM648" s="67"/>
      <c r="BN648" s="67"/>
      <c r="BO648" s="67"/>
      <c r="BP648" s="67"/>
      <c r="BQ648" s="67"/>
      <c r="BR648" s="67"/>
      <c r="BS648" s="67"/>
      <c r="BT648" s="67"/>
      <c r="BU648" s="67"/>
      <c r="BV648" s="67"/>
      <c r="BW648" s="62"/>
      <c r="BX648" s="62"/>
      <c r="BY648" s="62"/>
      <c r="BZ648" s="62"/>
      <c r="CA648" s="62"/>
      <c r="CB648" s="62"/>
      <c r="CC648" s="77"/>
      <c r="CD648" s="77"/>
      <c r="CE648" s="62"/>
      <c r="CF648" s="77"/>
      <c r="CG648" s="77"/>
      <c r="CH648" s="62"/>
      <c r="CI648" s="62"/>
      <c r="CJ648" s="62"/>
      <c r="CK648" s="62"/>
      <c r="CL648" s="62"/>
      <c r="CM648" s="62"/>
      <c r="CN648" s="62"/>
      <c r="CO648" s="62"/>
      <c r="CP648" s="62"/>
      <c r="CQ648" s="62"/>
      <c r="CR648" s="62"/>
      <c r="CS648" s="66"/>
    </row>
    <row r="649" spans="1:97" s="50" customFormat="1" ht="18.75" x14ac:dyDescent="0.3">
      <c r="A649" s="61"/>
      <c r="B649" s="55"/>
      <c r="C649" s="66"/>
      <c r="D649" s="55"/>
      <c r="E649" s="66"/>
      <c r="F649" s="66"/>
      <c r="G649" s="66"/>
      <c r="H649" s="66"/>
      <c r="I649" s="66"/>
      <c r="J649" s="67"/>
      <c r="K649" s="67"/>
      <c r="L649" s="67"/>
      <c r="M649" s="67"/>
      <c r="N649" s="67"/>
      <c r="O649" s="67"/>
      <c r="P649" s="67"/>
      <c r="Q649" s="67"/>
      <c r="R649" s="67"/>
      <c r="S649" s="67"/>
      <c r="T649" s="67"/>
      <c r="U649" s="67"/>
      <c r="V649" s="67"/>
      <c r="W649" s="67"/>
      <c r="X649" s="67"/>
      <c r="Y649" s="67"/>
      <c r="Z649" s="67"/>
      <c r="AA649" s="67"/>
      <c r="AB649" s="67"/>
      <c r="AC649" s="67"/>
      <c r="AD649" s="67"/>
      <c r="AE649" s="67"/>
      <c r="AF649" s="67"/>
      <c r="AG649" s="67"/>
      <c r="AH649" s="67"/>
      <c r="AI649" s="67"/>
      <c r="AJ649" s="67"/>
      <c r="AK649" s="67"/>
      <c r="AL649" s="67"/>
      <c r="AM649" s="67"/>
      <c r="AN649" s="67"/>
      <c r="AO649" s="67"/>
      <c r="AP649" s="67"/>
      <c r="AQ649" s="67"/>
      <c r="AR649" s="67"/>
      <c r="AS649" s="67"/>
      <c r="AT649" s="67"/>
      <c r="AU649" s="67"/>
      <c r="AV649" s="67"/>
      <c r="AW649" s="67"/>
      <c r="AX649" s="67"/>
      <c r="AY649" s="67"/>
      <c r="AZ649" s="67"/>
      <c r="BA649" s="67"/>
      <c r="BB649" s="67"/>
      <c r="BC649" s="67"/>
      <c r="BD649" s="67"/>
      <c r="BE649" s="67"/>
      <c r="BF649" s="67"/>
      <c r="BG649" s="67"/>
      <c r="BH649" s="67"/>
      <c r="BI649" s="67"/>
      <c r="BJ649" s="67"/>
      <c r="BK649" s="67"/>
      <c r="BL649" s="67"/>
      <c r="BM649" s="67"/>
      <c r="BN649" s="67"/>
      <c r="BO649" s="67"/>
      <c r="BP649" s="67"/>
      <c r="BQ649" s="67"/>
      <c r="BR649" s="67"/>
      <c r="BS649" s="67"/>
      <c r="BT649" s="67"/>
      <c r="BU649" s="67"/>
      <c r="BV649" s="67"/>
      <c r="BW649" s="62"/>
      <c r="BX649" s="62"/>
      <c r="BY649" s="62"/>
      <c r="BZ649" s="62"/>
      <c r="CA649" s="62"/>
      <c r="CB649" s="62"/>
      <c r="CC649" s="77"/>
      <c r="CD649" s="77"/>
      <c r="CE649" s="62"/>
      <c r="CF649" s="77"/>
      <c r="CG649" s="77"/>
      <c r="CH649" s="62"/>
      <c r="CI649" s="62"/>
      <c r="CJ649" s="62"/>
      <c r="CK649" s="62"/>
      <c r="CL649" s="62"/>
      <c r="CM649" s="62"/>
      <c r="CN649" s="62"/>
      <c r="CO649" s="62"/>
      <c r="CP649" s="62"/>
      <c r="CQ649" s="62"/>
      <c r="CR649" s="62"/>
      <c r="CS649" s="66"/>
    </row>
    <row r="650" spans="1:97" s="50" customFormat="1" ht="18.75" x14ac:dyDescent="0.3">
      <c r="A650" s="61"/>
      <c r="B650" s="55"/>
      <c r="C650" s="66"/>
      <c r="D650" s="55"/>
      <c r="E650" s="66"/>
      <c r="F650" s="66"/>
      <c r="G650" s="66"/>
      <c r="H650" s="66"/>
      <c r="I650" s="66"/>
      <c r="J650" s="67"/>
      <c r="K650" s="67"/>
      <c r="L650" s="67"/>
      <c r="M650" s="67"/>
      <c r="N650" s="67"/>
      <c r="O650" s="67"/>
      <c r="P650" s="67"/>
      <c r="Q650" s="67"/>
      <c r="R650" s="67"/>
      <c r="S650" s="67"/>
      <c r="T650" s="67"/>
      <c r="U650" s="67"/>
      <c r="V650" s="67"/>
      <c r="W650" s="67"/>
      <c r="X650" s="67"/>
      <c r="Y650" s="67"/>
      <c r="Z650" s="67"/>
      <c r="AA650" s="67"/>
      <c r="AB650" s="67"/>
      <c r="AC650" s="67"/>
      <c r="AD650" s="67"/>
      <c r="AE650" s="67"/>
      <c r="AF650" s="67"/>
      <c r="AG650" s="67"/>
      <c r="AH650" s="67"/>
      <c r="AI650" s="67"/>
      <c r="AJ650" s="67"/>
      <c r="AK650" s="67"/>
      <c r="AL650" s="67"/>
      <c r="AM650" s="67"/>
      <c r="AN650" s="67"/>
      <c r="AO650" s="67"/>
      <c r="AP650" s="67"/>
      <c r="AQ650" s="67"/>
      <c r="AR650" s="67"/>
      <c r="AS650" s="67"/>
      <c r="AT650" s="67"/>
      <c r="AU650" s="67"/>
      <c r="AV650" s="67"/>
      <c r="AW650" s="67"/>
      <c r="AX650" s="67"/>
      <c r="AY650" s="67"/>
      <c r="AZ650" s="67"/>
      <c r="BA650" s="67"/>
      <c r="BB650" s="67"/>
      <c r="BC650" s="67"/>
      <c r="BD650" s="67"/>
      <c r="BE650" s="67"/>
      <c r="BF650" s="67"/>
      <c r="BG650" s="67"/>
      <c r="BH650" s="67"/>
      <c r="BI650" s="67"/>
      <c r="BJ650" s="67"/>
      <c r="BK650" s="67"/>
      <c r="BL650" s="67"/>
      <c r="BM650" s="67"/>
      <c r="BN650" s="67"/>
      <c r="BO650" s="67"/>
      <c r="BP650" s="67"/>
      <c r="BQ650" s="67"/>
      <c r="BR650" s="67"/>
      <c r="BS650" s="67"/>
      <c r="BT650" s="67"/>
      <c r="BU650" s="67"/>
      <c r="BV650" s="67"/>
      <c r="BW650" s="62"/>
      <c r="BX650" s="62"/>
      <c r="BY650" s="62"/>
      <c r="BZ650" s="62"/>
      <c r="CA650" s="62"/>
      <c r="CB650" s="62"/>
      <c r="CC650" s="77"/>
      <c r="CD650" s="77"/>
      <c r="CE650" s="62"/>
      <c r="CF650" s="77"/>
      <c r="CG650" s="77"/>
      <c r="CH650" s="62"/>
      <c r="CI650" s="62"/>
      <c r="CJ650" s="62"/>
      <c r="CK650" s="62"/>
      <c r="CL650" s="62"/>
      <c r="CM650" s="62"/>
      <c r="CN650" s="62"/>
      <c r="CO650" s="62"/>
      <c r="CP650" s="62"/>
      <c r="CQ650" s="62"/>
      <c r="CR650" s="62"/>
      <c r="CS650" s="66"/>
    </row>
    <row r="651" spans="1:97" s="50" customFormat="1" ht="18.75" x14ac:dyDescent="0.3">
      <c r="A651" s="61"/>
      <c r="B651" s="55"/>
      <c r="C651" s="66"/>
      <c r="D651" s="55"/>
      <c r="E651" s="66"/>
      <c r="F651" s="66"/>
      <c r="G651" s="66"/>
      <c r="H651" s="66"/>
      <c r="I651" s="66"/>
      <c r="J651" s="67"/>
      <c r="K651" s="67"/>
      <c r="L651" s="67"/>
      <c r="M651" s="67"/>
      <c r="N651" s="67"/>
      <c r="O651" s="67"/>
      <c r="P651" s="67"/>
      <c r="Q651" s="67"/>
      <c r="R651" s="67"/>
      <c r="S651" s="67"/>
      <c r="T651" s="67"/>
      <c r="U651" s="67"/>
      <c r="V651" s="67"/>
      <c r="W651" s="67"/>
      <c r="X651" s="67"/>
      <c r="Y651" s="67"/>
      <c r="Z651" s="67"/>
      <c r="AA651" s="67"/>
      <c r="AB651" s="67"/>
      <c r="AC651" s="67"/>
      <c r="AD651" s="67"/>
      <c r="AE651" s="67"/>
      <c r="AF651" s="67"/>
      <c r="AG651" s="67"/>
      <c r="AH651" s="67"/>
      <c r="AI651" s="67"/>
      <c r="AJ651" s="67"/>
      <c r="AK651" s="67"/>
      <c r="AL651" s="67"/>
      <c r="AM651" s="67"/>
      <c r="AN651" s="67"/>
      <c r="AO651" s="67"/>
      <c r="AP651" s="67"/>
      <c r="AQ651" s="67"/>
      <c r="AR651" s="67"/>
      <c r="AS651" s="67"/>
      <c r="AT651" s="67"/>
      <c r="AU651" s="67"/>
      <c r="AV651" s="67"/>
      <c r="AW651" s="67"/>
      <c r="AX651" s="67"/>
      <c r="AY651" s="67"/>
      <c r="AZ651" s="67"/>
      <c r="BA651" s="67"/>
      <c r="BB651" s="67"/>
      <c r="BC651" s="67"/>
      <c r="BD651" s="67"/>
      <c r="BE651" s="67"/>
      <c r="BF651" s="67"/>
      <c r="BG651" s="67"/>
      <c r="BH651" s="67"/>
      <c r="BI651" s="67"/>
      <c r="BJ651" s="67"/>
      <c r="BK651" s="67"/>
      <c r="BL651" s="67"/>
      <c r="BM651" s="67"/>
      <c r="BN651" s="67"/>
      <c r="BO651" s="67"/>
      <c r="BP651" s="67"/>
      <c r="BQ651" s="67"/>
      <c r="BR651" s="67"/>
      <c r="BS651" s="67"/>
      <c r="BT651" s="67"/>
      <c r="BU651" s="67"/>
      <c r="BV651" s="67"/>
      <c r="BW651" s="62"/>
      <c r="BX651" s="62"/>
      <c r="BY651" s="62"/>
      <c r="BZ651" s="62"/>
      <c r="CA651" s="62"/>
      <c r="CB651" s="62"/>
      <c r="CC651" s="77"/>
      <c r="CD651" s="77"/>
      <c r="CE651" s="62"/>
      <c r="CF651" s="77"/>
      <c r="CG651" s="77"/>
      <c r="CH651" s="62"/>
      <c r="CI651" s="62"/>
      <c r="CJ651" s="62"/>
      <c r="CK651" s="62"/>
      <c r="CL651" s="62"/>
      <c r="CM651" s="62"/>
      <c r="CN651" s="62"/>
      <c r="CO651" s="62"/>
      <c r="CP651" s="62"/>
      <c r="CQ651" s="62"/>
      <c r="CR651" s="62"/>
      <c r="CS651" s="66"/>
    </row>
    <row r="652" spans="1:97" s="50" customFormat="1" ht="18.75" x14ac:dyDescent="0.3">
      <c r="A652" s="61"/>
      <c r="B652" s="55"/>
      <c r="C652" s="66"/>
      <c r="D652" s="55"/>
      <c r="E652" s="66"/>
      <c r="F652" s="66"/>
      <c r="G652" s="66"/>
      <c r="H652" s="66"/>
      <c r="I652" s="66"/>
      <c r="J652" s="67"/>
      <c r="K652" s="67"/>
      <c r="L652" s="67"/>
      <c r="M652" s="67"/>
      <c r="N652" s="67"/>
      <c r="O652" s="67"/>
      <c r="P652" s="67"/>
      <c r="Q652" s="67"/>
      <c r="R652" s="67"/>
      <c r="S652" s="67"/>
      <c r="T652" s="67"/>
      <c r="U652" s="67"/>
      <c r="V652" s="67"/>
      <c r="W652" s="67"/>
      <c r="X652" s="67"/>
      <c r="Y652" s="67"/>
      <c r="Z652" s="67"/>
      <c r="AA652" s="67"/>
      <c r="AB652" s="67"/>
      <c r="AC652" s="67"/>
      <c r="AD652" s="67"/>
      <c r="AE652" s="67"/>
      <c r="AF652" s="67"/>
      <c r="AG652" s="67"/>
      <c r="AH652" s="67"/>
      <c r="AI652" s="67"/>
      <c r="AJ652" s="67"/>
      <c r="AK652" s="67"/>
      <c r="AL652" s="67"/>
      <c r="AM652" s="67"/>
      <c r="AN652" s="67"/>
      <c r="AO652" s="67"/>
      <c r="AP652" s="67"/>
      <c r="AQ652" s="67"/>
      <c r="AR652" s="67"/>
      <c r="AS652" s="67"/>
      <c r="AT652" s="67"/>
      <c r="AU652" s="67"/>
      <c r="AV652" s="67"/>
      <c r="AW652" s="67"/>
      <c r="AX652" s="67"/>
      <c r="AY652" s="67"/>
      <c r="AZ652" s="67"/>
      <c r="BA652" s="67"/>
      <c r="BB652" s="67"/>
      <c r="BC652" s="67"/>
      <c r="BD652" s="67"/>
      <c r="BE652" s="67"/>
      <c r="BF652" s="67"/>
      <c r="BG652" s="67"/>
      <c r="BH652" s="67"/>
      <c r="BI652" s="67"/>
      <c r="BJ652" s="67"/>
      <c r="BK652" s="67"/>
      <c r="BL652" s="67"/>
      <c r="BM652" s="67"/>
      <c r="BN652" s="67"/>
      <c r="BO652" s="67"/>
      <c r="BP652" s="67"/>
      <c r="BQ652" s="67"/>
      <c r="BR652" s="67"/>
      <c r="BS652" s="67"/>
      <c r="BT652" s="67"/>
      <c r="BU652" s="67"/>
      <c r="BV652" s="67"/>
      <c r="BW652" s="62"/>
      <c r="BX652" s="62"/>
      <c r="BY652" s="62"/>
      <c r="BZ652" s="62"/>
      <c r="CA652" s="62"/>
      <c r="CB652" s="62"/>
      <c r="CC652" s="77"/>
      <c r="CD652" s="77"/>
      <c r="CE652" s="62"/>
      <c r="CF652" s="77"/>
      <c r="CG652" s="77"/>
      <c r="CH652" s="62"/>
      <c r="CI652" s="62"/>
      <c r="CJ652" s="62"/>
      <c r="CK652" s="62"/>
      <c r="CL652" s="62"/>
      <c r="CM652" s="62"/>
      <c r="CN652" s="62"/>
      <c r="CO652" s="62"/>
      <c r="CP652" s="62"/>
      <c r="CQ652" s="62"/>
      <c r="CR652" s="62"/>
      <c r="CS652" s="66"/>
    </row>
    <row r="653" spans="1:97" s="50" customFormat="1" ht="18.75" x14ac:dyDescent="0.3">
      <c r="A653" s="61"/>
      <c r="B653" s="55"/>
      <c r="C653" s="66"/>
      <c r="D653" s="55"/>
      <c r="E653" s="66"/>
      <c r="F653" s="66"/>
      <c r="G653" s="66"/>
      <c r="H653" s="66"/>
      <c r="I653" s="66"/>
      <c r="J653" s="67"/>
      <c r="K653" s="67"/>
      <c r="L653" s="67"/>
      <c r="M653" s="67"/>
      <c r="N653" s="67"/>
      <c r="O653" s="67"/>
      <c r="P653" s="67"/>
      <c r="Q653" s="67"/>
      <c r="R653" s="67"/>
      <c r="S653" s="67"/>
      <c r="T653" s="67"/>
      <c r="U653" s="67"/>
      <c r="V653" s="67"/>
      <c r="W653" s="67"/>
      <c r="X653" s="67"/>
      <c r="Y653" s="67"/>
      <c r="Z653" s="67"/>
      <c r="AA653" s="67"/>
      <c r="AB653" s="67"/>
      <c r="AC653" s="67"/>
      <c r="AD653" s="67"/>
      <c r="AE653" s="67"/>
      <c r="AF653" s="67"/>
      <c r="AG653" s="67"/>
      <c r="AH653" s="67"/>
      <c r="AI653" s="67"/>
      <c r="AJ653" s="67"/>
      <c r="AK653" s="67"/>
      <c r="AL653" s="67"/>
      <c r="AM653" s="67"/>
      <c r="AN653" s="67"/>
      <c r="AO653" s="67"/>
      <c r="AP653" s="67"/>
      <c r="AQ653" s="67"/>
      <c r="AR653" s="67"/>
      <c r="AS653" s="67"/>
      <c r="AT653" s="67"/>
      <c r="AU653" s="67"/>
      <c r="AV653" s="67"/>
      <c r="AW653" s="67"/>
      <c r="AX653" s="67"/>
      <c r="AY653" s="67"/>
      <c r="AZ653" s="67"/>
      <c r="BA653" s="67"/>
      <c r="BB653" s="67"/>
      <c r="BC653" s="67"/>
      <c r="BD653" s="67"/>
      <c r="BE653" s="67"/>
      <c r="BF653" s="67"/>
      <c r="BG653" s="67"/>
      <c r="BH653" s="67"/>
      <c r="BI653" s="67"/>
      <c r="BJ653" s="67"/>
      <c r="BK653" s="67"/>
      <c r="BL653" s="67"/>
      <c r="BM653" s="67"/>
      <c r="BN653" s="67"/>
      <c r="BO653" s="67"/>
      <c r="BP653" s="67"/>
      <c r="BQ653" s="67"/>
      <c r="BR653" s="67"/>
      <c r="BS653" s="67"/>
      <c r="BT653" s="67"/>
      <c r="BU653" s="67"/>
      <c r="BV653" s="67"/>
      <c r="BW653" s="62"/>
      <c r="BX653" s="62"/>
      <c r="BY653" s="62"/>
      <c r="BZ653" s="62"/>
      <c r="CA653" s="62"/>
      <c r="CB653" s="62"/>
      <c r="CC653" s="77"/>
      <c r="CD653" s="77"/>
      <c r="CE653" s="62"/>
      <c r="CF653" s="77"/>
      <c r="CG653" s="77"/>
      <c r="CH653" s="62"/>
      <c r="CI653" s="62"/>
      <c r="CJ653" s="62"/>
      <c r="CK653" s="62"/>
      <c r="CL653" s="62"/>
      <c r="CM653" s="62"/>
      <c r="CN653" s="62"/>
      <c r="CO653" s="62"/>
      <c r="CP653" s="62"/>
      <c r="CQ653" s="62"/>
      <c r="CR653" s="62"/>
      <c r="CS653" s="66"/>
    </row>
    <row r="654" spans="1:97" s="50" customFormat="1" ht="18.75" x14ac:dyDescent="0.3">
      <c r="A654" s="61"/>
      <c r="B654" s="55"/>
      <c r="C654" s="66"/>
      <c r="D654" s="55"/>
      <c r="E654" s="66"/>
      <c r="F654" s="66"/>
      <c r="G654" s="66"/>
      <c r="H654" s="66"/>
      <c r="I654" s="66"/>
      <c r="J654" s="67"/>
      <c r="K654" s="67"/>
      <c r="L654" s="67"/>
      <c r="M654" s="67"/>
      <c r="N654" s="67"/>
      <c r="O654" s="67"/>
      <c r="P654" s="67"/>
      <c r="Q654" s="67"/>
      <c r="R654" s="67"/>
      <c r="S654" s="67"/>
      <c r="T654" s="67"/>
      <c r="U654" s="67"/>
      <c r="V654" s="67"/>
      <c r="W654" s="67"/>
      <c r="X654" s="67"/>
      <c r="Y654" s="67"/>
      <c r="Z654" s="67"/>
      <c r="AA654" s="67"/>
      <c r="AB654" s="67"/>
      <c r="AC654" s="67"/>
      <c r="AD654" s="67"/>
      <c r="AE654" s="67"/>
      <c r="AF654" s="67"/>
      <c r="AG654" s="67"/>
      <c r="AH654" s="67"/>
      <c r="AI654" s="67"/>
      <c r="AJ654" s="67"/>
      <c r="AK654" s="67"/>
      <c r="AL654" s="67"/>
      <c r="AM654" s="67"/>
      <c r="AN654" s="67"/>
      <c r="AO654" s="67"/>
      <c r="AP654" s="67"/>
      <c r="AQ654" s="67"/>
      <c r="AR654" s="67"/>
      <c r="AS654" s="67"/>
      <c r="AT654" s="67"/>
      <c r="AU654" s="67"/>
      <c r="AV654" s="67"/>
      <c r="AW654" s="67"/>
      <c r="AX654" s="67"/>
      <c r="AY654" s="67"/>
      <c r="AZ654" s="67"/>
      <c r="BA654" s="67"/>
      <c r="BB654" s="67"/>
      <c r="BC654" s="67"/>
      <c r="BD654" s="67"/>
      <c r="BE654" s="67"/>
      <c r="BF654" s="67"/>
      <c r="BG654" s="67"/>
      <c r="BH654" s="67"/>
      <c r="BI654" s="67"/>
      <c r="BJ654" s="67"/>
      <c r="BK654" s="67"/>
      <c r="BL654" s="67"/>
      <c r="BM654" s="67"/>
      <c r="BN654" s="67"/>
      <c r="BO654" s="67"/>
      <c r="BP654" s="67"/>
      <c r="BQ654" s="67"/>
      <c r="BR654" s="67"/>
      <c r="BS654" s="67"/>
      <c r="BT654" s="67"/>
      <c r="BU654" s="67"/>
      <c r="BV654" s="67"/>
      <c r="BW654" s="62"/>
      <c r="BX654" s="62"/>
      <c r="BY654" s="62"/>
      <c r="BZ654" s="62"/>
      <c r="CA654" s="62"/>
      <c r="CB654" s="62"/>
      <c r="CC654" s="77"/>
      <c r="CD654" s="77"/>
      <c r="CE654" s="62"/>
      <c r="CF654" s="77"/>
      <c r="CG654" s="77"/>
      <c r="CH654" s="62"/>
      <c r="CI654" s="62"/>
      <c r="CJ654" s="62"/>
      <c r="CK654" s="62"/>
      <c r="CL654" s="62"/>
      <c r="CM654" s="62"/>
      <c r="CN654" s="62"/>
      <c r="CO654" s="62"/>
      <c r="CP654" s="62"/>
      <c r="CQ654" s="62"/>
      <c r="CR654" s="62"/>
      <c r="CS654" s="66"/>
    </row>
    <row r="655" spans="1:97" s="50" customFormat="1" ht="18.75" x14ac:dyDescent="0.3">
      <c r="A655" s="61"/>
      <c r="B655" s="55"/>
      <c r="C655" s="66"/>
      <c r="D655" s="55"/>
      <c r="E655" s="66"/>
      <c r="F655" s="66"/>
      <c r="G655" s="66"/>
      <c r="H655" s="66"/>
      <c r="I655" s="66"/>
      <c r="J655" s="67"/>
      <c r="K655" s="67"/>
      <c r="L655" s="67"/>
      <c r="M655" s="67"/>
      <c r="N655" s="67"/>
      <c r="O655" s="67"/>
      <c r="P655" s="67"/>
      <c r="Q655" s="67"/>
      <c r="R655" s="67"/>
      <c r="S655" s="67"/>
      <c r="T655" s="67"/>
      <c r="U655" s="67"/>
      <c r="V655" s="67"/>
      <c r="W655" s="67"/>
      <c r="X655" s="67"/>
      <c r="Y655" s="67"/>
      <c r="Z655" s="67"/>
      <c r="AA655" s="67"/>
      <c r="AB655" s="67"/>
      <c r="AC655" s="67"/>
      <c r="AD655" s="67"/>
      <c r="AE655" s="67"/>
      <c r="AF655" s="67"/>
      <c r="AG655" s="67"/>
      <c r="AH655" s="67"/>
      <c r="AI655" s="67"/>
      <c r="AJ655" s="67"/>
      <c r="AK655" s="67"/>
      <c r="AL655" s="67"/>
      <c r="AM655" s="67"/>
      <c r="AN655" s="67"/>
      <c r="AO655" s="67"/>
      <c r="AP655" s="67"/>
      <c r="AQ655" s="67"/>
      <c r="AR655" s="67"/>
      <c r="AS655" s="67"/>
      <c r="AT655" s="67"/>
      <c r="AU655" s="67"/>
      <c r="AV655" s="67"/>
      <c r="AW655" s="67"/>
      <c r="AX655" s="67"/>
      <c r="AY655" s="67"/>
      <c r="AZ655" s="67"/>
      <c r="BA655" s="67"/>
      <c r="BB655" s="67"/>
      <c r="BC655" s="67"/>
      <c r="BD655" s="67"/>
      <c r="BE655" s="67"/>
      <c r="BF655" s="67"/>
      <c r="BG655" s="67"/>
      <c r="BH655" s="67"/>
      <c r="BI655" s="67"/>
      <c r="BJ655" s="67"/>
      <c r="BK655" s="67"/>
      <c r="BL655" s="67"/>
      <c r="BM655" s="67"/>
      <c r="BN655" s="67"/>
      <c r="BO655" s="67"/>
      <c r="BP655" s="67"/>
      <c r="BQ655" s="67"/>
      <c r="BR655" s="67"/>
      <c r="BS655" s="67"/>
      <c r="BT655" s="67"/>
      <c r="BU655" s="67"/>
      <c r="BV655" s="67"/>
      <c r="BW655" s="62"/>
      <c r="BX655" s="62"/>
      <c r="BY655" s="62"/>
      <c r="BZ655" s="62"/>
      <c r="CA655" s="62"/>
      <c r="CB655" s="62"/>
      <c r="CC655" s="77"/>
      <c r="CD655" s="77"/>
      <c r="CE655" s="62"/>
      <c r="CF655" s="77"/>
      <c r="CG655" s="77"/>
      <c r="CH655" s="62"/>
      <c r="CI655" s="62"/>
      <c r="CJ655" s="62"/>
      <c r="CK655" s="62"/>
      <c r="CL655" s="62"/>
      <c r="CM655" s="62"/>
      <c r="CN655" s="62"/>
      <c r="CO655" s="62"/>
      <c r="CP655" s="62"/>
      <c r="CQ655" s="62"/>
      <c r="CR655" s="62"/>
      <c r="CS655" s="66"/>
    </row>
    <row r="656" spans="1:97" s="50" customFormat="1" ht="18.75" x14ac:dyDescent="0.3">
      <c r="A656" s="61"/>
      <c r="B656" s="55"/>
      <c r="C656" s="66"/>
      <c r="D656" s="55"/>
      <c r="E656" s="66"/>
      <c r="F656" s="66"/>
      <c r="G656" s="66"/>
      <c r="H656" s="66"/>
      <c r="I656" s="66"/>
      <c r="J656" s="67"/>
      <c r="K656" s="67"/>
      <c r="L656" s="67"/>
      <c r="M656" s="67"/>
      <c r="N656" s="67"/>
      <c r="O656" s="67"/>
      <c r="P656" s="67"/>
      <c r="Q656" s="67"/>
      <c r="R656" s="67"/>
      <c r="S656" s="67"/>
      <c r="T656" s="67"/>
      <c r="U656" s="67"/>
      <c r="V656" s="67"/>
      <c r="W656" s="67"/>
      <c r="X656" s="67"/>
      <c r="Y656" s="67"/>
      <c r="Z656" s="67"/>
      <c r="AA656" s="67"/>
      <c r="AB656" s="67"/>
      <c r="AC656" s="67"/>
      <c r="AD656" s="67"/>
      <c r="AE656" s="67"/>
      <c r="AF656" s="67"/>
      <c r="AG656" s="67"/>
      <c r="AH656" s="67"/>
      <c r="AI656" s="67"/>
      <c r="AJ656" s="67"/>
      <c r="AK656" s="67"/>
      <c r="AL656" s="67"/>
      <c r="AM656" s="67"/>
      <c r="AN656" s="67"/>
      <c r="AO656" s="67"/>
      <c r="AP656" s="67"/>
      <c r="AQ656" s="67"/>
      <c r="AR656" s="67"/>
      <c r="AS656" s="67"/>
      <c r="AT656" s="67"/>
      <c r="AU656" s="67"/>
      <c r="AV656" s="67"/>
      <c r="AW656" s="67"/>
      <c r="AX656" s="67"/>
      <c r="AY656" s="67"/>
      <c r="AZ656" s="67"/>
      <c r="BA656" s="67"/>
      <c r="BB656" s="67"/>
      <c r="BC656" s="67"/>
      <c r="BD656" s="67"/>
      <c r="BE656" s="67"/>
      <c r="BF656" s="67"/>
      <c r="BG656" s="67"/>
      <c r="BH656" s="67"/>
      <c r="BI656" s="67"/>
      <c r="BJ656" s="67"/>
      <c r="BK656" s="67"/>
      <c r="BL656" s="67"/>
      <c r="BM656" s="67"/>
      <c r="BN656" s="67"/>
      <c r="BO656" s="67"/>
      <c r="BP656" s="67"/>
      <c r="BQ656" s="67"/>
      <c r="BR656" s="67"/>
      <c r="BS656" s="67"/>
      <c r="BT656" s="67"/>
      <c r="BU656" s="67"/>
      <c r="BV656" s="67"/>
      <c r="BW656" s="62"/>
      <c r="BX656" s="62"/>
      <c r="BY656" s="62"/>
      <c r="BZ656" s="62"/>
      <c r="CA656" s="62"/>
      <c r="CB656" s="62"/>
      <c r="CC656" s="77"/>
      <c r="CD656" s="77"/>
      <c r="CE656" s="62"/>
      <c r="CF656" s="77"/>
      <c r="CG656" s="77"/>
      <c r="CH656" s="62"/>
      <c r="CI656" s="62"/>
      <c r="CJ656" s="62"/>
      <c r="CK656" s="62"/>
      <c r="CL656" s="62"/>
      <c r="CM656" s="62"/>
      <c r="CN656" s="62"/>
      <c r="CO656" s="62"/>
      <c r="CP656" s="62"/>
      <c r="CQ656" s="62"/>
      <c r="CR656" s="62"/>
      <c r="CS656" s="66"/>
    </row>
    <row r="657" spans="1:97" s="50" customFormat="1" ht="18.75" x14ac:dyDescent="0.3">
      <c r="A657" s="61"/>
      <c r="B657" s="55"/>
      <c r="C657" s="66"/>
      <c r="D657" s="55"/>
      <c r="E657" s="66"/>
      <c r="F657" s="66"/>
      <c r="G657" s="66"/>
      <c r="H657" s="66"/>
      <c r="I657" s="66"/>
      <c r="J657" s="67"/>
      <c r="K657" s="67"/>
      <c r="L657" s="67"/>
      <c r="M657" s="67"/>
      <c r="N657" s="67"/>
      <c r="O657" s="67"/>
      <c r="P657" s="67"/>
      <c r="Q657" s="67"/>
      <c r="R657" s="67"/>
      <c r="S657" s="67"/>
      <c r="T657" s="67"/>
      <c r="U657" s="67"/>
      <c r="V657" s="67"/>
      <c r="W657" s="67"/>
      <c r="X657" s="67"/>
      <c r="Y657" s="67"/>
      <c r="Z657" s="67"/>
      <c r="AA657" s="67"/>
      <c r="AB657" s="67"/>
      <c r="AC657" s="67"/>
      <c r="AD657" s="67"/>
      <c r="AE657" s="67"/>
      <c r="AF657" s="67"/>
      <c r="AG657" s="67"/>
      <c r="AH657" s="67"/>
      <c r="AI657" s="67"/>
      <c r="AJ657" s="67"/>
      <c r="AK657" s="67"/>
      <c r="AL657" s="67"/>
      <c r="AM657" s="67"/>
      <c r="AN657" s="67"/>
      <c r="AO657" s="67"/>
      <c r="AP657" s="67"/>
      <c r="AQ657" s="67"/>
      <c r="AR657" s="67"/>
      <c r="AS657" s="67"/>
      <c r="AT657" s="67"/>
      <c r="AU657" s="67"/>
      <c r="AV657" s="67"/>
      <c r="AW657" s="67"/>
      <c r="AX657" s="67"/>
      <c r="AY657" s="67"/>
      <c r="AZ657" s="67"/>
      <c r="BA657" s="67"/>
      <c r="BB657" s="67"/>
      <c r="BC657" s="67"/>
      <c r="BD657" s="67"/>
      <c r="BE657" s="67"/>
      <c r="BF657" s="67"/>
      <c r="BG657" s="67"/>
      <c r="BH657" s="67"/>
      <c r="BI657" s="67"/>
      <c r="BJ657" s="67"/>
      <c r="BK657" s="67"/>
      <c r="BL657" s="67"/>
      <c r="BM657" s="67"/>
      <c r="BN657" s="67"/>
      <c r="BO657" s="67"/>
      <c r="BP657" s="67"/>
      <c r="BQ657" s="67"/>
      <c r="BR657" s="67"/>
      <c r="BS657" s="67"/>
      <c r="BT657" s="67"/>
      <c r="BU657" s="67"/>
      <c r="BV657" s="67"/>
      <c r="BW657" s="62"/>
      <c r="BX657" s="62"/>
      <c r="BY657" s="62"/>
      <c r="BZ657" s="62"/>
      <c r="CA657" s="62"/>
      <c r="CB657" s="62"/>
      <c r="CC657" s="77"/>
      <c r="CD657" s="77"/>
      <c r="CE657" s="62"/>
      <c r="CF657" s="77"/>
      <c r="CG657" s="77"/>
      <c r="CH657" s="62"/>
      <c r="CI657" s="62"/>
      <c r="CJ657" s="62"/>
      <c r="CK657" s="62"/>
      <c r="CL657" s="62"/>
      <c r="CM657" s="62"/>
      <c r="CN657" s="62"/>
      <c r="CO657" s="62"/>
      <c r="CP657" s="62"/>
      <c r="CQ657" s="62"/>
      <c r="CR657" s="62"/>
      <c r="CS657" s="66"/>
    </row>
    <row r="658" spans="1:97" s="50" customFormat="1" ht="18.75" x14ac:dyDescent="0.3">
      <c r="A658" s="61"/>
      <c r="B658" s="55"/>
      <c r="C658" s="66"/>
      <c r="D658" s="55"/>
      <c r="E658" s="66"/>
      <c r="F658" s="66"/>
      <c r="G658" s="66"/>
      <c r="H658" s="66"/>
      <c r="I658" s="66"/>
      <c r="J658" s="67"/>
      <c r="K658" s="67"/>
      <c r="L658" s="67"/>
      <c r="M658" s="67"/>
      <c r="N658" s="67"/>
      <c r="O658" s="67"/>
      <c r="P658" s="67"/>
      <c r="Q658" s="67"/>
      <c r="R658" s="67"/>
      <c r="S658" s="67"/>
      <c r="T658" s="67"/>
      <c r="U658" s="67"/>
      <c r="V658" s="67"/>
      <c r="W658" s="67"/>
      <c r="X658" s="67"/>
      <c r="Y658" s="67"/>
      <c r="Z658" s="67"/>
      <c r="AA658" s="67"/>
      <c r="AB658" s="67"/>
      <c r="AC658" s="67"/>
      <c r="AD658" s="67"/>
      <c r="AE658" s="67"/>
      <c r="AF658" s="67"/>
      <c r="AG658" s="67"/>
      <c r="AH658" s="67"/>
      <c r="AI658" s="67"/>
      <c r="AJ658" s="67"/>
      <c r="AK658" s="67"/>
      <c r="AL658" s="67"/>
      <c r="AM658" s="67"/>
      <c r="AN658" s="67"/>
      <c r="AO658" s="67"/>
      <c r="AP658" s="67"/>
      <c r="AQ658" s="67"/>
      <c r="AR658" s="67"/>
      <c r="AS658" s="67"/>
      <c r="AT658" s="67"/>
      <c r="AU658" s="67"/>
      <c r="AV658" s="67"/>
      <c r="AW658" s="67"/>
      <c r="AX658" s="67"/>
      <c r="AY658" s="67"/>
      <c r="AZ658" s="67"/>
      <c r="BA658" s="67"/>
      <c r="BB658" s="67"/>
      <c r="BC658" s="67"/>
      <c r="BD658" s="67"/>
      <c r="BE658" s="67"/>
      <c r="BF658" s="67"/>
      <c r="BG658" s="67"/>
      <c r="BH658" s="67"/>
      <c r="BI658" s="67"/>
      <c r="BJ658" s="67"/>
      <c r="BK658" s="67"/>
      <c r="BL658" s="67"/>
      <c r="BM658" s="67"/>
      <c r="BN658" s="67"/>
      <c r="BO658" s="67"/>
      <c r="BP658" s="67"/>
      <c r="BQ658" s="67"/>
      <c r="BR658" s="67"/>
      <c r="BS658" s="67"/>
      <c r="BT658" s="67"/>
      <c r="BU658" s="67"/>
      <c r="BV658" s="67"/>
      <c r="BW658" s="62"/>
      <c r="BX658" s="62"/>
      <c r="BY658" s="62"/>
      <c r="BZ658" s="62"/>
      <c r="CA658" s="62"/>
      <c r="CB658" s="62"/>
      <c r="CC658" s="77"/>
      <c r="CD658" s="77"/>
      <c r="CE658" s="62"/>
      <c r="CF658" s="77"/>
      <c r="CG658" s="77"/>
      <c r="CH658" s="62"/>
      <c r="CI658" s="62"/>
      <c r="CJ658" s="62"/>
      <c r="CK658" s="62"/>
      <c r="CL658" s="62"/>
      <c r="CM658" s="62"/>
      <c r="CN658" s="62"/>
      <c r="CO658" s="62"/>
      <c r="CP658" s="62"/>
      <c r="CQ658" s="62"/>
      <c r="CR658" s="62"/>
      <c r="CS658" s="66"/>
    </row>
    <row r="659" spans="1:97" s="50" customFormat="1" ht="18.75" x14ac:dyDescent="0.3">
      <c r="A659" s="61"/>
      <c r="B659" s="55"/>
      <c r="C659" s="66"/>
      <c r="D659" s="55"/>
      <c r="E659" s="66"/>
      <c r="F659" s="66"/>
      <c r="G659" s="66"/>
      <c r="H659" s="66"/>
      <c r="I659" s="66"/>
      <c r="J659" s="67"/>
      <c r="K659" s="67"/>
      <c r="L659" s="67"/>
      <c r="M659" s="67"/>
      <c r="N659" s="67"/>
      <c r="O659" s="67"/>
      <c r="P659" s="67"/>
      <c r="Q659" s="67"/>
      <c r="R659" s="67"/>
      <c r="S659" s="67"/>
      <c r="T659" s="67"/>
      <c r="U659" s="67"/>
      <c r="V659" s="67"/>
      <c r="W659" s="67"/>
      <c r="X659" s="67"/>
      <c r="Y659" s="67"/>
      <c r="Z659" s="67"/>
      <c r="AA659" s="67"/>
      <c r="AB659" s="67"/>
      <c r="AC659" s="67"/>
      <c r="AD659" s="67"/>
      <c r="AE659" s="67"/>
      <c r="AF659" s="67"/>
      <c r="AG659" s="67"/>
      <c r="AH659" s="67"/>
      <c r="AI659" s="67"/>
      <c r="AJ659" s="67"/>
      <c r="AK659" s="67"/>
      <c r="AL659" s="67"/>
      <c r="AM659" s="67"/>
      <c r="AN659" s="67"/>
      <c r="AO659" s="67"/>
      <c r="AP659" s="67"/>
      <c r="AQ659" s="67"/>
      <c r="AR659" s="67"/>
      <c r="AS659" s="67"/>
      <c r="AT659" s="67"/>
      <c r="AU659" s="67"/>
      <c r="AV659" s="67"/>
      <c r="AW659" s="67"/>
      <c r="AX659" s="67"/>
      <c r="AY659" s="67"/>
      <c r="AZ659" s="67"/>
      <c r="BA659" s="67"/>
      <c r="BB659" s="67"/>
      <c r="BC659" s="67"/>
      <c r="BD659" s="67"/>
      <c r="BE659" s="67"/>
      <c r="BF659" s="67"/>
      <c r="BG659" s="67"/>
      <c r="BH659" s="67"/>
      <c r="BI659" s="67"/>
      <c r="BJ659" s="67"/>
      <c r="BK659" s="67"/>
      <c r="BL659" s="67"/>
      <c r="BM659" s="67"/>
      <c r="BN659" s="67"/>
      <c r="BO659" s="67"/>
      <c r="BP659" s="67"/>
      <c r="BQ659" s="67"/>
      <c r="BR659" s="67"/>
      <c r="BS659" s="67"/>
      <c r="BT659" s="67"/>
      <c r="BU659" s="67"/>
      <c r="BV659" s="67"/>
      <c r="BW659" s="62"/>
      <c r="BX659" s="62"/>
      <c r="BY659" s="62"/>
      <c r="BZ659" s="62"/>
      <c r="CA659" s="62"/>
      <c r="CB659" s="62"/>
      <c r="CC659" s="77"/>
      <c r="CD659" s="77"/>
      <c r="CE659" s="62"/>
      <c r="CF659" s="77"/>
      <c r="CG659" s="77"/>
      <c r="CH659" s="62"/>
      <c r="CI659" s="62"/>
      <c r="CJ659" s="62"/>
      <c r="CK659" s="62"/>
      <c r="CL659" s="62"/>
      <c r="CM659" s="62"/>
      <c r="CN659" s="62"/>
      <c r="CO659" s="62"/>
      <c r="CP659" s="62"/>
      <c r="CQ659" s="62"/>
      <c r="CR659" s="62"/>
      <c r="CS659" s="66"/>
    </row>
    <row r="660" spans="1:97" s="50" customFormat="1" ht="18.75" x14ac:dyDescent="0.3">
      <c r="A660" s="61"/>
      <c r="B660" s="55"/>
      <c r="C660" s="66"/>
      <c r="D660" s="55"/>
      <c r="E660" s="66"/>
      <c r="F660" s="66"/>
      <c r="G660" s="66"/>
      <c r="H660" s="66"/>
      <c r="I660" s="66"/>
      <c r="J660" s="67"/>
      <c r="K660" s="67"/>
      <c r="L660" s="67"/>
      <c r="M660" s="67"/>
      <c r="N660" s="67"/>
      <c r="O660" s="67"/>
      <c r="P660" s="67"/>
      <c r="Q660" s="67"/>
      <c r="R660" s="67"/>
      <c r="S660" s="67"/>
      <c r="T660" s="67"/>
      <c r="U660" s="67"/>
      <c r="V660" s="67"/>
      <c r="W660" s="67"/>
      <c r="X660" s="67"/>
      <c r="Y660" s="67"/>
      <c r="Z660" s="67"/>
      <c r="AA660" s="67"/>
      <c r="AB660" s="67"/>
      <c r="AC660" s="67"/>
      <c r="AD660" s="67"/>
      <c r="AE660" s="67"/>
      <c r="AF660" s="67"/>
      <c r="AG660" s="67"/>
      <c r="AH660" s="67"/>
      <c r="AI660" s="67"/>
      <c r="AJ660" s="67"/>
      <c r="AK660" s="67"/>
      <c r="AL660" s="67"/>
      <c r="AM660" s="67"/>
      <c r="AN660" s="67"/>
      <c r="AO660" s="67"/>
      <c r="AP660" s="67"/>
      <c r="AQ660" s="67"/>
      <c r="AR660" s="67"/>
      <c r="AS660" s="67"/>
      <c r="AT660" s="67"/>
      <c r="AU660" s="67"/>
      <c r="AV660" s="67"/>
      <c r="AW660" s="67"/>
      <c r="AX660" s="67"/>
      <c r="AY660" s="67"/>
      <c r="AZ660" s="67"/>
      <c r="BA660" s="67"/>
      <c r="BB660" s="67"/>
      <c r="BC660" s="67"/>
      <c r="BD660" s="67"/>
      <c r="BE660" s="67"/>
      <c r="BF660" s="67"/>
      <c r="BG660" s="67"/>
      <c r="BH660" s="67"/>
      <c r="BI660" s="67"/>
      <c r="BJ660" s="67"/>
      <c r="BK660" s="67"/>
      <c r="BL660" s="67"/>
      <c r="BM660" s="67"/>
      <c r="BN660" s="67"/>
      <c r="BO660" s="67"/>
      <c r="BP660" s="67"/>
      <c r="BQ660" s="67"/>
      <c r="BR660" s="67"/>
      <c r="BS660" s="67"/>
      <c r="BT660" s="67"/>
      <c r="BU660" s="67"/>
      <c r="BV660" s="67"/>
      <c r="BW660" s="62"/>
      <c r="BX660" s="62"/>
      <c r="BY660" s="62"/>
      <c r="BZ660" s="62"/>
      <c r="CA660" s="62"/>
      <c r="CB660" s="62"/>
      <c r="CC660" s="77"/>
      <c r="CD660" s="77"/>
      <c r="CE660" s="62"/>
      <c r="CF660" s="77"/>
      <c r="CG660" s="77"/>
      <c r="CH660" s="62"/>
      <c r="CI660" s="62"/>
      <c r="CJ660" s="62"/>
      <c r="CK660" s="62"/>
      <c r="CL660" s="62"/>
      <c r="CM660" s="62"/>
      <c r="CN660" s="62"/>
      <c r="CO660" s="62"/>
      <c r="CP660" s="62"/>
      <c r="CQ660" s="62"/>
      <c r="CR660" s="62"/>
      <c r="CS660" s="66"/>
    </row>
    <row r="661" spans="1:97" s="50" customFormat="1" ht="18.75" x14ac:dyDescent="0.3">
      <c r="A661" s="61"/>
      <c r="B661" s="55"/>
      <c r="C661" s="66"/>
      <c r="D661" s="55"/>
      <c r="E661" s="66"/>
      <c r="F661" s="66"/>
      <c r="G661" s="66"/>
      <c r="H661" s="66"/>
      <c r="I661" s="66"/>
      <c r="J661" s="67"/>
      <c r="K661" s="67"/>
      <c r="L661" s="67"/>
      <c r="M661" s="67"/>
      <c r="N661" s="67"/>
      <c r="O661" s="67"/>
      <c r="P661" s="67"/>
      <c r="Q661" s="67"/>
      <c r="R661" s="67"/>
      <c r="S661" s="67"/>
      <c r="T661" s="67"/>
      <c r="U661" s="67"/>
      <c r="V661" s="67"/>
      <c r="W661" s="67"/>
      <c r="X661" s="67"/>
      <c r="Y661" s="67"/>
      <c r="Z661" s="67"/>
      <c r="AA661" s="67"/>
      <c r="AB661" s="67"/>
      <c r="AC661" s="67"/>
      <c r="AD661" s="67"/>
      <c r="AE661" s="67"/>
      <c r="AF661" s="67"/>
      <c r="AG661" s="67"/>
      <c r="AH661" s="67"/>
      <c r="AI661" s="67"/>
      <c r="AJ661" s="67"/>
      <c r="AK661" s="67"/>
      <c r="AL661" s="67"/>
      <c r="AM661" s="67"/>
      <c r="AN661" s="67"/>
      <c r="AO661" s="67"/>
      <c r="AP661" s="67"/>
      <c r="AQ661" s="67"/>
      <c r="AR661" s="67"/>
      <c r="AS661" s="67"/>
      <c r="AT661" s="67"/>
      <c r="AU661" s="67"/>
      <c r="AV661" s="67"/>
      <c r="AW661" s="67"/>
      <c r="AX661" s="67"/>
      <c r="AY661" s="67"/>
      <c r="AZ661" s="67"/>
      <c r="BA661" s="67"/>
      <c r="BB661" s="67"/>
      <c r="BC661" s="67"/>
      <c r="BD661" s="67"/>
      <c r="BE661" s="67"/>
      <c r="BF661" s="67"/>
      <c r="BG661" s="67"/>
      <c r="BH661" s="67"/>
      <c r="BI661" s="67"/>
      <c r="BJ661" s="67"/>
      <c r="BK661" s="67"/>
      <c r="BL661" s="67"/>
      <c r="BM661" s="67"/>
      <c r="BN661" s="67"/>
      <c r="BO661" s="67"/>
      <c r="BP661" s="67"/>
      <c r="BQ661" s="67"/>
      <c r="BR661" s="67"/>
      <c r="BS661" s="67"/>
      <c r="BT661" s="67"/>
      <c r="BU661" s="67"/>
      <c r="BV661" s="67"/>
      <c r="BW661" s="62"/>
      <c r="BX661" s="62"/>
      <c r="BY661" s="62"/>
      <c r="BZ661" s="62"/>
      <c r="CA661" s="62"/>
      <c r="CB661" s="62"/>
      <c r="CC661" s="77"/>
      <c r="CD661" s="77"/>
      <c r="CE661" s="62"/>
      <c r="CF661" s="77"/>
      <c r="CG661" s="77"/>
      <c r="CH661" s="62"/>
      <c r="CI661" s="62"/>
      <c r="CJ661" s="62"/>
      <c r="CK661" s="62"/>
      <c r="CL661" s="62"/>
      <c r="CM661" s="62"/>
      <c r="CN661" s="62"/>
      <c r="CO661" s="62"/>
      <c r="CP661" s="62"/>
      <c r="CQ661" s="62"/>
      <c r="CR661" s="62"/>
      <c r="CS661" s="66"/>
    </row>
    <row r="662" spans="1:97" s="50" customFormat="1" ht="18.75" x14ac:dyDescent="0.3">
      <c r="A662" s="61"/>
      <c r="B662" s="55"/>
      <c r="C662" s="66"/>
      <c r="D662" s="55"/>
      <c r="E662" s="66"/>
      <c r="F662" s="66"/>
      <c r="G662" s="66"/>
      <c r="H662" s="66"/>
      <c r="I662" s="66"/>
      <c r="J662" s="67"/>
      <c r="K662" s="67"/>
      <c r="L662" s="67"/>
      <c r="M662" s="67"/>
      <c r="N662" s="67"/>
      <c r="O662" s="67"/>
      <c r="P662" s="67"/>
      <c r="Q662" s="67"/>
      <c r="R662" s="67"/>
      <c r="S662" s="67"/>
      <c r="T662" s="67"/>
      <c r="U662" s="67"/>
      <c r="V662" s="67"/>
      <c r="W662" s="67"/>
      <c r="X662" s="67"/>
      <c r="Y662" s="67"/>
      <c r="Z662" s="67"/>
      <c r="AA662" s="67"/>
      <c r="AB662" s="67"/>
      <c r="AC662" s="67"/>
      <c r="AD662" s="67"/>
      <c r="AE662" s="67"/>
      <c r="AF662" s="67"/>
      <c r="AG662" s="67"/>
      <c r="AH662" s="67"/>
      <c r="AI662" s="67"/>
      <c r="AJ662" s="67"/>
      <c r="AK662" s="67"/>
      <c r="AL662" s="67"/>
      <c r="AM662" s="67"/>
      <c r="AN662" s="67"/>
      <c r="AO662" s="67"/>
      <c r="AP662" s="67"/>
      <c r="AQ662" s="67"/>
      <c r="AR662" s="67"/>
      <c r="AS662" s="67"/>
      <c r="AT662" s="67"/>
      <c r="AU662" s="67"/>
      <c r="AV662" s="67"/>
      <c r="AW662" s="67"/>
      <c r="AX662" s="67"/>
      <c r="AY662" s="67"/>
      <c r="AZ662" s="67"/>
      <c r="BA662" s="67"/>
      <c r="BB662" s="67"/>
      <c r="BC662" s="67"/>
      <c r="BD662" s="67"/>
      <c r="BE662" s="67"/>
      <c r="BF662" s="67"/>
      <c r="BG662" s="67"/>
      <c r="BH662" s="67"/>
      <c r="BI662" s="67"/>
      <c r="BJ662" s="67"/>
      <c r="BK662" s="67"/>
      <c r="BL662" s="67"/>
      <c r="BM662" s="67"/>
      <c r="BN662" s="67"/>
      <c r="BO662" s="67"/>
      <c r="BP662" s="67"/>
      <c r="BQ662" s="67"/>
      <c r="BR662" s="67"/>
      <c r="BS662" s="67"/>
      <c r="BT662" s="67"/>
      <c r="BU662" s="67"/>
      <c r="BV662" s="67"/>
      <c r="BW662" s="62"/>
      <c r="BX662" s="62"/>
      <c r="BY662" s="62"/>
      <c r="BZ662" s="62"/>
      <c r="CA662" s="62"/>
      <c r="CB662" s="62"/>
      <c r="CC662" s="77"/>
      <c r="CD662" s="77"/>
      <c r="CE662" s="62"/>
      <c r="CF662" s="77"/>
      <c r="CG662" s="77"/>
      <c r="CH662" s="62"/>
      <c r="CI662" s="62"/>
      <c r="CJ662" s="62"/>
      <c r="CK662" s="62"/>
      <c r="CL662" s="62"/>
      <c r="CM662" s="62"/>
      <c r="CN662" s="62"/>
      <c r="CO662" s="62"/>
      <c r="CP662" s="62"/>
      <c r="CQ662" s="62"/>
      <c r="CR662" s="62"/>
      <c r="CS662" s="66"/>
    </row>
    <row r="663" spans="1:97" s="50" customFormat="1" ht="18.75" x14ac:dyDescent="0.3">
      <c r="A663" s="61"/>
      <c r="B663" s="55"/>
      <c r="C663" s="66"/>
      <c r="D663" s="55"/>
      <c r="E663" s="66"/>
      <c r="F663" s="66"/>
      <c r="G663" s="66"/>
      <c r="H663" s="66"/>
      <c r="I663" s="66"/>
      <c r="J663" s="67"/>
      <c r="K663" s="67"/>
      <c r="L663" s="67"/>
      <c r="M663" s="67"/>
      <c r="N663" s="67"/>
      <c r="O663" s="67"/>
      <c r="P663" s="67"/>
      <c r="Q663" s="67"/>
      <c r="R663" s="67"/>
      <c r="S663" s="67"/>
      <c r="T663" s="67"/>
      <c r="U663" s="67"/>
      <c r="V663" s="67"/>
      <c r="W663" s="67"/>
      <c r="X663" s="67"/>
      <c r="Y663" s="67"/>
      <c r="Z663" s="67"/>
      <c r="AA663" s="67"/>
      <c r="AB663" s="67"/>
      <c r="AC663" s="67"/>
      <c r="AD663" s="67"/>
      <c r="AE663" s="67"/>
      <c r="AF663" s="67"/>
      <c r="AG663" s="67"/>
      <c r="AH663" s="67"/>
      <c r="AI663" s="67"/>
      <c r="AJ663" s="67"/>
      <c r="AK663" s="67"/>
      <c r="AL663" s="67"/>
      <c r="AM663" s="67"/>
      <c r="AN663" s="67"/>
      <c r="AO663" s="67"/>
      <c r="AP663" s="67"/>
      <c r="AQ663" s="67"/>
      <c r="AR663" s="67"/>
      <c r="AS663" s="67"/>
      <c r="AT663" s="67"/>
      <c r="AU663" s="67"/>
      <c r="AV663" s="67"/>
      <c r="AW663" s="67"/>
      <c r="AX663" s="67"/>
      <c r="AY663" s="67"/>
      <c r="AZ663" s="67"/>
      <c r="BA663" s="67"/>
      <c r="BB663" s="67"/>
      <c r="BC663" s="67"/>
      <c r="BD663" s="67"/>
      <c r="BE663" s="67"/>
      <c r="BF663" s="67"/>
      <c r="BG663" s="67"/>
      <c r="BH663" s="67"/>
      <c r="BI663" s="67"/>
      <c r="BJ663" s="67"/>
      <c r="BK663" s="67"/>
      <c r="BL663" s="67"/>
      <c r="BM663" s="67"/>
      <c r="BN663" s="67"/>
      <c r="BO663" s="67"/>
      <c r="BP663" s="67"/>
      <c r="BQ663" s="67"/>
      <c r="BR663" s="67"/>
      <c r="BS663" s="67"/>
      <c r="BT663" s="67"/>
      <c r="BU663" s="67"/>
      <c r="BV663" s="67"/>
      <c r="BW663" s="62"/>
      <c r="BX663" s="62"/>
      <c r="BY663" s="62"/>
      <c r="BZ663" s="62"/>
      <c r="CA663" s="62"/>
      <c r="CB663" s="62"/>
      <c r="CC663" s="77"/>
      <c r="CD663" s="77"/>
      <c r="CE663" s="62"/>
      <c r="CF663" s="77"/>
      <c r="CG663" s="77"/>
      <c r="CH663" s="62"/>
      <c r="CI663" s="62"/>
      <c r="CJ663" s="62"/>
      <c r="CK663" s="62"/>
      <c r="CL663" s="62"/>
      <c r="CM663" s="62"/>
      <c r="CN663" s="62"/>
      <c r="CO663" s="62"/>
      <c r="CP663" s="62"/>
      <c r="CQ663" s="62"/>
      <c r="CR663" s="62"/>
      <c r="CS663" s="66"/>
    </row>
    <row r="664" spans="1:97" s="50" customFormat="1" ht="18.75" x14ac:dyDescent="0.3">
      <c r="A664" s="61"/>
      <c r="B664" s="55"/>
      <c r="C664" s="66"/>
      <c r="D664" s="55"/>
      <c r="E664" s="66"/>
      <c r="F664" s="66"/>
      <c r="G664" s="66"/>
      <c r="H664" s="66"/>
      <c r="I664" s="66"/>
      <c r="J664" s="67"/>
      <c r="K664" s="67"/>
      <c r="L664" s="67"/>
      <c r="M664" s="67"/>
      <c r="N664" s="67"/>
      <c r="O664" s="67"/>
      <c r="P664" s="67"/>
      <c r="Q664" s="67"/>
      <c r="R664" s="67"/>
      <c r="S664" s="67"/>
      <c r="T664" s="67"/>
      <c r="U664" s="67"/>
      <c r="V664" s="67"/>
      <c r="W664" s="67"/>
      <c r="X664" s="67"/>
      <c r="Y664" s="67"/>
      <c r="Z664" s="67"/>
      <c r="AA664" s="67"/>
      <c r="AB664" s="67"/>
      <c r="AC664" s="67"/>
      <c r="AD664" s="67"/>
      <c r="AE664" s="67"/>
      <c r="AF664" s="67"/>
      <c r="AG664" s="67"/>
      <c r="AH664" s="67"/>
      <c r="AI664" s="67"/>
      <c r="AJ664" s="67"/>
      <c r="AK664" s="67"/>
      <c r="AL664" s="67"/>
      <c r="AM664" s="67"/>
      <c r="AN664" s="67"/>
      <c r="AO664" s="67"/>
      <c r="AP664" s="67"/>
      <c r="AQ664" s="67"/>
      <c r="AR664" s="67"/>
      <c r="AS664" s="67"/>
      <c r="AT664" s="67"/>
      <c r="AU664" s="67"/>
      <c r="AV664" s="67"/>
      <c r="AW664" s="67"/>
      <c r="AX664" s="67"/>
      <c r="AY664" s="67"/>
      <c r="AZ664" s="67"/>
      <c r="BA664" s="67"/>
      <c r="BB664" s="67"/>
      <c r="BC664" s="67"/>
      <c r="BD664" s="67"/>
      <c r="BE664" s="67"/>
      <c r="BF664" s="67"/>
      <c r="BG664" s="67"/>
      <c r="BH664" s="67"/>
      <c r="BI664" s="67"/>
      <c r="BJ664" s="67"/>
      <c r="BK664" s="67"/>
      <c r="BL664" s="67"/>
      <c r="BM664" s="67"/>
      <c r="BN664" s="67"/>
      <c r="BO664" s="67"/>
      <c r="BP664" s="67"/>
      <c r="BQ664" s="67"/>
      <c r="BR664" s="67"/>
      <c r="BS664" s="67"/>
      <c r="BT664" s="67"/>
      <c r="BU664" s="67"/>
      <c r="BV664" s="67"/>
      <c r="BW664" s="62"/>
      <c r="BX664" s="62"/>
      <c r="BY664" s="62"/>
      <c r="BZ664" s="62"/>
      <c r="CA664" s="62"/>
      <c r="CB664" s="62"/>
      <c r="CC664" s="77"/>
      <c r="CD664" s="77"/>
      <c r="CE664" s="62"/>
      <c r="CF664" s="77"/>
      <c r="CG664" s="77"/>
      <c r="CH664" s="62"/>
      <c r="CI664" s="62"/>
      <c r="CJ664" s="62"/>
      <c r="CK664" s="62"/>
      <c r="CL664" s="62"/>
      <c r="CM664" s="62"/>
      <c r="CN664" s="62"/>
      <c r="CO664" s="62"/>
      <c r="CP664" s="62"/>
      <c r="CQ664" s="62"/>
      <c r="CR664" s="62"/>
      <c r="CS664" s="66"/>
    </row>
    <row r="665" spans="1:97" s="50" customFormat="1" ht="18.75" x14ac:dyDescent="0.3">
      <c r="A665" s="61"/>
      <c r="B665" s="55"/>
      <c r="C665" s="66"/>
      <c r="D665" s="55"/>
      <c r="E665" s="66"/>
      <c r="F665" s="66"/>
      <c r="G665" s="66"/>
      <c r="H665" s="66"/>
      <c r="I665" s="66"/>
      <c r="J665" s="67"/>
      <c r="K665" s="67"/>
      <c r="L665" s="67"/>
      <c r="M665" s="67"/>
      <c r="N665" s="67"/>
      <c r="O665" s="67"/>
      <c r="P665" s="67"/>
      <c r="Q665" s="67"/>
      <c r="R665" s="67"/>
      <c r="S665" s="67"/>
      <c r="T665" s="67"/>
      <c r="U665" s="67"/>
      <c r="V665" s="67"/>
      <c r="W665" s="67"/>
      <c r="X665" s="67"/>
      <c r="Y665" s="67"/>
      <c r="Z665" s="67"/>
      <c r="AA665" s="67"/>
      <c r="AB665" s="67"/>
      <c r="AC665" s="67"/>
      <c r="AD665" s="67"/>
      <c r="AE665" s="67"/>
      <c r="AF665" s="67"/>
      <c r="AG665" s="67"/>
      <c r="AH665" s="67"/>
      <c r="AI665" s="67"/>
      <c r="AJ665" s="67"/>
      <c r="AK665" s="67"/>
      <c r="AL665" s="67"/>
      <c r="AM665" s="67"/>
      <c r="AN665" s="67"/>
      <c r="AO665" s="67"/>
      <c r="AP665" s="67"/>
      <c r="AQ665" s="67"/>
      <c r="AR665" s="67"/>
      <c r="AS665" s="67"/>
      <c r="AT665" s="67"/>
      <c r="AU665" s="67"/>
      <c r="AV665" s="67"/>
      <c r="AW665" s="67"/>
      <c r="AX665" s="67"/>
      <c r="AY665" s="67"/>
      <c r="AZ665" s="67"/>
      <c r="BA665" s="67"/>
      <c r="BB665" s="67"/>
      <c r="BC665" s="67"/>
      <c r="BD665" s="67"/>
      <c r="BE665" s="67"/>
      <c r="BF665" s="67"/>
      <c r="BG665" s="67"/>
      <c r="BH665" s="67"/>
      <c r="BI665" s="67"/>
      <c r="BJ665" s="67"/>
      <c r="BK665" s="67"/>
      <c r="BL665" s="67"/>
      <c r="BM665" s="67"/>
      <c r="BN665" s="67"/>
      <c r="BO665" s="67"/>
      <c r="BP665" s="67"/>
      <c r="BQ665" s="67"/>
      <c r="BR665" s="67"/>
      <c r="BS665" s="67"/>
      <c r="BT665" s="67"/>
      <c r="BU665" s="67"/>
      <c r="BV665" s="67"/>
      <c r="BW665" s="62"/>
      <c r="BX665" s="62"/>
      <c r="BY665" s="62"/>
      <c r="BZ665" s="62"/>
      <c r="CA665" s="62"/>
      <c r="CB665" s="62"/>
      <c r="CC665" s="77"/>
      <c r="CD665" s="77"/>
      <c r="CE665" s="62"/>
      <c r="CF665" s="77"/>
      <c r="CG665" s="77"/>
      <c r="CH665" s="62"/>
      <c r="CI665" s="62"/>
      <c r="CJ665" s="62"/>
      <c r="CK665" s="62"/>
      <c r="CL665" s="62"/>
      <c r="CM665" s="62"/>
      <c r="CN665" s="62"/>
      <c r="CO665" s="62"/>
      <c r="CP665" s="62"/>
      <c r="CQ665" s="62"/>
      <c r="CR665" s="62"/>
      <c r="CS665" s="66"/>
    </row>
    <row r="666" spans="1:97" s="50" customFormat="1" ht="18.75" x14ac:dyDescent="0.3">
      <c r="A666" s="61"/>
      <c r="B666" s="55"/>
      <c r="C666" s="66"/>
      <c r="D666" s="55"/>
      <c r="E666" s="66"/>
      <c r="F666" s="66"/>
      <c r="G666" s="66"/>
      <c r="H666" s="66"/>
      <c r="I666" s="66"/>
      <c r="J666" s="67"/>
      <c r="K666" s="67"/>
      <c r="L666" s="67"/>
      <c r="M666" s="67"/>
      <c r="N666" s="67"/>
      <c r="O666" s="67"/>
      <c r="P666" s="67"/>
      <c r="Q666" s="67"/>
      <c r="R666" s="67"/>
      <c r="S666" s="67"/>
      <c r="T666" s="67"/>
      <c r="U666" s="67"/>
      <c r="V666" s="67"/>
      <c r="W666" s="67"/>
      <c r="X666" s="67"/>
      <c r="Y666" s="67"/>
      <c r="Z666" s="67"/>
      <c r="AA666" s="67"/>
      <c r="AB666" s="67"/>
      <c r="AC666" s="67"/>
      <c r="AD666" s="67"/>
      <c r="AE666" s="67"/>
      <c r="AF666" s="67"/>
      <c r="AG666" s="67"/>
      <c r="AH666" s="67"/>
      <c r="AI666" s="67"/>
      <c r="AJ666" s="67"/>
      <c r="AK666" s="67"/>
      <c r="AL666" s="67"/>
      <c r="AM666" s="67"/>
      <c r="AN666" s="67"/>
      <c r="AO666" s="67"/>
      <c r="AP666" s="67"/>
      <c r="AQ666" s="67"/>
      <c r="AR666" s="67"/>
      <c r="AS666" s="67"/>
      <c r="AT666" s="67"/>
      <c r="AU666" s="67"/>
      <c r="AV666" s="67"/>
      <c r="AW666" s="67"/>
      <c r="AX666" s="67"/>
      <c r="AY666" s="67"/>
      <c r="AZ666" s="67"/>
      <c r="BA666" s="67"/>
      <c r="BB666" s="67"/>
      <c r="BC666" s="67"/>
      <c r="BD666" s="67"/>
      <c r="BE666" s="67"/>
      <c r="BF666" s="67"/>
      <c r="BG666" s="67"/>
      <c r="BH666" s="67"/>
      <c r="BI666" s="67"/>
      <c r="BJ666" s="67"/>
      <c r="BK666" s="67"/>
      <c r="BL666" s="67"/>
      <c r="BM666" s="67"/>
      <c r="BN666" s="67"/>
      <c r="BO666" s="67"/>
      <c r="BP666" s="67"/>
      <c r="BQ666" s="67"/>
      <c r="BR666" s="67"/>
      <c r="BS666" s="67"/>
      <c r="BT666" s="67"/>
      <c r="BU666" s="67"/>
      <c r="BV666" s="67"/>
      <c r="BW666" s="62"/>
      <c r="BX666" s="62"/>
      <c r="BY666" s="62"/>
      <c r="BZ666" s="62"/>
      <c r="CA666" s="62"/>
      <c r="CB666" s="62"/>
      <c r="CC666" s="77"/>
      <c r="CD666" s="77"/>
      <c r="CE666" s="62"/>
      <c r="CF666" s="77"/>
      <c r="CG666" s="77"/>
      <c r="CH666" s="62"/>
      <c r="CI666" s="62"/>
      <c r="CJ666" s="62"/>
      <c r="CK666" s="62"/>
      <c r="CL666" s="62"/>
      <c r="CM666" s="62"/>
      <c r="CN666" s="62"/>
      <c r="CO666" s="62"/>
      <c r="CP666" s="62"/>
      <c r="CQ666" s="62"/>
      <c r="CR666" s="62"/>
      <c r="CS666" s="66"/>
    </row>
    <row r="667" spans="1:97" s="50" customFormat="1" ht="18.75" x14ac:dyDescent="0.3">
      <c r="A667" s="61"/>
      <c r="B667" s="55"/>
      <c r="C667" s="66"/>
      <c r="D667" s="55"/>
      <c r="E667" s="66"/>
      <c r="F667" s="66"/>
      <c r="G667" s="66"/>
      <c r="H667" s="66"/>
      <c r="I667" s="66"/>
      <c r="J667" s="67"/>
      <c r="K667" s="67"/>
      <c r="L667" s="67"/>
      <c r="M667" s="67"/>
      <c r="N667" s="67"/>
      <c r="O667" s="67"/>
      <c r="P667" s="67"/>
      <c r="Q667" s="67"/>
      <c r="R667" s="67"/>
      <c r="S667" s="67"/>
      <c r="T667" s="67"/>
      <c r="U667" s="67"/>
      <c r="V667" s="67"/>
      <c r="W667" s="67"/>
      <c r="X667" s="67"/>
      <c r="Y667" s="67"/>
      <c r="Z667" s="67"/>
      <c r="AA667" s="67"/>
      <c r="AB667" s="67"/>
      <c r="AC667" s="67"/>
      <c r="AD667" s="67"/>
      <c r="AE667" s="67"/>
      <c r="AF667" s="67"/>
      <c r="AG667" s="67"/>
      <c r="AH667" s="67"/>
      <c r="AI667" s="67"/>
      <c r="AJ667" s="67"/>
      <c r="AK667" s="67"/>
      <c r="AL667" s="67"/>
      <c r="AM667" s="67"/>
      <c r="AN667" s="67"/>
      <c r="AO667" s="67"/>
      <c r="AP667" s="67"/>
      <c r="AQ667" s="67"/>
      <c r="AR667" s="67"/>
      <c r="AS667" s="67"/>
      <c r="AT667" s="67"/>
      <c r="AU667" s="67"/>
      <c r="AV667" s="67"/>
      <c r="AW667" s="67"/>
      <c r="AX667" s="67"/>
      <c r="AY667" s="67"/>
      <c r="AZ667" s="67"/>
      <c r="BA667" s="67"/>
      <c r="BB667" s="67"/>
      <c r="BC667" s="67"/>
      <c r="BD667" s="67"/>
      <c r="BE667" s="67"/>
      <c r="BF667" s="67"/>
      <c r="BG667" s="67"/>
      <c r="BH667" s="67"/>
      <c r="BI667" s="67"/>
      <c r="BJ667" s="67"/>
      <c r="BK667" s="67"/>
      <c r="BL667" s="67"/>
      <c r="BM667" s="67"/>
      <c r="BN667" s="67"/>
      <c r="BO667" s="67"/>
      <c r="BP667" s="67"/>
      <c r="BQ667" s="67"/>
      <c r="BR667" s="67"/>
      <c r="BS667" s="67"/>
      <c r="BT667" s="67"/>
      <c r="BU667" s="67"/>
      <c r="BV667" s="67"/>
      <c r="BW667" s="62"/>
      <c r="BX667" s="62"/>
      <c r="BY667" s="62"/>
      <c r="BZ667" s="62"/>
      <c r="CA667" s="62"/>
      <c r="CB667" s="62"/>
      <c r="CC667" s="77"/>
      <c r="CD667" s="77"/>
      <c r="CE667" s="62"/>
      <c r="CF667" s="77"/>
      <c r="CG667" s="77"/>
      <c r="CH667" s="62"/>
      <c r="CI667" s="62"/>
      <c r="CJ667" s="62"/>
      <c r="CK667" s="62"/>
      <c r="CL667" s="62"/>
      <c r="CM667" s="62"/>
      <c r="CN667" s="62"/>
      <c r="CO667" s="62"/>
      <c r="CP667" s="62"/>
      <c r="CQ667" s="62"/>
      <c r="CR667" s="62"/>
      <c r="CS667" s="66"/>
    </row>
    <row r="668" spans="1:97" s="50" customFormat="1" ht="18.75" x14ac:dyDescent="0.3">
      <c r="A668" s="61"/>
      <c r="B668" s="55"/>
      <c r="C668" s="66"/>
      <c r="D668" s="55"/>
      <c r="E668" s="66"/>
      <c r="F668" s="66"/>
      <c r="G668" s="66"/>
      <c r="H668" s="66"/>
      <c r="I668" s="66"/>
      <c r="J668" s="67"/>
      <c r="K668" s="67"/>
      <c r="L668" s="67"/>
      <c r="M668" s="67"/>
      <c r="N668" s="67"/>
      <c r="O668" s="67"/>
      <c r="P668" s="67"/>
      <c r="Q668" s="67"/>
      <c r="R668" s="67"/>
      <c r="S668" s="67"/>
      <c r="T668" s="67"/>
      <c r="U668" s="67"/>
      <c r="V668" s="67"/>
      <c r="W668" s="67"/>
      <c r="X668" s="67"/>
      <c r="Y668" s="67"/>
      <c r="Z668" s="67"/>
      <c r="AA668" s="67"/>
      <c r="AB668" s="67"/>
      <c r="AC668" s="67"/>
      <c r="AD668" s="67"/>
      <c r="AE668" s="67"/>
      <c r="AF668" s="67"/>
      <c r="AG668" s="67"/>
      <c r="AH668" s="67"/>
      <c r="AI668" s="67"/>
      <c r="AJ668" s="67"/>
      <c r="AK668" s="67"/>
      <c r="AL668" s="67"/>
      <c r="AM668" s="67"/>
      <c r="AN668" s="67"/>
      <c r="AO668" s="67"/>
      <c r="AP668" s="67"/>
      <c r="AQ668" s="67"/>
      <c r="AR668" s="67"/>
      <c r="AS668" s="67"/>
      <c r="AT668" s="67"/>
      <c r="AU668" s="67"/>
      <c r="AV668" s="67"/>
      <c r="AW668" s="67"/>
      <c r="AX668" s="67"/>
      <c r="AY668" s="67"/>
      <c r="AZ668" s="67"/>
      <c r="BA668" s="67"/>
      <c r="BB668" s="67"/>
      <c r="BC668" s="67"/>
      <c r="BD668" s="67"/>
      <c r="BE668" s="67"/>
      <c r="BF668" s="67"/>
      <c r="BG668" s="67"/>
      <c r="BH668" s="67"/>
      <c r="BI668" s="67"/>
      <c r="BJ668" s="67"/>
      <c r="BK668" s="67"/>
      <c r="BL668" s="67"/>
      <c r="BM668" s="67"/>
      <c r="BN668" s="67"/>
      <c r="BO668" s="67"/>
      <c r="BP668" s="67"/>
      <c r="BQ668" s="67"/>
      <c r="BR668" s="67"/>
      <c r="BS668" s="67"/>
      <c r="BT668" s="67"/>
      <c r="BU668" s="67"/>
      <c r="BV668" s="67"/>
      <c r="BW668" s="62"/>
      <c r="BX668" s="62"/>
      <c r="BY668" s="62"/>
      <c r="BZ668" s="62"/>
      <c r="CA668" s="62"/>
      <c r="CB668" s="62"/>
      <c r="CC668" s="77"/>
      <c r="CD668" s="77"/>
      <c r="CE668" s="62"/>
      <c r="CF668" s="77"/>
      <c r="CG668" s="77"/>
      <c r="CH668" s="62"/>
      <c r="CI668" s="62"/>
      <c r="CJ668" s="62"/>
      <c r="CK668" s="62"/>
      <c r="CL668" s="62"/>
      <c r="CM668" s="62"/>
      <c r="CN668" s="62"/>
      <c r="CO668" s="62"/>
      <c r="CP668" s="62"/>
      <c r="CQ668" s="62"/>
      <c r="CR668" s="62"/>
      <c r="CS668" s="66"/>
    </row>
    <row r="669" spans="1:97" s="50" customFormat="1" ht="18.75" x14ac:dyDescent="0.3">
      <c r="A669" s="61"/>
      <c r="B669" s="55"/>
      <c r="C669" s="66"/>
      <c r="D669" s="55"/>
      <c r="E669" s="66"/>
      <c r="F669" s="66"/>
      <c r="G669" s="66"/>
      <c r="H669" s="66"/>
      <c r="I669" s="66"/>
      <c r="J669" s="67"/>
      <c r="K669" s="67"/>
      <c r="L669" s="67"/>
      <c r="M669" s="67"/>
      <c r="N669" s="67"/>
      <c r="O669" s="67"/>
      <c r="P669" s="67"/>
      <c r="Q669" s="67"/>
      <c r="R669" s="67"/>
      <c r="S669" s="67"/>
      <c r="T669" s="67"/>
      <c r="U669" s="67"/>
      <c r="V669" s="67"/>
      <c r="W669" s="67"/>
      <c r="X669" s="67"/>
      <c r="Y669" s="67"/>
      <c r="Z669" s="67"/>
      <c r="AA669" s="67"/>
      <c r="AB669" s="67"/>
      <c r="AC669" s="67"/>
      <c r="AD669" s="67"/>
      <c r="AE669" s="67"/>
      <c r="AF669" s="67"/>
      <c r="AG669" s="67"/>
      <c r="AH669" s="67"/>
      <c r="AI669" s="67"/>
      <c r="AJ669" s="67"/>
      <c r="AK669" s="67"/>
      <c r="AL669" s="67"/>
      <c r="AM669" s="67"/>
      <c r="AN669" s="67"/>
      <c r="AO669" s="67"/>
      <c r="AP669" s="67"/>
      <c r="AQ669" s="67"/>
      <c r="AR669" s="67"/>
      <c r="AS669" s="67"/>
      <c r="AT669" s="67"/>
      <c r="AU669" s="67"/>
      <c r="AV669" s="67"/>
      <c r="AW669" s="67"/>
      <c r="AX669" s="67"/>
      <c r="AY669" s="67"/>
      <c r="AZ669" s="67"/>
      <c r="BA669" s="67"/>
      <c r="BB669" s="67"/>
      <c r="BC669" s="67"/>
      <c r="BD669" s="67"/>
      <c r="BE669" s="67"/>
      <c r="BF669" s="67"/>
      <c r="BG669" s="67"/>
      <c r="BH669" s="67"/>
      <c r="BI669" s="67"/>
      <c r="BJ669" s="67"/>
      <c r="BK669" s="67"/>
      <c r="BL669" s="67"/>
      <c r="BM669" s="67"/>
      <c r="BN669" s="67"/>
      <c r="BO669" s="67"/>
      <c r="BP669" s="67"/>
      <c r="BQ669" s="67"/>
      <c r="BR669" s="67"/>
      <c r="BS669" s="67"/>
      <c r="BT669" s="67"/>
      <c r="BU669" s="67"/>
      <c r="BV669" s="67"/>
      <c r="BW669" s="62"/>
      <c r="BX669" s="62"/>
      <c r="BY669" s="62"/>
      <c r="BZ669" s="62"/>
      <c r="CA669" s="62"/>
      <c r="CB669" s="62"/>
      <c r="CC669" s="77"/>
      <c r="CD669" s="77"/>
      <c r="CE669" s="62"/>
      <c r="CF669" s="77"/>
      <c r="CG669" s="77"/>
      <c r="CH669" s="62"/>
      <c r="CI669" s="62"/>
      <c r="CJ669" s="62"/>
      <c r="CK669" s="62"/>
      <c r="CL669" s="62"/>
      <c r="CM669" s="62"/>
      <c r="CN669" s="62"/>
      <c r="CO669" s="62"/>
      <c r="CP669" s="62"/>
      <c r="CQ669" s="62"/>
      <c r="CR669" s="62"/>
      <c r="CS669" s="66"/>
    </row>
    <row r="670" spans="1:97" s="50" customFormat="1" ht="18.75" x14ac:dyDescent="0.3">
      <c r="A670" s="61"/>
      <c r="B670" s="55"/>
      <c r="C670" s="66"/>
      <c r="D670" s="55"/>
      <c r="E670" s="66"/>
      <c r="F670" s="66"/>
      <c r="G670" s="66"/>
      <c r="H670" s="66"/>
      <c r="I670" s="66"/>
      <c r="J670" s="67"/>
      <c r="K670" s="67"/>
      <c r="L670" s="67"/>
      <c r="M670" s="67"/>
      <c r="N670" s="67"/>
      <c r="O670" s="67"/>
      <c r="P670" s="67"/>
      <c r="Q670" s="67"/>
      <c r="R670" s="67"/>
      <c r="S670" s="67"/>
      <c r="T670" s="67"/>
      <c r="U670" s="67"/>
      <c r="V670" s="67"/>
      <c r="W670" s="67"/>
      <c r="X670" s="67"/>
      <c r="Y670" s="67"/>
      <c r="Z670" s="67"/>
      <c r="AA670" s="67"/>
      <c r="AB670" s="67"/>
      <c r="AC670" s="67"/>
      <c r="AD670" s="67"/>
      <c r="AE670" s="67"/>
      <c r="AF670" s="67"/>
      <c r="AG670" s="67"/>
      <c r="AH670" s="67"/>
      <c r="AI670" s="67"/>
      <c r="AJ670" s="67"/>
      <c r="AK670" s="67"/>
      <c r="AL670" s="67"/>
      <c r="AM670" s="67"/>
      <c r="AN670" s="67"/>
      <c r="AO670" s="67"/>
      <c r="AP670" s="67"/>
      <c r="AQ670" s="67"/>
      <c r="AR670" s="67"/>
      <c r="AS670" s="67"/>
      <c r="AT670" s="67"/>
      <c r="AU670" s="67"/>
      <c r="AV670" s="67"/>
      <c r="AW670" s="67"/>
      <c r="AX670" s="67"/>
      <c r="AY670" s="67"/>
      <c r="AZ670" s="67"/>
      <c r="BA670" s="67"/>
      <c r="BB670" s="67"/>
      <c r="BC670" s="67"/>
      <c r="BD670" s="67"/>
      <c r="BE670" s="67"/>
      <c r="BF670" s="67"/>
      <c r="BG670" s="67"/>
      <c r="BH670" s="67"/>
      <c r="BI670" s="67"/>
      <c r="BJ670" s="67"/>
      <c r="BK670" s="67"/>
      <c r="BL670" s="67"/>
      <c r="BM670" s="67"/>
      <c r="BN670" s="67"/>
      <c r="BO670" s="67"/>
      <c r="BP670" s="67"/>
      <c r="BQ670" s="67"/>
      <c r="BR670" s="67"/>
      <c r="BS670" s="67"/>
      <c r="BT670" s="67"/>
      <c r="BU670" s="67"/>
      <c r="BV670" s="67"/>
      <c r="BW670" s="62"/>
      <c r="BX670" s="62"/>
      <c r="BY670" s="62"/>
      <c r="BZ670" s="62"/>
      <c r="CA670" s="62"/>
      <c r="CB670" s="62"/>
      <c r="CC670" s="77"/>
      <c r="CD670" s="77"/>
      <c r="CE670" s="62"/>
      <c r="CF670" s="77"/>
      <c r="CG670" s="77"/>
      <c r="CH670" s="62"/>
      <c r="CI670" s="62"/>
      <c r="CJ670" s="62"/>
      <c r="CK670" s="62"/>
      <c r="CL670" s="62"/>
      <c r="CM670" s="62"/>
      <c r="CN670" s="62"/>
      <c r="CO670" s="62"/>
      <c r="CP670" s="62"/>
      <c r="CQ670" s="62"/>
      <c r="CR670" s="62"/>
      <c r="CS670" s="66"/>
    </row>
    <row r="671" spans="1:97" s="50" customFormat="1" ht="18.75" x14ac:dyDescent="0.3">
      <c r="A671" s="61"/>
      <c r="B671" s="55"/>
      <c r="C671" s="66"/>
      <c r="D671" s="55"/>
      <c r="E671" s="66"/>
      <c r="F671" s="66"/>
      <c r="G671" s="66"/>
      <c r="H671" s="66"/>
      <c r="I671" s="66"/>
      <c r="J671" s="67"/>
      <c r="K671" s="67"/>
      <c r="L671" s="67"/>
      <c r="M671" s="67"/>
      <c r="N671" s="67"/>
      <c r="O671" s="67"/>
      <c r="P671" s="67"/>
      <c r="Q671" s="67"/>
      <c r="R671" s="67"/>
      <c r="S671" s="67"/>
      <c r="T671" s="67"/>
      <c r="U671" s="67"/>
      <c r="V671" s="67"/>
      <c r="W671" s="67"/>
      <c r="X671" s="67"/>
      <c r="Y671" s="67"/>
      <c r="Z671" s="67"/>
      <c r="AA671" s="67"/>
      <c r="AB671" s="67"/>
      <c r="AC671" s="67"/>
      <c r="AD671" s="67"/>
      <c r="AE671" s="67"/>
      <c r="AF671" s="67"/>
      <c r="AG671" s="67"/>
      <c r="AH671" s="67"/>
      <c r="AI671" s="67"/>
      <c r="AJ671" s="67"/>
      <c r="AK671" s="67"/>
      <c r="AL671" s="67"/>
      <c r="AM671" s="67"/>
      <c r="AN671" s="67"/>
      <c r="AO671" s="67"/>
      <c r="AP671" s="67"/>
      <c r="AQ671" s="67"/>
      <c r="AR671" s="67"/>
      <c r="AS671" s="67"/>
      <c r="AT671" s="67"/>
      <c r="AU671" s="67"/>
      <c r="AV671" s="67"/>
      <c r="AW671" s="67"/>
      <c r="AX671" s="67"/>
      <c r="AY671" s="67"/>
      <c r="AZ671" s="67"/>
      <c r="BA671" s="67"/>
      <c r="BB671" s="67"/>
      <c r="BC671" s="67"/>
      <c r="BD671" s="67"/>
      <c r="BE671" s="67"/>
      <c r="BF671" s="67"/>
      <c r="BG671" s="67"/>
      <c r="BH671" s="67"/>
      <c r="BI671" s="67"/>
      <c r="BJ671" s="67"/>
      <c r="BK671" s="67"/>
      <c r="BL671" s="67"/>
      <c r="BM671" s="67"/>
      <c r="BN671" s="67"/>
      <c r="BO671" s="67"/>
      <c r="BP671" s="67"/>
      <c r="BQ671" s="67"/>
      <c r="BR671" s="67"/>
      <c r="BS671" s="67"/>
      <c r="BT671" s="67"/>
      <c r="BU671" s="67"/>
      <c r="BV671" s="67"/>
      <c r="BW671" s="62"/>
      <c r="BX671" s="62"/>
      <c r="BY671" s="62"/>
      <c r="BZ671" s="62"/>
      <c r="CA671" s="62"/>
      <c r="CB671" s="62"/>
      <c r="CC671" s="77"/>
      <c r="CD671" s="77"/>
      <c r="CE671" s="62"/>
      <c r="CF671" s="77"/>
      <c r="CG671" s="77"/>
      <c r="CH671" s="62"/>
      <c r="CI671" s="62"/>
      <c r="CJ671" s="62"/>
      <c r="CK671" s="62"/>
      <c r="CL671" s="62"/>
      <c r="CM671" s="62"/>
      <c r="CN671" s="62"/>
      <c r="CO671" s="62"/>
      <c r="CP671" s="62"/>
      <c r="CQ671" s="62"/>
      <c r="CR671" s="62"/>
      <c r="CS671" s="66"/>
    </row>
    <row r="672" spans="1:97" s="50" customFormat="1" ht="18.75" x14ac:dyDescent="0.3">
      <c r="A672" s="61"/>
      <c r="B672" s="55"/>
      <c r="C672" s="66"/>
      <c r="D672" s="55"/>
      <c r="E672" s="66"/>
      <c r="F672" s="66"/>
      <c r="G672" s="66"/>
      <c r="H672" s="66"/>
      <c r="I672" s="66"/>
      <c r="J672" s="67"/>
      <c r="K672" s="67"/>
      <c r="L672" s="67"/>
      <c r="M672" s="67"/>
      <c r="N672" s="67"/>
      <c r="O672" s="67"/>
      <c r="P672" s="67"/>
      <c r="Q672" s="67"/>
      <c r="R672" s="67"/>
      <c r="S672" s="67"/>
      <c r="T672" s="67"/>
      <c r="U672" s="67"/>
      <c r="V672" s="67"/>
      <c r="W672" s="67"/>
      <c r="X672" s="67"/>
      <c r="Y672" s="67"/>
      <c r="Z672" s="67"/>
      <c r="AA672" s="67"/>
      <c r="AB672" s="67"/>
      <c r="AC672" s="67"/>
      <c r="AD672" s="67"/>
      <c r="AE672" s="67"/>
      <c r="AF672" s="67"/>
      <c r="AG672" s="67"/>
      <c r="AH672" s="67"/>
      <c r="AI672" s="67"/>
      <c r="AJ672" s="67"/>
      <c r="AK672" s="67"/>
      <c r="AL672" s="67"/>
      <c r="AM672" s="67"/>
      <c r="AN672" s="67"/>
      <c r="AO672" s="67"/>
      <c r="AP672" s="67"/>
      <c r="AQ672" s="67"/>
      <c r="AR672" s="67"/>
      <c r="AS672" s="67"/>
      <c r="AT672" s="67"/>
      <c r="AU672" s="67"/>
      <c r="AV672" s="67"/>
      <c r="AW672" s="67"/>
      <c r="AX672" s="67"/>
      <c r="AY672" s="67"/>
      <c r="AZ672" s="67"/>
      <c r="BA672" s="67"/>
      <c r="BB672" s="67"/>
      <c r="BC672" s="67"/>
      <c r="BD672" s="67"/>
      <c r="BE672" s="67"/>
      <c r="BF672" s="67"/>
      <c r="BG672" s="67"/>
      <c r="BH672" s="67"/>
      <c r="BI672" s="67"/>
      <c r="BJ672" s="67"/>
      <c r="BK672" s="67"/>
      <c r="BL672" s="67"/>
      <c r="BM672" s="67"/>
      <c r="BN672" s="67"/>
      <c r="BO672" s="67"/>
      <c r="BP672" s="67"/>
      <c r="BQ672" s="67"/>
      <c r="BR672" s="67"/>
      <c r="BS672" s="67"/>
      <c r="BT672" s="67"/>
      <c r="BU672" s="67"/>
      <c r="BV672" s="67"/>
      <c r="BW672" s="62"/>
      <c r="BX672" s="62"/>
      <c r="BY672" s="62"/>
      <c r="BZ672" s="62"/>
      <c r="CA672" s="62"/>
      <c r="CB672" s="62"/>
      <c r="CC672" s="77"/>
      <c r="CD672" s="77"/>
      <c r="CE672" s="62"/>
      <c r="CF672" s="77"/>
      <c r="CG672" s="77"/>
      <c r="CH672" s="62"/>
      <c r="CI672" s="62"/>
      <c r="CJ672" s="62"/>
      <c r="CK672" s="62"/>
      <c r="CL672" s="62"/>
      <c r="CM672" s="62"/>
      <c r="CN672" s="62"/>
      <c r="CO672" s="62"/>
      <c r="CP672" s="62"/>
      <c r="CQ672" s="62"/>
      <c r="CR672" s="62"/>
      <c r="CS672" s="66"/>
    </row>
    <row r="673" spans="1:97" s="50" customFormat="1" ht="18.75" x14ac:dyDescent="0.3">
      <c r="A673" s="61"/>
      <c r="B673" s="55"/>
      <c r="C673" s="66"/>
      <c r="D673" s="55"/>
      <c r="E673" s="66"/>
      <c r="F673" s="66"/>
      <c r="G673" s="66"/>
      <c r="H673" s="66"/>
      <c r="I673" s="66"/>
      <c r="J673" s="67"/>
      <c r="K673" s="67"/>
      <c r="L673" s="67"/>
      <c r="M673" s="67"/>
      <c r="N673" s="67"/>
      <c r="O673" s="67"/>
      <c r="P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c r="AN673" s="67"/>
      <c r="AO673" s="67"/>
      <c r="AP673" s="67"/>
      <c r="AQ673" s="67"/>
      <c r="AR673" s="67"/>
      <c r="AS673" s="67"/>
      <c r="AT673" s="67"/>
      <c r="AU673" s="67"/>
      <c r="AV673" s="67"/>
      <c r="AW673" s="67"/>
      <c r="AX673" s="67"/>
      <c r="AY673" s="67"/>
      <c r="AZ673" s="67"/>
      <c r="BA673" s="67"/>
      <c r="BB673" s="67"/>
      <c r="BC673" s="67"/>
      <c r="BD673" s="67"/>
      <c r="BE673" s="67"/>
      <c r="BF673" s="67"/>
      <c r="BG673" s="67"/>
      <c r="BH673" s="67"/>
      <c r="BI673" s="67"/>
      <c r="BJ673" s="67"/>
      <c r="BK673" s="67"/>
      <c r="BL673" s="67"/>
      <c r="BM673" s="67"/>
      <c r="BN673" s="67"/>
      <c r="BO673" s="67"/>
      <c r="BP673" s="67"/>
      <c r="BQ673" s="67"/>
      <c r="BR673" s="67"/>
      <c r="BS673" s="67"/>
      <c r="BT673" s="67"/>
      <c r="BU673" s="67"/>
      <c r="BV673" s="67"/>
      <c r="BW673" s="62"/>
      <c r="BX673" s="62"/>
      <c r="BY673" s="62"/>
      <c r="BZ673" s="62"/>
      <c r="CA673" s="62"/>
      <c r="CB673" s="62"/>
      <c r="CC673" s="77"/>
      <c r="CD673" s="77"/>
      <c r="CE673" s="62"/>
      <c r="CF673" s="77"/>
      <c r="CG673" s="77"/>
      <c r="CH673" s="62"/>
      <c r="CI673" s="62"/>
      <c r="CJ673" s="62"/>
      <c r="CK673" s="62"/>
      <c r="CL673" s="62"/>
      <c r="CM673" s="62"/>
      <c r="CN673" s="62"/>
      <c r="CO673" s="62"/>
      <c r="CP673" s="62"/>
      <c r="CQ673" s="62"/>
      <c r="CR673" s="62"/>
      <c r="CS673" s="66"/>
    </row>
    <row r="674" spans="1:97" s="50" customFormat="1" ht="18.75" x14ac:dyDescent="0.3">
      <c r="A674" s="61"/>
      <c r="B674" s="55"/>
      <c r="C674" s="66"/>
      <c r="D674" s="55"/>
      <c r="E674" s="66"/>
      <c r="F674" s="66"/>
      <c r="G674" s="66"/>
      <c r="H674" s="66"/>
      <c r="I674" s="66"/>
      <c r="J674" s="67"/>
      <c r="K674" s="67"/>
      <c r="L674" s="67"/>
      <c r="M674" s="67"/>
      <c r="N674" s="67"/>
      <c r="O674" s="67"/>
      <c r="P674" s="67"/>
      <c r="Q674" s="67"/>
      <c r="R674" s="67"/>
      <c r="S674" s="67"/>
      <c r="T674" s="67"/>
      <c r="U674" s="67"/>
      <c r="V674" s="67"/>
      <c r="W674" s="67"/>
      <c r="X674" s="67"/>
      <c r="Y674" s="67"/>
      <c r="Z674" s="67"/>
      <c r="AA674" s="67"/>
      <c r="AB674" s="67"/>
      <c r="AC674" s="67"/>
      <c r="AD674" s="67"/>
      <c r="AE674" s="67"/>
      <c r="AF674" s="67"/>
      <c r="AG674" s="67"/>
      <c r="AH674" s="67"/>
      <c r="AI674" s="67"/>
      <c r="AJ674" s="67"/>
      <c r="AK674" s="67"/>
      <c r="AL674" s="67"/>
      <c r="AM674" s="67"/>
      <c r="AN674" s="67"/>
      <c r="AO674" s="67"/>
      <c r="AP674" s="67"/>
      <c r="AQ674" s="67"/>
      <c r="AR674" s="67"/>
      <c r="AS674" s="67"/>
      <c r="AT674" s="67"/>
      <c r="AU674" s="67"/>
      <c r="AV674" s="67"/>
      <c r="AW674" s="67"/>
      <c r="AX674" s="67"/>
      <c r="AY674" s="67"/>
      <c r="AZ674" s="67"/>
      <c r="BA674" s="67"/>
      <c r="BB674" s="67"/>
      <c r="BC674" s="67"/>
      <c r="BD674" s="67"/>
      <c r="BE674" s="67"/>
      <c r="BF674" s="67"/>
      <c r="BG674" s="67"/>
      <c r="BH674" s="67"/>
      <c r="BI674" s="67"/>
      <c r="BJ674" s="67"/>
      <c r="BK674" s="67"/>
      <c r="BL674" s="67"/>
      <c r="BM674" s="67"/>
      <c r="BN674" s="67"/>
      <c r="BO674" s="67"/>
      <c r="BP674" s="67"/>
      <c r="BQ674" s="67"/>
      <c r="BR674" s="67"/>
      <c r="BS674" s="67"/>
      <c r="BT674" s="67"/>
      <c r="BU674" s="67"/>
      <c r="BV674" s="67"/>
      <c r="BW674" s="62"/>
      <c r="BX674" s="62"/>
      <c r="BY674" s="62"/>
      <c r="BZ674" s="62"/>
      <c r="CA674" s="62"/>
      <c r="CB674" s="62"/>
      <c r="CC674" s="77"/>
      <c r="CD674" s="77"/>
      <c r="CE674" s="62"/>
      <c r="CF674" s="77"/>
      <c r="CG674" s="77"/>
      <c r="CH674" s="62"/>
      <c r="CI674" s="62"/>
      <c r="CJ674" s="62"/>
      <c r="CK674" s="62"/>
      <c r="CL674" s="62"/>
      <c r="CM674" s="62"/>
      <c r="CN674" s="62"/>
      <c r="CO674" s="62"/>
      <c r="CP674" s="62"/>
      <c r="CQ674" s="62"/>
      <c r="CR674" s="62"/>
      <c r="CS674" s="66"/>
    </row>
    <row r="675" spans="1:97" s="50" customFormat="1" ht="18.75" x14ac:dyDescent="0.3">
      <c r="A675" s="61"/>
      <c r="B675" s="55"/>
      <c r="C675" s="66"/>
      <c r="D675" s="55"/>
      <c r="E675" s="66"/>
      <c r="F675" s="66"/>
      <c r="G675" s="66"/>
      <c r="H675" s="66"/>
      <c r="I675" s="66"/>
      <c r="J675" s="67"/>
      <c r="K675" s="67"/>
      <c r="L675" s="67"/>
      <c r="M675" s="67"/>
      <c r="N675" s="67"/>
      <c r="O675" s="67"/>
      <c r="P675" s="67"/>
      <c r="Q675" s="67"/>
      <c r="R675" s="67"/>
      <c r="S675" s="67"/>
      <c r="T675" s="67"/>
      <c r="U675" s="67"/>
      <c r="V675" s="67"/>
      <c r="W675" s="67"/>
      <c r="X675" s="67"/>
      <c r="Y675" s="67"/>
      <c r="Z675" s="67"/>
      <c r="AA675" s="67"/>
      <c r="AB675" s="67"/>
      <c r="AC675" s="67"/>
      <c r="AD675" s="67"/>
      <c r="AE675" s="67"/>
      <c r="AF675" s="67"/>
      <c r="AG675" s="67"/>
      <c r="AH675" s="67"/>
      <c r="AI675" s="67"/>
      <c r="AJ675" s="67"/>
      <c r="AK675" s="67"/>
      <c r="AL675" s="67"/>
      <c r="AM675" s="67"/>
      <c r="AN675" s="67"/>
      <c r="AO675" s="67"/>
      <c r="AP675" s="67"/>
      <c r="AQ675" s="67"/>
      <c r="AR675" s="67"/>
      <c r="AS675" s="67"/>
      <c r="AT675" s="67"/>
      <c r="AU675" s="67"/>
      <c r="AV675" s="67"/>
      <c r="AW675" s="67"/>
      <c r="AX675" s="67"/>
      <c r="AY675" s="67"/>
      <c r="AZ675" s="67"/>
      <c r="BA675" s="67"/>
      <c r="BB675" s="67"/>
      <c r="BC675" s="67"/>
      <c r="BD675" s="67"/>
      <c r="BE675" s="67"/>
      <c r="BF675" s="67"/>
      <c r="BG675" s="67"/>
      <c r="BH675" s="67"/>
      <c r="BI675" s="67"/>
      <c r="BJ675" s="67"/>
      <c r="BK675" s="67"/>
      <c r="BL675" s="67"/>
      <c r="BM675" s="67"/>
      <c r="BN675" s="67"/>
      <c r="BO675" s="67"/>
      <c r="BP675" s="67"/>
      <c r="BQ675" s="67"/>
      <c r="BR675" s="67"/>
      <c r="BS675" s="67"/>
      <c r="BT675" s="67"/>
      <c r="BU675" s="67"/>
      <c r="BV675" s="67"/>
      <c r="BW675" s="62"/>
      <c r="BX675" s="62"/>
      <c r="BY675" s="62"/>
      <c r="BZ675" s="62"/>
      <c r="CA675" s="62"/>
      <c r="CB675" s="62"/>
      <c r="CC675" s="77"/>
      <c r="CD675" s="77"/>
      <c r="CE675" s="62"/>
      <c r="CF675" s="77"/>
      <c r="CG675" s="77"/>
      <c r="CH675" s="62"/>
      <c r="CI675" s="62"/>
      <c r="CJ675" s="62"/>
      <c r="CK675" s="62"/>
      <c r="CL675" s="62"/>
      <c r="CM675" s="62"/>
      <c r="CN675" s="62"/>
      <c r="CO675" s="62"/>
      <c r="CP675" s="62"/>
      <c r="CQ675" s="62"/>
      <c r="CR675" s="62"/>
      <c r="CS675" s="66"/>
    </row>
    <row r="676" spans="1:97" s="50" customFormat="1" ht="18.75" x14ac:dyDescent="0.3">
      <c r="A676" s="61"/>
      <c r="B676" s="55"/>
      <c r="C676" s="66"/>
      <c r="D676" s="55"/>
      <c r="E676" s="66"/>
      <c r="F676" s="66"/>
      <c r="G676" s="66"/>
      <c r="H676" s="66"/>
      <c r="I676" s="66"/>
      <c r="J676" s="67"/>
      <c r="K676" s="67"/>
      <c r="L676" s="67"/>
      <c r="M676" s="67"/>
      <c r="N676" s="67"/>
      <c r="O676" s="67"/>
      <c r="P676" s="67"/>
      <c r="Q676" s="67"/>
      <c r="R676" s="67"/>
      <c r="S676" s="67"/>
      <c r="T676" s="67"/>
      <c r="U676" s="67"/>
      <c r="V676" s="67"/>
      <c r="W676" s="67"/>
      <c r="X676" s="67"/>
      <c r="Y676" s="67"/>
      <c r="Z676" s="67"/>
      <c r="AA676" s="67"/>
      <c r="AB676" s="67"/>
      <c r="AC676" s="67"/>
      <c r="AD676" s="67"/>
      <c r="AE676" s="67"/>
      <c r="AF676" s="67"/>
      <c r="AG676" s="67"/>
      <c r="AH676" s="67"/>
      <c r="AI676" s="67"/>
      <c r="AJ676" s="67"/>
      <c r="AK676" s="67"/>
      <c r="AL676" s="67"/>
      <c r="AM676" s="67"/>
      <c r="AN676" s="67"/>
      <c r="AO676" s="67"/>
      <c r="AP676" s="67"/>
      <c r="AQ676" s="67"/>
      <c r="AR676" s="67"/>
      <c r="AS676" s="67"/>
      <c r="AT676" s="67"/>
      <c r="AU676" s="67"/>
      <c r="AV676" s="67"/>
      <c r="AW676" s="67"/>
      <c r="AX676" s="67"/>
      <c r="AY676" s="67"/>
      <c r="AZ676" s="67"/>
      <c r="BA676" s="67"/>
      <c r="BB676" s="67"/>
      <c r="BC676" s="67"/>
      <c r="BD676" s="67"/>
      <c r="BE676" s="67"/>
      <c r="BF676" s="67"/>
      <c r="BG676" s="67"/>
      <c r="BH676" s="67"/>
      <c r="BI676" s="67"/>
      <c r="BJ676" s="67"/>
      <c r="BK676" s="67"/>
      <c r="BL676" s="67"/>
      <c r="BM676" s="67"/>
      <c r="BN676" s="67"/>
      <c r="BO676" s="67"/>
      <c r="BP676" s="67"/>
      <c r="BQ676" s="67"/>
      <c r="BR676" s="67"/>
      <c r="BS676" s="67"/>
      <c r="BT676" s="67"/>
      <c r="BU676" s="67"/>
      <c r="BV676" s="67"/>
      <c r="BW676" s="62"/>
      <c r="BX676" s="62"/>
      <c r="BY676" s="62"/>
      <c r="BZ676" s="62"/>
      <c r="CA676" s="62"/>
      <c r="CB676" s="62"/>
      <c r="CC676" s="77"/>
      <c r="CD676" s="77"/>
      <c r="CE676" s="62"/>
      <c r="CF676" s="77"/>
      <c r="CG676" s="77"/>
      <c r="CH676" s="62"/>
      <c r="CI676" s="62"/>
      <c r="CJ676" s="62"/>
      <c r="CK676" s="62"/>
      <c r="CL676" s="62"/>
      <c r="CM676" s="62"/>
      <c r="CN676" s="62"/>
      <c r="CO676" s="62"/>
      <c r="CP676" s="62"/>
      <c r="CQ676" s="62"/>
      <c r="CR676" s="62"/>
      <c r="CS676" s="66"/>
    </row>
    <row r="677" spans="1:97" s="50" customFormat="1" ht="18.75" x14ac:dyDescent="0.3">
      <c r="A677" s="61"/>
      <c r="B677" s="55"/>
      <c r="C677" s="66"/>
      <c r="D677" s="55"/>
      <c r="E677" s="66"/>
      <c r="F677" s="66"/>
      <c r="G677" s="66"/>
      <c r="H677" s="66"/>
      <c r="I677" s="66"/>
      <c r="J677" s="67"/>
      <c r="K677" s="67"/>
      <c r="L677" s="67"/>
      <c r="M677" s="67"/>
      <c r="N677" s="67"/>
      <c r="O677" s="67"/>
      <c r="P677" s="67"/>
      <c r="Q677" s="67"/>
      <c r="R677" s="67"/>
      <c r="S677" s="67"/>
      <c r="T677" s="67"/>
      <c r="U677" s="67"/>
      <c r="V677" s="67"/>
      <c r="W677" s="67"/>
      <c r="X677" s="67"/>
      <c r="Y677" s="67"/>
      <c r="Z677" s="67"/>
      <c r="AA677" s="67"/>
      <c r="AB677" s="67"/>
      <c r="AC677" s="67"/>
      <c r="AD677" s="67"/>
      <c r="AE677" s="67"/>
      <c r="AF677" s="67"/>
      <c r="AG677" s="67"/>
      <c r="AH677" s="67"/>
      <c r="AI677" s="67"/>
      <c r="AJ677" s="67"/>
      <c r="AK677" s="67"/>
      <c r="AL677" s="67"/>
      <c r="AM677" s="67"/>
      <c r="AN677" s="67"/>
      <c r="AO677" s="67"/>
      <c r="AP677" s="67"/>
      <c r="AQ677" s="67"/>
      <c r="AR677" s="67"/>
      <c r="AS677" s="67"/>
      <c r="AT677" s="67"/>
      <c r="AU677" s="67"/>
      <c r="AV677" s="67"/>
      <c r="AW677" s="67"/>
      <c r="AX677" s="67"/>
      <c r="AY677" s="67"/>
      <c r="AZ677" s="67"/>
      <c r="BA677" s="67"/>
      <c r="BB677" s="67"/>
      <c r="BC677" s="67"/>
      <c r="BD677" s="67"/>
      <c r="BE677" s="67"/>
      <c r="BF677" s="67"/>
      <c r="BG677" s="67"/>
      <c r="BH677" s="67"/>
      <c r="BI677" s="67"/>
      <c r="BJ677" s="67"/>
      <c r="BK677" s="67"/>
      <c r="BL677" s="67"/>
      <c r="BM677" s="67"/>
      <c r="BN677" s="67"/>
      <c r="BO677" s="67"/>
      <c r="BP677" s="67"/>
      <c r="BQ677" s="67"/>
      <c r="BR677" s="67"/>
      <c r="BS677" s="67"/>
      <c r="BT677" s="67"/>
      <c r="BU677" s="67"/>
      <c r="BV677" s="67"/>
      <c r="BW677" s="62"/>
      <c r="BX677" s="62"/>
      <c r="BY677" s="62"/>
      <c r="BZ677" s="62"/>
      <c r="CA677" s="62"/>
      <c r="CB677" s="62"/>
      <c r="CC677" s="77"/>
      <c r="CD677" s="77"/>
      <c r="CE677" s="62"/>
      <c r="CF677" s="77"/>
      <c r="CG677" s="77"/>
      <c r="CH677" s="62"/>
      <c r="CI677" s="62"/>
      <c r="CJ677" s="62"/>
      <c r="CK677" s="62"/>
      <c r="CL677" s="62"/>
      <c r="CM677" s="62"/>
      <c r="CN677" s="62"/>
      <c r="CO677" s="62"/>
      <c r="CP677" s="62"/>
      <c r="CQ677" s="62"/>
      <c r="CR677" s="62"/>
      <c r="CS677" s="66"/>
    </row>
    <row r="678" spans="1:97" s="50" customFormat="1" ht="18.75" x14ac:dyDescent="0.3">
      <c r="A678" s="61"/>
      <c r="B678" s="55"/>
      <c r="C678" s="66"/>
      <c r="D678" s="55"/>
      <c r="E678" s="66"/>
      <c r="F678" s="66"/>
      <c r="G678" s="66"/>
      <c r="H678" s="66"/>
      <c r="I678" s="66"/>
      <c r="J678" s="67"/>
      <c r="K678" s="67"/>
      <c r="L678" s="67"/>
      <c r="M678" s="67"/>
      <c r="N678" s="67"/>
      <c r="O678" s="67"/>
      <c r="P678" s="67"/>
      <c r="Q678" s="67"/>
      <c r="R678" s="67"/>
      <c r="S678" s="67"/>
      <c r="T678" s="67"/>
      <c r="U678" s="67"/>
      <c r="V678" s="67"/>
      <c r="W678" s="67"/>
      <c r="X678" s="67"/>
      <c r="Y678" s="67"/>
      <c r="Z678" s="67"/>
      <c r="AA678" s="67"/>
      <c r="AB678" s="67"/>
      <c r="AC678" s="67"/>
      <c r="AD678" s="67"/>
      <c r="AE678" s="67"/>
      <c r="AF678" s="67"/>
      <c r="AG678" s="67"/>
      <c r="AH678" s="67"/>
      <c r="AI678" s="67"/>
      <c r="AJ678" s="67"/>
      <c r="AK678" s="67"/>
      <c r="AL678" s="67"/>
      <c r="AM678" s="67"/>
      <c r="AN678" s="67"/>
      <c r="AO678" s="67"/>
      <c r="AP678" s="67"/>
      <c r="AQ678" s="67"/>
      <c r="AR678" s="67"/>
      <c r="AS678" s="67"/>
      <c r="AT678" s="67"/>
      <c r="AU678" s="67"/>
      <c r="AV678" s="67"/>
      <c r="AW678" s="67"/>
      <c r="AX678" s="67"/>
      <c r="AY678" s="67"/>
      <c r="AZ678" s="67"/>
      <c r="BA678" s="67"/>
      <c r="BB678" s="67"/>
      <c r="BC678" s="67"/>
      <c r="BD678" s="67"/>
      <c r="BE678" s="67"/>
      <c r="BF678" s="67"/>
      <c r="BG678" s="67"/>
      <c r="BH678" s="67"/>
      <c r="BI678" s="67"/>
      <c r="BJ678" s="67"/>
      <c r="BK678" s="67"/>
      <c r="BL678" s="67"/>
      <c r="BM678" s="67"/>
      <c r="BN678" s="67"/>
      <c r="BO678" s="67"/>
      <c r="BP678" s="67"/>
      <c r="BQ678" s="67"/>
      <c r="BR678" s="67"/>
      <c r="BS678" s="67"/>
      <c r="BT678" s="67"/>
      <c r="BU678" s="67"/>
      <c r="BV678" s="67"/>
      <c r="BW678" s="62"/>
      <c r="BX678" s="62"/>
      <c r="BY678" s="62"/>
      <c r="BZ678" s="62"/>
      <c r="CA678" s="62"/>
      <c r="CB678" s="62"/>
      <c r="CC678" s="77"/>
      <c r="CD678" s="77"/>
      <c r="CE678" s="62"/>
      <c r="CF678" s="77"/>
      <c r="CG678" s="77"/>
      <c r="CH678" s="62"/>
      <c r="CI678" s="62"/>
      <c r="CJ678" s="62"/>
      <c r="CK678" s="62"/>
      <c r="CL678" s="62"/>
      <c r="CM678" s="62"/>
      <c r="CN678" s="62"/>
      <c r="CO678" s="62"/>
      <c r="CP678" s="62"/>
      <c r="CQ678" s="62"/>
      <c r="CR678" s="62"/>
      <c r="CS678" s="66"/>
    </row>
    <row r="679" spans="1:97" s="50" customFormat="1" ht="18.75" x14ac:dyDescent="0.3">
      <c r="A679" s="61"/>
      <c r="B679" s="55"/>
      <c r="C679" s="66"/>
      <c r="D679" s="55"/>
      <c r="E679" s="66"/>
      <c r="F679" s="66"/>
      <c r="G679" s="66"/>
      <c r="H679" s="66"/>
      <c r="I679" s="66"/>
      <c r="J679" s="67"/>
      <c r="K679" s="67"/>
      <c r="L679" s="67"/>
      <c r="M679" s="67"/>
      <c r="N679" s="67"/>
      <c r="O679" s="67"/>
      <c r="P679" s="67"/>
      <c r="Q679" s="67"/>
      <c r="R679" s="67"/>
      <c r="S679" s="67"/>
      <c r="T679" s="67"/>
      <c r="U679" s="67"/>
      <c r="V679" s="67"/>
      <c r="W679" s="67"/>
      <c r="X679" s="67"/>
      <c r="Y679" s="67"/>
      <c r="Z679" s="67"/>
      <c r="AA679" s="67"/>
      <c r="AB679" s="67"/>
      <c r="AC679" s="67"/>
      <c r="AD679" s="67"/>
      <c r="AE679" s="67"/>
      <c r="AF679" s="67"/>
      <c r="AG679" s="67"/>
      <c r="AH679" s="67"/>
      <c r="AI679" s="67"/>
      <c r="AJ679" s="67"/>
      <c r="AK679" s="67"/>
      <c r="AL679" s="67"/>
      <c r="AM679" s="67"/>
      <c r="AN679" s="67"/>
      <c r="AO679" s="67"/>
      <c r="AP679" s="67"/>
      <c r="AQ679" s="67"/>
      <c r="AR679" s="67"/>
      <c r="AS679" s="67"/>
      <c r="AT679" s="67"/>
      <c r="AU679" s="67"/>
      <c r="AV679" s="67"/>
      <c r="AW679" s="67"/>
      <c r="AX679" s="67"/>
      <c r="AY679" s="67"/>
      <c r="AZ679" s="67"/>
      <c r="BA679" s="67"/>
      <c r="BB679" s="67"/>
      <c r="BC679" s="67"/>
      <c r="BD679" s="67"/>
      <c r="BE679" s="67"/>
      <c r="BF679" s="67"/>
      <c r="BG679" s="67"/>
      <c r="BH679" s="67"/>
      <c r="BI679" s="67"/>
      <c r="BJ679" s="67"/>
      <c r="BK679" s="67"/>
      <c r="BL679" s="67"/>
      <c r="BM679" s="67"/>
      <c r="BN679" s="67"/>
      <c r="BO679" s="67"/>
      <c r="BP679" s="67"/>
      <c r="BQ679" s="67"/>
      <c r="BR679" s="67"/>
      <c r="BS679" s="67"/>
      <c r="BT679" s="67"/>
      <c r="BU679" s="67"/>
      <c r="BV679" s="67"/>
      <c r="BW679" s="62"/>
      <c r="BX679" s="62"/>
      <c r="BY679" s="62"/>
      <c r="BZ679" s="62"/>
      <c r="CA679" s="62"/>
      <c r="CB679" s="62"/>
      <c r="CC679" s="77"/>
      <c r="CD679" s="77"/>
      <c r="CE679" s="62"/>
      <c r="CF679" s="77"/>
      <c r="CG679" s="77"/>
      <c r="CH679" s="62"/>
      <c r="CI679" s="62"/>
      <c r="CJ679" s="62"/>
      <c r="CK679" s="62"/>
      <c r="CL679" s="62"/>
      <c r="CM679" s="62"/>
      <c r="CN679" s="62"/>
      <c r="CO679" s="62"/>
      <c r="CP679" s="62"/>
      <c r="CQ679" s="62"/>
      <c r="CR679" s="62"/>
      <c r="CS679" s="66"/>
    </row>
    <row r="680" spans="1:97" s="50" customFormat="1" ht="18.75" x14ac:dyDescent="0.3">
      <c r="A680" s="61"/>
      <c r="B680" s="55"/>
      <c r="C680" s="66"/>
      <c r="D680" s="55"/>
      <c r="E680" s="66"/>
      <c r="F680" s="66"/>
      <c r="G680" s="66"/>
      <c r="H680" s="66"/>
      <c r="I680" s="66"/>
      <c r="J680" s="67"/>
      <c r="K680" s="67"/>
      <c r="L680" s="67"/>
      <c r="M680" s="67"/>
      <c r="N680" s="67"/>
      <c r="O680" s="67"/>
      <c r="P680" s="67"/>
      <c r="Q680" s="67"/>
      <c r="R680" s="67"/>
      <c r="S680" s="67"/>
      <c r="T680" s="67"/>
      <c r="U680" s="67"/>
      <c r="V680" s="67"/>
      <c r="W680" s="67"/>
      <c r="X680" s="67"/>
      <c r="Y680" s="67"/>
      <c r="Z680" s="67"/>
      <c r="AA680" s="67"/>
      <c r="AB680" s="67"/>
      <c r="AC680" s="67"/>
      <c r="AD680" s="67"/>
      <c r="AE680" s="67"/>
      <c r="AF680" s="67"/>
      <c r="AG680" s="67"/>
      <c r="AH680" s="67"/>
      <c r="AI680" s="67"/>
      <c r="AJ680" s="67"/>
      <c r="AK680" s="67"/>
      <c r="AL680" s="67"/>
      <c r="AM680" s="67"/>
      <c r="AN680" s="67"/>
      <c r="AO680" s="67"/>
      <c r="AP680" s="67"/>
      <c r="AQ680" s="67"/>
      <c r="AR680" s="67"/>
      <c r="AS680" s="67"/>
      <c r="AT680" s="67"/>
      <c r="AU680" s="67"/>
      <c r="AV680" s="67"/>
      <c r="AW680" s="67"/>
      <c r="AX680" s="67"/>
      <c r="AY680" s="67"/>
      <c r="AZ680" s="67"/>
      <c r="BA680" s="67"/>
      <c r="BB680" s="67"/>
      <c r="BC680" s="67"/>
      <c r="BD680" s="67"/>
      <c r="BE680" s="67"/>
      <c r="BF680" s="67"/>
      <c r="BG680" s="67"/>
      <c r="BH680" s="67"/>
      <c r="BI680" s="67"/>
      <c r="BJ680" s="67"/>
      <c r="BK680" s="67"/>
      <c r="BL680" s="67"/>
      <c r="BM680" s="67"/>
      <c r="BN680" s="67"/>
      <c r="BO680" s="67"/>
      <c r="BP680" s="67"/>
      <c r="BQ680" s="67"/>
      <c r="BR680" s="67"/>
      <c r="BS680" s="67"/>
      <c r="BT680" s="67"/>
      <c r="BU680" s="67"/>
      <c r="BV680" s="67"/>
      <c r="BW680" s="62"/>
      <c r="BX680" s="62"/>
      <c r="BY680" s="62"/>
      <c r="BZ680" s="62"/>
      <c r="CA680" s="62"/>
      <c r="CB680" s="62"/>
      <c r="CC680" s="77"/>
      <c r="CD680" s="77"/>
      <c r="CE680" s="62"/>
      <c r="CF680" s="77"/>
      <c r="CG680" s="77"/>
      <c r="CH680" s="62"/>
      <c r="CI680" s="62"/>
      <c r="CJ680" s="62"/>
      <c r="CK680" s="62"/>
      <c r="CL680" s="62"/>
      <c r="CM680" s="62"/>
      <c r="CN680" s="62"/>
      <c r="CO680" s="62"/>
      <c r="CP680" s="62"/>
      <c r="CQ680" s="62"/>
      <c r="CR680" s="62"/>
      <c r="CS680" s="66"/>
    </row>
    <row r="681" spans="1:97" s="50" customFormat="1" ht="18.75" x14ac:dyDescent="0.3">
      <c r="A681" s="61"/>
      <c r="B681" s="55"/>
      <c r="C681" s="66"/>
      <c r="D681" s="55"/>
      <c r="E681" s="66"/>
      <c r="F681" s="66"/>
      <c r="G681" s="66"/>
      <c r="H681" s="66"/>
      <c r="I681" s="66"/>
      <c r="J681" s="67"/>
      <c r="K681" s="67"/>
      <c r="L681" s="67"/>
      <c r="M681" s="67"/>
      <c r="N681" s="67"/>
      <c r="O681" s="67"/>
      <c r="P681" s="67"/>
      <c r="Q681" s="67"/>
      <c r="R681" s="67"/>
      <c r="S681" s="67"/>
      <c r="T681" s="67"/>
      <c r="U681" s="67"/>
      <c r="V681" s="67"/>
      <c r="W681" s="67"/>
      <c r="X681" s="67"/>
      <c r="Y681" s="67"/>
      <c r="Z681" s="67"/>
      <c r="AA681" s="67"/>
      <c r="AB681" s="67"/>
      <c r="AC681" s="67"/>
      <c r="AD681" s="67"/>
      <c r="AE681" s="67"/>
      <c r="AF681" s="67"/>
      <c r="AG681" s="67"/>
      <c r="AH681" s="67"/>
      <c r="AI681" s="67"/>
      <c r="AJ681" s="67"/>
      <c r="AK681" s="67"/>
      <c r="AL681" s="67"/>
      <c r="AM681" s="67"/>
      <c r="AN681" s="67"/>
      <c r="AO681" s="67"/>
      <c r="AP681" s="67"/>
      <c r="AQ681" s="67"/>
      <c r="AR681" s="67"/>
      <c r="AS681" s="67"/>
      <c r="AT681" s="67"/>
      <c r="AU681" s="67"/>
      <c r="AV681" s="67"/>
      <c r="AW681" s="67"/>
      <c r="AX681" s="67"/>
      <c r="AY681" s="67"/>
      <c r="AZ681" s="67"/>
      <c r="BA681" s="67"/>
      <c r="BB681" s="67"/>
      <c r="BC681" s="67"/>
      <c r="BD681" s="67"/>
      <c r="BE681" s="67"/>
      <c r="BF681" s="67"/>
      <c r="BG681" s="67"/>
      <c r="BH681" s="67"/>
      <c r="BI681" s="67"/>
      <c r="BJ681" s="67"/>
      <c r="BK681" s="67"/>
      <c r="BL681" s="67"/>
      <c r="BM681" s="67"/>
      <c r="BN681" s="67"/>
      <c r="BO681" s="67"/>
      <c r="BP681" s="67"/>
      <c r="BQ681" s="67"/>
      <c r="BR681" s="67"/>
      <c r="BS681" s="67"/>
      <c r="BT681" s="67"/>
      <c r="BU681" s="67"/>
      <c r="BV681" s="67"/>
      <c r="BW681" s="62"/>
      <c r="BX681" s="62"/>
      <c r="BY681" s="62"/>
      <c r="BZ681" s="62"/>
      <c r="CA681" s="62"/>
      <c r="CB681" s="62"/>
      <c r="CC681" s="77"/>
      <c r="CD681" s="77"/>
      <c r="CE681" s="62"/>
      <c r="CF681" s="77"/>
      <c r="CG681" s="77"/>
      <c r="CH681" s="62"/>
      <c r="CI681" s="62"/>
      <c r="CJ681" s="62"/>
      <c r="CK681" s="62"/>
      <c r="CL681" s="62"/>
      <c r="CM681" s="62"/>
      <c r="CN681" s="62"/>
      <c r="CO681" s="62"/>
      <c r="CP681" s="62"/>
      <c r="CQ681" s="62"/>
      <c r="CR681" s="62"/>
      <c r="CS681" s="66"/>
    </row>
    <row r="682" spans="1:97" s="50" customFormat="1" ht="18.75" x14ac:dyDescent="0.3">
      <c r="A682" s="61"/>
      <c r="B682" s="55"/>
      <c r="C682" s="66"/>
      <c r="D682" s="55"/>
      <c r="E682" s="66"/>
      <c r="F682" s="66"/>
      <c r="G682" s="66"/>
      <c r="H682" s="66"/>
      <c r="I682" s="66"/>
      <c r="J682" s="67"/>
      <c r="K682" s="67"/>
      <c r="L682" s="67"/>
      <c r="M682" s="67"/>
      <c r="N682" s="67"/>
      <c r="O682" s="67"/>
      <c r="P682" s="67"/>
      <c r="Q682" s="67"/>
      <c r="R682" s="67"/>
      <c r="S682" s="67"/>
      <c r="T682" s="67"/>
      <c r="U682" s="67"/>
      <c r="V682" s="67"/>
      <c r="W682" s="67"/>
      <c r="X682" s="67"/>
      <c r="Y682" s="67"/>
      <c r="Z682" s="67"/>
      <c r="AA682" s="67"/>
      <c r="AB682" s="67"/>
      <c r="AC682" s="67"/>
      <c r="AD682" s="67"/>
      <c r="AE682" s="67"/>
      <c r="AF682" s="67"/>
      <c r="AG682" s="67"/>
      <c r="AH682" s="67"/>
      <c r="AI682" s="67"/>
      <c r="AJ682" s="67"/>
      <c r="AK682" s="67"/>
      <c r="AL682" s="67"/>
      <c r="AM682" s="67"/>
      <c r="AN682" s="67"/>
      <c r="AO682" s="67"/>
      <c r="AP682" s="67"/>
      <c r="AQ682" s="67"/>
      <c r="AR682" s="67"/>
      <c r="AS682" s="67"/>
      <c r="AT682" s="67"/>
      <c r="AU682" s="67"/>
      <c r="AV682" s="67"/>
      <c r="AW682" s="67"/>
      <c r="AX682" s="67"/>
      <c r="AY682" s="67"/>
      <c r="AZ682" s="67"/>
      <c r="BA682" s="67"/>
      <c r="BB682" s="67"/>
      <c r="BC682" s="67"/>
      <c r="BD682" s="67"/>
      <c r="BE682" s="67"/>
      <c r="BF682" s="67"/>
      <c r="BG682" s="67"/>
      <c r="BH682" s="67"/>
      <c r="BI682" s="67"/>
      <c r="BJ682" s="67"/>
      <c r="BK682" s="67"/>
      <c r="BL682" s="67"/>
      <c r="BM682" s="67"/>
      <c r="BN682" s="67"/>
      <c r="BO682" s="67"/>
      <c r="BP682" s="67"/>
      <c r="BQ682" s="67"/>
      <c r="BR682" s="67"/>
      <c r="BS682" s="67"/>
      <c r="BT682" s="67"/>
      <c r="BU682" s="67"/>
      <c r="BV682" s="67"/>
      <c r="BW682" s="62"/>
      <c r="BX682" s="62"/>
      <c r="BY682" s="62"/>
      <c r="BZ682" s="62"/>
      <c r="CA682" s="62"/>
      <c r="CB682" s="62"/>
      <c r="CC682" s="77"/>
      <c r="CD682" s="77"/>
      <c r="CE682" s="62"/>
      <c r="CF682" s="77"/>
      <c r="CG682" s="77"/>
      <c r="CH682" s="62"/>
      <c r="CI682" s="62"/>
      <c r="CJ682" s="62"/>
      <c r="CK682" s="62"/>
      <c r="CL682" s="62"/>
      <c r="CM682" s="62"/>
      <c r="CN682" s="62"/>
      <c r="CO682" s="62"/>
      <c r="CP682" s="62"/>
      <c r="CQ682" s="62"/>
      <c r="CR682" s="62"/>
      <c r="CS682" s="66"/>
    </row>
    <row r="683" spans="1:97" s="50" customFormat="1" ht="18.75" x14ac:dyDescent="0.3">
      <c r="A683" s="61"/>
      <c r="B683" s="55"/>
      <c r="C683" s="66"/>
      <c r="D683" s="55"/>
      <c r="E683" s="66"/>
      <c r="F683" s="66"/>
      <c r="G683" s="66"/>
      <c r="H683" s="66"/>
      <c r="I683" s="66"/>
      <c r="J683" s="67"/>
      <c r="K683" s="67"/>
      <c r="L683" s="67"/>
      <c r="M683" s="67"/>
      <c r="N683" s="67"/>
      <c r="O683" s="67"/>
      <c r="P683" s="67"/>
      <c r="Q683" s="67"/>
      <c r="R683" s="67"/>
      <c r="S683" s="67"/>
      <c r="T683" s="67"/>
      <c r="U683" s="67"/>
      <c r="V683" s="67"/>
      <c r="W683" s="67"/>
      <c r="X683" s="67"/>
      <c r="Y683" s="67"/>
      <c r="Z683" s="67"/>
      <c r="AA683" s="67"/>
      <c r="AB683" s="67"/>
      <c r="AC683" s="67"/>
      <c r="AD683" s="67"/>
      <c r="AE683" s="67"/>
      <c r="AF683" s="67"/>
      <c r="AG683" s="67"/>
      <c r="AH683" s="67"/>
      <c r="AI683" s="67"/>
      <c r="AJ683" s="67"/>
      <c r="AK683" s="67"/>
      <c r="AL683" s="67"/>
      <c r="AM683" s="67"/>
      <c r="AN683" s="67"/>
      <c r="AO683" s="67"/>
      <c r="AP683" s="67"/>
      <c r="AQ683" s="67"/>
      <c r="AR683" s="67"/>
      <c r="AS683" s="67"/>
      <c r="AT683" s="67"/>
      <c r="AU683" s="67"/>
      <c r="AV683" s="67"/>
      <c r="AW683" s="67"/>
      <c r="AX683" s="67"/>
      <c r="AY683" s="67"/>
      <c r="AZ683" s="67"/>
      <c r="BA683" s="67"/>
      <c r="BB683" s="67"/>
      <c r="BC683" s="67"/>
      <c r="BD683" s="67"/>
      <c r="BE683" s="67"/>
      <c r="BF683" s="67"/>
      <c r="BG683" s="67"/>
      <c r="BH683" s="67"/>
      <c r="BI683" s="67"/>
      <c r="BJ683" s="67"/>
      <c r="BK683" s="67"/>
      <c r="BL683" s="67"/>
      <c r="BM683" s="67"/>
      <c r="BN683" s="67"/>
      <c r="BO683" s="67"/>
      <c r="BP683" s="67"/>
      <c r="BQ683" s="67"/>
      <c r="BR683" s="67"/>
      <c r="BS683" s="67"/>
      <c r="BT683" s="67"/>
      <c r="BU683" s="67"/>
      <c r="BV683" s="67"/>
      <c r="BW683" s="62"/>
      <c r="BX683" s="62"/>
      <c r="BY683" s="62"/>
      <c r="BZ683" s="62"/>
      <c r="CA683" s="62"/>
      <c r="CB683" s="62"/>
      <c r="CC683" s="77"/>
      <c r="CD683" s="77"/>
      <c r="CE683" s="62"/>
      <c r="CF683" s="77"/>
      <c r="CG683" s="77"/>
      <c r="CH683" s="62"/>
      <c r="CI683" s="62"/>
      <c r="CJ683" s="62"/>
      <c r="CK683" s="62"/>
      <c r="CL683" s="62"/>
      <c r="CM683" s="62"/>
      <c r="CN683" s="62"/>
      <c r="CO683" s="62"/>
      <c r="CP683" s="62"/>
      <c r="CQ683" s="62"/>
      <c r="CR683" s="62"/>
      <c r="CS683" s="66"/>
    </row>
    <row r="684" spans="1:97" s="50" customFormat="1" ht="18.75" x14ac:dyDescent="0.3">
      <c r="A684" s="61"/>
      <c r="B684" s="55"/>
      <c r="C684" s="66"/>
      <c r="D684" s="55"/>
      <c r="E684" s="66"/>
      <c r="F684" s="66"/>
      <c r="G684" s="66"/>
      <c r="H684" s="66"/>
      <c r="I684" s="66"/>
      <c r="J684" s="67"/>
      <c r="K684" s="67"/>
      <c r="L684" s="67"/>
      <c r="M684" s="67"/>
      <c r="N684" s="67"/>
      <c r="O684" s="67"/>
      <c r="P684" s="67"/>
      <c r="Q684" s="67"/>
      <c r="R684" s="67"/>
      <c r="S684" s="67"/>
      <c r="T684" s="67"/>
      <c r="U684" s="67"/>
      <c r="V684" s="67"/>
      <c r="W684" s="67"/>
      <c r="X684" s="67"/>
      <c r="Y684" s="67"/>
      <c r="Z684" s="67"/>
      <c r="AA684" s="67"/>
      <c r="AB684" s="67"/>
      <c r="AC684" s="67"/>
      <c r="AD684" s="67"/>
      <c r="AE684" s="67"/>
      <c r="AF684" s="67"/>
      <c r="AG684" s="67"/>
      <c r="AH684" s="67"/>
      <c r="AI684" s="67"/>
      <c r="AJ684" s="67"/>
      <c r="AK684" s="67"/>
      <c r="AL684" s="67"/>
      <c r="AM684" s="67"/>
      <c r="AN684" s="67"/>
      <c r="AO684" s="67"/>
      <c r="AP684" s="67"/>
      <c r="AQ684" s="67"/>
      <c r="AR684" s="67"/>
      <c r="AS684" s="67"/>
      <c r="AT684" s="67"/>
      <c r="AU684" s="67"/>
      <c r="AV684" s="67"/>
      <c r="AW684" s="67"/>
      <c r="AX684" s="67"/>
      <c r="AY684" s="67"/>
      <c r="AZ684" s="67"/>
      <c r="BA684" s="67"/>
      <c r="BB684" s="67"/>
      <c r="BC684" s="67"/>
      <c r="BD684" s="67"/>
      <c r="BE684" s="67"/>
      <c r="BF684" s="67"/>
      <c r="BG684" s="67"/>
      <c r="BH684" s="67"/>
      <c r="BI684" s="67"/>
      <c r="BJ684" s="67"/>
      <c r="BK684" s="67"/>
      <c r="BL684" s="67"/>
      <c r="BM684" s="67"/>
      <c r="BN684" s="67"/>
      <c r="BO684" s="67"/>
      <c r="BP684" s="67"/>
      <c r="BQ684" s="67"/>
      <c r="BR684" s="67"/>
      <c r="BS684" s="67"/>
      <c r="BT684" s="67"/>
      <c r="BU684" s="67"/>
      <c r="BV684" s="67"/>
      <c r="BW684" s="62"/>
      <c r="BX684" s="62"/>
      <c r="BY684" s="62"/>
      <c r="BZ684" s="62"/>
      <c r="CA684" s="62"/>
      <c r="CB684" s="62"/>
      <c r="CC684" s="77"/>
      <c r="CD684" s="77"/>
      <c r="CE684" s="62"/>
      <c r="CF684" s="77"/>
      <c r="CG684" s="77"/>
      <c r="CH684" s="62"/>
      <c r="CI684" s="62"/>
      <c r="CJ684" s="62"/>
      <c r="CK684" s="62"/>
      <c r="CL684" s="62"/>
      <c r="CM684" s="62"/>
      <c r="CN684" s="62"/>
      <c r="CO684" s="62"/>
      <c r="CP684" s="62"/>
      <c r="CQ684" s="62"/>
      <c r="CR684" s="62"/>
      <c r="CS684" s="66"/>
    </row>
    <row r="685" spans="1:97" s="50" customFormat="1" ht="18.75" x14ac:dyDescent="0.3">
      <c r="A685" s="61"/>
      <c r="B685" s="55"/>
      <c r="C685" s="66"/>
      <c r="D685" s="55"/>
      <c r="E685" s="66"/>
      <c r="F685" s="66"/>
      <c r="G685" s="66"/>
      <c r="H685" s="66"/>
      <c r="I685" s="66"/>
      <c r="J685" s="67"/>
      <c r="K685" s="67"/>
      <c r="L685" s="67"/>
      <c r="M685" s="67"/>
      <c r="N685" s="67"/>
      <c r="O685" s="67"/>
      <c r="P685" s="67"/>
      <c r="Q685" s="67"/>
      <c r="R685" s="67"/>
      <c r="S685" s="67"/>
      <c r="T685" s="67"/>
      <c r="U685" s="67"/>
      <c r="V685" s="67"/>
      <c r="W685" s="67"/>
      <c r="X685" s="67"/>
      <c r="Y685" s="67"/>
      <c r="Z685" s="67"/>
      <c r="AA685" s="67"/>
      <c r="AB685" s="67"/>
      <c r="AC685" s="67"/>
      <c r="AD685" s="67"/>
      <c r="AE685" s="67"/>
      <c r="AF685" s="67"/>
      <c r="AG685" s="67"/>
      <c r="AH685" s="67"/>
      <c r="AI685" s="67"/>
      <c r="AJ685" s="67"/>
      <c r="AK685" s="67"/>
      <c r="AL685" s="67"/>
      <c r="AM685" s="67"/>
      <c r="AN685" s="67"/>
      <c r="AO685" s="67"/>
      <c r="AP685" s="67"/>
      <c r="AQ685" s="67"/>
      <c r="AR685" s="67"/>
      <c r="AS685" s="67"/>
      <c r="AT685" s="67"/>
      <c r="AU685" s="67"/>
      <c r="AV685" s="67"/>
      <c r="AW685" s="67"/>
      <c r="AX685" s="67"/>
      <c r="AY685" s="67"/>
      <c r="AZ685" s="67"/>
      <c r="BA685" s="67"/>
      <c r="BB685" s="67"/>
      <c r="BC685" s="67"/>
      <c r="BD685" s="67"/>
      <c r="BE685" s="67"/>
      <c r="BF685" s="67"/>
      <c r="BG685" s="67"/>
      <c r="BH685" s="67"/>
      <c r="BI685" s="67"/>
      <c r="BJ685" s="67"/>
      <c r="BK685" s="67"/>
      <c r="BL685" s="67"/>
      <c r="BM685" s="67"/>
      <c r="BN685" s="67"/>
      <c r="BO685" s="67"/>
      <c r="BP685" s="67"/>
      <c r="BQ685" s="67"/>
      <c r="BR685" s="67"/>
      <c r="BS685" s="67"/>
      <c r="BT685" s="67"/>
      <c r="BU685" s="67"/>
      <c r="BV685" s="67"/>
      <c r="BW685" s="62"/>
      <c r="BX685" s="62"/>
      <c r="BY685" s="62"/>
      <c r="BZ685" s="62"/>
      <c r="CA685" s="62"/>
      <c r="CB685" s="62"/>
      <c r="CC685" s="77"/>
      <c r="CD685" s="77"/>
      <c r="CE685" s="62"/>
      <c r="CF685" s="77"/>
      <c r="CG685" s="77"/>
      <c r="CH685" s="62"/>
      <c r="CI685" s="62"/>
      <c r="CJ685" s="62"/>
      <c r="CK685" s="62"/>
      <c r="CL685" s="62"/>
      <c r="CM685" s="62"/>
      <c r="CN685" s="62"/>
      <c r="CO685" s="62"/>
      <c r="CP685" s="62"/>
      <c r="CQ685" s="62"/>
      <c r="CR685" s="62"/>
      <c r="CS685" s="66"/>
    </row>
    <row r="686" spans="1:97" s="50" customFormat="1" ht="18.75" x14ac:dyDescent="0.3">
      <c r="A686" s="61"/>
      <c r="B686" s="55"/>
      <c r="C686" s="66"/>
      <c r="D686" s="55"/>
      <c r="E686" s="66"/>
      <c r="F686" s="66"/>
      <c r="G686" s="66"/>
      <c r="H686" s="66"/>
      <c r="I686" s="66"/>
      <c r="J686" s="67"/>
      <c r="K686" s="67"/>
      <c r="L686" s="67"/>
      <c r="M686" s="67"/>
      <c r="N686" s="67"/>
      <c r="O686" s="67"/>
      <c r="P686" s="67"/>
      <c r="Q686" s="67"/>
      <c r="R686" s="67"/>
      <c r="S686" s="67"/>
      <c r="T686" s="67"/>
      <c r="U686" s="67"/>
      <c r="V686" s="67"/>
      <c r="W686" s="67"/>
      <c r="X686" s="67"/>
      <c r="Y686" s="67"/>
      <c r="Z686" s="67"/>
      <c r="AA686" s="67"/>
      <c r="AB686" s="67"/>
      <c r="AC686" s="67"/>
      <c r="AD686" s="67"/>
      <c r="AE686" s="67"/>
      <c r="AF686" s="67"/>
      <c r="AG686" s="67"/>
      <c r="AH686" s="67"/>
      <c r="AI686" s="67"/>
      <c r="AJ686" s="67"/>
      <c r="AK686" s="67"/>
      <c r="AL686" s="67"/>
      <c r="AM686" s="67"/>
      <c r="AN686" s="67"/>
      <c r="AO686" s="67"/>
      <c r="AP686" s="67"/>
      <c r="AQ686" s="67"/>
      <c r="AR686" s="67"/>
      <c r="AS686" s="67"/>
      <c r="AT686" s="67"/>
      <c r="AU686" s="67"/>
      <c r="AV686" s="67"/>
      <c r="AW686" s="67"/>
      <c r="AX686" s="67"/>
      <c r="AY686" s="67"/>
      <c r="AZ686" s="67"/>
      <c r="BA686" s="67"/>
      <c r="BB686" s="67"/>
      <c r="BC686" s="67"/>
      <c r="BD686" s="67"/>
      <c r="BE686" s="67"/>
      <c r="BF686" s="67"/>
      <c r="BG686" s="67"/>
      <c r="BH686" s="67"/>
      <c r="BI686" s="67"/>
      <c r="BJ686" s="67"/>
      <c r="BK686" s="67"/>
      <c r="BL686" s="67"/>
      <c r="BM686" s="67"/>
      <c r="BN686" s="67"/>
      <c r="BO686" s="67"/>
      <c r="BP686" s="67"/>
      <c r="BQ686" s="67"/>
      <c r="BR686" s="67"/>
      <c r="BS686" s="67"/>
      <c r="BT686" s="67"/>
      <c r="BU686" s="67"/>
      <c r="BV686" s="67"/>
      <c r="BW686" s="62"/>
      <c r="BX686" s="62"/>
      <c r="BY686" s="62"/>
      <c r="BZ686" s="62"/>
      <c r="CA686" s="62"/>
      <c r="CB686" s="62"/>
      <c r="CC686" s="77"/>
      <c r="CD686" s="77"/>
      <c r="CE686" s="62"/>
      <c r="CF686" s="77"/>
      <c r="CG686" s="77"/>
      <c r="CH686" s="62"/>
      <c r="CI686" s="62"/>
      <c r="CJ686" s="62"/>
      <c r="CK686" s="62"/>
      <c r="CL686" s="62"/>
      <c r="CM686" s="62"/>
      <c r="CN686" s="62"/>
      <c r="CO686" s="62"/>
      <c r="CP686" s="62"/>
      <c r="CQ686" s="62"/>
      <c r="CR686" s="62"/>
      <c r="CS686" s="66"/>
    </row>
    <row r="687" spans="1:97" s="50" customFormat="1" ht="18.75" x14ac:dyDescent="0.3">
      <c r="A687" s="61"/>
      <c r="B687" s="55"/>
      <c r="C687" s="66"/>
      <c r="D687" s="55"/>
      <c r="E687" s="66"/>
      <c r="F687" s="66"/>
      <c r="G687" s="66"/>
      <c r="H687" s="66"/>
      <c r="I687" s="66"/>
      <c r="J687" s="67"/>
      <c r="K687" s="67"/>
      <c r="L687" s="67"/>
      <c r="M687" s="67"/>
      <c r="N687" s="67"/>
      <c r="O687" s="67"/>
      <c r="P687" s="67"/>
      <c r="Q687" s="67"/>
      <c r="R687" s="67"/>
      <c r="S687" s="67"/>
      <c r="T687" s="67"/>
      <c r="U687" s="67"/>
      <c r="V687" s="67"/>
      <c r="W687" s="67"/>
      <c r="X687" s="67"/>
      <c r="Y687" s="67"/>
      <c r="Z687" s="67"/>
      <c r="AA687" s="67"/>
      <c r="AB687" s="67"/>
      <c r="AC687" s="67"/>
      <c r="AD687" s="67"/>
      <c r="AE687" s="67"/>
      <c r="AF687" s="67"/>
      <c r="AG687" s="67"/>
      <c r="AH687" s="67"/>
      <c r="AI687" s="67"/>
      <c r="AJ687" s="67"/>
      <c r="AK687" s="67"/>
      <c r="AL687" s="67"/>
      <c r="AM687" s="67"/>
      <c r="AN687" s="67"/>
      <c r="AO687" s="67"/>
      <c r="AP687" s="67"/>
      <c r="AQ687" s="67"/>
      <c r="AR687" s="67"/>
      <c r="AS687" s="67"/>
      <c r="AT687" s="67"/>
      <c r="AU687" s="67"/>
      <c r="AV687" s="67"/>
      <c r="AW687" s="67"/>
      <c r="AX687" s="67"/>
      <c r="AY687" s="67"/>
      <c r="AZ687" s="67"/>
      <c r="BA687" s="67"/>
      <c r="BB687" s="67"/>
      <c r="BC687" s="67"/>
      <c r="BD687" s="67"/>
      <c r="BE687" s="67"/>
      <c r="BF687" s="67"/>
      <c r="BG687" s="67"/>
      <c r="BH687" s="67"/>
      <c r="BI687" s="67"/>
      <c r="BJ687" s="67"/>
      <c r="BK687" s="67"/>
      <c r="BL687" s="67"/>
      <c r="BM687" s="67"/>
      <c r="BN687" s="67"/>
      <c r="BO687" s="67"/>
      <c r="BP687" s="67"/>
      <c r="BQ687" s="67"/>
      <c r="BR687" s="67"/>
      <c r="BS687" s="67"/>
      <c r="BT687" s="67"/>
      <c r="BU687" s="67"/>
      <c r="BV687" s="67"/>
      <c r="BW687" s="62"/>
      <c r="BX687" s="62"/>
      <c r="BY687" s="62"/>
      <c r="BZ687" s="62"/>
      <c r="CA687" s="62"/>
      <c r="CB687" s="62"/>
      <c r="CC687" s="77"/>
      <c r="CD687" s="77"/>
      <c r="CE687" s="62"/>
      <c r="CF687" s="77"/>
      <c r="CG687" s="77"/>
      <c r="CH687" s="62"/>
      <c r="CI687" s="62"/>
      <c r="CJ687" s="62"/>
      <c r="CK687" s="62"/>
      <c r="CL687" s="62"/>
      <c r="CM687" s="62"/>
      <c r="CN687" s="62"/>
      <c r="CO687" s="62"/>
      <c r="CP687" s="62"/>
      <c r="CQ687" s="62"/>
      <c r="CR687" s="62"/>
      <c r="CS687" s="66"/>
    </row>
    <row r="688" spans="1:97" s="50" customFormat="1" ht="18.75" x14ac:dyDescent="0.3">
      <c r="A688" s="61"/>
      <c r="B688" s="55"/>
      <c r="C688" s="66"/>
      <c r="D688" s="55"/>
      <c r="E688" s="66"/>
      <c r="F688" s="66"/>
      <c r="G688" s="66"/>
      <c r="H688" s="66"/>
      <c r="I688" s="66"/>
      <c r="J688" s="67"/>
      <c r="K688" s="67"/>
      <c r="L688" s="67"/>
      <c r="M688" s="67"/>
      <c r="N688" s="67"/>
      <c r="O688" s="67"/>
      <c r="P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c r="AN688" s="67"/>
      <c r="AO688" s="67"/>
      <c r="AP688" s="67"/>
      <c r="AQ688" s="67"/>
      <c r="AR688" s="67"/>
      <c r="AS688" s="67"/>
      <c r="AT688" s="67"/>
      <c r="AU688" s="67"/>
      <c r="AV688" s="67"/>
      <c r="AW688" s="67"/>
      <c r="AX688" s="67"/>
      <c r="AY688" s="67"/>
      <c r="AZ688" s="67"/>
      <c r="BA688" s="67"/>
      <c r="BB688" s="67"/>
      <c r="BC688" s="67"/>
      <c r="BD688" s="67"/>
      <c r="BE688" s="67"/>
      <c r="BF688" s="67"/>
      <c r="BG688" s="67"/>
      <c r="BH688" s="67"/>
      <c r="BI688" s="67"/>
      <c r="BJ688" s="67"/>
      <c r="BK688" s="67"/>
      <c r="BL688" s="67"/>
      <c r="BM688" s="67"/>
      <c r="BN688" s="67"/>
      <c r="BO688" s="67"/>
      <c r="BP688" s="67"/>
      <c r="BQ688" s="67"/>
      <c r="BR688" s="67"/>
      <c r="BS688" s="67"/>
      <c r="BT688" s="67"/>
      <c r="BU688" s="67"/>
      <c r="BV688" s="67"/>
      <c r="BW688" s="62"/>
      <c r="BX688" s="62"/>
      <c r="BY688" s="62"/>
      <c r="BZ688" s="62"/>
      <c r="CA688" s="62"/>
      <c r="CB688" s="62"/>
      <c r="CC688" s="77"/>
      <c r="CD688" s="77"/>
      <c r="CE688" s="62"/>
      <c r="CF688" s="77"/>
      <c r="CG688" s="77"/>
      <c r="CH688" s="62"/>
      <c r="CI688" s="62"/>
      <c r="CJ688" s="62"/>
      <c r="CK688" s="62"/>
      <c r="CL688" s="62"/>
      <c r="CM688" s="62"/>
      <c r="CN688" s="62"/>
      <c r="CO688" s="62"/>
      <c r="CP688" s="62"/>
      <c r="CQ688" s="62"/>
      <c r="CR688" s="62"/>
      <c r="CS688" s="66"/>
    </row>
    <row r="689" spans="1:97" s="50" customFormat="1" ht="18.75" x14ac:dyDescent="0.3">
      <c r="A689" s="61"/>
      <c r="B689" s="55"/>
      <c r="C689" s="66"/>
      <c r="D689" s="55"/>
      <c r="E689" s="66"/>
      <c r="F689" s="66"/>
      <c r="G689" s="66"/>
      <c r="H689" s="66"/>
      <c r="I689" s="66"/>
      <c r="J689" s="67"/>
      <c r="K689" s="67"/>
      <c r="L689" s="67"/>
      <c r="M689" s="67"/>
      <c r="N689" s="67"/>
      <c r="O689" s="67"/>
      <c r="P689" s="67"/>
      <c r="Q689" s="67"/>
      <c r="R689" s="67"/>
      <c r="S689" s="67"/>
      <c r="T689" s="67"/>
      <c r="U689" s="67"/>
      <c r="V689" s="67"/>
      <c r="W689" s="67"/>
      <c r="X689" s="67"/>
      <c r="Y689" s="67"/>
      <c r="Z689" s="67"/>
      <c r="AA689" s="67"/>
      <c r="AB689" s="67"/>
      <c r="AC689" s="67"/>
      <c r="AD689" s="67"/>
      <c r="AE689" s="67"/>
      <c r="AF689" s="67"/>
      <c r="AG689" s="67"/>
      <c r="AH689" s="67"/>
      <c r="AI689" s="67"/>
      <c r="AJ689" s="67"/>
      <c r="AK689" s="67"/>
      <c r="AL689" s="67"/>
      <c r="AM689" s="67"/>
      <c r="AN689" s="67"/>
      <c r="AO689" s="67"/>
      <c r="AP689" s="67"/>
      <c r="AQ689" s="67"/>
      <c r="AR689" s="67"/>
      <c r="AS689" s="67"/>
      <c r="AT689" s="67"/>
      <c r="AU689" s="67"/>
      <c r="AV689" s="67"/>
      <c r="AW689" s="67"/>
      <c r="AX689" s="67"/>
      <c r="AY689" s="67"/>
      <c r="AZ689" s="67"/>
      <c r="BA689" s="67"/>
      <c r="BB689" s="67"/>
      <c r="BC689" s="67"/>
      <c r="BD689" s="67"/>
      <c r="BE689" s="67"/>
      <c r="BF689" s="67"/>
      <c r="BG689" s="67"/>
      <c r="BH689" s="67"/>
      <c r="BI689" s="67"/>
      <c r="BJ689" s="67"/>
      <c r="BK689" s="67"/>
      <c r="BL689" s="67"/>
      <c r="BM689" s="67"/>
      <c r="BN689" s="67"/>
      <c r="BO689" s="67"/>
      <c r="BP689" s="67"/>
      <c r="BQ689" s="67"/>
      <c r="BR689" s="67"/>
      <c r="BS689" s="67"/>
      <c r="BT689" s="67"/>
      <c r="BU689" s="67"/>
      <c r="BV689" s="67"/>
      <c r="BW689" s="62"/>
      <c r="BX689" s="62"/>
      <c r="BY689" s="62"/>
      <c r="BZ689" s="62"/>
      <c r="CA689" s="62"/>
      <c r="CB689" s="62"/>
      <c r="CC689" s="77"/>
      <c r="CD689" s="77"/>
      <c r="CE689" s="62"/>
      <c r="CF689" s="77"/>
      <c r="CG689" s="77"/>
      <c r="CH689" s="62"/>
      <c r="CI689" s="62"/>
      <c r="CJ689" s="62"/>
      <c r="CK689" s="62"/>
      <c r="CL689" s="62"/>
      <c r="CM689" s="62"/>
      <c r="CN689" s="62"/>
      <c r="CO689" s="62"/>
      <c r="CP689" s="62"/>
      <c r="CQ689" s="62"/>
      <c r="CR689" s="62"/>
      <c r="CS689" s="66"/>
    </row>
    <row r="690" spans="1:97" s="50" customFormat="1" ht="18.75" x14ac:dyDescent="0.3">
      <c r="A690" s="61"/>
      <c r="B690" s="55"/>
      <c r="C690" s="66"/>
      <c r="D690" s="55"/>
      <c r="E690" s="66"/>
      <c r="F690" s="66"/>
      <c r="G690" s="66"/>
      <c r="H690" s="66"/>
      <c r="I690" s="66"/>
      <c r="J690" s="67"/>
      <c r="K690" s="67"/>
      <c r="L690" s="67"/>
      <c r="M690" s="67"/>
      <c r="N690" s="67"/>
      <c r="O690" s="67"/>
      <c r="P690" s="67"/>
      <c r="Q690" s="67"/>
      <c r="R690" s="67"/>
      <c r="S690" s="67"/>
      <c r="T690" s="67"/>
      <c r="U690" s="67"/>
      <c r="V690" s="67"/>
      <c r="W690" s="67"/>
      <c r="X690" s="67"/>
      <c r="Y690" s="67"/>
      <c r="Z690" s="67"/>
      <c r="AA690" s="67"/>
      <c r="AB690" s="67"/>
      <c r="AC690" s="67"/>
      <c r="AD690" s="67"/>
      <c r="AE690" s="67"/>
      <c r="AF690" s="67"/>
      <c r="AG690" s="67"/>
      <c r="AH690" s="67"/>
      <c r="AI690" s="67"/>
      <c r="AJ690" s="67"/>
      <c r="AK690" s="67"/>
      <c r="AL690" s="67"/>
      <c r="AM690" s="67"/>
      <c r="AN690" s="67"/>
      <c r="AO690" s="67"/>
      <c r="AP690" s="67"/>
      <c r="AQ690" s="67"/>
      <c r="AR690" s="67"/>
      <c r="AS690" s="67"/>
      <c r="AT690" s="67"/>
      <c r="AU690" s="67"/>
      <c r="AV690" s="67"/>
      <c r="AW690" s="67"/>
      <c r="AX690" s="67"/>
      <c r="AY690" s="67"/>
      <c r="AZ690" s="67"/>
      <c r="BA690" s="67"/>
      <c r="BB690" s="67"/>
      <c r="BC690" s="67"/>
      <c r="BD690" s="67"/>
      <c r="BE690" s="67"/>
      <c r="BF690" s="67"/>
      <c r="BG690" s="67"/>
      <c r="BH690" s="67"/>
      <c r="BI690" s="67"/>
      <c r="BJ690" s="67"/>
      <c r="BK690" s="67"/>
      <c r="BL690" s="67"/>
      <c r="BM690" s="67"/>
      <c r="BN690" s="67"/>
      <c r="BO690" s="67"/>
      <c r="BP690" s="67"/>
      <c r="BQ690" s="67"/>
      <c r="BR690" s="67"/>
      <c r="BS690" s="67"/>
      <c r="BT690" s="67"/>
      <c r="BU690" s="67"/>
      <c r="BV690" s="67"/>
      <c r="BW690" s="62"/>
      <c r="BX690" s="62"/>
      <c r="BY690" s="62"/>
      <c r="BZ690" s="62"/>
      <c r="CA690" s="62"/>
      <c r="CB690" s="62"/>
      <c r="CC690" s="77"/>
      <c r="CD690" s="77"/>
      <c r="CE690" s="62"/>
      <c r="CF690" s="77"/>
      <c r="CG690" s="77"/>
      <c r="CH690" s="62"/>
      <c r="CI690" s="62"/>
      <c r="CJ690" s="62"/>
      <c r="CK690" s="62"/>
      <c r="CL690" s="62"/>
      <c r="CM690" s="62"/>
      <c r="CN690" s="62"/>
      <c r="CO690" s="62"/>
      <c r="CP690" s="62"/>
      <c r="CQ690" s="62"/>
      <c r="CR690" s="62"/>
      <c r="CS690" s="66"/>
    </row>
    <row r="691" spans="1:97" s="50" customFormat="1" ht="18.75" x14ac:dyDescent="0.3">
      <c r="A691" s="61"/>
      <c r="B691" s="55"/>
      <c r="C691" s="66"/>
      <c r="D691" s="55"/>
      <c r="E691" s="66"/>
      <c r="F691" s="66"/>
      <c r="G691" s="66"/>
      <c r="H691" s="66"/>
      <c r="I691" s="66"/>
      <c r="J691" s="67"/>
      <c r="K691" s="67"/>
      <c r="L691" s="67"/>
      <c r="M691" s="67"/>
      <c r="N691" s="67"/>
      <c r="O691" s="67"/>
      <c r="P691" s="67"/>
      <c r="Q691" s="67"/>
      <c r="R691" s="67"/>
      <c r="S691" s="67"/>
      <c r="T691" s="67"/>
      <c r="U691" s="67"/>
      <c r="V691" s="67"/>
      <c r="W691" s="67"/>
      <c r="X691" s="67"/>
      <c r="Y691" s="67"/>
      <c r="Z691" s="67"/>
      <c r="AA691" s="67"/>
      <c r="AB691" s="67"/>
      <c r="AC691" s="67"/>
      <c r="AD691" s="67"/>
      <c r="AE691" s="67"/>
      <c r="AF691" s="67"/>
      <c r="AG691" s="67"/>
      <c r="AH691" s="67"/>
      <c r="AI691" s="67"/>
      <c r="AJ691" s="67"/>
      <c r="AK691" s="67"/>
      <c r="AL691" s="67"/>
      <c r="AM691" s="67"/>
      <c r="AN691" s="67"/>
      <c r="AO691" s="67"/>
      <c r="AP691" s="67"/>
      <c r="AQ691" s="67"/>
      <c r="AR691" s="67"/>
      <c r="AS691" s="67"/>
      <c r="AT691" s="67"/>
      <c r="AU691" s="67"/>
      <c r="AV691" s="67"/>
      <c r="AW691" s="67"/>
      <c r="AX691" s="67"/>
      <c r="AY691" s="67"/>
      <c r="AZ691" s="67"/>
      <c r="BA691" s="67"/>
      <c r="BB691" s="67"/>
      <c r="BC691" s="67"/>
      <c r="BD691" s="67"/>
      <c r="BE691" s="67"/>
      <c r="BF691" s="67"/>
      <c r="BG691" s="67"/>
      <c r="BH691" s="67"/>
      <c r="BI691" s="67"/>
      <c r="BJ691" s="67"/>
      <c r="BK691" s="67"/>
      <c r="BL691" s="67"/>
      <c r="BM691" s="67"/>
      <c r="BN691" s="67"/>
      <c r="BO691" s="67"/>
      <c r="BP691" s="67"/>
      <c r="BQ691" s="67"/>
      <c r="BR691" s="67"/>
      <c r="BS691" s="67"/>
      <c r="BT691" s="67"/>
      <c r="BU691" s="67"/>
      <c r="BV691" s="67"/>
      <c r="BW691" s="62"/>
      <c r="BX691" s="62"/>
      <c r="BY691" s="62"/>
      <c r="BZ691" s="62"/>
      <c r="CA691" s="62"/>
      <c r="CB691" s="62"/>
      <c r="CC691" s="77"/>
      <c r="CD691" s="77"/>
      <c r="CE691" s="62"/>
      <c r="CF691" s="77"/>
      <c r="CG691" s="77"/>
      <c r="CH691" s="62"/>
      <c r="CI691" s="62"/>
      <c r="CJ691" s="62"/>
      <c r="CK691" s="62"/>
      <c r="CL691" s="62"/>
      <c r="CM691" s="62"/>
      <c r="CN691" s="62"/>
      <c r="CO691" s="62"/>
      <c r="CP691" s="62"/>
      <c r="CQ691" s="62"/>
      <c r="CR691" s="62"/>
      <c r="CS691" s="66"/>
    </row>
    <row r="692" spans="1:97" s="50" customFormat="1" ht="18.75" x14ac:dyDescent="0.3">
      <c r="A692" s="61"/>
      <c r="B692" s="55"/>
      <c r="C692" s="66"/>
      <c r="D692" s="55"/>
      <c r="E692" s="66"/>
      <c r="F692" s="66"/>
      <c r="G692" s="66"/>
      <c r="H692" s="66"/>
      <c r="I692" s="66"/>
      <c r="J692" s="67"/>
      <c r="K692" s="67"/>
      <c r="L692" s="67"/>
      <c r="M692" s="67"/>
      <c r="N692" s="67"/>
      <c r="O692" s="67"/>
      <c r="P692" s="67"/>
      <c r="Q692" s="67"/>
      <c r="R692" s="67"/>
      <c r="S692" s="67"/>
      <c r="T692" s="67"/>
      <c r="U692" s="67"/>
      <c r="V692" s="67"/>
      <c r="W692" s="67"/>
      <c r="X692" s="67"/>
      <c r="Y692" s="67"/>
      <c r="Z692" s="67"/>
      <c r="AA692" s="67"/>
      <c r="AB692" s="67"/>
      <c r="AC692" s="67"/>
      <c r="AD692" s="67"/>
      <c r="AE692" s="67"/>
      <c r="AF692" s="67"/>
      <c r="AG692" s="67"/>
      <c r="AH692" s="67"/>
      <c r="AI692" s="67"/>
      <c r="AJ692" s="67"/>
      <c r="AK692" s="67"/>
      <c r="AL692" s="67"/>
      <c r="AM692" s="67"/>
      <c r="AN692" s="67"/>
      <c r="AO692" s="67"/>
      <c r="AP692" s="67"/>
      <c r="AQ692" s="67"/>
      <c r="AR692" s="67"/>
      <c r="AS692" s="67"/>
      <c r="AT692" s="67"/>
      <c r="AU692" s="67"/>
      <c r="AV692" s="67"/>
      <c r="AW692" s="67"/>
      <c r="AX692" s="67"/>
      <c r="AY692" s="67"/>
      <c r="AZ692" s="67"/>
      <c r="BA692" s="67"/>
      <c r="BB692" s="67"/>
      <c r="BC692" s="67"/>
      <c r="BD692" s="67"/>
      <c r="BE692" s="67"/>
      <c r="BF692" s="67"/>
      <c r="BG692" s="67"/>
      <c r="BH692" s="67"/>
      <c r="BI692" s="67"/>
      <c r="BJ692" s="67"/>
      <c r="BK692" s="67"/>
      <c r="BL692" s="67"/>
      <c r="BM692" s="67"/>
      <c r="BN692" s="67"/>
      <c r="BO692" s="67"/>
      <c r="BP692" s="67"/>
      <c r="BQ692" s="67"/>
      <c r="BR692" s="67"/>
      <c r="BS692" s="67"/>
      <c r="BT692" s="67"/>
      <c r="BU692" s="67"/>
      <c r="BV692" s="67"/>
      <c r="BW692" s="62"/>
      <c r="BX692" s="62"/>
      <c r="BY692" s="62"/>
      <c r="BZ692" s="62"/>
      <c r="CA692" s="62"/>
      <c r="CB692" s="62"/>
      <c r="CC692" s="77"/>
      <c r="CD692" s="77"/>
      <c r="CE692" s="62"/>
      <c r="CF692" s="77"/>
      <c r="CG692" s="77"/>
      <c r="CH692" s="62"/>
      <c r="CI692" s="62"/>
      <c r="CJ692" s="62"/>
      <c r="CK692" s="62"/>
      <c r="CL692" s="62"/>
      <c r="CM692" s="62"/>
      <c r="CN692" s="62"/>
      <c r="CO692" s="62"/>
      <c r="CP692" s="62"/>
      <c r="CQ692" s="62"/>
      <c r="CR692" s="62"/>
      <c r="CS692" s="66"/>
    </row>
    <row r="693" spans="1:97" s="50" customFormat="1" ht="18.75" x14ac:dyDescent="0.3">
      <c r="A693" s="61"/>
      <c r="B693" s="55"/>
      <c r="C693" s="66"/>
      <c r="D693" s="55"/>
      <c r="E693" s="66"/>
      <c r="F693" s="66"/>
      <c r="G693" s="66"/>
      <c r="H693" s="66"/>
      <c r="I693" s="66"/>
      <c r="J693" s="67"/>
      <c r="K693" s="67"/>
      <c r="L693" s="67"/>
      <c r="M693" s="67"/>
      <c r="N693" s="67"/>
      <c r="O693" s="67"/>
      <c r="P693" s="67"/>
      <c r="Q693" s="67"/>
      <c r="R693" s="67"/>
      <c r="S693" s="67"/>
      <c r="T693" s="67"/>
      <c r="U693" s="67"/>
      <c r="V693" s="67"/>
      <c r="W693" s="67"/>
      <c r="X693" s="67"/>
      <c r="Y693" s="67"/>
      <c r="Z693" s="67"/>
      <c r="AA693" s="67"/>
      <c r="AB693" s="67"/>
      <c r="AC693" s="67"/>
      <c r="AD693" s="67"/>
      <c r="AE693" s="67"/>
      <c r="AF693" s="67"/>
      <c r="AG693" s="67"/>
      <c r="AH693" s="67"/>
      <c r="AI693" s="67"/>
      <c r="AJ693" s="67"/>
      <c r="AK693" s="67"/>
      <c r="AL693" s="67"/>
      <c r="AM693" s="67"/>
      <c r="AN693" s="67"/>
      <c r="AO693" s="67"/>
      <c r="AP693" s="67"/>
      <c r="AQ693" s="67"/>
      <c r="AR693" s="67"/>
      <c r="AS693" s="67"/>
      <c r="AT693" s="67"/>
      <c r="AU693" s="67"/>
      <c r="AV693" s="67"/>
      <c r="AW693" s="67"/>
      <c r="AX693" s="67"/>
      <c r="AY693" s="67"/>
      <c r="AZ693" s="67"/>
      <c r="BA693" s="67"/>
      <c r="BB693" s="67"/>
      <c r="BC693" s="67"/>
      <c r="BD693" s="67"/>
      <c r="BE693" s="67"/>
      <c r="BF693" s="67"/>
      <c r="BG693" s="67"/>
      <c r="BH693" s="67"/>
      <c r="BI693" s="67"/>
      <c r="BJ693" s="67"/>
      <c r="BK693" s="67"/>
      <c r="BL693" s="67"/>
      <c r="BM693" s="67"/>
      <c r="BN693" s="67"/>
      <c r="BO693" s="67"/>
      <c r="BP693" s="67"/>
      <c r="BQ693" s="67"/>
      <c r="BR693" s="67"/>
      <c r="BS693" s="67"/>
      <c r="BT693" s="67"/>
      <c r="BU693" s="67"/>
      <c r="BV693" s="67"/>
      <c r="BW693" s="62"/>
      <c r="BX693" s="62"/>
      <c r="BY693" s="62"/>
      <c r="BZ693" s="62"/>
      <c r="CA693" s="62"/>
      <c r="CB693" s="62"/>
      <c r="CC693" s="77"/>
      <c r="CD693" s="77"/>
      <c r="CE693" s="62"/>
      <c r="CF693" s="77"/>
      <c r="CG693" s="77"/>
      <c r="CH693" s="62"/>
      <c r="CI693" s="62"/>
      <c r="CJ693" s="62"/>
      <c r="CK693" s="62"/>
      <c r="CL693" s="62"/>
      <c r="CM693" s="62"/>
      <c r="CN693" s="62"/>
      <c r="CO693" s="62"/>
      <c r="CP693" s="62"/>
      <c r="CQ693" s="62"/>
      <c r="CR693" s="62"/>
      <c r="CS693" s="66"/>
    </row>
    <row r="694" spans="1:97" s="50" customFormat="1" ht="18.75" x14ac:dyDescent="0.3">
      <c r="A694" s="61"/>
      <c r="B694" s="55"/>
      <c r="C694" s="66"/>
      <c r="D694" s="55"/>
      <c r="E694" s="66"/>
      <c r="F694" s="66"/>
      <c r="G694" s="66"/>
      <c r="H694" s="66"/>
      <c r="I694" s="66"/>
      <c r="J694" s="67"/>
      <c r="K694" s="67"/>
      <c r="L694" s="67"/>
      <c r="M694" s="67"/>
      <c r="N694" s="67"/>
      <c r="O694" s="67"/>
      <c r="P694" s="67"/>
      <c r="Q694" s="67"/>
      <c r="R694" s="67"/>
      <c r="S694" s="67"/>
      <c r="T694" s="67"/>
      <c r="U694" s="67"/>
      <c r="V694" s="67"/>
      <c r="W694" s="67"/>
      <c r="X694" s="67"/>
      <c r="Y694" s="67"/>
      <c r="Z694" s="67"/>
      <c r="AA694" s="67"/>
      <c r="AB694" s="67"/>
      <c r="AC694" s="67"/>
      <c r="AD694" s="67"/>
      <c r="AE694" s="67"/>
      <c r="AF694" s="67"/>
      <c r="AG694" s="67"/>
      <c r="AH694" s="67"/>
      <c r="AI694" s="67"/>
      <c r="AJ694" s="67"/>
      <c r="AK694" s="67"/>
      <c r="AL694" s="67"/>
      <c r="AM694" s="67"/>
      <c r="AN694" s="67"/>
      <c r="AO694" s="67"/>
      <c r="AP694" s="67"/>
      <c r="AQ694" s="67"/>
      <c r="AR694" s="67"/>
      <c r="AS694" s="67"/>
      <c r="AT694" s="67"/>
      <c r="AU694" s="67"/>
      <c r="AV694" s="67"/>
      <c r="AW694" s="67"/>
      <c r="AX694" s="67"/>
      <c r="AY694" s="67"/>
      <c r="AZ694" s="67"/>
      <c r="BA694" s="67"/>
      <c r="BB694" s="67"/>
      <c r="BC694" s="67"/>
      <c r="BD694" s="67"/>
      <c r="BE694" s="67"/>
      <c r="BF694" s="67"/>
      <c r="BG694" s="67"/>
      <c r="BH694" s="67"/>
      <c r="BI694" s="67"/>
      <c r="BJ694" s="67"/>
      <c r="BK694" s="67"/>
      <c r="BL694" s="67"/>
      <c r="BM694" s="67"/>
      <c r="BN694" s="67"/>
      <c r="BO694" s="67"/>
      <c r="BP694" s="67"/>
      <c r="BQ694" s="67"/>
      <c r="BR694" s="67"/>
      <c r="BS694" s="67"/>
      <c r="BT694" s="67"/>
      <c r="BU694" s="67"/>
      <c r="BV694" s="67"/>
      <c r="BW694" s="62"/>
      <c r="BX694" s="62"/>
      <c r="BY694" s="62"/>
      <c r="BZ694" s="62"/>
      <c r="CA694" s="62"/>
      <c r="CB694" s="62"/>
      <c r="CC694" s="77"/>
      <c r="CD694" s="77"/>
      <c r="CE694" s="62"/>
      <c r="CF694" s="77"/>
      <c r="CG694" s="77"/>
      <c r="CH694" s="62"/>
      <c r="CI694" s="62"/>
      <c r="CJ694" s="62"/>
      <c r="CK694" s="62"/>
      <c r="CL694" s="62"/>
      <c r="CM694" s="62"/>
      <c r="CN694" s="62"/>
      <c r="CO694" s="62"/>
      <c r="CP694" s="62"/>
      <c r="CQ694" s="62"/>
      <c r="CR694" s="62"/>
      <c r="CS694" s="66"/>
    </row>
    <row r="695" spans="1:97" s="50" customFormat="1" ht="18.75" x14ac:dyDescent="0.3">
      <c r="A695" s="61"/>
      <c r="B695" s="55"/>
      <c r="C695" s="66"/>
      <c r="D695" s="55"/>
      <c r="E695" s="66"/>
      <c r="F695" s="66"/>
      <c r="G695" s="66"/>
      <c r="H695" s="66"/>
      <c r="I695" s="66"/>
      <c r="J695" s="67"/>
      <c r="K695" s="67"/>
      <c r="L695" s="67"/>
      <c r="M695" s="67"/>
      <c r="N695" s="67"/>
      <c r="O695" s="67"/>
      <c r="P695" s="67"/>
      <c r="Q695" s="67"/>
      <c r="R695" s="67"/>
      <c r="S695" s="67"/>
      <c r="T695" s="67"/>
      <c r="U695" s="67"/>
      <c r="V695" s="67"/>
      <c r="W695" s="67"/>
      <c r="X695" s="67"/>
      <c r="Y695" s="67"/>
      <c r="Z695" s="67"/>
      <c r="AA695" s="67"/>
      <c r="AB695" s="67"/>
      <c r="AC695" s="67"/>
      <c r="AD695" s="67"/>
      <c r="AE695" s="67"/>
      <c r="AF695" s="67"/>
      <c r="AG695" s="67"/>
      <c r="AH695" s="67"/>
      <c r="AI695" s="67"/>
      <c r="AJ695" s="67"/>
      <c r="AK695" s="67"/>
      <c r="AL695" s="67"/>
      <c r="AM695" s="67"/>
      <c r="AN695" s="67"/>
      <c r="AO695" s="67"/>
      <c r="AP695" s="67"/>
      <c r="AQ695" s="67"/>
      <c r="AR695" s="67"/>
      <c r="AS695" s="67"/>
      <c r="AT695" s="67"/>
      <c r="AU695" s="67"/>
      <c r="AV695" s="67"/>
      <c r="AW695" s="67"/>
      <c r="AX695" s="67"/>
      <c r="AY695" s="67"/>
      <c r="AZ695" s="67"/>
      <c r="BA695" s="67"/>
      <c r="BB695" s="67"/>
      <c r="BC695" s="67"/>
      <c r="BD695" s="67"/>
      <c r="BE695" s="67"/>
      <c r="BF695" s="67"/>
      <c r="BG695" s="67"/>
      <c r="BH695" s="67"/>
      <c r="BI695" s="67"/>
      <c r="BJ695" s="67"/>
      <c r="BK695" s="67"/>
      <c r="BL695" s="67"/>
      <c r="BM695" s="67"/>
      <c r="BN695" s="67"/>
      <c r="BO695" s="67"/>
      <c r="BP695" s="67"/>
      <c r="BQ695" s="67"/>
      <c r="BR695" s="67"/>
      <c r="BS695" s="67"/>
      <c r="BT695" s="67"/>
      <c r="BU695" s="67"/>
      <c r="BV695" s="67"/>
      <c r="BW695" s="62"/>
      <c r="BX695" s="62"/>
      <c r="BY695" s="62"/>
      <c r="BZ695" s="62"/>
      <c r="CA695" s="62"/>
      <c r="CB695" s="62"/>
      <c r="CC695" s="77"/>
      <c r="CD695" s="77"/>
      <c r="CE695" s="62"/>
      <c r="CF695" s="77"/>
      <c r="CG695" s="77"/>
      <c r="CH695" s="62"/>
      <c r="CI695" s="62"/>
      <c r="CJ695" s="62"/>
      <c r="CK695" s="62"/>
      <c r="CL695" s="62"/>
      <c r="CM695" s="62"/>
      <c r="CN695" s="62"/>
      <c r="CO695" s="62"/>
      <c r="CP695" s="62"/>
      <c r="CQ695" s="62"/>
      <c r="CR695" s="62"/>
      <c r="CS695" s="66"/>
    </row>
    <row r="696" spans="1:97" s="50" customFormat="1" ht="18.75" x14ac:dyDescent="0.3">
      <c r="A696" s="61"/>
      <c r="B696" s="55"/>
      <c r="C696" s="66"/>
      <c r="D696" s="55"/>
      <c r="E696" s="66"/>
      <c r="F696" s="66"/>
      <c r="G696" s="66"/>
      <c r="H696" s="66"/>
      <c r="I696" s="66"/>
      <c r="J696" s="67"/>
      <c r="K696" s="67"/>
      <c r="L696" s="67"/>
      <c r="M696" s="67"/>
      <c r="N696" s="67"/>
      <c r="O696" s="67"/>
      <c r="P696" s="67"/>
      <c r="Q696" s="67"/>
      <c r="R696" s="67"/>
      <c r="S696" s="67"/>
      <c r="T696" s="67"/>
      <c r="U696" s="67"/>
      <c r="V696" s="67"/>
      <c r="W696" s="67"/>
      <c r="X696" s="67"/>
      <c r="Y696" s="67"/>
      <c r="Z696" s="67"/>
      <c r="AA696" s="67"/>
      <c r="AB696" s="67"/>
      <c r="AC696" s="67"/>
      <c r="AD696" s="67"/>
      <c r="AE696" s="67"/>
      <c r="AF696" s="67"/>
      <c r="AG696" s="67"/>
      <c r="AH696" s="67"/>
      <c r="AI696" s="67"/>
      <c r="AJ696" s="67"/>
      <c r="AK696" s="67"/>
      <c r="AL696" s="67"/>
      <c r="AM696" s="67"/>
      <c r="AN696" s="67"/>
      <c r="AO696" s="67"/>
      <c r="AP696" s="67"/>
      <c r="AQ696" s="67"/>
      <c r="AR696" s="67"/>
      <c r="AS696" s="67"/>
      <c r="AT696" s="67"/>
      <c r="AU696" s="67"/>
      <c r="AV696" s="67"/>
      <c r="AW696" s="67"/>
      <c r="AX696" s="67"/>
      <c r="AY696" s="67"/>
      <c r="AZ696" s="67"/>
      <c r="BA696" s="67"/>
      <c r="BB696" s="67"/>
      <c r="BC696" s="67"/>
      <c r="BD696" s="67"/>
      <c r="BE696" s="67"/>
      <c r="BF696" s="67"/>
      <c r="BG696" s="67"/>
      <c r="BH696" s="67"/>
      <c r="BI696" s="67"/>
      <c r="BJ696" s="67"/>
      <c r="BK696" s="67"/>
      <c r="BL696" s="67"/>
      <c r="BM696" s="67"/>
      <c r="BN696" s="67"/>
      <c r="BO696" s="67"/>
      <c r="BP696" s="67"/>
      <c r="BQ696" s="67"/>
      <c r="BR696" s="67"/>
      <c r="BS696" s="67"/>
      <c r="BT696" s="67"/>
      <c r="BU696" s="67"/>
      <c r="BV696" s="67"/>
      <c r="BW696" s="62"/>
      <c r="BX696" s="62"/>
      <c r="BY696" s="62"/>
      <c r="BZ696" s="62"/>
      <c r="CA696" s="62"/>
      <c r="CB696" s="62"/>
      <c r="CC696" s="77"/>
      <c r="CD696" s="77"/>
      <c r="CE696" s="62"/>
      <c r="CF696" s="77"/>
      <c r="CG696" s="77"/>
      <c r="CH696" s="62"/>
      <c r="CI696" s="62"/>
      <c r="CJ696" s="62"/>
      <c r="CK696" s="62"/>
      <c r="CL696" s="62"/>
      <c r="CM696" s="62"/>
      <c r="CN696" s="62"/>
      <c r="CO696" s="62"/>
      <c r="CP696" s="62"/>
      <c r="CQ696" s="62"/>
      <c r="CR696" s="62"/>
      <c r="CS696" s="66"/>
    </row>
    <row r="697" spans="1:97" s="50" customFormat="1" ht="18.75" x14ac:dyDescent="0.3">
      <c r="A697" s="61"/>
      <c r="B697" s="55"/>
      <c r="C697" s="66"/>
      <c r="D697" s="55"/>
      <c r="E697" s="66"/>
      <c r="F697" s="66"/>
      <c r="G697" s="66"/>
      <c r="H697" s="66"/>
      <c r="I697" s="66"/>
      <c r="J697" s="67"/>
      <c r="K697" s="67"/>
      <c r="L697" s="67"/>
      <c r="M697" s="67"/>
      <c r="N697" s="67"/>
      <c r="O697" s="67"/>
      <c r="P697" s="67"/>
      <c r="Q697" s="67"/>
      <c r="R697" s="67"/>
      <c r="S697" s="67"/>
      <c r="T697" s="67"/>
      <c r="U697" s="67"/>
      <c r="V697" s="67"/>
      <c r="W697" s="67"/>
      <c r="X697" s="67"/>
      <c r="Y697" s="67"/>
      <c r="Z697" s="67"/>
      <c r="AA697" s="67"/>
      <c r="AB697" s="67"/>
      <c r="AC697" s="67"/>
      <c r="AD697" s="67"/>
      <c r="AE697" s="67"/>
      <c r="AF697" s="67"/>
      <c r="AG697" s="67"/>
      <c r="AH697" s="67"/>
      <c r="AI697" s="67"/>
      <c r="AJ697" s="67"/>
      <c r="AK697" s="67"/>
      <c r="AL697" s="67"/>
      <c r="AM697" s="67"/>
      <c r="AN697" s="67"/>
      <c r="AO697" s="67"/>
      <c r="AP697" s="67"/>
      <c r="AQ697" s="67"/>
      <c r="AR697" s="67"/>
      <c r="AS697" s="67"/>
      <c r="AT697" s="67"/>
      <c r="AU697" s="67"/>
      <c r="AV697" s="67"/>
      <c r="AW697" s="67"/>
      <c r="AX697" s="67"/>
      <c r="AY697" s="67"/>
      <c r="AZ697" s="67"/>
      <c r="BA697" s="67"/>
      <c r="BB697" s="67"/>
      <c r="BC697" s="67"/>
      <c r="BD697" s="67"/>
      <c r="BE697" s="67"/>
      <c r="BF697" s="67"/>
      <c r="BG697" s="67"/>
      <c r="BH697" s="67"/>
      <c r="BI697" s="67"/>
      <c r="BJ697" s="67"/>
      <c r="BK697" s="67"/>
      <c r="BL697" s="67"/>
      <c r="BM697" s="67"/>
      <c r="BN697" s="67"/>
      <c r="BO697" s="67"/>
      <c r="BP697" s="67"/>
      <c r="BQ697" s="67"/>
      <c r="BR697" s="67"/>
      <c r="BS697" s="67"/>
      <c r="BT697" s="67"/>
      <c r="BU697" s="67"/>
      <c r="BV697" s="67"/>
      <c r="BW697" s="62"/>
      <c r="BX697" s="62"/>
      <c r="BY697" s="62"/>
      <c r="BZ697" s="62"/>
      <c r="CA697" s="62"/>
      <c r="CB697" s="62"/>
      <c r="CC697" s="77"/>
      <c r="CD697" s="77"/>
      <c r="CE697" s="62"/>
      <c r="CF697" s="77"/>
      <c r="CG697" s="77"/>
      <c r="CH697" s="62"/>
      <c r="CI697" s="62"/>
      <c r="CJ697" s="62"/>
      <c r="CK697" s="62"/>
      <c r="CL697" s="62"/>
      <c r="CM697" s="62"/>
      <c r="CN697" s="62"/>
      <c r="CO697" s="62"/>
      <c r="CP697" s="62"/>
      <c r="CQ697" s="62"/>
      <c r="CR697" s="62"/>
      <c r="CS697" s="66"/>
    </row>
    <row r="698" spans="1:97" s="50" customFormat="1" ht="18.75" x14ac:dyDescent="0.3">
      <c r="A698" s="61"/>
      <c r="B698" s="55"/>
      <c r="C698" s="66"/>
      <c r="D698" s="55"/>
      <c r="E698" s="66"/>
      <c r="F698" s="66"/>
      <c r="G698" s="66"/>
      <c r="H698" s="66"/>
      <c r="I698" s="66"/>
      <c r="J698" s="67"/>
      <c r="K698" s="67"/>
      <c r="L698" s="67"/>
      <c r="M698" s="67"/>
      <c r="N698" s="67"/>
      <c r="O698" s="67"/>
      <c r="P698" s="67"/>
      <c r="Q698" s="67"/>
      <c r="R698" s="67"/>
      <c r="S698" s="67"/>
      <c r="T698" s="67"/>
      <c r="U698" s="67"/>
      <c r="V698" s="67"/>
      <c r="W698" s="67"/>
      <c r="X698" s="67"/>
      <c r="Y698" s="67"/>
      <c r="Z698" s="67"/>
      <c r="AA698" s="67"/>
      <c r="AB698" s="67"/>
      <c r="AC698" s="67"/>
      <c r="AD698" s="67"/>
      <c r="AE698" s="67"/>
      <c r="AF698" s="67"/>
      <c r="AG698" s="67"/>
      <c r="AH698" s="67"/>
      <c r="AI698" s="67"/>
      <c r="AJ698" s="67"/>
      <c r="AK698" s="67"/>
      <c r="AL698" s="67"/>
      <c r="AM698" s="67"/>
      <c r="AN698" s="67"/>
      <c r="AO698" s="67"/>
      <c r="AP698" s="67"/>
      <c r="AQ698" s="67"/>
      <c r="AR698" s="67"/>
      <c r="AS698" s="67"/>
      <c r="AT698" s="67"/>
      <c r="AU698" s="67"/>
      <c r="AV698" s="67"/>
      <c r="AW698" s="67"/>
      <c r="AX698" s="67"/>
      <c r="AY698" s="67"/>
      <c r="AZ698" s="67"/>
      <c r="BA698" s="67"/>
      <c r="BB698" s="67"/>
      <c r="BC698" s="67"/>
      <c r="BD698" s="67"/>
      <c r="BE698" s="67"/>
      <c r="BF698" s="67"/>
      <c r="BG698" s="67"/>
      <c r="BH698" s="67"/>
      <c r="BI698" s="67"/>
      <c r="BJ698" s="67"/>
      <c r="BK698" s="67"/>
      <c r="BL698" s="67"/>
      <c r="BM698" s="67"/>
      <c r="BN698" s="67"/>
      <c r="BO698" s="67"/>
      <c r="BP698" s="67"/>
      <c r="BQ698" s="67"/>
      <c r="BR698" s="67"/>
      <c r="BS698" s="67"/>
      <c r="BT698" s="67"/>
      <c r="BU698" s="67"/>
      <c r="BV698" s="67"/>
      <c r="BW698" s="62"/>
      <c r="BX698" s="62"/>
      <c r="BY698" s="62"/>
      <c r="BZ698" s="62"/>
      <c r="CA698" s="62"/>
      <c r="CB698" s="62"/>
      <c r="CC698" s="77"/>
      <c r="CD698" s="77"/>
      <c r="CE698" s="62"/>
      <c r="CF698" s="77"/>
      <c r="CG698" s="77"/>
      <c r="CH698" s="62"/>
      <c r="CI698" s="62"/>
      <c r="CJ698" s="62"/>
      <c r="CK698" s="62"/>
      <c r="CL698" s="62"/>
      <c r="CM698" s="62"/>
      <c r="CN698" s="62"/>
      <c r="CO698" s="62"/>
      <c r="CP698" s="62"/>
      <c r="CQ698" s="62"/>
      <c r="CR698" s="62"/>
      <c r="CS698" s="66"/>
    </row>
    <row r="699" spans="1:97" s="50" customFormat="1" ht="18.75" x14ac:dyDescent="0.3">
      <c r="A699" s="61"/>
      <c r="B699" s="55"/>
      <c r="C699" s="66"/>
      <c r="D699" s="55"/>
      <c r="E699" s="66"/>
      <c r="F699" s="66"/>
      <c r="G699" s="66"/>
      <c r="H699" s="66"/>
      <c r="I699" s="66"/>
      <c r="J699" s="67"/>
      <c r="K699" s="67"/>
      <c r="L699" s="67"/>
      <c r="M699" s="67"/>
      <c r="N699" s="67"/>
      <c r="O699" s="67"/>
      <c r="P699" s="67"/>
      <c r="Q699" s="67"/>
      <c r="R699" s="67"/>
      <c r="S699" s="67"/>
      <c r="T699" s="67"/>
      <c r="U699" s="67"/>
      <c r="V699" s="67"/>
      <c r="W699" s="67"/>
      <c r="X699" s="67"/>
      <c r="Y699" s="67"/>
      <c r="Z699" s="67"/>
      <c r="AA699" s="67"/>
      <c r="AB699" s="67"/>
      <c r="AC699" s="67"/>
      <c r="AD699" s="67"/>
      <c r="AE699" s="67"/>
      <c r="AF699" s="67"/>
      <c r="AG699" s="67"/>
      <c r="AH699" s="67"/>
      <c r="AI699" s="67"/>
      <c r="AJ699" s="67"/>
      <c r="AK699" s="67"/>
      <c r="AL699" s="67"/>
      <c r="AM699" s="67"/>
      <c r="AN699" s="67"/>
      <c r="AO699" s="67"/>
      <c r="AP699" s="67"/>
      <c r="AQ699" s="67"/>
      <c r="AR699" s="67"/>
      <c r="AS699" s="67"/>
      <c r="AT699" s="67"/>
      <c r="AU699" s="67"/>
      <c r="AV699" s="67"/>
      <c r="AW699" s="67"/>
      <c r="AX699" s="67"/>
      <c r="AY699" s="67"/>
      <c r="AZ699" s="67"/>
      <c r="BA699" s="67"/>
      <c r="BB699" s="67"/>
      <c r="BC699" s="67"/>
      <c r="BD699" s="67"/>
      <c r="BE699" s="67"/>
      <c r="BF699" s="67"/>
      <c r="BG699" s="67"/>
      <c r="BH699" s="67"/>
      <c r="BI699" s="67"/>
      <c r="BJ699" s="67"/>
      <c r="BK699" s="67"/>
      <c r="BL699" s="67"/>
      <c r="BM699" s="67"/>
      <c r="BN699" s="67"/>
      <c r="BO699" s="67"/>
      <c r="BP699" s="67"/>
      <c r="BQ699" s="67"/>
      <c r="BR699" s="67"/>
      <c r="BS699" s="67"/>
      <c r="BT699" s="67"/>
      <c r="BU699" s="67"/>
      <c r="BV699" s="67"/>
      <c r="BW699" s="62"/>
      <c r="BX699" s="62"/>
      <c r="BY699" s="62"/>
      <c r="BZ699" s="62"/>
      <c r="CA699" s="62"/>
      <c r="CB699" s="62"/>
      <c r="CC699" s="77"/>
      <c r="CD699" s="77"/>
      <c r="CE699" s="62"/>
      <c r="CF699" s="77"/>
      <c r="CG699" s="77"/>
      <c r="CH699" s="62"/>
      <c r="CI699" s="62"/>
      <c r="CJ699" s="62"/>
      <c r="CK699" s="62"/>
      <c r="CL699" s="62"/>
      <c r="CM699" s="62"/>
      <c r="CN699" s="62"/>
      <c r="CO699" s="62"/>
      <c r="CP699" s="62"/>
      <c r="CQ699" s="62"/>
      <c r="CR699" s="62"/>
      <c r="CS699" s="66"/>
    </row>
    <row r="700" spans="1:97" s="50" customFormat="1" ht="18.75" x14ac:dyDescent="0.3">
      <c r="A700" s="61"/>
      <c r="B700" s="55"/>
      <c r="C700" s="66"/>
      <c r="D700" s="55"/>
      <c r="E700" s="66"/>
      <c r="F700" s="66"/>
      <c r="G700" s="66"/>
      <c r="H700" s="66"/>
      <c r="I700" s="66"/>
      <c r="J700" s="67"/>
      <c r="K700" s="67"/>
      <c r="L700" s="67"/>
      <c r="M700" s="67"/>
      <c r="N700" s="67"/>
      <c r="O700" s="67"/>
      <c r="P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c r="AN700" s="67"/>
      <c r="AO700" s="67"/>
      <c r="AP700" s="67"/>
      <c r="AQ700" s="67"/>
      <c r="AR700" s="67"/>
      <c r="AS700" s="67"/>
      <c r="AT700" s="67"/>
      <c r="AU700" s="67"/>
      <c r="AV700" s="67"/>
      <c r="AW700" s="67"/>
      <c r="AX700" s="67"/>
      <c r="AY700" s="67"/>
      <c r="AZ700" s="67"/>
      <c r="BA700" s="67"/>
      <c r="BB700" s="67"/>
      <c r="BC700" s="67"/>
      <c r="BD700" s="67"/>
      <c r="BE700" s="67"/>
      <c r="BF700" s="67"/>
      <c r="BG700" s="67"/>
      <c r="BH700" s="67"/>
      <c r="BI700" s="67"/>
      <c r="BJ700" s="67"/>
      <c r="BK700" s="67"/>
      <c r="BL700" s="67"/>
      <c r="BM700" s="67"/>
      <c r="BN700" s="67"/>
      <c r="BO700" s="67"/>
      <c r="BP700" s="67"/>
      <c r="BQ700" s="67"/>
      <c r="BR700" s="67"/>
      <c r="BS700" s="67"/>
      <c r="BT700" s="67"/>
      <c r="BU700" s="67"/>
      <c r="BV700" s="67"/>
      <c r="BW700" s="62"/>
      <c r="BX700" s="62"/>
      <c r="BY700" s="62"/>
      <c r="BZ700" s="62"/>
      <c r="CA700" s="62"/>
      <c r="CB700" s="62"/>
      <c r="CC700" s="77"/>
      <c r="CD700" s="77"/>
      <c r="CE700" s="62"/>
      <c r="CF700" s="77"/>
      <c r="CG700" s="77"/>
      <c r="CH700" s="62"/>
      <c r="CI700" s="62"/>
      <c r="CJ700" s="62"/>
      <c r="CK700" s="62"/>
      <c r="CL700" s="62"/>
      <c r="CM700" s="62"/>
      <c r="CN700" s="62"/>
      <c r="CO700" s="62"/>
      <c r="CP700" s="62"/>
      <c r="CQ700" s="62"/>
      <c r="CR700" s="62"/>
      <c r="CS700" s="66"/>
    </row>
    <row r="701" spans="1:97" s="50" customFormat="1" ht="18.75" x14ac:dyDescent="0.3">
      <c r="A701" s="61"/>
      <c r="B701" s="55"/>
      <c r="C701" s="66"/>
      <c r="D701" s="55"/>
      <c r="E701" s="66"/>
      <c r="F701" s="66"/>
      <c r="G701" s="66"/>
      <c r="H701" s="66"/>
      <c r="I701" s="66"/>
      <c r="J701" s="67"/>
      <c r="K701" s="67"/>
      <c r="L701" s="67"/>
      <c r="M701" s="67"/>
      <c r="N701" s="67"/>
      <c r="O701" s="67"/>
      <c r="P701" s="67"/>
      <c r="Q701" s="67"/>
      <c r="R701" s="67"/>
      <c r="S701" s="67"/>
      <c r="T701" s="67"/>
      <c r="U701" s="67"/>
      <c r="V701" s="67"/>
      <c r="W701" s="67"/>
      <c r="X701" s="67"/>
      <c r="Y701" s="67"/>
      <c r="Z701" s="67"/>
      <c r="AA701" s="67"/>
      <c r="AB701" s="67"/>
      <c r="AC701" s="67"/>
      <c r="AD701" s="67"/>
      <c r="AE701" s="67"/>
      <c r="AF701" s="67"/>
      <c r="AG701" s="67"/>
      <c r="AH701" s="67"/>
      <c r="AI701" s="67"/>
      <c r="AJ701" s="67"/>
      <c r="AK701" s="67"/>
      <c r="AL701" s="67"/>
      <c r="AM701" s="67"/>
      <c r="AN701" s="67"/>
      <c r="AO701" s="67"/>
      <c r="AP701" s="67"/>
      <c r="AQ701" s="67"/>
      <c r="AR701" s="67"/>
      <c r="AS701" s="67"/>
      <c r="AT701" s="67"/>
      <c r="AU701" s="67"/>
      <c r="AV701" s="67"/>
      <c r="AW701" s="67"/>
      <c r="AX701" s="67"/>
      <c r="AY701" s="67"/>
      <c r="AZ701" s="67"/>
      <c r="BA701" s="67"/>
      <c r="BB701" s="67"/>
      <c r="BC701" s="67"/>
      <c r="BD701" s="67"/>
      <c r="BE701" s="67"/>
      <c r="BF701" s="67"/>
      <c r="BG701" s="67"/>
      <c r="BH701" s="67"/>
      <c r="BI701" s="67"/>
      <c r="BJ701" s="67"/>
      <c r="BK701" s="67"/>
      <c r="BL701" s="67"/>
      <c r="BM701" s="67"/>
      <c r="BN701" s="67"/>
      <c r="BO701" s="67"/>
      <c r="BP701" s="67"/>
      <c r="BQ701" s="67"/>
      <c r="BR701" s="67"/>
      <c r="BS701" s="67"/>
      <c r="BT701" s="67"/>
      <c r="BU701" s="67"/>
      <c r="BV701" s="67"/>
      <c r="BW701" s="62"/>
      <c r="BX701" s="62"/>
      <c r="BY701" s="62"/>
      <c r="BZ701" s="62"/>
      <c r="CA701" s="62"/>
      <c r="CB701" s="62"/>
      <c r="CC701" s="77"/>
      <c r="CD701" s="77"/>
      <c r="CE701" s="62"/>
      <c r="CF701" s="77"/>
      <c r="CG701" s="77"/>
      <c r="CH701" s="62"/>
      <c r="CI701" s="62"/>
      <c r="CJ701" s="62"/>
      <c r="CK701" s="62"/>
      <c r="CL701" s="62"/>
      <c r="CM701" s="62"/>
      <c r="CN701" s="62"/>
      <c r="CO701" s="62"/>
      <c r="CP701" s="62"/>
      <c r="CQ701" s="62"/>
      <c r="CR701" s="62"/>
      <c r="CS701" s="66"/>
    </row>
    <row r="702" spans="1:97" s="50" customFormat="1" ht="18.75" x14ac:dyDescent="0.3">
      <c r="A702" s="61"/>
      <c r="B702" s="55"/>
      <c r="C702" s="66"/>
      <c r="D702" s="55"/>
      <c r="E702" s="66"/>
      <c r="F702" s="66"/>
      <c r="G702" s="66"/>
      <c r="H702" s="66"/>
      <c r="I702" s="66"/>
      <c r="J702" s="67"/>
      <c r="K702" s="67"/>
      <c r="L702" s="67"/>
      <c r="M702" s="67"/>
      <c r="N702" s="67"/>
      <c r="O702" s="67"/>
      <c r="P702" s="67"/>
      <c r="Q702" s="67"/>
      <c r="R702" s="67"/>
      <c r="S702" s="67"/>
      <c r="T702" s="67"/>
      <c r="U702" s="67"/>
      <c r="V702" s="67"/>
      <c r="W702" s="67"/>
      <c r="X702" s="67"/>
      <c r="Y702" s="67"/>
      <c r="Z702" s="67"/>
      <c r="AA702" s="67"/>
      <c r="AB702" s="67"/>
      <c r="AC702" s="67"/>
      <c r="AD702" s="67"/>
      <c r="AE702" s="67"/>
      <c r="AF702" s="67"/>
      <c r="AG702" s="67"/>
      <c r="AH702" s="67"/>
      <c r="AI702" s="67"/>
      <c r="AJ702" s="67"/>
      <c r="AK702" s="67"/>
      <c r="AL702" s="67"/>
      <c r="AM702" s="67"/>
      <c r="AN702" s="67"/>
      <c r="AO702" s="67"/>
      <c r="AP702" s="67"/>
      <c r="AQ702" s="67"/>
      <c r="AR702" s="67"/>
      <c r="AS702" s="67"/>
      <c r="AT702" s="67"/>
      <c r="AU702" s="67"/>
      <c r="AV702" s="67"/>
      <c r="AW702" s="67"/>
      <c r="AX702" s="67"/>
      <c r="AY702" s="67"/>
      <c r="AZ702" s="67"/>
      <c r="BA702" s="67"/>
      <c r="BB702" s="67"/>
      <c r="BC702" s="67"/>
      <c r="BD702" s="67"/>
      <c r="BE702" s="67"/>
      <c r="BF702" s="67"/>
      <c r="BG702" s="67"/>
      <c r="BH702" s="67"/>
      <c r="BI702" s="67"/>
      <c r="BJ702" s="67"/>
      <c r="BK702" s="67"/>
      <c r="BL702" s="67"/>
      <c r="BM702" s="67"/>
      <c r="BN702" s="67"/>
      <c r="BO702" s="67"/>
      <c r="BP702" s="67"/>
      <c r="BQ702" s="67"/>
      <c r="BR702" s="67"/>
      <c r="BS702" s="67"/>
      <c r="BT702" s="67"/>
      <c r="BU702" s="67"/>
      <c r="BV702" s="67"/>
      <c r="BW702" s="62"/>
      <c r="BX702" s="62"/>
      <c r="BY702" s="62"/>
      <c r="BZ702" s="62"/>
      <c r="CA702" s="62"/>
      <c r="CB702" s="62"/>
      <c r="CC702" s="77"/>
      <c r="CD702" s="77"/>
      <c r="CE702" s="62"/>
      <c r="CF702" s="77"/>
      <c r="CG702" s="77"/>
      <c r="CH702" s="62"/>
      <c r="CI702" s="62"/>
      <c r="CJ702" s="62"/>
      <c r="CK702" s="62"/>
      <c r="CL702" s="62"/>
      <c r="CM702" s="62"/>
      <c r="CN702" s="62"/>
      <c r="CO702" s="62"/>
      <c r="CP702" s="62"/>
      <c r="CQ702" s="62"/>
      <c r="CR702" s="62"/>
      <c r="CS702" s="66"/>
    </row>
    <row r="703" spans="1:97" s="50" customFormat="1" ht="18.75" x14ac:dyDescent="0.3">
      <c r="A703" s="61"/>
      <c r="B703" s="55"/>
      <c r="C703" s="66"/>
      <c r="D703" s="55"/>
      <c r="E703" s="66"/>
      <c r="F703" s="66"/>
      <c r="G703" s="66"/>
      <c r="H703" s="66"/>
      <c r="I703" s="66"/>
      <c r="J703" s="67"/>
      <c r="K703" s="67"/>
      <c r="L703" s="67"/>
      <c r="M703" s="67"/>
      <c r="N703" s="67"/>
      <c r="O703" s="67"/>
      <c r="P703" s="67"/>
      <c r="Q703" s="67"/>
      <c r="R703" s="67"/>
      <c r="S703" s="67"/>
      <c r="T703" s="67"/>
      <c r="U703" s="67"/>
      <c r="V703" s="67"/>
      <c r="W703" s="67"/>
      <c r="X703" s="67"/>
      <c r="Y703" s="67"/>
      <c r="Z703" s="67"/>
      <c r="AA703" s="67"/>
      <c r="AB703" s="67"/>
      <c r="AC703" s="67"/>
      <c r="AD703" s="67"/>
      <c r="AE703" s="67"/>
      <c r="AF703" s="67"/>
      <c r="AG703" s="67"/>
      <c r="AH703" s="67"/>
      <c r="AI703" s="67"/>
      <c r="AJ703" s="67"/>
      <c r="AK703" s="67"/>
      <c r="AL703" s="67"/>
      <c r="AM703" s="67"/>
      <c r="AN703" s="67"/>
      <c r="AO703" s="67"/>
      <c r="AP703" s="67"/>
      <c r="AQ703" s="67"/>
      <c r="AR703" s="67"/>
      <c r="AS703" s="67"/>
      <c r="AT703" s="67"/>
      <c r="AU703" s="67"/>
      <c r="AV703" s="67"/>
      <c r="AW703" s="67"/>
      <c r="AX703" s="67"/>
      <c r="AY703" s="67"/>
      <c r="AZ703" s="67"/>
      <c r="BA703" s="67"/>
      <c r="BB703" s="67"/>
      <c r="BC703" s="67"/>
      <c r="BD703" s="67"/>
      <c r="BE703" s="67"/>
      <c r="BF703" s="67"/>
      <c r="BG703" s="67"/>
      <c r="BH703" s="67"/>
      <c r="BI703" s="67"/>
      <c r="BJ703" s="67"/>
      <c r="BK703" s="67"/>
      <c r="BL703" s="67"/>
      <c r="BM703" s="67"/>
      <c r="BN703" s="67"/>
      <c r="BO703" s="67"/>
      <c r="BP703" s="67"/>
      <c r="BQ703" s="67"/>
      <c r="BR703" s="67"/>
      <c r="BS703" s="67"/>
      <c r="BT703" s="67"/>
      <c r="BU703" s="67"/>
      <c r="BV703" s="67"/>
      <c r="BW703" s="62"/>
      <c r="BX703" s="62"/>
      <c r="BY703" s="62"/>
      <c r="BZ703" s="62"/>
      <c r="CA703" s="62"/>
      <c r="CB703" s="62"/>
      <c r="CC703" s="77"/>
      <c r="CD703" s="77"/>
      <c r="CE703" s="62"/>
      <c r="CF703" s="77"/>
      <c r="CG703" s="77"/>
      <c r="CH703" s="62"/>
      <c r="CI703" s="62"/>
      <c r="CJ703" s="62"/>
      <c r="CK703" s="62"/>
      <c r="CL703" s="62"/>
      <c r="CM703" s="62"/>
      <c r="CN703" s="62"/>
      <c r="CO703" s="62"/>
      <c r="CP703" s="62"/>
      <c r="CQ703" s="62"/>
      <c r="CR703" s="62"/>
      <c r="CS703" s="66"/>
    </row>
    <row r="704" spans="1:97" s="50" customFormat="1" ht="18.75" x14ac:dyDescent="0.3">
      <c r="A704" s="61"/>
      <c r="B704" s="55"/>
      <c r="C704" s="66"/>
      <c r="D704" s="55"/>
      <c r="E704" s="66"/>
      <c r="F704" s="66"/>
      <c r="G704" s="66"/>
      <c r="H704" s="66"/>
      <c r="I704" s="66"/>
      <c r="J704" s="67"/>
      <c r="K704" s="67"/>
      <c r="L704" s="67"/>
      <c r="M704" s="67"/>
      <c r="N704" s="67"/>
      <c r="O704" s="67"/>
      <c r="P704" s="67"/>
      <c r="Q704" s="67"/>
      <c r="R704" s="67"/>
      <c r="S704" s="67"/>
      <c r="T704" s="67"/>
      <c r="U704" s="67"/>
      <c r="V704" s="67"/>
      <c r="W704" s="67"/>
      <c r="X704" s="67"/>
      <c r="Y704" s="67"/>
      <c r="Z704" s="67"/>
      <c r="AA704" s="67"/>
      <c r="AB704" s="67"/>
      <c r="AC704" s="67"/>
      <c r="AD704" s="67"/>
      <c r="AE704" s="67"/>
      <c r="AF704" s="67"/>
      <c r="AG704" s="67"/>
      <c r="AH704" s="67"/>
      <c r="AI704" s="67"/>
      <c r="AJ704" s="67"/>
      <c r="AK704" s="67"/>
      <c r="AL704" s="67"/>
      <c r="AM704" s="67"/>
      <c r="AN704" s="67"/>
      <c r="AO704" s="67"/>
      <c r="AP704" s="67"/>
      <c r="AQ704" s="67"/>
      <c r="AR704" s="67"/>
      <c r="AS704" s="67"/>
      <c r="AT704" s="67"/>
      <c r="AU704" s="67"/>
      <c r="AV704" s="67"/>
      <c r="AW704" s="67"/>
      <c r="AX704" s="67"/>
      <c r="AY704" s="67"/>
      <c r="AZ704" s="67"/>
      <c r="BA704" s="67"/>
      <c r="BB704" s="67"/>
      <c r="BC704" s="67"/>
      <c r="BD704" s="67"/>
      <c r="BE704" s="67"/>
      <c r="BF704" s="67"/>
      <c r="BG704" s="67"/>
      <c r="BH704" s="67"/>
      <c r="BI704" s="67"/>
      <c r="BJ704" s="67"/>
      <c r="BK704" s="67"/>
      <c r="BL704" s="67"/>
      <c r="BM704" s="67"/>
      <c r="BN704" s="67"/>
      <c r="BO704" s="67"/>
      <c r="BP704" s="67"/>
      <c r="BQ704" s="67"/>
      <c r="BR704" s="67"/>
      <c r="BS704" s="67"/>
      <c r="BT704" s="67"/>
      <c r="BU704" s="67"/>
      <c r="BV704" s="67"/>
      <c r="BW704" s="62"/>
      <c r="BX704" s="62"/>
      <c r="BY704" s="62"/>
      <c r="BZ704" s="62"/>
      <c r="CA704" s="62"/>
      <c r="CB704" s="62"/>
      <c r="CC704" s="77"/>
      <c r="CD704" s="77"/>
      <c r="CE704" s="62"/>
      <c r="CF704" s="77"/>
      <c r="CG704" s="77"/>
      <c r="CH704" s="62"/>
      <c r="CI704" s="62"/>
      <c r="CJ704" s="62"/>
      <c r="CK704" s="62"/>
      <c r="CL704" s="62"/>
      <c r="CM704" s="62"/>
      <c r="CN704" s="62"/>
      <c r="CO704" s="62"/>
      <c r="CP704" s="62"/>
      <c r="CQ704" s="62"/>
      <c r="CR704" s="62"/>
      <c r="CS704" s="66"/>
    </row>
    <row r="705" spans="1:97" s="50" customFormat="1" ht="18.75" x14ac:dyDescent="0.3">
      <c r="A705" s="61"/>
      <c r="B705" s="55"/>
      <c r="C705" s="66"/>
      <c r="D705" s="55"/>
      <c r="E705" s="66"/>
      <c r="F705" s="66"/>
      <c r="G705" s="66"/>
      <c r="H705" s="66"/>
      <c r="I705" s="66"/>
      <c r="J705" s="67"/>
      <c r="K705" s="67"/>
      <c r="L705" s="67"/>
      <c r="M705" s="67"/>
      <c r="N705" s="67"/>
      <c r="O705" s="67"/>
      <c r="P705" s="67"/>
      <c r="Q705" s="67"/>
      <c r="R705" s="67"/>
      <c r="S705" s="67"/>
      <c r="T705" s="67"/>
      <c r="U705" s="67"/>
      <c r="V705" s="67"/>
      <c r="W705" s="67"/>
      <c r="X705" s="67"/>
      <c r="Y705" s="67"/>
      <c r="Z705" s="67"/>
      <c r="AA705" s="67"/>
      <c r="AB705" s="67"/>
      <c r="AC705" s="67"/>
      <c r="AD705" s="67"/>
      <c r="AE705" s="67"/>
      <c r="AF705" s="67"/>
      <c r="AG705" s="67"/>
      <c r="AH705" s="67"/>
      <c r="AI705" s="67"/>
      <c r="AJ705" s="67"/>
      <c r="AK705" s="67"/>
      <c r="AL705" s="67"/>
      <c r="AM705" s="67"/>
      <c r="AN705" s="67"/>
      <c r="AO705" s="67"/>
      <c r="AP705" s="67"/>
      <c r="AQ705" s="67"/>
      <c r="AR705" s="67"/>
      <c r="AS705" s="67"/>
      <c r="AT705" s="67"/>
      <c r="AU705" s="67"/>
      <c r="AV705" s="67"/>
      <c r="AW705" s="67"/>
      <c r="AX705" s="67"/>
      <c r="AY705" s="67"/>
      <c r="AZ705" s="67"/>
      <c r="BA705" s="67"/>
      <c r="BB705" s="67"/>
      <c r="BC705" s="67"/>
      <c r="BD705" s="67"/>
      <c r="BE705" s="67"/>
      <c r="BF705" s="67"/>
      <c r="BG705" s="67"/>
      <c r="BH705" s="67"/>
      <c r="BI705" s="67"/>
      <c r="BJ705" s="67"/>
      <c r="BK705" s="67"/>
      <c r="BL705" s="67"/>
      <c r="BM705" s="67"/>
      <c r="BN705" s="67"/>
      <c r="BO705" s="67"/>
      <c r="BP705" s="67"/>
      <c r="BQ705" s="67"/>
      <c r="BR705" s="67"/>
      <c r="BS705" s="67"/>
      <c r="BT705" s="67"/>
      <c r="BU705" s="67"/>
      <c r="BV705" s="67"/>
      <c r="BW705" s="62"/>
      <c r="BX705" s="62"/>
      <c r="BY705" s="62"/>
      <c r="BZ705" s="62"/>
      <c r="CA705" s="62"/>
      <c r="CB705" s="62"/>
      <c r="CC705" s="77"/>
      <c r="CD705" s="77"/>
      <c r="CE705" s="62"/>
      <c r="CF705" s="77"/>
      <c r="CG705" s="77"/>
      <c r="CH705" s="62"/>
      <c r="CI705" s="62"/>
      <c r="CJ705" s="62"/>
      <c r="CK705" s="62"/>
      <c r="CL705" s="62"/>
      <c r="CM705" s="62"/>
      <c r="CN705" s="62"/>
      <c r="CO705" s="62"/>
      <c r="CP705" s="62"/>
      <c r="CQ705" s="62"/>
      <c r="CR705" s="62"/>
      <c r="CS705" s="66"/>
    </row>
    <row r="706" spans="1:97" s="50" customFormat="1" ht="18.75" x14ac:dyDescent="0.3">
      <c r="A706" s="61"/>
      <c r="B706" s="55"/>
      <c r="C706" s="66"/>
      <c r="D706" s="55"/>
      <c r="E706" s="66"/>
      <c r="F706" s="66"/>
      <c r="G706" s="66"/>
      <c r="H706" s="66"/>
      <c r="I706" s="66"/>
      <c r="J706" s="67"/>
      <c r="K706" s="67"/>
      <c r="L706" s="67"/>
      <c r="M706" s="67"/>
      <c r="N706" s="67"/>
      <c r="O706" s="67"/>
      <c r="P706" s="67"/>
      <c r="Q706" s="67"/>
      <c r="R706" s="67"/>
      <c r="S706" s="67"/>
      <c r="T706" s="67"/>
      <c r="U706" s="67"/>
      <c r="V706" s="67"/>
      <c r="W706" s="67"/>
      <c r="X706" s="67"/>
      <c r="Y706" s="67"/>
      <c r="Z706" s="67"/>
      <c r="AA706" s="67"/>
      <c r="AB706" s="67"/>
      <c r="AC706" s="67"/>
      <c r="AD706" s="67"/>
      <c r="AE706" s="67"/>
      <c r="AF706" s="67"/>
      <c r="AG706" s="67"/>
      <c r="AH706" s="67"/>
      <c r="AI706" s="67"/>
      <c r="AJ706" s="67"/>
      <c r="AK706" s="67"/>
      <c r="AL706" s="67"/>
      <c r="AM706" s="67"/>
      <c r="AN706" s="67"/>
      <c r="AO706" s="67"/>
      <c r="AP706" s="67"/>
      <c r="AQ706" s="67"/>
      <c r="AR706" s="67"/>
      <c r="AS706" s="67"/>
      <c r="AT706" s="67"/>
      <c r="AU706" s="67"/>
      <c r="AV706" s="67"/>
      <c r="AW706" s="67"/>
      <c r="AX706" s="67"/>
      <c r="AY706" s="67"/>
      <c r="AZ706" s="67"/>
      <c r="BA706" s="67"/>
      <c r="BB706" s="67"/>
      <c r="BC706" s="67"/>
      <c r="BD706" s="67"/>
      <c r="BE706" s="67"/>
      <c r="BF706" s="67"/>
      <c r="BG706" s="67"/>
      <c r="BH706" s="67"/>
      <c r="BI706" s="67"/>
      <c r="BJ706" s="67"/>
      <c r="BK706" s="67"/>
      <c r="BL706" s="67"/>
      <c r="BM706" s="67"/>
      <c r="BN706" s="67"/>
      <c r="BO706" s="67"/>
      <c r="BP706" s="67"/>
      <c r="BQ706" s="67"/>
      <c r="BR706" s="67"/>
      <c r="BS706" s="67"/>
      <c r="BT706" s="67"/>
      <c r="BU706" s="67"/>
      <c r="BV706" s="67"/>
      <c r="BW706" s="62"/>
      <c r="BX706" s="62"/>
      <c r="BY706" s="62"/>
      <c r="BZ706" s="62"/>
      <c r="CA706" s="62"/>
      <c r="CB706" s="62"/>
      <c r="CC706" s="77"/>
      <c r="CD706" s="77"/>
      <c r="CE706" s="62"/>
      <c r="CF706" s="77"/>
      <c r="CG706" s="77"/>
      <c r="CH706" s="62"/>
      <c r="CI706" s="62"/>
      <c r="CJ706" s="62"/>
      <c r="CK706" s="62"/>
      <c r="CL706" s="62"/>
      <c r="CM706" s="62"/>
      <c r="CN706" s="62"/>
      <c r="CO706" s="62"/>
      <c r="CP706" s="62"/>
      <c r="CQ706" s="62"/>
      <c r="CR706" s="62"/>
      <c r="CS706" s="66"/>
    </row>
    <row r="707" spans="1:97" s="50" customFormat="1" ht="18.75" x14ac:dyDescent="0.3">
      <c r="A707" s="61"/>
      <c r="B707" s="55"/>
      <c r="C707" s="66"/>
      <c r="D707" s="55"/>
      <c r="E707" s="66"/>
      <c r="F707" s="66"/>
      <c r="G707" s="66"/>
      <c r="H707" s="66"/>
      <c r="I707" s="66"/>
      <c r="J707" s="67"/>
      <c r="K707" s="67"/>
      <c r="L707" s="67"/>
      <c r="M707" s="67"/>
      <c r="N707" s="67"/>
      <c r="O707" s="67"/>
      <c r="P707" s="67"/>
      <c r="Q707" s="67"/>
      <c r="R707" s="67"/>
      <c r="S707" s="67"/>
      <c r="T707" s="67"/>
      <c r="U707" s="67"/>
      <c r="V707" s="67"/>
      <c r="W707" s="67"/>
      <c r="X707" s="67"/>
      <c r="Y707" s="67"/>
      <c r="Z707" s="67"/>
      <c r="AA707" s="67"/>
      <c r="AB707" s="67"/>
      <c r="AC707" s="67"/>
      <c r="AD707" s="67"/>
      <c r="AE707" s="67"/>
      <c r="AF707" s="67"/>
      <c r="AG707" s="67"/>
      <c r="AH707" s="67"/>
      <c r="AI707" s="67"/>
      <c r="AJ707" s="67"/>
      <c r="AK707" s="67"/>
      <c r="AL707" s="67"/>
      <c r="AM707" s="67"/>
      <c r="AN707" s="67"/>
      <c r="AO707" s="67"/>
      <c r="AP707" s="67"/>
      <c r="AQ707" s="67"/>
      <c r="AR707" s="67"/>
      <c r="AS707" s="67"/>
      <c r="AT707" s="67"/>
      <c r="AU707" s="67"/>
      <c r="AV707" s="67"/>
      <c r="AW707" s="67"/>
      <c r="AX707" s="67"/>
      <c r="AY707" s="67"/>
      <c r="AZ707" s="67"/>
      <c r="BA707" s="67"/>
      <c r="BB707" s="67"/>
      <c r="BC707" s="67"/>
      <c r="BD707" s="67"/>
      <c r="BE707" s="67"/>
      <c r="BF707" s="67"/>
      <c r="BG707" s="67"/>
      <c r="BH707" s="67"/>
      <c r="BI707" s="67"/>
      <c r="BJ707" s="67"/>
      <c r="BK707" s="67"/>
      <c r="BL707" s="67"/>
      <c r="BM707" s="67"/>
      <c r="BN707" s="67"/>
      <c r="BO707" s="67"/>
      <c r="BP707" s="67"/>
      <c r="BQ707" s="67"/>
      <c r="BR707" s="67"/>
      <c r="BS707" s="67"/>
      <c r="BT707" s="67"/>
      <c r="BU707" s="67"/>
      <c r="BV707" s="67"/>
      <c r="BW707" s="62"/>
      <c r="BX707" s="62"/>
      <c r="BY707" s="62"/>
      <c r="BZ707" s="62"/>
      <c r="CA707" s="62"/>
      <c r="CB707" s="62"/>
      <c r="CC707" s="77"/>
      <c r="CD707" s="77"/>
      <c r="CE707" s="62"/>
      <c r="CF707" s="77"/>
      <c r="CG707" s="77"/>
      <c r="CH707" s="62"/>
      <c r="CI707" s="62"/>
      <c r="CJ707" s="62"/>
      <c r="CK707" s="62"/>
      <c r="CL707" s="62"/>
      <c r="CM707" s="62"/>
      <c r="CN707" s="62"/>
      <c r="CO707" s="62"/>
      <c r="CP707" s="62"/>
      <c r="CQ707" s="62"/>
      <c r="CR707" s="62"/>
      <c r="CS707" s="66"/>
    </row>
    <row r="708" spans="1:97" s="50" customFormat="1" ht="18.75" x14ac:dyDescent="0.3">
      <c r="A708" s="61"/>
      <c r="B708" s="55"/>
      <c r="C708" s="66"/>
      <c r="D708" s="55"/>
      <c r="E708" s="66"/>
      <c r="F708" s="66"/>
      <c r="G708" s="66"/>
      <c r="H708" s="66"/>
      <c r="I708" s="66"/>
      <c r="J708" s="67"/>
      <c r="K708" s="67"/>
      <c r="L708" s="67"/>
      <c r="M708" s="67"/>
      <c r="N708" s="67"/>
      <c r="O708" s="67"/>
      <c r="P708" s="67"/>
      <c r="Q708" s="67"/>
      <c r="R708" s="67"/>
      <c r="S708" s="67"/>
      <c r="T708" s="67"/>
      <c r="U708" s="67"/>
      <c r="V708" s="67"/>
      <c r="W708" s="67"/>
      <c r="X708" s="67"/>
      <c r="Y708" s="67"/>
      <c r="Z708" s="67"/>
      <c r="AA708" s="67"/>
      <c r="AB708" s="67"/>
      <c r="AC708" s="67"/>
      <c r="AD708" s="67"/>
      <c r="AE708" s="67"/>
      <c r="AF708" s="67"/>
      <c r="AG708" s="67"/>
      <c r="AH708" s="67"/>
      <c r="AI708" s="67"/>
      <c r="AJ708" s="67"/>
      <c r="AK708" s="67"/>
      <c r="AL708" s="67"/>
      <c r="AM708" s="67"/>
      <c r="AN708" s="67"/>
      <c r="AO708" s="67"/>
      <c r="AP708" s="67"/>
      <c r="AQ708" s="67"/>
      <c r="AR708" s="67"/>
      <c r="AS708" s="67"/>
      <c r="AT708" s="67"/>
      <c r="AU708" s="67"/>
      <c r="AV708" s="67"/>
      <c r="AW708" s="67"/>
      <c r="AX708" s="67"/>
      <c r="AY708" s="67"/>
      <c r="AZ708" s="67"/>
      <c r="BA708" s="67"/>
      <c r="BB708" s="67"/>
      <c r="BC708" s="67"/>
      <c r="BD708" s="67"/>
      <c r="BE708" s="67"/>
      <c r="BF708" s="67"/>
      <c r="BG708" s="67"/>
      <c r="BH708" s="67"/>
      <c r="BI708" s="67"/>
      <c r="BJ708" s="67"/>
      <c r="BK708" s="67"/>
      <c r="BL708" s="67"/>
      <c r="BM708" s="67"/>
      <c r="BN708" s="67"/>
      <c r="BO708" s="67"/>
      <c r="BP708" s="67"/>
      <c r="BQ708" s="67"/>
      <c r="BR708" s="67"/>
      <c r="BS708" s="67"/>
      <c r="BT708" s="67"/>
      <c r="BU708" s="67"/>
      <c r="BV708" s="67"/>
      <c r="BW708" s="62"/>
      <c r="BX708" s="62"/>
      <c r="BY708" s="62"/>
      <c r="BZ708" s="62"/>
      <c r="CA708" s="62"/>
      <c r="CB708" s="62"/>
      <c r="CC708" s="77"/>
      <c r="CD708" s="77"/>
      <c r="CE708" s="62"/>
      <c r="CF708" s="77"/>
      <c r="CG708" s="77"/>
      <c r="CH708" s="62"/>
      <c r="CI708" s="62"/>
      <c r="CJ708" s="62"/>
      <c r="CK708" s="62"/>
      <c r="CL708" s="62"/>
      <c r="CM708" s="62"/>
      <c r="CN708" s="62"/>
      <c r="CO708" s="62"/>
      <c r="CP708" s="62"/>
      <c r="CQ708" s="62"/>
      <c r="CR708" s="62"/>
      <c r="CS708" s="66"/>
    </row>
    <row r="709" spans="1:97" s="50" customFormat="1" ht="18.75" x14ac:dyDescent="0.3">
      <c r="A709" s="61"/>
      <c r="B709" s="55"/>
      <c r="C709" s="66"/>
      <c r="D709" s="55"/>
      <c r="E709" s="66"/>
      <c r="F709" s="66"/>
      <c r="G709" s="66"/>
      <c r="H709" s="66"/>
      <c r="I709" s="66"/>
      <c r="J709" s="67"/>
      <c r="K709" s="67"/>
      <c r="L709" s="67"/>
      <c r="M709" s="67"/>
      <c r="N709" s="67"/>
      <c r="O709" s="67"/>
      <c r="P709" s="67"/>
      <c r="Q709" s="67"/>
      <c r="R709" s="67"/>
      <c r="S709" s="67"/>
      <c r="T709" s="67"/>
      <c r="U709" s="67"/>
      <c r="V709" s="67"/>
      <c r="W709" s="67"/>
      <c r="X709" s="67"/>
      <c r="Y709" s="67"/>
      <c r="Z709" s="67"/>
      <c r="AA709" s="67"/>
      <c r="AB709" s="67"/>
      <c r="AC709" s="67"/>
      <c r="AD709" s="67"/>
      <c r="AE709" s="67"/>
      <c r="AF709" s="67"/>
      <c r="AG709" s="67"/>
      <c r="AH709" s="67"/>
      <c r="AI709" s="67"/>
      <c r="AJ709" s="67"/>
      <c r="AK709" s="67"/>
      <c r="AL709" s="67"/>
      <c r="AM709" s="67"/>
      <c r="AN709" s="67"/>
      <c r="AO709" s="67"/>
      <c r="AP709" s="67"/>
      <c r="AQ709" s="67"/>
      <c r="AR709" s="67"/>
      <c r="AS709" s="67"/>
      <c r="AT709" s="67"/>
      <c r="AU709" s="67"/>
      <c r="AV709" s="67"/>
      <c r="AW709" s="67"/>
      <c r="AX709" s="67"/>
      <c r="AY709" s="67"/>
      <c r="AZ709" s="67"/>
      <c r="BA709" s="67"/>
      <c r="BB709" s="67"/>
      <c r="BC709" s="67"/>
      <c r="BD709" s="67"/>
      <c r="BE709" s="67"/>
      <c r="BF709" s="67"/>
      <c r="BG709" s="67"/>
      <c r="BH709" s="67"/>
      <c r="BI709" s="67"/>
      <c r="BJ709" s="67"/>
      <c r="BK709" s="67"/>
      <c r="BL709" s="67"/>
      <c r="BM709" s="67"/>
      <c r="BN709" s="67"/>
      <c r="BO709" s="67"/>
      <c r="BP709" s="67"/>
      <c r="BQ709" s="67"/>
      <c r="BR709" s="67"/>
      <c r="BS709" s="67"/>
      <c r="BT709" s="67"/>
      <c r="BU709" s="67"/>
      <c r="BV709" s="67"/>
      <c r="BW709" s="62"/>
      <c r="BX709" s="62"/>
      <c r="BY709" s="62"/>
      <c r="BZ709" s="62"/>
      <c r="CA709" s="62"/>
      <c r="CB709" s="62"/>
      <c r="CC709" s="77"/>
      <c r="CD709" s="77"/>
      <c r="CE709" s="62"/>
      <c r="CF709" s="77"/>
      <c r="CG709" s="77"/>
      <c r="CH709" s="62"/>
      <c r="CI709" s="62"/>
      <c r="CJ709" s="62"/>
      <c r="CK709" s="62"/>
      <c r="CL709" s="62"/>
      <c r="CM709" s="62"/>
      <c r="CN709" s="62"/>
      <c r="CO709" s="62"/>
      <c r="CP709" s="62"/>
      <c r="CQ709" s="62"/>
      <c r="CR709" s="62"/>
      <c r="CS709" s="66"/>
    </row>
    <row r="710" spans="1:97" s="50" customFormat="1" ht="18.75" x14ac:dyDescent="0.3">
      <c r="A710" s="61"/>
      <c r="B710" s="55"/>
      <c r="C710" s="66"/>
      <c r="D710" s="55"/>
      <c r="E710" s="66"/>
      <c r="F710" s="66"/>
      <c r="G710" s="66"/>
      <c r="H710" s="66"/>
      <c r="I710" s="66"/>
      <c r="J710" s="67"/>
      <c r="K710" s="67"/>
      <c r="L710" s="67"/>
      <c r="M710" s="67"/>
      <c r="N710" s="67"/>
      <c r="O710" s="67"/>
      <c r="P710" s="67"/>
      <c r="Q710" s="67"/>
      <c r="R710" s="67"/>
      <c r="S710" s="67"/>
      <c r="T710" s="67"/>
      <c r="U710" s="67"/>
      <c r="V710" s="67"/>
      <c r="W710" s="67"/>
      <c r="X710" s="67"/>
      <c r="Y710" s="67"/>
      <c r="Z710" s="67"/>
      <c r="AA710" s="67"/>
      <c r="AB710" s="67"/>
      <c r="AC710" s="67"/>
      <c r="AD710" s="67"/>
      <c r="AE710" s="67"/>
      <c r="AF710" s="67"/>
      <c r="AG710" s="67"/>
      <c r="AH710" s="67"/>
      <c r="AI710" s="67"/>
      <c r="AJ710" s="67"/>
      <c r="AK710" s="67"/>
      <c r="AL710" s="67"/>
      <c r="AM710" s="67"/>
      <c r="AN710" s="67"/>
      <c r="AO710" s="67"/>
      <c r="AP710" s="67"/>
      <c r="AQ710" s="67"/>
      <c r="AR710" s="67"/>
      <c r="AS710" s="67"/>
      <c r="AT710" s="67"/>
      <c r="AU710" s="67"/>
      <c r="AV710" s="67"/>
      <c r="AW710" s="67"/>
      <c r="AX710" s="67"/>
      <c r="AY710" s="67"/>
      <c r="AZ710" s="67"/>
      <c r="BA710" s="67"/>
      <c r="BB710" s="67"/>
      <c r="BC710" s="67"/>
      <c r="BD710" s="67"/>
      <c r="BE710" s="67"/>
      <c r="BF710" s="67"/>
      <c r="BG710" s="67"/>
      <c r="BH710" s="67"/>
      <c r="BI710" s="67"/>
      <c r="BJ710" s="67"/>
      <c r="BK710" s="67"/>
      <c r="BL710" s="67"/>
      <c r="BM710" s="67"/>
      <c r="BN710" s="67"/>
      <c r="BO710" s="67"/>
      <c r="BP710" s="67"/>
      <c r="BQ710" s="67"/>
      <c r="BR710" s="67"/>
      <c r="BS710" s="67"/>
      <c r="BT710" s="67"/>
      <c r="BU710" s="67"/>
      <c r="BV710" s="67"/>
      <c r="BW710" s="62"/>
      <c r="BX710" s="62"/>
      <c r="BY710" s="62"/>
      <c r="BZ710" s="62"/>
      <c r="CA710" s="62"/>
      <c r="CB710" s="62"/>
      <c r="CC710" s="77"/>
      <c r="CD710" s="77"/>
      <c r="CE710" s="62"/>
      <c r="CF710" s="77"/>
      <c r="CG710" s="77"/>
      <c r="CH710" s="62"/>
      <c r="CI710" s="62"/>
      <c r="CJ710" s="62"/>
      <c r="CK710" s="62"/>
      <c r="CL710" s="62"/>
      <c r="CM710" s="62"/>
      <c r="CN710" s="62"/>
      <c r="CO710" s="62"/>
      <c r="CP710" s="62"/>
      <c r="CQ710" s="62"/>
      <c r="CR710" s="62"/>
      <c r="CS710" s="66"/>
    </row>
    <row r="711" spans="1:97" s="50" customFormat="1" ht="18.75" x14ac:dyDescent="0.3">
      <c r="A711" s="61"/>
      <c r="B711" s="55"/>
      <c r="C711" s="66"/>
      <c r="D711" s="55"/>
      <c r="E711" s="66"/>
      <c r="F711" s="66"/>
      <c r="G711" s="66"/>
      <c r="H711" s="66"/>
      <c r="I711" s="66"/>
      <c r="J711" s="67"/>
      <c r="K711" s="67"/>
      <c r="L711" s="67"/>
      <c r="M711" s="67"/>
      <c r="N711" s="67"/>
      <c r="O711" s="67"/>
      <c r="P711" s="67"/>
      <c r="Q711" s="67"/>
      <c r="R711" s="67"/>
      <c r="S711" s="67"/>
      <c r="T711" s="67"/>
      <c r="U711" s="67"/>
      <c r="V711" s="67"/>
      <c r="W711" s="67"/>
      <c r="X711" s="67"/>
      <c r="Y711" s="67"/>
      <c r="Z711" s="67"/>
      <c r="AA711" s="67"/>
      <c r="AB711" s="67"/>
      <c r="AC711" s="67"/>
      <c r="AD711" s="67"/>
      <c r="AE711" s="67"/>
      <c r="AF711" s="67"/>
      <c r="AG711" s="67"/>
      <c r="AH711" s="67"/>
      <c r="AI711" s="67"/>
      <c r="AJ711" s="67"/>
      <c r="AK711" s="67"/>
      <c r="AL711" s="67"/>
      <c r="AM711" s="67"/>
      <c r="AN711" s="67"/>
      <c r="AO711" s="67"/>
      <c r="AP711" s="67"/>
      <c r="AQ711" s="67"/>
      <c r="AR711" s="67"/>
      <c r="AS711" s="67"/>
      <c r="AT711" s="67"/>
      <c r="AU711" s="67"/>
      <c r="AV711" s="67"/>
      <c r="AW711" s="67"/>
      <c r="AX711" s="67"/>
      <c r="AY711" s="67"/>
      <c r="AZ711" s="67"/>
      <c r="BA711" s="67"/>
      <c r="BB711" s="67"/>
      <c r="BC711" s="67"/>
      <c r="BD711" s="67"/>
      <c r="BE711" s="67"/>
      <c r="BF711" s="67"/>
      <c r="BG711" s="67"/>
      <c r="BH711" s="67"/>
      <c r="BI711" s="67"/>
      <c r="BJ711" s="67"/>
      <c r="BK711" s="67"/>
      <c r="BL711" s="67"/>
      <c r="BM711" s="67"/>
      <c r="BN711" s="67"/>
      <c r="BO711" s="67"/>
      <c r="BP711" s="67"/>
      <c r="BQ711" s="67"/>
      <c r="BR711" s="67"/>
      <c r="BS711" s="67"/>
      <c r="BT711" s="67"/>
      <c r="BU711" s="67"/>
      <c r="BV711" s="67"/>
      <c r="BW711" s="62"/>
      <c r="BX711" s="62"/>
      <c r="BY711" s="62"/>
      <c r="BZ711" s="62"/>
      <c r="CA711" s="62"/>
      <c r="CB711" s="62"/>
      <c r="CC711" s="77"/>
      <c r="CD711" s="77"/>
      <c r="CE711" s="62"/>
      <c r="CF711" s="77"/>
      <c r="CG711" s="77"/>
      <c r="CH711" s="62"/>
      <c r="CI711" s="62"/>
      <c r="CJ711" s="62"/>
      <c r="CK711" s="62"/>
      <c r="CL711" s="62"/>
      <c r="CM711" s="62"/>
      <c r="CN711" s="62"/>
      <c r="CO711" s="62"/>
      <c r="CP711" s="62"/>
      <c r="CQ711" s="62"/>
      <c r="CR711" s="62"/>
      <c r="CS711" s="66"/>
    </row>
    <row r="712" spans="1:97" s="50" customFormat="1" ht="18.75" x14ac:dyDescent="0.3">
      <c r="A712" s="61"/>
      <c r="B712" s="55"/>
      <c r="C712" s="66"/>
      <c r="D712" s="55"/>
      <c r="E712" s="66"/>
      <c r="F712" s="66"/>
      <c r="G712" s="66"/>
      <c r="H712" s="66"/>
      <c r="I712" s="66"/>
      <c r="J712" s="67"/>
      <c r="K712" s="67"/>
      <c r="L712" s="67"/>
      <c r="M712" s="67"/>
      <c r="N712" s="67"/>
      <c r="O712" s="67"/>
      <c r="P712" s="67"/>
      <c r="Q712" s="67"/>
      <c r="R712" s="67"/>
      <c r="S712" s="67"/>
      <c r="T712" s="67"/>
      <c r="U712" s="67"/>
      <c r="V712" s="67"/>
      <c r="W712" s="67"/>
      <c r="X712" s="67"/>
      <c r="Y712" s="67"/>
      <c r="Z712" s="67"/>
      <c r="AA712" s="67"/>
      <c r="AB712" s="67"/>
      <c r="AC712" s="67"/>
      <c r="AD712" s="67"/>
      <c r="AE712" s="67"/>
      <c r="AF712" s="67"/>
      <c r="AG712" s="67"/>
      <c r="AH712" s="67"/>
      <c r="AI712" s="67"/>
      <c r="AJ712" s="67"/>
      <c r="AK712" s="67"/>
      <c r="AL712" s="67"/>
      <c r="AM712" s="67"/>
      <c r="AN712" s="67"/>
      <c r="AO712" s="67"/>
      <c r="AP712" s="67"/>
      <c r="AQ712" s="67"/>
      <c r="AR712" s="67"/>
      <c r="AS712" s="67"/>
      <c r="AT712" s="67"/>
      <c r="AU712" s="67"/>
      <c r="AV712" s="67"/>
      <c r="AW712" s="67"/>
      <c r="AX712" s="67"/>
      <c r="AY712" s="67"/>
      <c r="AZ712" s="67"/>
      <c r="BA712" s="67"/>
      <c r="BB712" s="67"/>
      <c r="BC712" s="67"/>
      <c r="BD712" s="67"/>
      <c r="BE712" s="67"/>
      <c r="BF712" s="67"/>
      <c r="BG712" s="67"/>
      <c r="BH712" s="67"/>
      <c r="BI712" s="67"/>
      <c r="BJ712" s="67"/>
      <c r="BK712" s="67"/>
      <c r="BL712" s="67"/>
      <c r="BM712" s="67"/>
      <c r="BN712" s="67"/>
      <c r="BO712" s="67"/>
      <c r="BP712" s="67"/>
      <c r="BQ712" s="67"/>
      <c r="BR712" s="67"/>
      <c r="BS712" s="67"/>
      <c r="BT712" s="67"/>
      <c r="BU712" s="67"/>
      <c r="BV712" s="67"/>
      <c r="BW712" s="62"/>
      <c r="BX712" s="62"/>
      <c r="BY712" s="62"/>
      <c r="BZ712" s="62"/>
      <c r="CA712" s="62"/>
      <c r="CB712" s="62"/>
      <c r="CC712" s="77"/>
      <c r="CD712" s="77"/>
      <c r="CE712" s="62"/>
      <c r="CF712" s="77"/>
      <c r="CG712" s="77"/>
      <c r="CH712" s="62"/>
      <c r="CI712" s="62"/>
      <c r="CJ712" s="62"/>
      <c r="CK712" s="62"/>
      <c r="CL712" s="62"/>
      <c r="CM712" s="62"/>
      <c r="CN712" s="62"/>
      <c r="CO712" s="62"/>
      <c r="CP712" s="62"/>
      <c r="CQ712" s="62"/>
      <c r="CR712" s="62"/>
      <c r="CS712" s="66"/>
    </row>
    <row r="713" spans="1:97" s="50" customFormat="1" ht="18.75" x14ac:dyDescent="0.3">
      <c r="A713" s="61"/>
      <c r="B713" s="55"/>
      <c r="C713" s="66"/>
      <c r="D713" s="55"/>
      <c r="E713" s="66"/>
      <c r="F713" s="66"/>
      <c r="G713" s="66"/>
      <c r="H713" s="66"/>
      <c r="I713" s="66"/>
      <c r="J713" s="67"/>
      <c r="K713" s="67"/>
      <c r="L713" s="67"/>
      <c r="M713" s="67"/>
      <c r="N713" s="67"/>
      <c r="O713" s="67"/>
      <c r="P713" s="67"/>
      <c r="Q713" s="67"/>
      <c r="R713" s="67"/>
      <c r="S713" s="67"/>
      <c r="T713" s="67"/>
      <c r="U713" s="67"/>
      <c r="V713" s="67"/>
      <c r="W713" s="67"/>
      <c r="X713" s="67"/>
      <c r="Y713" s="67"/>
      <c r="Z713" s="67"/>
      <c r="AA713" s="67"/>
      <c r="AB713" s="67"/>
      <c r="AC713" s="67"/>
      <c r="AD713" s="67"/>
      <c r="AE713" s="67"/>
      <c r="AF713" s="67"/>
      <c r="AG713" s="67"/>
      <c r="AH713" s="67"/>
      <c r="AI713" s="67"/>
      <c r="AJ713" s="67"/>
      <c r="AK713" s="67"/>
      <c r="AL713" s="67"/>
      <c r="AM713" s="67"/>
      <c r="AN713" s="67"/>
      <c r="AO713" s="67"/>
      <c r="AP713" s="67"/>
      <c r="AQ713" s="67"/>
      <c r="AR713" s="67"/>
      <c r="AS713" s="67"/>
      <c r="AT713" s="67"/>
      <c r="AU713" s="67"/>
      <c r="AV713" s="67"/>
      <c r="AW713" s="67"/>
      <c r="AX713" s="67"/>
      <c r="AY713" s="67"/>
      <c r="AZ713" s="67"/>
      <c r="BA713" s="67"/>
      <c r="BB713" s="67"/>
      <c r="BC713" s="67"/>
      <c r="BD713" s="67"/>
      <c r="BE713" s="67"/>
      <c r="BF713" s="67"/>
      <c r="BG713" s="67"/>
      <c r="BH713" s="67"/>
      <c r="BI713" s="67"/>
      <c r="BJ713" s="67"/>
      <c r="BK713" s="67"/>
      <c r="BL713" s="67"/>
      <c r="BM713" s="67"/>
      <c r="BN713" s="67"/>
      <c r="BO713" s="67"/>
      <c r="BP713" s="67"/>
      <c r="BQ713" s="67"/>
      <c r="BR713" s="67"/>
      <c r="BS713" s="67"/>
      <c r="BT713" s="67"/>
      <c r="BU713" s="67"/>
      <c r="BV713" s="67"/>
      <c r="BW713" s="62"/>
      <c r="BX713" s="62"/>
      <c r="BY713" s="62"/>
      <c r="BZ713" s="62"/>
      <c r="CA713" s="62"/>
      <c r="CB713" s="62"/>
      <c r="CC713" s="77"/>
      <c r="CD713" s="77"/>
      <c r="CE713" s="62"/>
      <c r="CF713" s="77"/>
      <c r="CG713" s="77"/>
      <c r="CH713" s="62"/>
      <c r="CI713" s="62"/>
      <c r="CJ713" s="62"/>
      <c r="CK713" s="62"/>
      <c r="CL713" s="62"/>
      <c r="CM713" s="62"/>
      <c r="CN713" s="62"/>
      <c r="CO713" s="62"/>
      <c r="CP713" s="62"/>
      <c r="CQ713" s="62"/>
      <c r="CR713" s="62"/>
      <c r="CS713" s="66"/>
    </row>
    <row r="714" spans="1:97" s="50" customFormat="1" ht="18.75" x14ac:dyDescent="0.3">
      <c r="A714" s="61"/>
      <c r="B714" s="55"/>
      <c r="C714" s="66"/>
      <c r="D714" s="55"/>
      <c r="E714" s="66"/>
      <c r="F714" s="66"/>
      <c r="G714" s="66"/>
      <c r="H714" s="66"/>
      <c r="I714" s="66"/>
      <c r="J714" s="67"/>
      <c r="K714" s="67"/>
      <c r="L714" s="67"/>
      <c r="M714" s="67"/>
      <c r="N714" s="67"/>
      <c r="O714" s="67"/>
      <c r="P714" s="67"/>
      <c r="Q714" s="67"/>
      <c r="R714" s="67"/>
      <c r="S714" s="67"/>
      <c r="T714" s="67"/>
      <c r="U714" s="67"/>
      <c r="V714" s="67"/>
      <c r="W714" s="67"/>
      <c r="X714" s="67"/>
      <c r="Y714" s="67"/>
      <c r="Z714" s="67"/>
      <c r="AA714" s="67"/>
      <c r="AB714" s="67"/>
      <c r="AC714" s="67"/>
      <c r="AD714" s="67"/>
      <c r="AE714" s="67"/>
      <c r="AF714" s="67"/>
      <c r="AG714" s="67"/>
      <c r="AH714" s="67"/>
      <c r="AI714" s="67"/>
      <c r="AJ714" s="67"/>
      <c r="AK714" s="67"/>
      <c r="AL714" s="67"/>
      <c r="AM714" s="67"/>
      <c r="AN714" s="67"/>
      <c r="AO714" s="67"/>
      <c r="AP714" s="67"/>
      <c r="AQ714" s="67"/>
      <c r="AR714" s="67"/>
      <c r="AS714" s="67"/>
      <c r="AT714" s="67"/>
      <c r="AU714" s="67"/>
      <c r="AV714" s="67"/>
      <c r="AW714" s="67"/>
      <c r="AX714" s="67"/>
      <c r="AY714" s="67"/>
      <c r="AZ714" s="67"/>
      <c r="BA714" s="67"/>
      <c r="BB714" s="67"/>
      <c r="BC714" s="67"/>
      <c r="BD714" s="67"/>
      <c r="BE714" s="67"/>
      <c r="BF714" s="67"/>
      <c r="BG714" s="67"/>
      <c r="BH714" s="67"/>
      <c r="BI714" s="67"/>
      <c r="BJ714" s="67"/>
      <c r="BK714" s="67"/>
      <c r="BL714" s="67"/>
      <c r="BM714" s="67"/>
      <c r="BN714" s="67"/>
      <c r="BO714" s="67"/>
      <c r="BP714" s="67"/>
      <c r="BQ714" s="67"/>
      <c r="BR714" s="67"/>
      <c r="BS714" s="67"/>
      <c r="BT714" s="67"/>
      <c r="BU714" s="67"/>
      <c r="BV714" s="67"/>
      <c r="BW714" s="62"/>
      <c r="BX714" s="62"/>
      <c r="BY714" s="62"/>
      <c r="BZ714" s="62"/>
      <c r="CA714" s="62"/>
      <c r="CB714" s="62"/>
      <c r="CC714" s="77"/>
      <c r="CD714" s="77"/>
      <c r="CE714" s="62"/>
      <c r="CF714" s="77"/>
      <c r="CG714" s="77"/>
      <c r="CH714" s="62"/>
      <c r="CI714" s="62"/>
      <c r="CJ714" s="62"/>
      <c r="CK714" s="62"/>
      <c r="CL714" s="62"/>
      <c r="CM714" s="62"/>
      <c r="CN714" s="62"/>
      <c r="CO714" s="62"/>
      <c r="CP714" s="62"/>
      <c r="CQ714" s="62"/>
      <c r="CR714" s="62"/>
      <c r="CS714" s="66"/>
    </row>
    <row r="715" spans="1:97" s="50" customFormat="1" ht="18.75" x14ac:dyDescent="0.3">
      <c r="A715" s="61"/>
      <c r="B715" s="55"/>
      <c r="C715" s="66"/>
      <c r="D715" s="55"/>
      <c r="E715" s="66"/>
      <c r="F715" s="66"/>
      <c r="G715" s="66"/>
      <c r="H715" s="66"/>
      <c r="I715" s="66"/>
      <c r="J715" s="67"/>
      <c r="K715" s="67"/>
      <c r="L715" s="67"/>
      <c r="M715" s="67"/>
      <c r="N715" s="67"/>
      <c r="O715" s="67"/>
      <c r="P715" s="67"/>
      <c r="Q715" s="67"/>
      <c r="R715" s="67"/>
      <c r="S715" s="67"/>
      <c r="T715" s="67"/>
      <c r="U715" s="67"/>
      <c r="V715" s="67"/>
      <c r="W715" s="67"/>
      <c r="X715" s="67"/>
      <c r="Y715" s="67"/>
      <c r="Z715" s="67"/>
      <c r="AA715" s="67"/>
      <c r="AB715" s="67"/>
      <c r="AC715" s="67"/>
      <c r="AD715" s="67"/>
      <c r="AE715" s="67"/>
      <c r="AF715" s="67"/>
      <c r="AG715" s="67"/>
      <c r="AH715" s="67"/>
      <c r="AI715" s="67"/>
      <c r="AJ715" s="67"/>
      <c r="AK715" s="67"/>
      <c r="AL715" s="67"/>
      <c r="AM715" s="67"/>
      <c r="AN715" s="67"/>
      <c r="AO715" s="67"/>
      <c r="AP715" s="67"/>
      <c r="AQ715" s="67"/>
      <c r="AR715" s="67"/>
      <c r="AS715" s="67"/>
      <c r="AT715" s="67"/>
      <c r="AU715" s="67"/>
      <c r="AV715" s="67"/>
      <c r="AW715" s="67"/>
      <c r="AX715" s="67"/>
      <c r="AY715" s="67"/>
      <c r="AZ715" s="67"/>
      <c r="BA715" s="67"/>
      <c r="BB715" s="67"/>
      <c r="BC715" s="67"/>
      <c r="BD715" s="67"/>
      <c r="BE715" s="67"/>
      <c r="BF715" s="67"/>
      <c r="BG715" s="67"/>
      <c r="BH715" s="67"/>
      <c r="BI715" s="67"/>
      <c r="BJ715" s="67"/>
      <c r="BK715" s="67"/>
      <c r="BL715" s="67"/>
      <c r="BM715" s="67"/>
      <c r="BN715" s="67"/>
      <c r="BO715" s="67"/>
      <c r="BP715" s="67"/>
      <c r="BQ715" s="67"/>
      <c r="BR715" s="67"/>
      <c r="BS715" s="67"/>
      <c r="BT715" s="67"/>
      <c r="BU715" s="67"/>
      <c r="BV715" s="67"/>
      <c r="BW715" s="62"/>
      <c r="BX715" s="62"/>
      <c r="BY715" s="62"/>
      <c r="BZ715" s="62"/>
      <c r="CA715" s="62"/>
      <c r="CB715" s="62"/>
      <c r="CC715" s="77"/>
      <c r="CD715" s="77"/>
      <c r="CE715" s="62"/>
      <c r="CF715" s="77"/>
      <c r="CG715" s="77"/>
      <c r="CH715" s="62"/>
      <c r="CI715" s="62"/>
      <c r="CJ715" s="62"/>
      <c r="CK715" s="62"/>
      <c r="CL715" s="62"/>
      <c r="CM715" s="62"/>
      <c r="CN715" s="62"/>
      <c r="CO715" s="62"/>
      <c r="CP715" s="62"/>
      <c r="CQ715" s="62"/>
      <c r="CR715" s="62"/>
      <c r="CS715" s="66"/>
    </row>
    <row r="716" spans="1:97" s="50" customFormat="1" ht="18.75" x14ac:dyDescent="0.3">
      <c r="A716" s="61"/>
      <c r="B716" s="55"/>
      <c r="C716" s="66"/>
      <c r="D716" s="55"/>
      <c r="E716" s="66"/>
      <c r="F716" s="66"/>
      <c r="G716" s="66"/>
      <c r="H716" s="66"/>
      <c r="I716" s="66"/>
      <c r="J716" s="67"/>
      <c r="K716" s="67"/>
      <c r="L716" s="67"/>
      <c r="M716" s="67"/>
      <c r="N716" s="67"/>
      <c r="O716" s="67"/>
      <c r="P716" s="67"/>
      <c r="Q716" s="67"/>
      <c r="R716" s="67"/>
      <c r="S716" s="67"/>
      <c r="T716" s="67"/>
      <c r="U716" s="67"/>
      <c r="V716" s="67"/>
      <c r="W716" s="67"/>
      <c r="X716" s="67"/>
      <c r="Y716" s="67"/>
      <c r="Z716" s="67"/>
      <c r="AA716" s="67"/>
      <c r="AB716" s="67"/>
      <c r="AC716" s="67"/>
      <c r="AD716" s="67"/>
      <c r="AE716" s="67"/>
      <c r="AF716" s="67"/>
      <c r="AG716" s="67"/>
      <c r="AH716" s="67"/>
      <c r="AI716" s="67"/>
      <c r="AJ716" s="67"/>
      <c r="AK716" s="67"/>
      <c r="AL716" s="67"/>
      <c r="AM716" s="67"/>
      <c r="AN716" s="67"/>
      <c r="AO716" s="67"/>
      <c r="AP716" s="67"/>
      <c r="AQ716" s="67"/>
      <c r="AR716" s="67"/>
      <c r="AS716" s="67"/>
      <c r="AT716" s="67"/>
      <c r="AU716" s="67"/>
      <c r="AV716" s="67"/>
      <c r="AW716" s="67"/>
      <c r="AX716" s="67"/>
      <c r="AY716" s="67"/>
      <c r="AZ716" s="67"/>
      <c r="BA716" s="67"/>
      <c r="BB716" s="67"/>
      <c r="BC716" s="67"/>
      <c r="BD716" s="67"/>
      <c r="BE716" s="67"/>
      <c r="BF716" s="67"/>
      <c r="BG716" s="67"/>
      <c r="BH716" s="67"/>
      <c r="BI716" s="67"/>
      <c r="BJ716" s="67"/>
      <c r="BK716" s="67"/>
      <c r="BL716" s="67"/>
      <c r="BM716" s="67"/>
      <c r="BN716" s="67"/>
      <c r="BO716" s="67"/>
      <c r="BP716" s="67"/>
      <c r="BQ716" s="67"/>
      <c r="BR716" s="67"/>
      <c r="BS716" s="67"/>
      <c r="BT716" s="67"/>
      <c r="BU716" s="67"/>
      <c r="BV716" s="67"/>
      <c r="BW716" s="62"/>
      <c r="BX716" s="62"/>
      <c r="BY716" s="62"/>
      <c r="BZ716" s="62"/>
      <c r="CA716" s="62"/>
      <c r="CB716" s="62"/>
      <c r="CC716" s="77"/>
      <c r="CD716" s="77"/>
      <c r="CE716" s="62"/>
      <c r="CF716" s="77"/>
      <c r="CG716" s="77"/>
      <c r="CH716" s="62"/>
      <c r="CI716" s="62"/>
      <c r="CJ716" s="62"/>
      <c r="CK716" s="62"/>
      <c r="CL716" s="62"/>
      <c r="CM716" s="62"/>
      <c r="CN716" s="62"/>
      <c r="CO716" s="62"/>
      <c r="CP716" s="62"/>
      <c r="CQ716" s="62"/>
      <c r="CR716" s="62"/>
      <c r="CS716" s="66"/>
    </row>
    <row r="717" spans="1:97" s="50" customFormat="1" ht="18.75" x14ac:dyDescent="0.3">
      <c r="A717" s="61"/>
      <c r="B717" s="55"/>
      <c r="C717" s="66"/>
      <c r="D717" s="55"/>
      <c r="E717" s="66"/>
      <c r="F717" s="66"/>
      <c r="G717" s="66"/>
      <c r="H717" s="66"/>
      <c r="I717" s="66"/>
      <c r="J717" s="67"/>
      <c r="K717" s="67"/>
      <c r="L717" s="67"/>
      <c r="M717" s="67"/>
      <c r="N717" s="67"/>
      <c r="O717" s="67"/>
      <c r="P717" s="67"/>
      <c r="Q717" s="67"/>
      <c r="R717" s="67"/>
      <c r="S717" s="67"/>
      <c r="T717" s="67"/>
      <c r="U717" s="67"/>
      <c r="V717" s="67"/>
      <c r="W717" s="67"/>
      <c r="X717" s="67"/>
      <c r="Y717" s="67"/>
      <c r="Z717" s="67"/>
      <c r="AA717" s="67"/>
      <c r="AB717" s="67"/>
      <c r="AC717" s="67"/>
      <c r="AD717" s="67"/>
      <c r="AE717" s="67"/>
      <c r="AF717" s="67"/>
      <c r="AG717" s="67"/>
      <c r="AH717" s="67"/>
      <c r="AI717" s="67"/>
      <c r="AJ717" s="67"/>
      <c r="AK717" s="67"/>
      <c r="AL717" s="67"/>
      <c r="AM717" s="67"/>
      <c r="AN717" s="67"/>
      <c r="AO717" s="67"/>
      <c r="AP717" s="67"/>
      <c r="AQ717" s="67"/>
      <c r="AR717" s="67"/>
      <c r="AS717" s="67"/>
      <c r="AT717" s="67"/>
      <c r="AU717" s="67"/>
      <c r="AV717" s="67"/>
      <c r="AW717" s="67"/>
      <c r="AX717" s="67"/>
      <c r="AY717" s="67"/>
      <c r="AZ717" s="67"/>
      <c r="BA717" s="67"/>
      <c r="BB717" s="67"/>
      <c r="BC717" s="67"/>
      <c r="BD717" s="67"/>
      <c r="BE717" s="67"/>
      <c r="BF717" s="67"/>
      <c r="BG717" s="67"/>
      <c r="BH717" s="67"/>
      <c r="BI717" s="67"/>
      <c r="BJ717" s="67"/>
      <c r="BK717" s="67"/>
      <c r="BL717" s="67"/>
      <c r="BM717" s="67"/>
      <c r="BN717" s="67"/>
      <c r="BO717" s="67"/>
      <c r="BP717" s="67"/>
      <c r="BQ717" s="67"/>
      <c r="BR717" s="67"/>
      <c r="BS717" s="67"/>
      <c r="BT717" s="67"/>
      <c r="BU717" s="67"/>
      <c r="BV717" s="67"/>
      <c r="BW717" s="62"/>
      <c r="BX717" s="62"/>
      <c r="BY717" s="62"/>
      <c r="BZ717" s="62"/>
      <c r="CA717" s="62"/>
      <c r="CB717" s="62"/>
      <c r="CC717" s="77"/>
      <c r="CD717" s="77"/>
      <c r="CE717" s="62"/>
      <c r="CF717" s="77"/>
      <c r="CG717" s="77"/>
      <c r="CH717" s="62"/>
      <c r="CI717" s="62"/>
      <c r="CJ717" s="62"/>
      <c r="CK717" s="62"/>
      <c r="CL717" s="62"/>
      <c r="CM717" s="62"/>
      <c r="CN717" s="62"/>
      <c r="CO717" s="62"/>
      <c r="CP717" s="62"/>
      <c r="CQ717" s="62"/>
      <c r="CR717" s="62"/>
      <c r="CS717" s="66"/>
    </row>
    <row r="718" spans="1:97" s="50" customFormat="1" ht="18.75" x14ac:dyDescent="0.3">
      <c r="A718" s="61"/>
      <c r="B718" s="55"/>
      <c r="C718" s="66"/>
      <c r="D718" s="55"/>
      <c r="E718" s="66"/>
      <c r="F718" s="66"/>
      <c r="G718" s="66"/>
      <c r="H718" s="66"/>
      <c r="I718" s="66"/>
      <c r="J718" s="67"/>
      <c r="K718" s="67"/>
      <c r="L718" s="67"/>
      <c r="M718" s="67"/>
      <c r="N718" s="67"/>
      <c r="O718" s="67"/>
      <c r="P718" s="67"/>
      <c r="Q718" s="67"/>
      <c r="R718" s="67"/>
      <c r="S718" s="67"/>
      <c r="T718" s="67"/>
      <c r="U718" s="67"/>
      <c r="V718" s="67"/>
      <c r="W718" s="67"/>
      <c r="X718" s="67"/>
      <c r="Y718" s="67"/>
      <c r="Z718" s="67"/>
      <c r="AA718" s="67"/>
      <c r="AB718" s="67"/>
      <c r="AC718" s="67"/>
      <c r="AD718" s="67"/>
      <c r="AE718" s="67"/>
      <c r="AF718" s="67"/>
      <c r="AG718" s="67"/>
      <c r="AH718" s="67"/>
      <c r="AI718" s="67"/>
      <c r="AJ718" s="67"/>
      <c r="AK718" s="67"/>
      <c r="AL718" s="67"/>
      <c r="AM718" s="67"/>
      <c r="AN718" s="67"/>
      <c r="AO718" s="67"/>
      <c r="AP718" s="67"/>
      <c r="AQ718" s="67"/>
      <c r="AR718" s="67"/>
      <c r="AS718" s="67"/>
      <c r="AT718" s="67"/>
      <c r="AU718" s="67"/>
      <c r="AV718" s="67"/>
      <c r="AW718" s="67"/>
      <c r="AX718" s="67"/>
      <c r="AY718" s="67"/>
      <c r="AZ718" s="67"/>
      <c r="BA718" s="67"/>
      <c r="BB718" s="67"/>
      <c r="BC718" s="67"/>
      <c r="BD718" s="67"/>
      <c r="BE718" s="67"/>
      <c r="BF718" s="67"/>
      <c r="BG718" s="67"/>
      <c r="BH718" s="67"/>
      <c r="BI718" s="67"/>
      <c r="BJ718" s="67"/>
      <c r="BK718" s="67"/>
      <c r="BL718" s="67"/>
      <c r="BM718" s="67"/>
      <c r="BN718" s="67"/>
      <c r="BO718" s="67"/>
      <c r="BP718" s="67"/>
      <c r="BQ718" s="67"/>
      <c r="BR718" s="67"/>
      <c r="BS718" s="67"/>
      <c r="BT718" s="67"/>
      <c r="BU718" s="67"/>
      <c r="BV718" s="67"/>
      <c r="BW718" s="62"/>
      <c r="BX718" s="62"/>
      <c r="BY718" s="62"/>
      <c r="BZ718" s="62"/>
      <c r="CA718" s="62"/>
      <c r="CB718" s="62"/>
      <c r="CC718" s="77"/>
      <c r="CD718" s="77"/>
      <c r="CE718" s="62"/>
      <c r="CF718" s="77"/>
      <c r="CG718" s="77"/>
      <c r="CH718" s="62"/>
      <c r="CI718" s="62"/>
      <c r="CJ718" s="62"/>
      <c r="CK718" s="62"/>
      <c r="CL718" s="62"/>
      <c r="CM718" s="62"/>
      <c r="CN718" s="62"/>
      <c r="CO718" s="62"/>
      <c r="CP718" s="62"/>
      <c r="CQ718" s="62"/>
      <c r="CR718" s="62"/>
      <c r="CS718" s="66"/>
    </row>
    <row r="719" spans="1:97" s="50" customFormat="1" ht="18.75" x14ac:dyDescent="0.3">
      <c r="A719" s="61"/>
      <c r="B719" s="55"/>
      <c r="C719" s="66"/>
      <c r="D719" s="55"/>
      <c r="E719" s="66"/>
      <c r="F719" s="66"/>
      <c r="G719" s="66"/>
      <c r="H719" s="66"/>
      <c r="I719" s="66"/>
      <c r="J719" s="67"/>
      <c r="K719" s="67"/>
      <c r="L719" s="67"/>
      <c r="M719" s="67"/>
      <c r="N719" s="67"/>
      <c r="O719" s="67"/>
      <c r="P719" s="67"/>
      <c r="Q719" s="67"/>
      <c r="R719" s="67"/>
      <c r="S719" s="67"/>
      <c r="T719" s="67"/>
      <c r="U719" s="67"/>
      <c r="V719" s="67"/>
      <c r="W719" s="67"/>
      <c r="X719" s="67"/>
      <c r="Y719" s="67"/>
      <c r="Z719" s="67"/>
      <c r="AA719" s="67"/>
      <c r="AB719" s="67"/>
      <c r="AC719" s="67"/>
      <c r="AD719" s="67"/>
      <c r="AE719" s="67"/>
      <c r="AF719" s="67"/>
      <c r="AG719" s="67"/>
      <c r="AH719" s="67"/>
      <c r="AI719" s="67"/>
      <c r="AJ719" s="67"/>
      <c r="AK719" s="67"/>
      <c r="AL719" s="67"/>
      <c r="AM719" s="67"/>
      <c r="AN719" s="67"/>
      <c r="AO719" s="67"/>
      <c r="AP719" s="67"/>
      <c r="AQ719" s="67"/>
      <c r="AR719" s="67"/>
      <c r="AS719" s="67"/>
      <c r="AT719" s="67"/>
      <c r="AU719" s="67"/>
      <c r="AV719" s="67"/>
      <c r="AW719" s="67"/>
      <c r="AX719" s="67"/>
      <c r="AY719" s="67"/>
      <c r="AZ719" s="67"/>
      <c r="BA719" s="67"/>
      <c r="BB719" s="67"/>
      <c r="BC719" s="67"/>
      <c r="BD719" s="67"/>
      <c r="BE719" s="67"/>
      <c r="BF719" s="67"/>
      <c r="BG719" s="67"/>
      <c r="BH719" s="67"/>
      <c r="BI719" s="67"/>
      <c r="BJ719" s="67"/>
      <c r="BK719" s="67"/>
      <c r="BL719" s="67"/>
      <c r="BM719" s="67"/>
      <c r="BN719" s="67"/>
      <c r="BO719" s="67"/>
      <c r="BP719" s="67"/>
      <c r="BQ719" s="67"/>
      <c r="BR719" s="67"/>
      <c r="BS719" s="67"/>
      <c r="BT719" s="67"/>
      <c r="BU719" s="67"/>
      <c r="BV719" s="67"/>
      <c r="BW719" s="62"/>
      <c r="BX719" s="62"/>
      <c r="BY719" s="62"/>
      <c r="BZ719" s="62"/>
      <c r="CA719" s="62"/>
      <c r="CB719" s="62"/>
      <c r="CC719" s="77"/>
      <c r="CD719" s="77"/>
      <c r="CE719" s="62"/>
      <c r="CF719" s="77"/>
      <c r="CG719" s="77"/>
      <c r="CH719" s="62"/>
      <c r="CI719" s="62"/>
      <c r="CJ719" s="62"/>
      <c r="CK719" s="62"/>
      <c r="CL719" s="62"/>
      <c r="CM719" s="62"/>
      <c r="CN719" s="62"/>
      <c r="CO719" s="62"/>
      <c r="CP719" s="62"/>
      <c r="CQ719" s="62"/>
      <c r="CR719" s="62"/>
      <c r="CS719" s="66"/>
    </row>
    <row r="720" spans="1:97" s="50" customFormat="1" ht="18.75" x14ac:dyDescent="0.3">
      <c r="A720" s="61"/>
      <c r="B720" s="55"/>
      <c r="C720" s="66"/>
      <c r="D720" s="55"/>
      <c r="E720" s="66"/>
      <c r="F720" s="66"/>
      <c r="G720" s="66"/>
      <c r="H720" s="66"/>
      <c r="I720" s="66"/>
      <c r="J720" s="67"/>
      <c r="K720" s="67"/>
      <c r="L720" s="67"/>
      <c r="M720" s="67"/>
      <c r="N720" s="67"/>
      <c r="O720" s="67"/>
      <c r="P720" s="67"/>
      <c r="Q720" s="67"/>
      <c r="R720" s="67"/>
      <c r="S720" s="67"/>
      <c r="T720" s="67"/>
      <c r="U720" s="67"/>
      <c r="V720" s="67"/>
      <c r="W720" s="67"/>
      <c r="X720" s="67"/>
      <c r="Y720" s="67"/>
      <c r="Z720" s="67"/>
      <c r="AA720" s="67"/>
      <c r="AB720" s="67"/>
      <c r="AC720" s="67"/>
      <c r="AD720" s="67"/>
      <c r="AE720" s="67"/>
      <c r="AF720" s="67"/>
      <c r="AG720" s="67"/>
      <c r="AH720" s="67"/>
      <c r="AI720" s="67"/>
      <c r="AJ720" s="67"/>
      <c r="AK720" s="67"/>
      <c r="AL720" s="67"/>
      <c r="AM720" s="67"/>
      <c r="AN720" s="67"/>
      <c r="AO720" s="67"/>
      <c r="AP720" s="67"/>
      <c r="AQ720" s="67"/>
      <c r="AR720" s="67"/>
      <c r="AS720" s="67"/>
      <c r="AT720" s="67"/>
      <c r="AU720" s="67"/>
      <c r="AV720" s="67"/>
      <c r="AW720" s="67"/>
      <c r="AX720" s="67"/>
      <c r="AY720" s="67"/>
      <c r="AZ720" s="67"/>
      <c r="BA720" s="67"/>
      <c r="BB720" s="67"/>
      <c r="BC720" s="67"/>
      <c r="BD720" s="67"/>
      <c r="BE720" s="67"/>
      <c r="BF720" s="67"/>
      <c r="BG720" s="67"/>
      <c r="BH720" s="67"/>
      <c r="BI720" s="67"/>
      <c r="BJ720" s="67"/>
      <c r="BK720" s="67"/>
      <c r="BL720" s="67"/>
      <c r="BM720" s="67"/>
      <c r="BN720" s="67"/>
      <c r="BO720" s="67"/>
      <c r="BP720" s="67"/>
      <c r="BQ720" s="67"/>
      <c r="BR720" s="67"/>
      <c r="BS720" s="67"/>
      <c r="BT720" s="67"/>
      <c r="BU720" s="67"/>
      <c r="BV720" s="67"/>
      <c r="BW720" s="62"/>
      <c r="BX720" s="62"/>
      <c r="BY720" s="62"/>
      <c r="BZ720" s="62"/>
      <c r="CA720" s="62"/>
      <c r="CB720" s="62"/>
      <c r="CC720" s="77"/>
      <c r="CD720" s="77"/>
      <c r="CE720" s="62"/>
      <c r="CF720" s="77"/>
      <c r="CG720" s="77"/>
      <c r="CH720" s="62"/>
      <c r="CI720" s="62"/>
      <c r="CJ720" s="62"/>
      <c r="CK720" s="62"/>
      <c r="CL720" s="62"/>
      <c r="CM720" s="62"/>
      <c r="CN720" s="62"/>
      <c r="CO720" s="62"/>
      <c r="CP720" s="62"/>
      <c r="CQ720" s="62"/>
      <c r="CR720" s="62"/>
      <c r="CS720" s="66"/>
    </row>
    <row r="721" spans="1:97" s="50" customFormat="1" ht="18.75" x14ac:dyDescent="0.3">
      <c r="A721" s="61"/>
      <c r="B721" s="55"/>
      <c r="C721" s="66"/>
      <c r="D721" s="55"/>
      <c r="E721" s="66"/>
      <c r="F721" s="66"/>
      <c r="G721" s="66"/>
      <c r="H721" s="66"/>
      <c r="I721" s="66"/>
      <c r="J721" s="67"/>
      <c r="K721" s="67"/>
      <c r="L721" s="67"/>
      <c r="M721" s="67"/>
      <c r="N721" s="67"/>
      <c r="O721" s="67"/>
      <c r="P721" s="67"/>
      <c r="Q721" s="67"/>
      <c r="R721" s="67"/>
      <c r="S721" s="67"/>
      <c r="T721" s="67"/>
      <c r="U721" s="67"/>
      <c r="V721" s="67"/>
      <c r="W721" s="67"/>
      <c r="X721" s="67"/>
      <c r="Y721" s="67"/>
      <c r="Z721" s="67"/>
      <c r="AA721" s="67"/>
      <c r="AB721" s="67"/>
      <c r="AC721" s="67"/>
      <c r="AD721" s="67"/>
      <c r="AE721" s="67"/>
      <c r="AF721" s="67"/>
      <c r="AG721" s="67"/>
      <c r="AH721" s="67"/>
      <c r="AI721" s="67"/>
      <c r="AJ721" s="67"/>
      <c r="AK721" s="67"/>
      <c r="AL721" s="67"/>
      <c r="AM721" s="67"/>
      <c r="AN721" s="67"/>
      <c r="AO721" s="67"/>
      <c r="AP721" s="67"/>
      <c r="AQ721" s="67"/>
      <c r="AR721" s="67"/>
      <c r="AS721" s="67"/>
      <c r="AT721" s="67"/>
      <c r="AU721" s="67"/>
      <c r="AV721" s="67"/>
      <c r="AW721" s="67"/>
      <c r="AX721" s="67"/>
      <c r="AY721" s="67"/>
      <c r="AZ721" s="67"/>
      <c r="BA721" s="67"/>
      <c r="BB721" s="67"/>
      <c r="BC721" s="67"/>
      <c r="BD721" s="67"/>
      <c r="BE721" s="67"/>
      <c r="BF721" s="67"/>
      <c r="BG721" s="67"/>
      <c r="BH721" s="67"/>
      <c r="BI721" s="67"/>
      <c r="BJ721" s="67"/>
      <c r="BK721" s="67"/>
      <c r="BL721" s="67"/>
      <c r="BM721" s="67"/>
      <c r="BN721" s="67"/>
      <c r="BO721" s="67"/>
      <c r="BP721" s="67"/>
      <c r="BQ721" s="67"/>
      <c r="BR721" s="67"/>
      <c r="BS721" s="67"/>
      <c r="BT721" s="67"/>
      <c r="BU721" s="67"/>
      <c r="BV721" s="67"/>
      <c r="BW721" s="62"/>
      <c r="BX721" s="62"/>
      <c r="BY721" s="62"/>
      <c r="BZ721" s="62"/>
      <c r="CA721" s="62"/>
      <c r="CB721" s="62"/>
      <c r="CC721" s="77"/>
      <c r="CD721" s="77"/>
      <c r="CE721" s="62"/>
      <c r="CF721" s="77"/>
      <c r="CG721" s="77"/>
      <c r="CH721" s="62"/>
      <c r="CI721" s="62"/>
      <c r="CJ721" s="62"/>
      <c r="CK721" s="62"/>
      <c r="CL721" s="62"/>
      <c r="CM721" s="62"/>
      <c r="CN721" s="62"/>
      <c r="CO721" s="62"/>
      <c r="CP721" s="62"/>
      <c r="CQ721" s="62"/>
      <c r="CR721" s="62"/>
      <c r="CS721" s="66"/>
    </row>
    <row r="722" spans="1:97" s="50" customFormat="1" ht="18.75" x14ac:dyDescent="0.3">
      <c r="A722" s="61"/>
      <c r="B722" s="55"/>
      <c r="C722" s="66"/>
      <c r="D722" s="55"/>
      <c r="E722" s="66"/>
      <c r="F722" s="66"/>
      <c r="G722" s="66"/>
      <c r="H722" s="66"/>
      <c r="I722" s="66"/>
      <c r="J722" s="67"/>
      <c r="K722" s="67"/>
      <c r="L722" s="67"/>
      <c r="M722" s="67"/>
      <c r="N722" s="67"/>
      <c r="O722" s="67"/>
      <c r="P722" s="67"/>
      <c r="Q722" s="67"/>
      <c r="R722" s="67"/>
      <c r="S722" s="67"/>
      <c r="T722" s="67"/>
      <c r="U722" s="67"/>
      <c r="V722" s="67"/>
      <c r="W722" s="67"/>
      <c r="X722" s="67"/>
      <c r="Y722" s="67"/>
      <c r="Z722" s="67"/>
      <c r="AA722" s="67"/>
      <c r="AB722" s="67"/>
      <c r="AC722" s="67"/>
      <c r="AD722" s="67"/>
      <c r="AE722" s="67"/>
      <c r="AF722" s="67"/>
      <c r="AG722" s="67"/>
      <c r="AH722" s="67"/>
      <c r="AI722" s="67"/>
      <c r="AJ722" s="67"/>
      <c r="AK722" s="67"/>
      <c r="AL722" s="67"/>
      <c r="AM722" s="67"/>
      <c r="AN722" s="67"/>
      <c r="AO722" s="67"/>
      <c r="AP722" s="67"/>
      <c r="AQ722" s="67"/>
      <c r="AR722" s="67"/>
      <c r="AS722" s="67"/>
      <c r="AT722" s="67"/>
      <c r="AU722" s="67"/>
      <c r="AV722" s="67"/>
      <c r="AW722" s="67"/>
      <c r="AX722" s="67"/>
      <c r="AY722" s="67"/>
      <c r="AZ722" s="67"/>
      <c r="BA722" s="67"/>
      <c r="BB722" s="67"/>
      <c r="BC722" s="67"/>
      <c r="BD722" s="67"/>
      <c r="BE722" s="67"/>
      <c r="BF722" s="67"/>
      <c r="BG722" s="67"/>
      <c r="BH722" s="67"/>
      <c r="BI722" s="67"/>
      <c r="BJ722" s="67"/>
      <c r="BK722" s="67"/>
      <c r="BL722" s="67"/>
      <c r="BM722" s="67"/>
      <c r="BN722" s="67"/>
      <c r="BO722" s="67"/>
      <c r="BP722" s="67"/>
      <c r="BQ722" s="67"/>
      <c r="BR722" s="67"/>
      <c r="BS722" s="67"/>
      <c r="BT722" s="67"/>
      <c r="BU722" s="67"/>
      <c r="BV722" s="67"/>
      <c r="BW722" s="62"/>
      <c r="BX722" s="62"/>
      <c r="BY722" s="62"/>
      <c r="BZ722" s="62"/>
      <c r="CA722" s="62"/>
      <c r="CB722" s="62"/>
      <c r="CC722" s="77"/>
      <c r="CD722" s="77"/>
      <c r="CE722" s="62"/>
      <c r="CF722" s="77"/>
      <c r="CG722" s="77"/>
      <c r="CH722" s="62"/>
      <c r="CI722" s="62"/>
      <c r="CJ722" s="62"/>
      <c r="CK722" s="62"/>
      <c r="CL722" s="62"/>
      <c r="CM722" s="62"/>
      <c r="CN722" s="62"/>
      <c r="CO722" s="62"/>
      <c r="CP722" s="62"/>
      <c r="CQ722" s="62"/>
      <c r="CR722" s="62"/>
      <c r="CS722" s="66"/>
    </row>
    <row r="723" spans="1:97" s="50" customFormat="1" ht="18.75" x14ac:dyDescent="0.3">
      <c r="A723" s="61"/>
      <c r="B723" s="55"/>
      <c r="C723" s="66"/>
      <c r="D723" s="55"/>
      <c r="E723" s="66"/>
      <c r="F723" s="66"/>
      <c r="G723" s="66"/>
      <c r="H723" s="66"/>
      <c r="I723" s="66"/>
      <c r="J723" s="67"/>
      <c r="K723" s="67"/>
      <c r="L723" s="67"/>
      <c r="M723" s="67"/>
      <c r="N723" s="67"/>
      <c r="O723" s="67"/>
      <c r="P723" s="67"/>
      <c r="Q723" s="67"/>
      <c r="R723" s="67"/>
      <c r="S723" s="67"/>
      <c r="T723" s="67"/>
      <c r="U723" s="67"/>
      <c r="V723" s="67"/>
      <c r="W723" s="67"/>
      <c r="X723" s="67"/>
      <c r="Y723" s="67"/>
      <c r="Z723" s="67"/>
      <c r="AA723" s="67"/>
      <c r="AB723" s="67"/>
      <c r="AC723" s="67"/>
      <c r="AD723" s="67"/>
      <c r="AE723" s="67"/>
      <c r="AF723" s="67"/>
      <c r="AG723" s="67"/>
      <c r="AH723" s="67"/>
      <c r="AI723" s="67"/>
      <c r="AJ723" s="67"/>
      <c r="AK723" s="67"/>
      <c r="AL723" s="67"/>
      <c r="AM723" s="67"/>
      <c r="AN723" s="67"/>
      <c r="AO723" s="67"/>
      <c r="AP723" s="67"/>
      <c r="AQ723" s="67"/>
      <c r="AR723" s="67"/>
      <c r="AS723" s="67"/>
      <c r="AT723" s="67"/>
      <c r="AU723" s="67"/>
      <c r="AV723" s="67"/>
      <c r="AW723" s="67"/>
      <c r="AX723" s="67"/>
      <c r="AY723" s="67"/>
      <c r="AZ723" s="67"/>
      <c r="BA723" s="67"/>
      <c r="BB723" s="67"/>
      <c r="BC723" s="67"/>
      <c r="BD723" s="67"/>
      <c r="BE723" s="67"/>
      <c r="BF723" s="67"/>
      <c r="BG723" s="67"/>
      <c r="BH723" s="67"/>
      <c r="BI723" s="67"/>
      <c r="BJ723" s="67"/>
      <c r="BK723" s="67"/>
      <c r="BL723" s="67"/>
      <c r="BM723" s="67"/>
      <c r="BN723" s="67"/>
      <c r="BO723" s="67"/>
      <c r="BP723" s="67"/>
      <c r="BQ723" s="67"/>
      <c r="BR723" s="67"/>
      <c r="BS723" s="67"/>
      <c r="BT723" s="67"/>
      <c r="BU723" s="67"/>
      <c r="BV723" s="67"/>
      <c r="BW723" s="62"/>
      <c r="BX723" s="62"/>
      <c r="BY723" s="62"/>
      <c r="BZ723" s="62"/>
      <c r="CA723" s="62"/>
      <c r="CB723" s="62"/>
      <c r="CC723" s="77"/>
      <c r="CD723" s="77"/>
      <c r="CE723" s="62"/>
      <c r="CF723" s="77"/>
      <c r="CG723" s="77"/>
      <c r="CH723" s="62"/>
      <c r="CI723" s="62"/>
      <c r="CJ723" s="62"/>
      <c r="CK723" s="62"/>
      <c r="CL723" s="62"/>
      <c r="CM723" s="62"/>
      <c r="CN723" s="62"/>
      <c r="CO723" s="62"/>
      <c r="CP723" s="62"/>
      <c r="CQ723" s="62"/>
      <c r="CR723" s="62"/>
      <c r="CS723" s="66"/>
    </row>
    <row r="724" spans="1:97" s="50" customFormat="1" ht="18.75" x14ac:dyDescent="0.3">
      <c r="A724" s="61"/>
      <c r="B724" s="55"/>
      <c r="C724" s="66"/>
      <c r="D724" s="55"/>
      <c r="E724" s="66"/>
      <c r="F724" s="66"/>
      <c r="G724" s="66"/>
      <c r="H724" s="66"/>
      <c r="I724" s="66"/>
      <c r="J724" s="67"/>
      <c r="K724" s="67"/>
      <c r="L724" s="67"/>
      <c r="M724" s="67"/>
      <c r="N724" s="67"/>
      <c r="O724" s="67"/>
      <c r="P724" s="67"/>
      <c r="Q724" s="67"/>
      <c r="R724" s="67"/>
      <c r="S724" s="67"/>
      <c r="T724" s="67"/>
      <c r="U724" s="67"/>
      <c r="V724" s="67"/>
      <c r="W724" s="67"/>
      <c r="X724" s="67"/>
      <c r="Y724" s="67"/>
      <c r="Z724" s="67"/>
      <c r="AA724" s="67"/>
      <c r="AB724" s="67"/>
      <c r="AC724" s="67"/>
      <c r="AD724" s="67"/>
      <c r="AE724" s="67"/>
      <c r="AF724" s="67"/>
      <c r="AG724" s="67"/>
      <c r="AH724" s="67"/>
      <c r="AI724" s="67"/>
      <c r="AJ724" s="67"/>
      <c r="AK724" s="67"/>
      <c r="AL724" s="67"/>
      <c r="AM724" s="67"/>
      <c r="AN724" s="67"/>
      <c r="AO724" s="67"/>
      <c r="AP724" s="67"/>
      <c r="AQ724" s="67"/>
      <c r="AR724" s="67"/>
      <c r="AS724" s="67"/>
      <c r="AT724" s="67"/>
      <c r="AU724" s="67"/>
      <c r="AV724" s="67"/>
      <c r="AW724" s="67"/>
      <c r="AX724" s="67"/>
      <c r="AY724" s="67"/>
      <c r="AZ724" s="67"/>
      <c r="BA724" s="67"/>
      <c r="BB724" s="67"/>
      <c r="BC724" s="67"/>
      <c r="BD724" s="67"/>
      <c r="BE724" s="67"/>
      <c r="BF724" s="67"/>
      <c r="BG724" s="67"/>
      <c r="BH724" s="67"/>
      <c r="BI724" s="67"/>
      <c r="BJ724" s="67"/>
      <c r="BK724" s="67"/>
      <c r="BL724" s="67"/>
      <c r="BM724" s="67"/>
      <c r="BN724" s="67"/>
      <c r="BO724" s="67"/>
      <c r="BP724" s="67"/>
      <c r="BQ724" s="67"/>
      <c r="BR724" s="67"/>
      <c r="BS724" s="67"/>
      <c r="BT724" s="67"/>
      <c r="BU724" s="67"/>
      <c r="BV724" s="67"/>
      <c r="BW724" s="62"/>
      <c r="BX724" s="62"/>
      <c r="BY724" s="62"/>
      <c r="BZ724" s="62"/>
      <c r="CA724" s="62"/>
      <c r="CB724" s="62"/>
      <c r="CC724" s="77"/>
      <c r="CD724" s="77"/>
      <c r="CE724" s="62"/>
      <c r="CF724" s="77"/>
      <c r="CG724" s="77"/>
      <c r="CH724" s="62"/>
      <c r="CI724" s="62"/>
      <c r="CJ724" s="62"/>
      <c r="CK724" s="62"/>
      <c r="CL724" s="62"/>
      <c r="CM724" s="62"/>
      <c r="CN724" s="62"/>
      <c r="CO724" s="62"/>
      <c r="CP724" s="62"/>
      <c r="CQ724" s="62"/>
      <c r="CR724" s="62"/>
      <c r="CS724" s="66"/>
    </row>
    <row r="725" spans="1:97" s="50" customFormat="1" ht="18.75" x14ac:dyDescent="0.3">
      <c r="A725" s="61"/>
      <c r="B725" s="55"/>
      <c r="C725" s="66"/>
      <c r="D725" s="55"/>
      <c r="E725" s="66"/>
      <c r="F725" s="66"/>
      <c r="G725" s="66"/>
      <c r="H725" s="66"/>
      <c r="I725" s="66"/>
      <c r="J725" s="67"/>
      <c r="K725" s="67"/>
      <c r="L725" s="67"/>
      <c r="M725" s="67"/>
      <c r="N725" s="67"/>
      <c r="O725" s="67"/>
      <c r="P725" s="67"/>
      <c r="Q725" s="67"/>
      <c r="R725" s="67"/>
      <c r="S725" s="67"/>
      <c r="T725" s="67"/>
      <c r="U725" s="67"/>
      <c r="V725" s="67"/>
      <c r="W725" s="67"/>
      <c r="X725" s="67"/>
      <c r="Y725" s="67"/>
      <c r="Z725" s="67"/>
      <c r="AA725" s="67"/>
      <c r="AB725" s="67"/>
      <c r="AC725" s="67"/>
      <c r="AD725" s="67"/>
      <c r="AE725" s="67"/>
      <c r="AF725" s="67"/>
      <c r="AG725" s="67"/>
      <c r="AH725" s="67"/>
      <c r="AI725" s="67"/>
      <c r="AJ725" s="67"/>
      <c r="AK725" s="67"/>
      <c r="AL725" s="67"/>
      <c r="AM725" s="67"/>
      <c r="AN725" s="67"/>
      <c r="AO725" s="67"/>
      <c r="AP725" s="67"/>
      <c r="AQ725" s="67"/>
      <c r="AR725" s="67"/>
      <c r="AS725" s="67"/>
      <c r="AT725" s="67"/>
      <c r="AU725" s="67"/>
      <c r="AV725" s="67"/>
      <c r="AW725" s="67"/>
      <c r="AX725" s="67"/>
      <c r="AY725" s="67"/>
      <c r="AZ725" s="67"/>
      <c r="BA725" s="67"/>
      <c r="BB725" s="67"/>
      <c r="BC725" s="67"/>
      <c r="BD725" s="67"/>
      <c r="BE725" s="67"/>
      <c r="BF725" s="67"/>
      <c r="BG725" s="67"/>
      <c r="BH725" s="67"/>
      <c r="BI725" s="67"/>
      <c r="BJ725" s="67"/>
      <c r="BK725" s="67"/>
      <c r="BL725" s="67"/>
      <c r="BM725" s="67"/>
      <c r="BN725" s="67"/>
      <c r="BO725" s="67"/>
      <c r="BP725" s="67"/>
      <c r="BQ725" s="67"/>
      <c r="BR725" s="67"/>
      <c r="BS725" s="67"/>
      <c r="BT725" s="67"/>
      <c r="BU725" s="67"/>
      <c r="BV725" s="67"/>
      <c r="BW725" s="62"/>
      <c r="BX725" s="62"/>
      <c r="BY725" s="62"/>
      <c r="BZ725" s="62"/>
      <c r="CA725" s="62"/>
      <c r="CB725" s="62"/>
      <c r="CC725" s="77"/>
      <c r="CD725" s="77"/>
      <c r="CE725" s="62"/>
      <c r="CF725" s="77"/>
      <c r="CG725" s="77"/>
      <c r="CH725" s="62"/>
      <c r="CI725" s="62"/>
      <c r="CJ725" s="62"/>
      <c r="CK725" s="62"/>
      <c r="CL725" s="62"/>
      <c r="CM725" s="62"/>
      <c r="CN725" s="62"/>
      <c r="CO725" s="62"/>
      <c r="CP725" s="62"/>
      <c r="CQ725" s="62"/>
      <c r="CR725" s="62"/>
      <c r="CS725" s="66"/>
    </row>
    <row r="726" spans="1:97" s="50" customFormat="1" ht="18.75" x14ac:dyDescent="0.3">
      <c r="A726" s="61"/>
      <c r="B726" s="55"/>
      <c r="C726" s="66"/>
      <c r="D726" s="55"/>
      <c r="E726" s="66"/>
      <c r="F726" s="66"/>
      <c r="G726" s="66"/>
      <c r="H726" s="66"/>
      <c r="I726" s="66"/>
      <c r="J726" s="67"/>
      <c r="K726" s="67"/>
      <c r="L726" s="67"/>
      <c r="M726" s="67"/>
      <c r="N726" s="67"/>
      <c r="O726" s="67"/>
      <c r="P726" s="67"/>
      <c r="Q726" s="67"/>
      <c r="R726" s="67"/>
      <c r="S726" s="67"/>
      <c r="T726" s="67"/>
      <c r="U726" s="67"/>
      <c r="V726" s="67"/>
      <c r="W726" s="67"/>
      <c r="X726" s="67"/>
      <c r="Y726" s="67"/>
      <c r="Z726" s="67"/>
      <c r="AA726" s="67"/>
      <c r="AB726" s="67"/>
      <c r="AC726" s="67"/>
      <c r="AD726" s="67"/>
      <c r="AE726" s="67"/>
      <c r="AF726" s="67"/>
      <c r="AG726" s="67"/>
      <c r="AH726" s="67"/>
      <c r="AI726" s="67"/>
      <c r="AJ726" s="67"/>
      <c r="AK726" s="67"/>
      <c r="AL726" s="67"/>
      <c r="AM726" s="67"/>
      <c r="AN726" s="67"/>
      <c r="AO726" s="67"/>
      <c r="AP726" s="67"/>
      <c r="AQ726" s="67"/>
      <c r="AR726" s="67"/>
      <c r="AS726" s="67"/>
      <c r="AT726" s="67"/>
      <c r="AU726" s="67"/>
      <c r="AV726" s="67"/>
      <c r="AW726" s="67"/>
      <c r="AX726" s="67"/>
      <c r="AY726" s="67"/>
      <c r="AZ726" s="67"/>
      <c r="BA726" s="67"/>
      <c r="BB726" s="67"/>
      <c r="BC726" s="67"/>
      <c r="BD726" s="67"/>
      <c r="BE726" s="67"/>
      <c r="BF726" s="67"/>
      <c r="BG726" s="67"/>
      <c r="BH726" s="67"/>
      <c r="BI726" s="67"/>
      <c r="BJ726" s="67"/>
      <c r="BK726" s="67"/>
      <c r="BL726" s="67"/>
      <c r="BM726" s="67"/>
      <c r="BN726" s="67"/>
      <c r="BO726" s="67"/>
      <c r="BP726" s="67"/>
      <c r="BQ726" s="67"/>
      <c r="BR726" s="67"/>
      <c r="BS726" s="67"/>
      <c r="BT726" s="67"/>
      <c r="BU726" s="67"/>
      <c r="BV726" s="67"/>
      <c r="BW726" s="62"/>
      <c r="BX726" s="62"/>
      <c r="BY726" s="62"/>
      <c r="BZ726" s="62"/>
      <c r="CA726" s="62"/>
      <c r="CB726" s="62"/>
      <c r="CC726" s="77"/>
      <c r="CD726" s="77"/>
      <c r="CE726" s="62"/>
      <c r="CF726" s="77"/>
      <c r="CG726" s="77"/>
      <c r="CH726" s="62"/>
      <c r="CI726" s="62"/>
      <c r="CJ726" s="62"/>
      <c r="CK726" s="62"/>
      <c r="CL726" s="62"/>
      <c r="CM726" s="62"/>
      <c r="CN726" s="62"/>
      <c r="CO726" s="62"/>
      <c r="CP726" s="62"/>
      <c r="CQ726" s="62"/>
      <c r="CR726" s="62"/>
      <c r="CS726" s="66"/>
    </row>
    <row r="727" spans="1:97" s="50" customFormat="1" ht="18.75" x14ac:dyDescent="0.3">
      <c r="A727" s="61"/>
      <c r="B727" s="55"/>
      <c r="C727" s="66"/>
      <c r="D727" s="55"/>
      <c r="E727" s="66"/>
      <c r="F727" s="66"/>
      <c r="G727" s="66"/>
      <c r="H727" s="66"/>
      <c r="I727" s="66"/>
      <c r="J727" s="67"/>
      <c r="K727" s="67"/>
      <c r="L727" s="67"/>
      <c r="M727" s="67"/>
      <c r="N727" s="67"/>
      <c r="O727" s="67"/>
      <c r="P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c r="AN727" s="67"/>
      <c r="AO727" s="67"/>
      <c r="AP727" s="67"/>
      <c r="AQ727" s="67"/>
      <c r="AR727" s="67"/>
      <c r="AS727" s="67"/>
      <c r="AT727" s="67"/>
      <c r="AU727" s="67"/>
      <c r="AV727" s="67"/>
      <c r="AW727" s="67"/>
      <c r="AX727" s="67"/>
      <c r="AY727" s="67"/>
      <c r="AZ727" s="67"/>
      <c r="BA727" s="67"/>
      <c r="BB727" s="67"/>
      <c r="BC727" s="67"/>
      <c r="BD727" s="67"/>
      <c r="BE727" s="67"/>
      <c r="BF727" s="67"/>
      <c r="BG727" s="67"/>
      <c r="BH727" s="67"/>
      <c r="BI727" s="67"/>
      <c r="BJ727" s="67"/>
      <c r="BK727" s="67"/>
      <c r="BL727" s="67"/>
      <c r="BM727" s="67"/>
      <c r="BN727" s="67"/>
      <c r="BO727" s="67"/>
      <c r="BP727" s="67"/>
      <c r="BQ727" s="67"/>
      <c r="BR727" s="67"/>
      <c r="BS727" s="67"/>
      <c r="BT727" s="67"/>
      <c r="BU727" s="67"/>
      <c r="BV727" s="67"/>
      <c r="BW727" s="62"/>
      <c r="BX727" s="62"/>
      <c r="BY727" s="62"/>
      <c r="BZ727" s="62"/>
      <c r="CA727" s="62"/>
      <c r="CB727" s="62"/>
      <c r="CC727" s="77"/>
      <c r="CD727" s="77"/>
      <c r="CE727" s="62"/>
      <c r="CF727" s="77"/>
      <c r="CG727" s="77"/>
      <c r="CH727" s="62"/>
      <c r="CI727" s="62"/>
      <c r="CJ727" s="62"/>
      <c r="CK727" s="62"/>
      <c r="CL727" s="62"/>
      <c r="CM727" s="62"/>
      <c r="CN727" s="62"/>
      <c r="CO727" s="62"/>
      <c r="CP727" s="62"/>
      <c r="CQ727" s="62"/>
      <c r="CR727" s="62"/>
      <c r="CS727" s="66"/>
    </row>
    <row r="728" spans="1:97" s="50" customFormat="1" ht="18.75" x14ac:dyDescent="0.3">
      <c r="A728" s="61"/>
      <c r="B728" s="55"/>
      <c r="C728" s="66"/>
      <c r="D728" s="55"/>
      <c r="E728" s="66"/>
      <c r="F728" s="66"/>
      <c r="G728" s="66"/>
      <c r="H728" s="66"/>
      <c r="I728" s="66"/>
      <c r="J728" s="67"/>
      <c r="K728" s="67"/>
      <c r="L728" s="67"/>
      <c r="M728" s="67"/>
      <c r="N728" s="67"/>
      <c r="O728" s="67"/>
      <c r="P728" s="67"/>
      <c r="Q728" s="67"/>
      <c r="R728" s="67"/>
      <c r="S728" s="67"/>
      <c r="T728" s="67"/>
      <c r="U728" s="67"/>
      <c r="V728" s="67"/>
      <c r="W728" s="67"/>
      <c r="X728" s="67"/>
      <c r="Y728" s="67"/>
      <c r="Z728" s="67"/>
      <c r="AA728" s="67"/>
      <c r="AB728" s="67"/>
      <c r="AC728" s="67"/>
      <c r="AD728" s="67"/>
      <c r="AE728" s="67"/>
      <c r="AF728" s="67"/>
      <c r="AG728" s="67"/>
      <c r="AH728" s="67"/>
      <c r="AI728" s="67"/>
      <c r="AJ728" s="67"/>
      <c r="AK728" s="67"/>
      <c r="AL728" s="67"/>
      <c r="AM728" s="67"/>
      <c r="AN728" s="67"/>
      <c r="AO728" s="67"/>
      <c r="AP728" s="67"/>
      <c r="AQ728" s="67"/>
      <c r="AR728" s="67"/>
      <c r="AS728" s="67"/>
      <c r="AT728" s="67"/>
      <c r="AU728" s="67"/>
      <c r="AV728" s="67"/>
      <c r="AW728" s="67"/>
      <c r="AX728" s="67"/>
      <c r="AY728" s="67"/>
      <c r="AZ728" s="67"/>
      <c r="BA728" s="67"/>
      <c r="BB728" s="67"/>
      <c r="BC728" s="67"/>
      <c r="BD728" s="67"/>
      <c r="BE728" s="67"/>
      <c r="BF728" s="67"/>
      <c r="BG728" s="67"/>
      <c r="BH728" s="67"/>
      <c r="BI728" s="67"/>
      <c r="BJ728" s="67"/>
      <c r="BK728" s="67"/>
      <c r="BL728" s="67"/>
      <c r="BM728" s="67"/>
      <c r="BN728" s="67"/>
      <c r="BO728" s="67"/>
      <c r="BP728" s="67"/>
      <c r="BQ728" s="67"/>
      <c r="BR728" s="67"/>
      <c r="BS728" s="67"/>
      <c r="BT728" s="67"/>
      <c r="BU728" s="67"/>
      <c r="BV728" s="67"/>
      <c r="BW728" s="62"/>
      <c r="BX728" s="62"/>
      <c r="BY728" s="62"/>
      <c r="BZ728" s="62"/>
      <c r="CA728" s="62"/>
      <c r="CB728" s="62"/>
      <c r="CC728" s="77"/>
      <c r="CD728" s="77"/>
      <c r="CE728" s="62"/>
      <c r="CF728" s="77"/>
      <c r="CG728" s="77"/>
      <c r="CH728" s="62"/>
      <c r="CI728" s="62"/>
      <c r="CJ728" s="62"/>
      <c r="CK728" s="62"/>
      <c r="CL728" s="62"/>
      <c r="CM728" s="62"/>
      <c r="CN728" s="62"/>
      <c r="CO728" s="62"/>
      <c r="CP728" s="62"/>
      <c r="CQ728" s="62"/>
      <c r="CR728" s="62"/>
      <c r="CS728" s="66"/>
    </row>
    <row r="729" spans="1:97" s="50" customFormat="1" ht="18.75" x14ac:dyDescent="0.3">
      <c r="A729" s="61"/>
      <c r="B729" s="55"/>
      <c r="C729" s="66"/>
      <c r="D729" s="55"/>
      <c r="E729" s="66"/>
      <c r="F729" s="66"/>
      <c r="G729" s="66"/>
      <c r="H729" s="66"/>
      <c r="I729" s="66"/>
      <c r="J729" s="67"/>
      <c r="K729" s="67"/>
      <c r="L729" s="67"/>
      <c r="M729" s="67"/>
      <c r="N729" s="67"/>
      <c r="O729" s="67"/>
      <c r="P729" s="67"/>
      <c r="Q729" s="67"/>
      <c r="R729" s="67"/>
      <c r="S729" s="67"/>
      <c r="T729" s="67"/>
      <c r="U729" s="67"/>
      <c r="V729" s="67"/>
      <c r="W729" s="67"/>
      <c r="X729" s="67"/>
      <c r="Y729" s="67"/>
      <c r="Z729" s="67"/>
      <c r="AA729" s="67"/>
      <c r="AB729" s="67"/>
      <c r="AC729" s="67"/>
      <c r="AD729" s="67"/>
      <c r="AE729" s="67"/>
      <c r="AF729" s="67"/>
      <c r="AG729" s="67"/>
      <c r="AH729" s="67"/>
      <c r="AI729" s="67"/>
      <c r="AJ729" s="67"/>
      <c r="AK729" s="67"/>
      <c r="AL729" s="67"/>
      <c r="AM729" s="67"/>
      <c r="AN729" s="67"/>
      <c r="AO729" s="67"/>
      <c r="AP729" s="67"/>
      <c r="AQ729" s="67"/>
      <c r="AR729" s="67"/>
      <c r="AS729" s="67"/>
      <c r="AT729" s="67"/>
      <c r="AU729" s="67"/>
      <c r="AV729" s="67"/>
      <c r="AW729" s="67"/>
      <c r="AX729" s="67"/>
      <c r="AY729" s="67"/>
      <c r="AZ729" s="67"/>
      <c r="BA729" s="67"/>
      <c r="BB729" s="67"/>
      <c r="BC729" s="67"/>
      <c r="BD729" s="67"/>
      <c r="BE729" s="67"/>
      <c r="BF729" s="67"/>
      <c r="BG729" s="67"/>
      <c r="BH729" s="67"/>
      <c r="BI729" s="67"/>
      <c r="BJ729" s="67"/>
      <c r="BK729" s="67"/>
      <c r="BL729" s="67"/>
      <c r="BM729" s="67"/>
      <c r="BN729" s="67"/>
      <c r="BO729" s="67"/>
      <c r="BP729" s="67"/>
      <c r="BQ729" s="67"/>
      <c r="BR729" s="67"/>
      <c r="BS729" s="67"/>
      <c r="BT729" s="67"/>
      <c r="BU729" s="67"/>
      <c r="BV729" s="67"/>
      <c r="BW729" s="62"/>
      <c r="BX729" s="62"/>
      <c r="BY729" s="62"/>
      <c r="BZ729" s="62"/>
      <c r="CA729" s="62"/>
      <c r="CB729" s="62"/>
      <c r="CC729" s="77"/>
      <c r="CD729" s="77"/>
      <c r="CE729" s="62"/>
      <c r="CF729" s="77"/>
      <c r="CG729" s="77"/>
      <c r="CH729" s="62"/>
      <c r="CI729" s="62"/>
      <c r="CJ729" s="62"/>
      <c r="CK729" s="62"/>
      <c r="CL729" s="62"/>
      <c r="CM729" s="62"/>
      <c r="CN729" s="62"/>
      <c r="CO729" s="62"/>
      <c r="CP729" s="62"/>
      <c r="CQ729" s="62"/>
      <c r="CR729" s="62"/>
      <c r="CS729" s="66"/>
    </row>
    <row r="730" spans="1:97" s="50" customFormat="1" ht="18.75" x14ac:dyDescent="0.3">
      <c r="A730" s="61"/>
      <c r="B730" s="55"/>
      <c r="C730" s="66"/>
      <c r="D730" s="55"/>
      <c r="E730" s="66"/>
      <c r="F730" s="66"/>
      <c r="G730" s="66"/>
      <c r="H730" s="66"/>
      <c r="I730" s="66"/>
      <c r="J730" s="67"/>
      <c r="K730" s="67"/>
      <c r="L730" s="67"/>
      <c r="M730" s="67"/>
      <c r="N730" s="67"/>
      <c r="O730" s="67"/>
      <c r="P730" s="67"/>
      <c r="Q730" s="67"/>
      <c r="R730" s="67"/>
      <c r="S730" s="67"/>
      <c r="T730" s="67"/>
      <c r="U730" s="67"/>
      <c r="V730" s="67"/>
      <c r="W730" s="67"/>
      <c r="X730" s="67"/>
      <c r="Y730" s="67"/>
      <c r="Z730" s="67"/>
      <c r="AA730" s="67"/>
      <c r="AB730" s="67"/>
      <c r="AC730" s="67"/>
      <c r="AD730" s="67"/>
      <c r="AE730" s="67"/>
      <c r="AF730" s="67"/>
      <c r="AG730" s="67"/>
      <c r="AH730" s="67"/>
      <c r="AI730" s="67"/>
      <c r="AJ730" s="67"/>
      <c r="AK730" s="67"/>
      <c r="AL730" s="67"/>
      <c r="AM730" s="67"/>
      <c r="AN730" s="67"/>
      <c r="AO730" s="67"/>
      <c r="AP730" s="67"/>
      <c r="AQ730" s="67"/>
      <c r="AR730" s="67"/>
      <c r="AS730" s="67"/>
      <c r="AT730" s="67"/>
      <c r="AU730" s="67"/>
      <c r="AV730" s="67"/>
      <c r="AW730" s="67"/>
      <c r="AX730" s="67"/>
      <c r="AY730" s="67"/>
      <c r="AZ730" s="67"/>
      <c r="BA730" s="67"/>
      <c r="BB730" s="67"/>
      <c r="BC730" s="67"/>
      <c r="BD730" s="67"/>
      <c r="BE730" s="67"/>
      <c r="BF730" s="67"/>
      <c r="BG730" s="67"/>
      <c r="BH730" s="67"/>
      <c r="BI730" s="67"/>
      <c r="BJ730" s="67"/>
      <c r="BK730" s="67"/>
      <c r="BL730" s="67"/>
      <c r="BM730" s="67"/>
      <c r="BN730" s="67"/>
      <c r="BO730" s="67"/>
      <c r="BP730" s="67"/>
      <c r="BQ730" s="67"/>
      <c r="BR730" s="67"/>
      <c r="BS730" s="67"/>
      <c r="BT730" s="67"/>
      <c r="BU730" s="67"/>
      <c r="BV730" s="67"/>
      <c r="BW730" s="62"/>
      <c r="BX730" s="62"/>
      <c r="BY730" s="62"/>
      <c r="BZ730" s="62"/>
      <c r="CA730" s="62"/>
      <c r="CB730" s="62"/>
      <c r="CC730" s="77"/>
      <c r="CD730" s="77"/>
      <c r="CE730" s="62"/>
      <c r="CF730" s="77"/>
      <c r="CG730" s="77"/>
      <c r="CH730" s="62"/>
      <c r="CI730" s="62"/>
      <c r="CJ730" s="62"/>
      <c r="CK730" s="62"/>
      <c r="CL730" s="62"/>
      <c r="CM730" s="62"/>
      <c r="CN730" s="62"/>
      <c r="CO730" s="62"/>
      <c r="CP730" s="62"/>
      <c r="CQ730" s="62"/>
      <c r="CR730" s="62"/>
      <c r="CS730" s="66"/>
    </row>
    <row r="731" spans="1:97" s="50" customFormat="1" ht="18.75" x14ac:dyDescent="0.3">
      <c r="A731" s="61"/>
      <c r="B731" s="55"/>
      <c r="C731" s="66"/>
      <c r="D731" s="55"/>
      <c r="E731" s="66"/>
      <c r="F731" s="66"/>
      <c r="G731" s="66"/>
      <c r="H731" s="66"/>
      <c r="I731" s="66"/>
      <c r="J731" s="67"/>
      <c r="K731" s="67"/>
      <c r="L731" s="67"/>
      <c r="M731" s="67"/>
      <c r="N731" s="67"/>
      <c r="O731" s="67"/>
      <c r="P731" s="67"/>
      <c r="Q731" s="67"/>
      <c r="R731" s="67"/>
      <c r="S731" s="67"/>
      <c r="T731" s="67"/>
      <c r="U731" s="67"/>
      <c r="V731" s="67"/>
      <c r="W731" s="67"/>
      <c r="X731" s="67"/>
      <c r="Y731" s="67"/>
      <c r="Z731" s="67"/>
      <c r="AA731" s="67"/>
      <c r="AB731" s="67"/>
      <c r="AC731" s="67"/>
      <c r="AD731" s="67"/>
      <c r="AE731" s="67"/>
      <c r="AF731" s="67"/>
      <c r="AG731" s="67"/>
      <c r="AH731" s="67"/>
      <c r="AI731" s="67"/>
      <c r="AJ731" s="67"/>
      <c r="AK731" s="67"/>
      <c r="AL731" s="67"/>
      <c r="AM731" s="67"/>
      <c r="AN731" s="67"/>
      <c r="AO731" s="67"/>
      <c r="AP731" s="67"/>
      <c r="AQ731" s="67"/>
      <c r="AR731" s="67"/>
      <c r="AS731" s="67"/>
      <c r="AT731" s="67"/>
      <c r="AU731" s="67"/>
      <c r="AV731" s="67"/>
      <c r="AW731" s="67"/>
      <c r="AX731" s="67"/>
      <c r="AY731" s="67"/>
      <c r="AZ731" s="67"/>
      <c r="BA731" s="67"/>
      <c r="BB731" s="67"/>
      <c r="BC731" s="67"/>
      <c r="BD731" s="67"/>
      <c r="BE731" s="67"/>
      <c r="BF731" s="67"/>
      <c r="BG731" s="67"/>
      <c r="BH731" s="67"/>
      <c r="BI731" s="67"/>
      <c r="BJ731" s="67"/>
      <c r="BK731" s="67"/>
      <c r="BL731" s="67"/>
      <c r="BM731" s="67"/>
      <c r="BN731" s="67"/>
      <c r="BO731" s="67"/>
      <c r="BP731" s="67"/>
      <c r="BQ731" s="67"/>
      <c r="BR731" s="67"/>
      <c r="BS731" s="67"/>
      <c r="BT731" s="67"/>
      <c r="BU731" s="67"/>
      <c r="BV731" s="67"/>
      <c r="BW731" s="62"/>
      <c r="BX731" s="62"/>
      <c r="BY731" s="62"/>
      <c r="BZ731" s="62"/>
      <c r="CA731" s="62"/>
      <c r="CB731" s="62"/>
      <c r="CC731" s="77"/>
      <c r="CD731" s="77"/>
      <c r="CE731" s="62"/>
      <c r="CF731" s="77"/>
      <c r="CG731" s="77"/>
      <c r="CH731" s="62"/>
      <c r="CI731" s="62"/>
      <c r="CJ731" s="62"/>
      <c r="CK731" s="62"/>
      <c r="CL731" s="62"/>
      <c r="CM731" s="62"/>
      <c r="CN731" s="62"/>
      <c r="CO731" s="62"/>
      <c r="CP731" s="62"/>
      <c r="CQ731" s="62"/>
      <c r="CR731" s="62"/>
      <c r="CS731" s="66"/>
    </row>
    <row r="732" spans="1:97" s="50" customFormat="1" ht="18.75" x14ac:dyDescent="0.3">
      <c r="A732" s="61"/>
      <c r="B732" s="55"/>
      <c r="C732" s="66"/>
      <c r="D732" s="55"/>
      <c r="E732" s="66"/>
      <c r="F732" s="66"/>
      <c r="G732" s="66"/>
      <c r="H732" s="66"/>
      <c r="I732" s="66"/>
      <c r="J732" s="67"/>
      <c r="K732" s="67"/>
      <c r="L732" s="67"/>
      <c r="M732" s="67"/>
      <c r="N732" s="67"/>
      <c r="O732" s="67"/>
      <c r="P732" s="67"/>
      <c r="Q732" s="67"/>
      <c r="R732" s="67"/>
      <c r="S732" s="67"/>
      <c r="T732" s="67"/>
      <c r="U732" s="67"/>
      <c r="V732" s="67"/>
      <c r="W732" s="67"/>
      <c r="X732" s="67"/>
      <c r="Y732" s="67"/>
      <c r="Z732" s="67"/>
      <c r="AA732" s="67"/>
      <c r="AB732" s="67"/>
      <c r="AC732" s="67"/>
      <c r="AD732" s="67"/>
      <c r="AE732" s="67"/>
      <c r="AF732" s="67"/>
      <c r="AG732" s="67"/>
      <c r="AH732" s="67"/>
      <c r="AI732" s="67"/>
      <c r="AJ732" s="67"/>
      <c r="AK732" s="67"/>
      <c r="AL732" s="67"/>
      <c r="AM732" s="67"/>
      <c r="AN732" s="67"/>
      <c r="AO732" s="67"/>
      <c r="AP732" s="67"/>
      <c r="AQ732" s="67"/>
      <c r="AR732" s="67"/>
      <c r="AS732" s="67"/>
      <c r="AT732" s="67"/>
      <c r="AU732" s="67"/>
      <c r="AV732" s="67"/>
      <c r="AW732" s="67"/>
      <c r="AX732" s="67"/>
      <c r="AY732" s="67"/>
      <c r="AZ732" s="67"/>
      <c r="BA732" s="67"/>
      <c r="BB732" s="67"/>
      <c r="BC732" s="67"/>
      <c r="BD732" s="67"/>
      <c r="BE732" s="67"/>
      <c r="BF732" s="67"/>
      <c r="BG732" s="67"/>
      <c r="BH732" s="67"/>
      <c r="BI732" s="67"/>
      <c r="BJ732" s="67"/>
      <c r="BK732" s="67"/>
      <c r="BL732" s="67"/>
      <c r="BM732" s="67"/>
      <c r="BN732" s="67"/>
      <c r="BO732" s="67"/>
      <c r="BP732" s="67"/>
      <c r="BQ732" s="67"/>
      <c r="BR732" s="67"/>
      <c r="BS732" s="67"/>
      <c r="BT732" s="67"/>
      <c r="BU732" s="67"/>
      <c r="BV732" s="67"/>
      <c r="BW732" s="62"/>
      <c r="BX732" s="62"/>
      <c r="BY732" s="62"/>
      <c r="BZ732" s="62"/>
      <c r="CA732" s="62"/>
      <c r="CB732" s="62"/>
      <c r="CC732" s="77"/>
      <c r="CD732" s="77"/>
      <c r="CE732" s="62"/>
      <c r="CF732" s="77"/>
      <c r="CG732" s="77"/>
      <c r="CH732" s="62"/>
      <c r="CI732" s="62"/>
      <c r="CJ732" s="62"/>
      <c r="CK732" s="62"/>
      <c r="CL732" s="62"/>
      <c r="CM732" s="62"/>
      <c r="CN732" s="62"/>
      <c r="CO732" s="62"/>
      <c r="CP732" s="62"/>
      <c r="CQ732" s="62"/>
      <c r="CR732" s="62"/>
      <c r="CS732" s="66"/>
    </row>
    <row r="733" spans="1:97" s="50" customFormat="1" ht="18.75" x14ac:dyDescent="0.3">
      <c r="A733" s="61"/>
      <c r="B733" s="55"/>
      <c r="C733" s="66"/>
      <c r="D733" s="55"/>
      <c r="E733" s="66"/>
      <c r="F733" s="66"/>
      <c r="G733" s="66"/>
      <c r="H733" s="66"/>
      <c r="I733" s="66"/>
      <c r="J733" s="67"/>
      <c r="K733" s="67"/>
      <c r="L733" s="67"/>
      <c r="M733" s="67"/>
      <c r="N733" s="67"/>
      <c r="O733" s="67"/>
      <c r="P733" s="67"/>
      <c r="Q733" s="67"/>
      <c r="R733" s="67"/>
      <c r="S733" s="67"/>
      <c r="T733" s="67"/>
      <c r="U733" s="67"/>
      <c r="V733" s="67"/>
      <c r="W733" s="67"/>
      <c r="X733" s="67"/>
      <c r="Y733" s="67"/>
      <c r="Z733" s="67"/>
      <c r="AA733" s="67"/>
      <c r="AB733" s="67"/>
      <c r="AC733" s="67"/>
      <c r="AD733" s="67"/>
      <c r="AE733" s="67"/>
      <c r="AF733" s="67"/>
      <c r="AG733" s="67"/>
      <c r="AH733" s="67"/>
      <c r="AI733" s="67"/>
      <c r="AJ733" s="67"/>
      <c r="AK733" s="67"/>
      <c r="AL733" s="67"/>
      <c r="AM733" s="67"/>
      <c r="AN733" s="67"/>
      <c r="AO733" s="67"/>
      <c r="AP733" s="67"/>
      <c r="AQ733" s="67"/>
      <c r="AR733" s="67"/>
      <c r="AS733" s="67"/>
      <c r="AT733" s="67"/>
      <c r="AU733" s="67"/>
      <c r="AV733" s="67"/>
      <c r="AW733" s="67"/>
      <c r="AX733" s="67"/>
      <c r="AY733" s="67"/>
      <c r="AZ733" s="67"/>
      <c r="BA733" s="67"/>
      <c r="BB733" s="67"/>
      <c r="BC733" s="67"/>
      <c r="BD733" s="67"/>
      <c r="BE733" s="67"/>
      <c r="BF733" s="67"/>
      <c r="BG733" s="67"/>
      <c r="BH733" s="67"/>
      <c r="BI733" s="67"/>
      <c r="BJ733" s="67"/>
      <c r="BK733" s="67"/>
      <c r="BL733" s="67"/>
      <c r="BM733" s="67"/>
      <c r="BN733" s="67"/>
      <c r="BO733" s="67"/>
      <c r="BP733" s="67"/>
      <c r="BQ733" s="67"/>
      <c r="BR733" s="67"/>
      <c r="BS733" s="67"/>
      <c r="BT733" s="67"/>
      <c r="BU733" s="67"/>
      <c r="BV733" s="67"/>
      <c r="BW733" s="62"/>
      <c r="BX733" s="62"/>
      <c r="BY733" s="62"/>
      <c r="BZ733" s="62"/>
      <c r="CA733" s="62"/>
      <c r="CB733" s="62"/>
      <c r="CC733" s="77"/>
      <c r="CD733" s="77"/>
      <c r="CE733" s="62"/>
      <c r="CF733" s="77"/>
      <c r="CG733" s="77"/>
      <c r="CH733" s="62"/>
      <c r="CI733" s="62"/>
      <c r="CJ733" s="62"/>
      <c r="CK733" s="62"/>
      <c r="CL733" s="62"/>
      <c r="CM733" s="62"/>
      <c r="CN733" s="62"/>
      <c r="CO733" s="62"/>
      <c r="CP733" s="62"/>
      <c r="CQ733" s="62"/>
      <c r="CR733" s="62"/>
      <c r="CS733" s="66"/>
    </row>
    <row r="734" spans="1:97" s="50" customFormat="1" ht="18.75" x14ac:dyDescent="0.3">
      <c r="A734" s="61"/>
      <c r="B734" s="55"/>
      <c r="C734" s="66"/>
      <c r="D734" s="55"/>
      <c r="E734" s="66"/>
      <c r="F734" s="66"/>
      <c r="G734" s="66"/>
      <c r="H734" s="66"/>
      <c r="I734" s="66"/>
      <c r="J734" s="67"/>
      <c r="K734" s="67"/>
      <c r="L734" s="67"/>
      <c r="M734" s="67"/>
      <c r="N734" s="67"/>
      <c r="O734" s="67"/>
      <c r="P734" s="67"/>
      <c r="Q734" s="67"/>
      <c r="R734" s="67"/>
      <c r="S734" s="67"/>
      <c r="T734" s="67"/>
      <c r="U734" s="67"/>
      <c r="V734" s="67"/>
      <c r="W734" s="67"/>
      <c r="X734" s="67"/>
      <c r="Y734" s="67"/>
      <c r="Z734" s="67"/>
      <c r="AA734" s="67"/>
      <c r="AB734" s="67"/>
      <c r="AC734" s="67"/>
      <c r="AD734" s="67"/>
      <c r="AE734" s="67"/>
      <c r="AF734" s="67"/>
      <c r="AG734" s="67"/>
      <c r="AH734" s="67"/>
      <c r="AI734" s="67"/>
      <c r="AJ734" s="67"/>
      <c r="AK734" s="67"/>
      <c r="AL734" s="67"/>
      <c r="AM734" s="67"/>
      <c r="AN734" s="67"/>
      <c r="AO734" s="67"/>
      <c r="AP734" s="67"/>
      <c r="AQ734" s="67"/>
      <c r="AR734" s="67"/>
      <c r="AS734" s="67"/>
      <c r="AT734" s="67"/>
      <c r="AU734" s="67"/>
      <c r="AV734" s="67"/>
      <c r="AW734" s="67"/>
      <c r="AX734" s="67"/>
      <c r="AY734" s="67"/>
      <c r="AZ734" s="67"/>
      <c r="BA734" s="67"/>
      <c r="BB734" s="67"/>
      <c r="BC734" s="67"/>
      <c r="BD734" s="67"/>
      <c r="BE734" s="67"/>
      <c r="BF734" s="67"/>
      <c r="BG734" s="67"/>
      <c r="BH734" s="67"/>
      <c r="BI734" s="67"/>
      <c r="BJ734" s="67"/>
      <c r="BK734" s="67"/>
      <c r="BL734" s="67"/>
      <c r="BM734" s="67"/>
      <c r="BN734" s="67"/>
      <c r="BO734" s="67"/>
      <c r="BP734" s="67"/>
      <c r="BQ734" s="67"/>
      <c r="BR734" s="67"/>
      <c r="BS734" s="67"/>
      <c r="BT734" s="67"/>
      <c r="BU734" s="67"/>
      <c r="BV734" s="67"/>
      <c r="BW734" s="62"/>
      <c r="BX734" s="62"/>
      <c r="BY734" s="62"/>
      <c r="BZ734" s="62"/>
      <c r="CA734" s="62"/>
      <c r="CB734" s="62"/>
      <c r="CC734" s="77"/>
      <c r="CD734" s="77"/>
      <c r="CE734" s="62"/>
      <c r="CF734" s="77"/>
      <c r="CG734" s="77"/>
      <c r="CH734" s="62"/>
      <c r="CI734" s="62"/>
      <c r="CJ734" s="62"/>
      <c r="CK734" s="62"/>
      <c r="CL734" s="62"/>
      <c r="CM734" s="62"/>
      <c r="CN734" s="62"/>
      <c r="CO734" s="62"/>
      <c r="CP734" s="62"/>
      <c r="CQ734" s="62"/>
      <c r="CR734" s="62"/>
      <c r="CS734" s="66"/>
    </row>
    <row r="735" spans="1:97" s="50" customFormat="1" ht="18.75" x14ac:dyDescent="0.3">
      <c r="A735" s="61"/>
      <c r="B735" s="55"/>
      <c r="C735" s="66"/>
      <c r="D735" s="55"/>
      <c r="E735" s="66"/>
      <c r="F735" s="66"/>
      <c r="G735" s="66"/>
      <c r="H735" s="66"/>
      <c r="I735" s="66"/>
      <c r="J735" s="67"/>
      <c r="K735" s="67"/>
      <c r="L735" s="67"/>
      <c r="M735" s="67"/>
      <c r="N735" s="67"/>
      <c r="O735" s="67"/>
      <c r="P735" s="67"/>
      <c r="Q735" s="67"/>
      <c r="R735" s="67"/>
      <c r="S735" s="67"/>
      <c r="T735" s="67"/>
      <c r="U735" s="67"/>
      <c r="V735" s="67"/>
      <c r="W735" s="67"/>
      <c r="X735" s="67"/>
      <c r="Y735" s="67"/>
      <c r="Z735" s="67"/>
      <c r="AA735" s="67"/>
      <c r="AB735" s="67"/>
      <c r="AC735" s="67"/>
      <c r="AD735" s="67"/>
      <c r="AE735" s="67"/>
      <c r="AF735" s="67"/>
      <c r="AG735" s="67"/>
      <c r="AH735" s="67"/>
      <c r="AI735" s="67"/>
      <c r="AJ735" s="67"/>
      <c r="AK735" s="67"/>
      <c r="AL735" s="67"/>
      <c r="AM735" s="67"/>
      <c r="AN735" s="67"/>
      <c r="AO735" s="67"/>
      <c r="AP735" s="67"/>
      <c r="AQ735" s="67"/>
      <c r="AR735" s="67"/>
      <c r="AS735" s="67"/>
      <c r="AT735" s="67"/>
      <c r="AU735" s="67"/>
      <c r="AV735" s="67"/>
      <c r="AW735" s="67"/>
      <c r="AX735" s="67"/>
      <c r="AY735" s="67"/>
      <c r="AZ735" s="67"/>
      <c r="BA735" s="67"/>
      <c r="BB735" s="67"/>
      <c r="BC735" s="67"/>
      <c r="BD735" s="67"/>
      <c r="BE735" s="67"/>
      <c r="BF735" s="67"/>
      <c r="BG735" s="67"/>
      <c r="BH735" s="67"/>
      <c r="BI735" s="67"/>
      <c r="BJ735" s="67"/>
      <c r="BK735" s="67"/>
      <c r="BL735" s="67"/>
      <c r="BM735" s="67"/>
      <c r="BN735" s="67"/>
      <c r="BO735" s="67"/>
      <c r="BP735" s="67"/>
      <c r="BQ735" s="67"/>
      <c r="BR735" s="67"/>
      <c r="BS735" s="67"/>
      <c r="BT735" s="67"/>
      <c r="BU735" s="67"/>
      <c r="BV735" s="67"/>
      <c r="BW735" s="62"/>
      <c r="BX735" s="62"/>
      <c r="BY735" s="62"/>
      <c r="BZ735" s="62"/>
      <c r="CA735" s="62"/>
      <c r="CB735" s="62"/>
      <c r="CC735" s="77"/>
      <c r="CD735" s="77"/>
      <c r="CE735" s="62"/>
      <c r="CF735" s="77"/>
      <c r="CG735" s="77"/>
      <c r="CH735" s="62"/>
      <c r="CI735" s="62"/>
      <c r="CJ735" s="62"/>
      <c r="CK735" s="62"/>
      <c r="CL735" s="62"/>
      <c r="CM735" s="62"/>
      <c r="CN735" s="62"/>
      <c r="CO735" s="62"/>
      <c r="CP735" s="62"/>
      <c r="CQ735" s="62"/>
      <c r="CR735" s="62"/>
      <c r="CS735" s="66"/>
    </row>
    <row r="736" spans="1:97" s="50" customFormat="1" ht="18.75" x14ac:dyDescent="0.3">
      <c r="A736" s="61"/>
      <c r="B736" s="55"/>
      <c r="C736" s="66"/>
      <c r="D736" s="55"/>
      <c r="E736" s="66"/>
      <c r="F736" s="66"/>
      <c r="G736" s="66"/>
      <c r="H736" s="66"/>
      <c r="I736" s="66"/>
      <c r="J736" s="67"/>
      <c r="K736" s="67"/>
      <c r="L736" s="67"/>
      <c r="M736" s="67"/>
      <c r="N736" s="67"/>
      <c r="O736" s="67"/>
      <c r="P736" s="67"/>
      <c r="Q736" s="67"/>
      <c r="R736" s="67"/>
      <c r="S736" s="67"/>
      <c r="T736" s="67"/>
      <c r="U736" s="67"/>
      <c r="V736" s="67"/>
      <c r="W736" s="67"/>
      <c r="X736" s="67"/>
      <c r="Y736" s="67"/>
      <c r="Z736" s="67"/>
      <c r="AA736" s="67"/>
      <c r="AB736" s="67"/>
      <c r="AC736" s="67"/>
      <c r="AD736" s="67"/>
      <c r="AE736" s="67"/>
      <c r="AF736" s="67"/>
      <c r="AG736" s="67"/>
      <c r="AH736" s="67"/>
      <c r="AI736" s="67"/>
      <c r="AJ736" s="67"/>
      <c r="AK736" s="67"/>
      <c r="AL736" s="67"/>
      <c r="AM736" s="67"/>
      <c r="AN736" s="67"/>
      <c r="AO736" s="67"/>
      <c r="AP736" s="67"/>
      <c r="AQ736" s="67"/>
      <c r="AR736" s="67"/>
      <c r="AS736" s="67"/>
      <c r="AT736" s="67"/>
      <c r="AU736" s="67"/>
      <c r="AV736" s="67"/>
      <c r="AW736" s="67"/>
      <c r="AX736" s="67"/>
      <c r="AY736" s="67"/>
      <c r="AZ736" s="67"/>
      <c r="BA736" s="67"/>
      <c r="BB736" s="67"/>
      <c r="BC736" s="67"/>
      <c r="BD736" s="67"/>
      <c r="BE736" s="67"/>
      <c r="BF736" s="67"/>
      <c r="BG736" s="67"/>
      <c r="BH736" s="67"/>
      <c r="BI736" s="67"/>
      <c r="BJ736" s="67"/>
      <c r="BK736" s="67"/>
      <c r="BL736" s="67"/>
      <c r="BM736" s="67"/>
      <c r="BN736" s="67"/>
      <c r="BO736" s="67"/>
      <c r="BP736" s="67"/>
      <c r="BQ736" s="67"/>
      <c r="BR736" s="67"/>
      <c r="BS736" s="67"/>
      <c r="BT736" s="67"/>
      <c r="BU736" s="67"/>
      <c r="BV736" s="67"/>
      <c r="BW736" s="62"/>
      <c r="BX736" s="62"/>
      <c r="BY736" s="62"/>
      <c r="BZ736" s="62"/>
      <c r="CA736" s="62"/>
      <c r="CB736" s="62"/>
      <c r="CC736" s="77"/>
      <c r="CD736" s="77"/>
      <c r="CE736" s="62"/>
      <c r="CF736" s="77"/>
      <c r="CG736" s="77"/>
      <c r="CH736" s="62"/>
      <c r="CI736" s="62"/>
      <c r="CJ736" s="62"/>
      <c r="CK736" s="62"/>
      <c r="CL736" s="62"/>
      <c r="CM736" s="62"/>
      <c r="CN736" s="62"/>
      <c r="CO736" s="62"/>
      <c r="CP736" s="62"/>
      <c r="CQ736" s="62"/>
      <c r="CR736" s="62"/>
      <c r="CS736" s="66"/>
    </row>
    <row r="737" spans="1:97" s="50" customFormat="1" ht="18.75" x14ac:dyDescent="0.3">
      <c r="A737" s="61"/>
      <c r="B737" s="55"/>
      <c r="C737" s="66"/>
      <c r="D737" s="55"/>
      <c r="E737" s="66"/>
      <c r="F737" s="66"/>
      <c r="G737" s="66"/>
      <c r="H737" s="66"/>
      <c r="I737" s="66"/>
      <c r="J737" s="67"/>
      <c r="K737" s="67"/>
      <c r="L737" s="67"/>
      <c r="M737" s="67"/>
      <c r="N737" s="67"/>
      <c r="O737" s="67"/>
      <c r="P737" s="67"/>
      <c r="Q737" s="67"/>
      <c r="R737" s="67"/>
      <c r="S737" s="67"/>
      <c r="T737" s="67"/>
      <c r="U737" s="67"/>
      <c r="V737" s="67"/>
      <c r="W737" s="67"/>
      <c r="X737" s="67"/>
      <c r="Y737" s="67"/>
      <c r="Z737" s="67"/>
      <c r="AA737" s="67"/>
      <c r="AB737" s="67"/>
      <c r="AC737" s="67"/>
      <c r="AD737" s="67"/>
      <c r="AE737" s="67"/>
      <c r="AF737" s="67"/>
      <c r="AG737" s="67"/>
      <c r="AH737" s="67"/>
      <c r="AI737" s="67"/>
      <c r="AJ737" s="67"/>
      <c r="AK737" s="67"/>
      <c r="AL737" s="67"/>
      <c r="AM737" s="67"/>
      <c r="AN737" s="67"/>
      <c r="AO737" s="67"/>
      <c r="AP737" s="67"/>
      <c r="AQ737" s="67"/>
      <c r="AR737" s="67"/>
      <c r="AS737" s="67"/>
      <c r="AT737" s="67"/>
      <c r="AU737" s="67"/>
      <c r="AV737" s="67"/>
      <c r="AW737" s="67"/>
      <c r="AX737" s="67"/>
      <c r="AY737" s="67"/>
      <c r="AZ737" s="67"/>
      <c r="BA737" s="67"/>
      <c r="BB737" s="67"/>
      <c r="BC737" s="67"/>
      <c r="BD737" s="67"/>
      <c r="BE737" s="67"/>
      <c r="BF737" s="67"/>
      <c r="BG737" s="67"/>
      <c r="BH737" s="67"/>
      <c r="BI737" s="67"/>
      <c r="BJ737" s="67"/>
      <c r="BK737" s="67"/>
      <c r="BL737" s="67"/>
      <c r="BM737" s="67"/>
      <c r="BN737" s="67"/>
      <c r="BO737" s="67"/>
      <c r="BP737" s="67"/>
      <c r="BQ737" s="67"/>
      <c r="BR737" s="67"/>
      <c r="BS737" s="67"/>
      <c r="BT737" s="67"/>
      <c r="BU737" s="67"/>
      <c r="BV737" s="67"/>
      <c r="BW737" s="62"/>
      <c r="BX737" s="62"/>
      <c r="BY737" s="62"/>
      <c r="BZ737" s="62"/>
      <c r="CA737" s="62"/>
      <c r="CB737" s="62"/>
      <c r="CC737" s="77"/>
      <c r="CD737" s="77"/>
      <c r="CE737" s="62"/>
      <c r="CF737" s="77"/>
      <c r="CG737" s="77"/>
      <c r="CH737" s="62"/>
      <c r="CI737" s="62"/>
      <c r="CJ737" s="62"/>
      <c r="CK737" s="62"/>
      <c r="CL737" s="62"/>
      <c r="CM737" s="62"/>
      <c r="CN737" s="62"/>
      <c r="CO737" s="62"/>
      <c r="CP737" s="62"/>
      <c r="CQ737" s="62"/>
      <c r="CR737" s="62"/>
      <c r="CS737" s="66"/>
    </row>
    <row r="738" spans="1:97" s="50" customFormat="1" ht="18.75" x14ac:dyDescent="0.3">
      <c r="A738" s="61"/>
      <c r="B738" s="55"/>
      <c r="C738" s="66"/>
      <c r="D738" s="55"/>
      <c r="E738" s="66"/>
      <c r="F738" s="66"/>
      <c r="G738" s="66"/>
      <c r="H738" s="66"/>
      <c r="I738" s="66"/>
      <c r="J738" s="67"/>
      <c r="K738" s="67"/>
      <c r="L738" s="67"/>
      <c r="M738" s="67"/>
      <c r="N738" s="67"/>
      <c r="O738" s="67"/>
      <c r="P738" s="67"/>
      <c r="Q738" s="67"/>
      <c r="R738" s="67"/>
      <c r="S738" s="67"/>
      <c r="T738" s="67"/>
      <c r="U738" s="67"/>
      <c r="V738" s="67"/>
      <c r="W738" s="67"/>
      <c r="X738" s="67"/>
      <c r="Y738" s="67"/>
      <c r="Z738" s="67"/>
      <c r="AA738" s="67"/>
      <c r="AB738" s="67"/>
      <c r="AC738" s="67"/>
      <c r="AD738" s="67"/>
      <c r="AE738" s="67"/>
      <c r="AF738" s="67"/>
      <c r="AG738" s="67"/>
      <c r="AH738" s="67"/>
      <c r="AI738" s="67"/>
      <c r="AJ738" s="67"/>
      <c r="AK738" s="67"/>
      <c r="AL738" s="67"/>
      <c r="AM738" s="67"/>
      <c r="AN738" s="67"/>
      <c r="AO738" s="67"/>
      <c r="AP738" s="67"/>
      <c r="AQ738" s="67"/>
      <c r="AR738" s="67"/>
      <c r="AS738" s="67"/>
      <c r="AT738" s="67"/>
      <c r="AU738" s="67"/>
      <c r="AV738" s="67"/>
      <c r="AW738" s="67"/>
      <c r="AX738" s="67"/>
      <c r="AY738" s="67"/>
      <c r="AZ738" s="67"/>
      <c r="BA738" s="67"/>
      <c r="BB738" s="67"/>
      <c r="BC738" s="67"/>
      <c r="BD738" s="67"/>
      <c r="BE738" s="67"/>
      <c r="BF738" s="67"/>
      <c r="BG738" s="67"/>
      <c r="BH738" s="67"/>
      <c r="BI738" s="67"/>
      <c r="BJ738" s="67"/>
      <c r="BK738" s="67"/>
      <c r="BL738" s="67"/>
      <c r="BM738" s="67"/>
      <c r="BN738" s="67"/>
      <c r="BO738" s="67"/>
      <c r="BP738" s="67"/>
      <c r="BQ738" s="67"/>
      <c r="BR738" s="67"/>
      <c r="BS738" s="67"/>
      <c r="BT738" s="67"/>
      <c r="BU738" s="67"/>
      <c r="BV738" s="67"/>
      <c r="BW738" s="62"/>
      <c r="BX738" s="62"/>
      <c r="BY738" s="62"/>
      <c r="BZ738" s="62"/>
      <c r="CA738" s="62"/>
      <c r="CB738" s="62"/>
      <c r="CC738" s="77"/>
      <c r="CD738" s="77"/>
      <c r="CE738" s="62"/>
      <c r="CF738" s="77"/>
      <c r="CG738" s="77"/>
      <c r="CH738" s="62"/>
      <c r="CI738" s="62"/>
      <c r="CJ738" s="62"/>
      <c r="CK738" s="62"/>
      <c r="CL738" s="62"/>
      <c r="CM738" s="62"/>
      <c r="CN738" s="62"/>
      <c r="CO738" s="62"/>
      <c r="CP738" s="62"/>
      <c r="CQ738" s="62"/>
      <c r="CR738" s="62"/>
      <c r="CS738" s="66"/>
    </row>
    <row r="739" spans="1:97" s="50" customFormat="1" ht="18.75" x14ac:dyDescent="0.3">
      <c r="A739" s="61"/>
      <c r="B739" s="55"/>
      <c r="C739" s="66"/>
      <c r="D739" s="55"/>
      <c r="E739" s="66"/>
      <c r="F739" s="66"/>
      <c r="G739" s="66"/>
      <c r="H739" s="66"/>
      <c r="I739" s="66"/>
      <c r="J739" s="67"/>
      <c r="K739" s="67"/>
      <c r="L739" s="67"/>
      <c r="M739" s="67"/>
      <c r="N739" s="67"/>
      <c r="O739" s="67"/>
      <c r="P739" s="67"/>
      <c r="Q739" s="67"/>
      <c r="R739" s="67"/>
      <c r="S739" s="67"/>
      <c r="T739" s="67"/>
      <c r="U739" s="67"/>
      <c r="V739" s="67"/>
      <c r="W739" s="67"/>
      <c r="X739" s="67"/>
      <c r="Y739" s="67"/>
      <c r="Z739" s="67"/>
      <c r="AA739" s="67"/>
      <c r="AB739" s="67"/>
      <c r="AC739" s="67"/>
      <c r="AD739" s="67"/>
      <c r="AE739" s="67"/>
      <c r="AF739" s="67"/>
      <c r="AG739" s="67"/>
      <c r="AH739" s="67"/>
      <c r="AI739" s="67"/>
      <c r="AJ739" s="67"/>
      <c r="AK739" s="67"/>
      <c r="AL739" s="67"/>
      <c r="AM739" s="67"/>
      <c r="AN739" s="67"/>
      <c r="AO739" s="67"/>
      <c r="AP739" s="67"/>
      <c r="AQ739" s="67"/>
      <c r="AR739" s="67"/>
      <c r="AS739" s="67"/>
      <c r="AT739" s="67"/>
      <c r="AU739" s="67"/>
      <c r="AV739" s="67"/>
      <c r="AW739" s="67"/>
      <c r="AX739" s="67"/>
      <c r="AY739" s="67"/>
      <c r="AZ739" s="67"/>
      <c r="BA739" s="67"/>
      <c r="BB739" s="67"/>
      <c r="BC739" s="67"/>
      <c r="BD739" s="67"/>
      <c r="BE739" s="67"/>
      <c r="BF739" s="67"/>
      <c r="BG739" s="67"/>
      <c r="BH739" s="67"/>
      <c r="BI739" s="67"/>
      <c r="BJ739" s="67"/>
      <c r="BK739" s="67"/>
      <c r="BL739" s="67"/>
      <c r="BM739" s="67"/>
      <c r="BN739" s="67"/>
      <c r="BO739" s="67"/>
      <c r="BP739" s="67"/>
      <c r="BQ739" s="67"/>
      <c r="BR739" s="67"/>
      <c r="BS739" s="67"/>
      <c r="BT739" s="67"/>
      <c r="BU739" s="67"/>
      <c r="BV739" s="67"/>
      <c r="BW739" s="62"/>
      <c r="BX739" s="62"/>
      <c r="BY739" s="62"/>
      <c r="BZ739" s="62"/>
      <c r="CA739" s="62"/>
      <c r="CB739" s="62"/>
      <c r="CC739" s="77"/>
      <c r="CD739" s="77"/>
      <c r="CE739" s="62"/>
      <c r="CF739" s="77"/>
      <c r="CG739" s="77"/>
      <c r="CH739" s="62"/>
      <c r="CI739" s="62"/>
      <c r="CJ739" s="62"/>
      <c r="CK739" s="62"/>
      <c r="CL739" s="62"/>
      <c r="CM739" s="62"/>
      <c r="CN739" s="62"/>
      <c r="CO739" s="62"/>
      <c r="CP739" s="62"/>
      <c r="CQ739" s="62"/>
      <c r="CR739" s="62"/>
      <c r="CS739" s="66"/>
    </row>
    <row r="740" spans="1:97" s="50" customFormat="1" ht="18.75" x14ac:dyDescent="0.3">
      <c r="A740" s="61"/>
      <c r="B740" s="55"/>
      <c r="C740" s="66"/>
      <c r="D740" s="55"/>
      <c r="E740" s="66"/>
      <c r="F740" s="66"/>
      <c r="G740" s="66"/>
      <c r="H740" s="66"/>
      <c r="I740" s="66"/>
      <c r="J740" s="67"/>
      <c r="K740" s="67"/>
      <c r="L740" s="67"/>
      <c r="M740" s="67"/>
      <c r="N740" s="67"/>
      <c r="O740" s="67"/>
      <c r="P740" s="67"/>
      <c r="Q740" s="67"/>
      <c r="R740" s="67"/>
      <c r="S740" s="67"/>
      <c r="T740" s="67"/>
      <c r="U740" s="67"/>
      <c r="V740" s="67"/>
      <c r="W740" s="67"/>
      <c r="X740" s="67"/>
      <c r="Y740" s="67"/>
      <c r="Z740" s="67"/>
      <c r="AA740" s="67"/>
      <c r="AB740" s="67"/>
      <c r="AC740" s="67"/>
      <c r="AD740" s="67"/>
      <c r="AE740" s="67"/>
      <c r="AF740" s="67"/>
      <c r="AG740" s="67"/>
      <c r="AH740" s="67"/>
      <c r="AI740" s="67"/>
      <c r="AJ740" s="67"/>
      <c r="AK740" s="67"/>
      <c r="AL740" s="67"/>
      <c r="AM740" s="67"/>
      <c r="AN740" s="67"/>
      <c r="AO740" s="67"/>
      <c r="AP740" s="67"/>
      <c r="AQ740" s="67"/>
      <c r="AR740" s="67"/>
      <c r="AS740" s="67"/>
      <c r="AT740" s="67"/>
      <c r="AU740" s="67"/>
      <c r="AV740" s="67"/>
      <c r="AW740" s="67"/>
      <c r="AX740" s="67"/>
      <c r="AY740" s="67"/>
      <c r="AZ740" s="67"/>
      <c r="BA740" s="67"/>
      <c r="BB740" s="67"/>
      <c r="BC740" s="67"/>
      <c r="BD740" s="67"/>
      <c r="BE740" s="67"/>
      <c r="BF740" s="67"/>
      <c r="BG740" s="67"/>
      <c r="BH740" s="67"/>
      <c r="BI740" s="67"/>
      <c r="BJ740" s="67"/>
      <c r="BK740" s="67"/>
      <c r="BL740" s="67"/>
      <c r="BM740" s="67"/>
      <c r="BN740" s="67"/>
      <c r="BO740" s="67"/>
      <c r="BP740" s="67"/>
      <c r="BQ740" s="67"/>
      <c r="BR740" s="67"/>
      <c r="BS740" s="67"/>
      <c r="BT740" s="67"/>
      <c r="BU740" s="67"/>
      <c r="BV740" s="67"/>
      <c r="BW740" s="62"/>
      <c r="BX740" s="62"/>
      <c r="BY740" s="62"/>
      <c r="BZ740" s="62"/>
      <c r="CA740" s="62"/>
      <c r="CB740" s="62"/>
      <c r="CC740" s="77"/>
      <c r="CD740" s="77"/>
      <c r="CE740" s="62"/>
      <c r="CF740" s="77"/>
      <c r="CG740" s="77"/>
      <c r="CH740" s="62"/>
      <c r="CI740" s="62"/>
      <c r="CJ740" s="62"/>
      <c r="CK740" s="62"/>
      <c r="CL740" s="62"/>
      <c r="CM740" s="62"/>
      <c r="CN740" s="62"/>
      <c r="CO740" s="62"/>
      <c r="CP740" s="62"/>
      <c r="CQ740" s="62"/>
      <c r="CR740" s="62"/>
      <c r="CS740" s="66"/>
    </row>
    <row r="741" spans="1:97" s="50" customFormat="1" ht="18.75" x14ac:dyDescent="0.3">
      <c r="A741" s="61"/>
      <c r="B741" s="55"/>
      <c r="C741" s="66"/>
      <c r="D741" s="55"/>
      <c r="E741" s="66"/>
      <c r="F741" s="66"/>
      <c r="G741" s="66"/>
      <c r="H741" s="66"/>
      <c r="I741" s="66"/>
      <c r="J741" s="67"/>
      <c r="K741" s="67"/>
      <c r="L741" s="67"/>
      <c r="M741" s="67"/>
      <c r="N741" s="67"/>
      <c r="O741" s="67"/>
      <c r="P741" s="67"/>
      <c r="Q741" s="67"/>
      <c r="R741" s="67"/>
      <c r="S741" s="67"/>
      <c r="T741" s="67"/>
      <c r="U741" s="67"/>
      <c r="V741" s="67"/>
      <c r="W741" s="67"/>
      <c r="X741" s="67"/>
      <c r="Y741" s="67"/>
      <c r="Z741" s="67"/>
      <c r="AA741" s="67"/>
      <c r="AB741" s="67"/>
      <c r="AC741" s="67"/>
      <c r="AD741" s="67"/>
      <c r="AE741" s="67"/>
      <c r="AF741" s="67"/>
      <c r="AG741" s="67"/>
      <c r="AH741" s="67"/>
      <c r="AI741" s="67"/>
      <c r="AJ741" s="67"/>
      <c r="AK741" s="67"/>
      <c r="AL741" s="67"/>
      <c r="AM741" s="67"/>
      <c r="AN741" s="67"/>
      <c r="AO741" s="67"/>
      <c r="AP741" s="67"/>
      <c r="AQ741" s="67"/>
      <c r="AR741" s="67"/>
      <c r="AS741" s="67"/>
      <c r="AT741" s="67"/>
      <c r="AU741" s="67"/>
      <c r="AV741" s="67"/>
      <c r="AW741" s="67"/>
      <c r="AX741" s="67"/>
      <c r="AY741" s="67"/>
      <c r="AZ741" s="67"/>
      <c r="BA741" s="67"/>
      <c r="BB741" s="67"/>
      <c r="BC741" s="67"/>
      <c r="BD741" s="67"/>
      <c r="BE741" s="67"/>
      <c r="BF741" s="67"/>
      <c r="BG741" s="67"/>
      <c r="BH741" s="67"/>
      <c r="BI741" s="67"/>
      <c r="BJ741" s="67"/>
      <c r="BK741" s="67"/>
      <c r="BL741" s="67"/>
      <c r="BM741" s="67"/>
      <c r="BN741" s="67"/>
      <c r="BO741" s="67"/>
      <c r="BP741" s="67"/>
      <c r="BQ741" s="67"/>
      <c r="BR741" s="67"/>
      <c r="BS741" s="67"/>
      <c r="BT741" s="67"/>
      <c r="BU741" s="67"/>
      <c r="BV741" s="67"/>
      <c r="BW741" s="62"/>
      <c r="BX741" s="62"/>
      <c r="BY741" s="62"/>
      <c r="BZ741" s="62"/>
      <c r="CA741" s="62"/>
      <c r="CB741" s="62"/>
      <c r="CC741" s="77"/>
      <c r="CD741" s="77"/>
      <c r="CE741" s="62"/>
      <c r="CF741" s="77"/>
      <c r="CG741" s="77"/>
      <c r="CH741" s="62"/>
      <c r="CI741" s="62"/>
      <c r="CJ741" s="62"/>
      <c r="CK741" s="62"/>
      <c r="CL741" s="62"/>
      <c r="CM741" s="62"/>
      <c r="CN741" s="62"/>
      <c r="CO741" s="62"/>
      <c r="CP741" s="62"/>
      <c r="CQ741" s="62"/>
      <c r="CR741" s="62"/>
      <c r="CS741" s="66"/>
    </row>
    <row r="742" spans="1:97" s="50" customFormat="1" ht="18.75" x14ac:dyDescent="0.3">
      <c r="A742" s="61"/>
      <c r="B742" s="55"/>
      <c r="C742" s="66"/>
      <c r="D742" s="55"/>
      <c r="E742" s="66"/>
      <c r="F742" s="66"/>
      <c r="G742" s="66"/>
      <c r="H742" s="66"/>
      <c r="I742" s="66"/>
      <c r="J742" s="67"/>
      <c r="K742" s="67"/>
      <c r="L742" s="67"/>
      <c r="M742" s="67"/>
      <c r="N742" s="67"/>
      <c r="O742" s="67"/>
      <c r="P742" s="67"/>
      <c r="Q742" s="67"/>
      <c r="R742" s="67"/>
      <c r="S742" s="67"/>
      <c r="T742" s="67"/>
      <c r="U742" s="67"/>
      <c r="V742" s="67"/>
      <c r="W742" s="67"/>
      <c r="X742" s="67"/>
      <c r="Y742" s="67"/>
      <c r="Z742" s="67"/>
      <c r="AA742" s="67"/>
      <c r="AB742" s="67"/>
      <c r="AC742" s="67"/>
      <c r="AD742" s="67"/>
      <c r="AE742" s="67"/>
      <c r="AF742" s="67"/>
      <c r="AG742" s="67"/>
      <c r="AH742" s="67"/>
      <c r="AI742" s="67"/>
      <c r="AJ742" s="67"/>
      <c r="AK742" s="67"/>
      <c r="AL742" s="67"/>
      <c r="AM742" s="67"/>
      <c r="AN742" s="67"/>
      <c r="AO742" s="67"/>
      <c r="AP742" s="67"/>
      <c r="AQ742" s="67"/>
      <c r="AR742" s="67"/>
      <c r="AS742" s="67"/>
      <c r="AT742" s="67"/>
      <c r="AU742" s="67"/>
      <c r="AV742" s="67"/>
      <c r="AW742" s="67"/>
      <c r="AX742" s="67"/>
      <c r="AY742" s="67"/>
      <c r="AZ742" s="67"/>
      <c r="BA742" s="67"/>
      <c r="BB742" s="67"/>
      <c r="BC742" s="67"/>
      <c r="BD742" s="67"/>
      <c r="BE742" s="67"/>
      <c r="BF742" s="67"/>
      <c r="BG742" s="67"/>
      <c r="BH742" s="67"/>
      <c r="BI742" s="67"/>
      <c r="BJ742" s="67"/>
      <c r="BK742" s="67"/>
      <c r="BL742" s="67"/>
      <c r="BM742" s="67"/>
      <c r="BN742" s="67"/>
      <c r="BO742" s="67"/>
      <c r="BP742" s="67"/>
      <c r="BQ742" s="67"/>
      <c r="BR742" s="67"/>
      <c r="BS742" s="67"/>
      <c r="BT742" s="67"/>
      <c r="BU742" s="67"/>
      <c r="BV742" s="67"/>
      <c r="BW742" s="62"/>
      <c r="BX742" s="62"/>
      <c r="BY742" s="62"/>
      <c r="BZ742" s="62"/>
      <c r="CA742" s="62"/>
      <c r="CB742" s="62"/>
      <c r="CC742" s="77"/>
      <c r="CD742" s="77"/>
      <c r="CE742" s="62"/>
      <c r="CF742" s="77"/>
      <c r="CG742" s="77"/>
      <c r="CH742" s="62"/>
      <c r="CI742" s="62"/>
      <c r="CJ742" s="62"/>
      <c r="CK742" s="62"/>
      <c r="CL742" s="62"/>
      <c r="CM742" s="62"/>
      <c r="CN742" s="62"/>
      <c r="CO742" s="62"/>
      <c r="CP742" s="62"/>
      <c r="CQ742" s="62"/>
      <c r="CR742" s="62"/>
      <c r="CS742" s="66"/>
    </row>
    <row r="743" spans="1:97" s="50" customFormat="1" ht="18.75" x14ac:dyDescent="0.3">
      <c r="A743" s="61"/>
      <c r="B743" s="55"/>
      <c r="C743" s="66"/>
      <c r="D743" s="55"/>
      <c r="E743" s="66"/>
      <c r="F743" s="66"/>
      <c r="G743" s="66"/>
      <c r="H743" s="66"/>
      <c r="I743" s="66"/>
      <c r="J743" s="67"/>
      <c r="K743" s="67"/>
      <c r="L743" s="67"/>
      <c r="M743" s="67"/>
      <c r="N743" s="67"/>
      <c r="O743" s="67"/>
      <c r="P743" s="67"/>
      <c r="Q743" s="67"/>
      <c r="R743" s="67"/>
      <c r="S743" s="67"/>
      <c r="T743" s="67"/>
      <c r="U743" s="67"/>
      <c r="V743" s="67"/>
      <c r="W743" s="67"/>
      <c r="X743" s="67"/>
      <c r="Y743" s="67"/>
      <c r="Z743" s="67"/>
      <c r="AA743" s="67"/>
      <c r="AB743" s="67"/>
      <c r="AC743" s="67"/>
      <c r="AD743" s="67"/>
      <c r="AE743" s="67"/>
      <c r="AF743" s="67"/>
      <c r="AG743" s="67"/>
      <c r="AH743" s="67"/>
      <c r="AI743" s="67"/>
      <c r="AJ743" s="67"/>
      <c r="AK743" s="67"/>
      <c r="AL743" s="67"/>
      <c r="AM743" s="67"/>
      <c r="AN743" s="67"/>
      <c r="AO743" s="67"/>
      <c r="AP743" s="67"/>
      <c r="AQ743" s="67"/>
      <c r="AR743" s="67"/>
      <c r="AS743" s="67"/>
      <c r="AT743" s="67"/>
      <c r="AU743" s="67"/>
      <c r="AV743" s="67"/>
      <c r="AW743" s="67"/>
      <c r="AX743" s="67"/>
      <c r="AY743" s="67"/>
      <c r="AZ743" s="67"/>
      <c r="BA743" s="67"/>
      <c r="BB743" s="67"/>
      <c r="BC743" s="67"/>
      <c r="BD743" s="67"/>
      <c r="BE743" s="67"/>
      <c r="BF743" s="67"/>
      <c r="BG743" s="67"/>
      <c r="BH743" s="67"/>
      <c r="BI743" s="67"/>
      <c r="BJ743" s="67"/>
      <c r="BK743" s="67"/>
      <c r="BL743" s="67"/>
      <c r="BM743" s="67"/>
      <c r="BN743" s="67"/>
      <c r="BO743" s="67"/>
      <c r="BP743" s="67"/>
      <c r="BQ743" s="67"/>
      <c r="BR743" s="67"/>
      <c r="BS743" s="67"/>
      <c r="BT743" s="67"/>
      <c r="BU743" s="67"/>
      <c r="BV743" s="67"/>
      <c r="BW743" s="62"/>
      <c r="BX743" s="62"/>
      <c r="BY743" s="62"/>
      <c r="BZ743" s="62"/>
      <c r="CA743" s="62"/>
      <c r="CB743" s="62"/>
      <c r="CC743" s="77"/>
      <c r="CD743" s="77"/>
      <c r="CE743" s="62"/>
      <c r="CF743" s="77"/>
      <c r="CG743" s="77"/>
      <c r="CH743" s="62"/>
      <c r="CI743" s="62"/>
      <c r="CJ743" s="62"/>
      <c r="CK743" s="62"/>
      <c r="CL743" s="62"/>
      <c r="CM743" s="62"/>
      <c r="CN743" s="62"/>
      <c r="CO743" s="62"/>
      <c r="CP743" s="62"/>
      <c r="CQ743" s="62"/>
      <c r="CR743" s="62"/>
      <c r="CS743" s="66"/>
    </row>
    <row r="744" spans="1:97" s="50" customFormat="1" ht="18.75" x14ac:dyDescent="0.3">
      <c r="A744" s="61"/>
      <c r="B744" s="55"/>
      <c r="C744" s="66"/>
      <c r="D744" s="55"/>
      <c r="E744" s="66"/>
      <c r="F744" s="66"/>
      <c r="G744" s="66"/>
      <c r="H744" s="66"/>
      <c r="I744" s="66"/>
      <c r="J744" s="67"/>
      <c r="K744" s="67"/>
      <c r="L744" s="67"/>
      <c r="M744" s="67"/>
      <c r="N744" s="67"/>
      <c r="O744" s="67"/>
      <c r="P744" s="67"/>
      <c r="Q744" s="67"/>
      <c r="R744" s="67"/>
      <c r="S744" s="67"/>
      <c r="T744" s="67"/>
      <c r="U744" s="67"/>
      <c r="V744" s="67"/>
      <c r="W744" s="67"/>
      <c r="X744" s="67"/>
      <c r="Y744" s="67"/>
      <c r="Z744" s="67"/>
      <c r="AA744" s="67"/>
      <c r="AB744" s="67"/>
      <c r="AC744" s="67"/>
      <c r="AD744" s="67"/>
      <c r="AE744" s="67"/>
      <c r="AF744" s="67"/>
      <c r="AG744" s="67"/>
      <c r="AH744" s="67"/>
      <c r="AI744" s="67"/>
      <c r="AJ744" s="67"/>
      <c r="AK744" s="67"/>
      <c r="AL744" s="67"/>
      <c r="AM744" s="67"/>
      <c r="AN744" s="67"/>
      <c r="AO744" s="67"/>
      <c r="AP744" s="67"/>
      <c r="AQ744" s="67"/>
      <c r="AR744" s="67"/>
      <c r="AS744" s="67"/>
      <c r="AT744" s="67"/>
      <c r="AU744" s="67"/>
      <c r="AV744" s="67"/>
      <c r="AW744" s="67"/>
      <c r="AX744" s="67"/>
      <c r="AY744" s="67"/>
      <c r="AZ744" s="67"/>
      <c r="BA744" s="67"/>
      <c r="BB744" s="67"/>
      <c r="BC744" s="67"/>
      <c r="BD744" s="67"/>
      <c r="BE744" s="67"/>
      <c r="BF744" s="67"/>
      <c r="BG744" s="67"/>
      <c r="BH744" s="67"/>
      <c r="BI744" s="67"/>
      <c r="BJ744" s="67"/>
      <c r="BK744" s="67"/>
      <c r="BL744" s="67"/>
      <c r="BM744" s="67"/>
      <c r="BN744" s="67"/>
      <c r="BO744" s="67"/>
      <c r="BP744" s="67"/>
      <c r="BQ744" s="67"/>
      <c r="BR744" s="67"/>
      <c r="BS744" s="67"/>
      <c r="BT744" s="67"/>
      <c r="BU744" s="67"/>
      <c r="BV744" s="67"/>
      <c r="BW744" s="62"/>
      <c r="BX744" s="62"/>
      <c r="BY744" s="62"/>
      <c r="BZ744" s="62"/>
      <c r="CA744" s="62"/>
      <c r="CB744" s="62"/>
      <c r="CC744" s="77"/>
      <c r="CD744" s="77"/>
      <c r="CE744" s="62"/>
      <c r="CF744" s="77"/>
      <c r="CG744" s="77"/>
      <c r="CH744" s="62"/>
      <c r="CI744" s="62"/>
      <c r="CJ744" s="62"/>
      <c r="CK744" s="62"/>
      <c r="CL744" s="62"/>
      <c r="CM744" s="62"/>
      <c r="CN744" s="62"/>
      <c r="CO744" s="62"/>
      <c r="CP744" s="62"/>
      <c r="CQ744" s="62"/>
      <c r="CR744" s="62"/>
      <c r="CS744" s="66"/>
    </row>
    <row r="745" spans="1:97" s="50" customFormat="1" ht="18.75" x14ac:dyDescent="0.3">
      <c r="A745" s="61"/>
      <c r="B745" s="55"/>
      <c r="C745" s="66"/>
      <c r="D745" s="55"/>
      <c r="E745" s="66"/>
      <c r="F745" s="66"/>
      <c r="G745" s="66"/>
      <c r="H745" s="66"/>
      <c r="I745" s="66"/>
      <c r="J745" s="67"/>
      <c r="K745" s="67"/>
      <c r="L745" s="67"/>
      <c r="M745" s="67"/>
      <c r="N745" s="67"/>
      <c r="O745" s="67"/>
      <c r="P745" s="67"/>
      <c r="Q745" s="67"/>
      <c r="R745" s="67"/>
      <c r="S745" s="67"/>
      <c r="T745" s="67"/>
      <c r="U745" s="67"/>
      <c r="V745" s="67"/>
      <c r="W745" s="67"/>
      <c r="X745" s="67"/>
      <c r="Y745" s="67"/>
      <c r="Z745" s="67"/>
      <c r="AA745" s="67"/>
      <c r="AB745" s="67"/>
      <c r="AC745" s="67"/>
      <c r="AD745" s="67"/>
      <c r="AE745" s="67"/>
      <c r="AF745" s="67"/>
      <c r="AG745" s="67"/>
      <c r="AH745" s="67"/>
      <c r="AI745" s="67"/>
      <c r="AJ745" s="67"/>
      <c r="AK745" s="67"/>
      <c r="AL745" s="67"/>
      <c r="AM745" s="67"/>
      <c r="AN745" s="67"/>
      <c r="AO745" s="67"/>
      <c r="AP745" s="67"/>
      <c r="AQ745" s="67"/>
      <c r="AR745" s="67"/>
      <c r="AS745" s="67"/>
      <c r="AT745" s="67"/>
      <c r="AU745" s="67"/>
      <c r="AV745" s="67"/>
      <c r="AW745" s="67"/>
      <c r="AX745" s="67"/>
      <c r="AY745" s="67"/>
      <c r="AZ745" s="67"/>
      <c r="BA745" s="67"/>
      <c r="BB745" s="67"/>
      <c r="BC745" s="67"/>
      <c r="BD745" s="67"/>
      <c r="BE745" s="67"/>
      <c r="BF745" s="67"/>
      <c r="BG745" s="67"/>
      <c r="BH745" s="67"/>
      <c r="BI745" s="67"/>
      <c r="BJ745" s="67"/>
      <c r="BK745" s="67"/>
      <c r="BL745" s="67"/>
      <c r="BM745" s="67"/>
      <c r="BN745" s="67"/>
      <c r="BO745" s="67"/>
      <c r="BP745" s="67"/>
      <c r="BQ745" s="67"/>
      <c r="BR745" s="67"/>
      <c r="BS745" s="67"/>
      <c r="BT745" s="67"/>
      <c r="BU745" s="67"/>
      <c r="BV745" s="67"/>
      <c r="BW745" s="62"/>
      <c r="BX745" s="62"/>
      <c r="BY745" s="62"/>
      <c r="BZ745" s="62"/>
      <c r="CA745" s="62"/>
      <c r="CB745" s="62"/>
      <c r="CC745" s="77"/>
      <c r="CD745" s="77"/>
      <c r="CE745" s="62"/>
      <c r="CF745" s="77"/>
      <c r="CG745" s="77"/>
      <c r="CH745" s="62"/>
      <c r="CI745" s="62"/>
      <c r="CJ745" s="62"/>
      <c r="CK745" s="62"/>
      <c r="CL745" s="62"/>
      <c r="CM745" s="62"/>
      <c r="CN745" s="62"/>
      <c r="CO745" s="62"/>
      <c r="CP745" s="62"/>
      <c r="CQ745" s="62"/>
      <c r="CR745" s="62"/>
      <c r="CS745" s="66"/>
    </row>
    <row r="746" spans="1:97" s="50" customFormat="1" ht="18.75" x14ac:dyDescent="0.3">
      <c r="A746" s="61"/>
      <c r="B746" s="55"/>
      <c r="C746" s="66"/>
      <c r="D746" s="55"/>
      <c r="E746" s="66"/>
      <c r="F746" s="66"/>
      <c r="G746" s="66"/>
      <c r="H746" s="66"/>
      <c r="I746" s="66"/>
      <c r="J746" s="67"/>
      <c r="K746" s="67"/>
      <c r="L746" s="67"/>
      <c r="M746" s="67"/>
      <c r="N746" s="67"/>
      <c r="O746" s="67"/>
      <c r="P746" s="67"/>
      <c r="Q746" s="67"/>
      <c r="R746" s="67"/>
      <c r="S746" s="67"/>
      <c r="T746" s="67"/>
      <c r="U746" s="67"/>
      <c r="V746" s="67"/>
      <c r="W746" s="67"/>
      <c r="X746" s="67"/>
      <c r="Y746" s="67"/>
      <c r="Z746" s="67"/>
      <c r="AA746" s="67"/>
      <c r="AB746" s="67"/>
      <c r="AC746" s="67"/>
      <c r="AD746" s="67"/>
      <c r="AE746" s="67"/>
      <c r="AF746" s="67"/>
      <c r="AG746" s="67"/>
      <c r="AH746" s="67"/>
      <c r="AI746" s="67"/>
      <c r="AJ746" s="67"/>
      <c r="AK746" s="67"/>
      <c r="AL746" s="67"/>
      <c r="AM746" s="67"/>
      <c r="AN746" s="67"/>
      <c r="AO746" s="67"/>
      <c r="AP746" s="67"/>
      <c r="AQ746" s="67"/>
      <c r="AR746" s="67"/>
      <c r="AS746" s="67"/>
      <c r="AT746" s="67"/>
      <c r="AU746" s="67"/>
      <c r="AV746" s="67"/>
      <c r="AW746" s="67"/>
      <c r="AX746" s="67"/>
      <c r="AY746" s="67"/>
      <c r="AZ746" s="67"/>
      <c r="BA746" s="67"/>
      <c r="BB746" s="67"/>
      <c r="BC746" s="67"/>
      <c r="BD746" s="67"/>
      <c r="BE746" s="67"/>
      <c r="BF746" s="67"/>
      <c r="BG746" s="67"/>
      <c r="BH746" s="67"/>
      <c r="BI746" s="67"/>
      <c r="BJ746" s="67"/>
      <c r="BK746" s="67"/>
      <c r="BL746" s="67"/>
      <c r="BM746" s="67"/>
      <c r="BN746" s="67"/>
      <c r="BO746" s="67"/>
      <c r="BP746" s="67"/>
      <c r="BQ746" s="67"/>
      <c r="BR746" s="67"/>
      <c r="BS746" s="67"/>
      <c r="BT746" s="67"/>
      <c r="BU746" s="67"/>
      <c r="BV746" s="67"/>
      <c r="BW746" s="62"/>
      <c r="BX746" s="62"/>
      <c r="BY746" s="62"/>
      <c r="BZ746" s="62"/>
      <c r="CA746" s="62"/>
      <c r="CB746" s="62"/>
      <c r="CC746" s="77"/>
      <c r="CD746" s="77"/>
      <c r="CE746" s="62"/>
      <c r="CF746" s="77"/>
      <c r="CG746" s="77"/>
      <c r="CH746" s="62"/>
      <c r="CI746" s="62"/>
      <c r="CJ746" s="62"/>
      <c r="CK746" s="62"/>
      <c r="CL746" s="62"/>
      <c r="CM746" s="62"/>
      <c r="CN746" s="62"/>
      <c r="CO746" s="62"/>
      <c r="CP746" s="62"/>
      <c r="CQ746" s="62"/>
      <c r="CR746" s="62"/>
      <c r="CS746" s="66"/>
    </row>
    <row r="747" spans="1:97" s="50" customFormat="1" ht="18.75" x14ac:dyDescent="0.3">
      <c r="A747" s="61"/>
      <c r="B747" s="55"/>
      <c r="C747" s="66"/>
      <c r="D747" s="55"/>
      <c r="E747" s="66"/>
      <c r="F747" s="66"/>
      <c r="G747" s="66"/>
      <c r="H747" s="66"/>
      <c r="I747" s="66"/>
      <c r="J747" s="67"/>
      <c r="K747" s="67"/>
      <c r="L747" s="67"/>
      <c r="M747" s="67"/>
      <c r="N747" s="67"/>
      <c r="O747" s="67"/>
      <c r="P747" s="67"/>
      <c r="Q747" s="67"/>
      <c r="R747" s="67"/>
      <c r="S747" s="67"/>
      <c r="T747" s="67"/>
      <c r="U747" s="67"/>
      <c r="V747" s="67"/>
      <c r="W747" s="67"/>
      <c r="X747" s="67"/>
      <c r="Y747" s="67"/>
      <c r="Z747" s="67"/>
      <c r="AA747" s="67"/>
      <c r="AB747" s="67"/>
      <c r="AC747" s="67"/>
      <c r="AD747" s="67"/>
      <c r="AE747" s="67"/>
      <c r="AF747" s="67"/>
      <c r="AG747" s="67"/>
      <c r="AH747" s="67"/>
      <c r="AI747" s="67"/>
      <c r="AJ747" s="67"/>
      <c r="AK747" s="67"/>
      <c r="AL747" s="67"/>
      <c r="AM747" s="67"/>
      <c r="AN747" s="67"/>
      <c r="AO747" s="67"/>
      <c r="AP747" s="67"/>
      <c r="AQ747" s="67"/>
      <c r="AR747" s="67"/>
      <c r="AS747" s="67"/>
      <c r="AT747" s="67"/>
      <c r="AU747" s="67"/>
      <c r="AV747" s="67"/>
      <c r="AW747" s="67"/>
      <c r="AX747" s="67"/>
      <c r="AY747" s="67"/>
      <c r="AZ747" s="67"/>
      <c r="BA747" s="67"/>
      <c r="BB747" s="67"/>
      <c r="BC747" s="67"/>
      <c r="BD747" s="67"/>
      <c r="BE747" s="67"/>
      <c r="BF747" s="67"/>
      <c r="BG747" s="67"/>
      <c r="BH747" s="67"/>
      <c r="BI747" s="67"/>
      <c r="BJ747" s="67"/>
      <c r="BK747" s="67"/>
      <c r="BL747" s="67"/>
      <c r="BM747" s="67"/>
      <c r="BN747" s="67"/>
      <c r="BO747" s="67"/>
      <c r="BP747" s="67"/>
      <c r="BQ747" s="67"/>
      <c r="BR747" s="67"/>
      <c r="BS747" s="67"/>
      <c r="BT747" s="67"/>
      <c r="BU747" s="67"/>
      <c r="BV747" s="67"/>
      <c r="BW747" s="62"/>
      <c r="BX747" s="62"/>
      <c r="BY747" s="62"/>
      <c r="BZ747" s="62"/>
      <c r="CA747" s="62"/>
      <c r="CB747" s="62"/>
      <c r="CC747" s="77"/>
      <c r="CD747" s="77"/>
      <c r="CE747" s="62"/>
      <c r="CF747" s="77"/>
      <c r="CG747" s="77"/>
      <c r="CH747" s="62"/>
      <c r="CI747" s="62"/>
      <c r="CJ747" s="62"/>
      <c r="CK747" s="62"/>
      <c r="CL747" s="62"/>
      <c r="CM747" s="62"/>
      <c r="CN747" s="62"/>
      <c r="CO747" s="62"/>
      <c r="CP747" s="62"/>
      <c r="CQ747" s="62"/>
      <c r="CR747" s="62"/>
      <c r="CS747" s="66"/>
    </row>
    <row r="748" spans="1:97" s="50" customFormat="1" ht="18.75" x14ac:dyDescent="0.3">
      <c r="A748" s="61"/>
      <c r="B748" s="55"/>
      <c r="C748" s="66"/>
      <c r="D748" s="55"/>
      <c r="E748" s="66"/>
      <c r="F748" s="66"/>
      <c r="G748" s="66"/>
      <c r="H748" s="66"/>
      <c r="I748" s="66"/>
      <c r="J748" s="67"/>
      <c r="K748" s="67"/>
      <c r="L748" s="67"/>
      <c r="M748" s="67"/>
      <c r="N748" s="67"/>
      <c r="O748" s="67"/>
      <c r="P748" s="67"/>
      <c r="Q748" s="67"/>
      <c r="R748" s="67"/>
      <c r="S748" s="67"/>
      <c r="T748" s="67"/>
      <c r="U748" s="67"/>
      <c r="V748" s="67"/>
      <c r="W748" s="67"/>
      <c r="X748" s="67"/>
      <c r="Y748" s="67"/>
      <c r="Z748" s="67"/>
      <c r="AA748" s="67"/>
      <c r="AB748" s="67"/>
      <c r="AC748" s="67"/>
      <c r="AD748" s="67"/>
      <c r="AE748" s="67"/>
      <c r="AF748" s="67"/>
      <c r="AG748" s="67"/>
      <c r="AH748" s="67"/>
      <c r="AI748" s="67"/>
      <c r="AJ748" s="67"/>
      <c r="AK748" s="67"/>
      <c r="AL748" s="67"/>
      <c r="AM748" s="67"/>
      <c r="AN748" s="67"/>
      <c r="AO748" s="67"/>
      <c r="AP748" s="67"/>
      <c r="AQ748" s="67"/>
      <c r="AR748" s="67"/>
      <c r="AS748" s="67"/>
      <c r="AT748" s="67"/>
      <c r="AU748" s="67"/>
      <c r="AV748" s="67"/>
      <c r="AW748" s="67"/>
      <c r="AX748" s="67"/>
      <c r="AY748" s="67"/>
      <c r="AZ748" s="67"/>
      <c r="BA748" s="67"/>
      <c r="BB748" s="67"/>
      <c r="BC748" s="67"/>
      <c r="BD748" s="67"/>
      <c r="BE748" s="67"/>
      <c r="BF748" s="67"/>
      <c r="BG748" s="67"/>
      <c r="BH748" s="67"/>
      <c r="BI748" s="67"/>
      <c r="BJ748" s="67"/>
      <c r="BK748" s="67"/>
      <c r="BL748" s="67"/>
      <c r="BM748" s="67"/>
      <c r="BN748" s="67"/>
      <c r="BO748" s="67"/>
      <c r="BP748" s="67"/>
      <c r="BQ748" s="67"/>
      <c r="BR748" s="67"/>
      <c r="BS748" s="67"/>
      <c r="BT748" s="67"/>
      <c r="BU748" s="67"/>
      <c r="BV748" s="67"/>
      <c r="BW748" s="62"/>
      <c r="BX748" s="62"/>
      <c r="BY748" s="62"/>
      <c r="BZ748" s="62"/>
      <c r="CA748" s="62"/>
      <c r="CB748" s="62"/>
      <c r="CC748" s="77"/>
      <c r="CD748" s="77"/>
      <c r="CE748" s="62"/>
      <c r="CF748" s="77"/>
      <c r="CG748" s="77"/>
      <c r="CH748" s="62"/>
      <c r="CI748" s="62"/>
      <c r="CJ748" s="62"/>
      <c r="CK748" s="62"/>
      <c r="CL748" s="62"/>
      <c r="CM748" s="62"/>
      <c r="CN748" s="62"/>
      <c r="CO748" s="62"/>
      <c r="CP748" s="62"/>
      <c r="CQ748" s="62"/>
      <c r="CR748" s="62"/>
      <c r="CS748" s="66"/>
    </row>
    <row r="749" spans="1:97" s="50" customFormat="1" ht="18.75" x14ac:dyDescent="0.3">
      <c r="A749" s="61"/>
      <c r="B749" s="55"/>
      <c r="C749" s="66"/>
      <c r="D749" s="55"/>
      <c r="E749" s="66"/>
      <c r="F749" s="66"/>
      <c r="G749" s="66"/>
      <c r="H749" s="66"/>
      <c r="I749" s="66"/>
      <c r="J749" s="67"/>
      <c r="K749" s="67"/>
      <c r="L749" s="67"/>
      <c r="M749" s="67"/>
      <c r="N749" s="67"/>
      <c r="O749" s="67"/>
      <c r="P749" s="67"/>
      <c r="Q749" s="67"/>
      <c r="R749" s="67"/>
      <c r="S749" s="67"/>
      <c r="T749" s="67"/>
      <c r="U749" s="67"/>
      <c r="V749" s="67"/>
      <c r="W749" s="67"/>
      <c r="X749" s="67"/>
      <c r="Y749" s="67"/>
      <c r="Z749" s="67"/>
      <c r="AA749" s="67"/>
      <c r="AB749" s="67"/>
      <c r="AC749" s="67"/>
      <c r="AD749" s="67"/>
      <c r="AE749" s="67"/>
      <c r="AF749" s="67"/>
      <c r="AG749" s="67"/>
      <c r="AH749" s="67"/>
      <c r="AI749" s="67"/>
      <c r="AJ749" s="67"/>
      <c r="AK749" s="67"/>
      <c r="AL749" s="67"/>
      <c r="AM749" s="67"/>
      <c r="AN749" s="67"/>
      <c r="AO749" s="67"/>
      <c r="AP749" s="67"/>
      <c r="AQ749" s="67"/>
      <c r="AR749" s="67"/>
      <c r="AS749" s="67"/>
      <c r="AT749" s="67"/>
      <c r="AU749" s="67"/>
      <c r="AV749" s="67"/>
      <c r="AW749" s="67"/>
      <c r="AX749" s="67"/>
      <c r="AY749" s="67"/>
      <c r="AZ749" s="67"/>
      <c r="BA749" s="67"/>
      <c r="BB749" s="67"/>
      <c r="BC749" s="67"/>
      <c r="BD749" s="67"/>
      <c r="BE749" s="67"/>
      <c r="BF749" s="67"/>
      <c r="BG749" s="67"/>
      <c r="BH749" s="67"/>
      <c r="BI749" s="67"/>
      <c r="BJ749" s="67"/>
      <c r="BK749" s="67"/>
      <c r="BL749" s="67"/>
      <c r="BM749" s="67"/>
      <c r="BN749" s="67"/>
      <c r="BO749" s="67"/>
      <c r="BP749" s="67"/>
      <c r="BQ749" s="67"/>
      <c r="BR749" s="67"/>
      <c r="BS749" s="67"/>
      <c r="BT749" s="67"/>
      <c r="BU749" s="67"/>
      <c r="BV749" s="67"/>
      <c r="BW749" s="62"/>
      <c r="BX749" s="62"/>
      <c r="BY749" s="62"/>
      <c r="BZ749" s="62"/>
      <c r="CA749" s="62"/>
      <c r="CB749" s="62"/>
      <c r="CC749" s="77"/>
      <c r="CD749" s="77"/>
      <c r="CE749" s="62"/>
      <c r="CF749" s="77"/>
      <c r="CG749" s="77"/>
      <c r="CH749" s="62"/>
      <c r="CI749" s="62"/>
      <c r="CJ749" s="62"/>
      <c r="CK749" s="62"/>
      <c r="CL749" s="62"/>
      <c r="CM749" s="62"/>
      <c r="CN749" s="62"/>
      <c r="CO749" s="62"/>
      <c r="CP749" s="62"/>
      <c r="CQ749" s="62"/>
      <c r="CR749" s="62"/>
      <c r="CS749" s="66"/>
    </row>
    <row r="750" spans="1:97" s="50" customFormat="1" ht="18.75" x14ac:dyDescent="0.3">
      <c r="A750" s="61"/>
      <c r="B750" s="55"/>
      <c r="C750" s="66"/>
      <c r="D750" s="55"/>
      <c r="E750" s="66"/>
      <c r="F750" s="66"/>
      <c r="G750" s="66"/>
      <c r="H750" s="66"/>
      <c r="I750" s="66"/>
      <c r="J750" s="67"/>
      <c r="K750" s="67"/>
      <c r="L750" s="67"/>
      <c r="M750" s="67"/>
      <c r="N750" s="67"/>
      <c r="O750" s="67"/>
      <c r="P750" s="67"/>
      <c r="Q750" s="67"/>
      <c r="R750" s="67"/>
      <c r="S750" s="67"/>
      <c r="T750" s="67"/>
      <c r="U750" s="67"/>
      <c r="V750" s="67"/>
      <c r="W750" s="67"/>
      <c r="X750" s="67"/>
      <c r="Y750" s="67"/>
      <c r="Z750" s="67"/>
      <c r="AA750" s="67"/>
      <c r="AB750" s="67"/>
      <c r="AC750" s="67"/>
      <c r="AD750" s="67"/>
      <c r="AE750" s="67"/>
      <c r="AF750" s="67"/>
      <c r="AG750" s="67"/>
      <c r="AH750" s="67"/>
      <c r="AI750" s="67"/>
      <c r="AJ750" s="67"/>
      <c r="AK750" s="67"/>
      <c r="AL750" s="67"/>
      <c r="AM750" s="67"/>
      <c r="AN750" s="67"/>
      <c r="AO750" s="67"/>
      <c r="AP750" s="67"/>
      <c r="AQ750" s="67"/>
      <c r="AR750" s="67"/>
      <c r="AS750" s="67"/>
      <c r="AT750" s="67"/>
      <c r="AU750" s="67"/>
      <c r="AV750" s="67"/>
      <c r="AW750" s="67"/>
      <c r="AX750" s="67"/>
      <c r="AY750" s="67"/>
      <c r="AZ750" s="67"/>
      <c r="BA750" s="67"/>
      <c r="BB750" s="67"/>
      <c r="BC750" s="67"/>
      <c r="BD750" s="67"/>
      <c r="BE750" s="67"/>
      <c r="BF750" s="67"/>
      <c r="BG750" s="67"/>
      <c r="BH750" s="67"/>
      <c r="BI750" s="67"/>
      <c r="BJ750" s="67"/>
      <c r="BK750" s="67"/>
      <c r="BL750" s="67"/>
      <c r="BM750" s="67"/>
      <c r="BN750" s="67"/>
      <c r="BO750" s="67"/>
      <c r="BP750" s="67"/>
      <c r="BQ750" s="67"/>
      <c r="BR750" s="67"/>
      <c r="BS750" s="67"/>
      <c r="BT750" s="67"/>
      <c r="BU750" s="67"/>
      <c r="BV750" s="67"/>
      <c r="BW750" s="62"/>
      <c r="BX750" s="62"/>
      <c r="BY750" s="62"/>
      <c r="BZ750" s="62"/>
      <c r="CA750" s="62"/>
      <c r="CB750" s="62"/>
      <c r="CC750" s="77"/>
      <c r="CD750" s="77"/>
      <c r="CE750" s="62"/>
      <c r="CF750" s="77"/>
      <c r="CG750" s="77"/>
      <c r="CH750" s="62"/>
      <c r="CI750" s="62"/>
      <c r="CJ750" s="62"/>
      <c r="CK750" s="62"/>
      <c r="CL750" s="62"/>
      <c r="CM750" s="62"/>
      <c r="CN750" s="62"/>
      <c r="CO750" s="62"/>
      <c r="CP750" s="62"/>
      <c r="CQ750" s="62"/>
      <c r="CR750" s="62"/>
      <c r="CS750" s="66"/>
    </row>
    <row r="751" spans="1:97" s="50" customFormat="1" ht="18.75" x14ac:dyDescent="0.3">
      <c r="A751" s="61"/>
      <c r="B751" s="55"/>
      <c r="C751" s="66"/>
      <c r="D751" s="55"/>
      <c r="E751" s="66"/>
      <c r="F751" s="66"/>
      <c r="G751" s="66"/>
      <c r="H751" s="66"/>
      <c r="I751" s="66"/>
      <c r="J751" s="67"/>
      <c r="K751" s="67"/>
      <c r="L751" s="67"/>
      <c r="M751" s="67"/>
      <c r="N751" s="67"/>
      <c r="O751" s="67"/>
      <c r="P751" s="67"/>
      <c r="Q751" s="67"/>
      <c r="R751" s="67"/>
      <c r="S751" s="67"/>
      <c r="T751" s="67"/>
      <c r="U751" s="67"/>
      <c r="V751" s="67"/>
      <c r="W751" s="67"/>
      <c r="X751" s="67"/>
      <c r="Y751" s="67"/>
      <c r="Z751" s="67"/>
      <c r="AA751" s="67"/>
      <c r="AB751" s="67"/>
      <c r="AC751" s="67"/>
      <c r="AD751" s="67"/>
      <c r="AE751" s="67"/>
      <c r="AF751" s="67"/>
      <c r="AG751" s="67"/>
      <c r="AH751" s="67"/>
      <c r="AI751" s="67"/>
      <c r="AJ751" s="67"/>
      <c r="AK751" s="67"/>
      <c r="AL751" s="67"/>
      <c r="AM751" s="67"/>
      <c r="AN751" s="67"/>
      <c r="AO751" s="67"/>
      <c r="AP751" s="67"/>
      <c r="AQ751" s="67"/>
      <c r="AR751" s="67"/>
      <c r="AS751" s="67"/>
      <c r="AT751" s="67"/>
      <c r="AU751" s="67"/>
      <c r="AV751" s="67"/>
      <c r="AW751" s="67"/>
      <c r="AX751" s="67"/>
      <c r="AY751" s="67"/>
      <c r="AZ751" s="67"/>
      <c r="BA751" s="67"/>
      <c r="BB751" s="67"/>
      <c r="BC751" s="67"/>
      <c r="BD751" s="67"/>
      <c r="BE751" s="67"/>
      <c r="BF751" s="67"/>
      <c r="BG751" s="67"/>
      <c r="BH751" s="67"/>
      <c r="BI751" s="67"/>
      <c r="BJ751" s="67"/>
      <c r="BK751" s="67"/>
      <c r="BL751" s="67"/>
      <c r="BM751" s="67"/>
      <c r="BN751" s="67"/>
      <c r="BO751" s="67"/>
      <c r="BP751" s="67"/>
      <c r="BQ751" s="67"/>
      <c r="BR751" s="67"/>
      <c r="BS751" s="67"/>
      <c r="BT751" s="67"/>
      <c r="BU751" s="67"/>
      <c r="BV751" s="67"/>
      <c r="BW751" s="62"/>
      <c r="BX751" s="62"/>
      <c r="BY751" s="62"/>
      <c r="BZ751" s="62"/>
      <c r="CA751" s="62"/>
      <c r="CB751" s="62"/>
      <c r="CC751" s="77"/>
      <c r="CD751" s="77"/>
      <c r="CE751" s="62"/>
      <c r="CF751" s="77"/>
      <c r="CG751" s="77"/>
      <c r="CH751" s="62"/>
      <c r="CI751" s="62"/>
      <c r="CJ751" s="62"/>
      <c r="CK751" s="62"/>
      <c r="CL751" s="62"/>
      <c r="CM751" s="62"/>
      <c r="CN751" s="62"/>
      <c r="CO751" s="62"/>
      <c r="CP751" s="62"/>
      <c r="CQ751" s="62"/>
      <c r="CR751" s="62"/>
      <c r="CS751" s="66"/>
    </row>
    <row r="752" spans="1:97" s="50" customFormat="1" ht="18.75" x14ac:dyDescent="0.3">
      <c r="A752" s="61"/>
      <c r="B752" s="55"/>
      <c r="C752" s="66"/>
      <c r="D752" s="55"/>
      <c r="E752" s="66"/>
      <c r="F752" s="66"/>
      <c r="G752" s="66"/>
      <c r="H752" s="66"/>
      <c r="I752" s="66"/>
      <c r="J752" s="67"/>
      <c r="K752" s="67"/>
      <c r="L752" s="67"/>
      <c r="M752" s="67"/>
      <c r="N752" s="67"/>
      <c r="O752" s="67"/>
      <c r="P752" s="67"/>
      <c r="Q752" s="67"/>
      <c r="R752" s="67"/>
      <c r="S752" s="67"/>
      <c r="T752" s="67"/>
      <c r="U752" s="67"/>
      <c r="V752" s="67"/>
      <c r="W752" s="67"/>
      <c r="X752" s="67"/>
      <c r="Y752" s="67"/>
      <c r="Z752" s="67"/>
      <c r="AA752" s="67"/>
      <c r="AB752" s="67"/>
      <c r="AC752" s="67"/>
      <c r="AD752" s="67"/>
      <c r="AE752" s="67"/>
      <c r="AF752" s="67"/>
      <c r="AG752" s="67"/>
      <c r="AH752" s="67"/>
      <c r="AI752" s="67"/>
      <c r="AJ752" s="67"/>
      <c r="AK752" s="67"/>
      <c r="AL752" s="67"/>
      <c r="AM752" s="67"/>
      <c r="AN752" s="67"/>
      <c r="AO752" s="67"/>
      <c r="AP752" s="67"/>
      <c r="AQ752" s="67"/>
      <c r="AR752" s="67"/>
      <c r="AS752" s="67"/>
      <c r="AT752" s="67"/>
      <c r="AU752" s="67"/>
      <c r="AV752" s="67"/>
      <c r="AW752" s="67"/>
      <c r="AX752" s="67"/>
      <c r="AY752" s="67"/>
      <c r="AZ752" s="67"/>
      <c r="BA752" s="67"/>
      <c r="BB752" s="67"/>
      <c r="BC752" s="67"/>
      <c r="BD752" s="67"/>
      <c r="BE752" s="67"/>
      <c r="BF752" s="67"/>
      <c r="BG752" s="67"/>
      <c r="BH752" s="67"/>
      <c r="BI752" s="67"/>
      <c r="BJ752" s="67"/>
      <c r="BK752" s="67"/>
      <c r="BL752" s="67"/>
      <c r="BM752" s="67"/>
      <c r="BN752" s="67"/>
      <c r="BO752" s="67"/>
      <c r="BP752" s="67"/>
      <c r="BQ752" s="67"/>
      <c r="BR752" s="67"/>
      <c r="BS752" s="67"/>
      <c r="BT752" s="67"/>
      <c r="BU752" s="67"/>
      <c r="BV752" s="67"/>
      <c r="BW752" s="62"/>
      <c r="BX752" s="62"/>
      <c r="BY752" s="62"/>
      <c r="BZ752" s="62"/>
      <c r="CA752" s="62"/>
      <c r="CB752" s="62"/>
      <c r="CC752" s="77"/>
      <c r="CD752" s="77"/>
      <c r="CE752" s="62"/>
      <c r="CF752" s="77"/>
      <c r="CG752" s="77"/>
      <c r="CH752" s="62"/>
      <c r="CI752" s="62"/>
      <c r="CJ752" s="62"/>
      <c r="CK752" s="62"/>
      <c r="CL752" s="62"/>
      <c r="CM752" s="62"/>
      <c r="CN752" s="62"/>
      <c r="CO752" s="62"/>
      <c r="CP752" s="62"/>
      <c r="CQ752" s="62"/>
      <c r="CR752" s="62"/>
      <c r="CS752" s="66"/>
    </row>
    <row r="753" spans="1:97" s="50" customFormat="1" ht="18.75" x14ac:dyDescent="0.3">
      <c r="A753" s="61"/>
      <c r="B753" s="55"/>
      <c r="C753" s="66"/>
      <c r="D753" s="55"/>
      <c r="E753" s="66"/>
      <c r="F753" s="66"/>
      <c r="G753" s="66"/>
      <c r="H753" s="66"/>
      <c r="I753" s="66"/>
      <c r="J753" s="67"/>
      <c r="K753" s="67"/>
      <c r="L753" s="67"/>
      <c r="M753" s="67"/>
      <c r="N753" s="67"/>
      <c r="O753" s="67"/>
      <c r="P753" s="67"/>
      <c r="Q753" s="67"/>
      <c r="R753" s="67"/>
      <c r="S753" s="67"/>
      <c r="T753" s="67"/>
      <c r="U753" s="67"/>
      <c r="V753" s="67"/>
      <c r="W753" s="67"/>
      <c r="X753" s="67"/>
      <c r="Y753" s="67"/>
      <c r="Z753" s="67"/>
      <c r="AA753" s="67"/>
      <c r="AB753" s="67"/>
      <c r="AC753" s="67"/>
      <c r="AD753" s="67"/>
      <c r="AE753" s="67"/>
      <c r="AF753" s="67"/>
      <c r="AG753" s="67"/>
      <c r="AH753" s="67"/>
      <c r="AI753" s="67"/>
      <c r="AJ753" s="67"/>
      <c r="AK753" s="67"/>
      <c r="AL753" s="67"/>
      <c r="AM753" s="67"/>
      <c r="AN753" s="67"/>
      <c r="AO753" s="67"/>
      <c r="AP753" s="67"/>
      <c r="AQ753" s="67"/>
      <c r="AR753" s="67"/>
      <c r="AS753" s="67"/>
      <c r="AT753" s="67"/>
      <c r="AU753" s="67"/>
      <c r="AV753" s="67"/>
      <c r="AW753" s="67"/>
      <c r="AX753" s="67"/>
      <c r="AY753" s="67"/>
      <c r="AZ753" s="67"/>
      <c r="BA753" s="67"/>
      <c r="BB753" s="67"/>
      <c r="BC753" s="67"/>
      <c r="BD753" s="67"/>
      <c r="BE753" s="67"/>
      <c r="BF753" s="67"/>
      <c r="BG753" s="67"/>
      <c r="BH753" s="67"/>
      <c r="BI753" s="67"/>
      <c r="BJ753" s="67"/>
      <c r="BK753" s="67"/>
      <c r="BL753" s="67"/>
      <c r="BM753" s="67"/>
      <c r="BN753" s="67"/>
      <c r="BO753" s="67"/>
      <c r="BP753" s="67"/>
      <c r="BQ753" s="67"/>
      <c r="BR753" s="67"/>
      <c r="BS753" s="67"/>
      <c r="BT753" s="67"/>
      <c r="BU753" s="67"/>
      <c r="BV753" s="67"/>
      <c r="BW753" s="62"/>
      <c r="BX753" s="62"/>
      <c r="BY753" s="62"/>
      <c r="BZ753" s="62"/>
      <c r="CA753" s="62"/>
      <c r="CB753" s="62"/>
      <c r="CC753" s="77"/>
      <c r="CD753" s="77"/>
      <c r="CE753" s="62"/>
      <c r="CF753" s="77"/>
      <c r="CG753" s="77"/>
      <c r="CH753" s="62"/>
      <c r="CI753" s="62"/>
      <c r="CJ753" s="62"/>
      <c r="CK753" s="62"/>
      <c r="CL753" s="62"/>
      <c r="CM753" s="62"/>
      <c r="CN753" s="62"/>
      <c r="CO753" s="62"/>
      <c r="CP753" s="62"/>
      <c r="CQ753" s="62"/>
      <c r="CR753" s="62"/>
      <c r="CS753" s="66"/>
    </row>
    <row r="754" spans="1:97" s="50" customFormat="1" ht="18.75" x14ac:dyDescent="0.3">
      <c r="A754" s="61"/>
      <c r="B754" s="55"/>
      <c r="C754" s="66"/>
      <c r="D754" s="55"/>
      <c r="E754" s="66"/>
      <c r="F754" s="66"/>
      <c r="G754" s="66"/>
      <c r="H754" s="66"/>
      <c r="I754" s="66"/>
      <c r="J754" s="67"/>
      <c r="K754" s="67"/>
      <c r="L754" s="67"/>
      <c r="M754" s="67"/>
      <c r="N754" s="67"/>
      <c r="O754" s="67"/>
      <c r="P754" s="67"/>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c r="AN754" s="67"/>
      <c r="AO754" s="67"/>
      <c r="AP754" s="67"/>
      <c r="AQ754" s="67"/>
      <c r="AR754" s="67"/>
      <c r="AS754" s="67"/>
      <c r="AT754" s="67"/>
      <c r="AU754" s="67"/>
      <c r="AV754" s="67"/>
      <c r="AW754" s="67"/>
      <c r="AX754" s="67"/>
      <c r="AY754" s="67"/>
      <c r="AZ754" s="67"/>
      <c r="BA754" s="67"/>
      <c r="BB754" s="67"/>
      <c r="BC754" s="67"/>
      <c r="BD754" s="67"/>
      <c r="BE754" s="67"/>
      <c r="BF754" s="67"/>
      <c r="BG754" s="67"/>
      <c r="BH754" s="67"/>
      <c r="BI754" s="67"/>
      <c r="BJ754" s="67"/>
      <c r="BK754" s="67"/>
      <c r="BL754" s="67"/>
      <c r="BM754" s="67"/>
      <c r="BN754" s="67"/>
      <c r="BO754" s="67"/>
      <c r="BP754" s="67"/>
      <c r="BQ754" s="67"/>
      <c r="BR754" s="67"/>
      <c r="BS754" s="67"/>
      <c r="BT754" s="67"/>
      <c r="BU754" s="67"/>
      <c r="BV754" s="67"/>
      <c r="BW754" s="62"/>
      <c r="BX754" s="62"/>
      <c r="BY754" s="62"/>
      <c r="BZ754" s="62"/>
      <c r="CA754" s="62"/>
      <c r="CB754" s="62"/>
      <c r="CC754" s="77"/>
      <c r="CD754" s="77"/>
      <c r="CE754" s="62"/>
      <c r="CF754" s="77"/>
      <c r="CG754" s="77"/>
      <c r="CH754" s="62"/>
      <c r="CI754" s="62"/>
      <c r="CJ754" s="62"/>
      <c r="CK754" s="62"/>
      <c r="CL754" s="62"/>
      <c r="CM754" s="62"/>
      <c r="CN754" s="62"/>
      <c r="CO754" s="62"/>
      <c r="CP754" s="62"/>
      <c r="CQ754" s="62"/>
      <c r="CR754" s="62"/>
      <c r="CS754" s="66"/>
    </row>
    <row r="755" spans="1:97" s="50" customFormat="1" ht="18.75" x14ac:dyDescent="0.3">
      <c r="A755" s="61"/>
      <c r="B755" s="55"/>
      <c r="C755" s="66"/>
      <c r="D755" s="55"/>
      <c r="E755" s="66"/>
      <c r="F755" s="66"/>
      <c r="G755" s="66"/>
      <c r="H755" s="66"/>
      <c r="I755" s="66"/>
      <c r="J755" s="67"/>
      <c r="K755" s="67"/>
      <c r="L755" s="67"/>
      <c r="M755" s="67"/>
      <c r="N755" s="67"/>
      <c r="O755" s="67"/>
      <c r="P755" s="67"/>
      <c r="Q755" s="67"/>
      <c r="R755" s="67"/>
      <c r="S755" s="67"/>
      <c r="T755" s="67"/>
      <c r="U755" s="67"/>
      <c r="V755" s="67"/>
      <c r="W755" s="67"/>
      <c r="X755" s="67"/>
      <c r="Y755" s="67"/>
      <c r="Z755" s="67"/>
      <c r="AA755" s="67"/>
      <c r="AB755" s="67"/>
      <c r="AC755" s="67"/>
      <c r="AD755" s="67"/>
      <c r="AE755" s="67"/>
      <c r="AF755" s="67"/>
      <c r="AG755" s="67"/>
      <c r="AH755" s="67"/>
      <c r="AI755" s="67"/>
      <c r="AJ755" s="67"/>
      <c r="AK755" s="67"/>
      <c r="AL755" s="67"/>
      <c r="AM755" s="67"/>
      <c r="AN755" s="67"/>
      <c r="AO755" s="67"/>
      <c r="AP755" s="67"/>
      <c r="AQ755" s="67"/>
      <c r="AR755" s="67"/>
      <c r="AS755" s="67"/>
      <c r="AT755" s="67"/>
      <c r="AU755" s="67"/>
      <c r="AV755" s="67"/>
      <c r="AW755" s="67"/>
      <c r="AX755" s="67"/>
      <c r="AY755" s="67"/>
      <c r="AZ755" s="67"/>
      <c r="BA755" s="67"/>
      <c r="BB755" s="67"/>
      <c r="BC755" s="67"/>
      <c r="BD755" s="67"/>
      <c r="BE755" s="67"/>
      <c r="BF755" s="67"/>
      <c r="BG755" s="67"/>
      <c r="BH755" s="67"/>
      <c r="BI755" s="67"/>
      <c r="BJ755" s="67"/>
      <c r="BK755" s="67"/>
      <c r="BL755" s="67"/>
      <c r="BM755" s="67"/>
      <c r="BN755" s="67"/>
      <c r="BO755" s="67"/>
      <c r="BP755" s="67"/>
      <c r="BQ755" s="67"/>
      <c r="BR755" s="67"/>
      <c r="BS755" s="67"/>
      <c r="BT755" s="67"/>
      <c r="BU755" s="67"/>
      <c r="BV755" s="67"/>
      <c r="BW755" s="62"/>
      <c r="BX755" s="62"/>
      <c r="BY755" s="62"/>
      <c r="BZ755" s="62"/>
      <c r="CA755" s="62"/>
      <c r="CB755" s="62"/>
      <c r="CC755" s="77"/>
      <c r="CD755" s="77"/>
      <c r="CE755" s="62"/>
      <c r="CF755" s="77"/>
      <c r="CG755" s="77"/>
      <c r="CH755" s="62"/>
      <c r="CI755" s="62"/>
      <c r="CJ755" s="62"/>
      <c r="CK755" s="62"/>
      <c r="CL755" s="62"/>
      <c r="CM755" s="62"/>
      <c r="CN755" s="62"/>
      <c r="CO755" s="62"/>
      <c r="CP755" s="62"/>
      <c r="CQ755" s="62"/>
      <c r="CR755" s="62"/>
      <c r="CS755" s="66"/>
    </row>
    <row r="756" spans="1:97" s="50" customFormat="1" ht="18.75" x14ac:dyDescent="0.3">
      <c r="A756" s="61"/>
      <c r="B756" s="55"/>
      <c r="C756" s="66"/>
      <c r="D756" s="55"/>
      <c r="E756" s="66"/>
      <c r="F756" s="66"/>
      <c r="G756" s="66"/>
      <c r="H756" s="66"/>
      <c r="I756" s="66"/>
      <c r="J756" s="67"/>
      <c r="K756" s="67"/>
      <c r="L756" s="67"/>
      <c r="M756" s="67"/>
      <c r="N756" s="67"/>
      <c r="O756" s="67"/>
      <c r="P756" s="67"/>
      <c r="Q756" s="67"/>
      <c r="R756" s="67"/>
      <c r="S756" s="67"/>
      <c r="T756" s="67"/>
      <c r="U756" s="67"/>
      <c r="V756" s="67"/>
      <c r="W756" s="67"/>
      <c r="X756" s="67"/>
      <c r="Y756" s="67"/>
      <c r="Z756" s="67"/>
      <c r="AA756" s="67"/>
      <c r="AB756" s="67"/>
      <c r="AC756" s="67"/>
      <c r="AD756" s="67"/>
      <c r="AE756" s="67"/>
      <c r="AF756" s="67"/>
      <c r="AG756" s="67"/>
      <c r="AH756" s="67"/>
      <c r="AI756" s="67"/>
      <c r="AJ756" s="67"/>
      <c r="AK756" s="67"/>
      <c r="AL756" s="67"/>
      <c r="AM756" s="67"/>
      <c r="AN756" s="67"/>
      <c r="AO756" s="67"/>
      <c r="AP756" s="67"/>
      <c r="AQ756" s="67"/>
      <c r="AR756" s="67"/>
      <c r="AS756" s="67"/>
      <c r="AT756" s="67"/>
      <c r="AU756" s="67"/>
      <c r="AV756" s="67"/>
      <c r="AW756" s="67"/>
      <c r="AX756" s="67"/>
      <c r="AY756" s="67"/>
      <c r="AZ756" s="67"/>
      <c r="BA756" s="67"/>
      <c r="BB756" s="67"/>
      <c r="BC756" s="67"/>
      <c r="BD756" s="67"/>
      <c r="BE756" s="67"/>
      <c r="BF756" s="67"/>
      <c r="BG756" s="67"/>
      <c r="BH756" s="67"/>
      <c r="BI756" s="67"/>
      <c r="BJ756" s="67"/>
      <c r="BK756" s="67"/>
      <c r="BL756" s="67"/>
      <c r="BM756" s="67"/>
      <c r="BN756" s="67"/>
      <c r="BO756" s="67"/>
      <c r="BP756" s="67"/>
      <c r="BQ756" s="67"/>
      <c r="BR756" s="67"/>
      <c r="BS756" s="67"/>
      <c r="BT756" s="67"/>
      <c r="BU756" s="67"/>
      <c r="BV756" s="67"/>
      <c r="BW756" s="62"/>
      <c r="BX756" s="62"/>
      <c r="BY756" s="62"/>
      <c r="BZ756" s="62"/>
      <c r="CA756" s="62"/>
      <c r="CB756" s="62"/>
      <c r="CC756" s="77"/>
      <c r="CD756" s="77"/>
      <c r="CE756" s="62"/>
      <c r="CF756" s="77"/>
      <c r="CG756" s="77"/>
      <c r="CH756" s="62"/>
      <c r="CI756" s="62"/>
      <c r="CJ756" s="62"/>
      <c r="CK756" s="62"/>
      <c r="CL756" s="62"/>
      <c r="CM756" s="62"/>
      <c r="CN756" s="62"/>
      <c r="CO756" s="62"/>
      <c r="CP756" s="62"/>
      <c r="CQ756" s="62"/>
      <c r="CR756" s="62"/>
      <c r="CS756" s="66"/>
    </row>
    <row r="757" spans="1:97" s="50" customFormat="1" ht="18.75" x14ac:dyDescent="0.3">
      <c r="A757" s="61"/>
      <c r="B757" s="55"/>
      <c r="C757" s="66"/>
      <c r="D757" s="55"/>
      <c r="E757" s="66"/>
      <c r="F757" s="66"/>
      <c r="G757" s="66"/>
      <c r="H757" s="66"/>
      <c r="I757" s="66"/>
      <c r="J757" s="67"/>
      <c r="K757" s="67"/>
      <c r="L757" s="67"/>
      <c r="M757" s="67"/>
      <c r="N757" s="67"/>
      <c r="O757" s="67"/>
      <c r="P757" s="67"/>
      <c r="Q757" s="67"/>
      <c r="R757" s="67"/>
      <c r="S757" s="67"/>
      <c r="T757" s="67"/>
      <c r="U757" s="67"/>
      <c r="V757" s="67"/>
      <c r="W757" s="67"/>
      <c r="X757" s="67"/>
      <c r="Y757" s="67"/>
      <c r="Z757" s="67"/>
      <c r="AA757" s="67"/>
      <c r="AB757" s="67"/>
      <c r="AC757" s="67"/>
      <c r="AD757" s="67"/>
      <c r="AE757" s="67"/>
      <c r="AF757" s="67"/>
      <c r="AG757" s="67"/>
      <c r="AH757" s="67"/>
      <c r="AI757" s="67"/>
      <c r="AJ757" s="67"/>
      <c r="AK757" s="67"/>
      <c r="AL757" s="67"/>
      <c r="AM757" s="67"/>
      <c r="AN757" s="67"/>
      <c r="AO757" s="67"/>
      <c r="AP757" s="67"/>
      <c r="AQ757" s="67"/>
      <c r="AR757" s="67"/>
      <c r="AS757" s="67"/>
      <c r="AT757" s="67"/>
      <c r="AU757" s="67"/>
      <c r="AV757" s="67"/>
      <c r="AW757" s="67"/>
      <c r="AX757" s="67"/>
      <c r="AY757" s="67"/>
      <c r="AZ757" s="67"/>
      <c r="BA757" s="67"/>
      <c r="BB757" s="67"/>
      <c r="BC757" s="67"/>
      <c r="BD757" s="67"/>
      <c r="BE757" s="67"/>
      <c r="BF757" s="67"/>
      <c r="BG757" s="67"/>
      <c r="BH757" s="67"/>
      <c r="BI757" s="67"/>
      <c r="BJ757" s="67"/>
      <c r="BK757" s="67"/>
      <c r="BL757" s="67"/>
      <c r="BM757" s="67"/>
      <c r="BN757" s="67"/>
      <c r="BO757" s="67"/>
      <c r="BP757" s="67"/>
      <c r="BQ757" s="67"/>
      <c r="BR757" s="67"/>
      <c r="BS757" s="67"/>
      <c r="BT757" s="67"/>
      <c r="BU757" s="67"/>
      <c r="BV757" s="67"/>
      <c r="BW757" s="62"/>
      <c r="BX757" s="62"/>
      <c r="BY757" s="62"/>
      <c r="BZ757" s="62"/>
      <c r="CA757" s="62"/>
      <c r="CB757" s="62"/>
      <c r="CC757" s="77"/>
      <c r="CD757" s="77"/>
      <c r="CE757" s="62"/>
      <c r="CF757" s="77"/>
      <c r="CG757" s="77"/>
      <c r="CH757" s="62"/>
      <c r="CI757" s="62"/>
      <c r="CJ757" s="62"/>
      <c r="CK757" s="62"/>
      <c r="CL757" s="62"/>
      <c r="CM757" s="62"/>
      <c r="CN757" s="62"/>
      <c r="CO757" s="62"/>
      <c r="CP757" s="62"/>
      <c r="CQ757" s="62"/>
      <c r="CR757" s="62"/>
      <c r="CS757" s="66"/>
    </row>
    <row r="758" spans="1:97" s="50" customFormat="1" ht="18.75" x14ac:dyDescent="0.3">
      <c r="A758" s="61"/>
      <c r="B758" s="55"/>
      <c r="C758" s="66"/>
      <c r="D758" s="55"/>
      <c r="E758" s="66"/>
      <c r="F758" s="66"/>
      <c r="G758" s="66"/>
      <c r="H758" s="66"/>
      <c r="I758" s="66"/>
      <c r="J758" s="67"/>
      <c r="K758" s="67"/>
      <c r="L758" s="67"/>
      <c r="M758" s="67"/>
      <c r="N758" s="67"/>
      <c r="O758" s="67"/>
      <c r="P758" s="67"/>
      <c r="Q758" s="67"/>
      <c r="R758" s="67"/>
      <c r="S758" s="67"/>
      <c r="T758" s="67"/>
      <c r="U758" s="67"/>
      <c r="V758" s="67"/>
      <c r="W758" s="67"/>
      <c r="X758" s="67"/>
      <c r="Y758" s="67"/>
      <c r="Z758" s="67"/>
      <c r="AA758" s="67"/>
      <c r="AB758" s="67"/>
      <c r="AC758" s="67"/>
      <c r="AD758" s="67"/>
      <c r="AE758" s="67"/>
      <c r="AF758" s="67"/>
      <c r="AG758" s="67"/>
      <c r="AH758" s="67"/>
      <c r="AI758" s="67"/>
      <c r="AJ758" s="67"/>
      <c r="AK758" s="67"/>
      <c r="AL758" s="67"/>
      <c r="AM758" s="67"/>
      <c r="AN758" s="67"/>
      <c r="AO758" s="67"/>
      <c r="AP758" s="67"/>
      <c r="AQ758" s="67"/>
      <c r="AR758" s="67"/>
      <c r="AS758" s="67"/>
      <c r="AT758" s="67"/>
      <c r="AU758" s="67"/>
      <c r="AV758" s="67"/>
      <c r="AW758" s="67"/>
      <c r="AX758" s="67"/>
      <c r="AY758" s="67"/>
      <c r="AZ758" s="67"/>
      <c r="BA758" s="67"/>
      <c r="BB758" s="67"/>
      <c r="BC758" s="67"/>
      <c r="BD758" s="67"/>
      <c r="BE758" s="67"/>
      <c r="BF758" s="67"/>
      <c r="BG758" s="67"/>
      <c r="BH758" s="67"/>
      <c r="BI758" s="67"/>
      <c r="BJ758" s="67"/>
      <c r="BK758" s="67"/>
      <c r="BL758" s="67"/>
      <c r="BM758" s="67"/>
      <c r="BN758" s="67"/>
      <c r="BO758" s="67"/>
      <c r="BP758" s="67"/>
      <c r="BQ758" s="67"/>
      <c r="BR758" s="67"/>
      <c r="BS758" s="67"/>
      <c r="BT758" s="67"/>
      <c r="BU758" s="67"/>
      <c r="BV758" s="67"/>
      <c r="BW758" s="62"/>
      <c r="BX758" s="62"/>
      <c r="BY758" s="62"/>
      <c r="BZ758" s="62"/>
      <c r="CA758" s="62"/>
      <c r="CB758" s="62"/>
      <c r="CC758" s="77"/>
      <c r="CD758" s="77"/>
      <c r="CE758" s="62"/>
      <c r="CF758" s="77"/>
      <c r="CG758" s="77"/>
      <c r="CH758" s="62"/>
      <c r="CI758" s="62"/>
      <c r="CJ758" s="62"/>
      <c r="CK758" s="62"/>
      <c r="CL758" s="62"/>
      <c r="CM758" s="62"/>
      <c r="CN758" s="62"/>
      <c r="CO758" s="62"/>
      <c r="CP758" s="62"/>
      <c r="CQ758" s="62"/>
      <c r="CR758" s="62"/>
      <c r="CS758" s="66"/>
    </row>
    <row r="759" spans="1:97" s="50" customFormat="1" ht="18.75" x14ac:dyDescent="0.3">
      <c r="A759" s="61"/>
      <c r="B759" s="55"/>
      <c r="C759" s="66"/>
      <c r="D759" s="55"/>
      <c r="E759" s="66"/>
      <c r="F759" s="66"/>
      <c r="G759" s="66"/>
      <c r="H759" s="66"/>
      <c r="I759" s="66"/>
      <c r="J759" s="67"/>
      <c r="K759" s="67"/>
      <c r="L759" s="67"/>
      <c r="M759" s="67"/>
      <c r="N759" s="67"/>
      <c r="O759" s="67"/>
      <c r="P759" s="67"/>
      <c r="Q759" s="67"/>
      <c r="R759" s="67"/>
      <c r="S759" s="67"/>
      <c r="T759" s="67"/>
      <c r="U759" s="67"/>
      <c r="V759" s="67"/>
      <c r="W759" s="67"/>
      <c r="X759" s="67"/>
      <c r="Y759" s="67"/>
      <c r="Z759" s="67"/>
      <c r="AA759" s="67"/>
      <c r="AB759" s="67"/>
      <c r="AC759" s="67"/>
      <c r="AD759" s="67"/>
      <c r="AE759" s="67"/>
      <c r="AF759" s="67"/>
      <c r="AG759" s="67"/>
      <c r="AH759" s="67"/>
      <c r="AI759" s="67"/>
      <c r="AJ759" s="67"/>
      <c r="AK759" s="67"/>
      <c r="AL759" s="67"/>
      <c r="AM759" s="67"/>
      <c r="AN759" s="67"/>
      <c r="AO759" s="67"/>
      <c r="AP759" s="67"/>
      <c r="AQ759" s="67"/>
      <c r="AR759" s="67"/>
      <c r="AS759" s="67"/>
      <c r="AT759" s="67"/>
      <c r="AU759" s="67"/>
      <c r="AV759" s="67"/>
      <c r="AW759" s="67"/>
      <c r="AX759" s="67"/>
      <c r="AY759" s="67"/>
      <c r="AZ759" s="67"/>
      <c r="BA759" s="67"/>
      <c r="BB759" s="67"/>
      <c r="BC759" s="67"/>
      <c r="BD759" s="67"/>
      <c r="BE759" s="67"/>
      <c r="BF759" s="67"/>
      <c r="BG759" s="67"/>
      <c r="BH759" s="67"/>
      <c r="BI759" s="67"/>
      <c r="BJ759" s="67"/>
      <c r="BK759" s="67"/>
      <c r="BL759" s="67"/>
      <c r="BM759" s="67"/>
      <c r="BN759" s="67"/>
      <c r="BO759" s="67"/>
      <c r="BP759" s="67"/>
      <c r="BQ759" s="67"/>
      <c r="BR759" s="67"/>
      <c r="BS759" s="67"/>
      <c r="BT759" s="67"/>
      <c r="BU759" s="67"/>
      <c r="BV759" s="67"/>
      <c r="BW759" s="62"/>
      <c r="BX759" s="62"/>
      <c r="BY759" s="62"/>
      <c r="BZ759" s="62"/>
      <c r="CA759" s="62"/>
      <c r="CB759" s="62"/>
      <c r="CC759" s="77"/>
      <c r="CD759" s="77"/>
      <c r="CE759" s="62"/>
      <c r="CF759" s="77"/>
      <c r="CG759" s="77"/>
      <c r="CH759" s="62"/>
      <c r="CI759" s="62"/>
      <c r="CJ759" s="62"/>
      <c r="CK759" s="62"/>
      <c r="CL759" s="62"/>
      <c r="CM759" s="62"/>
      <c r="CN759" s="62"/>
      <c r="CO759" s="62"/>
      <c r="CP759" s="62"/>
      <c r="CQ759" s="62"/>
      <c r="CR759" s="62"/>
      <c r="CS759" s="66"/>
    </row>
    <row r="760" spans="1:97" s="50" customFormat="1" ht="18.75" x14ac:dyDescent="0.3">
      <c r="A760" s="61"/>
      <c r="B760" s="55"/>
      <c r="C760" s="66"/>
      <c r="D760" s="55"/>
      <c r="E760" s="66"/>
      <c r="F760" s="66"/>
      <c r="G760" s="66"/>
      <c r="H760" s="66"/>
      <c r="I760" s="66"/>
      <c r="J760" s="67"/>
      <c r="K760" s="67"/>
      <c r="L760" s="67"/>
      <c r="M760" s="67"/>
      <c r="N760" s="67"/>
      <c r="O760" s="67"/>
      <c r="P760" s="67"/>
      <c r="Q760" s="67"/>
      <c r="R760" s="67"/>
      <c r="S760" s="67"/>
      <c r="T760" s="67"/>
      <c r="U760" s="67"/>
      <c r="V760" s="67"/>
      <c r="W760" s="67"/>
      <c r="X760" s="67"/>
      <c r="Y760" s="67"/>
      <c r="Z760" s="67"/>
      <c r="AA760" s="67"/>
      <c r="AB760" s="67"/>
      <c r="AC760" s="67"/>
      <c r="AD760" s="67"/>
      <c r="AE760" s="67"/>
      <c r="AF760" s="67"/>
      <c r="AG760" s="67"/>
      <c r="AH760" s="67"/>
      <c r="AI760" s="67"/>
      <c r="AJ760" s="67"/>
      <c r="AK760" s="67"/>
      <c r="AL760" s="67"/>
      <c r="AM760" s="67"/>
      <c r="AN760" s="67"/>
      <c r="AO760" s="67"/>
      <c r="AP760" s="67"/>
      <c r="AQ760" s="67"/>
      <c r="AR760" s="67"/>
      <c r="AS760" s="67"/>
      <c r="AT760" s="67"/>
      <c r="AU760" s="67"/>
      <c r="AV760" s="67"/>
      <c r="AW760" s="67"/>
      <c r="AX760" s="67"/>
      <c r="AY760" s="67"/>
      <c r="AZ760" s="67"/>
      <c r="BA760" s="67"/>
      <c r="BB760" s="67"/>
      <c r="BC760" s="67"/>
      <c r="BD760" s="67"/>
      <c r="BE760" s="67"/>
      <c r="BF760" s="67"/>
      <c r="BG760" s="67"/>
      <c r="BH760" s="67"/>
      <c r="BI760" s="67"/>
      <c r="BJ760" s="67"/>
      <c r="BK760" s="67"/>
      <c r="BL760" s="67"/>
      <c r="BM760" s="67"/>
      <c r="BN760" s="67"/>
      <c r="BO760" s="67"/>
      <c r="BP760" s="67"/>
      <c r="BQ760" s="67"/>
      <c r="BR760" s="67"/>
      <c r="BS760" s="67"/>
      <c r="BT760" s="67"/>
      <c r="BU760" s="67"/>
      <c r="BV760" s="67"/>
      <c r="BW760" s="62"/>
      <c r="BX760" s="62"/>
      <c r="BY760" s="62"/>
      <c r="BZ760" s="62"/>
      <c r="CA760" s="62"/>
      <c r="CB760" s="62"/>
      <c r="CC760" s="77"/>
      <c r="CD760" s="77"/>
      <c r="CE760" s="62"/>
      <c r="CF760" s="77"/>
      <c r="CG760" s="77"/>
      <c r="CH760" s="62"/>
      <c r="CI760" s="62"/>
      <c r="CJ760" s="62"/>
      <c r="CK760" s="62"/>
      <c r="CL760" s="62"/>
      <c r="CM760" s="62"/>
      <c r="CN760" s="62"/>
      <c r="CO760" s="62"/>
      <c r="CP760" s="62"/>
      <c r="CQ760" s="62"/>
      <c r="CR760" s="62"/>
      <c r="CS760" s="66"/>
    </row>
    <row r="761" spans="1:97" s="50" customFormat="1" ht="18.75" x14ac:dyDescent="0.3">
      <c r="A761" s="61"/>
      <c r="B761" s="55"/>
      <c r="C761" s="66"/>
      <c r="D761" s="55"/>
      <c r="E761" s="66"/>
      <c r="F761" s="66"/>
      <c r="G761" s="66"/>
      <c r="H761" s="66"/>
      <c r="I761" s="66"/>
      <c r="J761" s="67"/>
      <c r="K761" s="67"/>
      <c r="L761" s="67"/>
      <c r="M761" s="67"/>
      <c r="N761" s="67"/>
      <c r="O761" s="67"/>
      <c r="P761" s="67"/>
      <c r="Q761" s="67"/>
      <c r="R761" s="67"/>
      <c r="S761" s="67"/>
      <c r="T761" s="67"/>
      <c r="U761" s="67"/>
      <c r="V761" s="67"/>
      <c r="W761" s="67"/>
      <c r="X761" s="67"/>
      <c r="Y761" s="67"/>
      <c r="Z761" s="67"/>
      <c r="AA761" s="67"/>
      <c r="AB761" s="67"/>
      <c r="AC761" s="67"/>
      <c r="AD761" s="67"/>
      <c r="AE761" s="67"/>
      <c r="AF761" s="67"/>
      <c r="AG761" s="67"/>
      <c r="AH761" s="67"/>
      <c r="AI761" s="67"/>
      <c r="AJ761" s="67"/>
      <c r="AK761" s="67"/>
      <c r="AL761" s="67"/>
      <c r="AM761" s="67"/>
      <c r="AN761" s="67"/>
      <c r="AO761" s="67"/>
      <c r="AP761" s="67"/>
      <c r="AQ761" s="67"/>
      <c r="AR761" s="67"/>
      <c r="AS761" s="67"/>
      <c r="AT761" s="67"/>
      <c r="AU761" s="67"/>
      <c r="AV761" s="67"/>
      <c r="AW761" s="67"/>
      <c r="AX761" s="67"/>
      <c r="AY761" s="67"/>
      <c r="AZ761" s="67"/>
      <c r="BA761" s="67"/>
      <c r="BB761" s="67"/>
      <c r="BC761" s="67"/>
      <c r="BD761" s="67"/>
      <c r="BE761" s="67"/>
      <c r="BF761" s="67"/>
      <c r="BG761" s="67"/>
      <c r="BH761" s="67"/>
      <c r="BI761" s="67"/>
      <c r="BJ761" s="67"/>
      <c r="BK761" s="67"/>
      <c r="BL761" s="67"/>
      <c r="BM761" s="67"/>
      <c r="BN761" s="67"/>
      <c r="BO761" s="67"/>
      <c r="BP761" s="67"/>
      <c r="BQ761" s="67"/>
      <c r="BR761" s="67"/>
      <c r="BS761" s="67"/>
      <c r="BT761" s="67"/>
      <c r="BU761" s="67"/>
      <c r="BV761" s="67"/>
      <c r="BW761" s="62"/>
      <c r="BX761" s="62"/>
      <c r="BY761" s="62"/>
      <c r="BZ761" s="62"/>
      <c r="CA761" s="62"/>
      <c r="CB761" s="62"/>
      <c r="CC761" s="77"/>
      <c r="CD761" s="77"/>
      <c r="CE761" s="62"/>
      <c r="CF761" s="77"/>
      <c r="CG761" s="77"/>
      <c r="CH761" s="62"/>
      <c r="CI761" s="62"/>
      <c r="CJ761" s="62"/>
      <c r="CK761" s="62"/>
      <c r="CL761" s="62"/>
      <c r="CM761" s="62"/>
      <c r="CN761" s="62"/>
      <c r="CO761" s="62"/>
      <c r="CP761" s="62"/>
      <c r="CQ761" s="62"/>
      <c r="CR761" s="62"/>
      <c r="CS761" s="66"/>
    </row>
    <row r="762" spans="1:97" s="50" customFormat="1" ht="18.75" x14ac:dyDescent="0.3">
      <c r="A762" s="61"/>
      <c r="B762" s="55"/>
      <c r="C762" s="66"/>
      <c r="D762" s="55"/>
      <c r="E762" s="66"/>
      <c r="F762" s="66"/>
      <c r="G762" s="66"/>
      <c r="H762" s="66"/>
      <c r="I762" s="66"/>
      <c r="J762" s="67"/>
      <c r="K762" s="67"/>
      <c r="L762" s="67"/>
      <c r="M762" s="67"/>
      <c r="N762" s="67"/>
      <c r="O762" s="67"/>
      <c r="P762" s="67"/>
      <c r="Q762" s="67"/>
      <c r="R762" s="67"/>
      <c r="S762" s="67"/>
      <c r="T762" s="67"/>
      <c r="U762" s="67"/>
      <c r="V762" s="67"/>
      <c r="W762" s="67"/>
      <c r="X762" s="67"/>
      <c r="Y762" s="67"/>
      <c r="Z762" s="67"/>
      <c r="AA762" s="67"/>
      <c r="AB762" s="67"/>
      <c r="AC762" s="67"/>
      <c r="AD762" s="67"/>
      <c r="AE762" s="67"/>
      <c r="AF762" s="67"/>
      <c r="AG762" s="67"/>
      <c r="AH762" s="67"/>
      <c r="AI762" s="67"/>
      <c r="AJ762" s="67"/>
      <c r="AK762" s="67"/>
      <c r="AL762" s="67"/>
      <c r="AM762" s="67"/>
      <c r="AN762" s="67"/>
      <c r="AO762" s="67"/>
      <c r="AP762" s="67"/>
      <c r="AQ762" s="67"/>
      <c r="AR762" s="67"/>
      <c r="AS762" s="67"/>
      <c r="AT762" s="67"/>
      <c r="AU762" s="67"/>
      <c r="AV762" s="67"/>
      <c r="AW762" s="67"/>
      <c r="AX762" s="67"/>
      <c r="AY762" s="67"/>
      <c r="AZ762" s="67"/>
      <c r="BA762" s="67"/>
      <c r="BB762" s="67"/>
      <c r="BC762" s="67"/>
      <c r="BD762" s="67"/>
      <c r="BE762" s="67"/>
      <c r="BF762" s="67"/>
      <c r="BG762" s="67"/>
      <c r="BH762" s="67"/>
      <c r="BI762" s="67"/>
      <c r="BJ762" s="67"/>
      <c r="BK762" s="67"/>
      <c r="BL762" s="67"/>
      <c r="BM762" s="67"/>
      <c r="BN762" s="67"/>
      <c r="BO762" s="67"/>
      <c r="BP762" s="67"/>
      <c r="BQ762" s="67"/>
      <c r="BR762" s="67"/>
      <c r="BS762" s="67"/>
      <c r="BT762" s="67"/>
      <c r="BU762" s="67"/>
      <c r="BV762" s="67"/>
      <c r="BW762" s="62"/>
      <c r="BX762" s="62"/>
      <c r="BY762" s="62"/>
      <c r="BZ762" s="62"/>
      <c r="CA762" s="62"/>
      <c r="CB762" s="62"/>
      <c r="CC762" s="77"/>
      <c r="CD762" s="77"/>
      <c r="CE762" s="62"/>
      <c r="CF762" s="77"/>
      <c r="CG762" s="77"/>
      <c r="CH762" s="62"/>
      <c r="CI762" s="62"/>
      <c r="CJ762" s="62"/>
      <c r="CK762" s="62"/>
      <c r="CL762" s="62"/>
      <c r="CM762" s="62"/>
      <c r="CN762" s="62"/>
      <c r="CO762" s="62"/>
      <c r="CP762" s="62"/>
      <c r="CQ762" s="62"/>
      <c r="CR762" s="62"/>
      <c r="CS762" s="66"/>
    </row>
  </sheetData>
  <autoFilter ref="A2:DI762"/>
  <sortState ref="B50:CQ56">
    <sortCondition ref="B50:B56"/>
  </sortState>
  <mergeCells count="6">
    <mergeCell ref="CH1:CL1"/>
    <mergeCell ref="BW1:CB1"/>
    <mergeCell ref="J1:X1"/>
    <mergeCell ref="Y1:BE1"/>
    <mergeCell ref="BF1:BV1"/>
    <mergeCell ref="CC1:CG1"/>
  </mergeCells>
  <conditionalFormatting sqref="CE2:CI2">
    <cfRule type="duplicateValues" dxfId="2" priority="13"/>
  </conditionalFormatting>
  <conditionalFormatting sqref="AM308:AM322 AN308:AN318 AD308:AH312 J312:AH316 AI308:AL321 AN319:AS322 AO309:AS318 AO308:AX308 AT309:AX328 AY312:AY322 BB312:BE322 BR312:BV312 AY323:BS323 AY324:BE328 BF330:BV334 AM328:AS328 AM329:BE334 Y328:AL334 Y323:AS327 Y317:AH321 Y322:AL322 J317:X334 BF324:BS329 BR313:BS322 BT313:BV329">
    <cfRule type="cellIs" dxfId="1" priority="1" operator="equal">
      <formula>0</formula>
    </cfRule>
  </conditionalFormatting>
  <pageMargins left="0.7" right="0.7" top="0.75" bottom="0.75" header="0.3" footer="0.3"/>
  <pageSetup paperSize="9" orientation="portrait" horizontalDpi="4294967292"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7"/>
  <sheetViews>
    <sheetView workbookViewId="0">
      <selection activeCell="A4" sqref="A4:B56"/>
    </sheetView>
  </sheetViews>
  <sheetFormatPr defaultRowHeight="15" x14ac:dyDescent="0.25"/>
  <cols>
    <col min="1" max="1" width="26.7109375" bestFit="1" customWidth="1"/>
    <col min="2" max="2" width="26.85546875" bestFit="1" customWidth="1"/>
  </cols>
  <sheetData>
    <row r="3" spans="1:2" x14ac:dyDescent="0.25">
      <c r="A3" s="40" t="s">
        <v>48</v>
      </c>
      <c r="B3" t="s">
        <v>429</v>
      </c>
    </row>
    <row r="4" spans="1:2" x14ac:dyDescent="0.25">
      <c r="A4" s="95" t="s">
        <v>381</v>
      </c>
      <c r="B4" s="41">
        <v>11</v>
      </c>
    </row>
    <row r="5" spans="1:2" x14ac:dyDescent="0.25">
      <c r="A5" s="95" t="s">
        <v>382</v>
      </c>
      <c r="B5" s="41">
        <v>12</v>
      </c>
    </row>
    <row r="6" spans="1:2" x14ac:dyDescent="0.25">
      <c r="A6" s="95" t="s">
        <v>383</v>
      </c>
      <c r="B6" s="41">
        <v>13</v>
      </c>
    </row>
    <row r="7" spans="1:2" x14ac:dyDescent="0.25">
      <c r="A7" s="95" t="s">
        <v>384</v>
      </c>
      <c r="B7" s="41">
        <v>14</v>
      </c>
    </row>
    <row r="8" spans="1:2" x14ac:dyDescent="0.25">
      <c r="A8" s="95" t="s">
        <v>385</v>
      </c>
      <c r="B8" s="41">
        <v>15</v>
      </c>
    </row>
    <row r="9" spans="1:2" x14ac:dyDescent="0.25">
      <c r="A9" s="95" t="s">
        <v>420</v>
      </c>
      <c r="B9" s="41">
        <v>50</v>
      </c>
    </row>
    <row r="10" spans="1:2" x14ac:dyDescent="0.25">
      <c r="A10" s="95" t="s">
        <v>386</v>
      </c>
      <c r="B10" s="41">
        <v>16</v>
      </c>
    </row>
    <row r="11" spans="1:2" x14ac:dyDescent="0.25">
      <c r="A11" s="95" t="s">
        <v>387</v>
      </c>
      <c r="B11" s="41">
        <v>17</v>
      </c>
    </row>
    <row r="12" spans="1:2" x14ac:dyDescent="0.25">
      <c r="A12" s="95" t="s">
        <v>372</v>
      </c>
      <c r="B12" s="41">
        <v>2</v>
      </c>
    </row>
    <row r="13" spans="1:2" x14ac:dyDescent="0.25">
      <c r="A13" s="95" t="s">
        <v>374</v>
      </c>
      <c r="B13" s="41">
        <v>4</v>
      </c>
    </row>
    <row r="14" spans="1:2" x14ac:dyDescent="0.25">
      <c r="A14" s="95" t="s">
        <v>373</v>
      </c>
      <c r="B14" s="41">
        <v>3</v>
      </c>
    </row>
    <row r="15" spans="1:2" x14ac:dyDescent="0.25">
      <c r="A15" s="95" t="s">
        <v>375</v>
      </c>
      <c r="B15" s="41">
        <v>5</v>
      </c>
    </row>
    <row r="16" spans="1:2" x14ac:dyDescent="0.25">
      <c r="A16" s="95" t="s">
        <v>376</v>
      </c>
      <c r="B16" s="41">
        <v>6</v>
      </c>
    </row>
    <row r="17" spans="1:2" x14ac:dyDescent="0.25">
      <c r="A17" s="95" t="s">
        <v>377</v>
      </c>
      <c r="B17" s="41">
        <v>7</v>
      </c>
    </row>
    <row r="18" spans="1:2" x14ac:dyDescent="0.25">
      <c r="A18" s="95" t="s">
        <v>378</v>
      </c>
      <c r="B18" s="41">
        <v>8</v>
      </c>
    </row>
    <row r="19" spans="1:2" x14ac:dyDescent="0.25">
      <c r="A19" s="95" t="s">
        <v>278</v>
      </c>
      <c r="B19" s="41">
        <v>1</v>
      </c>
    </row>
    <row r="20" spans="1:2" x14ac:dyDescent="0.25">
      <c r="A20" s="95" t="s">
        <v>379</v>
      </c>
      <c r="B20" s="41">
        <v>9</v>
      </c>
    </row>
    <row r="21" spans="1:2" x14ac:dyDescent="0.25">
      <c r="A21" s="95" t="s">
        <v>380</v>
      </c>
      <c r="B21" s="41">
        <v>10</v>
      </c>
    </row>
    <row r="22" spans="1:2" x14ac:dyDescent="0.25">
      <c r="A22" s="95" t="s">
        <v>388</v>
      </c>
      <c r="B22" s="41">
        <v>18</v>
      </c>
    </row>
    <row r="23" spans="1:2" x14ac:dyDescent="0.25">
      <c r="A23" s="95" t="s">
        <v>425</v>
      </c>
      <c r="B23" s="41">
        <v>0</v>
      </c>
    </row>
    <row r="24" spans="1:2" x14ac:dyDescent="0.25">
      <c r="A24" s="95" t="s">
        <v>389</v>
      </c>
      <c r="B24" s="41">
        <v>19</v>
      </c>
    </row>
    <row r="25" spans="1:2" x14ac:dyDescent="0.25">
      <c r="A25" s="95" t="s">
        <v>390</v>
      </c>
      <c r="B25" s="41">
        <v>20</v>
      </c>
    </row>
    <row r="26" spans="1:2" x14ac:dyDescent="0.25">
      <c r="A26" s="95" t="s">
        <v>391</v>
      </c>
      <c r="B26" s="41">
        <v>21</v>
      </c>
    </row>
    <row r="27" spans="1:2" x14ac:dyDescent="0.25">
      <c r="A27" s="95" t="s">
        <v>392</v>
      </c>
      <c r="B27" s="41">
        <v>22</v>
      </c>
    </row>
    <row r="28" spans="1:2" x14ac:dyDescent="0.25">
      <c r="A28" s="95" t="s">
        <v>393</v>
      </c>
      <c r="B28" s="41">
        <v>23</v>
      </c>
    </row>
    <row r="29" spans="1:2" x14ac:dyDescent="0.25">
      <c r="A29" s="95" t="s">
        <v>394</v>
      </c>
      <c r="B29" s="41">
        <v>24</v>
      </c>
    </row>
    <row r="30" spans="1:2" x14ac:dyDescent="0.25">
      <c r="A30" s="95" t="s">
        <v>395</v>
      </c>
      <c r="B30" s="41">
        <v>25</v>
      </c>
    </row>
    <row r="31" spans="1:2" x14ac:dyDescent="0.25">
      <c r="A31" s="95" t="s">
        <v>396</v>
      </c>
      <c r="B31" s="41">
        <v>26</v>
      </c>
    </row>
    <row r="32" spans="1:2" x14ac:dyDescent="0.25">
      <c r="A32" s="95" t="s">
        <v>397</v>
      </c>
      <c r="B32" s="41">
        <v>27</v>
      </c>
    </row>
    <row r="33" spans="1:2" x14ac:dyDescent="0.25">
      <c r="A33" s="95" t="s">
        <v>398</v>
      </c>
      <c r="B33" s="41">
        <v>28</v>
      </c>
    </row>
    <row r="34" spans="1:2" x14ac:dyDescent="0.25">
      <c r="A34" s="95" t="s">
        <v>399</v>
      </c>
      <c r="B34" s="41">
        <v>29</v>
      </c>
    </row>
    <row r="35" spans="1:2" x14ac:dyDescent="0.25">
      <c r="A35" s="95" t="s">
        <v>400</v>
      </c>
      <c r="B35" s="41">
        <v>30</v>
      </c>
    </row>
    <row r="36" spans="1:2" x14ac:dyDescent="0.25">
      <c r="A36" s="95" t="s">
        <v>401</v>
      </c>
      <c r="B36" s="41">
        <v>31</v>
      </c>
    </row>
    <row r="37" spans="1:2" x14ac:dyDescent="0.25">
      <c r="A37" s="95" t="s">
        <v>402</v>
      </c>
      <c r="B37" s="41">
        <v>32</v>
      </c>
    </row>
    <row r="38" spans="1:2" x14ac:dyDescent="0.25">
      <c r="A38" s="95" t="s">
        <v>403</v>
      </c>
      <c r="B38" s="41">
        <v>33</v>
      </c>
    </row>
    <row r="39" spans="1:2" x14ac:dyDescent="0.25">
      <c r="A39" s="95" t="s">
        <v>404</v>
      </c>
      <c r="B39" s="41">
        <v>34</v>
      </c>
    </row>
    <row r="40" spans="1:2" x14ac:dyDescent="0.25">
      <c r="A40" s="95" t="s">
        <v>405</v>
      </c>
      <c r="B40" s="41">
        <v>35</v>
      </c>
    </row>
    <row r="41" spans="1:2" x14ac:dyDescent="0.25">
      <c r="A41" s="95" t="s">
        <v>406</v>
      </c>
      <c r="B41" s="41">
        <v>36</v>
      </c>
    </row>
    <row r="42" spans="1:2" x14ac:dyDescent="0.25">
      <c r="A42" s="95" t="s">
        <v>407</v>
      </c>
      <c r="B42" s="41">
        <v>37</v>
      </c>
    </row>
    <row r="43" spans="1:2" x14ac:dyDescent="0.25">
      <c r="A43" s="95" t="s">
        <v>408</v>
      </c>
      <c r="B43" s="41">
        <v>38</v>
      </c>
    </row>
    <row r="44" spans="1:2" x14ac:dyDescent="0.25">
      <c r="A44" s="95" t="s">
        <v>410</v>
      </c>
      <c r="B44" s="41">
        <v>40</v>
      </c>
    </row>
    <row r="45" spans="1:2" x14ac:dyDescent="0.25">
      <c r="A45" s="95" t="s">
        <v>409</v>
      </c>
      <c r="B45" s="41">
        <v>39</v>
      </c>
    </row>
    <row r="46" spans="1:2" x14ac:dyDescent="0.25">
      <c r="A46" s="95" t="s">
        <v>411</v>
      </c>
      <c r="B46" s="41">
        <v>41</v>
      </c>
    </row>
    <row r="47" spans="1:2" x14ac:dyDescent="0.25">
      <c r="A47" s="95" t="s">
        <v>412</v>
      </c>
      <c r="B47" s="41">
        <v>42</v>
      </c>
    </row>
    <row r="48" spans="1:2" x14ac:dyDescent="0.25">
      <c r="A48" s="95" t="s">
        <v>413</v>
      </c>
      <c r="B48" s="41">
        <v>43</v>
      </c>
    </row>
    <row r="49" spans="1:2" x14ac:dyDescent="0.25">
      <c r="A49" s="95" t="s">
        <v>414</v>
      </c>
      <c r="B49" s="41">
        <v>44</v>
      </c>
    </row>
    <row r="50" spans="1:2" x14ac:dyDescent="0.25">
      <c r="A50" s="95" t="s">
        <v>415</v>
      </c>
      <c r="B50" s="41">
        <v>45</v>
      </c>
    </row>
    <row r="51" spans="1:2" x14ac:dyDescent="0.25">
      <c r="A51" s="95" t="s">
        <v>416</v>
      </c>
      <c r="B51" s="41">
        <v>46</v>
      </c>
    </row>
    <row r="52" spans="1:2" x14ac:dyDescent="0.25">
      <c r="A52" s="95" t="s">
        <v>417</v>
      </c>
      <c r="B52" s="41">
        <v>47</v>
      </c>
    </row>
    <row r="53" spans="1:2" x14ac:dyDescent="0.25">
      <c r="A53" s="95" t="s">
        <v>418</v>
      </c>
      <c r="B53" s="41">
        <v>48</v>
      </c>
    </row>
    <row r="54" spans="1:2" x14ac:dyDescent="0.25">
      <c r="A54" s="95" t="s">
        <v>419</v>
      </c>
      <c r="B54" s="41">
        <v>49</v>
      </c>
    </row>
    <row r="55" spans="1:2" x14ac:dyDescent="0.25">
      <c r="A55" s="95" t="s">
        <v>421</v>
      </c>
      <c r="B55" s="41">
        <v>51</v>
      </c>
    </row>
    <row r="56" spans="1:2" x14ac:dyDescent="0.25">
      <c r="A56" s="95" t="s">
        <v>422</v>
      </c>
      <c r="B56" s="41">
        <v>52</v>
      </c>
    </row>
    <row r="57" spans="1:2" x14ac:dyDescent="0.25">
      <c r="A57" s="95" t="s">
        <v>209</v>
      </c>
      <c r="B57" s="41">
        <v>24.493857493857494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21" workbookViewId="0">
      <selection activeCell="E1" sqref="E1:E53"/>
    </sheetView>
  </sheetViews>
  <sheetFormatPr defaultRowHeight="15" x14ac:dyDescent="0.25"/>
  <sheetData>
    <row r="1" spans="1:6" s="50" customFormat="1" x14ac:dyDescent="0.25">
      <c r="A1" s="50" t="s">
        <v>427</v>
      </c>
      <c r="B1" s="50" t="s">
        <v>428</v>
      </c>
      <c r="E1" s="50" t="s">
        <v>425</v>
      </c>
      <c r="F1" s="50">
        <v>0</v>
      </c>
    </row>
    <row r="2" spans="1:6" x14ac:dyDescent="0.25">
      <c r="A2" t="s">
        <v>425</v>
      </c>
      <c r="B2" t="e">
        <f>Лист1!#REF!</f>
        <v>#REF!</v>
      </c>
      <c r="E2" t="s">
        <v>278</v>
      </c>
      <c r="F2">
        <v>1</v>
      </c>
    </row>
    <row r="3" spans="1:6" x14ac:dyDescent="0.25">
      <c r="A3" t="s">
        <v>425</v>
      </c>
      <c r="B3" s="50" t="e">
        <f>Лист1!#REF!</f>
        <v>#REF!</v>
      </c>
      <c r="E3" t="s">
        <v>372</v>
      </c>
      <c r="F3">
        <v>2</v>
      </c>
    </row>
    <row r="4" spans="1:6" x14ac:dyDescent="0.25">
      <c r="A4" t="s">
        <v>425</v>
      </c>
      <c r="B4" s="50" t="e">
        <f>Лист1!#REF!</f>
        <v>#REF!</v>
      </c>
      <c r="E4" t="s">
        <v>373</v>
      </c>
      <c r="F4">
        <v>3</v>
      </c>
    </row>
    <row r="5" spans="1:6" x14ac:dyDescent="0.25">
      <c r="A5" t="s">
        <v>425</v>
      </c>
      <c r="B5" s="50" t="e">
        <f>Лист1!#REF!</f>
        <v>#REF!</v>
      </c>
      <c r="E5" t="s">
        <v>374</v>
      </c>
      <c r="F5">
        <v>4</v>
      </c>
    </row>
    <row r="6" spans="1:6" x14ac:dyDescent="0.25">
      <c r="A6" t="s">
        <v>425</v>
      </c>
      <c r="B6" s="50" t="e">
        <f>Лист1!#REF!</f>
        <v>#REF!</v>
      </c>
      <c r="E6" t="s">
        <v>375</v>
      </c>
      <c r="F6">
        <v>5</v>
      </c>
    </row>
    <row r="7" spans="1:6" x14ac:dyDescent="0.25">
      <c r="A7" t="s">
        <v>425</v>
      </c>
      <c r="B7" s="50" t="e">
        <f>Лист1!#REF!</f>
        <v>#REF!</v>
      </c>
      <c r="E7" t="s">
        <v>376</v>
      </c>
      <c r="F7">
        <v>6</v>
      </c>
    </row>
    <row r="8" spans="1:6" x14ac:dyDescent="0.25">
      <c r="A8" t="s">
        <v>425</v>
      </c>
      <c r="B8" s="50" t="e">
        <f>Лист1!#REF!</f>
        <v>#REF!</v>
      </c>
      <c r="E8" t="s">
        <v>377</v>
      </c>
      <c r="F8">
        <v>7</v>
      </c>
    </row>
    <row r="9" spans="1:6" x14ac:dyDescent="0.25">
      <c r="A9" t="s">
        <v>425</v>
      </c>
      <c r="B9" s="50" t="e">
        <f>Лист1!#REF!</f>
        <v>#REF!</v>
      </c>
      <c r="E9" t="s">
        <v>378</v>
      </c>
      <c r="F9">
        <v>8</v>
      </c>
    </row>
    <row r="10" spans="1:6" x14ac:dyDescent="0.25">
      <c r="A10" t="s">
        <v>425</v>
      </c>
      <c r="B10" s="50" t="e">
        <f>Лист1!#REF!</f>
        <v>#REF!</v>
      </c>
      <c r="E10" t="s">
        <v>379</v>
      </c>
      <c r="F10">
        <v>9</v>
      </c>
    </row>
    <row r="11" spans="1:6" x14ac:dyDescent="0.25">
      <c r="A11" t="s">
        <v>425</v>
      </c>
      <c r="B11" s="50" t="e">
        <f>Лист1!#REF!</f>
        <v>#REF!</v>
      </c>
      <c r="E11" t="s">
        <v>380</v>
      </c>
      <c r="F11">
        <v>10</v>
      </c>
    </row>
    <row r="12" spans="1:6" x14ac:dyDescent="0.25">
      <c r="A12" t="s">
        <v>425</v>
      </c>
      <c r="B12" s="50" t="e">
        <f>Лист1!#REF!</f>
        <v>#REF!</v>
      </c>
      <c r="E12" t="s">
        <v>381</v>
      </c>
      <c r="F12">
        <v>11</v>
      </c>
    </row>
    <row r="13" spans="1:6" x14ac:dyDescent="0.25">
      <c r="A13" t="s">
        <v>425</v>
      </c>
      <c r="B13" s="50" t="e">
        <f>Лист1!#REF!</f>
        <v>#REF!</v>
      </c>
      <c r="E13" t="s">
        <v>382</v>
      </c>
      <c r="F13">
        <v>12</v>
      </c>
    </row>
    <row r="14" spans="1:6" x14ac:dyDescent="0.25">
      <c r="A14" t="s">
        <v>425</v>
      </c>
      <c r="B14" s="50" t="e">
        <f>Лист1!#REF!</f>
        <v>#REF!</v>
      </c>
      <c r="E14" t="s">
        <v>383</v>
      </c>
      <c r="F14">
        <v>13</v>
      </c>
    </row>
    <row r="15" spans="1:6" x14ac:dyDescent="0.25">
      <c r="A15" t="s">
        <v>425</v>
      </c>
      <c r="B15" s="50" t="e">
        <f>Лист1!#REF!</f>
        <v>#REF!</v>
      </c>
      <c r="E15" t="s">
        <v>384</v>
      </c>
      <c r="F15">
        <v>14</v>
      </c>
    </row>
    <row r="16" spans="1:6" x14ac:dyDescent="0.25">
      <c r="A16" t="s">
        <v>425</v>
      </c>
      <c r="B16" s="50" t="e">
        <f>Лист1!#REF!</f>
        <v>#REF!</v>
      </c>
      <c r="E16" t="s">
        <v>385</v>
      </c>
      <c r="F16">
        <v>15</v>
      </c>
    </row>
    <row r="17" spans="1:6" x14ac:dyDescent="0.25">
      <c r="A17" t="s">
        <v>425</v>
      </c>
      <c r="B17" s="50" t="e">
        <f>Лист1!#REF!</f>
        <v>#REF!</v>
      </c>
      <c r="E17" t="s">
        <v>386</v>
      </c>
      <c r="F17">
        <v>16</v>
      </c>
    </row>
    <row r="18" spans="1:6" x14ac:dyDescent="0.25">
      <c r="A18" t="s">
        <v>425</v>
      </c>
      <c r="B18" s="50" t="e">
        <f>Лист1!#REF!</f>
        <v>#REF!</v>
      </c>
      <c r="E18" t="s">
        <v>387</v>
      </c>
      <c r="F18">
        <v>17</v>
      </c>
    </row>
    <row r="19" spans="1:6" x14ac:dyDescent="0.25">
      <c r="A19" t="s">
        <v>425</v>
      </c>
      <c r="B19" s="50" t="e">
        <f>Лист1!#REF!</f>
        <v>#REF!</v>
      </c>
      <c r="E19" t="s">
        <v>388</v>
      </c>
      <c r="F19">
        <v>18</v>
      </c>
    </row>
    <row r="20" spans="1:6" x14ac:dyDescent="0.25">
      <c r="A20" t="s">
        <v>425</v>
      </c>
      <c r="B20" s="50" t="e">
        <f>Лист1!#REF!</f>
        <v>#REF!</v>
      </c>
      <c r="E20" t="s">
        <v>389</v>
      </c>
      <c r="F20">
        <v>19</v>
      </c>
    </row>
    <row r="21" spans="1:6" x14ac:dyDescent="0.25">
      <c r="A21" t="s">
        <v>425</v>
      </c>
      <c r="B21" s="50" t="e">
        <f>Лист1!#REF!</f>
        <v>#REF!</v>
      </c>
      <c r="E21" t="s">
        <v>390</v>
      </c>
      <c r="F21">
        <v>20</v>
      </c>
    </row>
    <row r="22" spans="1:6" x14ac:dyDescent="0.25">
      <c r="A22" t="s">
        <v>425</v>
      </c>
      <c r="B22" s="50" t="e">
        <f>Лист1!#REF!</f>
        <v>#REF!</v>
      </c>
      <c r="E22" t="s">
        <v>391</v>
      </c>
      <c r="F22">
        <v>21</v>
      </c>
    </row>
    <row r="23" spans="1:6" x14ac:dyDescent="0.25">
      <c r="A23" t="s">
        <v>425</v>
      </c>
      <c r="B23" s="50" t="e">
        <f>Лист1!#REF!</f>
        <v>#REF!</v>
      </c>
      <c r="E23" t="s">
        <v>392</v>
      </c>
      <c r="F23">
        <v>22</v>
      </c>
    </row>
    <row r="24" spans="1:6" x14ac:dyDescent="0.25">
      <c r="A24" t="s">
        <v>425</v>
      </c>
      <c r="B24" s="50" t="e">
        <f>Лист1!#REF!</f>
        <v>#REF!</v>
      </c>
      <c r="E24" t="s">
        <v>393</v>
      </c>
      <c r="F24">
        <v>23</v>
      </c>
    </row>
    <row r="25" spans="1:6" x14ac:dyDescent="0.25">
      <c r="A25" t="s">
        <v>425</v>
      </c>
      <c r="B25" s="50" t="e">
        <f>Лист1!#REF!</f>
        <v>#REF!</v>
      </c>
      <c r="E25" t="s">
        <v>394</v>
      </c>
      <c r="F25">
        <v>24</v>
      </c>
    </row>
    <row r="26" spans="1:6" x14ac:dyDescent="0.25">
      <c r="A26" t="s">
        <v>425</v>
      </c>
      <c r="B26" s="50" t="e">
        <f>Лист1!#REF!</f>
        <v>#REF!</v>
      </c>
      <c r="E26" t="s">
        <v>395</v>
      </c>
      <c r="F26">
        <v>25</v>
      </c>
    </row>
    <row r="27" spans="1:6" x14ac:dyDescent="0.25">
      <c r="A27" t="s">
        <v>425</v>
      </c>
      <c r="B27" s="50" t="e">
        <f>Лист1!#REF!</f>
        <v>#REF!</v>
      </c>
      <c r="E27" t="s">
        <v>396</v>
      </c>
      <c r="F27">
        <v>26</v>
      </c>
    </row>
    <row r="28" spans="1:6" x14ac:dyDescent="0.25">
      <c r="A28" t="s">
        <v>425</v>
      </c>
      <c r="B28" s="50" t="e">
        <f>Лист1!#REF!</f>
        <v>#REF!</v>
      </c>
      <c r="E28" t="s">
        <v>397</v>
      </c>
      <c r="F28">
        <v>27</v>
      </c>
    </row>
    <row r="29" spans="1:6" x14ac:dyDescent="0.25">
      <c r="A29" t="s">
        <v>425</v>
      </c>
      <c r="B29" s="50" t="e">
        <f>Лист1!#REF!</f>
        <v>#REF!</v>
      </c>
      <c r="E29" t="s">
        <v>398</v>
      </c>
      <c r="F29">
        <v>28</v>
      </c>
    </row>
    <row r="30" spans="1:6" x14ac:dyDescent="0.25">
      <c r="A30" t="s">
        <v>425</v>
      </c>
      <c r="B30" s="50" t="e">
        <f>Лист1!#REF!</f>
        <v>#REF!</v>
      </c>
      <c r="E30" t="s">
        <v>399</v>
      </c>
      <c r="F30">
        <v>29</v>
      </c>
    </row>
    <row r="31" spans="1:6" x14ac:dyDescent="0.25">
      <c r="A31" t="s">
        <v>425</v>
      </c>
      <c r="B31" s="50" t="e">
        <f>Лист1!#REF!</f>
        <v>#REF!</v>
      </c>
      <c r="E31" t="s">
        <v>400</v>
      </c>
      <c r="F31">
        <v>30</v>
      </c>
    </row>
    <row r="32" spans="1:6" x14ac:dyDescent="0.25">
      <c r="A32" t="s">
        <v>425</v>
      </c>
      <c r="B32" s="50" t="e">
        <f>Лист1!#REF!</f>
        <v>#REF!</v>
      </c>
      <c r="E32" t="s">
        <v>401</v>
      </c>
      <c r="F32">
        <v>31</v>
      </c>
    </row>
    <row r="33" spans="1:6" x14ac:dyDescent="0.25">
      <c r="A33" t="s">
        <v>425</v>
      </c>
      <c r="B33" s="50" t="e">
        <f>Лист1!#REF!</f>
        <v>#REF!</v>
      </c>
      <c r="E33" t="s">
        <v>402</v>
      </c>
      <c r="F33">
        <v>32</v>
      </c>
    </row>
    <row r="34" spans="1:6" x14ac:dyDescent="0.25">
      <c r="A34" t="s">
        <v>425</v>
      </c>
      <c r="B34" s="50" t="e">
        <f>Лист1!#REF!</f>
        <v>#REF!</v>
      </c>
      <c r="E34" t="s">
        <v>403</v>
      </c>
      <c r="F34">
        <v>33</v>
      </c>
    </row>
    <row r="35" spans="1:6" x14ac:dyDescent="0.25">
      <c r="A35" t="s">
        <v>425</v>
      </c>
      <c r="B35" s="50" t="e">
        <f>Лист1!#REF!</f>
        <v>#REF!</v>
      </c>
      <c r="E35" t="s">
        <v>404</v>
      </c>
      <c r="F35">
        <v>34</v>
      </c>
    </row>
    <row r="36" spans="1:6" x14ac:dyDescent="0.25">
      <c r="A36" t="s">
        <v>425</v>
      </c>
      <c r="B36" s="50" t="e">
        <f>Лист1!#REF!</f>
        <v>#REF!</v>
      </c>
      <c r="E36" t="s">
        <v>405</v>
      </c>
      <c r="F36">
        <v>35</v>
      </c>
    </row>
    <row r="37" spans="1:6" x14ac:dyDescent="0.25">
      <c r="A37" t="s">
        <v>425</v>
      </c>
      <c r="B37" s="50" t="e">
        <f>Лист1!#REF!</f>
        <v>#REF!</v>
      </c>
      <c r="E37" t="s">
        <v>406</v>
      </c>
      <c r="F37">
        <v>36</v>
      </c>
    </row>
    <row r="38" spans="1:6" x14ac:dyDescent="0.25">
      <c r="A38" t="s">
        <v>425</v>
      </c>
      <c r="B38" s="50" t="e">
        <f>Лист1!#REF!</f>
        <v>#REF!</v>
      </c>
      <c r="E38" t="s">
        <v>407</v>
      </c>
      <c r="F38">
        <v>37</v>
      </c>
    </row>
    <row r="39" spans="1:6" x14ac:dyDescent="0.25">
      <c r="A39" t="s">
        <v>425</v>
      </c>
      <c r="B39" s="50" t="e">
        <f>Лист1!#REF!</f>
        <v>#REF!</v>
      </c>
      <c r="E39" t="s">
        <v>408</v>
      </c>
      <c r="F39">
        <v>38</v>
      </c>
    </row>
    <row r="40" spans="1:6" x14ac:dyDescent="0.25">
      <c r="A40" t="s">
        <v>425</v>
      </c>
      <c r="B40" s="50" t="e">
        <f>Лист1!#REF!</f>
        <v>#REF!</v>
      </c>
      <c r="E40" t="s">
        <v>409</v>
      </c>
      <c r="F40">
        <v>39</v>
      </c>
    </row>
    <row r="41" spans="1:6" x14ac:dyDescent="0.25">
      <c r="A41" t="s">
        <v>425</v>
      </c>
      <c r="B41" s="50" t="e">
        <f>Лист1!#REF!</f>
        <v>#REF!</v>
      </c>
      <c r="E41" t="s">
        <v>410</v>
      </c>
      <c r="F41">
        <v>40</v>
      </c>
    </row>
    <row r="42" spans="1:6" x14ac:dyDescent="0.25">
      <c r="A42" t="s">
        <v>425</v>
      </c>
      <c r="B42" s="50" t="e">
        <f>Лист1!#REF!</f>
        <v>#REF!</v>
      </c>
      <c r="E42" t="s">
        <v>411</v>
      </c>
      <c r="F42">
        <v>41</v>
      </c>
    </row>
    <row r="43" spans="1:6" x14ac:dyDescent="0.25">
      <c r="A43" t="s">
        <v>425</v>
      </c>
      <c r="B43" s="50" t="e">
        <f>Лист1!#REF!</f>
        <v>#REF!</v>
      </c>
      <c r="E43" t="s">
        <v>412</v>
      </c>
      <c r="F43">
        <v>42</v>
      </c>
    </row>
    <row r="44" spans="1:6" x14ac:dyDescent="0.25">
      <c r="A44" t="s">
        <v>425</v>
      </c>
      <c r="B44" s="50" t="e">
        <f>Лист1!#REF!</f>
        <v>#REF!</v>
      </c>
      <c r="E44" t="s">
        <v>413</v>
      </c>
      <c r="F44">
        <v>43</v>
      </c>
    </row>
    <row r="45" spans="1:6" x14ac:dyDescent="0.25">
      <c r="A45" t="s">
        <v>425</v>
      </c>
      <c r="B45" s="50" t="e">
        <f>Лист1!#REF!</f>
        <v>#REF!</v>
      </c>
      <c r="E45" t="s">
        <v>414</v>
      </c>
      <c r="F45">
        <v>44</v>
      </c>
    </row>
    <row r="46" spans="1:6" x14ac:dyDescent="0.25">
      <c r="A46" t="s">
        <v>425</v>
      </c>
      <c r="B46" s="50" t="e">
        <f>Лист1!#REF!</f>
        <v>#REF!</v>
      </c>
      <c r="E46" t="s">
        <v>415</v>
      </c>
      <c r="F46">
        <v>45</v>
      </c>
    </row>
    <row r="47" spans="1:6" x14ac:dyDescent="0.25">
      <c r="A47" t="s">
        <v>425</v>
      </c>
      <c r="B47" s="50" t="e">
        <f>Лист1!#REF!</f>
        <v>#REF!</v>
      </c>
      <c r="E47" t="s">
        <v>416</v>
      </c>
      <c r="F47">
        <v>46</v>
      </c>
    </row>
    <row r="48" spans="1:6" x14ac:dyDescent="0.25">
      <c r="A48" t="s">
        <v>425</v>
      </c>
      <c r="B48" s="50" t="e">
        <f>Лист1!#REF!</f>
        <v>#REF!</v>
      </c>
      <c r="E48" t="s">
        <v>417</v>
      </c>
      <c r="F48">
        <v>47</v>
      </c>
    </row>
    <row r="49" spans="1:6" x14ac:dyDescent="0.25">
      <c r="A49" t="s">
        <v>425</v>
      </c>
      <c r="B49" s="50" t="e">
        <f>Лист1!#REF!</f>
        <v>#REF!</v>
      </c>
      <c r="E49" t="s">
        <v>418</v>
      </c>
      <c r="F49">
        <v>48</v>
      </c>
    </row>
    <row r="50" spans="1:6" x14ac:dyDescent="0.25">
      <c r="A50" t="s">
        <v>425</v>
      </c>
      <c r="B50" s="50" t="e">
        <f>Лист1!#REF!</f>
        <v>#REF!</v>
      </c>
      <c r="E50" t="s">
        <v>419</v>
      </c>
      <c r="F50">
        <v>49</v>
      </c>
    </row>
    <row r="51" spans="1:6" x14ac:dyDescent="0.25">
      <c r="A51" t="s">
        <v>425</v>
      </c>
      <c r="B51" s="50" t="e">
        <f>Лист1!#REF!</f>
        <v>#REF!</v>
      </c>
      <c r="E51" t="s">
        <v>420</v>
      </c>
      <c r="F51">
        <v>50</v>
      </c>
    </row>
    <row r="52" spans="1:6" x14ac:dyDescent="0.25">
      <c r="A52" t="s">
        <v>425</v>
      </c>
      <c r="B52" s="50" t="e">
        <f>Лист1!#REF!</f>
        <v>#REF!</v>
      </c>
      <c r="E52" t="s">
        <v>421</v>
      </c>
      <c r="F52">
        <v>51</v>
      </c>
    </row>
    <row r="53" spans="1:6" x14ac:dyDescent="0.25">
      <c r="A53" t="s">
        <v>425</v>
      </c>
      <c r="B53" s="50" t="e">
        <f>Лист1!#REF!</f>
        <v>#REF!</v>
      </c>
      <c r="E53" t="s">
        <v>422</v>
      </c>
      <c r="F53">
        <v>52</v>
      </c>
    </row>
    <row r="54" spans="1:6" x14ac:dyDescent="0.25">
      <c r="A54" t="s">
        <v>425</v>
      </c>
      <c r="B54" s="50" t="e">
        <f>Лист1!#REF!</f>
        <v>#REF!</v>
      </c>
    </row>
    <row r="55" spans="1:6" x14ac:dyDescent="0.25">
      <c r="A55" t="s">
        <v>425</v>
      </c>
      <c r="B55" s="50" t="e">
        <f>Лист1!#REF!</f>
        <v>#REF!</v>
      </c>
    </row>
    <row r="56" spans="1:6" x14ac:dyDescent="0.25">
      <c r="A56" t="s">
        <v>278</v>
      </c>
      <c r="B56" s="50">
        <f>Лист1!B3</f>
        <v>1</v>
      </c>
    </row>
    <row r="57" spans="1:6" x14ac:dyDescent="0.25">
      <c r="A57" t="s">
        <v>278</v>
      </c>
      <c r="B57" s="50">
        <f>Лист1!B4</f>
        <v>1</v>
      </c>
    </row>
    <row r="58" spans="1:6" x14ac:dyDescent="0.25">
      <c r="A58" t="s">
        <v>278</v>
      </c>
      <c r="B58" s="50">
        <f>Лист1!B5</f>
        <v>1</v>
      </c>
    </row>
    <row r="59" spans="1:6" x14ac:dyDescent="0.25">
      <c r="A59" t="s">
        <v>278</v>
      </c>
      <c r="B59" s="50">
        <f>Лист1!B6</f>
        <v>1</v>
      </c>
    </row>
    <row r="60" spans="1:6" x14ac:dyDescent="0.25">
      <c r="A60" t="s">
        <v>278</v>
      </c>
      <c r="B60" s="50">
        <f>Лист1!B7</f>
        <v>1</v>
      </c>
    </row>
    <row r="61" spans="1:6" x14ac:dyDescent="0.25">
      <c r="A61" t="s">
        <v>278</v>
      </c>
      <c r="B61" s="50">
        <f>Лист1!B8</f>
        <v>1</v>
      </c>
    </row>
    <row r="62" spans="1:6" x14ac:dyDescent="0.25">
      <c r="A62" t="s">
        <v>278</v>
      </c>
      <c r="B62" s="50">
        <f>Лист1!B9</f>
        <v>1</v>
      </c>
    </row>
    <row r="63" spans="1:6" x14ac:dyDescent="0.25">
      <c r="A63" t="s">
        <v>278</v>
      </c>
      <c r="B63" s="50">
        <f>Лист1!B10</f>
        <v>1</v>
      </c>
    </row>
    <row r="64" spans="1:6" x14ac:dyDescent="0.25">
      <c r="A64" t="s">
        <v>278</v>
      </c>
      <c r="B64" s="50">
        <f>Лист1!B11</f>
        <v>1</v>
      </c>
    </row>
    <row r="65" spans="1:2" x14ac:dyDescent="0.25">
      <c r="A65" t="s">
        <v>278</v>
      </c>
      <c r="B65" s="50">
        <f>Лист1!B12</f>
        <v>1</v>
      </c>
    </row>
    <row r="66" spans="1:2" x14ac:dyDescent="0.25">
      <c r="A66" t="s">
        <v>278</v>
      </c>
      <c r="B66" s="50">
        <f>Лист1!B13</f>
        <v>1</v>
      </c>
    </row>
    <row r="67" spans="1:2" x14ac:dyDescent="0.25">
      <c r="A67" t="s">
        <v>278</v>
      </c>
      <c r="B67" s="50">
        <f>Лист1!B14</f>
        <v>1</v>
      </c>
    </row>
    <row r="68" spans="1:2" x14ac:dyDescent="0.25">
      <c r="A68" t="s">
        <v>278</v>
      </c>
      <c r="B68" s="50">
        <f>Лист1!B15</f>
        <v>1</v>
      </c>
    </row>
    <row r="69" spans="1:2" x14ac:dyDescent="0.25">
      <c r="A69" t="s">
        <v>278</v>
      </c>
      <c r="B69" s="50">
        <f>Лист1!B16</f>
        <v>1</v>
      </c>
    </row>
    <row r="70" spans="1:2" x14ac:dyDescent="0.25">
      <c r="A70" t="s">
        <v>278</v>
      </c>
      <c r="B70" s="50">
        <f>Лист1!B17</f>
        <v>1</v>
      </c>
    </row>
    <row r="71" spans="1:2" x14ac:dyDescent="0.25">
      <c r="A71" t="s">
        <v>278</v>
      </c>
      <c r="B71" s="50">
        <f>Лист1!B18</f>
        <v>1</v>
      </c>
    </row>
    <row r="72" spans="1:2" x14ac:dyDescent="0.25">
      <c r="A72" t="s">
        <v>278</v>
      </c>
      <c r="B72" s="50">
        <f>Лист1!B19</f>
        <v>1</v>
      </c>
    </row>
    <row r="73" spans="1:2" x14ac:dyDescent="0.25">
      <c r="A73" t="s">
        <v>278</v>
      </c>
      <c r="B73" s="50">
        <f>Лист1!B20</f>
        <v>1</v>
      </c>
    </row>
    <row r="74" spans="1:2" x14ac:dyDescent="0.25">
      <c r="A74" t="s">
        <v>278</v>
      </c>
      <c r="B74" s="50">
        <f>Лист1!B21</f>
        <v>1</v>
      </c>
    </row>
    <row r="75" spans="1:2" x14ac:dyDescent="0.25">
      <c r="A75" t="s">
        <v>278</v>
      </c>
      <c r="B75" s="50">
        <f>Лист1!B22</f>
        <v>1</v>
      </c>
    </row>
    <row r="76" spans="1:2" x14ac:dyDescent="0.25">
      <c r="A76" t="s">
        <v>278</v>
      </c>
      <c r="B76" s="50">
        <f>Лист1!B23</f>
        <v>1</v>
      </c>
    </row>
    <row r="77" spans="1:2" x14ac:dyDescent="0.25">
      <c r="A77" t="s">
        <v>278</v>
      </c>
      <c r="B77" s="50">
        <f>Лист1!B24</f>
        <v>1</v>
      </c>
    </row>
    <row r="78" spans="1:2" x14ac:dyDescent="0.25">
      <c r="A78" t="s">
        <v>278</v>
      </c>
      <c r="B78" s="50">
        <f>Лист1!B25</f>
        <v>1</v>
      </c>
    </row>
    <row r="79" spans="1:2" x14ac:dyDescent="0.25">
      <c r="A79" t="s">
        <v>278</v>
      </c>
      <c r="B79" s="50">
        <f>Лист1!B26</f>
        <v>1</v>
      </c>
    </row>
    <row r="80" spans="1:2" x14ac:dyDescent="0.25">
      <c r="A80" t="s">
        <v>278</v>
      </c>
      <c r="B80" s="50">
        <f>Лист1!B27</f>
        <v>1</v>
      </c>
    </row>
    <row r="81" spans="1:2" x14ac:dyDescent="0.25">
      <c r="A81" t="s">
        <v>278</v>
      </c>
      <c r="B81" s="50">
        <f>Лист1!B28</f>
        <v>1</v>
      </c>
    </row>
    <row r="82" spans="1:2" x14ac:dyDescent="0.25">
      <c r="A82" t="s">
        <v>278</v>
      </c>
      <c r="B82" s="50">
        <f>Лист1!B29</f>
        <v>1</v>
      </c>
    </row>
    <row r="83" spans="1:2" x14ac:dyDescent="0.25">
      <c r="A83" t="s">
        <v>278</v>
      </c>
      <c r="B83" s="50">
        <f>Лист1!B30</f>
        <v>1</v>
      </c>
    </row>
    <row r="84" spans="1:2" x14ac:dyDescent="0.25">
      <c r="A84" t="s">
        <v>278</v>
      </c>
      <c r="B84" s="50">
        <f>Лист1!B31</f>
        <v>1</v>
      </c>
    </row>
    <row r="85" spans="1:2" x14ac:dyDescent="0.25">
      <c r="A85" t="s">
        <v>278</v>
      </c>
      <c r="B85" s="50">
        <f>Лист1!B32</f>
        <v>1</v>
      </c>
    </row>
    <row r="86" spans="1:2" x14ac:dyDescent="0.25">
      <c r="A86" t="s">
        <v>278</v>
      </c>
      <c r="B86" s="50">
        <f>Лист1!B33</f>
        <v>1</v>
      </c>
    </row>
    <row r="87" spans="1:2" x14ac:dyDescent="0.25">
      <c r="A87" t="s">
        <v>278</v>
      </c>
      <c r="B87" s="50">
        <f>Лист1!B34</f>
        <v>1</v>
      </c>
    </row>
    <row r="88" spans="1:2" x14ac:dyDescent="0.25">
      <c r="A88" t="s">
        <v>278</v>
      </c>
      <c r="B88" s="50">
        <f>Лист1!B35</f>
        <v>1</v>
      </c>
    </row>
    <row r="89" spans="1:2" x14ac:dyDescent="0.25">
      <c r="A89" t="s">
        <v>278</v>
      </c>
      <c r="B89" s="50">
        <f>Лист1!B36</f>
        <v>1</v>
      </c>
    </row>
    <row r="90" spans="1:2" x14ac:dyDescent="0.25">
      <c r="A90" t="s">
        <v>278</v>
      </c>
      <c r="B90" s="50">
        <f>Лист1!B37</f>
        <v>1</v>
      </c>
    </row>
    <row r="91" spans="1:2" x14ac:dyDescent="0.25">
      <c r="A91" t="s">
        <v>278</v>
      </c>
      <c r="B91" s="50">
        <f>Лист1!B38</f>
        <v>1</v>
      </c>
    </row>
    <row r="92" spans="1:2" x14ac:dyDescent="0.25">
      <c r="A92" t="s">
        <v>278</v>
      </c>
      <c r="B92" s="50">
        <f>Лист1!B39</f>
        <v>1</v>
      </c>
    </row>
    <row r="93" spans="1:2" x14ac:dyDescent="0.25">
      <c r="A93" t="s">
        <v>278</v>
      </c>
      <c r="B93" s="50">
        <f>Лист1!B40</f>
        <v>1</v>
      </c>
    </row>
    <row r="94" spans="1:2" x14ac:dyDescent="0.25">
      <c r="A94" t="s">
        <v>278</v>
      </c>
      <c r="B94" s="50">
        <f>Лист1!B41</f>
        <v>1</v>
      </c>
    </row>
    <row r="95" spans="1:2" x14ac:dyDescent="0.25">
      <c r="A95" t="s">
        <v>278</v>
      </c>
      <c r="B95" s="50">
        <f>Лист1!B42</f>
        <v>1</v>
      </c>
    </row>
    <row r="96" spans="1:2" x14ac:dyDescent="0.25">
      <c r="A96" t="s">
        <v>278</v>
      </c>
      <c r="B96" s="50">
        <f>Лист1!B43</f>
        <v>1</v>
      </c>
    </row>
    <row r="97" spans="1:2" x14ac:dyDescent="0.25">
      <c r="A97" t="s">
        <v>278</v>
      </c>
      <c r="B97" s="50">
        <f>Лист1!B44</f>
        <v>1</v>
      </c>
    </row>
    <row r="98" spans="1:2" x14ac:dyDescent="0.25">
      <c r="A98" t="s">
        <v>278</v>
      </c>
      <c r="B98" s="50">
        <f>Лист1!B45</f>
        <v>1</v>
      </c>
    </row>
    <row r="99" spans="1:2" x14ac:dyDescent="0.25">
      <c r="A99" t="s">
        <v>278</v>
      </c>
      <c r="B99" s="50">
        <f>Лист1!B46</f>
        <v>1</v>
      </c>
    </row>
    <row r="100" spans="1:2" x14ac:dyDescent="0.25">
      <c r="A100" t="s">
        <v>278</v>
      </c>
      <c r="B100" s="50">
        <f>Лист1!B47</f>
        <v>1</v>
      </c>
    </row>
    <row r="101" spans="1:2" x14ac:dyDescent="0.25">
      <c r="A101" t="s">
        <v>278</v>
      </c>
      <c r="B101" s="50">
        <f>Лист1!B48</f>
        <v>1</v>
      </c>
    </row>
    <row r="102" spans="1:2" x14ac:dyDescent="0.25">
      <c r="A102" t="s">
        <v>278</v>
      </c>
      <c r="B102" s="50">
        <f>Лист1!B49</f>
        <v>1</v>
      </c>
    </row>
    <row r="103" spans="1:2" x14ac:dyDescent="0.25">
      <c r="A103" t="s">
        <v>278</v>
      </c>
      <c r="B103" s="50">
        <f>Лист1!B50</f>
        <v>1</v>
      </c>
    </row>
    <row r="104" spans="1:2" x14ac:dyDescent="0.25">
      <c r="A104" t="s">
        <v>278</v>
      </c>
      <c r="B104" s="50">
        <f>Лист1!B51</f>
        <v>1</v>
      </c>
    </row>
    <row r="105" spans="1:2" x14ac:dyDescent="0.25">
      <c r="A105" t="s">
        <v>278</v>
      </c>
      <c r="B105" s="50">
        <f>Лист1!B52</f>
        <v>1</v>
      </c>
    </row>
    <row r="106" spans="1:2" x14ac:dyDescent="0.25">
      <c r="A106" t="s">
        <v>278</v>
      </c>
      <c r="B106" s="50">
        <f>Лист1!B53</f>
        <v>1</v>
      </c>
    </row>
    <row r="107" spans="1:2" x14ac:dyDescent="0.25">
      <c r="A107" t="s">
        <v>278</v>
      </c>
      <c r="B107" s="50">
        <f>Лист1!B54</f>
        <v>1</v>
      </c>
    </row>
    <row r="108" spans="1:2" x14ac:dyDescent="0.25">
      <c r="A108" t="s">
        <v>278</v>
      </c>
      <c r="B108" s="50">
        <f>Лист1!B55</f>
        <v>1</v>
      </c>
    </row>
    <row r="109" spans="1:2" x14ac:dyDescent="0.25">
      <c r="A109" t="s">
        <v>278</v>
      </c>
      <c r="B109" s="50">
        <f>Лист1!B56</f>
        <v>1</v>
      </c>
    </row>
    <row r="110" spans="1:2" x14ac:dyDescent="0.25">
      <c r="A110" t="s">
        <v>278</v>
      </c>
      <c r="B110" s="50">
        <f>Лист1!B57</f>
        <v>1</v>
      </c>
    </row>
    <row r="111" spans="1:2" x14ac:dyDescent="0.25">
      <c r="A111" t="s">
        <v>278</v>
      </c>
      <c r="B111" s="50">
        <f>Лист1!B58</f>
        <v>1</v>
      </c>
    </row>
    <row r="112" spans="1:2" x14ac:dyDescent="0.25">
      <c r="A112" t="s">
        <v>278</v>
      </c>
      <c r="B112" s="50">
        <f>Лист1!B59</f>
        <v>1</v>
      </c>
    </row>
    <row r="113" spans="1:2" x14ac:dyDescent="0.25">
      <c r="A113" t="s">
        <v>278</v>
      </c>
      <c r="B113" s="50">
        <f>Лист1!B60</f>
        <v>1</v>
      </c>
    </row>
    <row r="114" spans="1:2" x14ac:dyDescent="0.25">
      <c r="A114" t="s">
        <v>278</v>
      </c>
      <c r="B114" s="50">
        <f>Лист1!B61</f>
        <v>1</v>
      </c>
    </row>
    <row r="115" spans="1:2" x14ac:dyDescent="0.25">
      <c r="A115" t="s">
        <v>278</v>
      </c>
      <c r="B115" s="50">
        <f>Лист1!B62</f>
        <v>1</v>
      </c>
    </row>
    <row r="116" spans="1:2" x14ac:dyDescent="0.25">
      <c r="A116" t="s">
        <v>372</v>
      </c>
      <c r="B116" s="50">
        <f>Лист1!B63</f>
        <v>0</v>
      </c>
    </row>
    <row r="117" spans="1:2" x14ac:dyDescent="0.25">
      <c r="A117" t="s">
        <v>372</v>
      </c>
      <c r="B117" s="50">
        <f>Лист1!B64</f>
        <v>0</v>
      </c>
    </row>
    <row r="118" spans="1:2" x14ac:dyDescent="0.25">
      <c r="A118" t="s">
        <v>372</v>
      </c>
      <c r="B118" s="50">
        <f>Лист1!B65</f>
        <v>0</v>
      </c>
    </row>
    <row r="119" spans="1:2" x14ac:dyDescent="0.25">
      <c r="A119" t="s">
        <v>372</v>
      </c>
      <c r="B119" s="50">
        <f>Лист1!B66</f>
        <v>0</v>
      </c>
    </row>
    <row r="120" spans="1:2" x14ac:dyDescent="0.25">
      <c r="A120" t="s">
        <v>372</v>
      </c>
      <c r="B120" s="50">
        <f>Лист1!B67</f>
        <v>0</v>
      </c>
    </row>
    <row r="121" spans="1:2" x14ac:dyDescent="0.25">
      <c r="A121" t="s">
        <v>372</v>
      </c>
      <c r="B121" s="50">
        <f>Лист1!B68</f>
        <v>0</v>
      </c>
    </row>
    <row r="122" spans="1:2" x14ac:dyDescent="0.25">
      <c r="A122" t="s">
        <v>372</v>
      </c>
      <c r="B122" s="50">
        <f>Лист1!B69</f>
        <v>0</v>
      </c>
    </row>
    <row r="123" spans="1:2" x14ac:dyDescent="0.25">
      <c r="A123" t="s">
        <v>372</v>
      </c>
      <c r="B123" s="50">
        <f>Лист1!B70</f>
        <v>0</v>
      </c>
    </row>
    <row r="124" spans="1:2" x14ac:dyDescent="0.25">
      <c r="A124" t="s">
        <v>372</v>
      </c>
      <c r="B124" s="50">
        <f>Лист1!B71</f>
        <v>0</v>
      </c>
    </row>
    <row r="125" spans="1:2" x14ac:dyDescent="0.25">
      <c r="A125" t="s">
        <v>372</v>
      </c>
      <c r="B125" s="50">
        <f>Лист1!B72</f>
        <v>0</v>
      </c>
    </row>
    <row r="126" spans="1:2" x14ac:dyDescent="0.25">
      <c r="A126" t="s">
        <v>372</v>
      </c>
      <c r="B126" s="50">
        <f>Лист1!B73</f>
        <v>0</v>
      </c>
    </row>
    <row r="127" spans="1:2" x14ac:dyDescent="0.25">
      <c r="A127" t="s">
        <v>372</v>
      </c>
      <c r="B127" s="50">
        <f>Лист1!B74</f>
        <v>0</v>
      </c>
    </row>
    <row r="128" spans="1:2" x14ac:dyDescent="0.25">
      <c r="A128" t="s">
        <v>373</v>
      </c>
      <c r="B128" s="50">
        <f>Лист1!B75</f>
        <v>0</v>
      </c>
    </row>
    <row r="129" spans="1:2" x14ac:dyDescent="0.25">
      <c r="A129" t="s">
        <v>373</v>
      </c>
      <c r="B129" s="50">
        <f>Лист1!B76</f>
        <v>0</v>
      </c>
    </row>
    <row r="130" spans="1:2" x14ac:dyDescent="0.25">
      <c r="A130" t="s">
        <v>373</v>
      </c>
      <c r="B130" s="50">
        <f>Лист1!B77</f>
        <v>0</v>
      </c>
    </row>
    <row r="131" spans="1:2" x14ac:dyDescent="0.25">
      <c r="A131" t="s">
        <v>373</v>
      </c>
      <c r="B131" s="50">
        <f>Лист1!B78</f>
        <v>0</v>
      </c>
    </row>
    <row r="132" spans="1:2" x14ac:dyDescent="0.25">
      <c r="A132" t="s">
        <v>373</v>
      </c>
      <c r="B132" s="50">
        <f>Лист1!B79</f>
        <v>0</v>
      </c>
    </row>
    <row r="133" spans="1:2" x14ac:dyDescent="0.25">
      <c r="A133" t="s">
        <v>373</v>
      </c>
      <c r="B133" s="50">
        <f>Лист1!B80</f>
        <v>0</v>
      </c>
    </row>
    <row r="134" spans="1:2" x14ac:dyDescent="0.25">
      <c r="A134" t="s">
        <v>373</v>
      </c>
      <c r="B134" s="50">
        <f>Лист1!B81</f>
        <v>0</v>
      </c>
    </row>
    <row r="135" spans="1:2" x14ac:dyDescent="0.25">
      <c r="A135" t="s">
        <v>373</v>
      </c>
      <c r="B135" s="50">
        <f>Лист1!B82</f>
        <v>0</v>
      </c>
    </row>
    <row r="136" spans="1:2" x14ac:dyDescent="0.25">
      <c r="A136" t="s">
        <v>373</v>
      </c>
      <c r="B136" s="50">
        <f>Лист1!B83</f>
        <v>0</v>
      </c>
    </row>
    <row r="137" spans="1:2" x14ac:dyDescent="0.25">
      <c r="A137" t="s">
        <v>373</v>
      </c>
      <c r="B137" s="50">
        <f>Лист1!B84</f>
        <v>0</v>
      </c>
    </row>
    <row r="138" spans="1:2" x14ac:dyDescent="0.25">
      <c r="A138" t="s">
        <v>373</v>
      </c>
      <c r="B138" s="50">
        <f>Лист1!B85</f>
        <v>0</v>
      </c>
    </row>
    <row r="139" spans="1:2" x14ac:dyDescent="0.25">
      <c r="A139" t="s">
        <v>373</v>
      </c>
      <c r="B139" s="50">
        <f>Лист1!B86</f>
        <v>0</v>
      </c>
    </row>
    <row r="140" spans="1:2" x14ac:dyDescent="0.25">
      <c r="A140" t="s">
        <v>373</v>
      </c>
      <c r="B140" s="50">
        <f>Лист1!B87</f>
        <v>0</v>
      </c>
    </row>
    <row r="141" spans="1:2" x14ac:dyDescent="0.25">
      <c r="A141" t="s">
        <v>373</v>
      </c>
      <c r="B141" s="50">
        <f>Лист1!B88</f>
        <v>0</v>
      </c>
    </row>
    <row r="142" spans="1:2" x14ac:dyDescent="0.25">
      <c r="A142" t="s">
        <v>373</v>
      </c>
      <c r="B142" s="50">
        <f>Лист1!B89</f>
        <v>0</v>
      </c>
    </row>
    <row r="143" spans="1:2" x14ac:dyDescent="0.25">
      <c r="A143" t="s">
        <v>373</v>
      </c>
      <c r="B143" s="50">
        <f>Лист1!B90</f>
        <v>0</v>
      </c>
    </row>
    <row r="144" spans="1:2" x14ac:dyDescent="0.25">
      <c r="A144" t="s">
        <v>373</v>
      </c>
      <c r="B144" s="50">
        <f>Лист1!B91</f>
        <v>0</v>
      </c>
    </row>
    <row r="145" spans="1:2" x14ac:dyDescent="0.25">
      <c r="A145" t="s">
        <v>373</v>
      </c>
      <c r="B145" s="50">
        <f>Лист1!B92</f>
        <v>0</v>
      </c>
    </row>
    <row r="146" spans="1:2" x14ac:dyDescent="0.25">
      <c r="A146" t="s">
        <v>373</v>
      </c>
      <c r="B146" s="50">
        <f>Лист1!B93</f>
        <v>0</v>
      </c>
    </row>
    <row r="147" spans="1:2" x14ac:dyDescent="0.25">
      <c r="A147" t="s">
        <v>373</v>
      </c>
      <c r="B147" s="50">
        <f>Лист1!B94</f>
        <v>0</v>
      </c>
    </row>
    <row r="148" spans="1:2" x14ac:dyDescent="0.25">
      <c r="A148" t="s">
        <v>373</v>
      </c>
      <c r="B148" s="50">
        <f>Лист1!B95</f>
        <v>0</v>
      </c>
    </row>
    <row r="149" spans="1:2" x14ac:dyDescent="0.25">
      <c r="A149" t="s">
        <v>374</v>
      </c>
      <c r="B149" s="50">
        <f>Лист1!B96</f>
        <v>0</v>
      </c>
    </row>
    <row r="150" spans="1:2" x14ac:dyDescent="0.25">
      <c r="A150" t="s">
        <v>374</v>
      </c>
      <c r="B150" s="50">
        <f>Лист1!B97</f>
        <v>0</v>
      </c>
    </row>
    <row r="151" spans="1:2" x14ac:dyDescent="0.25">
      <c r="A151" t="s">
        <v>374</v>
      </c>
      <c r="B151" s="50">
        <f>Лист1!B98</f>
        <v>0</v>
      </c>
    </row>
    <row r="152" spans="1:2" x14ac:dyDescent="0.25">
      <c r="A152" t="s">
        <v>374</v>
      </c>
      <c r="B152" s="50">
        <f>Лист1!B99</f>
        <v>0</v>
      </c>
    </row>
    <row r="153" spans="1:2" x14ac:dyDescent="0.25">
      <c r="A153" t="s">
        <v>374</v>
      </c>
      <c r="B153" s="50">
        <f>Лист1!B100</f>
        <v>0</v>
      </c>
    </row>
    <row r="154" spans="1:2" x14ac:dyDescent="0.25">
      <c r="A154" t="s">
        <v>374</v>
      </c>
      <c r="B154" s="50">
        <f>Лист1!B101</f>
        <v>0</v>
      </c>
    </row>
    <row r="155" spans="1:2" x14ac:dyDescent="0.25">
      <c r="A155" t="s">
        <v>374</v>
      </c>
      <c r="B155" s="50">
        <f>Лист1!B102</f>
        <v>0</v>
      </c>
    </row>
    <row r="156" spans="1:2" x14ac:dyDescent="0.25">
      <c r="A156" t="s">
        <v>375</v>
      </c>
      <c r="B156" s="50">
        <f>Лист1!B103</f>
        <v>0</v>
      </c>
    </row>
    <row r="157" spans="1:2" x14ac:dyDescent="0.25">
      <c r="A157" t="s">
        <v>375</v>
      </c>
      <c r="B157" s="50">
        <f>Лист1!B104</f>
        <v>0</v>
      </c>
    </row>
    <row r="158" spans="1:2" x14ac:dyDescent="0.25">
      <c r="A158" t="s">
        <v>375</v>
      </c>
      <c r="B158" s="50">
        <f>Лист1!B105</f>
        <v>0</v>
      </c>
    </row>
    <row r="159" spans="1:2" x14ac:dyDescent="0.25">
      <c r="A159" t="s">
        <v>375</v>
      </c>
      <c r="B159" s="50">
        <f>Лист1!B106</f>
        <v>0</v>
      </c>
    </row>
    <row r="160" spans="1:2" x14ac:dyDescent="0.25">
      <c r="A160" t="s">
        <v>375</v>
      </c>
      <c r="B160" s="50">
        <f>Лист1!B107</f>
        <v>0</v>
      </c>
    </row>
    <row r="161" spans="1:2" x14ac:dyDescent="0.25">
      <c r="A161" t="s">
        <v>375</v>
      </c>
      <c r="B161" s="50">
        <f>Лист1!B108</f>
        <v>0</v>
      </c>
    </row>
    <row r="162" spans="1:2" x14ac:dyDescent="0.25">
      <c r="A162" t="s">
        <v>375</v>
      </c>
      <c r="B162" s="50">
        <f>Лист1!B109</f>
        <v>0</v>
      </c>
    </row>
    <row r="163" spans="1:2" x14ac:dyDescent="0.25">
      <c r="A163" t="s">
        <v>375</v>
      </c>
      <c r="B163" s="50">
        <f>Лист1!B110</f>
        <v>0</v>
      </c>
    </row>
    <row r="164" spans="1:2" x14ac:dyDescent="0.25">
      <c r="A164" t="s">
        <v>376</v>
      </c>
      <c r="B164" s="50">
        <f>Лист1!B111</f>
        <v>0</v>
      </c>
    </row>
    <row r="165" spans="1:2" x14ac:dyDescent="0.25">
      <c r="A165" t="s">
        <v>376</v>
      </c>
      <c r="B165" s="50">
        <f>Лист1!B112</f>
        <v>0</v>
      </c>
    </row>
    <row r="166" spans="1:2" x14ac:dyDescent="0.25">
      <c r="A166" t="s">
        <v>376</v>
      </c>
      <c r="B166" s="50">
        <f>Лист1!B113</f>
        <v>0</v>
      </c>
    </row>
    <row r="167" spans="1:2" x14ac:dyDescent="0.25">
      <c r="A167" t="s">
        <v>376</v>
      </c>
      <c r="B167" s="50">
        <f>Лист1!B114</f>
        <v>0</v>
      </c>
    </row>
    <row r="168" spans="1:2" x14ac:dyDescent="0.25">
      <c r="A168" t="s">
        <v>376</v>
      </c>
      <c r="B168" s="50">
        <f>Лист1!B115</f>
        <v>0</v>
      </c>
    </row>
    <row r="169" spans="1:2" x14ac:dyDescent="0.25">
      <c r="A169" t="s">
        <v>376</v>
      </c>
      <c r="B169" s="50">
        <f>Лист1!B116</f>
        <v>0</v>
      </c>
    </row>
    <row r="170" spans="1:2" x14ac:dyDescent="0.25">
      <c r="A170" t="s">
        <v>376</v>
      </c>
      <c r="B170" s="50">
        <f>Лист1!B117</f>
        <v>0</v>
      </c>
    </row>
    <row r="171" spans="1:2" x14ac:dyDescent="0.25">
      <c r="A171" t="s">
        <v>376</v>
      </c>
      <c r="B171" s="50">
        <f>Лист1!B118</f>
        <v>0</v>
      </c>
    </row>
    <row r="172" spans="1:2" x14ac:dyDescent="0.25">
      <c r="A172" t="s">
        <v>376</v>
      </c>
      <c r="B172" s="50">
        <f>Лист1!B119</f>
        <v>0</v>
      </c>
    </row>
    <row r="173" spans="1:2" x14ac:dyDescent="0.25">
      <c r="A173" t="s">
        <v>376</v>
      </c>
      <c r="B173" s="50">
        <f>Лист1!B120</f>
        <v>0</v>
      </c>
    </row>
    <row r="174" spans="1:2" x14ac:dyDescent="0.25">
      <c r="A174" t="s">
        <v>376</v>
      </c>
      <c r="B174" s="50">
        <f>Лист1!B121</f>
        <v>0</v>
      </c>
    </row>
    <row r="175" spans="1:2" x14ac:dyDescent="0.25">
      <c r="A175" t="s">
        <v>377</v>
      </c>
      <c r="B175" s="50">
        <f>Лист1!B122</f>
        <v>0</v>
      </c>
    </row>
    <row r="176" spans="1:2" x14ac:dyDescent="0.25">
      <c r="A176" t="s">
        <v>377</v>
      </c>
      <c r="B176" s="50">
        <f>Лист1!B123</f>
        <v>0</v>
      </c>
    </row>
    <row r="177" spans="1:2" x14ac:dyDescent="0.25">
      <c r="A177" t="s">
        <v>377</v>
      </c>
      <c r="B177" s="50">
        <f>Лист1!B124</f>
        <v>0</v>
      </c>
    </row>
    <row r="178" spans="1:2" x14ac:dyDescent="0.25">
      <c r="A178" t="s">
        <v>377</v>
      </c>
      <c r="B178" s="50">
        <f>Лист1!B125</f>
        <v>0</v>
      </c>
    </row>
    <row r="179" spans="1:2" x14ac:dyDescent="0.25">
      <c r="A179" t="s">
        <v>377</v>
      </c>
      <c r="B179" s="50">
        <f>Лист1!B126</f>
        <v>0</v>
      </c>
    </row>
    <row r="180" spans="1:2" x14ac:dyDescent="0.25">
      <c r="A180" t="s">
        <v>377</v>
      </c>
      <c r="B180" s="50">
        <f>Лист1!B127</f>
        <v>0</v>
      </c>
    </row>
    <row r="181" spans="1:2" x14ac:dyDescent="0.25">
      <c r="A181" t="s">
        <v>377</v>
      </c>
      <c r="B181" s="50">
        <f>Лист1!B128</f>
        <v>0</v>
      </c>
    </row>
    <row r="182" spans="1:2" x14ac:dyDescent="0.25">
      <c r="A182" t="s">
        <v>378</v>
      </c>
      <c r="B182" s="50">
        <f>Лист1!B129</f>
        <v>0</v>
      </c>
    </row>
    <row r="183" spans="1:2" x14ac:dyDescent="0.25">
      <c r="A183" t="s">
        <v>378</v>
      </c>
      <c r="B183" s="50">
        <f>Лист1!B130</f>
        <v>0</v>
      </c>
    </row>
    <row r="184" spans="1:2" x14ac:dyDescent="0.25">
      <c r="A184" t="s">
        <v>378</v>
      </c>
      <c r="B184" s="50">
        <f>Лист1!B131</f>
        <v>0</v>
      </c>
    </row>
    <row r="185" spans="1:2" x14ac:dyDescent="0.25">
      <c r="A185" t="s">
        <v>378</v>
      </c>
      <c r="B185" s="50">
        <f>Лист1!B132</f>
        <v>0</v>
      </c>
    </row>
    <row r="186" spans="1:2" x14ac:dyDescent="0.25">
      <c r="A186" t="s">
        <v>378</v>
      </c>
      <c r="B186" s="50">
        <f>Лист1!B133</f>
        <v>0</v>
      </c>
    </row>
    <row r="187" spans="1:2" x14ac:dyDescent="0.25">
      <c r="A187" t="s">
        <v>378</v>
      </c>
      <c r="B187" s="50">
        <f>Лист1!B134</f>
        <v>0</v>
      </c>
    </row>
    <row r="188" spans="1:2" x14ac:dyDescent="0.25">
      <c r="A188" t="s">
        <v>378</v>
      </c>
      <c r="B188" s="50">
        <f>Лист1!B135</f>
        <v>0</v>
      </c>
    </row>
    <row r="189" spans="1:2" x14ac:dyDescent="0.25">
      <c r="A189" t="s">
        <v>378</v>
      </c>
      <c r="B189" s="50">
        <f>Лист1!B136</f>
        <v>0</v>
      </c>
    </row>
    <row r="190" spans="1:2" x14ac:dyDescent="0.25">
      <c r="A190" t="s">
        <v>378</v>
      </c>
      <c r="B190" s="50">
        <f>Лист1!B137</f>
        <v>0</v>
      </c>
    </row>
    <row r="191" spans="1:2" x14ac:dyDescent="0.25">
      <c r="A191" t="s">
        <v>378</v>
      </c>
      <c r="B191" s="50">
        <f>Лист1!B138</f>
        <v>0</v>
      </c>
    </row>
    <row r="192" spans="1:2" x14ac:dyDescent="0.25">
      <c r="A192" t="s">
        <v>379</v>
      </c>
      <c r="B192" s="50">
        <f>Лист1!B139</f>
        <v>0</v>
      </c>
    </row>
    <row r="193" spans="1:2" x14ac:dyDescent="0.25">
      <c r="A193" t="s">
        <v>379</v>
      </c>
      <c r="B193" s="50">
        <f>Лист1!B140</f>
        <v>0</v>
      </c>
    </row>
    <row r="194" spans="1:2" x14ac:dyDescent="0.25">
      <c r="A194" t="s">
        <v>379</v>
      </c>
      <c r="B194" s="50">
        <f>Лист1!B141</f>
        <v>0</v>
      </c>
    </row>
    <row r="195" spans="1:2" x14ac:dyDescent="0.25">
      <c r="A195" t="s">
        <v>379</v>
      </c>
      <c r="B195" s="50">
        <f>Лист1!B142</f>
        <v>0</v>
      </c>
    </row>
    <row r="196" spans="1:2" x14ac:dyDescent="0.25">
      <c r="A196" t="s">
        <v>379</v>
      </c>
      <c r="B196" s="50">
        <f>Лист1!B143</f>
        <v>0</v>
      </c>
    </row>
    <row r="197" spans="1:2" x14ac:dyDescent="0.25">
      <c r="A197" t="s">
        <v>379</v>
      </c>
      <c r="B197" s="50">
        <f>Лист1!B144</f>
        <v>0</v>
      </c>
    </row>
    <row r="198" spans="1:2" x14ac:dyDescent="0.25">
      <c r="A198" t="s">
        <v>379</v>
      </c>
      <c r="B198" s="50">
        <f>Лист1!B145</f>
        <v>0</v>
      </c>
    </row>
    <row r="199" spans="1:2" x14ac:dyDescent="0.25">
      <c r="A199" t="s">
        <v>379</v>
      </c>
      <c r="B199" s="50">
        <f>Лист1!B146</f>
        <v>0</v>
      </c>
    </row>
    <row r="200" spans="1:2" x14ac:dyDescent="0.25">
      <c r="A200" t="s">
        <v>379</v>
      </c>
      <c r="B200" s="50">
        <f>Лист1!B147</f>
        <v>0</v>
      </c>
    </row>
    <row r="201" spans="1:2" x14ac:dyDescent="0.25">
      <c r="A201" t="s">
        <v>379</v>
      </c>
      <c r="B201" s="50">
        <f>Лист1!B148</f>
        <v>0</v>
      </c>
    </row>
    <row r="202" spans="1:2" x14ac:dyDescent="0.25">
      <c r="A202" t="s">
        <v>379</v>
      </c>
      <c r="B202" s="50">
        <f>Лист1!B149</f>
        <v>0</v>
      </c>
    </row>
    <row r="203" spans="1:2" x14ac:dyDescent="0.25">
      <c r="A203" t="s">
        <v>379</v>
      </c>
      <c r="B203" s="50">
        <f>Лист1!B150</f>
        <v>0</v>
      </c>
    </row>
    <row r="204" spans="1:2" x14ac:dyDescent="0.25">
      <c r="A204" t="s">
        <v>379</v>
      </c>
      <c r="B204" s="50">
        <f>Лист1!B151</f>
        <v>0</v>
      </c>
    </row>
    <row r="205" spans="1:2" x14ac:dyDescent="0.25">
      <c r="A205" t="s">
        <v>379</v>
      </c>
      <c r="B205" s="50">
        <f>Лист1!B152</f>
        <v>0</v>
      </c>
    </row>
    <row r="206" spans="1:2" x14ac:dyDescent="0.25">
      <c r="A206" t="s">
        <v>380</v>
      </c>
      <c r="B206" s="50">
        <f>Лист1!B153</f>
        <v>0</v>
      </c>
    </row>
    <row r="207" spans="1:2" x14ac:dyDescent="0.25">
      <c r="A207" t="s">
        <v>380</v>
      </c>
      <c r="B207" s="50">
        <f>Лист1!B154</f>
        <v>0</v>
      </c>
    </row>
    <row r="208" spans="1:2" x14ac:dyDescent="0.25">
      <c r="A208" t="s">
        <v>380</v>
      </c>
      <c r="B208" s="50">
        <f>Лист1!B155</f>
        <v>0</v>
      </c>
    </row>
    <row r="209" spans="1:2" x14ac:dyDescent="0.25">
      <c r="A209" t="s">
        <v>381</v>
      </c>
      <c r="B209" s="50">
        <f>Лист1!B156</f>
        <v>0</v>
      </c>
    </row>
    <row r="210" spans="1:2" x14ac:dyDescent="0.25">
      <c r="A210" t="s">
        <v>381</v>
      </c>
      <c r="B210" s="50">
        <f>Лист1!B157</f>
        <v>0</v>
      </c>
    </row>
    <row r="211" spans="1:2" x14ac:dyDescent="0.25">
      <c r="A211" t="s">
        <v>381</v>
      </c>
      <c r="B211" s="50">
        <f>Лист1!B158</f>
        <v>0</v>
      </c>
    </row>
    <row r="212" spans="1:2" x14ac:dyDescent="0.25">
      <c r="A212" t="s">
        <v>381</v>
      </c>
      <c r="B212" s="50">
        <f>Лист1!B159</f>
        <v>0</v>
      </c>
    </row>
    <row r="213" spans="1:2" x14ac:dyDescent="0.25">
      <c r="A213" t="s">
        <v>381</v>
      </c>
      <c r="B213" s="50">
        <f>Лист1!B160</f>
        <v>0</v>
      </c>
    </row>
    <row r="214" spans="1:2" x14ac:dyDescent="0.25">
      <c r="A214" t="s">
        <v>381</v>
      </c>
      <c r="B214" s="50">
        <f>Лист1!B161</f>
        <v>0</v>
      </c>
    </row>
    <row r="215" spans="1:2" x14ac:dyDescent="0.25">
      <c r="A215" t="s">
        <v>381</v>
      </c>
      <c r="B215" s="50">
        <f>Лист1!B162</f>
        <v>0</v>
      </c>
    </row>
    <row r="216" spans="1:2" x14ac:dyDescent="0.25">
      <c r="A216" t="s">
        <v>381</v>
      </c>
      <c r="B216" s="50">
        <f>Лист1!B163</f>
        <v>0</v>
      </c>
    </row>
    <row r="217" spans="1:2" x14ac:dyDescent="0.25">
      <c r="A217" t="s">
        <v>381</v>
      </c>
      <c r="B217" s="50">
        <f>Лист1!B164</f>
        <v>0</v>
      </c>
    </row>
    <row r="218" spans="1:2" x14ac:dyDescent="0.25">
      <c r="A218" t="s">
        <v>381</v>
      </c>
      <c r="B218" s="50">
        <f>Лист1!B165</f>
        <v>0</v>
      </c>
    </row>
    <row r="219" spans="1:2" x14ac:dyDescent="0.25">
      <c r="A219" t="s">
        <v>382</v>
      </c>
      <c r="B219" s="50">
        <f>Лист1!B166</f>
        <v>0</v>
      </c>
    </row>
    <row r="220" spans="1:2" x14ac:dyDescent="0.25">
      <c r="A220" t="s">
        <v>382</v>
      </c>
      <c r="B220" s="50">
        <f>Лист1!B167</f>
        <v>0</v>
      </c>
    </row>
    <row r="221" spans="1:2" x14ac:dyDescent="0.25">
      <c r="A221" t="s">
        <v>382</v>
      </c>
      <c r="B221" s="50">
        <f>Лист1!B168</f>
        <v>0</v>
      </c>
    </row>
    <row r="222" spans="1:2" x14ac:dyDescent="0.25">
      <c r="A222" t="s">
        <v>382</v>
      </c>
      <c r="B222" s="50">
        <f>Лист1!B169</f>
        <v>0</v>
      </c>
    </row>
    <row r="223" spans="1:2" x14ac:dyDescent="0.25">
      <c r="A223" t="s">
        <v>382</v>
      </c>
      <c r="B223" s="50">
        <f>Лист1!B170</f>
        <v>0</v>
      </c>
    </row>
    <row r="224" spans="1:2" x14ac:dyDescent="0.25">
      <c r="A224" t="s">
        <v>382</v>
      </c>
      <c r="B224" s="50">
        <f>Лист1!B171</f>
        <v>0</v>
      </c>
    </row>
    <row r="225" spans="1:2" x14ac:dyDescent="0.25">
      <c r="A225" t="s">
        <v>382</v>
      </c>
      <c r="B225" s="50">
        <f>Лист1!B172</f>
        <v>0</v>
      </c>
    </row>
    <row r="226" spans="1:2" x14ac:dyDescent="0.25">
      <c r="A226" t="s">
        <v>382</v>
      </c>
      <c r="B226" s="50">
        <f>Лист1!B173</f>
        <v>0</v>
      </c>
    </row>
    <row r="227" spans="1:2" x14ac:dyDescent="0.25">
      <c r="A227" t="s">
        <v>382</v>
      </c>
      <c r="B227" s="50">
        <f>Лист1!B174</f>
        <v>0</v>
      </c>
    </row>
    <row r="228" spans="1:2" x14ac:dyDescent="0.25">
      <c r="A228" t="s">
        <v>382</v>
      </c>
      <c r="B228" s="50">
        <f>Лист1!B175</f>
        <v>0</v>
      </c>
    </row>
    <row r="229" spans="1:2" x14ac:dyDescent="0.25">
      <c r="A229" t="s">
        <v>382</v>
      </c>
      <c r="B229" s="50">
        <f>Лист1!B176</f>
        <v>0</v>
      </c>
    </row>
    <row r="230" spans="1:2" x14ac:dyDescent="0.25">
      <c r="A230" t="s">
        <v>382</v>
      </c>
      <c r="B230" s="50">
        <f>Лист1!B177</f>
        <v>0</v>
      </c>
    </row>
    <row r="231" spans="1:2" x14ac:dyDescent="0.25">
      <c r="A231" t="s">
        <v>382</v>
      </c>
      <c r="B231" s="50">
        <f>Лист1!B178</f>
        <v>0</v>
      </c>
    </row>
    <row r="232" spans="1:2" x14ac:dyDescent="0.25">
      <c r="A232" t="s">
        <v>382</v>
      </c>
      <c r="B232" s="50">
        <f>Лист1!B179</f>
        <v>0</v>
      </c>
    </row>
    <row r="233" spans="1:2" x14ac:dyDescent="0.25">
      <c r="A233" t="s">
        <v>382</v>
      </c>
      <c r="B233" s="50">
        <f>Лист1!B180</f>
        <v>0</v>
      </c>
    </row>
    <row r="234" spans="1:2" x14ac:dyDescent="0.25">
      <c r="A234" t="s">
        <v>382</v>
      </c>
      <c r="B234" s="50">
        <f>Лист1!B181</f>
        <v>0</v>
      </c>
    </row>
    <row r="235" spans="1:2" x14ac:dyDescent="0.25">
      <c r="A235" t="s">
        <v>382</v>
      </c>
      <c r="B235" s="50">
        <f>Лист1!B182</f>
        <v>0</v>
      </c>
    </row>
    <row r="236" spans="1:2" x14ac:dyDescent="0.25">
      <c r="A236" t="s">
        <v>382</v>
      </c>
      <c r="B236" s="50">
        <f>Лист1!B183</f>
        <v>0</v>
      </c>
    </row>
    <row r="237" spans="1:2" x14ac:dyDescent="0.25">
      <c r="A237" t="s">
        <v>383</v>
      </c>
      <c r="B237" s="50">
        <f>Лист1!B184</f>
        <v>0</v>
      </c>
    </row>
    <row r="238" spans="1:2" x14ac:dyDescent="0.25">
      <c r="A238" t="s">
        <v>383</v>
      </c>
      <c r="B238" s="50">
        <f>Лист1!B185</f>
        <v>0</v>
      </c>
    </row>
    <row r="239" spans="1:2" x14ac:dyDescent="0.25">
      <c r="A239" t="s">
        <v>383</v>
      </c>
      <c r="B239" s="50">
        <f>Лист1!B186</f>
        <v>0</v>
      </c>
    </row>
    <row r="240" spans="1:2" x14ac:dyDescent="0.25">
      <c r="A240" t="s">
        <v>383</v>
      </c>
      <c r="B240" s="50">
        <f>Лист1!B187</f>
        <v>0</v>
      </c>
    </row>
    <row r="241" spans="1:2" x14ac:dyDescent="0.25">
      <c r="A241" t="s">
        <v>383</v>
      </c>
      <c r="B241" s="50">
        <f>Лист1!B188</f>
        <v>0</v>
      </c>
    </row>
    <row r="242" spans="1:2" x14ac:dyDescent="0.25">
      <c r="A242" t="s">
        <v>383</v>
      </c>
      <c r="B242" s="50">
        <f>Лист1!B189</f>
        <v>0</v>
      </c>
    </row>
    <row r="243" spans="1:2" x14ac:dyDescent="0.25">
      <c r="A243" t="s">
        <v>383</v>
      </c>
      <c r="B243" s="50">
        <f>Лист1!B190</f>
        <v>0</v>
      </c>
    </row>
    <row r="244" spans="1:2" x14ac:dyDescent="0.25">
      <c r="A244" t="s">
        <v>383</v>
      </c>
      <c r="B244" s="50">
        <f>Лист1!B191</f>
        <v>0</v>
      </c>
    </row>
    <row r="245" spans="1:2" x14ac:dyDescent="0.25">
      <c r="A245" t="s">
        <v>383</v>
      </c>
      <c r="B245" s="50">
        <f>Лист1!B192</f>
        <v>0</v>
      </c>
    </row>
    <row r="246" spans="1:2" x14ac:dyDescent="0.25">
      <c r="A246" t="s">
        <v>384</v>
      </c>
      <c r="B246" s="50">
        <f>Лист1!B193</f>
        <v>0</v>
      </c>
    </row>
    <row r="247" spans="1:2" x14ac:dyDescent="0.25">
      <c r="A247" t="s">
        <v>384</v>
      </c>
      <c r="B247" s="50">
        <f>Лист1!B194</f>
        <v>0</v>
      </c>
    </row>
    <row r="248" spans="1:2" x14ac:dyDescent="0.25">
      <c r="A248" t="s">
        <v>384</v>
      </c>
      <c r="B248" s="50">
        <f>Лист1!B195</f>
        <v>0</v>
      </c>
    </row>
    <row r="249" spans="1:2" x14ac:dyDescent="0.25">
      <c r="A249" t="s">
        <v>384</v>
      </c>
      <c r="B249" s="50">
        <f>Лист1!B196</f>
        <v>0</v>
      </c>
    </row>
    <row r="250" spans="1:2" x14ac:dyDescent="0.25">
      <c r="A250" t="s">
        <v>384</v>
      </c>
      <c r="B250" s="50">
        <f>Лист1!B197</f>
        <v>0</v>
      </c>
    </row>
    <row r="251" spans="1:2" x14ac:dyDescent="0.25">
      <c r="A251" t="s">
        <v>384</v>
      </c>
      <c r="B251" s="50">
        <f>Лист1!B198</f>
        <v>0</v>
      </c>
    </row>
    <row r="252" spans="1:2" x14ac:dyDescent="0.25">
      <c r="A252" t="s">
        <v>384</v>
      </c>
      <c r="B252" s="50">
        <f>Лист1!B199</f>
        <v>0</v>
      </c>
    </row>
    <row r="253" spans="1:2" x14ac:dyDescent="0.25">
      <c r="A253" t="s">
        <v>384</v>
      </c>
      <c r="B253" s="50">
        <f>Лист1!B200</f>
        <v>0</v>
      </c>
    </row>
    <row r="254" spans="1:2" x14ac:dyDescent="0.25">
      <c r="A254" t="s">
        <v>384</v>
      </c>
      <c r="B254" s="50">
        <f>Лист1!B201</f>
        <v>0</v>
      </c>
    </row>
    <row r="255" spans="1:2" x14ac:dyDescent="0.25">
      <c r="A255" t="s">
        <v>384</v>
      </c>
      <c r="B255" s="50">
        <f>Лист1!B202</f>
        <v>0</v>
      </c>
    </row>
    <row r="256" spans="1:2" x14ac:dyDescent="0.25">
      <c r="A256" t="s">
        <v>385</v>
      </c>
      <c r="B256" s="50">
        <f>Лист1!B203</f>
        <v>0</v>
      </c>
    </row>
    <row r="257" spans="1:2" x14ac:dyDescent="0.25">
      <c r="A257" t="s">
        <v>385</v>
      </c>
      <c r="B257" s="50">
        <f>Лист1!B204</f>
        <v>0</v>
      </c>
    </row>
    <row r="258" spans="1:2" x14ac:dyDescent="0.25">
      <c r="A258" t="s">
        <v>385</v>
      </c>
      <c r="B258" s="50">
        <f>Лист1!B205</f>
        <v>0</v>
      </c>
    </row>
    <row r="259" spans="1:2" x14ac:dyDescent="0.25">
      <c r="A259" t="s">
        <v>385</v>
      </c>
      <c r="B259" s="50">
        <f>Лист1!B206</f>
        <v>0</v>
      </c>
    </row>
    <row r="260" spans="1:2" x14ac:dyDescent="0.25">
      <c r="A260" t="s">
        <v>385</v>
      </c>
      <c r="B260" s="50">
        <f>Лист1!B207</f>
        <v>0</v>
      </c>
    </row>
    <row r="261" spans="1:2" x14ac:dyDescent="0.25">
      <c r="A261" t="s">
        <v>385</v>
      </c>
      <c r="B261" s="50">
        <f>Лист1!B208</f>
        <v>0</v>
      </c>
    </row>
    <row r="262" spans="1:2" x14ac:dyDescent="0.25">
      <c r="A262" t="s">
        <v>385</v>
      </c>
      <c r="B262" s="50">
        <f>Лист1!B209</f>
        <v>0</v>
      </c>
    </row>
    <row r="263" spans="1:2" x14ac:dyDescent="0.25">
      <c r="A263" t="s">
        <v>385</v>
      </c>
      <c r="B263" s="50">
        <f>Лист1!B210</f>
        <v>0</v>
      </c>
    </row>
    <row r="264" spans="1:2" x14ac:dyDescent="0.25">
      <c r="A264" t="s">
        <v>385</v>
      </c>
      <c r="B264" s="50">
        <f>Лист1!B211</f>
        <v>0</v>
      </c>
    </row>
    <row r="265" spans="1:2" x14ac:dyDescent="0.25">
      <c r="A265" t="s">
        <v>385</v>
      </c>
      <c r="B265" s="50">
        <f>Лист1!B212</f>
        <v>0</v>
      </c>
    </row>
    <row r="266" spans="1:2" x14ac:dyDescent="0.25">
      <c r="A266" t="s">
        <v>385</v>
      </c>
      <c r="B266" s="50">
        <f>Лист1!B213</f>
        <v>0</v>
      </c>
    </row>
    <row r="267" spans="1:2" x14ac:dyDescent="0.25">
      <c r="A267" t="s">
        <v>386</v>
      </c>
      <c r="B267" s="50">
        <f>Лист1!B214</f>
        <v>0</v>
      </c>
    </row>
    <row r="268" spans="1:2" x14ac:dyDescent="0.25">
      <c r="A268" t="s">
        <v>386</v>
      </c>
      <c r="B268" s="50">
        <f>Лист1!B215</f>
        <v>0</v>
      </c>
    </row>
    <row r="269" spans="1:2" x14ac:dyDescent="0.25">
      <c r="A269" t="s">
        <v>386</v>
      </c>
      <c r="B269" s="50">
        <f>Лист1!B216</f>
        <v>0</v>
      </c>
    </row>
    <row r="270" spans="1:2" x14ac:dyDescent="0.25">
      <c r="A270" t="s">
        <v>386</v>
      </c>
      <c r="B270" s="50">
        <f>Лист1!B217</f>
        <v>0</v>
      </c>
    </row>
    <row r="271" spans="1:2" x14ac:dyDescent="0.25">
      <c r="A271" t="s">
        <v>386</v>
      </c>
      <c r="B271" s="50">
        <f>Лист1!B218</f>
        <v>0</v>
      </c>
    </row>
    <row r="272" spans="1:2" x14ac:dyDescent="0.25">
      <c r="A272" t="s">
        <v>386</v>
      </c>
      <c r="B272" s="50">
        <f>Лист1!B219</f>
        <v>0</v>
      </c>
    </row>
    <row r="273" spans="1:2" x14ac:dyDescent="0.25">
      <c r="A273" t="s">
        <v>386</v>
      </c>
      <c r="B273" s="50">
        <f>Лист1!B220</f>
        <v>0</v>
      </c>
    </row>
    <row r="274" spans="1:2" x14ac:dyDescent="0.25">
      <c r="A274" t="s">
        <v>386</v>
      </c>
      <c r="B274" s="50">
        <f>Лист1!B221</f>
        <v>0</v>
      </c>
    </row>
    <row r="275" spans="1:2" x14ac:dyDescent="0.25">
      <c r="A275" t="s">
        <v>386</v>
      </c>
      <c r="B275" s="50">
        <f>Лист1!B222</f>
        <v>0</v>
      </c>
    </row>
    <row r="276" spans="1:2" x14ac:dyDescent="0.25">
      <c r="A276" t="s">
        <v>386</v>
      </c>
      <c r="B276" s="50">
        <f>Лист1!B223</f>
        <v>0</v>
      </c>
    </row>
    <row r="277" spans="1:2" x14ac:dyDescent="0.25">
      <c r="A277" t="s">
        <v>386</v>
      </c>
      <c r="B277" s="50">
        <f>Лист1!B224</f>
        <v>0</v>
      </c>
    </row>
    <row r="278" spans="1:2" x14ac:dyDescent="0.25">
      <c r="A278" t="s">
        <v>386</v>
      </c>
      <c r="B278" s="50">
        <f>Лист1!B225</f>
        <v>0</v>
      </c>
    </row>
    <row r="279" spans="1:2" x14ac:dyDescent="0.25">
      <c r="A279" t="s">
        <v>386</v>
      </c>
      <c r="B279" s="50">
        <f>Лист1!B226</f>
        <v>0</v>
      </c>
    </row>
    <row r="280" spans="1:2" x14ac:dyDescent="0.25">
      <c r="A280" t="s">
        <v>386</v>
      </c>
      <c r="B280" s="50">
        <f>Лист1!B227</f>
        <v>0</v>
      </c>
    </row>
    <row r="281" spans="1:2" x14ac:dyDescent="0.25">
      <c r="A281" t="s">
        <v>386</v>
      </c>
      <c r="B281" s="50">
        <f>Лист1!B228</f>
        <v>0</v>
      </c>
    </row>
    <row r="282" spans="1:2" x14ac:dyDescent="0.25">
      <c r="A282" t="s">
        <v>386</v>
      </c>
      <c r="B282" s="50">
        <f>Лист1!B229</f>
        <v>0</v>
      </c>
    </row>
    <row r="283" spans="1:2" x14ac:dyDescent="0.25">
      <c r="A283" t="s">
        <v>386</v>
      </c>
      <c r="B283" s="50">
        <f>Лист1!B230</f>
        <v>0</v>
      </c>
    </row>
    <row r="284" spans="1:2" x14ac:dyDescent="0.25">
      <c r="A284" t="s">
        <v>387</v>
      </c>
      <c r="B284" s="50">
        <f>Лист1!B231</f>
        <v>0</v>
      </c>
    </row>
    <row r="285" spans="1:2" x14ac:dyDescent="0.25">
      <c r="A285" t="s">
        <v>387</v>
      </c>
      <c r="B285" s="50">
        <f>Лист1!B232</f>
        <v>0</v>
      </c>
    </row>
    <row r="286" spans="1:2" x14ac:dyDescent="0.25">
      <c r="A286" t="s">
        <v>387</v>
      </c>
      <c r="B286" s="50">
        <f>Лист1!B233</f>
        <v>0</v>
      </c>
    </row>
    <row r="287" spans="1:2" x14ac:dyDescent="0.25">
      <c r="A287" t="s">
        <v>387</v>
      </c>
      <c r="B287" s="50">
        <f>Лист1!B234</f>
        <v>0</v>
      </c>
    </row>
    <row r="288" spans="1:2" x14ac:dyDescent="0.25">
      <c r="A288" t="s">
        <v>387</v>
      </c>
      <c r="B288" s="50">
        <f>Лист1!B235</f>
        <v>0</v>
      </c>
    </row>
    <row r="289" spans="1:2" x14ac:dyDescent="0.25">
      <c r="A289" t="s">
        <v>387</v>
      </c>
      <c r="B289" s="50">
        <f>Лист1!B236</f>
        <v>0</v>
      </c>
    </row>
    <row r="290" spans="1:2" x14ac:dyDescent="0.25">
      <c r="A290" t="s">
        <v>387</v>
      </c>
      <c r="B290" s="50">
        <f>Лист1!B237</f>
        <v>0</v>
      </c>
    </row>
    <row r="291" spans="1:2" x14ac:dyDescent="0.25">
      <c r="A291" t="s">
        <v>387</v>
      </c>
      <c r="B291" s="50">
        <f>Лист1!B238</f>
        <v>0</v>
      </c>
    </row>
    <row r="292" spans="1:2" x14ac:dyDescent="0.25">
      <c r="A292" t="s">
        <v>387</v>
      </c>
      <c r="B292" s="50">
        <f>Лист1!B239</f>
        <v>0</v>
      </c>
    </row>
    <row r="293" spans="1:2" x14ac:dyDescent="0.25">
      <c r="A293" t="s">
        <v>387</v>
      </c>
      <c r="B293" s="50">
        <f>Лист1!B240</f>
        <v>0</v>
      </c>
    </row>
    <row r="294" spans="1:2" x14ac:dyDescent="0.25">
      <c r="A294" t="s">
        <v>387</v>
      </c>
      <c r="B294" s="50">
        <f>Лист1!B241</f>
        <v>0</v>
      </c>
    </row>
    <row r="295" spans="1:2" x14ac:dyDescent="0.25">
      <c r="A295" t="s">
        <v>387</v>
      </c>
      <c r="B295" s="50">
        <f>Лист1!B242</f>
        <v>0</v>
      </c>
    </row>
    <row r="296" spans="1:2" x14ac:dyDescent="0.25">
      <c r="A296" t="s">
        <v>387</v>
      </c>
      <c r="B296" s="50">
        <f>Лист1!B243</f>
        <v>0</v>
      </c>
    </row>
    <row r="297" spans="1:2" x14ac:dyDescent="0.25">
      <c r="A297" t="s">
        <v>387</v>
      </c>
      <c r="B297" s="50">
        <f>Лист1!B244</f>
        <v>0</v>
      </c>
    </row>
    <row r="298" spans="1:2" x14ac:dyDescent="0.25">
      <c r="A298" t="s">
        <v>387</v>
      </c>
      <c r="B298" s="50">
        <f>Лист1!B245</f>
        <v>0</v>
      </c>
    </row>
    <row r="299" spans="1:2" x14ac:dyDescent="0.25">
      <c r="A299" t="s">
        <v>387</v>
      </c>
      <c r="B299" s="50">
        <f>Лист1!B246</f>
        <v>0</v>
      </c>
    </row>
    <row r="300" spans="1:2" x14ac:dyDescent="0.25">
      <c r="A300" t="s">
        <v>387</v>
      </c>
      <c r="B300" s="50">
        <f>Лист1!B247</f>
        <v>0</v>
      </c>
    </row>
    <row r="301" spans="1:2" x14ac:dyDescent="0.25">
      <c r="A301" t="s">
        <v>387</v>
      </c>
      <c r="B301" s="50">
        <f>Лист1!B248</f>
        <v>0</v>
      </c>
    </row>
    <row r="302" spans="1:2" x14ac:dyDescent="0.25">
      <c r="A302" t="s">
        <v>387</v>
      </c>
      <c r="B302" s="50">
        <f>Лист1!B249</f>
        <v>0</v>
      </c>
    </row>
    <row r="303" spans="1:2" x14ac:dyDescent="0.25">
      <c r="A303" t="s">
        <v>388</v>
      </c>
      <c r="B303" s="50">
        <f>Лист1!B250</f>
        <v>0</v>
      </c>
    </row>
    <row r="304" spans="1:2" x14ac:dyDescent="0.25">
      <c r="A304" t="s">
        <v>388</v>
      </c>
      <c r="B304" s="50">
        <f>Лист1!B251</f>
        <v>0</v>
      </c>
    </row>
    <row r="305" spans="1:2" x14ac:dyDescent="0.25">
      <c r="A305" t="s">
        <v>388</v>
      </c>
      <c r="B305" s="50">
        <f>Лист1!B252</f>
        <v>0</v>
      </c>
    </row>
    <row r="306" spans="1:2" x14ac:dyDescent="0.25">
      <c r="A306" t="s">
        <v>388</v>
      </c>
      <c r="B306" s="50">
        <f>Лист1!B253</f>
        <v>0</v>
      </c>
    </row>
    <row r="307" spans="1:2" x14ac:dyDescent="0.25">
      <c r="A307" t="s">
        <v>388</v>
      </c>
      <c r="B307" s="50">
        <f>Лист1!B254</f>
        <v>0</v>
      </c>
    </row>
    <row r="308" spans="1:2" x14ac:dyDescent="0.25">
      <c r="A308" t="s">
        <v>388</v>
      </c>
      <c r="B308" s="50">
        <f>Лист1!B255</f>
        <v>0</v>
      </c>
    </row>
    <row r="309" spans="1:2" x14ac:dyDescent="0.25">
      <c r="A309" t="s">
        <v>388</v>
      </c>
      <c r="B309" s="50">
        <f>Лист1!B256</f>
        <v>0</v>
      </c>
    </row>
    <row r="310" spans="1:2" x14ac:dyDescent="0.25">
      <c r="A310" t="s">
        <v>388</v>
      </c>
      <c r="B310" s="50">
        <f>Лист1!B257</f>
        <v>0</v>
      </c>
    </row>
    <row r="311" spans="1:2" x14ac:dyDescent="0.25">
      <c r="A311" t="s">
        <v>388</v>
      </c>
      <c r="B311" s="50">
        <f>Лист1!B258</f>
        <v>0</v>
      </c>
    </row>
    <row r="312" spans="1:2" x14ac:dyDescent="0.25">
      <c r="A312" t="s">
        <v>388</v>
      </c>
      <c r="B312" s="50">
        <f>Лист1!B259</f>
        <v>0</v>
      </c>
    </row>
    <row r="313" spans="1:2" x14ac:dyDescent="0.25">
      <c r="A313" t="s">
        <v>389</v>
      </c>
      <c r="B313" s="50">
        <f>Лист1!B260</f>
        <v>0</v>
      </c>
    </row>
    <row r="314" spans="1:2" x14ac:dyDescent="0.25">
      <c r="A314" t="s">
        <v>389</v>
      </c>
      <c r="B314" s="50">
        <f>Лист1!B261</f>
        <v>0</v>
      </c>
    </row>
    <row r="315" spans="1:2" x14ac:dyDescent="0.25">
      <c r="A315" t="s">
        <v>389</v>
      </c>
      <c r="B315" s="50">
        <f>Лист1!B262</f>
        <v>0</v>
      </c>
    </row>
    <row r="316" spans="1:2" x14ac:dyDescent="0.25">
      <c r="A316" t="s">
        <v>389</v>
      </c>
      <c r="B316" s="50">
        <f>Лист1!B263</f>
        <v>0</v>
      </c>
    </row>
    <row r="317" spans="1:2" x14ac:dyDescent="0.25">
      <c r="A317" t="s">
        <v>389</v>
      </c>
      <c r="B317" s="50">
        <f>Лист1!B264</f>
        <v>0</v>
      </c>
    </row>
    <row r="318" spans="1:2" x14ac:dyDescent="0.25">
      <c r="A318" t="s">
        <v>389</v>
      </c>
      <c r="B318" s="50">
        <f>Лист1!B265</f>
        <v>0</v>
      </c>
    </row>
    <row r="319" spans="1:2" x14ac:dyDescent="0.25">
      <c r="A319" t="s">
        <v>389</v>
      </c>
      <c r="B319" s="50">
        <f>Лист1!B266</f>
        <v>0</v>
      </c>
    </row>
    <row r="320" spans="1:2" x14ac:dyDescent="0.25">
      <c r="A320" t="s">
        <v>389</v>
      </c>
      <c r="B320" s="50">
        <f>Лист1!B267</f>
        <v>0</v>
      </c>
    </row>
    <row r="321" spans="1:2" x14ac:dyDescent="0.25">
      <c r="A321" t="s">
        <v>389</v>
      </c>
      <c r="B321" s="50">
        <f>Лист1!B268</f>
        <v>0</v>
      </c>
    </row>
    <row r="322" spans="1:2" x14ac:dyDescent="0.25">
      <c r="A322" t="s">
        <v>389</v>
      </c>
      <c r="B322" s="50">
        <f>Лист1!B269</f>
        <v>0</v>
      </c>
    </row>
    <row r="323" spans="1:2" x14ac:dyDescent="0.25">
      <c r="A323" t="s">
        <v>390</v>
      </c>
      <c r="B323" s="50">
        <f>Лист1!B270</f>
        <v>0</v>
      </c>
    </row>
    <row r="324" spans="1:2" x14ac:dyDescent="0.25">
      <c r="A324" t="s">
        <v>390</v>
      </c>
      <c r="B324" s="50">
        <f>Лист1!B271</f>
        <v>0</v>
      </c>
    </row>
    <row r="325" spans="1:2" x14ac:dyDescent="0.25">
      <c r="A325" t="s">
        <v>390</v>
      </c>
      <c r="B325" s="50">
        <f>Лист1!B272</f>
        <v>0</v>
      </c>
    </row>
    <row r="326" spans="1:2" x14ac:dyDescent="0.25">
      <c r="A326" t="s">
        <v>390</v>
      </c>
      <c r="B326" s="50">
        <f>Лист1!B273</f>
        <v>0</v>
      </c>
    </row>
    <row r="327" spans="1:2" x14ac:dyDescent="0.25">
      <c r="A327" t="s">
        <v>390</v>
      </c>
      <c r="B327" s="50">
        <f>Лист1!B274</f>
        <v>0</v>
      </c>
    </row>
    <row r="328" spans="1:2" x14ac:dyDescent="0.25">
      <c r="A328" t="s">
        <v>390</v>
      </c>
      <c r="B328" s="50">
        <f>Лист1!B275</f>
        <v>0</v>
      </c>
    </row>
    <row r="329" spans="1:2" x14ac:dyDescent="0.25">
      <c r="A329" t="s">
        <v>390</v>
      </c>
      <c r="B329" s="50">
        <f>Лист1!B276</f>
        <v>0</v>
      </c>
    </row>
    <row r="330" spans="1:2" x14ac:dyDescent="0.25">
      <c r="A330" t="s">
        <v>390</v>
      </c>
      <c r="B330" s="50">
        <f>Лист1!B277</f>
        <v>0</v>
      </c>
    </row>
    <row r="331" spans="1:2" x14ac:dyDescent="0.25">
      <c r="A331" t="s">
        <v>390</v>
      </c>
      <c r="B331" s="50">
        <f>Лист1!B278</f>
        <v>0</v>
      </c>
    </row>
    <row r="332" spans="1:2" x14ac:dyDescent="0.25">
      <c r="A332" t="s">
        <v>390</v>
      </c>
      <c r="B332" s="50">
        <f>Лист1!B279</f>
        <v>0</v>
      </c>
    </row>
    <row r="333" spans="1:2" x14ac:dyDescent="0.25">
      <c r="A333" t="s">
        <v>390</v>
      </c>
      <c r="B333" s="50">
        <f>Лист1!B280</f>
        <v>0</v>
      </c>
    </row>
    <row r="334" spans="1:2" x14ac:dyDescent="0.25">
      <c r="A334" t="s">
        <v>390</v>
      </c>
      <c r="B334" s="50">
        <f>Лист1!B281</f>
        <v>0</v>
      </c>
    </row>
    <row r="335" spans="1:2" x14ac:dyDescent="0.25">
      <c r="A335" t="s">
        <v>390</v>
      </c>
      <c r="B335" s="50">
        <f>Лист1!B282</f>
        <v>0</v>
      </c>
    </row>
    <row r="336" spans="1:2" x14ac:dyDescent="0.25">
      <c r="A336" t="s">
        <v>390</v>
      </c>
      <c r="B336" s="50">
        <f>Лист1!B283</f>
        <v>0</v>
      </c>
    </row>
    <row r="337" spans="1:2" x14ac:dyDescent="0.25">
      <c r="A337" t="s">
        <v>390</v>
      </c>
      <c r="B337" s="50">
        <f>Лист1!B284</f>
        <v>0</v>
      </c>
    </row>
    <row r="338" spans="1:2" x14ac:dyDescent="0.25">
      <c r="A338" t="s">
        <v>390</v>
      </c>
      <c r="B338" s="50">
        <f>Лист1!B285</f>
        <v>0</v>
      </c>
    </row>
    <row r="339" spans="1:2" x14ac:dyDescent="0.25">
      <c r="A339" t="s">
        <v>391</v>
      </c>
      <c r="B339" s="50">
        <f>Лист1!B286</f>
        <v>0</v>
      </c>
    </row>
    <row r="340" spans="1:2" x14ac:dyDescent="0.25">
      <c r="A340" t="s">
        <v>391</v>
      </c>
      <c r="B340" s="50">
        <f>Лист1!B287</f>
        <v>0</v>
      </c>
    </row>
    <row r="341" spans="1:2" x14ac:dyDescent="0.25">
      <c r="A341" t="s">
        <v>391</v>
      </c>
      <c r="B341" s="50">
        <f>Лист1!B288</f>
        <v>0</v>
      </c>
    </row>
    <row r="342" spans="1:2" x14ac:dyDescent="0.25">
      <c r="A342" t="s">
        <v>391</v>
      </c>
      <c r="B342" s="50">
        <f>Лист1!B289</f>
        <v>0</v>
      </c>
    </row>
    <row r="343" spans="1:2" x14ac:dyDescent="0.25">
      <c r="A343" t="s">
        <v>391</v>
      </c>
      <c r="B343" s="50">
        <f>Лист1!B290</f>
        <v>0</v>
      </c>
    </row>
    <row r="344" spans="1:2" x14ac:dyDescent="0.25">
      <c r="A344" t="s">
        <v>391</v>
      </c>
      <c r="B344" s="50">
        <f>Лист1!B291</f>
        <v>0</v>
      </c>
    </row>
    <row r="345" spans="1:2" x14ac:dyDescent="0.25">
      <c r="A345" t="s">
        <v>391</v>
      </c>
      <c r="B345" s="50">
        <f>Лист1!B292</f>
        <v>0</v>
      </c>
    </row>
    <row r="346" spans="1:2" x14ac:dyDescent="0.25">
      <c r="A346" t="s">
        <v>391</v>
      </c>
      <c r="B346" s="50">
        <f>Лист1!B293</f>
        <v>0</v>
      </c>
    </row>
    <row r="347" spans="1:2" x14ac:dyDescent="0.25">
      <c r="A347" t="s">
        <v>391</v>
      </c>
      <c r="B347" s="50">
        <f>Лист1!B294</f>
        <v>0</v>
      </c>
    </row>
    <row r="348" spans="1:2" x14ac:dyDescent="0.25">
      <c r="A348" t="s">
        <v>391</v>
      </c>
      <c r="B348" s="50">
        <f>Лист1!B295</f>
        <v>0</v>
      </c>
    </row>
    <row r="349" spans="1:2" x14ac:dyDescent="0.25">
      <c r="A349" t="s">
        <v>391</v>
      </c>
      <c r="B349" s="50">
        <f>Лист1!B296</f>
        <v>0</v>
      </c>
    </row>
    <row r="350" spans="1:2" x14ac:dyDescent="0.25">
      <c r="A350" t="s">
        <v>391</v>
      </c>
      <c r="B350" s="50">
        <f>Лист1!B297</f>
        <v>0</v>
      </c>
    </row>
    <row r="351" spans="1:2" x14ac:dyDescent="0.25">
      <c r="A351" t="s">
        <v>391</v>
      </c>
      <c r="B351" s="50">
        <f>Лист1!B298</f>
        <v>0</v>
      </c>
    </row>
    <row r="352" spans="1:2" x14ac:dyDescent="0.25">
      <c r="A352" t="s">
        <v>391</v>
      </c>
      <c r="B352" s="50">
        <f>Лист1!B299</f>
        <v>0</v>
      </c>
    </row>
    <row r="353" spans="1:2" x14ac:dyDescent="0.25">
      <c r="A353" t="s">
        <v>391</v>
      </c>
      <c r="B353" s="50">
        <f>Лист1!B300</f>
        <v>0</v>
      </c>
    </row>
    <row r="354" spans="1:2" x14ac:dyDescent="0.25">
      <c r="A354" t="s">
        <v>391</v>
      </c>
      <c r="B354" s="50">
        <f>Лист1!B301</f>
        <v>0</v>
      </c>
    </row>
    <row r="355" spans="1:2" x14ac:dyDescent="0.25">
      <c r="A355" t="s">
        <v>391</v>
      </c>
      <c r="B355" s="50">
        <f>Лист1!B302</f>
        <v>0</v>
      </c>
    </row>
    <row r="356" spans="1:2" x14ac:dyDescent="0.25">
      <c r="A356" t="s">
        <v>391</v>
      </c>
      <c r="B356" s="50">
        <f>Лист1!B303</f>
        <v>0</v>
      </c>
    </row>
    <row r="357" spans="1:2" x14ac:dyDescent="0.25">
      <c r="A357" t="s">
        <v>391</v>
      </c>
      <c r="B357" s="50">
        <f>Лист1!B304</f>
        <v>0</v>
      </c>
    </row>
    <row r="358" spans="1:2" x14ac:dyDescent="0.25">
      <c r="A358" t="s">
        <v>391</v>
      </c>
      <c r="B358" s="50">
        <f>Лист1!B305</f>
        <v>0</v>
      </c>
    </row>
    <row r="359" spans="1:2" x14ac:dyDescent="0.25">
      <c r="A359" t="s">
        <v>391</v>
      </c>
      <c r="B359" s="50">
        <f>Лист1!B306</f>
        <v>0</v>
      </c>
    </row>
    <row r="360" spans="1:2" x14ac:dyDescent="0.25">
      <c r="A360" t="s">
        <v>391</v>
      </c>
      <c r="B360" s="50">
        <f>Лист1!B307</f>
        <v>0</v>
      </c>
    </row>
    <row r="361" spans="1:2" x14ac:dyDescent="0.25">
      <c r="A361" t="s">
        <v>392</v>
      </c>
      <c r="B361" s="50">
        <f>Лист1!B308</f>
        <v>0</v>
      </c>
    </row>
    <row r="362" spans="1:2" x14ac:dyDescent="0.25">
      <c r="A362" t="s">
        <v>392</v>
      </c>
      <c r="B362" s="50">
        <f>Лист1!B309</f>
        <v>0</v>
      </c>
    </row>
    <row r="363" spans="1:2" x14ac:dyDescent="0.25">
      <c r="A363" t="s">
        <v>392</v>
      </c>
      <c r="B363" s="50">
        <f>Лист1!B310</f>
        <v>0</v>
      </c>
    </row>
    <row r="364" spans="1:2" x14ac:dyDescent="0.25">
      <c r="A364" t="s">
        <v>392</v>
      </c>
      <c r="B364" s="50">
        <f>Лист1!B311</f>
        <v>0</v>
      </c>
    </row>
    <row r="365" spans="1:2" x14ac:dyDescent="0.25">
      <c r="A365" t="s">
        <v>392</v>
      </c>
      <c r="B365" s="50">
        <f>Лист1!B312</f>
        <v>0</v>
      </c>
    </row>
    <row r="366" spans="1:2" x14ac:dyDescent="0.25">
      <c r="A366" t="s">
        <v>392</v>
      </c>
      <c r="B366" s="50">
        <f>Лист1!B313</f>
        <v>0</v>
      </c>
    </row>
    <row r="367" spans="1:2" x14ac:dyDescent="0.25">
      <c r="A367" t="s">
        <v>392</v>
      </c>
      <c r="B367" s="50">
        <f>Лист1!B314</f>
        <v>0</v>
      </c>
    </row>
    <row r="368" spans="1:2" x14ac:dyDescent="0.25">
      <c r="A368" t="s">
        <v>392</v>
      </c>
      <c r="B368" s="50">
        <f>Лист1!B315</f>
        <v>0</v>
      </c>
    </row>
    <row r="369" spans="1:2" x14ac:dyDescent="0.25">
      <c r="A369" t="s">
        <v>392</v>
      </c>
      <c r="B369" s="50">
        <f>Лист1!B316</f>
        <v>0</v>
      </c>
    </row>
    <row r="370" spans="1:2" x14ac:dyDescent="0.25">
      <c r="A370" t="s">
        <v>392</v>
      </c>
      <c r="B370" s="50">
        <f>Лист1!B317</f>
        <v>0</v>
      </c>
    </row>
    <row r="371" spans="1:2" x14ac:dyDescent="0.25">
      <c r="A371" t="s">
        <v>392</v>
      </c>
      <c r="B371" s="50">
        <f>Лист1!B318</f>
        <v>0</v>
      </c>
    </row>
    <row r="372" spans="1:2" x14ac:dyDescent="0.25">
      <c r="A372" t="s">
        <v>392</v>
      </c>
      <c r="B372" s="50">
        <f>Лист1!B319</f>
        <v>0</v>
      </c>
    </row>
    <row r="373" spans="1:2" x14ac:dyDescent="0.25">
      <c r="A373" t="s">
        <v>392</v>
      </c>
      <c r="B373" s="50">
        <f>Лист1!B320</f>
        <v>0</v>
      </c>
    </row>
    <row r="374" spans="1:2" x14ac:dyDescent="0.25">
      <c r="A374" t="s">
        <v>392</v>
      </c>
      <c r="B374" s="50">
        <f>Лист1!B321</f>
        <v>0</v>
      </c>
    </row>
    <row r="375" spans="1:2" x14ac:dyDescent="0.25">
      <c r="A375" t="s">
        <v>392</v>
      </c>
      <c r="B375" s="50">
        <f>Лист1!B322</f>
        <v>0</v>
      </c>
    </row>
    <row r="376" spans="1:2" x14ac:dyDescent="0.25">
      <c r="A376" t="s">
        <v>392</v>
      </c>
      <c r="B376" s="50">
        <f>Лист1!B323</f>
        <v>0</v>
      </c>
    </row>
    <row r="377" spans="1:2" x14ac:dyDescent="0.25">
      <c r="A377" t="s">
        <v>392</v>
      </c>
      <c r="B377" s="50">
        <f>Лист1!B324</f>
        <v>0</v>
      </c>
    </row>
    <row r="378" spans="1:2" x14ac:dyDescent="0.25">
      <c r="A378" t="s">
        <v>392</v>
      </c>
      <c r="B378" s="50">
        <f>Лист1!B325</f>
        <v>0</v>
      </c>
    </row>
    <row r="379" spans="1:2" x14ac:dyDescent="0.25">
      <c r="A379" t="s">
        <v>392</v>
      </c>
      <c r="B379" s="50">
        <f>Лист1!B326</f>
        <v>0</v>
      </c>
    </row>
    <row r="380" spans="1:2" x14ac:dyDescent="0.25">
      <c r="A380" t="s">
        <v>392</v>
      </c>
      <c r="B380" s="50">
        <f>Лист1!B327</f>
        <v>0</v>
      </c>
    </row>
    <row r="381" spans="1:2" x14ac:dyDescent="0.25">
      <c r="A381" t="s">
        <v>392</v>
      </c>
      <c r="B381" s="50">
        <f>Лист1!B328</f>
        <v>0</v>
      </c>
    </row>
    <row r="382" spans="1:2" x14ac:dyDescent="0.25">
      <c r="A382" t="s">
        <v>392</v>
      </c>
      <c r="B382" s="50">
        <f>Лист1!B329</f>
        <v>0</v>
      </c>
    </row>
    <row r="383" spans="1:2" x14ac:dyDescent="0.25">
      <c r="A383" t="s">
        <v>392</v>
      </c>
      <c r="B383" s="50">
        <f>Лист1!B330</f>
        <v>0</v>
      </c>
    </row>
    <row r="384" spans="1:2" x14ac:dyDescent="0.25">
      <c r="A384" t="s">
        <v>392</v>
      </c>
      <c r="B384" s="50">
        <f>Лист1!B331</f>
        <v>0</v>
      </c>
    </row>
    <row r="385" spans="1:2" x14ac:dyDescent="0.25">
      <c r="A385" t="s">
        <v>392</v>
      </c>
      <c r="B385" s="50">
        <f>Лист1!B332</f>
        <v>0</v>
      </c>
    </row>
    <row r="386" spans="1:2" x14ac:dyDescent="0.25">
      <c r="A386" t="s">
        <v>392</v>
      </c>
      <c r="B386" s="50">
        <f>Лист1!B333</f>
        <v>0</v>
      </c>
    </row>
    <row r="387" spans="1:2" x14ac:dyDescent="0.25">
      <c r="A387" t="s">
        <v>392</v>
      </c>
      <c r="B387" s="50">
        <f>Лист1!B334</f>
        <v>0</v>
      </c>
    </row>
    <row r="388" spans="1:2" x14ac:dyDescent="0.25">
      <c r="A388" t="s">
        <v>393</v>
      </c>
      <c r="B388" s="50">
        <f>Лист1!B335</f>
        <v>0</v>
      </c>
    </row>
    <row r="389" spans="1:2" x14ac:dyDescent="0.25">
      <c r="A389" t="s">
        <v>393</v>
      </c>
      <c r="B389" s="50">
        <f>Лист1!B336</f>
        <v>0</v>
      </c>
    </row>
    <row r="390" spans="1:2" x14ac:dyDescent="0.25">
      <c r="A390" t="s">
        <v>393</v>
      </c>
      <c r="B390" s="50">
        <f>Лист1!B337</f>
        <v>0</v>
      </c>
    </row>
    <row r="391" spans="1:2" x14ac:dyDescent="0.25">
      <c r="A391" t="s">
        <v>393</v>
      </c>
      <c r="B391" s="50">
        <f>Лист1!B338</f>
        <v>0</v>
      </c>
    </row>
    <row r="392" spans="1:2" x14ac:dyDescent="0.25">
      <c r="A392" t="s">
        <v>393</v>
      </c>
      <c r="B392" s="50">
        <f>Лист1!B339</f>
        <v>0</v>
      </c>
    </row>
    <row r="393" spans="1:2" x14ac:dyDescent="0.25">
      <c r="A393" t="s">
        <v>393</v>
      </c>
      <c r="B393" s="50">
        <f>Лист1!B340</f>
        <v>0</v>
      </c>
    </row>
    <row r="394" spans="1:2" x14ac:dyDescent="0.25">
      <c r="A394" t="s">
        <v>393</v>
      </c>
      <c r="B394" s="50">
        <f>Лист1!B341</f>
        <v>0</v>
      </c>
    </row>
    <row r="395" spans="1:2" x14ac:dyDescent="0.25">
      <c r="A395" t="s">
        <v>394</v>
      </c>
      <c r="B395" s="50">
        <f>Лист1!B342</f>
        <v>0</v>
      </c>
    </row>
    <row r="396" spans="1:2" x14ac:dyDescent="0.25">
      <c r="A396" t="s">
        <v>394</v>
      </c>
      <c r="B396" s="50">
        <f>Лист1!B343</f>
        <v>0</v>
      </c>
    </row>
    <row r="397" spans="1:2" x14ac:dyDescent="0.25">
      <c r="A397" t="s">
        <v>394</v>
      </c>
      <c r="B397" s="50">
        <f>Лист1!B344</f>
        <v>0</v>
      </c>
    </row>
    <row r="398" spans="1:2" x14ac:dyDescent="0.25">
      <c r="A398" t="s">
        <v>394</v>
      </c>
      <c r="B398" s="50">
        <f>Лист1!B345</f>
        <v>0</v>
      </c>
    </row>
    <row r="399" spans="1:2" x14ac:dyDescent="0.25">
      <c r="A399" t="s">
        <v>394</v>
      </c>
      <c r="B399" s="50">
        <f>Лист1!B346</f>
        <v>0</v>
      </c>
    </row>
    <row r="400" spans="1:2" x14ac:dyDescent="0.25">
      <c r="A400" t="s">
        <v>394</v>
      </c>
      <c r="B400" s="50">
        <f>Лист1!B347</f>
        <v>0</v>
      </c>
    </row>
    <row r="401" spans="1:2" x14ac:dyDescent="0.25">
      <c r="A401" t="s">
        <v>394</v>
      </c>
      <c r="B401" s="50">
        <f>Лист1!B348</f>
        <v>0</v>
      </c>
    </row>
    <row r="402" spans="1:2" x14ac:dyDescent="0.25">
      <c r="A402" t="s">
        <v>394</v>
      </c>
      <c r="B402" s="50">
        <f>Лист1!B349</f>
        <v>0</v>
      </c>
    </row>
    <row r="403" spans="1:2" x14ac:dyDescent="0.25">
      <c r="A403" t="s">
        <v>394</v>
      </c>
      <c r="B403" s="50">
        <f>Лист1!B350</f>
        <v>0</v>
      </c>
    </row>
    <row r="404" spans="1:2" x14ac:dyDescent="0.25">
      <c r="A404" t="s">
        <v>394</v>
      </c>
      <c r="B404" s="50">
        <f>Лист1!B351</f>
        <v>0</v>
      </c>
    </row>
    <row r="405" spans="1:2" x14ac:dyDescent="0.25">
      <c r="A405" t="s">
        <v>395</v>
      </c>
      <c r="B405" s="50">
        <f>Лист1!B352</f>
        <v>0</v>
      </c>
    </row>
    <row r="406" spans="1:2" x14ac:dyDescent="0.25">
      <c r="A406" t="s">
        <v>395</v>
      </c>
      <c r="B406" s="50">
        <f>Лист1!B353</f>
        <v>0</v>
      </c>
    </row>
    <row r="407" spans="1:2" x14ac:dyDescent="0.25">
      <c r="A407" t="s">
        <v>395</v>
      </c>
      <c r="B407" s="50">
        <f>Лист1!B354</f>
        <v>0</v>
      </c>
    </row>
    <row r="408" spans="1:2" x14ac:dyDescent="0.25">
      <c r="A408" t="s">
        <v>395</v>
      </c>
      <c r="B408" s="50">
        <f>Лист1!B355</f>
        <v>0</v>
      </c>
    </row>
    <row r="409" spans="1:2" x14ac:dyDescent="0.25">
      <c r="A409" t="s">
        <v>395</v>
      </c>
      <c r="B409" s="50">
        <f>Лист1!B356</f>
        <v>0</v>
      </c>
    </row>
    <row r="410" spans="1:2" x14ac:dyDescent="0.25">
      <c r="A410" t="s">
        <v>395</v>
      </c>
      <c r="B410" s="50">
        <f>Лист1!B357</f>
        <v>0</v>
      </c>
    </row>
    <row r="411" spans="1:2" x14ac:dyDescent="0.25">
      <c r="A411" t="s">
        <v>395</v>
      </c>
      <c r="B411" s="50">
        <f>Лист1!B358</f>
        <v>0</v>
      </c>
    </row>
    <row r="412" spans="1:2" x14ac:dyDescent="0.25">
      <c r="A412" t="s">
        <v>395</v>
      </c>
      <c r="B412" s="50">
        <f>Лист1!B359</f>
        <v>0</v>
      </c>
    </row>
    <row r="413" spans="1:2" x14ac:dyDescent="0.25">
      <c r="A413" t="s">
        <v>395</v>
      </c>
      <c r="B413" s="50">
        <f>Лист1!B360</f>
        <v>0</v>
      </c>
    </row>
    <row r="414" spans="1:2" x14ac:dyDescent="0.25">
      <c r="A414" t="s">
        <v>395</v>
      </c>
      <c r="B414" s="50">
        <f>Лист1!B361</f>
        <v>0</v>
      </c>
    </row>
    <row r="415" spans="1:2" x14ac:dyDescent="0.25">
      <c r="A415" t="s">
        <v>395</v>
      </c>
      <c r="B415" s="50">
        <f>Лист1!B362</f>
        <v>0</v>
      </c>
    </row>
    <row r="416" spans="1:2" x14ac:dyDescent="0.25">
      <c r="A416" t="s">
        <v>395</v>
      </c>
      <c r="B416" s="50">
        <f>Лист1!B363</f>
        <v>0</v>
      </c>
    </row>
    <row r="417" spans="1:2" x14ac:dyDescent="0.25">
      <c r="A417" t="s">
        <v>395</v>
      </c>
      <c r="B417" s="50">
        <f>Лист1!B364</f>
        <v>0</v>
      </c>
    </row>
    <row r="418" spans="1:2" x14ac:dyDescent="0.25">
      <c r="A418" t="s">
        <v>395</v>
      </c>
      <c r="B418" s="50">
        <f>Лист1!B365</f>
        <v>0</v>
      </c>
    </row>
    <row r="419" spans="1:2" x14ac:dyDescent="0.25">
      <c r="A419" t="s">
        <v>395</v>
      </c>
      <c r="B419" s="50">
        <f>Лист1!B366</f>
        <v>0</v>
      </c>
    </row>
    <row r="420" spans="1:2" x14ac:dyDescent="0.25">
      <c r="A420" t="s">
        <v>396</v>
      </c>
      <c r="B420" s="50">
        <f>Лист1!B367</f>
        <v>0</v>
      </c>
    </row>
    <row r="421" spans="1:2" x14ac:dyDescent="0.25">
      <c r="A421" t="s">
        <v>396</v>
      </c>
      <c r="B421" s="50">
        <f>Лист1!B368</f>
        <v>0</v>
      </c>
    </row>
    <row r="422" spans="1:2" x14ac:dyDescent="0.25">
      <c r="A422" t="s">
        <v>396</v>
      </c>
      <c r="B422" s="50">
        <f>Лист1!B369</f>
        <v>0</v>
      </c>
    </row>
    <row r="423" spans="1:2" x14ac:dyDescent="0.25">
      <c r="A423" t="s">
        <v>396</v>
      </c>
      <c r="B423" s="50">
        <f>Лист1!B370</f>
        <v>0</v>
      </c>
    </row>
    <row r="424" spans="1:2" x14ac:dyDescent="0.25">
      <c r="A424" t="s">
        <v>396</v>
      </c>
      <c r="B424" s="50">
        <f>Лист1!B371</f>
        <v>0</v>
      </c>
    </row>
    <row r="425" spans="1:2" x14ac:dyDescent="0.25">
      <c r="A425" t="s">
        <v>396</v>
      </c>
      <c r="B425" s="50">
        <f>Лист1!B372</f>
        <v>0</v>
      </c>
    </row>
    <row r="426" spans="1:2" x14ac:dyDescent="0.25">
      <c r="A426" t="s">
        <v>396</v>
      </c>
      <c r="B426" s="50">
        <f>Лист1!B373</f>
        <v>0</v>
      </c>
    </row>
    <row r="427" spans="1:2" x14ac:dyDescent="0.25">
      <c r="A427" t="s">
        <v>396</v>
      </c>
      <c r="B427" s="50">
        <f>Лист1!B374</f>
        <v>0</v>
      </c>
    </row>
    <row r="428" spans="1:2" x14ac:dyDescent="0.25">
      <c r="A428" t="s">
        <v>396</v>
      </c>
      <c r="B428" s="50">
        <f>Лист1!B375</f>
        <v>0</v>
      </c>
    </row>
    <row r="429" spans="1:2" x14ac:dyDescent="0.25">
      <c r="A429" t="s">
        <v>396</v>
      </c>
      <c r="B429" s="50">
        <f>Лист1!B376</f>
        <v>0</v>
      </c>
    </row>
    <row r="430" spans="1:2" x14ac:dyDescent="0.25">
      <c r="A430" t="s">
        <v>396</v>
      </c>
      <c r="B430" s="50">
        <f>Лист1!B377</f>
        <v>0</v>
      </c>
    </row>
    <row r="431" spans="1:2" x14ac:dyDescent="0.25">
      <c r="A431" t="s">
        <v>396</v>
      </c>
      <c r="B431" s="50">
        <f>Лист1!B378</f>
        <v>0</v>
      </c>
    </row>
    <row r="432" spans="1:2" x14ac:dyDescent="0.25">
      <c r="A432" t="s">
        <v>396</v>
      </c>
      <c r="B432" s="50">
        <f>Лист1!B379</f>
        <v>0</v>
      </c>
    </row>
    <row r="433" spans="1:2" x14ac:dyDescent="0.25">
      <c r="A433" t="s">
        <v>396</v>
      </c>
      <c r="B433" s="50">
        <f>Лист1!B380</f>
        <v>0</v>
      </c>
    </row>
    <row r="434" spans="1:2" x14ac:dyDescent="0.25">
      <c r="A434" t="s">
        <v>396</v>
      </c>
      <c r="B434" s="50">
        <f>Лист1!B381</f>
        <v>0</v>
      </c>
    </row>
    <row r="435" spans="1:2" x14ac:dyDescent="0.25">
      <c r="A435" t="s">
        <v>396</v>
      </c>
      <c r="B435" s="50">
        <f>Лист1!B382</f>
        <v>0</v>
      </c>
    </row>
    <row r="436" spans="1:2" x14ac:dyDescent="0.25">
      <c r="A436" t="s">
        <v>397</v>
      </c>
      <c r="B436" s="50">
        <f>Лист1!B383</f>
        <v>0</v>
      </c>
    </row>
    <row r="437" spans="1:2" x14ac:dyDescent="0.25">
      <c r="A437" t="s">
        <v>397</v>
      </c>
      <c r="B437" s="50">
        <f>Лист1!B384</f>
        <v>0</v>
      </c>
    </row>
    <row r="438" spans="1:2" x14ac:dyDescent="0.25">
      <c r="A438" t="s">
        <v>397</v>
      </c>
      <c r="B438" s="50">
        <f>Лист1!B385</f>
        <v>0</v>
      </c>
    </row>
    <row r="439" spans="1:2" x14ac:dyDescent="0.25">
      <c r="A439" t="s">
        <v>397</v>
      </c>
      <c r="B439" s="50">
        <f>Лист1!B386</f>
        <v>0</v>
      </c>
    </row>
    <row r="440" spans="1:2" x14ac:dyDescent="0.25">
      <c r="A440" t="s">
        <v>397</v>
      </c>
      <c r="B440" s="50">
        <f>Лист1!B387</f>
        <v>0</v>
      </c>
    </row>
    <row r="441" spans="1:2" x14ac:dyDescent="0.25">
      <c r="A441" t="s">
        <v>397</v>
      </c>
      <c r="B441" s="50">
        <f>Лист1!B388</f>
        <v>0</v>
      </c>
    </row>
    <row r="442" spans="1:2" x14ac:dyDescent="0.25">
      <c r="A442" t="s">
        <v>397</v>
      </c>
      <c r="B442" s="50">
        <f>Лист1!B389</f>
        <v>0</v>
      </c>
    </row>
    <row r="443" spans="1:2" x14ac:dyDescent="0.25">
      <c r="A443" t="s">
        <v>397</v>
      </c>
      <c r="B443" s="50">
        <f>Лист1!B390</f>
        <v>0</v>
      </c>
    </row>
    <row r="444" spans="1:2" x14ac:dyDescent="0.25">
      <c r="A444" t="s">
        <v>397</v>
      </c>
      <c r="B444" s="50">
        <f>Лист1!B391</f>
        <v>0</v>
      </c>
    </row>
    <row r="445" spans="1:2" x14ac:dyDescent="0.25">
      <c r="A445" t="s">
        <v>397</v>
      </c>
      <c r="B445" s="50">
        <f>Лист1!B392</f>
        <v>0</v>
      </c>
    </row>
    <row r="446" spans="1:2" x14ac:dyDescent="0.25">
      <c r="A446" t="s">
        <v>397</v>
      </c>
      <c r="B446" s="50">
        <f>Лист1!B393</f>
        <v>0</v>
      </c>
    </row>
    <row r="447" spans="1:2" x14ac:dyDescent="0.25">
      <c r="A447" t="s">
        <v>397</v>
      </c>
      <c r="B447" s="50">
        <f>Лист1!B394</f>
        <v>0</v>
      </c>
    </row>
    <row r="448" spans="1:2" x14ac:dyDescent="0.25">
      <c r="A448" t="s">
        <v>397</v>
      </c>
      <c r="B448" s="50">
        <f>Лист1!B395</f>
        <v>0</v>
      </c>
    </row>
    <row r="449" spans="1:2" x14ac:dyDescent="0.25">
      <c r="A449" t="s">
        <v>397</v>
      </c>
      <c r="B449" s="50">
        <f>Лист1!B396</f>
        <v>0</v>
      </c>
    </row>
    <row r="450" spans="1:2" x14ac:dyDescent="0.25">
      <c r="A450" t="s">
        <v>398</v>
      </c>
      <c r="B450" s="50">
        <f>Лист1!B397</f>
        <v>0</v>
      </c>
    </row>
    <row r="451" spans="1:2" x14ac:dyDescent="0.25">
      <c r="A451" t="s">
        <v>398</v>
      </c>
      <c r="B451" s="50">
        <f>Лист1!B398</f>
        <v>0</v>
      </c>
    </row>
    <row r="452" spans="1:2" x14ac:dyDescent="0.25">
      <c r="A452" t="s">
        <v>398</v>
      </c>
      <c r="B452" s="50">
        <f>Лист1!B399</f>
        <v>0</v>
      </c>
    </row>
    <row r="453" spans="1:2" x14ac:dyDescent="0.25">
      <c r="A453" t="s">
        <v>398</v>
      </c>
      <c r="B453" s="50">
        <f>Лист1!B400</f>
        <v>0</v>
      </c>
    </row>
    <row r="454" spans="1:2" x14ac:dyDescent="0.25">
      <c r="A454" t="s">
        <v>398</v>
      </c>
      <c r="B454" s="50">
        <f>Лист1!B401</f>
        <v>0</v>
      </c>
    </row>
    <row r="455" spans="1:2" x14ac:dyDescent="0.25">
      <c r="A455" t="s">
        <v>398</v>
      </c>
      <c r="B455" s="50">
        <f>Лист1!B402</f>
        <v>0</v>
      </c>
    </row>
    <row r="456" spans="1:2" x14ac:dyDescent="0.25">
      <c r="A456" t="s">
        <v>398</v>
      </c>
      <c r="B456" s="50">
        <f>Лист1!B403</f>
        <v>0</v>
      </c>
    </row>
    <row r="457" spans="1:2" x14ac:dyDescent="0.25">
      <c r="A457" t="s">
        <v>398</v>
      </c>
      <c r="B457" s="50">
        <f>Лист1!B404</f>
        <v>0</v>
      </c>
    </row>
    <row r="458" spans="1:2" x14ac:dyDescent="0.25">
      <c r="A458" t="s">
        <v>398</v>
      </c>
      <c r="B458" s="50">
        <f>Лист1!B405</f>
        <v>0</v>
      </c>
    </row>
    <row r="459" spans="1:2" x14ac:dyDescent="0.25">
      <c r="A459" t="s">
        <v>398</v>
      </c>
      <c r="B459" s="50">
        <f>Лист1!B406</f>
        <v>0</v>
      </c>
    </row>
    <row r="460" spans="1:2" x14ac:dyDescent="0.25">
      <c r="A460" t="s">
        <v>399</v>
      </c>
      <c r="B460" s="50">
        <f>Лист1!B407</f>
        <v>0</v>
      </c>
    </row>
    <row r="461" spans="1:2" x14ac:dyDescent="0.25">
      <c r="A461" t="s">
        <v>399</v>
      </c>
      <c r="B461" s="50">
        <f>Лист1!B408</f>
        <v>0</v>
      </c>
    </row>
    <row r="462" spans="1:2" x14ac:dyDescent="0.25">
      <c r="A462" t="s">
        <v>399</v>
      </c>
      <c r="B462" s="50">
        <f>Лист1!B409</f>
        <v>0</v>
      </c>
    </row>
    <row r="463" spans="1:2" x14ac:dyDescent="0.25">
      <c r="A463" t="s">
        <v>399</v>
      </c>
      <c r="B463" s="50">
        <f>Лист1!B410</f>
        <v>0</v>
      </c>
    </row>
    <row r="464" spans="1:2" x14ac:dyDescent="0.25">
      <c r="A464" t="s">
        <v>399</v>
      </c>
      <c r="B464" s="50">
        <f>Лист1!B411</f>
        <v>0</v>
      </c>
    </row>
    <row r="465" spans="1:2" x14ac:dyDescent="0.25">
      <c r="A465" t="s">
        <v>399</v>
      </c>
      <c r="B465" s="50">
        <f>Лист1!B412</f>
        <v>0</v>
      </c>
    </row>
    <row r="466" spans="1:2" x14ac:dyDescent="0.25">
      <c r="A466" t="s">
        <v>399</v>
      </c>
      <c r="B466" s="50">
        <f>Лист1!B413</f>
        <v>0</v>
      </c>
    </row>
    <row r="467" spans="1:2" x14ac:dyDescent="0.25">
      <c r="A467" t="s">
        <v>399</v>
      </c>
      <c r="B467" s="50">
        <f>Лист1!B414</f>
        <v>0</v>
      </c>
    </row>
    <row r="468" spans="1:2" x14ac:dyDescent="0.25">
      <c r="A468" t="s">
        <v>399</v>
      </c>
      <c r="B468" s="50">
        <f>Лист1!B415</f>
        <v>0</v>
      </c>
    </row>
    <row r="469" spans="1:2" x14ac:dyDescent="0.25">
      <c r="A469" t="s">
        <v>399</v>
      </c>
      <c r="B469" s="50">
        <f>Лист1!B416</f>
        <v>0</v>
      </c>
    </row>
    <row r="470" spans="1:2" x14ac:dyDescent="0.25">
      <c r="A470" t="s">
        <v>399</v>
      </c>
      <c r="B470" s="50">
        <f>Лист1!B417</f>
        <v>0</v>
      </c>
    </row>
    <row r="471" spans="1:2" x14ac:dyDescent="0.25">
      <c r="A471" t="s">
        <v>399</v>
      </c>
      <c r="B471" s="50">
        <f>Лист1!B418</f>
        <v>0</v>
      </c>
    </row>
    <row r="472" spans="1:2" x14ac:dyDescent="0.25">
      <c r="A472" t="s">
        <v>399</v>
      </c>
      <c r="B472" s="50">
        <f>Лист1!B419</f>
        <v>0</v>
      </c>
    </row>
    <row r="473" spans="1:2" x14ac:dyDescent="0.25">
      <c r="A473" t="s">
        <v>399</v>
      </c>
      <c r="B473" s="50">
        <f>Лист1!B420</f>
        <v>0</v>
      </c>
    </row>
    <row r="474" spans="1:2" x14ac:dyDescent="0.25">
      <c r="A474" t="s">
        <v>399</v>
      </c>
      <c r="B474" s="50">
        <f>Лист1!B421</f>
        <v>0</v>
      </c>
    </row>
    <row r="475" spans="1:2" x14ac:dyDescent="0.25">
      <c r="A475" t="s">
        <v>399</v>
      </c>
      <c r="B475" s="50">
        <f>Лист1!B422</f>
        <v>0</v>
      </c>
    </row>
    <row r="476" spans="1:2" x14ac:dyDescent="0.25">
      <c r="A476" t="s">
        <v>399</v>
      </c>
      <c r="B476" s="50">
        <f>Лист1!B423</f>
        <v>0</v>
      </c>
    </row>
    <row r="477" spans="1:2" x14ac:dyDescent="0.25">
      <c r="A477" t="s">
        <v>399</v>
      </c>
      <c r="B477" s="50">
        <f>Лист1!B424</f>
        <v>0</v>
      </c>
    </row>
    <row r="478" spans="1:2" x14ac:dyDescent="0.25">
      <c r="A478" t="s">
        <v>399</v>
      </c>
      <c r="B478" s="50">
        <f>Лист1!B425</f>
        <v>0</v>
      </c>
    </row>
    <row r="479" spans="1:2" x14ac:dyDescent="0.25">
      <c r="A479" t="s">
        <v>400</v>
      </c>
      <c r="B479" s="50">
        <f>Лист1!B426</f>
        <v>0</v>
      </c>
    </row>
    <row r="480" spans="1:2" x14ac:dyDescent="0.25">
      <c r="A480" t="s">
        <v>400</v>
      </c>
      <c r="B480" s="50">
        <f>Лист1!B427</f>
        <v>0</v>
      </c>
    </row>
    <row r="481" spans="1:2" x14ac:dyDescent="0.25">
      <c r="A481" t="s">
        <v>400</v>
      </c>
      <c r="B481" s="50">
        <f>Лист1!B428</f>
        <v>0</v>
      </c>
    </row>
    <row r="482" spans="1:2" x14ac:dyDescent="0.25">
      <c r="A482" t="s">
        <v>400</v>
      </c>
      <c r="B482" s="50">
        <f>Лист1!B429</f>
        <v>0</v>
      </c>
    </row>
    <row r="483" spans="1:2" x14ac:dyDescent="0.25">
      <c r="A483" t="s">
        <v>400</v>
      </c>
      <c r="B483" s="50">
        <f>Лист1!B430</f>
        <v>0</v>
      </c>
    </row>
    <row r="484" spans="1:2" x14ac:dyDescent="0.25">
      <c r="A484" t="s">
        <v>400</v>
      </c>
      <c r="B484" s="50">
        <f>Лист1!B431</f>
        <v>0</v>
      </c>
    </row>
    <row r="485" spans="1:2" x14ac:dyDescent="0.25">
      <c r="A485" t="s">
        <v>400</v>
      </c>
      <c r="B485" s="50">
        <f>Лист1!B432</f>
        <v>0</v>
      </c>
    </row>
    <row r="486" spans="1:2" x14ac:dyDescent="0.25">
      <c r="A486" t="s">
        <v>401</v>
      </c>
      <c r="B486" s="50">
        <f>Лист1!B433</f>
        <v>0</v>
      </c>
    </row>
    <row r="487" spans="1:2" x14ac:dyDescent="0.25">
      <c r="A487" t="s">
        <v>401</v>
      </c>
      <c r="B487" s="50">
        <f>Лист1!B434</f>
        <v>0</v>
      </c>
    </row>
    <row r="488" spans="1:2" x14ac:dyDescent="0.25">
      <c r="A488" t="s">
        <v>401</v>
      </c>
      <c r="B488" s="50">
        <f>Лист1!B435</f>
        <v>0</v>
      </c>
    </row>
    <row r="489" spans="1:2" x14ac:dyDescent="0.25">
      <c r="A489" t="s">
        <v>401</v>
      </c>
      <c r="B489" s="50">
        <f>Лист1!B436</f>
        <v>0</v>
      </c>
    </row>
    <row r="490" spans="1:2" x14ac:dyDescent="0.25">
      <c r="A490" t="s">
        <v>401</v>
      </c>
      <c r="B490" s="50">
        <f>Лист1!B437</f>
        <v>0</v>
      </c>
    </row>
    <row r="491" spans="1:2" x14ac:dyDescent="0.25">
      <c r="A491" t="s">
        <v>401</v>
      </c>
      <c r="B491" s="50">
        <f>Лист1!B438</f>
        <v>0</v>
      </c>
    </row>
    <row r="492" spans="1:2" x14ac:dyDescent="0.25">
      <c r="A492" t="s">
        <v>401</v>
      </c>
      <c r="B492" s="50">
        <f>Лист1!B439</f>
        <v>0</v>
      </c>
    </row>
    <row r="493" spans="1:2" x14ac:dyDescent="0.25">
      <c r="A493" t="s">
        <v>401</v>
      </c>
      <c r="B493" s="50">
        <f>Лист1!B440</f>
        <v>0</v>
      </c>
    </row>
    <row r="494" spans="1:2" x14ac:dyDescent="0.25">
      <c r="A494" t="s">
        <v>402</v>
      </c>
      <c r="B494" s="50">
        <f>Лист1!B441</f>
        <v>0</v>
      </c>
    </row>
    <row r="495" spans="1:2" x14ac:dyDescent="0.25">
      <c r="A495" t="s">
        <v>402</v>
      </c>
      <c r="B495" s="50">
        <f>Лист1!B442</f>
        <v>0</v>
      </c>
    </row>
    <row r="496" spans="1:2" x14ac:dyDescent="0.25">
      <c r="A496" t="s">
        <v>402</v>
      </c>
      <c r="B496" s="50">
        <f>Лист1!B443</f>
        <v>0</v>
      </c>
    </row>
    <row r="497" spans="1:2" x14ac:dyDescent="0.25">
      <c r="A497" t="s">
        <v>402</v>
      </c>
      <c r="B497" s="50">
        <f>Лист1!B444</f>
        <v>0</v>
      </c>
    </row>
    <row r="498" spans="1:2" x14ac:dyDescent="0.25">
      <c r="A498" t="s">
        <v>402</v>
      </c>
      <c r="B498" s="50">
        <f>Лист1!B445</f>
        <v>0</v>
      </c>
    </row>
    <row r="499" spans="1:2" x14ac:dyDescent="0.25">
      <c r="A499" t="s">
        <v>402</v>
      </c>
      <c r="B499" s="50">
        <f>Лист1!B446</f>
        <v>0</v>
      </c>
    </row>
    <row r="500" spans="1:2" x14ac:dyDescent="0.25">
      <c r="A500" t="s">
        <v>402</v>
      </c>
      <c r="B500" s="50">
        <f>Лист1!B447</f>
        <v>0</v>
      </c>
    </row>
    <row r="501" spans="1:2" x14ac:dyDescent="0.25">
      <c r="A501" t="s">
        <v>402</v>
      </c>
      <c r="B501" s="50">
        <f>Лист1!B448</f>
        <v>0</v>
      </c>
    </row>
    <row r="502" spans="1:2" x14ac:dyDescent="0.25">
      <c r="A502" t="s">
        <v>402</v>
      </c>
      <c r="B502" s="50">
        <f>Лист1!B449</f>
        <v>0</v>
      </c>
    </row>
    <row r="503" spans="1:2" x14ac:dyDescent="0.25">
      <c r="A503" t="s">
        <v>402</v>
      </c>
      <c r="B503" s="50">
        <f>Лист1!B450</f>
        <v>0</v>
      </c>
    </row>
    <row r="504" spans="1:2" x14ac:dyDescent="0.25">
      <c r="A504" t="s">
        <v>402</v>
      </c>
      <c r="B504" s="50">
        <f>Лист1!B451</f>
        <v>0</v>
      </c>
    </row>
    <row r="505" spans="1:2" x14ac:dyDescent="0.25">
      <c r="A505" t="s">
        <v>403</v>
      </c>
      <c r="B505" s="50">
        <f>Лист1!B452</f>
        <v>0</v>
      </c>
    </row>
    <row r="506" spans="1:2" x14ac:dyDescent="0.25">
      <c r="A506" t="s">
        <v>403</v>
      </c>
      <c r="B506" s="50">
        <f>Лист1!B453</f>
        <v>0</v>
      </c>
    </row>
    <row r="507" spans="1:2" x14ac:dyDescent="0.25">
      <c r="A507" t="s">
        <v>403</v>
      </c>
      <c r="B507" s="50">
        <f>Лист1!B454</f>
        <v>0</v>
      </c>
    </row>
    <row r="508" spans="1:2" x14ac:dyDescent="0.25">
      <c r="A508" t="s">
        <v>403</v>
      </c>
      <c r="B508" s="50">
        <f>Лист1!B455</f>
        <v>0</v>
      </c>
    </row>
    <row r="509" spans="1:2" x14ac:dyDescent="0.25">
      <c r="A509" t="s">
        <v>403</v>
      </c>
      <c r="B509" s="50">
        <f>Лист1!B456</f>
        <v>0</v>
      </c>
    </row>
    <row r="510" spans="1:2" x14ac:dyDescent="0.25">
      <c r="A510" t="s">
        <v>403</v>
      </c>
      <c r="B510" s="50">
        <f>Лист1!B457</f>
        <v>0</v>
      </c>
    </row>
    <row r="511" spans="1:2" x14ac:dyDescent="0.25">
      <c r="A511" t="s">
        <v>403</v>
      </c>
      <c r="B511" s="50">
        <f>Лист1!B458</f>
        <v>0</v>
      </c>
    </row>
    <row r="512" spans="1:2" x14ac:dyDescent="0.25">
      <c r="A512" t="s">
        <v>404</v>
      </c>
      <c r="B512" s="50">
        <f>Лист1!B459</f>
        <v>0</v>
      </c>
    </row>
    <row r="513" spans="1:2" x14ac:dyDescent="0.25">
      <c r="A513" t="s">
        <v>404</v>
      </c>
      <c r="B513" s="50">
        <f>Лист1!B460</f>
        <v>0</v>
      </c>
    </row>
    <row r="514" spans="1:2" x14ac:dyDescent="0.25">
      <c r="A514" t="s">
        <v>404</v>
      </c>
      <c r="B514" s="50">
        <f>Лист1!B461</f>
        <v>0</v>
      </c>
    </row>
    <row r="515" spans="1:2" x14ac:dyDescent="0.25">
      <c r="A515" t="s">
        <v>404</v>
      </c>
      <c r="B515" s="50">
        <f>Лист1!B462</f>
        <v>0</v>
      </c>
    </row>
    <row r="516" spans="1:2" x14ac:dyDescent="0.25">
      <c r="A516" t="s">
        <v>404</v>
      </c>
      <c r="B516" s="50">
        <f>Лист1!B463</f>
        <v>0</v>
      </c>
    </row>
    <row r="517" spans="1:2" x14ac:dyDescent="0.25">
      <c r="A517" t="s">
        <v>404</v>
      </c>
      <c r="B517" s="50">
        <f>Лист1!B464</f>
        <v>0</v>
      </c>
    </row>
    <row r="518" spans="1:2" x14ac:dyDescent="0.25">
      <c r="A518" t="s">
        <v>404</v>
      </c>
      <c r="B518" s="50">
        <f>Лист1!B465</f>
        <v>0</v>
      </c>
    </row>
    <row r="519" spans="1:2" x14ac:dyDescent="0.25">
      <c r="A519" t="s">
        <v>404</v>
      </c>
      <c r="B519" s="50">
        <f>Лист1!B466</f>
        <v>0</v>
      </c>
    </row>
    <row r="520" spans="1:2" x14ac:dyDescent="0.25">
      <c r="A520" t="s">
        <v>404</v>
      </c>
      <c r="B520" s="50">
        <f>Лист1!B467</f>
        <v>0</v>
      </c>
    </row>
    <row r="521" spans="1:2" x14ac:dyDescent="0.25">
      <c r="A521" t="s">
        <v>404</v>
      </c>
      <c r="B521" s="50">
        <f>Лист1!B468</f>
        <v>0</v>
      </c>
    </row>
    <row r="522" spans="1:2" x14ac:dyDescent="0.25">
      <c r="A522" t="s">
        <v>404</v>
      </c>
      <c r="B522" s="50">
        <f>Лист1!B469</f>
        <v>0</v>
      </c>
    </row>
    <row r="523" spans="1:2" x14ac:dyDescent="0.25">
      <c r="A523" t="s">
        <v>404</v>
      </c>
      <c r="B523" s="50">
        <f>Лист1!B470</f>
        <v>0</v>
      </c>
    </row>
    <row r="524" spans="1:2" x14ac:dyDescent="0.25">
      <c r="A524" t="s">
        <v>404</v>
      </c>
      <c r="B524" s="50">
        <f>Лист1!B471</f>
        <v>0</v>
      </c>
    </row>
    <row r="525" spans="1:2" x14ac:dyDescent="0.25">
      <c r="A525" t="s">
        <v>404</v>
      </c>
      <c r="B525" s="50">
        <f>Лист1!B472</f>
        <v>0</v>
      </c>
    </row>
    <row r="526" spans="1:2" x14ac:dyDescent="0.25">
      <c r="A526" t="s">
        <v>404</v>
      </c>
      <c r="B526" s="50">
        <f>Лист1!B473</f>
        <v>0</v>
      </c>
    </row>
    <row r="527" spans="1:2" x14ac:dyDescent="0.25">
      <c r="A527" t="s">
        <v>404</v>
      </c>
      <c r="B527" s="50">
        <f>Лист1!B474</f>
        <v>0</v>
      </c>
    </row>
    <row r="528" spans="1:2" x14ac:dyDescent="0.25">
      <c r="A528" t="s">
        <v>404</v>
      </c>
      <c r="B528" s="50">
        <f>Лист1!B475</f>
        <v>0</v>
      </c>
    </row>
    <row r="529" spans="1:2" x14ac:dyDescent="0.25">
      <c r="A529" t="s">
        <v>404</v>
      </c>
      <c r="B529" s="50">
        <f>Лист1!B476</f>
        <v>0</v>
      </c>
    </row>
    <row r="530" spans="1:2" x14ac:dyDescent="0.25">
      <c r="A530" t="s">
        <v>404</v>
      </c>
      <c r="B530" s="50">
        <f>Лист1!B477</f>
        <v>0</v>
      </c>
    </row>
    <row r="531" spans="1:2" x14ac:dyDescent="0.25">
      <c r="A531" t="s">
        <v>404</v>
      </c>
      <c r="B531" s="50">
        <f>Лист1!B478</f>
        <v>0</v>
      </c>
    </row>
    <row r="532" spans="1:2" x14ac:dyDescent="0.25">
      <c r="A532" t="s">
        <v>404</v>
      </c>
      <c r="B532" s="50">
        <f>Лист1!B479</f>
        <v>0</v>
      </c>
    </row>
    <row r="533" spans="1:2" x14ac:dyDescent="0.25">
      <c r="A533" t="s">
        <v>405</v>
      </c>
      <c r="B533" s="50">
        <f>Лист1!B480</f>
        <v>0</v>
      </c>
    </row>
    <row r="534" spans="1:2" x14ac:dyDescent="0.25">
      <c r="A534" t="s">
        <v>405</v>
      </c>
      <c r="B534" s="50">
        <f>Лист1!B481</f>
        <v>0</v>
      </c>
    </row>
    <row r="535" spans="1:2" x14ac:dyDescent="0.25">
      <c r="A535" t="s">
        <v>405</v>
      </c>
      <c r="B535" s="50">
        <f>Лист1!B482</f>
        <v>0</v>
      </c>
    </row>
    <row r="536" spans="1:2" x14ac:dyDescent="0.25">
      <c r="A536" t="s">
        <v>405</v>
      </c>
      <c r="B536" s="50">
        <f>Лист1!B483</f>
        <v>0</v>
      </c>
    </row>
    <row r="537" spans="1:2" x14ac:dyDescent="0.25">
      <c r="A537" t="s">
        <v>405</v>
      </c>
      <c r="B537" s="50">
        <f>Лист1!B484</f>
        <v>0</v>
      </c>
    </row>
    <row r="538" spans="1:2" x14ac:dyDescent="0.25">
      <c r="A538" t="s">
        <v>405</v>
      </c>
      <c r="B538" s="50">
        <f>Лист1!B485</f>
        <v>0</v>
      </c>
    </row>
    <row r="539" spans="1:2" x14ac:dyDescent="0.25">
      <c r="A539" t="s">
        <v>405</v>
      </c>
      <c r="B539" s="50">
        <f>Лист1!B486</f>
        <v>0</v>
      </c>
    </row>
    <row r="540" spans="1:2" x14ac:dyDescent="0.25">
      <c r="A540" t="s">
        <v>405</v>
      </c>
      <c r="B540" s="50">
        <f>Лист1!B487</f>
        <v>0</v>
      </c>
    </row>
    <row r="541" spans="1:2" x14ac:dyDescent="0.25">
      <c r="A541" t="s">
        <v>405</v>
      </c>
      <c r="B541" s="50">
        <f>Лист1!B488</f>
        <v>0</v>
      </c>
    </row>
    <row r="542" spans="1:2" x14ac:dyDescent="0.25">
      <c r="A542" t="s">
        <v>405</v>
      </c>
      <c r="B542" s="50">
        <f>Лист1!B489</f>
        <v>0</v>
      </c>
    </row>
    <row r="543" spans="1:2" x14ac:dyDescent="0.25">
      <c r="A543" t="s">
        <v>405</v>
      </c>
      <c r="B543" s="50">
        <f>Лист1!B490</f>
        <v>0</v>
      </c>
    </row>
    <row r="544" spans="1:2" x14ac:dyDescent="0.25">
      <c r="A544" t="s">
        <v>405</v>
      </c>
      <c r="B544" s="50">
        <f>Лист1!B491</f>
        <v>0</v>
      </c>
    </row>
    <row r="545" spans="1:2" x14ac:dyDescent="0.25">
      <c r="A545" t="s">
        <v>405</v>
      </c>
      <c r="B545" s="50">
        <f>Лист1!B492</f>
        <v>0</v>
      </c>
    </row>
    <row r="546" spans="1:2" x14ac:dyDescent="0.25">
      <c r="A546" t="s">
        <v>405</v>
      </c>
      <c r="B546" s="50">
        <f>Лист1!B493</f>
        <v>0</v>
      </c>
    </row>
    <row r="547" spans="1:2" x14ac:dyDescent="0.25">
      <c r="A547" t="s">
        <v>405</v>
      </c>
      <c r="B547" s="50">
        <f>Лист1!B494</f>
        <v>0</v>
      </c>
    </row>
    <row r="548" spans="1:2" x14ac:dyDescent="0.25">
      <c r="A548" t="s">
        <v>405</v>
      </c>
      <c r="B548" s="50">
        <f>Лист1!B495</f>
        <v>0</v>
      </c>
    </row>
    <row r="549" spans="1:2" x14ac:dyDescent="0.25">
      <c r="A549" t="s">
        <v>405</v>
      </c>
      <c r="B549" s="50">
        <f>Лист1!B496</f>
        <v>0</v>
      </c>
    </row>
    <row r="550" spans="1:2" x14ac:dyDescent="0.25">
      <c r="A550" t="s">
        <v>405</v>
      </c>
      <c r="B550" s="50">
        <f>Лист1!B497</f>
        <v>0</v>
      </c>
    </row>
    <row r="551" spans="1:2" x14ac:dyDescent="0.25">
      <c r="A551" t="s">
        <v>405</v>
      </c>
      <c r="B551" s="50">
        <f>Лист1!B498</f>
        <v>0</v>
      </c>
    </row>
    <row r="552" spans="1:2" x14ac:dyDescent="0.25">
      <c r="A552" t="s">
        <v>405</v>
      </c>
      <c r="B552" s="50">
        <f>Лист1!B499</f>
        <v>0</v>
      </c>
    </row>
    <row r="553" spans="1:2" x14ac:dyDescent="0.25">
      <c r="A553" t="s">
        <v>406</v>
      </c>
      <c r="B553" s="50">
        <f>Лист1!B500</f>
        <v>0</v>
      </c>
    </row>
    <row r="554" spans="1:2" x14ac:dyDescent="0.25">
      <c r="A554" t="s">
        <v>406</v>
      </c>
      <c r="B554" s="50">
        <f>Лист1!B501</f>
        <v>0</v>
      </c>
    </row>
    <row r="555" spans="1:2" x14ac:dyDescent="0.25">
      <c r="A555" t="s">
        <v>406</v>
      </c>
      <c r="B555" s="50">
        <f>Лист1!B502</f>
        <v>0</v>
      </c>
    </row>
    <row r="556" spans="1:2" x14ac:dyDescent="0.25">
      <c r="A556" t="s">
        <v>406</v>
      </c>
      <c r="B556" s="50">
        <f>Лист1!B503</f>
        <v>0</v>
      </c>
    </row>
    <row r="557" spans="1:2" x14ac:dyDescent="0.25">
      <c r="A557" t="s">
        <v>406</v>
      </c>
      <c r="B557" s="50">
        <f>Лист1!B504</f>
        <v>0</v>
      </c>
    </row>
    <row r="558" spans="1:2" x14ac:dyDescent="0.25">
      <c r="A558" t="s">
        <v>406</v>
      </c>
      <c r="B558" s="50">
        <f>Лист1!B505</f>
        <v>0</v>
      </c>
    </row>
    <row r="559" spans="1:2" x14ac:dyDescent="0.25">
      <c r="A559" t="s">
        <v>406</v>
      </c>
      <c r="B559" s="50">
        <f>Лист1!B506</f>
        <v>0</v>
      </c>
    </row>
    <row r="560" spans="1:2" x14ac:dyDescent="0.25">
      <c r="A560" t="s">
        <v>406</v>
      </c>
      <c r="B560" s="50">
        <f>Лист1!B507</f>
        <v>0</v>
      </c>
    </row>
    <row r="561" spans="1:2" x14ac:dyDescent="0.25">
      <c r="A561" t="s">
        <v>406</v>
      </c>
      <c r="B561" s="50">
        <f>Лист1!B508</f>
        <v>0</v>
      </c>
    </row>
    <row r="562" spans="1:2" x14ac:dyDescent="0.25">
      <c r="A562" t="s">
        <v>406</v>
      </c>
      <c r="B562" s="50">
        <f>Лист1!B509</f>
        <v>0</v>
      </c>
    </row>
    <row r="563" spans="1:2" x14ac:dyDescent="0.25">
      <c r="A563" t="s">
        <v>406</v>
      </c>
      <c r="B563" s="50">
        <f>Лист1!B510</f>
        <v>0</v>
      </c>
    </row>
    <row r="564" spans="1:2" x14ac:dyDescent="0.25">
      <c r="A564" t="s">
        <v>407</v>
      </c>
      <c r="B564" s="50">
        <f>Лист1!B511</f>
        <v>0</v>
      </c>
    </row>
    <row r="565" spans="1:2" x14ac:dyDescent="0.25">
      <c r="A565" t="s">
        <v>407</v>
      </c>
      <c r="B565" s="50">
        <f>Лист1!B512</f>
        <v>0</v>
      </c>
    </row>
    <row r="566" spans="1:2" x14ac:dyDescent="0.25">
      <c r="A566" t="s">
        <v>407</v>
      </c>
      <c r="B566" s="50">
        <f>Лист1!B513</f>
        <v>0</v>
      </c>
    </row>
    <row r="567" spans="1:2" x14ac:dyDescent="0.25">
      <c r="A567" t="s">
        <v>407</v>
      </c>
      <c r="B567" s="50">
        <f>Лист1!B514</f>
        <v>0</v>
      </c>
    </row>
    <row r="568" spans="1:2" x14ac:dyDescent="0.25">
      <c r="A568" t="s">
        <v>407</v>
      </c>
      <c r="B568" s="50">
        <f>Лист1!B515</f>
        <v>0</v>
      </c>
    </row>
    <row r="569" spans="1:2" x14ac:dyDescent="0.25">
      <c r="A569" t="s">
        <v>407</v>
      </c>
      <c r="B569" s="50">
        <f>Лист1!B516</f>
        <v>0</v>
      </c>
    </row>
    <row r="570" spans="1:2" x14ac:dyDescent="0.25">
      <c r="A570" t="s">
        <v>407</v>
      </c>
      <c r="B570" s="50">
        <f>Лист1!B517</f>
        <v>0</v>
      </c>
    </row>
    <row r="571" spans="1:2" x14ac:dyDescent="0.25">
      <c r="A571" t="s">
        <v>407</v>
      </c>
      <c r="B571" s="50">
        <f>Лист1!B518</f>
        <v>0</v>
      </c>
    </row>
    <row r="572" spans="1:2" x14ac:dyDescent="0.25">
      <c r="A572" t="s">
        <v>407</v>
      </c>
      <c r="B572" s="50">
        <f>Лист1!B519</f>
        <v>0</v>
      </c>
    </row>
    <row r="573" spans="1:2" x14ac:dyDescent="0.25">
      <c r="A573" t="s">
        <v>407</v>
      </c>
      <c r="B573" s="50">
        <f>Лист1!B520</f>
        <v>0</v>
      </c>
    </row>
    <row r="574" spans="1:2" x14ac:dyDescent="0.25">
      <c r="A574" t="s">
        <v>408</v>
      </c>
      <c r="B574" s="50">
        <f>Лист1!B521</f>
        <v>0</v>
      </c>
    </row>
    <row r="575" spans="1:2" x14ac:dyDescent="0.25">
      <c r="A575" t="s">
        <v>408</v>
      </c>
      <c r="B575" s="50">
        <f>Лист1!B522</f>
        <v>0</v>
      </c>
    </row>
    <row r="576" spans="1:2" x14ac:dyDescent="0.25">
      <c r="A576" t="s">
        <v>408</v>
      </c>
      <c r="B576" s="50">
        <f>Лист1!B523</f>
        <v>0</v>
      </c>
    </row>
    <row r="577" spans="1:2" x14ac:dyDescent="0.25">
      <c r="A577" t="s">
        <v>408</v>
      </c>
      <c r="B577" s="50">
        <f>Лист1!B524</f>
        <v>0</v>
      </c>
    </row>
    <row r="578" spans="1:2" x14ac:dyDescent="0.25">
      <c r="A578" t="s">
        <v>408</v>
      </c>
      <c r="B578" s="50">
        <f>Лист1!B525</f>
        <v>0</v>
      </c>
    </row>
    <row r="579" spans="1:2" x14ac:dyDescent="0.25">
      <c r="A579" t="s">
        <v>408</v>
      </c>
      <c r="B579" s="50">
        <f>Лист1!B526</f>
        <v>0</v>
      </c>
    </row>
    <row r="580" spans="1:2" x14ac:dyDescent="0.25">
      <c r="A580" t="s">
        <v>408</v>
      </c>
      <c r="B580" s="50">
        <f>Лист1!B527</f>
        <v>0</v>
      </c>
    </row>
    <row r="581" spans="1:2" x14ac:dyDescent="0.25">
      <c r="A581" t="s">
        <v>408</v>
      </c>
      <c r="B581" s="50">
        <f>Лист1!B528</f>
        <v>0</v>
      </c>
    </row>
    <row r="582" spans="1:2" x14ac:dyDescent="0.25">
      <c r="A582" t="s">
        <v>408</v>
      </c>
      <c r="B582" s="50">
        <f>Лист1!B529</f>
        <v>0</v>
      </c>
    </row>
    <row r="583" spans="1:2" x14ac:dyDescent="0.25">
      <c r="A583" t="s">
        <v>408</v>
      </c>
      <c r="B583" s="50">
        <f>Лист1!B530</f>
        <v>0</v>
      </c>
    </row>
    <row r="584" spans="1:2" x14ac:dyDescent="0.25">
      <c r="A584" t="s">
        <v>408</v>
      </c>
      <c r="B584" s="50">
        <f>Лист1!B531</f>
        <v>0</v>
      </c>
    </row>
    <row r="585" spans="1:2" x14ac:dyDescent="0.25">
      <c r="A585" t="s">
        <v>408</v>
      </c>
      <c r="B585" s="50">
        <f>Лист1!B532</f>
        <v>0</v>
      </c>
    </row>
    <row r="586" spans="1:2" x14ac:dyDescent="0.25">
      <c r="A586" t="s">
        <v>408</v>
      </c>
      <c r="B586" s="50">
        <f>Лист1!B533</f>
        <v>0</v>
      </c>
    </row>
    <row r="587" spans="1:2" x14ac:dyDescent="0.25">
      <c r="A587" t="s">
        <v>408</v>
      </c>
      <c r="B587" s="50">
        <f>Лист1!B534</f>
        <v>0</v>
      </c>
    </row>
    <row r="588" spans="1:2" x14ac:dyDescent="0.25">
      <c r="A588" t="s">
        <v>408</v>
      </c>
      <c r="B588" s="50">
        <f>Лист1!B535</f>
        <v>0</v>
      </c>
    </row>
    <row r="589" spans="1:2" x14ac:dyDescent="0.25">
      <c r="A589" t="s">
        <v>408</v>
      </c>
      <c r="B589" s="50">
        <f>Лист1!B536</f>
        <v>0</v>
      </c>
    </row>
    <row r="590" spans="1:2" x14ac:dyDescent="0.25">
      <c r="A590" t="s">
        <v>409</v>
      </c>
      <c r="B590" s="50">
        <f>Лист1!B537</f>
        <v>0</v>
      </c>
    </row>
    <row r="591" spans="1:2" x14ac:dyDescent="0.25">
      <c r="A591" t="s">
        <v>409</v>
      </c>
      <c r="B591" s="50">
        <f>Лист1!B538</f>
        <v>0</v>
      </c>
    </row>
    <row r="592" spans="1:2" x14ac:dyDescent="0.25">
      <c r="A592" t="s">
        <v>409</v>
      </c>
      <c r="B592" s="50">
        <f>Лист1!B539</f>
        <v>0</v>
      </c>
    </row>
    <row r="593" spans="1:2" x14ac:dyDescent="0.25">
      <c r="A593" t="s">
        <v>409</v>
      </c>
      <c r="B593" s="50">
        <f>Лист1!B540</f>
        <v>0</v>
      </c>
    </row>
    <row r="594" spans="1:2" x14ac:dyDescent="0.25">
      <c r="A594" t="s">
        <v>409</v>
      </c>
      <c r="B594" s="50">
        <f>Лист1!B541</f>
        <v>0</v>
      </c>
    </row>
    <row r="595" spans="1:2" x14ac:dyDescent="0.25">
      <c r="A595" t="s">
        <v>409</v>
      </c>
      <c r="B595" s="50">
        <f>Лист1!B542</f>
        <v>0</v>
      </c>
    </row>
    <row r="596" spans="1:2" x14ac:dyDescent="0.25">
      <c r="A596" t="s">
        <v>409</v>
      </c>
      <c r="B596" s="50">
        <f>Лист1!B543</f>
        <v>0</v>
      </c>
    </row>
    <row r="597" spans="1:2" x14ac:dyDescent="0.25">
      <c r="A597" t="s">
        <v>409</v>
      </c>
      <c r="B597" s="50">
        <f>Лист1!B544</f>
        <v>0</v>
      </c>
    </row>
    <row r="598" spans="1:2" x14ac:dyDescent="0.25">
      <c r="A598" t="s">
        <v>409</v>
      </c>
      <c r="B598" s="50">
        <f>Лист1!B545</f>
        <v>0</v>
      </c>
    </row>
    <row r="599" spans="1:2" x14ac:dyDescent="0.25">
      <c r="A599" t="s">
        <v>409</v>
      </c>
      <c r="B599" s="50">
        <f>Лист1!B546</f>
        <v>0</v>
      </c>
    </row>
    <row r="600" spans="1:2" x14ac:dyDescent="0.25">
      <c r="A600" t="s">
        <v>409</v>
      </c>
      <c r="B600" s="50">
        <f>Лист1!B547</f>
        <v>0</v>
      </c>
    </row>
    <row r="601" spans="1:2" x14ac:dyDescent="0.25">
      <c r="A601" t="s">
        <v>409</v>
      </c>
      <c r="B601" s="50">
        <f>Лист1!B548</f>
        <v>0</v>
      </c>
    </row>
    <row r="602" spans="1:2" x14ac:dyDescent="0.25">
      <c r="A602" t="s">
        <v>409</v>
      </c>
      <c r="B602" s="50">
        <f>Лист1!B549</f>
        <v>0</v>
      </c>
    </row>
    <row r="603" spans="1:2" x14ac:dyDescent="0.25">
      <c r="A603" t="s">
        <v>409</v>
      </c>
      <c r="B603" s="50">
        <f>Лист1!B550</f>
        <v>0</v>
      </c>
    </row>
    <row r="604" spans="1:2" x14ac:dyDescent="0.25">
      <c r="A604" t="s">
        <v>409</v>
      </c>
      <c r="B604" s="50">
        <f>Лист1!B551</f>
        <v>0</v>
      </c>
    </row>
    <row r="605" spans="1:2" x14ac:dyDescent="0.25">
      <c r="A605" t="s">
        <v>409</v>
      </c>
      <c r="B605" s="50">
        <f>Лист1!B552</f>
        <v>0</v>
      </c>
    </row>
    <row r="606" spans="1:2" x14ac:dyDescent="0.25">
      <c r="A606" t="s">
        <v>409</v>
      </c>
      <c r="B606" s="50">
        <f>Лист1!B553</f>
        <v>0</v>
      </c>
    </row>
    <row r="607" spans="1:2" x14ac:dyDescent="0.25">
      <c r="A607" t="s">
        <v>409</v>
      </c>
      <c r="B607" s="50">
        <f>Лист1!B554</f>
        <v>0</v>
      </c>
    </row>
    <row r="608" spans="1:2" x14ac:dyDescent="0.25">
      <c r="A608" t="s">
        <v>409</v>
      </c>
      <c r="B608" s="50">
        <f>Лист1!B555</f>
        <v>0</v>
      </c>
    </row>
    <row r="609" spans="1:2" x14ac:dyDescent="0.25">
      <c r="A609" t="s">
        <v>410</v>
      </c>
      <c r="B609" s="50">
        <f>Лист1!B556</f>
        <v>0</v>
      </c>
    </row>
    <row r="610" spans="1:2" x14ac:dyDescent="0.25">
      <c r="A610" t="s">
        <v>410</v>
      </c>
      <c r="B610" s="50">
        <f>Лист1!B557</f>
        <v>0</v>
      </c>
    </row>
    <row r="611" spans="1:2" x14ac:dyDescent="0.25">
      <c r="A611" t="s">
        <v>410</v>
      </c>
      <c r="B611" s="50">
        <f>Лист1!B558</f>
        <v>0</v>
      </c>
    </row>
    <row r="612" spans="1:2" x14ac:dyDescent="0.25">
      <c r="A612" t="s">
        <v>410</v>
      </c>
      <c r="B612" s="50">
        <f>Лист1!B559</f>
        <v>0</v>
      </c>
    </row>
    <row r="613" spans="1:2" x14ac:dyDescent="0.25">
      <c r="A613" t="s">
        <v>410</v>
      </c>
      <c r="B613" s="50">
        <f>Лист1!B560</f>
        <v>0</v>
      </c>
    </row>
    <row r="614" spans="1:2" x14ac:dyDescent="0.25">
      <c r="A614" t="s">
        <v>410</v>
      </c>
      <c r="B614" s="50">
        <f>Лист1!B561</f>
        <v>0</v>
      </c>
    </row>
    <row r="615" spans="1:2" x14ac:dyDescent="0.25">
      <c r="A615" t="s">
        <v>410</v>
      </c>
      <c r="B615" s="50">
        <f>Лист1!B562</f>
        <v>0</v>
      </c>
    </row>
    <row r="616" spans="1:2" x14ac:dyDescent="0.25">
      <c r="A616" t="s">
        <v>410</v>
      </c>
      <c r="B616" s="50">
        <f>Лист1!B563</f>
        <v>0</v>
      </c>
    </row>
    <row r="617" spans="1:2" x14ac:dyDescent="0.25">
      <c r="A617" t="s">
        <v>410</v>
      </c>
      <c r="B617" s="50">
        <f>Лист1!B564</f>
        <v>0</v>
      </c>
    </row>
    <row r="618" spans="1:2" x14ac:dyDescent="0.25">
      <c r="A618" t="s">
        <v>410</v>
      </c>
      <c r="B618" s="50">
        <f>Лист1!B565</f>
        <v>0</v>
      </c>
    </row>
    <row r="619" spans="1:2" x14ac:dyDescent="0.25">
      <c r="A619" t="s">
        <v>410</v>
      </c>
      <c r="B619" s="50">
        <f>Лист1!B566</f>
        <v>0</v>
      </c>
    </row>
    <row r="620" spans="1:2" x14ac:dyDescent="0.25">
      <c r="A620" t="s">
        <v>410</v>
      </c>
      <c r="B620" s="50">
        <f>Лист1!B567</f>
        <v>0</v>
      </c>
    </row>
    <row r="621" spans="1:2" x14ac:dyDescent="0.25">
      <c r="A621" t="s">
        <v>410</v>
      </c>
      <c r="B621" s="50">
        <f>Лист1!B568</f>
        <v>0</v>
      </c>
    </row>
    <row r="622" spans="1:2" x14ac:dyDescent="0.25">
      <c r="A622" t="s">
        <v>410</v>
      </c>
      <c r="B622" s="50">
        <f>Лист1!B569</f>
        <v>0</v>
      </c>
    </row>
    <row r="623" spans="1:2" x14ac:dyDescent="0.25">
      <c r="A623" t="s">
        <v>410</v>
      </c>
      <c r="B623" s="50">
        <f>Лист1!B570</f>
        <v>0</v>
      </c>
    </row>
    <row r="624" spans="1:2" x14ac:dyDescent="0.25">
      <c r="A624" t="s">
        <v>411</v>
      </c>
      <c r="B624" s="50">
        <f>Лист1!B571</f>
        <v>0</v>
      </c>
    </row>
    <row r="625" spans="1:2" x14ac:dyDescent="0.25">
      <c r="A625" t="s">
        <v>411</v>
      </c>
      <c r="B625" s="50">
        <f>Лист1!B572</f>
        <v>0</v>
      </c>
    </row>
    <row r="626" spans="1:2" x14ac:dyDescent="0.25">
      <c r="A626" t="s">
        <v>411</v>
      </c>
      <c r="B626" s="50">
        <f>Лист1!B573</f>
        <v>0</v>
      </c>
    </row>
    <row r="627" spans="1:2" x14ac:dyDescent="0.25">
      <c r="A627" t="s">
        <v>411</v>
      </c>
      <c r="B627" s="50">
        <f>Лист1!B574</f>
        <v>0</v>
      </c>
    </row>
    <row r="628" spans="1:2" x14ac:dyDescent="0.25">
      <c r="A628" t="s">
        <v>411</v>
      </c>
      <c r="B628" s="50">
        <f>Лист1!B575</f>
        <v>0</v>
      </c>
    </row>
    <row r="629" spans="1:2" x14ac:dyDescent="0.25">
      <c r="A629" t="s">
        <v>411</v>
      </c>
      <c r="B629" s="50">
        <f>Лист1!B576</f>
        <v>0</v>
      </c>
    </row>
    <row r="630" spans="1:2" x14ac:dyDescent="0.25">
      <c r="A630" t="s">
        <v>411</v>
      </c>
      <c r="B630" s="50">
        <f>Лист1!B577</f>
        <v>0</v>
      </c>
    </row>
    <row r="631" spans="1:2" x14ac:dyDescent="0.25">
      <c r="A631" t="s">
        <v>411</v>
      </c>
      <c r="B631" s="50">
        <f>Лист1!B578</f>
        <v>0</v>
      </c>
    </row>
    <row r="632" spans="1:2" x14ac:dyDescent="0.25">
      <c r="A632" t="s">
        <v>411</v>
      </c>
      <c r="B632" s="50">
        <f>Лист1!B579</f>
        <v>0</v>
      </c>
    </row>
    <row r="633" spans="1:2" x14ac:dyDescent="0.25">
      <c r="A633" t="s">
        <v>411</v>
      </c>
      <c r="B633" s="50">
        <f>Лист1!B580</f>
        <v>0</v>
      </c>
    </row>
    <row r="634" spans="1:2" x14ac:dyDescent="0.25">
      <c r="A634" t="s">
        <v>411</v>
      </c>
      <c r="B634" s="50">
        <f>Лист1!B581</f>
        <v>0</v>
      </c>
    </row>
    <row r="635" spans="1:2" x14ac:dyDescent="0.25">
      <c r="A635" t="s">
        <v>411</v>
      </c>
      <c r="B635" s="50">
        <f>Лист1!B582</f>
        <v>0</v>
      </c>
    </row>
    <row r="636" spans="1:2" x14ac:dyDescent="0.25">
      <c r="A636" t="s">
        <v>411</v>
      </c>
      <c r="B636" s="50">
        <f>Лист1!B583</f>
        <v>0</v>
      </c>
    </row>
    <row r="637" spans="1:2" x14ac:dyDescent="0.25">
      <c r="A637" t="s">
        <v>411</v>
      </c>
      <c r="B637" s="50">
        <f>Лист1!B584</f>
        <v>0</v>
      </c>
    </row>
    <row r="638" spans="1:2" x14ac:dyDescent="0.25">
      <c r="A638" t="s">
        <v>411</v>
      </c>
      <c r="B638" s="50">
        <f>Лист1!B585</f>
        <v>0</v>
      </c>
    </row>
    <row r="639" spans="1:2" x14ac:dyDescent="0.25">
      <c r="A639" t="s">
        <v>411</v>
      </c>
      <c r="B639" s="50">
        <f>Лист1!B586</f>
        <v>0</v>
      </c>
    </row>
    <row r="640" spans="1:2" x14ac:dyDescent="0.25">
      <c r="A640" t="s">
        <v>411</v>
      </c>
      <c r="B640" s="50">
        <f>Лист1!B587</f>
        <v>0</v>
      </c>
    </row>
    <row r="641" spans="1:2" x14ac:dyDescent="0.25">
      <c r="A641" t="s">
        <v>411</v>
      </c>
      <c r="B641" s="50">
        <f>Лист1!B588</f>
        <v>0</v>
      </c>
    </row>
    <row r="642" spans="1:2" x14ac:dyDescent="0.25">
      <c r="A642" t="s">
        <v>411</v>
      </c>
      <c r="B642" s="50">
        <f>Лист1!B589</f>
        <v>0</v>
      </c>
    </row>
    <row r="643" spans="1:2" x14ac:dyDescent="0.25">
      <c r="A643" t="s">
        <v>411</v>
      </c>
      <c r="B643" s="50">
        <f>Лист1!B590</f>
        <v>0</v>
      </c>
    </row>
    <row r="644" spans="1:2" x14ac:dyDescent="0.25">
      <c r="A644" t="s">
        <v>411</v>
      </c>
      <c r="B644" s="50">
        <f>Лист1!B591</f>
        <v>0</v>
      </c>
    </row>
    <row r="645" spans="1:2" x14ac:dyDescent="0.25">
      <c r="A645" t="s">
        <v>411</v>
      </c>
      <c r="B645" s="50">
        <f>Лист1!B592</f>
        <v>0</v>
      </c>
    </row>
    <row r="646" spans="1:2" x14ac:dyDescent="0.25">
      <c r="A646" t="s">
        <v>411</v>
      </c>
      <c r="B646" s="50">
        <f>Лист1!B593</f>
        <v>0</v>
      </c>
    </row>
    <row r="647" spans="1:2" x14ac:dyDescent="0.25">
      <c r="A647" t="s">
        <v>411</v>
      </c>
      <c r="B647" s="50">
        <f>Лист1!B594</f>
        <v>0</v>
      </c>
    </row>
    <row r="648" spans="1:2" x14ac:dyDescent="0.25">
      <c r="A648" t="s">
        <v>411</v>
      </c>
      <c r="B648" s="50">
        <f>Лист1!B595</f>
        <v>0</v>
      </c>
    </row>
    <row r="649" spans="1:2" x14ac:dyDescent="0.25">
      <c r="A649" t="s">
        <v>411</v>
      </c>
      <c r="B649" s="50">
        <f>Лист1!B596</f>
        <v>0</v>
      </c>
    </row>
    <row r="650" spans="1:2" x14ac:dyDescent="0.25">
      <c r="A650" t="s">
        <v>411</v>
      </c>
      <c r="B650" s="50">
        <f>Лист1!B597</f>
        <v>0</v>
      </c>
    </row>
    <row r="651" spans="1:2" x14ac:dyDescent="0.25">
      <c r="A651" t="s">
        <v>411</v>
      </c>
      <c r="B651" s="50">
        <f>Лист1!B598</f>
        <v>0</v>
      </c>
    </row>
    <row r="652" spans="1:2" x14ac:dyDescent="0.25">
      <c r="A652" t="s">
        <v>411</v>
      </c>
      <c r="B652" s="50">
        <f>Лист1!B599</f>
        <v>0</v>
      </c>
    </row>
    <row r="653" spans="1:2" x14ac:dyDescent="0.25">
      <c r="A653" t="s">
        <v>411</v>
      </c>
      <c r="B653" s="50">
        <f>Лист1!B600</f>
        <v>0</v>
      </c>
    </row>
    <row r="654" spans="1:2" x14ac:dyDescent="0.25">
      <c r="A654" t="s">
        <v>411</v>
      </c>
      <c r="B654" s="50">
        <f>Лист1!B601</f>
        <v>0</v>
      </c>
    </row>
    <row r="655" spans="1:2" x14ac:dyDescent="0.25">
      <c r="A655" t="s">
        <v>411</v>
      </c>
      <c r="B655" s="50">
        <f>Лист1!B602</f>
        <v>0</v>
      </c>
    </row>
    <row r="656" spans="1:2" x14ac:dyDescent="0.25">
      <c r="A656" t="s">
        <v>411</v>
      </c>
      <c r="B656" s="50">
        <f>Лист1!B603</f>
        <v>0</v>
      </c>
    </row>
    <row r="657" spans="1:2" x14ac:dyDescent="0.25">
      <c r="A657" t="s">
        <v>411</v>
      </c>
      <c r="B657" s="50">
        <f>Лист1!B604</f>
        <v>0</v>
      </c>
    </row>
    <row r="658" spans="1:2" x14ac:dyDescent="0.25">
      <c r="A658" t="s">
        <v>412</v>
      </c>
      <c r="B658" s="50">
        <f>Лист1!B605</f>
        <v>0</v>
      </c>
    </row>
    <row r="659" spans="1:2" x14ac:dyDescent="0.25">
      <c r="A659" t="s">
        <v>412</v>
      </c>
      <c r="B659" s="50">
        <f>Лист1!B606</f>
        <v>0</v>
      </c>
    </row>
    <row r="660" spans="1:2" x14ac:dyDescent="0.25">
      <c r="A660" t="s">
        <v>412</v>
      </c>
      <c r="B660" s="50">
        <f>Лист1!B607</f>
        <v>0</v>
      </c>
    </row>
    <row r="661" spans="1:2" x14ac:dyDescent="0.25">
      <c r="A661" t="s">
        <v>412</v>
      </c>
      <c r="B661" s="50">
        <f>Лист1!B608</f>
        <v>0</v>
      </c>
    </row>
    <row r="662" spans="1:2" x14ac:dyDescent="0.25">
      <c r="A662" t="s">
        <v>412</v>
      </c>
      <c r="B662" s="50">
        <f>Лист1!B609</f>
        <v>0</v>
      </c>
    </row>
    <row r="663" spans="1:2" x14ac:dyDescent="0.25">
      <c r="A663" t="s">
        <v>412</v>
      </c>
      <c r="B663" s="50">
        <f>Лист1!B610</f>
        <v>0</v>
      </c>
    </row>
    <row r="664" spans="1:2" x14ac:dyDescent="0.25">
      <c r="A664" t="s">
        <v>412</v>
      </c>
      <c r="B664" s="50">
        <f>Лист1!B611</f>
        <v>0</v>
      </c>
    </row>
    <row r="665" spans="1:2" x14ac:dyDescent="0.25">
      <c r="A665" t="s">
        <v>412</v>
      </c>
      <c r="B665" s="50">
        <f>Лист1!B612</f>
        <v>0</v>
      </c>
    </row>
    <row r="666" spans="1:2" x14ac:dyDescent="0.25">
      <c r="A666" t="s">
        <v>412</v>
      </c>
      <c r="B666" s="50">
        <f>Лист1!B613</f>
        <v>0</v>
      </c>
    </row>
    <row r="667" spans="1:2" x14ac:dyDescent="0.25">
      <c r="A667" t="s">
        <v>412</v>
      </c>
      <c r="B667" s="50">
        <f>Лист1!B614</f>
        <v>0</v>
      </c>
    </row>
    <row r="668" spans="1:2" x14ac:dyDescent="0.25">
      <c r="A668" t="s">
        <v>412</v>
      </c>
      <c r="B668" s="50">
        <f>Лист1!B615</f>
        <v>0</v>
      </c>
    </row>
    <row r="669" spans="1:2" x14ac:dyDescent="0.25">
      <c r="A669" t="s">
        <v>413</v>
      </c>
      <c r="B669" s="50">
        <f>Лист1!B616</f>
        <v>0</v>
      </c>
    </row>
    <row r="670" spans="1:2" x14ac:dyDescent="0.25">
      <c r="A670" t="s">
        <v>413</v>
      </c>
      <c r="B670" s="50">
        <f>Лист1!B617</f>
        <v>0</v>
      </c>
    </row>
    <row r="671" spans="1:2" x14ac:dyDescent="0.25">
      <c r="A671" t="s">
        <v>413</v>
      </c>
      <c r="B671" s="50">
        <f>Лист1!B618</f>
        <v>0</v>
      </c>
    </row>
    <row r="672" spans="1:2" x14ac:dyDescent="0.25">
      <c r="A672" t="s">
        <v>413</v>
      </c>
      <c r="B672" s="50">
        <f>Лист1!B619</f>
        <v>0</v>
      </c>
    </row>
    <row r="673" spans="1:2" x14ac:dyDescent="0.25">
      <c r="A673" t="s">
        <v>413</v>
      </c>
      <c r="B673" s="50">
        <f>Лист1!B620</f>
        <v>0</v>
      </c>
    </row>
    <row r="674" spans="1:2" x14ac:dyDescent="0.25">
      <c r="A674" t="s">
        <v>413</v>
      </c>
      <c r="B674" s="50">
        <f>Лист1!B621</f>
        <v>0</v>
      </c>
    </row>
    <row r="675" spans="1:2" x14ac:dyDescent="0.25">
      <c r="A675" t="s">
        <v>413</v>
      </c>
      <c r="B675" s="50">
        <f>Лист1!B622</f>
        <v>0</v>
      </c>
    </row>
    <row r="676" spans="1:2" x14ac:dyDescent="0.25">
      <c r="A676" t="s">
        <v>413</v>
      </c>
      <c r="B676" s="50">
        <f>Лист1!B623</f>
        <v>0</v>
      </c>
    </row>
    <row r="677" spans="1:2" x14ac:dyDescent="0.25">
      <c r="A677" t="s">
        <v>413</v>
      </c>
      <c r="B677" s="50">
        <f>Лист1!B624</f>
        <v>0</v>
      </c>
    </row>
    <row r="678" spans="1:2" x14ac:dyDescent="0.25">
      <c r="A678" t="s">
        <v>413</v>
      </c>
      <c r="B678" s="50">
        <f>Лист1!B625</f>
        <v>0</v>
      </c>
    </row>
    <row r="679" spans="1:2" x14ac:dyDescent="0.25">
      <c r="A679" t="s">
        <v>413</v>
      </c>
      <c r="B679" s="50">
        <f>Лист1!B626</f>
        <v>0</v>
      </c>
    </row>
    <row r="680" spans="1:2" x14ac:dyDescent="0.25">
      <c r="A680" t="s">
        <v>413</v>
      </c>
      <c r="B680" s="50">
        <f>Лист1!B627</f>
        <v>0</v>
      </c>
    </row>
    <row r="681" spans="1:2" x14ac:dyDescent="0.25">
      <c r="A681" t="s">
        <v>413</v>
      </c>
      <c r="B681" s="50">
        <f>Лист1!B628</f>
        <v>0</v>
      </c>
    </row>
    <row r="682" spans="1:2" x14ac:dyDescent="0.25">
      <c r="A682" t="s">
        <v>413</v>
      </c>
      <c r="B682" s="50">
        <f>Лист1!B629</f>
        <v>0</v>
      </c>
    </row>
    <row r="683" spans="1:2" x14ac:dyDescent="0.25">
      <c r="A683" t="s">
        <v>413</v>
      </c>
      <c r="B683" s="50">
        <f>Лист1!B630</f>
        <v>0</v>
      </c>
    </row>
    <row r="684" spans="1:2" x14ac:dyDescent="0.25">
      <c r="A684" t="s">
        <v>413</v>
      </c>
      <c r="B684" s="50">
        <f>Лист1!B631</f>
        <v>0</v>
      </c>
    </row>
    <row r="685" spans="1:2" x14ac:dyDescent="0.25">
      <c r="A685" t="s">
        <v>413</v>
      </c>
      <c r="B685" s="50">
        <f>Лист1!B632</f>
        <v>0</v>
      </c>
    </row>
    <row r="686" spans="1:2" x14ac:dyDescent="0.25">
      <c r="A686" t="s">
        <v>413</v>
      </c>
      <c r="B686" s="50">
        <f>Лист1!B633</f>
        <v>0</v>
      </c>
    </row>
    <row r="687" spans="1:2" x14ac:dyDescent="0.25">
      <c r="A687" t="s">
        <v>413</v>
      </c>
      <c r="B687" s="50">
        <f>Лист1!B634</f>
        <v>0</v>
      </c>
    </row>
    <row r="688" spans="1:2" x14ac:dyDescent="0.25">
      <c r="A688" t="s">
        <v>413</v>
      </c>
      <c r="B688" s="50">
        <f>Лист1!B635</f>
        <v>0</v>
      </c>
    </row>
    <row r="689" spans="1:2" x14ac:dyDescent="0.25">
      <c r="A689" t="s">
        <v>413</v>
      </c>
      <c r="B689" s="50">
        <f>Лист1!B636</f>
        <v>0</v>
      </c>
    </row>
    <row r="690" spans="1:2" x14ac:dyDescent="0.25">
      <c r="A690" t="s">
        <v>413</v>
      </c>
      <c r="B690" s="50">
        <f>Лист1!B637</f>
        <v>0</v>
      </c>
    </row>
    <row r="691" spans="1:2" x14ac:dyDescent="0.25">
      <c r="A691" t="s">
        <v>413</v>
      </c>
      <c r="B691" s="50">
        <f>Лист1!B638</f>
        <v>0</v>
      </c>
    </row>
    <row r="692" spans="1:2" x14ac:dyDescent="0.25">
      <c r="A692" t="s">
        <v>413</v>
      </c>
      <c r="B692" s="50">
        <f>Лист1!B639</f>
        <v>0</v>
      </c>
    </row>
    <row r="693" spans="1:2" x14ac:dyDescent="0.25">
      <c r="A693" t="s">
        <v>413</v>
      </c>
      <c r="B693" s="50">
        <f>Лист1!B640</f>
        <v>0</v>
      </c>
    </row>
    <row r="694" spans="1:2" x14ac:dyDescent="0.25">
      <c r="A694" t="s">
        <v>414</v>
      </c>
      <c r="B694" s="50">
        <f>Лист1!B641</f>
        <v>0</v>
      </c>
    </row>
    <row r="695" spans="1:2" x14ac:dyDescent="0.25">
      <c r="A695" t="s">
        <v>414</v>
      </c>
      <c r="B695" s="50">
        <f>Лист1!B642</f>
        <v>0</v>
      </c>
    </row>
    <row r="696" spans="1:2" x14ac:dyDescent="0.25">
      <c r="A696" t="s">
        <v>414</v>
      </c>
      <c r="B696" s="50">
        <f>Лист1!B643</f>
        <v>0</v>
      </c>
    </row>
    <row r="697" spans="1:2" x14ac:dyDescent="0.25">
      <c r="A697" t="s">
        <v>414</v>
      </c>
      <c r="B697" s="50">
        <f>Лист1!B644</f>
        <v>0</v>
      </c>
    </row>
    <row r="698" spans="1:2" x14ac:dyDescent="0.25">
      <c r="A698" t="s">
        <v>414</v>
      </c>
      <c r="B698" s="50">
        <f>Лист1!B645</f>
        <v>0</v>
      </c>
    </row>
    <row r="699" spans="1:2" x14ac:dyDescent="0.25">
      <c r="A699" t="s">
        <v>414</v>
      </c>
      <c r="B699" s="50">
        <f>Лист1!B646</f>
        <v>0</v>
      </c>
    </row>
    <row r="700" spans="1:2" x14ac:dyDescent="0.25">
      <c r="A700" t="s">
        <v>414</v>
      </c>
      <c r="B700" s="50">
        <f>Лист1!B647</f>
        <v>0</v>
      </c>
    </row>
    <row r="701" spans="1:2" x14ac:dyDescent="0.25">
      <c r="A701" t="s">
        <v>414</v>
      </c>
      <c r="B701" s="50">
        <f>Лист1!B648</f>
        <v>0</v>
      </c>
    </row>
    <row r="702" spans="1:2" x14ac:dyDescent="0.25">
      <c r="A702" t="s">
        <v>414</v>
      </c>
      <c r="B702" s="50">
        <f>Лист1!B649</f>
        <v>0</v>
      </c>
    </row>
    <row r="703" spans="1:2" x14ac:dyDescent="0.25">
      <c r="A703" t="s">
        <v>414</v>
      </c>
      <c r="B703" s="50">
        <f>Лист1!B650</f>
        <v>0</v>
      </c>
    </row>
    <row r="704" spans="1:2" x14ac:dyDescent="0.25">
      <c r="A704" t="s">
        <v>414</v>
      </c>
      <c r="B704" s="50">
        <f>Лист1!B651</f>
        <v>0</v>
      </c>
    </row>
    <row r="705" spans="1:2" x14ac:dyDescent="0.25">
      <c r="A705" t="s">
        <v>414</v>
      </c>
      <c r="B705" s="50">
        <f>Лист1!B652</f>
        <v>0</v>
      </c>
    </row>
    <row r="706" spans="1:2" x14ac:dyDescent="0.25">
      <c r="A706" t="s">
        <v>414</v>
      </c>
      <c r="B706" s="50">
        <f>Лист1!B653</f>
        <v>0</v>
      </c>
    </row>
    <row r="707" spans="1:2" x14ac:dyDescent="0.25">
      <c r="A707" t="s">
        <v>415</v>
      </c>
      <c r="B707" s="50">
        <f>Лист1!B654</f>
        <v>0</v>
      </c>
    </row>
    <row r="708" spans="1:2" x14ac:dyDescent="0.25">
      <c r="A708" t="s">
        <v>415</v>
      </c>
      <c r="B708" s="50">
        <f>Лист1!B655</f>
        <v>0</v>
      </c>
    </row>
    <row r="709" spans="1:2" x14ac:dyDescent="0.25">
      <c r="A709" t="s">
        <v>415</v>
      </c>
      <c r="B709" s="50">
        <f>Лист1!B656</f>
        <v>0</v>
      </c>
    </row>
    <row r="710" spans="1:2" x14ac:dyDescent="0.25">
      <c r="A710" t="s">
        <v>415</v>
      </c>
      <c r="B710" s="50">
        <f>Лист1!B657</f>
        <v>0</v>
      </c>
    </row>
    <row r="711" spans="1:2" x14ac:dyDescent="0.25">
      <c r="A711" t="s">
        <v>415</v>
      </c>
      <c r="B711" s="50">
        <f>Лист1!B658</f>
        <v>0</v>
      </c>
    </row>
    <row r="712" spans="1:2" x14ac:dyDescent="0.25">
      <c r="A712" t="s">
        <v>415</v>
      </c>
      <c r="B712" s="50">
        <f>Лист1!B659</f>
        <v>0</v>
      </c>
    </row>
    <row r="713" spans="1:2" x14ac:dyDescent="0.25">
      <c r="A713" t="s">
        <v>415</v>
      </c>
      <c r="B713" s="50">
        <f>Лист1!B660</f>
        <v>0</v>
      </c>
    </row>
    <row r="714" spans="1:2" x14ac:dyDescent="0.25">
      <c r="A714" t="s">
        <v>415</v>
      </c>
      <c r="B714" s="50">
        <f>Лист1!B661</f>
        <v>0</v>
      </c>
    </row>
    <row r="715" spans="1:2" x14ac:dyDescent="0.25">
      <c r="A715" t="s">
        <v>415</v>
      </c>
      <c r="B715" s="50">
        <f>Лист1!B662</f>
        <v>0</v>
      </c>
    </row>
    <row r="716" spans="1:2" x14ac:dyDescent="0.25">
      <c r="A716" t="s">
        <v>415</v>
      </c>
      <c r="B716" s="50">
        <f>Лист1!B663</f>
        <v>0</v>
      </c>
    </row>
    <row r="717" spans="1:2" x14ac:dyDescent="0.25">
      <c r="A717" t="s">
        <v>415</v>
      </c>
      <c r="B717" s="50">
        <f>Лист1!B664</f>
        <v>0</v>
      </c>
    </row>
    <row r="718" spans="1:2" x14ac:dyDescent="0.25">
      <c r="A718" t="s">
        <v>415</v>
      </c>
      <c r="B718" s="50">
        <f>Лист1!B665</f>
        <v>0</v>
      </c>
    </row>
    <row r="719" spans="1:2" x14ac:dyDescent="0.25">
      <c r="A719" t="s">
        <v>415</v>
      </c>
      <c r="B719" s="50">
        <f>Лист1!B666</f>
        <v>0</v>
      </c>
    </row>
    <row r="720" spans="1:2" x14ac:dyDescent="0.25">
      <c r="A720" t="s">
        <v>415</v>
      </c>
      <c r="B720" s="50">
        <f>Лист1!B667</f>
        <v>0</v>
      </c>
    </row>
    <row r="721" spans="1:2" x14ac:dyDescent="0.25">
      <c r="A721" t="s">
        <v>415</v>
      </c>
      <c r="B721" s="50">
        <f>Лист1!B668</f>
        <v>0</v>
      </c>
    </row>
    <row r="722" spans="1:2" x14ac:dyDescent="0.25">
      <c r="A722" t="s">
        <v>415</v>
      </c>
      <c r="B722" s="50">
        <f>Лист1!B669</f>
        <v>0</v>
      </c>
    </row>
    <row r="723" spans="1:2" x14ac:dyDescent="0.25">
      <c r="A723" t="s">
        <v>415</v>
      </c>
      <c r="B723" s="50">
        <f>Лист1!B670</f>
        <v>0</v>
      </c>
    </row>
    <row r="724" spans="1:2" x14ac:dyDescent="0.25">
      <c r="A724" t="s">
        <v>415</v>
      </c>
      <c r="B724" s="50">
        <f>Лист1!B671</f>
        <v>0</v>
      </c>
    </row>
    <row r="725" spans="1:2" x14ac:dyDescent="0.25">
      <c r="A725" t="s">
        <v>415</v>
      </c>
      <c r="B725" s="50">
        <f>Лист1!B672</f>
        <v>0</v>
      </c>
    </row>
    <row r="726" spans="1:2" x14ac:dyDescent="0.25">
      <c r="A726" t="s">
        <v>415</v>
      </c>
      <c r="B726" s="50">
        <f>Лист1!B673</f>
        <v>0</v>
      </c>
    </row>
    <row r="727" spans="1:2" x14ac:dyDescent="0.25">
      <c r="A727" t="s">
        <v>415</v>
      </c>
      <c r="B727" s="50">
        <f>Лист1!B674</f>
        <v>0</v>
      </c>
    </row>
    <row r="728" spans="1:2" x14ac:dyDescent="0.25">
      <c r="A728" t="s">
        <v>415</v>
      </c>
      <c r="B728" s="50">
        <f>Лист1!B675</f>
        <v>0</v>
      </c>
    </row>
    <row r="729" spans="1:2" x14ac:dyDescent="0.25">
      <c r="A729" t="s">
        <v>415</v>
      </c>
      <c r="B729" s="50">
        <f>Лист1!B676</f>
        <v>0</v>
      </c>
    </row>
    <row r="730" spans="1:2" x14ac:dyDescent="0.25">
      <c r="A730" t="s">
        <v>415</v>
      </c>
      <c r="B730" s="50">
        <f>Лист1!B677</f>
        <v>0</v>
      </c>
    </row>
    <row r="731" spans="1:2" x14ac:dyDescent="0.25">
      <c r="A731" t="s">
        <v>415</v>
      </c>
      <c r="B731" s="50">
        <f>Лист1!B678</f>
        <v>0</v>
      </c>
    </row>
    <row r="732" spans="1:2" x14ac:dyDescent="0.25">
      <c r="A732" t="s">
        <v>416</v>
      </c>
      <c r="B732" s="50">
        <f>Лист1!B679</f>
        <v>0</v>
      </c>
    </row>
    <row r="733" spans="1:2" x14ac:dyDescent="0.25">
      <c r="A733" t="s">
        <v>416</v>
      </c>
      <c r="B733" s="50">
        <f>Лист1!B680</f>
        <v>0</v>
      </c>
    </row>
    <row r="734" spans="1:2" x14ac:dyDescent="0.25">
      <c r="A734" t="s">
        <v>416</v>
      </c>
      <c r="B734" s="50">
        <f>Лист1!B681</f>
        <v>0</v>
      </c>
    </row>
    <row r="735" spans="1:2" x14ac:dyDescent="0.25">
      <c r="A735" t="s">
        <v>416</v>
      </c>
      <c r="B735" s="50">
        <f>Лист1!B682</f>
        <v>0</v>
      </c>
    </row>
    <row r="736" spans="1:2" x14ac:dyDescent="0.25">
      <c r="A736" t="s">
        <v>416</v>
      </c>
      <c r="B736" s="50">
        <f>Лист1!B683</f>
        <v>0</v>
      </c>
    </row>
    <row r="737" spans="1:2" x14ac:dyDescent="0.25">
      <c r="A737" t="s">
        <v>416</v>
      </c>
      <c r="B737" s="50">
        <f>Лист1!B684</f>
        <v>0</v>
      </c>
    </row>
    <row r="738" spans="1:2" x14ac:dyDescent="0.25">
      <c r="A738" t="s">
        <v>416</v>
      </c>
      <c r="B738" s="50">
        <f>Лист1!B685</f>
        <v>0</v>
      </c>
    </row>
    <row r="739" spans="1:2" x14ac:dyDescent="0.25">
      <c r="A739" t="s">
        <v>416</v>
      </c>
      <c r="B739" s="50">
        <f>Лист1!B686</f>
        <v>0</v>
      </c>
    </row>
    <row r="740" spans="1:2" x14ac:dyDescent="0.25">
      <c r="A740" t="s">
        <v>416</v>
      </c>
      <c r="B740" s="50">
        <f>Лист1!B687</f>
        <v>0</v>
      </c>
    </row>
    <row r="741" spans="1:2" x14ac:dyDescent="0.25">
      <c r="A741" t="s">
        <v>416</v>
      </c>
      <c r="B741" s="50">
        <f>Лист1!B688</f>
        <v>0</v>
      </c>
    </row>
    <row r="742" spans="1:2" x14ac:dyDescent="0.25">
      <c r="A742" t="s">
        <v>416</v>
      </c>
      <c r="B742" s="50">
        <f>Лист1!B689</f>
        <v>0</v>
      </c>
    </row>
    <row r="743" spans="1:2" x14ac:dyDescent="0.25">
      <c r="A743" t="s">
        <v>416</v>
      </c>
      <c r="B743" s="50">
        <f>Лист1!B690</f>
        <v>0</v>
      </c>
    </row>
    <row r="744" spans="1:2" x14ac:dyDescent="0.25">
      <c r="A744" t="s">
        <v>416</v>
      </c>
      <c r="B744" s="50">
        <f>Лист1!B691</f>
        <v>0</v>
      </c>
    </row>
    <row r="745" spans="1:2" x14ac:dyDescent="0.25">
      <c r="A745" t="s">
        <v>416</v>
      </c>
      <c r="B745" s="50">
        <f>Лист1!B692</f>
        <v>0</v>
      </c>
    </row>
    <row r="746" spans="1:2" x14ac:dyDescent="0.25">
      <c r="A746" t="s">
        <v>416</v>
      </c>
      <c r="B746" s="50">
        <f>Лист1!B693</f>
        <v>0</v>
      </c>
    </row>
    <row r="747" spans="1:2" x14ac:dyDescent="0.25">
      <c r="A747" t="s">
        <v>417</v>
      </c>
      <c r="B747" s="50">
        <f>Лист1!B694</f>
        <v>0</v>
      </c>
    </row>
    <row r="748" spans="1:2" x14ac:dyDescent="0.25">
      <c r="A748" t="s">
        <v>417</v>
      </c>
      <c r="B748" s="50">
        <f>Лист1!B695</f>
        <v>0</v>
      </c>
    </row>
    <row r="749" spans="1:2" x14ac:dyDescent="0.25">
      <c r="A749" t="s">
        <v>417</v>
      </c>
      <c r="B749" s="50">
        <f>Лист1!B696</f>
        <v>0</v>
      </c>
    </row>
    <row r="750" spans="1:2" x14ac:dyDescent="0.25">
      <c r="A750" t="s">
        <v>417</v>
      </c>
      <c r="B750" s="50">
        <f>Лист1!B697</f>
        <v>0</v>
      </c>
    </row>
    <row r="751" spans="1:2" x14ac:dyDescent="0.25">
      <c r="A751" t="s">
        <v>417</v>
      </c>
      <c r="B751" s="50">
        <f>Лист1!B698</f>
        <v>0</v>
      </c>
    </row>
    <row r="752" spans="1:2" x14ac:dyDescent="0.25">
      <c r="A752" t="s">
        <v>417</v>
      </c>
      <c r="B752" s="50">
        <f>Лист1!B699</f>
        <v>0</v>
      </c>
    </row>
    <row r="753" spans="1:2" x14ac:dyDescent="0.25">
      <c r="A753" t="s">
        <v>417</v>
      </c>
      <c r="B753" s="50">
        <f>Лист1!B700</f>
        <v>0</v>
      </c>
    </row>
    <row r="754" spans="1:2" x14ac:dyDescent="0.25">
      <c r="A754" t="s">
        <v>417</v>
      </c>
      <c r="B754" s="50">
        <f>Лист1!B701</f>
        <v>0</v>
      </c>
    </row>
    <row r="755" spans="1:2" x14ac:dyDescent="0.25">
      <c r="A755" t="s">
        <v>417</v>
      </c>
      <c r="B755" s="50">
        <f>Лист1!B702</f>
        <v>0</v>
      </c>
    </row>
    <row r="756" spans="1:2" x14ac:dyDescent="0.25">
      <c r="A756" t="s">
        <v>417</v>
      </c>
      <c r="B756" s="50">
        <f>Лист1!B703</f>
        <v>0</v>
      </c>
    </row>
    <row r="757" spans="1:2" x14ac:dyDescent="0.25">
      <c r="A757" t="s">
        <v>417</v>
      </c>
      <c r="B757" s="50">
        <f>Лист1!B704</f>
        <v>0</v>
      </c>
    </row>
    <row r="758" spans="1:2" x14ac:dyDescent="0.25">
      <c r="A758" t="s">
        <v>417</v>
      </c>
      <c r="B758" s="50">
        <f>Лист1!B705</f>
        <v>0</v>
      </c>
    </row>
    <row r="759" spans="1:2" x14ac:dyDescent="0.25">
      <c r="A759" t="s">
        <v>417</v>
      </c>
      <c r="B759" s="50">
        <f>Лист1!B706</f>
        <v>0</v>
      </c>
    </row>
    <row r="760" spans="1:2" x14ac:dyDescent="0.25">
      <c r="A760" t="s">
        <v>417</v>
      </c>
      <c r="B760" s="50">
        <f>Лист1!B707</f>
        <v>0</v>
      </c>
    </row>
    <row r="761" spans="1:2" x14ac:dyDescent="0.25">
      <c r="A761" t="s">
        <v>417</v>
      </c>
      <c r="B761" s="50">
        <f>Лист1!B708</f>
        <v>0</v>
      </c>
    </row>
    <row r="762" spans="1:2" x14ac:dyDescent="0.25">
      <c r="A762" t="s">
        <v>417</v>
      </c>
      <c r="B762" s="50">
        <f>Лист1!B709</f>
        <v>0</v>
      </c>
    </row>
    <row r="763" spans="1:2" x14ac:dyDescent="0.25">
      <c r="A763" t="s">
        <v>417</v>
      </c>
      <c r="B763" s="50">
        <f>Лист1!B710</f>
        <v>0</v>
      </c>
    </row>
    <row r="764" spans="1:2" x14ac:dyDescent="0.25">
      <c r="A764" t="s">
        <v>417</v>
      </c>
      <c r="B764" s="50">
        <f>Лист1!B711</f>
        <v>0</v>
      </c>
    </row>
    <row r="765" spans="1:2" x14ac:dyDescent="0.25">
      <c r="A765" t="s">
        <v>417</v>
      </c>
      <c r="B765" s="50">
        <f>Лист1!B712</f>
        <v>0</v>
      </c>
    </row>
    <row r="766" spans="1:2" x14ac:dyDescent="0.25">
      <c r="A766" t="s">
        <v>417</v>
      </c>
      <c r="B766" s="50">
        <f>Лист1!B713</f>
        <v>0</v>
      </c>
    </row>
    <row r="767" spans="1:2" x14ac:dyDescent="0.25">
      <c r="A767" t="s">
        <v>417</v>
      </c>
      <c r="B767" s="50">
        <f>Лист1!B714</f>
        <v>0</v>
      </c>
    </row>
    <row r="768" spans="1:2" x14ac:dyDescent="0.25">
      <c r="A768" t="s">
        <v>417</v>
      </c>
      <c r="B768" s="50">
        <f>Лист1!B715</f>
        <v>0</v>
      </c>
    </row>
    <row r="769" spans="1:2" x14ac:dyDescent="0.25">
      <c r="A769" t="s">
        <v>417</v>
      </c>
      <c r="B769" s="50">
        <f>Лист1!B716</f>
        <v>0</v>
      </c>
    </row>
    <row r="770" spans="1:2" x14ac:dyDescent="0.25">
      <c r="A770" t="s">
        <v>417</v>
      </c>
      <c r="B770" s="50">
        <f>Лист1!B717</f>
        <v>0</v>
      </c>
    </row>
    <row r="771" spans="1:2" x14ac:dyDescent="0.25">
      <c r="A771" t="s">
        <v>418</v>
      </c>
      <c r="B771" s="50">
        <f>Лист1!B718</f>
        <v>0</v>
      </c>
    </row>
    <row r="772" spans="1:2" x14ac:dyDescent="0.25">
      <c r="A772" t="s">
        <v>418</v>
      </c>
      <c r="B772" s="50">
        <f>Лист1!B719</f>
        <v>0</v>
      </c>
    </row>
    <row r="773" spans="1:2" x14ac:dyDescent="0.25">
      <c r="A773" t="s">
        <v>418</v>
      </c>
      <c r="B773" s="50">
        <f>Лист1!B720</f>
        <v>0</v>
      </c>
    </row>
    <row r="774" spans="1:2" x14ac:dyDescent="0.25">
      <c r="A774" t="s">
        <v>418</v>
      </c>
      <c r="B774" s="50">
        <f>Лист1!B721</f>
        <v>0</v>
      </c>
    </row>
    <row r="775" spans="1:2" x14ac:dyDescent="0.25">
      <c r="A775" t="s">
        <v>418</v>
      </c>
      <c r="B775" s="50">
        <f>Лист1!B722</f>
        <v>0</v>
      </c>
    </row>
    <row r="776" spans="1:2" x14ac:dyDescent="0.25">
      <c r="A776" t="s">
        <v>418</v>
      </c>
      <c r="B776" s="50">
        <f>Лист1!B723</f>
        <v>0</v>
      </c>
    </row>
    <row r="777" spans="1:2" x14ac:dyDescent="0.25">
      <c r="A777" t="s">
        <v>418</v>
      </c>
      <c r="B777" s="50">
        <f>Лист1!B724</f>
        <v>0</v>
      </c>
    </row>
    <row r="778" spans="1:2" x14ac:dyDescent="0.25">
      <c r="A778" t="s">
        <v>418</v>
      </c>
      <c r="B778" s="50">
        <f>Лист1!B725</f>
        <v>0</v>
      </c>
    </row>
    <row r="779" spans="1:2" x14ac:dyDescent="0.25">
      <c r="A779" t="s">
        <v>418</v>
      </c>
      <c r="B779" s="50">
        <f>Лист1!B726</f>
        <v>0</v>
      </c>
    </row>
    <row r="780" spans="1:2" x14ac:dyDescent="0.25">
      <c r="A780" t="s">
        <v>418</v>
      </c>
      <c r="B780" s="50">
        <f>Лист1!B727</f>
        <v>0</v>
      </c>
    </row>
    <row r="781" spans="1:2" x14ac:dyDescent="0.25">
      <c r="A781" t="s">
        <v>419</v>
      </c>
      <c r="B781" s="50">
        <f>Лист1!B728</f>
        <v>0</v>
      </c>
    </row>
    <row r="782" spans="1:2" x14ac:dyDescent="0.25">
      <c r="A782" t="s">
        <v>419</v>
      </c>
      <c r="B782" s="50">
        <f>Лист1!B729</f>
        <v>0</v>
      </c>
    </row>
    <row r="783" spans="1:2" x14ac:dyDescent="0.25">
      <c r="A783" t="s">
        <v>419</v>
      </c>
      <c r="B783" s="50">
        <f>Лист1!B730</f>
        <v>0</v>
      </c>
    </row>
    <row r="784" spans="1:2" x14ac:dyDescent="0.25">
      <c r="A784" t="s">
        <v>419</v>
      </c>
      <c r="B784" s="50">
        <f>Лист1!B731</f>
        <v>0</v>
      </c>
    </row>
    <row r="785" spans="1:2" x14ac:dyDescent="0.25">
      <c r="A785" t="s">
        <v>419</v>
      </c>
      <c r="B785" s="50">
        <f>Лист1!B732</f>
        <v>0</v>
      </c>
    </row>
    <row r="786" spans="1:2" x14ac:dyDescent="0.25">
      <c r="A786" t="s">
        <v>419</v>
      </c>
      <c r="B786" s="50">
        <f>Лист1!B733</f>
        <v>0</v>
      </c>
    </row>
    <row r="787" spans="1:2" x14ac:dyDescent="0.25">
      <c r="A787" t="s">
        <v>419</v>
      </c>
      <c r="B787" s="50">
        <f>Лист1!B734</f>
        <v>0</v>
      </c>
    </row>
    <row r="788" spans="1:2" x14ac:dyDescent="0.25">
      <c r="A788" t="s">
        <v>420</v>
      </c>
      <c r="B788" s="50">
        <f>Лист1!B735</f>
        <v>0</v>
      </c>
    </row>
    <row r="789" spans="1:2" x14ac:dyDescent="0.25">
      <c r="A789" t="s">
        <v>420</v>
      </c>
      <c r="B789" s="50">
        <f>Лист1!B736</f>
        <v>0</v>
      </c>
    </row>
    <row r="790" spans="1:2" x14ac:dyDescent="0.25">
      <c r="A790" t="s">
        <v>420</v>
      </c>
      <c r="B790" s="50">
        <f>Лист1!B737</f>
        <v>0</v>
      </c>
    </row>
    <row r="791" spans="1:2" x14ac:dyDescent="0.25">
      <c r="A791" t="s">
        <v>420</v>
      </c>
      <c r="B791" s="50">
        <f>Лист1!B738</f>
        <v>0</v>
      </c>
    </row>
    <row r="792" spans="1:2" x14ac:dyDescent="0.25">
      <c r="A792" t="s">
        <v>421</v>
      </c>
      <c r="B792" s="50">
        <f>Лист1!B739</f>
        <v>0</v>
      </c>
    </row>
    <row r="793" spans="1:2" x14ac:dyDescent="0.25">
      <c r="A793" t="s">
        <v>421</v>
      </c>
      <c r="B793" s="50">
        <f>Лист1!B740</f>
        <v>0</v>
      </c>
    </row>
    <row r="794" spans="1:2" x14ac:dyDescent="0.25">
      <c r="A794" t="s">
        <v>421</v>
      </c>
      <c r="B794" s="50">
        <f>Лист1!B741</f>
        <v>0</v>
      </c>
    </row>
    <row r="795" spans="1:2" x14ac:dyDescent="0.25">
      <c r="A795" t="s">
        <v>421</v>
      </c>
      <c r="B795" s="50">
        <f>Лист1!B742</f>
        <v>0</v>
      </c>
    </row>
    <row r="796" spans="1:2" x14ac:dyDescent="0.25">
      <c r="A796" t="s">
        <v>421</v>
      </c>
      <c r="B796" s="50">
        <f>Лист1!B743</f>
        <v>0</v>
      </c>
    </row>
    <row r="797" spans="1:2" x14ac:dyDescent="0.25">
      <c r="A797" t="s">
        <v>422</v>
      </c>
      <c r="B797" s="50">
        <f>Лист1!B744</f>
        <v>0</v>
      </c>
    </row>
    <row r="798" spans="1:2" x14ac:dyDescent="0.25">
      <c r="A798" t="s">
        <v>422</v>
      </c>
      <c r="B798" s="50">
        <f>Лист1!B745</f>
        <v>0</v>
      </c>
    </row>
    <row r="799" spans="1:2" x14ac:dyDescent="0.25">
      <c r="A799" t="s">
        <v>422</v>
      </c>
      <c r="B799" s="50">
        <f>Лист1!B746</f>
        <v>0</v>
      </c>
    </row>
    <row r="800" spans="1:2" x14ac:dyDescent="0.25">
      <c r="A800" t="s">
        <v>422</v>
      </c>
      <c r="B800" s="50">
        <f>Лист1!B747</f>
        <v>0</v>
      </c>
    </row>
    <row r="801" spans="1:2" x14ac:dyDescent="0.25">
      <c r="A801" t="s">
        <v>422</v>
      </c>
      <c r="B801" s="50">
        <f>Лист1!B748</f>
        <v>0</v>
      </c>
    </row>
    <row r="802" spans="1:2" x14ac:dyDescent="0.25">
      <c r="A802" t="s">
        <v>422</v>
      </c>
      <c r="B802" s="50">
        <f>Лист1!B749</f>
        <v>0</v>
      </c>
    </row>
    <row r="803" spans="1:2" x14ac:dyDescent="0.25">
      <c r="A803" t="s">
        <v>422</v>
      </c>
      <c r="B803" s="50">
        <f>Лист1!B750</f>
        <v>0</v>
      </c>
    </row>
    <row r="804" spans="1:2" x14ac:dyDescent="0.25">
      <c r="A804" t="s">
        <v>422</v>
      </c>
      <c r="B804" s="50">
        <f>Лист1!B751</f>
        <v>0</v>
      </c>
    </row>
    <row r="805" spans="1:2" x14ac:dyDescent="0.25">
      <c r="A805" t="s">
        <v>422</v>
      </c>
      <c r="B805" s="50">
        <f>Лист1!B752</f>
        <v>0</v>
      </c>
    </row>
    <row r="806" spans="1:2" x14ac:dyDescent="0.25">
      <c r="A806" t="s">
        <v>422</v>
      </c>
      <c r="B806" s="50">
        <f>Лист1!B753</f>
        <v>0</v>
      </c>
    </row>
    <row r="807" spans="1:2" x14ac:dyDescent="0.25">
      <c r="A807" t="s">
        <v>422</v>
      </c>
      <c r="B807" s="50">
        <f>Лист1!B754</f>
        <v>0</v>
      </c>
    </row>
    <row r="808" spans="1:2" x14ac:dyDescent="0.25">
      <c r="A808" t="s">
        <v>422</v>
      </c>
      <c r="B808" s="50">
        <f>Лист1!B755</f>
        <v>0</v>
      </c>
    </row>
    <row r="809" spans="1:2" x14ac:dyDescent="0.25">
      <c r="A809" t="s">
        <v>422</v>
      </c>
      <c r="B809" s="50">
        <f>Лист1!B756</f>
        <v>0</v>
      </c>
    </row>
    <row r="810" spans="1:2" x14ac:dyDescent="0.25">
      <c r="A810" t="s">
        <v>422</v>
      </c>
      <c r="B810" s="50">
        <f>Лист1!B757</f>
        <v>0</v>
      </c>
    </row>
    <row r="811" spans="1:2" x14ac:dyDescent="0.25">
      <c r="A811" t="s">
        <v>422</v>
      </c>
      <c r="B811" s="50">
        <f>Лист1!B758</f>
        <v>0</v>
      </c>
    </row>
    <row r="812" spans="1:2" x14ac:dyDescent="0.25">
      <c r="A812" t="s">
        <v>422</v>
      </c>
      <c r="B812" s="50">
        <f>Лист1!B759</f>
        <v>0</v>
      </c>
    </row>
    <row r="813" spans="1:2" x14ac:dyDescent="0.25">
      <c r="A813" t="s">
        <v>422</v>
      </c>
      <c r="B813" s="50">
        <f>Лист1!B760</f>
        <v>0</v>
      </c>
    </row>
    <row r="814" spans="1:2" x14ac:dyDescent="0.25">
      <c r="A814" t="s">
        <v>422</v>
      </c>
      <c r="B814" s="50">
        <f>Лист1!B761</f>
        <v>0</v>
      </c>
    </row>
    <row r="815" spans="1:2" x14ac:dyDescent="0.25">
      <c r="A815" t="s">
        <v>422</v>
      </c>
      <c r="B815" s="50">
        <f>Лист1!B762</f>
        <v>0</v>
      </c>
    </row>
  </sheetData>
  <sortState ref="E1:F53">
    <sortCondition ref="F1:F5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2"/>
  <sheetViews>
    <sheetView workbookViewId="0">
      <selection activeCell="C9" sqref="C9:C11"/>
    </sheetView>
  </sheetViews>
  <sheetFormatPr defaultRowHeight="15" x14ac:dyDescent="0.25"/>
  <sheetData>
    <row r="2" spans="1:9" x14ac:dyDescent="0.25">
      <c r="D2" t="s">
        <v>430</v>
      </c>
      <c r="E2" t="s">
        <v>431</v>
      </c>
      <c r="F2" t="s">
        <v>432</v>
      </c>
      <c r="G2" t="s">
        <v>433</v>
      </c>
      <c r="H2" t="s">
        <v>434</v>
      </c>
      <c r="I2" t="s">
        <v>435</v>
      </c>
    </row>
    <row r="3" spans="1:9" x14ac:dyDescent="0.25">
      <c r="D3" t="s">
        <v>436</v>
      </c>
      <c r="E3" t="s">
        <v>436</v>
      </c>
      <c r="F3" t="s">
        <v>436</v>
      </c>
      <c r="G3" t="s">
        <v>436</v>
      </c>
      <c r="H3" t="s">
        <v>436</v>
      </c>
      <c r="I3" t="s">
        <v>436</v>
      </c>
    </row>
    <row r="4" spans="1:9" s="50" customFormat="1" x14ac:dyDescent="0.25"/>
    <row r="5" spans="1:9" s="50" customFormat="1" x14ac:dyDescent="0.25"/>
    <row r="6" spans="1:9" s="50" customFormat="1" x14ac:dyDescent="0.25"/>
    <row r="7" spans="1:9" x14ac:dyDescent="0.25">
      <c r="A7" t="s">
        <v>208</v>
      </c>
      <c r="B7">
        <v>0</v>
      </c>
      <c r="C7" t="s">
        <v>437</v>
      </c>
      <c r="D7">
        <v>0</v>
      </c>
      <c r="E7">
        <v>1</v>
      </c>
      <c r="F7">
        <v>0</v>
      </c>
      <c r="G7">
        <v>0</v>
      </c>
      <c r="H7">
        <v>0</v>
      </c>
      <c r="I7">
        <v>0</v>
      </c>
    </row>
    <row r="8" spans="1:9" x14ac:dyDescent="0.25">
      <c r="C8" t="s">
        <v>438</v>
      </c>
      <c r="D8">
        <v>1</v>
      </c>
      <c r="E8">
        <v>0</v>
      </c>
      <c r="F8">
        <v>1</v>
      </c>
      <c r="G8">
        <v>1</v>
      </c>
      <c r="H8">
        <v>1</v>
      </c>
      <c r="I8">
        <v>1</v>
      </c>
    </row>
    <row r="9" spans="1:9" x14ac:dyDescent="0.25">
      <c r="B9">
        <v>1</v>
      </c>
      <c r="C9" t="s">
        <v>439</v>
      </c>
      <c r="D9">
        <v>0</v>
      </c>
      <c r="E9">
        <v>160</v>
      </c>
      <c r="F9">
        <v>0</v>
      </c>
      <c r="G9">
        <v>0</v>
      </c>
      <c r="H9">
        <v>0</v>
      </c>
      <c r="I9">
        <v>0</v>
      </c>
    </row>
    <row r="10" spans="1:9" x14ac:dyDescent="0.25">
      <c r="C10" t="s">
        <v>440</v>
      </c>
      <c r="D10">
        <v>0</v>
      </c>
      <c r="E10">
        <v>21</v>
      </c>
      <c r="F10">
        <v>0</v>
      </c>
      <c r="G10">
        <v>0</v>
      </c>
      <c r="H10">
        <v>0</v>
      </c>
      <c r="I10">
        <v>0</v>
      </c>
    </row>
    <row r="11" spans="1:9" x14ac:dyDescent="0.25">
      <c r="C11" t="s">
        <v>437</v>
      </c>
      <c r="D11">
        <v>4</v>
      </c>
      <c r="E11">
        <v>16</v>
      </c>
      <c r="F11">
        <v>1</v>
      </c>
      <c r="G11">
        <v>3</v>
      </c>
      <c r="H11">
        <v>0</v>
      </c>
      <c r="I11">
        <v>2</v>
      </c>
    </row>
    <row r="12" spans="1:9" x14ac:dyDescent="0.25">
      <c r="C12" t="s">
        <v>441</v>
      </c>
      <c r="D12">
        <v>11</v>
      </c>
      <c r="E12">
        <v>4</v>
      </c>
      <c r="F12">
        <v>2</v>
      </c>
      <c r="G12">
        <v>12</v>
      </c>
      <c r="H12">
        <v>53</v>
      </c>
      <c r="I12">
        <v>102</v>
      </c>
    </row>
    <row r="13" spans="1:9" x14ac:dyDescent="0.25">
      <c r="C13" t="s">
        <v>438</v>
      </c>
      <c r="D13">
        <v>190</v>
      </c>
      <c r="E13">
        <v>4</v>
      </c>
      <c r="F13">
        <v>202</v>
      </c>
      <c r="G13">
        <v>190</v>
      </c>
      <c r="H13">
        <v>152</v>
      </c>
      <c r="I13">
        <v>101</v>
      </c>
    </row>
    <row r="14" spans="1:9" x14ac:dyDescent="0.25">
      <c r="B14">
        <v>2</v>
      </c>
      <c r="C14" t="s">
        <v>439</v>
      </c>
      <c r="D14">
        <v>0</v>
      </c>
      <c r="E14">
        <v>300</v>
      </c>
      <c r="F14">
        <v>0</v>
      </c>
      <c r="G14">
        <v>0</v>
      </c>
      <c r="H14">
        <v>0</v>
      </c>
      <c r="I14">
        <v>0</v>
      </c>
    </row>
    <row r="15" spans="1:9" x14ac:dyDescent="0.25">
      <c r="C15" t="s">
        <v>440</v>
      </c>
      <c r="D15">
        <v>0</v>
      </c>
      <c r="E15">
        <v>79</v>
      </c>
      <c r="F15">
        <v>0</v>
      </c>
      <c r="G15">
        <v>1</v>
      </c>
      <c r="H15">
        <v>0</v>
      </c>
      <c r="I15">
        <v>0</v>
      </c>
    </row>
    <row r="16" spans="1:9" x14ac:dyDescent="0.25">
      <c r="C16" t="s">
        <v>437</v>
      </c>
      <c r="D16">
        <v>4</v>
      </c>
      <c r="E16">
        <v>70</v>
      </c>
      <c r="F16">
        <v>0</v>
      </c>
      <c r="G16">
        <v>4</v>
      </c>
      <c r="H16">
        <v>1</v>
      </c>
      <c r="I16">
        <v>1</v>
      </c>
    </row>
    <row r="17" spans="2:9" x14ac:dyDescent="0.25">
      <c r="C17" t="s">
        <v>441</v>
      </c>
      <c r="D17">
        <v>39</v>
      </c>
      <c r="E17">
        <v>32</v>
      </c>
      <c r="F17">
        <v>26</v>
      </c>
      <c r="G17">
        <v>67</v>
      </c>
      <c r="H17">
        <v>101</v>
      </c>
      <c r="I17">
        <v>264</v>
      </c>
    </row>
    <row r="18" spans="2:9" x14ac:dyDescent="0.25">
      <c r="C18" t="s">
        <v>438</v>
      </c>
      <c r="D18">
        <v>453</v>
      </c>
      <c r="E18">
        <v>15</v>
      </c>
      <c r="F18">
        <v>470</v>
      </c>
      <c r="G18">
        <v>424</v>
      </c>
      <c r="H18">
        <v>394</v>
      </c>
      <c r="I18">
        <v>231</v>
      </c>
    </row>
    <row r="19" spans="2:9" x14ac:dyDescent="0.25">
      <c r="B19">
        <v>3</v>
      </c>
      <c r="C19" t="s">
        <v>439</v>
      </c>
      <c r="D19">
        <v>0</v>
      </c>
      <c r="E19">
        <v>58</v>
      </c>
      <c r="F19">
        <v>0</v>
      </c>
      <c r="G19">
        <v>0</v>
      </c>
      <c r="H19">
        <v>0</v>
      </c>
      <c r="I19">
        <v>0</v>
      </c>
    </row>
    <row r="20" spans="2:9" x14ac:dyDescent="0.25">
      <c r="C20" t="s">
        <v>440</v>
      </c>
      <c r="D20">
        <v>0</v>
      </c>
      <c r="E20">
        <v>11</v>
      </c>
      <c r="F20">
        <v>0</v>
      </c>
      <c r="G20">
        <v>0</v>
      </c>
      <c r="H20">
        <v>0</v>
      </c>
      <c r="I20">
        <v>0</v>
      </c>
    </row>
    <row r="21" spans="2:9" x14ac:dyDescent="0.25">
      <c r="C21" t="s">
        <v>437</v>
      </c>
      <c r="D21">
        <v>0</v>
      </c>
      <c r="E21">
        <v>7</v>
      </c>
      <c r="F21">
        <v>0</v>
      </c>
      <c r="G21">
        <v>0</v>
      </c>
      <c r="H21">
        <v>0</v>
      </c>
      <c r="I21">
        <v>0</v>
      </c>
    </row>
    <row r="22" spans="2:9" x14ac:dyDescent="0.25">
      <c r="C22" t="s">
        <v>441</v>
      </c>
      <c r="D22">
        <v>7</v>
      </c>
      <c r="E22">
        <v>1</v>
      </c>
      <c r="F22">
        <v>2</v>
      </c>
      <c r="G22">
        <v>6</v>
      </c>
      <c r="H22">
        <v>20</v>
      </c>
      <c r="I22">
        <v>33</v>
      </c>
    </row>
    <row r="23" spans="2:9" x14ac:dyDescent="0.25">
      <c r="C23" t="s">
        <v>438</v>
      </c>
      <c r="D23">
        <v>72</v>
      </c>
      <c r="E23">
        <v>2</v>
      </c>
      <c r="F23">
        <v>77</v>
      </c>
      <c r="G23">
        <v>73</v>
      </c>
      <c r="H23">
        <v>59</v>
      </c>
      <c r="I23">
        <v>46</v>
      </c>
    </row>
    <row r="24" spans="2:9" x14ac:dyDescent="0.25">
      <c r="B24">
        <v>4</v>
      </c>
      <c r="C24" t="s">
        <v>439</v>
      </c>
      <c r="D24">
        <v>0</v>
      </c>
      <c r="E24">
        <v>9</v>
      </c>
      <c r="F24">
        <v>0</v>
      </c>
      <c r="G24">
        <v>0</v>
      </c>
      <c r="H24">
        <v>0</v>
      </c>
      <c r="I24">
        <v>0</v>
      </c>
    </row>
    <row r="25" spans="2:9" x14ac:dyDescent="0.25">
      <c r="C25" t="s">
        <v>440</v>
      </c>
      <c r="D25">
        <v>0</v>
      </c>
      <c r="E25">
        <v>1</v>
      </c>
      <c r="F25">
        <v>0</v>
      </c>
      <c r="G25">
        <v>0</v>
      </c>
      <c r="H25">
        <v>0</v>
      </c>
      <c r="I25">
        <v>0</v>
      </c>
    </row>
    <row r="26" spans="2:9" x14ac:dyDescent="0.25">
      <c r="C26" t="s">
        <v>437</v>
      </c>
      <c r="D26">
        <v>0</v>
      </c>
      <c r="E26">
        <v>8</v>
      </c>
      <c r="F26">
        <v>0</v>
      </c>
      <c r="G26">
        <v>0</v>
      </c>
      <c r="H26">
        <v>0</v>
      </c>
      <c r="I26">
        <v>0</v>
      </c>
    </row>
    <row r="27" spans="2:9" x14ac:dyDescent="0.25">
      <c r="C27" t="s">
        <v>441</v>
      </c>
      <c r="D27">
        <v>0</v>
      </c>
      <c r="E27">
        <v>7</v>
      </c>
      <c r="F27">
        <v>0</v>
      </c>
      <c r="G27">
        <v>0</v>
      </c>
      <c r="H27">
        <v>0</v>
      </c>
      <c r="I27">
        <v>13</v>
      </c>
    </row>
    <row r="28" spans="2:9" x14ac:dyDescent="0.25">
      <c r="C28" t="s">
        <v>438</v>
      </c>
      <c r="D28">
        <v>31</v>
      </c>
      <c r="E28">
        <v>6</v>
      </c>
      <c r="F28">
        <v>31</v>
      </c>
      <c r="G28">
        <v>31</v>
      </c>
      <c r="H28">
        <v>31</v>
      </c>
      <c r="I28">
        <v>18</v>
      </c>
    </row>
    <row r="29" spans="2:9" x14ac:dyDescent="0.25">
      <c r="B29">
        <v>5</v>
      </c>
      <c r="C29" t="s">
        <v>439</v>
      </c>
      <c r="D29">
        <v>0</v>
      </c>
      <c r="E29">
        <v>1</v>
      </c>
      <c r="F29">
        <v>0</v>
      </c>
      <c r="G29">
        <v>0</v>
      </c>
      <c r="H29">
        <v>0</v>
      </c>
      <c r="I29">
        <v>0</v>
      </c>
    </row>
    <row r="30" spans="2:9" x14ac:dyDescent="0.25">
      <c r="C30" t="s">
        <v>440</v>
      </c>
      <c r="D30">
        <v>0</v>
      </c>
      <c r="E30">
        <v>1</v>
      </c>
      <c r="F30">
        <v>0</v>
      </c>
      <c r="G30">
        <v>0</v>
      </c>
      <c r="H30">
        <v>0</v>
      </c>
      <c r="I30">
        <v>0</v>
      </c>
    </row>
    <row r="31" spans="2:9" x14ac:dyDescent="0.25">
      <c r="C31" t="s">
        <v>441</v>
      </c>
      <c r="D31">
        <v>0</v>
      </c>
      <c r="E31">
        <v>0</v>
      </c>
      <c r="F31">
        <v>0</v>
      </c>
      <c r="G31">
        <v>0</v>
      </c>
      <c r="H31">
        <v>0</v>
      </c>
      <c r="I31">
        <v>1</v>
      </c>
    </row>
    <row r="32" spans="2:9" x14ac:dyDescent="0.25">
      <c r="C32" t="s">
        <v>438</v>
      </c>
      <c r="D32">
        <v>2</v>
      </c>
      <c r="E32">
        <v>0</v>
      </c>
      <c r="F32">
        <v>2</v>
      </c>
      <c r="G32">
        <v>2</v>
      </c>
      <c r="H32">
        <v>2</v>
      </c>
      <c r="I32">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Рейтинговая таблица организаций</vt:lpstr>
      <vt:lpstr>для bus.gov.ru</vt:lpstr>
      <vt:lpstr>ИТОГ</vt:lpstr>
      <vt:lpstr>районы</vt:lpstr>
      <vt:lpstr>Лист2</vt:lpstr>
      <vt:lpstr>Лист1</vt:lpstr>
      <vt:lpstr>Лист21</vt:lpstr>
      <vt:lpstr>Лист12</vt:lpstr>
      <vt:lpstr>Лист22</vt:lpstr>
      <vt:lpstr>Матрица бас гов</vt:lpstr>
      <vt:lpstr>Лист19</vt:lpstr>
      <vt:lpstr>Критерии и показатели</vt:lpstr>
      <vt:lpstr>для таблиц</vt:lpstr>
      <vt:lpstr>Лист14</vt:lpstr>
      <vt:lpstr>для рейтингов</vt:lpstr>
    </vt:vector>
  </TitlesOfParts>
  <Company>ООО АктивМаркетинг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User</cp:lastModifiedBy>
  <dcterms:created xsi:type="dcterms:W3CDTF">2019-06-09T22:16:24Z</dcterms:created>
  <dcterms:modified xsi:type="dcterms:W3CDTF">2022-03-18T11:38:47Z</dcterms:modified>
</cp:coreProperties>
</file>